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NicholasJenson\Desktop\"/>
    </mc:Choice>
  </mc:AlternateContent>
  <xr:revisionPtr revIDLastSave="0" documentId="8_{190FEB04-9DFC-444C-B035-14CB34010934}" xr6:coauthVersionLast="47" xr6:coauthVersionMax="47" xr10:uidLastSave="{00000000-0000-0000-0000-000000000000}"/>
  <bookViews>
    <workbookView xWindow="28680" yWindow="-120" windowWidth="29040" windowHeight="15720" tabRatio="785" xr2:uid="{B95321D8-774A-45C1-AFB4-419B0F1C7113}"/>
  </bookViews>
  <sheets>
    <sheet name="1. Instructions" sheetId="18" r:id="rId1"/>
    <sheet name="2. Fund Level" sheetId="9" r:id="rId2"/>
    <sheet name="3. PortCo Template_Option 1" sheetId="15" r:id="rId3"/>
    <sheet name="4. Company (at entry)" sheetId="1" r:id="rId4"/>
    <sheet name="5. Company (current_at exit)" sheetId="6" r:id="rId5"/>
    <sheet name="6. Position (at entry)" sheetId="2" r:id="rId6"/>
    <sheet name="7. Position (current_at exit)" sheetId="7" r:id="rId7"/>
    <sheet name="8. PortCo Template_Option 2" sheetId="4" r:id="rId8"/>
    <sheet name="9. Returns Template (voluntary)" sheetId="22" r:id="rId9"/>
    <sheet name="10. ESG Template (voluntary)" sheetId="24" r:id="rId10"/>
    <sheet name="11. Field Definitions" sheetId="17" r:id="rId11"/>
    <sheet name="12. Dropdown Options" sheetId="3" r:id="rId12"/>
    <sheet name="13. Field Names" sheetId="19" r:id="rId13"/>
    <sheet name="14. Summary of Changes" sheetId="25" r:id="rId14"/>
  </sheets>
  <definedNames>
    <definedName name="_xlnm._FilterDatabase" localSheetId="10" hidden="1">'11. Field Definitions'!$A$2:$C$167</definedName>
    <definedName name="_xlnm._FilterDatabase" localSheetId="12" hidden="1">'13. Field Names'!$A$2:$G$181</definedName>
    <definedName name="_xlnm._FilterDatabase" localSheetId="8" hidden="1">'9. Returns Template (voluntary)'!$A$4:$G$4</definedName>
    <definedName name="_xlnm.Print_Area" localSheetId="0">'1. Instructions'!$A$1:$O$239</definedName>
    <definedName name="_xlnm.Print_Area" localSheetId="9">'10. ESG Template (voluntary)'!$A$1:$W$26</definedName>
    <definedName name="_xlnm.Print_Area" localSheetId="12">'13. Field Names'!$A$1:$U$183</definedName>
    <definedName name="_xlnm.Print_Area" localSheetId="13">'14. Summary of Changes'!$A$1:$N$38</definedName>
    <definedName name="_xlnm.Print_Area" localSheetId="1">'2. Fund Level'!$A$1:$E$36</definedName>
    <definedName name="_xlnm.Print_Area" localSheetId="2">'3. PortCo Template_Option 1'!$A$1:$EH$50</definedName>
    <definedName name="_xlnm.Print_Area" localSheetId="7">'8. PortCo Template_Option 2'!$A$1:$EH$49</definedName>
    <definedName name="_xlnm.Print_Area" localSheetId="8">'9. Returns Template (voluntary)'!$A$2:$G$22</definedName>
    <definedName name="_xlnm.Print_Titles" localSheetId="9">'10. ESG Template (voluntary)'!$A:$A</definedName>
    <definedName name="_xlnm.Print_Titles" localSheetId="10">'11. Field Definitions'!$2:$2</definedName>
    <definedName name="_xlnm.Print_Titles" localSheetId="12">'13. Field Names'!$2:$2</definedName>
    <definedName name="_xlnm.Print_Titles" localSheetId="2">'3. PortCo Template_Option 1'!$A:$C,'3. PortCo Template_Option 1'!$2:$4</definedName>
    <definedName name="_xlnm.Print_Titles" localSheetId="7">'8. PortCo Template_Option 2'!$A:$C,'8. PortCo Template_Option 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2" l="1"/>
  <c r="A1" i="19"/>
  <c r="A1" i="4"/>
  <c r="A1" i="7"/>
  <c r="A1" i="2"/>
  <c r="A1" i="6"/>
  <c r="A1" i="1"/>
  <c r="B6" i="7" l="1"/>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5" i="7"/>
  <c r="AF10" i="6" l="1"/>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I10" i="1" l="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6" i="1"/>
  <c r="I7" i="1"/>
  <c r="I8" i="1"/>
  <c r="I9" i="1"/>
  <c r="I5" i="1"/>
  <c r="A1" i="17" l="1"/>
  <c r="A4" i="24" l="1"/>
  <c r="A3" i="24"/>
  <c r="A1" i="24"/>
  <c r="A1" i="3" l="1"/>
  <c r="AS6" i="15"/>
  <c r="AS201" i="15"/>
  <c r="AS200" i="15"/>
  <c r="AS199" i="15"/>
  <c r="AS198" i="15"/>
  <c r="AS197" i="15"/>
  <c r="AS196" i="15"/>
  <c r="AS195" i="15"/>
  <c r="AS194" i="15"/>
  <c r="AS193" i="15"/>
  <c r="AS192" i="15"/>
  <c r="AS191" i="15"/>
  <c r="AS190" i="15"/>
  <c r="AS189" i="15"/>
  <c r="AS188" i="15"/>
  <c r="AS187" i="15"/>
  <c r="AS186" i="15"/>
  <c r="AS185" i="15"/>
  <c r="AS184" i="15"/>
  <c r="AS183" i="15"/>
  <c r="AS182" i="15"/>
  <c r="AS181" i="15"/>
  <c r="AS180" i="15"/>
  <c r="AS179" i="15"/>
  <c r="AS178" i="15"/>
  <c r="AS177" i="15"/>
  <c r="AS176" i="15"/>
  <c r="AS175" i="15"/>
  <c r="AS174" i="15"/>
  <c r="AS173" i="15"/>
  <c r="AS172" i="15"/>
  <c r="AS171" i="15"/>
  <c r="AS170" i="15"/>
  <c r="AS169" i="15"/>
  <c r="AS168" i="15"/>
  <c r="AS167" i="15"/>
  <c r="AS166" i="15"/>
  <c r="AS165" i="15"/>
  <c r="AS164" i="15"/>
  <c r="AS163" i="15"/>
  <c r="AS162" i="15"/>
  <c r="AS161" i="15"/>
  <c r="AS160" i="15"/>
  <c r="AS159" i="15"/>
  <c r="AS158" i="15"/>
  <c r="AS157" i="15"/>
  <c r="AS156" i="15"/>
  <c r="AS155" i="15"/>
  <c r="AS154" i="15"/>
  <c r="AS153" i="15"/>
  <c r="AS152" i="15"/>
  <c r="AS151" i="15"/>
  <c r="AS150" i="15"/>
  <c r="AS149" i="15"/>
  <c r="AS148" i="15"/>
  <c r="AS147" i="15"/>
  <c r="AS146" i="15"/>
  <c r="AS145" i="15"/>
  <c r="AS144" i="15"/>
  <c r="AS143" i="15"/>
  <c r="AS142" i="15"/>
  <c r="AS141" i="15"/>
  <c r="AS140" i="15"/>
  <c r="AS139" i="15"/>
  <c r="AS138" i="15"/>
  <c r="AS137" i="15"/>
  <c r="AS136" i="15"/>
  <c r="AS135" i="15"/>
  <c r="AS134" i="15"/>
  <c r="AS133" i="15"/>
  <c r="AS132" i="15"/>
  <c r="AS131" i="15"/>
  <c r="AS130" i="15"/>
  <c r="AS129" i="15"/>
  <c r="AS128" i="15"/>
  <c r="AS127" i="15"/>
  <c r="AS126" i="15"/>
  <c r="AS125" i="15"/>
  <c r="AS124" i="15"/>
  <c r="AS123" i="15"/>
  <c r="AS122" i="15"/>
  <c r="AS121" i="15"/>
  <c r="AS120" i="15"/>
  <c r="AS119" i="15"/>
  <c r="AS118" i="15"/>
  <c r="AS117" i="15"/>
  <c r="AS116" i="15"/>
  <c r="AS115" i="15"/>
  <c r="AS114" i="15"/>
  <c r="AS113" i="15"/>
  <c r="AS112" i="15"/>
  <c r="AS111" i="15"/>
  <c r="AS110" i="15"/>
  <c r="AS109" i="15"/>
  <c r="AS108" i="15"/>
  <c r="AS107" i="15"/>
  <c r="AS106" i="15"/>
  <c r="AS105" i="15"/>
  <c r="AS104" i="15"/>
  <c r="AS103" i="15"/>
  <c r="AS102" i="15"/>
  <c r="AS101" i="15"/>
  <c r="AS100" i="15"/>
  <c r="AS99" i="15"/>
  <c r="AS98" i="15"/>
  <c r="AS97" i="15"/>
  <c r="AS96" i="15"/>
  <c r="AS95" i="15"/>
  <c r="AS94" i="15"/>
  <c r="AS93" i="15"/>
  <c r="AS92" i="15"/>
  <c r="AS91" i="15"/>
  <c r="AS90" i="15"/>
  <c r="AS89" i="15"/>
  <c r="AS88" i="15"/>
  <c r="AS87" i="15"/>
  <c r="AS86" i="15"/>
  <c r="AS85" i="15"/>
  <c r="AS84" i="15"/>
  <c r="AS83" i="15"/>
  <c r="AS82" i="15"/>
  <c r="AS81" i="15"/>
  <c r="AS80" i="15"/>
  <c r="AS79" i="15"/>
  <c r="AS78" i="15"/>
  <c r="AS77" i="15"/>
  <c r="AS76" i="15"/>
  <c r="AS75" i="15"/>
  <c r="AS74" i="15"/>
  <c r="AS73" i="15"/>
  <c r="AS72" i="15"/>
  <c r="AS71" i="15"/>
  <c r="AS70" i="15"/>
  <c r="AS69" i="15"/>
  <c r="AS68" i="15"/>
  <c r="AS67" i="15"/>
  <c r="AS66" i="15"/>
  <c r="AS65" i="15"/>
  <c r="AS64" i="15"/>
  <c r="AS63" i="15"/>
  <c r="AS62" i="15"/>
  <c r="AS61" i="15"/>
  <c r="AS60" i="15"/>
  <c r="AS59" i="15"/>
  <c r="AS58" i="15"/>
  <c r="AS57" i="15"/>
  <c r="AS56" i="15"/>
  <c r="AS55" i="15"/>
  <c r="AS54" i="15"/>
  <c r="AS53" i="15"/>
  <c r="AS52" i="15"/>
  <c r="AS51" i="15"/>
  <c r="AS50" i="15"/>
  <c r="AS49" i="15"/>
  <c r="AS48" i="15"/>
  <c r="AS47" i="15"/>
  <c r="AS46" i="15"/>
  <c r="AS45" i="15"/>
  <c r="AS44" i="15"/>
  <c r="AS43" i="15"/>
  <c r="AS42" i="15"/>
  <c r="AS41" i="15"/>
  <c r="AS40" i="15"/>
  <c r="AS39" i="15"/>
  <c r="AS38" i="15"/>
  <c r="AS37" i="15"/>
  <c r="AS36" i="15"/>
  <c r="AS35" i="15"/>
  <c r="AS34" i="15"/>
  <c r="AS33" i="15"/>
  <c r="AS32" i="15"/>
  <c r="AS31" i="15"/>
  <c r="AS30" i="15"/>
  <c r="AS29" i="15"/>
  <c r="AS28" i="15"/>
  <c r="AS27" i="15"/>
  <c r="AS26" i="15"/>
  <c r="AS25" i="15"/>
  <c r="AS24" i="15"/>
  <c r="AS23" i="15"/>
  <c r="AS22" i="15"/>
  <c r="AS21" i="15"/>
  <c r="AS20" i="15"/>
  <c r="AS19" i="15"/>
  <c r="AS18" i="15"/>
  <c r="AS17" i="15"/>
  <c r="AS16" i="15"/>
  <c r="AS15" i="15"/>
  <c r="AS14" i="15"/>
  <c r="AS13" i="15"/>
  <c r="AS12" i="15"/>
  <c r="AS11" i="15"/>
  <c r="AS10" i="15"/>
  <c r="AS9" i="15"/>
  <c r="AS8" i="15"/>
  <c r="AS7" i="15"/>
  <c r="AS5" i="15"/>
  <c r="BV201" i="15"/>
  <c r="BV200" i="15"/>
  <c r="BV199" i="15"/>
  <c r="BV198" i="15"/>
  <c r="BV197" i="15"/>
  <c r="BV196" i="15"/>
  <c r="BV195" i="15"/>
  <c r="BV194" i="15"/>
  <c r="BV193" i="15"/>
  <c r="BV192" i="15"/>
  <c r="BV191" i="15"/>
  <c r="BV190" i="15"/>
  <c r="BV189" i="15"/>
  <c r="BV188" i="15"/>
  <c r="BV187" i="15"/>
  <c r="BV186" i="15"/>
  <c r="BV185" i="15"/>
  <c r="BV184" i="15"/>
  <c r="BV183" i="15"/>
  <c r="BV182" i="15"/>
  <c r="BV181" i="15"/>
  <c r="BV180" i="15"/>
  <c r="BV179" i="15"/>
  <c r="BV178" i="15"/>
  <c r="BV177" i="15"/>
  <c r="BV176" i="15"/>
  <c r="BV175" i="15"/>
  <c r="BV174" i="15"/>
  <c r="BV173" i="15"/>
  <c r="BV172" i="15"/>
  <c r="BV171" i="15"/>
  <c r="BV170" i="15"/>
  <c r="BV169" i="15"/>
  <c r="BV168" i="15"/>
  <c r="BV167" i="15"/>
  <c r="BV166" i="15"/>
  <c r="BV165" i="15"/>
  <c r="BV164" i="15"/>
  <c r="BV163" i="15"/>
  <c r="BV162" i="15"/>
  <c r="BV161" i="15"/>
  <c r="BV160" i="15"/>
  <c r="BV159" i="15"/>
  <c r="BV158" i="15"/>
  <c r="BV157" i="15"/>
  <c r="BV156" i="15"/>
  <c r="BV155" i="15"/>
  <c r="BV154" i="15"/>
  <c r="BV153" i="15"/>
  <c r="BV152" i="15"/>
  <c r="BV151" i="15"/>
  <c r="BV150" i="15"/>
  <c r="BV149" i="15"/>
  <c r="BV148" i="15"/>
  <c r="BV147" i="15"/>
  <c r="BV146" i="15"/>
  <c r="BV145" i="15"/>
  <c r="BV144" i="15"/>
  <c r="BV143" i="15"/>
  <c r="BV142" i="15"/>
  <c r="BV141" i="15"/>
  <c r="BV140" i="15"/>
  <c r="BV139" i="15"/>
  <c r="BV138" i="15"/>
  <c r="BV137" i="15"/>
  <c r="BV136" i="15"/>
  <c r="BV135" i="15"/>
  <c r="BV134" i="15"/>
  <c r="BV133" i="15"/>
  <c r="BV132" i="15"/>
  <c r="BV131" i="15"/>
  <c r="BV130" i="15"/>
  <c r="BV129" i="15"/>
  <c r="BV128" i="15"/>
  <c r="BV127" i="15"/>
  <c r="BV126" i="15"/>
  <c r="BV125" i="15"/>
  <c r="BV124" i="15"/>
  <c r="BV123" i="15"/>
  <c r="BV122" i="15"/>
  <c r="BV121" i="15"/>
  <c r="BV120" i="15"/>
  <c r="BV119" i="15"/>
  <c r="BV118" i="15"/>
  <c r="BV117" i="15"/>
  <c r="BV116" i="15"/>
  <c r="BV115" i="15"/>
  <c r="BV114" i="15"/>
  <c r="BV113" i="15"/>
  <c r="BV112" i="15"/>
  <c r="BV111" i="15"/>
  <c r="BV110" i="15"/>
  <c r="BV109" i="15"/>
  <c r="BV108" i="15"/>
  <c r="BV107" i="15"/>
  <c r="BV106" i="15"/>
  <c r="BV105" i="15"/>
  <c r="BV104" i="15"/>
  <c r="BV103" i="15"/>
  <c r="BV102" i="15"/>
  <c r="BV101" i="15"/>
  <c r="BV100" i="15"/>
  <c r="BV99" i="15"/>
  <c r="BV98" i="15"/>
  <c r="BV97" i="15"/>
  <c r="BV96" i="15"/>
  <c r="BV95" i="15"/>
  <c r="BV94" i="15"/>
  <c r="BV93" i="15"/>
  <c r="BV92" i="15"/>
  <c r="BV91" i="15"/>
  <c r="BV90" i="15"/>
  <c r="BV89" i="15"/>
  <c r="BV88" i="15"/>
  <c r="BV87" i="15"/>
  <c r="BV86" i="15"/>
  <c r="BV85" i="15"/>
  <c r="BV84" i="15"/>
  <c r="BV83" i="15"/>
  <c r="BV82" i="15"/>
  <c r="BV81" i="15"/>
  <c r="BV80" i="15"/>
  <c r="BV79" i="15"/>
  <c r="BV78" i="15"/>
  <c r="BV77" i="15"/>
  <c r="BV76" i="15"/>
  <c r="BV75" i="15"/>
  <c r="BV74" i="15"/>
  <c r="BV73" i="15"/>
  <c r="BV72" i="15"/>
  <c r="BV71" i="15"/>
  <c r="BV70" i="15"/>
  <c r="BV69" i="15"/>
  <c r="BV68" i="15"/>
  <c r="BV67" i="15"/>
  <c r="BV66" i="15"/>
  <c r="BV65" i="15"/>
  <c r="BV64" i="15"/>
  <c r="BV63" i="15"/>
  <c r="BV62" i="15"/>
  <c r="BV61" i="15"/>
  <c r="BV60" i="15"/>
  <c r="BV59" i="15"/>
  <c r="BV58" i="15"/>
  <c r="BV57" i="15"/>
  <c r="BV56" i="15"/>
  <c r="BV55" i="15"/>
  <c r="BV54" i="15"/>
  <c r="BV53" i="15"/>
  <c r="BV52" i="15"/>
  <c r="BV51" i="15"/>
  <c r="BV50" i="15"/>
  <c r="BV49" i="15"/>
  <c r="BV48" i="15"/>
  <c r="BV47" i="15"/>
  <c r="BV46" i="15"/>
  <c r="BV45" i="15"/>
  <c r="BV44" i="15"/>
  <c r="BV43" i="15"/>
  <c r="BV42" i="15"/>
  <c r="BV41" i="15"/>
  <c r="BV40" i="15"/>
  <c r="BV39" i="15"/>
  <c r="BV38" i="15"/>
  <c r="BV37" i="15"/>
  <c r="BV36" i="15"/>
  <c r="BV35" i="15"/>
  <c r="BV34" i="15"/>
  <c r="BV33" i="15"/>
  <c r="BV32" i="15"/>
  <c r="BV31" i="15"/>
  <c r="BV30" i="15"/>
  <c r="BV29" i="15"/>
  <c r="BV28" i="15"/>
  <c r="BV27" i="15"/>
  <c r="BV26" i="15"/>
  <c r="BV25" i="15"/>
  <c r="BV24" i="15"/>
  <c r="BV23" i="15"/>
  <c r="BV22" i="15"/>
  <c r="BV21" i="15"/>
  <c r="BV20" i="15"/>
  <c r="BV19" i="15"/>
  <c r="BV18" i="15"/>
  <c r="BV17" i="15"/>
  <c r="BV16" i="15"/>
  <c r="BV15" i="15"/>
  <c r="BV14" i="15"/>
  <c r="BV13" i="15"/>
  <c r="BV12" i="15"/>
  <c r="BV11" i="15"/>
  <c r="BV10" i="15"/>
  <c r="BV9" i="15"/>
  <c r="BV8" i="15"/>
  <c r="BV7" i="15"/>
  <c r="BV6" i="15"/>
  <c r="BV5" i="15"/>
  <c r="A1" i="25" l="1"/>
  <c r="A2" i="15" l="1"/>
  <c r="A1" i="15"/>
  <c r="A1" i="9"/>
  <c r="B5" i="6" l="1"/>
  <c r="B6" i="6"/>
  <c r="B7" i="6"/>
  <c r="B8" i="6"/>
  <c r="L5" i="7"/>
  <c r="M5" i="7"/>
  <c r="N5" i="7"/>
  <c r="L6" i="7"/>
  <c r="M6" i="7"/>
  <c r="N6" i="7"/>
  <c r="L7" i="7"/>
  <c r="M7" i="7"/>
  <c r="N7" i="7"/>
  <c r="L8" i="7"/>
  <c r="M8" i="7"/>
  <c r="N8" i="7"/>
  <c r="L9" i="7"/>
  <c r="M9" i="7"/>
  <c r="N9" i="7"/>
  <c r="CG6" i="15" l="1"/>
  <c r="CG7" i="15"/>
  <c r="CG8" i="15"/>
  <c r="CG9" i="15"/>
  <c r="CG10" i="15"/>
  <c r="CG11" i="15"/>
  <c r="CG12" i="15"/>
  <c r="CG13" i="15"/>
  <c r="CG14" i="15"/>
  <c r="CG15" i="15"/>
  <c r="CG16" i="15"/>
  <c r="CG17" i="15"/>
  <c r="CG18" i="15"/>
  <c r="CG19" i="15"/>
  <c r="CG20" i="15"/>
  <c r="CG21" i="15"/>
  <c r="CG22" i="15"/>
  <c r="CG23" i="15"/>
  <c r="CG24" i="15"/>
  <c r="CG25" i="15"/>
  <c r="CG26" i="15"/>
  <c r="CG27" i="15"/>
  <c r="CG28" i="15"/>
  <c r="CG29" i="15"/>
  <c r="CG30" i="15"/>
  <c r="CG31" i="15"/>
  <c r="CG32" i="15"/>
  <c r="CG33" i="15"/>
  <c r="CG34" i="15"/>
  <c r="CG35" i="15"/>
  <c r="CG36" i="15"/>
  <c r="CG37" i="15"/>
  <c r="CG38" i="15"/>
  <c r="CG39" i="15"/>
  <c r="CG40" i="15"/>
  <c r="CG41" i="15"/>
  <c r="CG42" i="15"/>
  <c r="CG43" i="15"/>
  <c r="CG44" i="15"/>
  <c r="CG45" i="15"/>
  <c r="CG46" i="15"/>
  <c r="CG47" i="15"/>
  <c r="CG48" i="15"/>
  <c r="CG49" i="15"/>
  <c r="CG50" i="15"/>
  <c r="CG51" i="15"/>
  <c r="CG52" i="15"/>
  <c r="CG53" i="15"/>
  <c r="CG54" i="15"/>
  <c r="CG55" i="15"/>
  <c r="CG56" i="15"/>
  <c r="CG57" i="15"/>
  <c r="CG58" i="15"/>
  <c r="CG59" i="15"/>
  <c r="CG60" i="15"/>
  <c r="CG61" i="15"/>
  <c r="CG62" i="15"/>
  <c r="CG63" i="15"/>
  <c r="CG64" i="15"/>
  <c r="CG65" i="15"/>
  <c r="CG66" i="15"/>
  <c r="CG67" i="15"/>
  <c r="CG68" i="15"/>
  <c r="CG69" i="15"/>
  <c r="CG70" i="15"/>
  <c r="CG71" i="15"/>
  <c r="CG72" i="15"/>
  <c r="CG73" i="15"/>
  <c r="CG74" i="15"/>
  <c r="CG75" i="15"/>
  <c r="CG76" i="15"/>
  <c r="CG77" i="15"/>
  <c r="CG78" i="15"/>
  <c r="CG79" i="15"/>
  <c r="CG80" i="15"/>
  <c r="CG81" i="15"/>
  <c r="CG82" i="15"/>
  <c r="CG83" i="15"/>
  <c r="CG84" i="15"/>
  <c r="CG85" i="15"/>
  <c r="CG86" i="15"/>
  <c r="CG87" i="15"/>
  <c r="CG88" i="15"/>
  <c r="CG89" i="15"/>
  <c r="CG90" i="15"/>
  <c r="CG91" i="15"/>
  <c r="CG92" i="15"/>
  <c r="CG93" i="15"/>
  <c r="CG94" i="15"/>
  <c r="CG95" i="15"/>
  <c r="CG96" i="15"/>
  <c r="CG97" i="15"/>
  <c r="CG98" i="15"/>
  <c r="CG99" i="15"/>
  <c r="CG100" i="15"/>
  <c r="CG101" i="15"/>
  <c r="CG102" i="15"/>
  <c r="CG103" i="15"/>
  <c r="CG104" i="15"/>
  <c r="CG105" i="15"/>
  <c r="CG106" i="15"/>
  <c r="CG107" i="15"/>
  <c r="CG108" i="15"/>
  <c r="CG109" i="15"/>
  <c r="CG110" i="15"/>
  <c r="CG111" i="15"/>
  <c r="CG112" i="15"/>
  <c r="CG113" i="15"/>
  <c r="CG114" i="15"/>
  <c r="CG115" i="15"/>
  <c r="CG116" i="15"/>
  <c r="CG117" i="15"/>
  <c r="CG118" i="15"/>
  <c r="CG119" i="15"/>
  <c r="CG120" i="15"/>
  <c r="CG121" i="15"/>
  <c r="CG122" i="15"/>
  <c r="CG123" i="15"/>
  <c r="CG124" i="15"/>
  <c r="CG125" i="15"/>
  <c r="CG126" i="15"/>
  <c r="CG127" i="15"/>
  <c r="CG128" i="15"/>
  <c r="CG129" i="15"/>
  <c r="CG130" i="15"/>
  <c r="CG131" i="15"/>
  <c r="CG132" i="15"/>
  <c r="CG133" i="15"/>
  <c r="CG134" i="15"/>
  <c r="CG135" i="15"/>
  <c r="CG136" i="15"/>
  <c r="CG137" i="15"/>
  <c r="CG138" i="15"/>
  <c r="CG139" i="15"/>
  <c r="CG140" i="15"/>
  <c r="CG141" i="15"/>
  <c r="CG142" i="15"/>
  <c r="CG143" i="15"/>
  <c r="CG144" i="15"/>
  <c r="CG145" i="15"/>
  <c r="CG146" i="15"/>
  <c r="CG147" i="15"/>
  <c r="CG148" i="15"/>
  <c r="CG149" i="15"/>
  <c r="CG150" i="15"/>
  <c r="CG151" i="15"/>
  <c r="CG152" i="15"/>
  <c r="CG153" i="15"/>
  <c r="CG154" i="15"/>
  <c r="CG155" i="15"/>
  <c r="CG156" i="15"/>
  <c r="CG157" i="15"/>
  <c r="CG158" i="15"/>
  <c r="CG159" i="15"/>
  <c r="CG160" i="15"/>
  <c r="CG161" i="15"/>
  <c r="CG162" i="15"/>
  <c r="CG163" i="15"/>
  <c r="CG164" i="15"/>
  <c r="CG165" i="15"/>
  <c r="CG166" i="15"/>
  <c r="CG167" i="15"/>
  <c r="CG168" i="15"/>
  <c r="CG169" i="15"/>
  <c r="CG170" i="15"/>
  <c r="CG171" i="15"/>
  <c r="CG172" i="15"/>
  <c r="CG173" i="15"/>
  <c r="CG174" i="15"/>
  <c r="CG175" i="15"/>
  <c r="CG176" i="15"/>
  <c r="CG177" i="15"/>
  <c r="CG178" i="15"/>
  <c r="CG179" i="15"/>
  <c r="CG180" i="15"/>
  <c r="CG181" i="15"/>
  <c r="CG182" i="15"/>
  <c r="CG183" i="15"/>
  <c r="CG184" i="15"/>
  <c r="CG185" i="15"/>
  <c r="CG186" i="15"/>
  <c r="CG187" i="15"/>
  <c r="CG188" i="15"/>
  <c r="CG189" i="15"/>
  <c r="CG190" i="15"/>
  <c r="CG191" i="15"/>
  <c r="CG192" i="15"/>
  <c r="CG193" i="15"/>
  <c r="CG194" i="15"/>
  <c r="CG195" i="15"/>
  <c r="CG196" i="15"/>
  <c r="CG197" i="15"/>
  <c r="CG198" i="15"/>
  <c r="CG199" i="15"/>
  <c r="CG200" i="15"/>
  <c r="CG201" i="15"/>
  <c r="CG5" i="15"/>
  <c r="N10" i="7" l="1"/>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 i="7" l="1"/>
  <c r="A3" i="22"/>
  <c r="A2" i="22"/>
  <c r="A3" i="7"/>
  <c r="A2" i="7"/>
  <c r="A3" i="2"/>
  <c r="A2" i="2"/>
  <c r="A3" i="6"/>
  <c r="A2" i="6"/>
  <c r="A2" i="1"/>
  <c r="A3" i="1"/>
  <c r="C8" i="2" l="1"/>
  <c r="C8" i="7" s="1"/>
  <c r="C7" i="2"/>
  <c r="C7" i="7" s="1"/>
  <c r="C5" i="2"/>
  <c r="C5" i="7" s="1"/>
  <c r="C9" i="2"/>
  <c r="C9" i="7" s="1"/>
  <c r="C10" i="2"/>
  <c r="C6" i="2"/>
  <c r="C6" i="7" s="1"/>
  <c r="CG2" i="15"/>
  <c r="CG2" i="4"/>
  <c r="A3" i="15"/>
  <c r="A3" i="4"/>
  <c r="A2" i="4"/>
  <c r="A6" i="7" l="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5" i="7"/>
  <c r="BM201" i="15" l="1"/>
  <c r="CI6" i="15" l="1"/>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I81" i="15"/>
  <c r="CI82" i="15"/>
  <c r="CI83" i="15"/>
  <c r="CI84" i="15"/>
  <c r="CI85" i="15"/>
  <c r="CI86" i="15"/>
  <c r="CI87" i="15"/>
  <c r="CI88" i="15"/>
  <c r="CI89" i="15"/>
  <c r="CI90" i="15"/>
  <c r="CI91" i="15"/>
  <c r="CI92" i="15"/>
  <c r="CI93" i="15"/>
  <c r="CI94" i="15"/>
  <c r="CI95" i="15"/>
  <c r="CI96" i="15"/>
  <c r="CI97" i="15"/>
  <c r="CI98" i="15"/>
  <c r="CI99" i="15"/>
  <c r="CI100" i="15"/>
  <c r="CI101" i="15"/>
  <c r="CI102" i="15"/>
  <c r="CI103" i="15"/>
  <c r="CI104" i="15"/>
  <c r="CI105" i="15"/>
  <c r="CI106" i="15"/>
  <c r="CI107" i="15"/>
  <c r="CI108" i="15"/>
  <c r="CI109" i="15"/>
  <c r="CI110" i="15"/>
  <c r="CI111" i="15"/>
  <c r="CI112" i="15"/>
  <c r="CI113" i="15"/>
  <c r="CI114" i="15"/>
  <c r="CI115" i="15"/>
  <c r="CI116" i="15"/>
  <c r="CI117" i="15"/>
  <c r="CI118" i="15"/>
  <c r="CI119" i="15"/>
  <c r="CI120" i="15"/>
  <c r="CI121" i="15"/>
  <c r="CI122" i="15"/>
  <c r="CI123" i="15"/>
  <c r="CI124" i="15"/>
  <c r="CI125" i="15"/>
  <c r="CI126" i="15"/>
  <c r="CI127" i="15"/>
  <c r="CI128" i="15"/>
  <c r="CI129" i="15"/>
  <c r="CI130" i="15"/>
  <c r="CI131" i="15"/>
  <c r="CI132" i="15"/>
  <c r="CI133" i="15"/>
  <c r="CI134" i="15"/>
  <c r="CI135" i="15"/>
  <c r="CI136" i="15"/>
  <c r="CI137" i="15"/>
  <c r="CI138" i="15"/>
  <c r="CI139" i="15"/>
  <c r="CI140" i="15"/>
  <c r="CI141" i="15"/>
  <c r="CI142" i="15"/>
  <c r="CI143" i="15"/>
  <c r="CI144" i="15"/>
  <c r="CI145" i="15"/>
  <c r="CI146" i="15"/>
  <c r="CI147" i="15"/>
  <c r="CI148" i="15"/>
  <c r="CI149" i="15"/>
  <c r="CI150" i="15"/>
  <c r="CI151" i="15"/>
  <c r="CI152" i="15"/>
  <c r="CI153" i="15"/>
  <c r="CI154" i="15"/>
  <c r="CI155" i="15"/>
  <c r="CI156" i="15"/>
  <c r="CI157" i="15"/>
  <c r="CI158" i="15"/>
  <c r="CI159" i="15"/>
  <c r="CI160" i="15"/>
  <c r="CI161" i="15"/>
  <c r="CI162" i="15"/>
  <c r="CI163" i="15"/>
  <c r="CI164" i="15"/>
  <c r="CI165" i="15"/>
  <c r="CI166" i="15"/>
  <c r="CI167" i="15"/>
  <c r="CI168" i="15"/>
  <c r="CI169" i="15"/>
  <c r="CI170" i="15"/>
  <c r="CI171" i="15"/>
  <c r="CI172" i="15"/>
  <c r="CI173" i="15"/>
  <c r="CI174" i="15"/>
  <c r="CI175" i="15"/>
  <c r="CI176" i="15"/>
  <c r="CI177" i="15"/>
  <c r="CI178" i="15"/>
  <c r="CI179" i="15"/>
  <c r="CI180" i="15"/>
  <c r="CI181" i="15"/>
  <c r="CI182" i="15"/>
  <c r="CI183" i="15"/>
  <c r="CI184" i="15"/>
  <c r="CI185" i="15"/>
  <c r="CI186" i="15"/>
  <c r="CI187" i="15"/>
  <c r="CI188" i="15"/>
  <c r="CI189" i="15"/>
  <c r="CI190" i="15"/>
  <c r="CI191" i="15"/>
  <c r="CI192" i="15"/>
  <c r="CI193" i="15"/>
  <c r="CI194" i="15"/>
  <c r="CI195" i="15"/>
  <c r="CI196" i="15"/>
  <c r="CI197" i="15"/>
  <c r="CI198" i="15"/>
  <c r="CI199" i="15"/>
  <c r="CI200" i="15"/>
  <c r="CI201" i="15"/>
  <c r="CI5" i="15"/>
  <c r="CH6" i="15"/>
  <c r="CH7" i="15"/>
  <c r="CH8" i="15"/>
  <c r="CH9" i="15"/>
  <c r="CH10" i="15"/>
  <c r="CH11" i="15"/>
  <c r="CH12" i="15"/>
  <c r="CH13" i="15"/>
  <c r="CH14" i="15"/>
  <c r="CH15" i="15"/>
  <c r="CH16" i="15"/>
  <c r="CH17" i="15"/>
  <c r="CH18" i="15"/>
  <c r="CH19" i="15"/>
  <c r="CH20" i="15"/>
  <c r="CH21" i="15"/>
  <c r="CH22" i="15"/>
  <c r="CH23" i="15"/>
  <c r="CH24" i="15"/>
  <c r="CH25" i="15"/>
  <c r="CH26" i="15"/>
  <c r="CH27" i="15"/>
  <c r="CH28" i="15"/>
  <c r="CH29" i="15"/>
  <c r="CH30" i="15"/>
  <c r="CH31" i="15"/>
  <c r="CH32" i="15"/>
  <c r="CH33" i="15"/>
  <c r="CH34" i="15"/>
  <c r="CH35" i="15"/>
  <c r="CH36" i="15"/>
  <c r="CH37" i="15"/>
  <c r="CH38" i="15"/>
  <c r="CH39" i="15"/>
  <c r="CH40" i="15"/>
  <c r="CH41" i="15"/>
  <c r="CH42" i="15"/>
  <c r="CH43" i="15"/>
  <c r="CH44" i="15"/>
  <c r="CH45" i="15"/>
  <c r="CH46" i="15"/>
  <c r="CH47" i="15"/>
  <c r="CH48" i="15"/>
  <c r="CH49" i="15"/>
  <c r="CH50" i="15"/>
  <c r="CH51" i="15"/>
  <c r="CH52" i="15"/>
  <c r="CH53" i="15"/>
  <c r="CH54" i="15"/>
  <c r="CH55" i="15"/>
  <c r="CH56" i="15"/>
  <c r="CH57" i="15"/>
  <c r="CH58" i="15"/>
  <c r="CH59" i="15"/>
  <c r="CH60" i="15"/>
  <c r="CH61" i="15"/>
  <c r="CH62" i="15"/>
  <c r="CH63" i="15"/>
  <c r="CH64" i="15"/>
  <c r="CH65" i="15"/>
  <c r="CH66" i="15"/>
  <c r="CH67" i="15"/>
  <c r="CH68" i="15"/>
  <c r="CH69" i="15"/>
  <c r="CH70" i="15"/>
  <c r="CH71" i="15"/>
  <c r="CH72" i="15"/>
  <c r="CH73" i="15"/>
  <c r="CH74" i="15"/>
  <c r="CH75" i="15"/>
  <c r="CH76" i="15"/>
  <c r="CH77" i="15"/>
  <c r="CH78" i="15"/>
  <c r="CH79" i="15"/>
  <c r="CH80" i="15"/>
  <c r="CH81" i="15"/>
  <c r="CH82" i="15"/>
  <c r="CH83" i="15"/>
  <c r="CH84" i="15"/>
  <c r="CH85" i="15"/>
  <c r="CH86" i="15"/>
  <c r="CH87" i="15"/>
  <c r="CH88" i="15"/>
  <c r="CH89" i="15"/>
  <c r="CH90" i="15"/>
  <c r="CH91" i="15"/>
  <c r="CH92" i="15"/>
  <c r="CH93" i="15"/>
  <c r="CH94" i="15"/>
  <c r="CH95" i="15"/>
  <c r="CH96" i="15"/>
  <c r="CH97" i="15"/>
  <c r="CH98" i="15"/>
  <c r="CH99" i="15"/>
  <c r="CH100" i="15"/>
  <c r="CH101" i="15"/>
  <c r="CH102" i="15"/>
  <c r="CH103" i="15"/>
  <c r="CH104" i="15"/>
  <c r="CH105" i="15"/>
  <c r="CH106" i="15"/>
  <c r="CH107" i="15"/>
  <c r="CH108" i="15"/>
  <c r="CH109" i="15"/>
  <c r="CH110" i="15"/>
  <c r="CH111" i="15"/>
  <c r="CH112" i="15"/>
  <c r="CH113" i="15"/>
  <c r="CH114" i="15"/>
  <c r="CH115" i="15"/>
  <c r="CH116" i="15"/>
  <c r="CH117" i="15"/>
  <c r="CH118" i="15"/>
  <c r="CH119" i="15"/>
  <c r="CH120" i="15"/>
  <c r="CH121" i="15"/>
  <c r="CH122" i="15"/>
  <c r="CH123" i="15"/>
  <c r="CH124" i="15"/>
  <c r="CH125" i="15"/>
  <c r="CH126" i="15"/>
  <c r="CH127" i="15"/>
  <c r="CH128" i="15"/>
  <c r="CH129" i="15"/>
  <c r="CH130" i="15"/>
  <c r="CH131" i="15"/>
  <c r="CH132" i="15"/>
  <c r="CH133" i="15"/>
  <c r="CH134" i="15"/>
  <c r="CH135" i="15"/>
  <c r="CH136" i="15"/>
  <c r="CH137" i="15"/>
  <c r="CH138" i="15"/>
  <c r="CH139" i="15"/>
  <c r="CH140" i="15"/>
  <c r="CH141" i="15"/>
  <c r="CH142" i="15"/>
  <c r="CH143" i="15"/>
  <c r="CH144" i="15"/>
  <c r="CH145" i="15"/>
  <c r="CH146" i="15"/>
  <c r="CH147" i="15"/>
  <c r="CH148" i="15"/>
  <c r="CH149" i="15"/>
  <c r="CH150" i="15"/>
  <c r="CH151" i="15"/>
  <c r="CH152" i="15"/>
  <c r="CH153" i="15"/>
  <c r="CH154" i="15"/>
  <c r="CH155" i="15"/>
  <c r="CH156" i="15"/>
  <c r="CH157" i="15"/>
  <c r="CH158" i="15"/>
  <c r="CH159" i="15"/>
  <c r="CH160" i="15"/>
  <c r="CH161" i="15"/>
  <c r="CH162" i="15"/>
  <c r="CH163" i="15"/>
  <c r="CH164" i="15"/>
  <c r="CH165" i="15"/>
  <c r="CH166" i="15"/>
  <c r="CH167" i="15"/>
  <c r="CH168" i="15"/>
  <c r="CH169" i="15"/>
  <c r="CH170" i="15"/>
  <c r="CH171" i="15"/>
  <c r="CH172" i="15"/>
  <c r="CH173" i="15"/>
  <c r="CH174" i="15"/>
  <c r="CH175" i="15"/>
  <c r="CH176" i="15"/>
  <c r="CH177" i="15"/>
  <c r="CH178" i="15"/>
  <c r="CH179" i="15"/>
  <c r="CH180" i="15"/>
  <c r="CH181" i="15"/>
  <c r="CH182" i="15"/>
  <c r="CH183" i="15"/>
  <c r="CH184" i="15"/>
  <c r="CH185" i="15"/>
  <c r="CH186" i="15"/>
  <c r="CH187" i="15"/>
  <c r="CH188" i="15"/>
  <c r="CH189" i="15"/>
  <c r="CH190" i="15"/>
  <c r="CH191" i="15"/>
  <c r="CH192" i="15"/>
  <c r="CH193" i="15"/>
  <c r="CH194" i="15"/>
  <c r="CH195" i="15"/>
  <c r="CH196" i="15"/>
  <c r="CH197" i="15"/>
  <c r="CH198" i="15"/>
  <c r="CH199" i="15"/>
  <c r="CH200" i="15"/>
  <c r="CH201" i="15"/>
  <c r="CH5" i="15"/>
  <c r="C10" i="7" l="1"/>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A201" i="4" l="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BR192" i="4" l="1"/>
  <c r="DF192" i="4"/>
  <c r="BR172" i="4"/>
  <c r="DF172" i="4"/>
  <c r="BR152" i="4"/>
  <c r="DF152" i="4"/>
  <c r="BR136" i="4"/>
  <c r="DF136" i="4"/>
  <c r="BR120" i="4"/>
  <c r="DF120" i="4"/>
  <c r="BR104" i="4"/>
  <c r="DF104" i="4"/>
  <c r="BR92" i="4"/>
  <c r="DF92" i="4"/>
  <c r="BR76" i="4"/>
  <c r="DF76" i="4"/>
  <c r="BR72" i="4"/>
  <c r="DF72" i="4"/>
  <c r="BR68" i="4"/>
  <c r="DF68" i="4"/>
  <c r="BR64" i="4"/>
  <c r="DF64" i="4"/>
  <c r="BR60" i="4"/>
  <c r="DF60" i="4"/>
  <c r="BR56" i="4"/>
  <c r="DF56" i="4"/>
  <c r="BR52" i="4"/>
  <c r="DF52" i="4"/>
  <c r="BR48" i="4"/>
  <c r="DF48" i="4"/>
  <c r="BR44" i="4"/>
  <c r="DF44" i="4"/>
  <c r="BR40" i="4"/>
  <c r="DF40" i="4"/>
  <c r="BR36" i="4"/>
  <c r="DF36" i="4"/>
  <c r="BR32" i="4"/>
  <c r="DF32" i="4"/>
  <c r="BR28" i="4"/>
  <c r="DF28" i="4"/>
  <c r="BR24" i="4"/>
  <c r="DF24" i="4"/>
  <c r="BR20" i="4"/>
  <c r="DF20" i="4"/>
  <c r="BR16" i="4"/>
  <c r="DF16" i="4"/>
  <c r="BR12" i="4"/>
  <c r="DF12" i="4"/>
  <c r="DF8" i="4"/>
  <c r="BR8" i="4"/>
  <c r="BR196" i="4"/>
  <c r="DF196" i="4"/>
  <c r="BR184" i="4"/>
  <c r="DF184" i="4"/>
  <c r="BR168" i="4"/>
  <c r="DF168" i="4"/>
  <c r="BR156" i="4"/>
  <c r="DF156" i="4"/>
  <c r="BR140" i="4"/>
  <c r="DF140" i="4"/>
  <c r="BR124" i="4"/>
  <c r="DF124" i="4"/>
  <c r="BR108" i="4"/>
  <c r="DF108" i="4"/>
  <c r="BR96" i="4"/>
  <c r="DF96" i="4"/>
  <c r="BR84" i="4"/>
  <c r="DF84" i="4"/>
  <c r="BR191" i="4"/>
  <c r="DF191" i="4"/>
  <c r="BR179" i="4"/>
  <c r="DF179" i="4"/>
  <c r="BR171" i="4"/>
  <c r="DF171" i="4"/>
  <c r="BR167" i="4"/>
  <c r="DF167" i="4"/>
  <c r="BR163" i="4"/>
  <c r="DF163" i="4"/>
  <c r="BR159" i="4"/>
  <c r="DF159" i="4"/>
  <c r="BR155" i="4"/>
  <c r="DF155" i="4"/>
  <c r="BR151" i="4"/>
  <c r="DF151" i="4"/>
  <c r="BR147" i="4"/>
  <c r="DF147" i="4"/>
  <c r="BR143" i="4"/>
  <c r="DF143" i="4"/>
  <c r="BR139" i="4"/>
  <c r="DF139" i="4"/>
  <c r="BR135" i="4"/>
  <c r="DF135" i="4"/>
  <c r="BR131" i="4"/>
  <c r="DF131" i="4"/>
  <c r="BR127" i="4"/>
  <c r="DF127" i="4"/>
  <c r="BR123" i="4"/>
  <c r="DF123" i="4"/>
  <c r="BR119" i="4"/>
  <c r="DF119" i="4"/>
  <c r="BR115" i="4"/>
  <c r="DF115" i="4"/>
  <c r="BR111" i="4"/>
  <c r="DF111" i="4"/>
  <c r="BR107" i="4"/>
  <c r="DF107" i="4"/>
  <c r="BR103" i="4"/>
  <c r="DF103" i="4"/>
  <c r="BR99" i="4"/>
  <c r="DF99" i="4"/>
  <c r="BR95" i="4"/>
  <c r="DF95" i="4"/>
  <c r="BR91" i="4"/>
  <c r="DF91" i="4"/>
  <c r="BR87" i="4"/>
  <c r="DF87" i="4"/>
  <c r="BR83" i="4"/>
  <c r="DF83" i="4"/>
  <c r="BR79" i="4"/>
  <c r="DF79" i="4"/>
  <c r="BR75" i="4"/>
  <c r="DF75" i="4"/>
  <c r="BR71" i="4"/>
  <c r="DF71" i="4"/>
  <c r="BR67" i="4"/>
  <c r="DF67" i="4"/>
  <c r="BR63" i="4"/>
  <c r="DF63" i="4"/>
  <c r="BR59" i="4"/>
  <c r="DF59" i="4"/>
  <c r="BR55" i="4"/>
  <c r="DF55" i="4"/>
  <c r="BR51" i="4"/>
  <c r="DF51" i="4"/>
  <c r="BR47" i="4"/>
  <c r="DF47" i="4"/>
  <c r="BR43" i="4"/>
  <c r="DF43" i="4"/>
  <c r="BR39" i="4"/>
  <c r="DF39" i="4"/>
  <c r="BR35" i="4"/>
  <c r="DF35" i="4"/>
  <c r="BR31" i="4"/>
  <c r="DF31" i="4"/>
  <c r="BR27" i="4"/>
  <c r="DF27" i="4"/>
  <c r="BR23" i="4"/>
  <c r="DF23" i="4"/>
  <c r="BR19" i="4"/>
  <c r="DF19" i="4"/>
  <c r="BR15" i="4"/>
  <c r="DF15" i="4"/>
  <c r="BR11" i="4"/>
  <c r="DF11" i="4"/>
  <c r="DF7" i="4"/>
  <c r="BR7" i="4"/>
  <c r="BR180" i="4"/>
  <c r="DF180" i="4"/>
  <c r="BR164" i="4"/>
  <c r="DF164" i="4"/>
  <c r="BR148" i="4"/>
  <c r="DF148" i="4"/>
  <c r="BR132" i="4"/>
  <c r="DF132" i="4"/>
  <c r="BR116" i="4"/>
  <c r="DF116" i="4"/>
  <c r="BR80" i="4"/>
  <c r="DF80" i="4"/>
  <c r="BR199" i="4"/>
  <c r="DF199" i="4"/>
  <c r="BR187" i="4"/>
  <c r="DF187" i="4"/>
  <c r="BR198" i="4"/>
  <c r="DF198" i="4"/>
  <c r="BR190" i="4"/>
  <c r="DF190" i="4"/>
  <c r="BR186" i="4"/>
  <c r="DF186" i="4"/>
  <c r="BR182" i="4"/>
  <c r="DF182" i="4"/>
  <c r="BR178" i="4"/>
  <c r="DF178" i="4"/>
  <c r="BR174" i="4"/>
  <c r="DF174" i="4"/>
  <c r="BR170" i="4"/>
  <c r="DF170" i="4"/>
  <c r="BR166" i="4"/>
  <c r="DF166" i="4"/>
  <c r="BR162" i="4"/>
  <c r="DF162" i="4"/>
  <c r="BR158" i="4"/>
  <c r="DF158" i="4"/>
  <c r="BR154" i="4"/>
  <c r="DF154" i="4"/>
  <c r="BR150" i="4"/>
  <c r="DF150" i="4"/>
  <c r="BR146" i="4"/>
  <c r="DF146" i="4"/>
  <c r="BR142" i="4"/>
  <c r="DF142" i="4"/>
  <c r="BR138" i="4"/>
  <c r="DF138" i="4"/>
  <c r="BR134" i="4"/>
  <c r="DF134" i="4"/>
  <c r="BR130" i="4"/>
  <c r="DF130" i="4"/>
  <c r="BR126" i="4"/>
  <c r="DF126" i="4"/>
  <c r="BR122" i="4"/>
  <c r="DF122" i="4"/>
  <c r="BR118" i="4"/>
  <c r="DF118" i="4"/>
  <c r="BR114" i="4"/>
  <c r="DF114" i="4"/>
  <c r="BR110" i="4"/>
  <c r="DF110" i="4"/>
  <c r="BR106" i="4"/>
  <c r="DF106" i="4"/>
  <c r="BR102" i="4"/>
  <c r="DF102" i="4"/>
  <c r="BR98" i="4"/>
  <c r="DF98" i="4"/>
  <c r="BR94" i="4"/>
  <c r="DF94" i="4"/>
  <c r="BR90" i="4"/>
  <c r="DF90" i="4"/>
  <c r="BR86" i="4"/>
  <c r="DF86" i="4"/>
  <c r="BR82" i="4"/>
  <c r="DF82" i="4"/>
  <c r="BR78" i="4"/>
  <c r="DF78" i="4"/>
  <c r="BR74" i="4"/>
  <c r="DF74" i="4"/>
  <c r="BR70" i="4"/>
  <c r="DF70" i="4"/>
  <c r="BR66" i="4"/>
  <c r="DF66" i="4"/>
  <c r="BR62" i="4"/>
  <c r="DF62" i="4"/>
  <c r="BR58" i="4"/>
  <c r="DF58" i="4"/>
  <c r="BR54" i="4"/>
  <c r="DF54" i="4"/>
  <c r="BR50" i="4"/>
  <c r="DF50" i="4"/>
  <c r="BR46" i="4"/>
  <c r="DF46" i="4"/>
  <c r="BR42" i="4"/>
  <c r="DF42" i="4"/>
  <c r="BR38" i="4"/>
  <c r="DF38" i="4"/>
  <c r="BR34" i="4"/>
  <c r="DF34" i="4"/>
  <c r="BR30" i="4"/>
  <c r="DF30" i="4"/>
  <c r="BR26" i="4"/>
  <c r="DF26" i="4"/>
  <c r="BR22" i="4"/>
  <c r="DF22" i="4"/>
  <c r="BR18" i="4"/>
  <c r="DF18" i="4"/>
  <c r="BR14" i="4"/>
  <c r="DF14" i="4"/>
  <c r="BR10" i="4"/>
  <c r="DF10" i="4"/>
  <c r="DF6" i="4"/>
  <c r="BR6" i="4"/>
  <c r="BR200" i="4"/>
  <c r="DF200" i="4"/>
  <c r="BR188" i="4"/>
  <c r="DF188" i="4"/>
  <c r="BR176" i="4"/>
  <c r="DF176" i="4"/>
  <c r="BR160" i="4"/>
  <c r="DF160" i="4"/>
  <c r="BR144" i="4"/>
  <c r="DF144" i="4"/>
  <c r="BR128" i="4"/>
  <c r="DF128" i="4"/>
  <c r="BR112" i="4"/>
  <c r="DF112" i="4"/>
  <c r="BR100" i="4"/>
  <c r="DF100" i="4"/>
  <c r="BR88" i="4"/>
  <c r="DF88" i="4"/>
  <c r="BR195" i="4"/>
  <c r="DF195" i="4"/>
  <c r="BR183" i="4"/>
  <c r="DF183" i="4"/>
  <c r="BR175" i="4"/>
  <c r="DF175" i="4"/>
  <c r="BR194" i="4"/>
  <c r="DF194" i="4"/>
  <c r="BR197" i="4"/>
  <c r="DF197" i="4"/>
  <c r="BR193" i="4"/>
  <c r="DF193" i="4"/>
  <c r="BR189" i="4"/>
  <c r="DF189" i="4"/>
  <c r="BR185" i="4"/>
  <c r="DF185" i="4"/>
  <c r="BR181" i="4"/>
  <c r="DF181" i="4"/>
  <c r="BR177" i="4"/>
  <c r="DF177" i="4"/>
  <c r="BR173" i="4"/>
  <c r="DF173" i="4"/>
  <c r="BR169" i="4"/>
  <c r="DF169" i="4"/>
  <c r="BR165" i="4"/>
  <c r="DF165" i="4"/>
  <c r="BR161" i="4"/>
  <c r="DF161" i="4"/>
  <c r="BR157" i="4"/>
  <c r="DF157" i="4"/>
  <c r="BR153" i="4"/>
  <c r="DF153" i="4"/>
  <c r="BR149" i="4"/>
  <c r="DF149" i="4"/>
  <c r="BR145" i="4"/>
  <c r="DF145" i="4"/>
  <c r="BR141" i="4"/>
  <c r="DF141" i="4"/>
  <c r="BR137" i="4"/>
  <c r="DF137" i="4"/>
  <c r="BR133" i="4"/>
  <c r="DF133" i="4"/>
  <c r="BR129" i="4"/>
  <c r="DF129" i="4"/>
  <c r="BR125" i="4"/>
  <c r="DF125" i="4"/>
  <c r="BR121" i="4"/>
  <c r="DF121" i="4"/>
  <c r="BR117" i="4"/>
  <c r="DF117" i="4"/>
  <c r="BR113" i="4"/>
  <c r="DF113" i="4"/>
  <c r="BR109" i="4"/>
  <c r="DF109" i="4"/>
  <c r="BR105" i="4"/>
  <c r="DF105" i="4"/>
  <c r="BR101" i="4"/>
  <c r="DF101" i="4"/>
  <c r="BR97" i="4"/>
  <c r="DF97" i="4"/>
  <c r="BR93" i="4"/>
  <c r="DF93" i="4"/>
  <c r="BR89" i="4"/>
  <c r="DF89" i="4"/>
  <c r="BR85" i="4"/>
  <c r="DF85" i="4"/>
  <c r="BR81" i="4"/>
  <c r="DF81" i="4"/>
  <c r="BR77" i="4"/>
  <c r="DF77" i="4"/>
  <c r="BR73" i="4"/>
  <c r="DF73" i="4"/>
  <c r="BR69" i="4"/>
  <c r="DF69" i="4"/>
  <c r="BR65" i="4"/>
  <c r="DF65" i="4"/>
  <c r="BR61" i="4"/>
  <c r="DF61" i="4"/>
  <c r="BR57" i="4"/>
  <c r="DF57" i="4"/>
  <c r="BR53" i="4"/>
  <c r="DF53" i="4"/>
  <c r="BR49" i="4"/>
  <c r="DF49" i="4"/>
  <c r="BR45" i="4"/>
  <c r="DF45" i="4"/>
  <c r="BR41" i="4"/>
  <c r="DF41" i="4"/>
  <c r="BR37" i="4"/>
  <c r="DF37" i="4"/>
  <c r="BR33" i="4"/>
  <c r="DF33" i="4"/>
  <c r="BR29" i="4"/>
  <c r="DF29" i="4"/>
  <c r="BR25" i="4"/>
  <c r="DF25" i="4"/>
  <c r="BR21" i="4"/>
  <c r="DF21" i="4"/>
  <c r="BR17" i="4"/>
  <c r="DF17" i="4"/>
  <c r="BR13" i="4"/>
  <c r="DF13" i="4"/>
  <c r="DF9" i="4"/>
  <c r="BR9" i="4"/>
  <c r="BR201" i="4"/>
  <c r="DF201" i="4"/>
  <c r="CA196" i="4"/>
  <c r="CP196" i="4"/>
  <c r="BZ196" i="4"/>
  <c r="BW196" i="4"/>
  <c r="BV196" i="4"/>
  <c r="BY196" i="4"/>
  <c r="BX196" i="4"/>
  <c r="BU196" i="4"/>
  <c r="CP192" i="4"/>
  <c r="CA192" i="4"/>
  <c r="BY192" i="4"/>
  <c r="BX192" i="4"/>
  <c r="BU192" i="4"/>
  <c r="BZ192" i="4"/>
  <c r="BW192" i="4"/>
  <c r="BV192" i="4"/>
  <c r="CP184" i="4"/>
  <c r="CA184" i="4"/>
  <c r="BY184" i="4"/>
  <c r="BX184" i="4"/>
  <c r="BU184" i="4"/>
  <c r="BZ184" i="4"/>
  <c r="BW184" i="4"/>
  <c r="BV184" i="4"/>
  <c r="CP176" i="4"/>
  <c r="CA176" i="4"/>
  <c r="BY176" i="4"/>
  <c r="BU176" i="4"/>
  <c r="BZ176" i="4"/>
  <c r="BX176" i="4"/>
  <c r="BW176" i="4"/>
  <c r="BV176" i="4"/>
  <c r="CP168" i="4"/>
  <c r="CA168" i="4"/>
  <c r="BY168" i="4"/>
  <c r="BU168" i="4"/>
  <c r="BZ168" i="4"/>
  <c r="BX168" i="4"/>
  <c r="BW168" i="4"/>
  <c r="BV168" i="4"/>
  <c r="CP160" i="4"/>
  <c r="CA160" i="4"/>
  <c r="BU160" i="4"/>
  <c r="BZ160" i="4"/>
  <c r="BY160" i="4"/>
  <c r="BX160" i="4"/>
  <c r="BW160" i="4"/>
  <c r="BV160" i="4"/>
  <c r="CP152" i="4"/>
  <c r="CA152" i="4"/>
  <c r="BZ152" i="4"/>
  <c r="BU152" i="4"/>
  <c r="BY152" i="4"/>
  <c r="BX152" i="4"/>
  <c r="BW152" i="4"/>
  <c r="BV152" i="4"/>
  <c r="CP144" i="4"/>
  <c r="CA144" i="4"/>
  <c r="BZ144" i="4"/>
  <c r="BU144" i="4"/>
  <c r="BY144" i="4"/>
  <c r="BX144" i="4"/>
  <c r="BW144" i="4"/>
  <c r="BV144" i="4"/>
  <c r="CP136" i="4"/>
  <c r="CA136" i="4"/>
  <c r="BZ136" i="4"/>
  <c r="BU136" i="4"/>
  <c r="BY136" i="4"/>
  <c r="BX136" i="4"/>
  <c r="BW136" i="4"/>
  <c r="BV136" i="4"/>
  <c r="CP128" i="4"/>
  <c r="CA128" i="4"/>
  <c r="BZ128" i="4"/>
  <c r="BU128" i="4"/>
  <c r="BY128" i="4"/>
  <c r="BX128" i="4"/>
  <c r="BW128" i="4"/>
  <c r="BV128" i="4"/>
  <c r="CA116" i="4"/>
  <c r="CP116" i="4"/>
  <c r="BY116" i="4"/>
  <c r="BX116" i="4"/>
  <c r="BW116" i="4"/>
  <c r="BV116" i="4"/>
  <c r="BZ116" i="4"/>
  <c r="BU116" i="4"/>
  <c r="CP108" i="4"/>
  <c r="CA108" i="4"/>
  <c r="BY108" i="4"/>
  <c r="BX108" i="4"/>
  <c r="BW108" i="4"/>
  <c r="BV108" i="4"/>
  <c r="BZ108" i="4"/>
  <c r="BU108" i="4"/>
  <c r="CP100" i="4"/>
  <c r="CA100" i="4"/>
  <c r="BY100" i="4"/>
  <c r="BW100" i="4"/>
  <c r="BV100" i="4"/>
  <c r="BZ100" i="4"/>
  <c r="BX100" i="4"/>
  <c r="BU100" i="4"/>
  <c r="CA92" i="4"/>
  <c r="CP92" i="4"/>
  <c r="BY92" i="4"/>
  <c r="BW92" i="4"/>
  <c r="BV92" i="4"/>
  <c r="BZ92" i="4"/>
  <c r="BX92" i="4"/>
  <c r="BU92" i="4"/>
  <c r="CP88" i="4"/>
  <c r="CA88" i="4"/>
  <c r="BZ88" i="4"/>
  <c r="BX88" i="4"/>
  <c r="BU88" i="4"/>
  <c r="BY88" i="4"/>
  <c r="BW88" i="4"/>
  <c r="BV88" i="4"/>
  <c r="CP80" i="4"/>
  <c r="CA80" i="4"/>
  <c r="BZ80" i="4"/>
  <c r="BX80" i="4"/>
  <c r="BU80" i="4"/>
  <c r="BY80" i="4"/>
  <c r="BW80" i="4"/>
  <c r="BV80" i="4"/>
  <c r="CP72" i="4"/>
  <c r="CA72" i="4"/>
  <c r="BZ72" i="4"/>
  <c r="BX72" i="4"/>
  <c r="BU72" i="4"/>
  <c r="BY72" i="4"/>
  <c r="BW72" i="4"/>
  <c r="BV72" i="4"/>
  <c r="CP64" i="4"/>
  <c r="CA64" i="4"/>
  <c r="BX64" i="4"/>
  <c r="BU64" i="4"/>
  <c r="BZ64" i="4"/>
  <c r="BY64" i="4"/>
  <c r="BW64" i="4"/>
  <c r="BV64" i="4"/>
  <c r="CP56" i="4"/>
  <c r="CA56" i="4"/>
  <c r="BX56" i="4"/>
  <c r="BU56" i="4"/>
  <c r="BZ56" i="4"/>
  <c r="BY56" i="4"/>
  <c r="BW56" i="4"/>
  <c r="BV56" i="4"/>
  <c r="CP48" i="4"/>
  <c r="CA48" i="4"/>
  <c r="BX48" i="4"/>
  <c r="BU48" i="4"/>
  <c r="BZ48" i="4"/>
  <c r="BY48" i="4"/>
  <c r="BW48" i="4"/>
  <c r="BV48" i="4"/>
  <c r="CP40" i="4"/>
  <c r="CA40" i="4"/>
  <c r="BX40" i="4"/>
  <c r="BU40" i="4"/>
  <c r="BZ40" i="4"/>
  <c r="BY40" i="4"/>
  <c r="BW40" i="4"/>
  <c r="BV40" i="4"/>
  <c r="CP32" i="4"/>
  <c r="CA32" i="4"/>
  <c r="BX32" i="4"/>
  <c r="BU32" i="4"/>
  <c r="BZ32" i="4"/>
  <c r="BY32" i="4"/>
  <c r="BW32" i="4"/>
  <c r="BV32" i="4"/>
  <c r="CP28" i="4"/>
  <c r="CA28" i="4"/>
  <c r="BZ28" i="4"/>
  <c r="BY28" i="4"/>
  <c r="BX28" i="4"/>
  <c r="BW28" i="4"/>
  <c r="BV28" i="4"/>
  <c r="BU28" i="4"/>
  <c r="CP20" i="4"/>
  <c r="CA20" i="4"/>
  <c r="BZ20" i="4"/>
  <c r="BY20" i="4"/>
  <c r="BX20" i="4"/>
  <c r="BW20" i="4"/>
  <c r="BV20" i="4"/>
  <c r="BU20" i="4"/>
  <c r="CP16" i="4"/>
  <c r="CA16" i="4"/>
  <c r="BZ16" i="4"/>
  <c r="BY16" i="4"/>
  <c r="BX16" i="4"/>
  <c r="BW16" i="4"/>
  <c r="BU16" i="4"/>
  <c r="BV16" i="4"/>
  <c r="CA12" i="4"/>
  <c r="CP12" i="4"/>
  <c r="BY12" i="4"/>
  <c r="BX12" i="4"/>
  <c r="BW12" i="4"/>
  <c r="BU12" i="4"/>
  <c r="BV12" i="4"/>
  <c r="BZ12" i="4"/>
  <c r="CP199" i="4"/>
  <c r="CA199" i="4"/>
  <c r="BZ199" i="4"/>
  <c r="BY199" i="4"/>
  <c r="BX199" i="4"/>
  <c r="BW199" i="4"/>
  <c r="BU199" i="4"/>
  <c r="BV199" i="4"/>
  <c r="CP191" i="4"/>
  <c r="CA191" i="4"/>
  <c r="BZ191" i="4"/>
  <c r="BY191" i="4"/>
  <c r="BX191" i="4"/>
  <c r="BW191" i="4"/>
  <c r="BU191" i="4"/>
  <c r="BV191" i="4"/>
  <c r="CP183" i="4"/>
  <c r="CA183" i="4"/>
  <c r="BZ183" i="4"/>
  <c r="BY183" i="4"/>
  <c r="BX183" i="4"/>
  <c r="BW183" i="4"/>
  <c r="BU183" i="4"/>
  <c r="BV183" i="4"/>
  <c r="CP175" i="4"/>
  <c r="CA175" i="4"/>
  <c r="BZ175" i="4"/>
  <c r="BY175" i="4"/>
  <c r="BX175" i="4"/>
  <c r="BW175" i="4"/>
  <c r="BU175" i="4"/>
  <c r="BV175" i="4"/>
  <c r="CP167" i="4"/>
  <c r="CA167" i="4"/>
  <c r="BZ167" i="4"/>
  <c r="BY167" i="4"/>
  <c r="BX167" i="4"/>
  <c r="BW167" i="4"/>
  <c r="BU167" i="4"/>
  <c r="BV167" i="4"/>
  <c r="CP163" i="4"/>
  <c r="CA163" i="4"/>
  <c r="BZ163" i="4"/>
  <c r="BY163" i="4"/>
  <c r="BX163" i="4"/>
  <c r="BW163" i="4"/>
  <c r="BU163" i="4"/>
  <c r="BV163" i="4"/>
  <c r="CP155" i="4"/>
  <c r="CA155" i="4"/>
  <c r="BZ155" i="4"/>
  <c r="BY155" i="4"/>
  <c r="BX155" i="4"/>
  <c r="BW155" i="4"/>
  <c r="BU155" i="4"/>
  <c r="BV155" i="4"/>
  <c r="CP147" i="4"/>
  <c r="CA147" i="4"/>
  <c r="BZ147" i="4"/>
  <c r="BY147" i="4"/>
  <c r="BX147" i="4"/>
  <c r="BW147" i="4"/>
  <c r="BU147" i="4"/>
  <c r="BV147" i="4"/>
  <c r="CP139" i="4"/>
  <c r="CA139" i="4"/>
  <c r="BZ139" i="4"/>
  <c r="BY139" i="4"/>
  <c r="BX139" i="4"/>
  <c r="BW139" i="4"/>
  <c r="BU139" i="4"/>
  <c r="BV139" i="4"/>
  <c r="CP131" i="4"/>
  <c r="CA131" i="4"/>
  <c r="BZ131" i="4"/>
  <c r="BY131" i="4"/>
  <c r="BX131" i="4"/>
  <c r="BW131" i="4"/>
  <c r="BU131" i="4"/>
  <c r="BV131" i="4"/>
  <c r="CP123" i="4"/>
  <c r="CA123" i="4"/>
  <c r="BZ123" i="4"/>
  <c r="BY123" i="4"/>
  <c r="BX123" i="4"/>
  <c r="BW123" i="4"/>
  <c r="BU123" i="4"/>
  <c r="BV123" i="4"/>
  <c r="CP119" i="4"/>
  <c r="CA119" i="4"/>
  <c r="BZ119" i="4"/>
  <c r="BY119" i="4"/>
  <c r="BX119" i="4"/>
  <c r="BW119" i="4"/>
  <c r="BU119" i="4"/>
  <c r="BV119" i="4"/>
  <c r="CP111" i="4"/>
  <c r="CA111" i="4"/>
  <c r="BZ111" i="4"/>
  <c r="BY111" i="4"/>
  <c r="BX111" i="4"/>
  <c r="BW111" i="4"/>
  <c r="BU111" i="4"/>
  <c r="BV111" i="4"/>
  <c r="CP99" i="4"/>
  <c r="CA99" i="4"/>
  <c r="BZ99" i="4"/>
  <c r="BY99" i="4"/>
  <c r="BX99" i="4"/>
  <c r="BW99" i="4"/>
  <c r="BU99" i="4"/>
  <c r="BV99" i="4"/>
  <c r="CP90" i="4"/>
  <c r="CA90" i="4"/>
  <c r="BZ90" i="4"/>
  <c r="BY90" i="4"/>
  <c r="BX90" i="4"/>
  <c r="BW90" i="4"/>
  <c r="BU90" i="4"/>
  <c r="BV90" i="4"/>
  <c r="CP86" i="4"/>
  <c r="CA86" i="4"/>
  <c r="BZ86" i="4"/>
  <c r="BY86" i="4"/>
  <c r="BX86" i="4"/>
  <c r="BW86" i="4"/>
  <c r="BU86" i="4"/>
  <c r="BV86" i="4"/>
  <c r="CP82" i="4"/>
  <c r="CA82" i="4"/>
  <c r="BZ82" i="4"/>
  <c r="BY82" i="4"/>
  <c r="BX82" i="4"/>
  <c r="BW82" i="4"/>
  <c r="BU82" i="4"/>
  <c r="BV82" i="4"/>
  <c r="CP78" i="4"/>
  <c r="CA78" i="4"/>
  <c r="BZ78" i="4"/>
  <c r="BY78" i="4"/>
  <c r="BX78" i="4"/>
  <c r="BW78" i="4"/>
  <c r="BU78" i="4"/>
  <c r="BV78" i="4"/>
  <c r="CP74" i="4"/>
  <c r="CA74" i="4"/>
  <c r="BZ74" i="4"/>
  <c r="BY74" i="4"/>
  <c r="BX74" i="4"/>
  <c r="BW74" i="4"/>
  <c r="BU74" i="4"/>
  <c r="BV74" i="4"/>
  <c r="CP70" i="4"/>
  <c r="CA70" i="4"/>
  <c r="BZ70" i="4"/>
  <c r="BY70" i="4"/>
  <c r="BX70" i="4"/>
  <c r="BW70" i="4"/>
  <c r="BU70" i="4"/>
  <c r="BV70" i="4"/>
  <c r="CP66" i="4"/>
  <c r="CA66" i="4"/>
  <c r="BZ66" i="4"/>
  <c r="BY66" i="4"/>
  <c r="BX66" i="4"/>
  <c r="BW66" i="4"/>
  <c r="BU66" i="4"/>
  <c r="BV66" i="4"/>
  <c r="CP62" i="4"/>
  <c r="CA62" i="4"/>
  <c r="BZ62" i="4"/>
  <c r="BY62" i="4"/>
  <c r="BX62" i="4"/>
  <c r="BW62" i="4"/>
  <c r="BU62" i="4"/>
  <c r="BV62" i="4"/>
  <c r="CP58" i="4"/>
  <c r="CA58" i="4"/>
  <c r="BZ58" i="4"/>
  <c r="BY58" i="4"/>
  <c r="BX58" i="4"/>
  <c r="BW58" i="4"/>
  <c r="BU58" i="4"/>
  <c r="BV58" i="4"/>
  <c r="CP54" i="4"/>
  <c r="CA54" i="4"/>
  <c r="BZ54" i="4"/>
  <c r="BY54" i="4"/>
  <c r="BX54" i="4"/>
  <c r="BW54" i="4"/>
  <c r="BU54" i="4"/>
  <c r="BV54" i="4"/>
  <c r="CP50" i="4"/>
  <c r="CA50" i="4"/>
  <c r="BZ50" i="4"/>
  <c r="BY50" i="4"/>
  <c r="BX50" i="4"/>
  <c r="BW50" i="4"/>
  <c r="BU50" i="4"/>
  <c r="BV50" i="4"/>
  <c r="CP46" i="4"/>
  <c r="CA46" i="4"/>
  <c r="BZ46" i="4"/>
  <c r="BY46" i="4"/>
  <c r="BX46" i="4"/>
  <c r="BW46" i="4"/>
  <c r="BU46" i="4"/>
  <c r="BV46" i="4"/>
  <c r="CP42" i="4"/>
  <c r="CA42" i="4"/>
  <c r="BZ42" i="4"/>
  <c r="BY42" i="4"/>
  <c r="BX42" i="4"/>
  <c r="BW42" i="4"/>
  <c r="BU42" i="4"/>
  <c r="BV42" i="4"/>
  <c r="CP38" i="4"/>
  <c r="CA38" i="4"/>
  <c r="BZ38" i="4"/>
  <c r="BY38" i="4"/>
  <c r="BX38" i="4"/>
  <c r="BW38" i="4"/>
  <c r="BU38" i="4"/>
  <c r="BV38" i="4"/>
  <c r="CP34" i="4"/>
  <c r="CA34" i="4"/>
  <c r="BZ34" i="4"/>
  <c r="BY34" i="4"/>
  <c r="BX34" i="4"/>
  <c r="BW34" i="4"/>
  <c r="BU34" i="4"/>
  <c r="BV34" i="4"/>
  <c r="CP30" i="4"/>
  <c r="CA30" i="4"/>
  <c r="BZ30" i="4"/>
  <c r="BY30" i="4"/>
  <c r="BX30" i="4"/>
  <c r="BW30" i="4"/>
  <c r="BU30" i="4"/>
  <c r="BV30" i="4"/>
  <c r="CP26" i="4"/>
  <c r="CA26" i="4"/>
  <c r="BZ26" i="4"/>
  <c r="BY26" i="4"/>
  <c r="BX26" i="4"/>
  <c r="BW26" i="4"/>
  <c r="BU26" i="4"/>
  <c r="BV26" i="4"/>
  <c r="CP22" i="4"/>
  <c r="CA22" i="4"/>
  <c r="BZ22" i="4"/>
  <c r="BY22" i="4"/>
  <c r="BX22" i="4"/>
  <c r="BW22" i="4"/>
  <c r="BU22" i="4"/>
  <c r="BV22" i="4"/>
  <c r="CP18" i="4"/>
  <c r="CA18" i="4"/>
  <c r="BZ18" i="4"/>
  <c r="BY18" i="4"/>
  <c r="BX18" i="4"/>
  <c r="BW18" i="4"/>
  <c r="BU18" i="4"/>
  <c r="BV18" i="4"/>
  <c r="CP14" i="4"/>
  <c r="CA14" i="4"/>
  <c r="BZ14" i="4"/>
  <c r="BY14" i="4"/>
  <c r="BX14" i="4"/>
  <c r="BW14" i="4"/>
  <c r="BU14" i="4"/>
  <c r="BV14" i="4"/>
  <c r="CP10" i="4"/>
  <c r="CA10" i="4"/>
  <c r="BZ10" i="4"/>
  <c r="BY10" i="4"/>
  <c r="BX10" i="4"/>
  <c r="BW10" i="4"/>
  <c r="BU10" i="4"/>
  <c r="BV10" i="4"/>
  <c r="CP6" i="4"/>
  <c r="CA6" i="4"/>
  <c r="BZ6" i="4"/>
  <c r="BW6" i="4"/>
  <c r="BV6" i="4"/>
  <c r="BX6" i="4"/>
  <c r="BU6" i="4"/>
  <c r="BY6" i="4"/>
  <c r="CP200" i="4"/>
  <c r="CA200" i="4"/>
  <c r="BU200" i="4"/>
  <c r="BZ200" i="4"/>
  <c r="BY200" i="4"/>
  <c r="BX200" i="4"/>
  <c r="BW200" i="4"/>
  <c r="BV200" i="4"/>
  <c r="CP188" i="4"/>
  <c r="CA188" i="4"/>
  <c r="BZ188" i="4"/>
  <c r="BW188" i="4"/>
  <c r="BV188" i="4"/>
  <c r="BY188" i="4"/>
  <c r="BX188" i="4"/>
  <c r="BU188" i="4"/>
  <c r="CP180" i="4"/>
  <c r="CA180" i="4"/>
  <c r="BZ180" i="4"/>
  <c r="BW180" i="4"/>
  <c r="BV180" i="4"/>
  <c r="BY180" i="4"/>
  <c r="BX180" i="4"/>
  <c r="BU180" i="4"/>
  <c r="CP172" i="4"/>
  <c r="CA172" i="4"/>
  <c r="BZ172" i="4"/>
  <c r="BX172" i="4"/>
  <c r="BW172" i="4"/>
  <c r="BV172" i="4"/>
  <c r="BY172" i="4"/>
  <c r="BU172" i="4"/>
  <c r="CA164" i="4"/>
  <c r="CP164" i="4"/>
  <c r="BZ164" i="4"/>
  <c r="BX164" i="4"/>
  <c r="BW164" i="4"/>
  <c r="BV164" i="4"/>
  <c r="BY164" i="4"/>
  <c r="BU164" i="4"/>
  <c r="CA156" i="4"/>
  <c r="CP156" i="4"/>
  <c r="BY156" i="4"/>
  <c r="BX156" i="4"/>
  <c r="BW156" i="4"/>
  <c r="BV156" i="4"/>
  <c r="BZ156" i="4"/>
  <c r="BU156" i="4"/>
  <c r="CA148" i="4"/>
  <c r="CP148" i="4"/>
  <c r="BY148" i="4"/>
  <c r="BX148" i="4"/>
  <c r="BW148" i="4"/>
  <c r="BZ148" i="4"/>
  <c r="BU148" i="4"/>
  <c r="BV148" i="4"/>
  <c r="CA140" i="4"/>
  <c r="CP140" i="4"/>
  <c r="BY140" i="4"/>
  <c r="BX140" i="4"/>
  <c r="BW140" i="4"/>
  <c r="BV140" i="4"/>
  <c r="BZ140" i="4"/>
  <c r="BU140" i="4"/>
  <c r="CA132" i="4"/>
  <c r="CP132" i="4"/>
  <c r="BY132" i="4"/>
  <c r="BX132" i="4"/>
  <c r="BW132" i="4"/>
  <c r="BV132" i="4"/>
  <c r="BZ132" i="4"/>
  <c r="BU132" i="4"/>
  <c r="CP124" i="4"/>
  <c r="CA124" i="4"/>
  <c r="BY124" i="4"/>
  <c r="BX124" i="4"/>
  <c r="BW124" i="4"/>
  <c r="BV124" i="4"/>
  <c r="BZ124" i="4"/>
  <c r="BU124" i="4"/>
  <c r="CP120" i="4"/>
  <c r="CA120" i="4"/>
  <c r="BZ120" i="4"/>
  <c r="BU120" i="4"/>
  <c r="BY120" i="4"/>
  <c r="BX120" i="4"/>
  <c r="BW120" i="4"/>
  <c r="BV120" i="4"/>
  <c r="CP112" i="4"/>
  <c r="CA112" i="4"/>
  <c r="BZ112" i="4"/>
  <c r="BU112" i="4"/>
  <c r="BY112" i="4"/>
  <c r="BX112" i="4"/>
  <c r="BW112" i="4"/>
  <c r="BV112" i="4"/>
  <c r="CP104" i="4"/>
  <c r="CA104" i="4"/>
  <c r="BZ104" i="4"/>
  <c r="BU104" i="4"/>
  <c r="BY104" i="4"/>
  <c r="BX104" i="4"/>
  <c r="BW104" i="4"/>
  <c r="BV104" i="4"/>
  <c r="CP96" i="4"/>
  <c r="CA96" i="4"/>
  <c r="BZ96" i="4"/>
  <c r="BX96" i="4"/>
  <c r="BU96" i="4"/>
  <c r="BY96" i="4"/>
  <c r="BW96" i="4"/>
  <c r="BV96" i="4"/>
  <c r="CA84" i="4"/>
  <c r="CP84" i="4"/>
  <c r="BY84" i="4"/>
  <c r="BW84" i="4"/>
  <c r="BV84" i="4"/>
  <c r="BZ84" i="4"/>
  <c r="BX84" i="4"/>
  <c r="BU84" i="4"/>
  <c r="CP76" i="4"/>
  <c r="CA76" i="4"/>
  <c r="BY76" i="4"/>
  <c r="BW76" i="4"/>
  <c r="BV76" i="4"/>
  <c r="BZ76" i="4"/>
  <c r="BX76" i="4"/>
  <c r="BU76" i="4"/>
  <c r="CP68" i="4"/>
  <c r="CA68" i="4"/>
  <c r="BY68" i="4"/>
  <c r="BW68" i="4"/>
  <c r="BV68" i="4"/>
  <c r="BZ68" i="4"/>
  <c r="BX68" i="4"/>
  <c r="BU68" i="4"/>
  <c r="CA60" i="4"/>
  <c r="CP60" i="4"/>
  <c r="BZ60" i="4"/>
  <c r="BY60" i="4"/>
  <c r="BW60" i="4"/>
  <c r="BV60" i="4"/>
  <c r="BX60" i="4"/>
  <c r="BU60" i="4"/>
  <c r="CA52" i="4"/>
  <c r="CP52" i="4"/>
  <c r="BZ52" i="4"/>
  <c r="BY52" i="4"/>
  <c r="BW52" i="4"/>
  <c r="BV52" i="4"/>
  <c r="BX52" i="4"/>
  <c r="BU52" i="4"/>
  <c r="CP44" i="4"/>
  <c r="CA44" i="4"/>
  <c r="BZ44" i="4"/>
  <c r="BY44" i="4"/>
  <c r="BW44" i="4"/>
  <c r="BV44" i="4"/>
  <c r="BX44" i="4"/>
  <c r="BU44" i="4"/>
  <c r="CP36" i="4"/>
  <c r="CA36" i="4"/>
  <c r="BZ36" i="4"/>
  <c r="BY36" i="4"/>
  <c r="BW36" i="4"/>
  <c r="BV36" i="4"/>
  <c r="BX36" i="4"/>
  <c r="BU36" i="4"/>
  <c r="CP24" i="4"/>
  <c r="CA24" i="4"/>
  <c r="BU24" i="4"/>
  <c r="BZ24" i="4"/>
  <c r="BY24" i="4"/>
  <c r="BX24" i="4"/>
  <c r="BW24" i="4"/>
  <c r="BV24" i="4"/>
  <c r="CP8" i="4"/>
  <c r="CA8" i="4"/>
  <c r="BV8" i="4"/>
  <c r="BW8" i="4"/>
  <c r="BZ8" i="4"/>
  <c r="BY8" i="4"/>
  <c r="BX8" i="4"/>
  <c r="BU8" i="4"/>
  <c r="CP195" i="4"/>
  <c r="CA195" i="4"/>
  <c r="BZ195" i="4"/>
  <c r="BY195" i="4"/>
  <c r="BX195" i="4"/>
  <c r="BW195" i="4"/>
  <c r="BU195" i="4"/>
  <c r="BV195" i="4"/>
  <c r="CP187" i="4"/>
  <c r="CA187" i="4"/>
  <c r="BZ187" i="4"/>
  <c r="BY187" i="4"/>
  <c r="BX187" i="4"/>
  <c r="BW187" i="4"/>
  <c r="BU187" i="4"/>
  <c r="BV187" i="4"/>
  <c r="CP179" i="4"/>
  <c r="CA179" i="4"/>
  <c r="BZ179" i="4"/>
  <c r="BY179" i="4"/>
  <c r="BX179" i="4"/>
  <c r="BW179" i="4"/>
  <c r="BU179" i="4"/>
  <c r="BV179" i="4"/>
  <c r="CP171" i="4"/>
  <c r="CA171" i="4"/>
  <c r="BZ171" i="4"/>
  <c r="BY171" i="4"/>
  <c r="BX171" i="4"/>
  <c r="BW171" i="4"/>
  <c r="BU171" i="4"/>
  <c r="BV171" i="4"/>
  <c r="CP159" i="4"/>
  <c r="CA159" i="4"/>
  <c r="BZ159" i="4"/>
  <c r="BY159" i="4"/>
  <c r="BX159" i="4"/>
  <c r="BW159" i="4"/>
  <c r="BU159" i="4"/>
  <c r="BV159" i="4"/>
  <c r="CP151" i="4"/>
  <c r="CA151" i="4"/>
  <c r="BZ151" i="4"/>
  <c r="BY151" i="4"/>
  <c r="BX151" i="4"/>
  <c r="BW151" i="4"/>
  <c r="BU151" i="4"/>
  <c r="BV151" i="4"/>
  <c r="CP143" i="4"/>
  <c r="CA143" i="4"/>
  <c r="BZ143" i="4"/>
  <c r="BY143" i="4"/>
  <c r="BX143" i="4"/>
  <c r="BW143" i="4"/>
  <c r="BU143" i="4"/>
  <c r="BV143" i="4"/>
  <c r="CP135" i="4"/>
  <c r="CA135" i="4"/>
  <c r="BZ135" i="4"/>
  <c r="BY135" i="4"/>
  <c r="BX135" i="4"/>
  <c r="BW135" i="4"/>
  <c r="BU135" i="4"/>
  <c r="BV135" i="4"/>
  <c r="CP127" i="4"/>
  <c r="CA127" i="4"/>
  <c r="BZ127" i="4"/>
  <c r="BY127" i="4"/>
  <c r="BX127" i="4"/>
  <c r="BW127" i="4"/>
  <c r="BU127" i="4"/>
  <c r="BV127" i="4"/>
  <c r="CP115" i="4"/>
  <c r="CA115" i="4"/>
  <c r="BZ115" i="4"/>
  <c r="BY115" i="4"/>
  <c r="BX115" i="4"/>
  <c r="BW115" i="4"/>
  <c r="BU115" i="4"/>
  <c r="BV115" i="4"/>
  <c r="CP107" i="4"/>
  <c r="CA107" i="4"/>
  <c r="BZ107" i="4"/>
  <c r="BY107" i="4"/>
  <c r="BX107" i="4"/>
  <c r="BW107" i="4"/>
  <c r="BU107" i="4"/>
  <c r="BV107" i="4"/>
  <c r="CP103" i="4"/>
  <c r="CA103" i="4"/>
  <c r="BZ103" i="4"/>
  <c r="BY103" i="4"/>
  <c r="BX103" i="4"/>
  <c r="BW103" i="4"/>
  <c r="BU103" i="4"/>
  <c r="BV103" i="4"/>
  <c r="CP95" i="4"/>
  <c r="CA95" i="4"/>
  <c r="BZ95" i="4"/>
  <c r="BY95" i="4"/>
  <c r="BX95" i="4"/>
  <c r="BW95" i="4"/>
  <c r="BU95" i="4"/>
  <c r="BV95" i="4"/>
  <c r="CP91" i="4"/>
  <c r="CA91" i="4"/>
  <c r="BZ91" i="4"/>
  <c r="BY91" i="4"/>
  <c r="BX91" i="4"/>
  <c r="BW91" i="4"/>
  <c r="BU91" i="4"/>
  <c r="BV91" i="4"/>
  <c r="CP87" i="4"/>
  <c r="CA87" i="4"/>
  <c r="BZ87" i="4"/>
  <c r="BY87" i="4"/>
  <c r="BX87" i="4"/>
  <c r="BW87" i="4"/>
  <c r="BU87" i="4"/>
  <c r="BV87" i="4"/>
  <c r="CP83" i="4"/>
  <c r="CA83" i="4"/>
  <c r="BZ83" i="4"/>
  <c r="BY83" i="4"/>
  <c r="BX83" i="4"/>
  <c r="BW83" i="4"/>
  <c r="BU83" i="4"/>
  <c r="BV83" i="4"/>
  <c r="CP79" i="4"/>
  <c r="CA79" i="4"/>
  <c r="BZ79" i="4"/>
  <c r="BY79" i="4"/>
  <c r="BX79" i="4"/>
  <c r="BW79" i="4"/>
  <c r="BU79" i="4"/>
  <c r="BV79" i="4"/>
  <c r="CP75" i="4"/>
  <c r="CA75" i="4"/>
  <c r="BZ75" i="4"/>
  <c r="BY75" i="4"/>
  <c r="BX75" i="4"/>
  <c r="BW75" i="4"/>
  <c r="BU75" i="4"/>
  <c r="BV75" i="4"/>
  <c r="CP71" i="4"/>
  <c r="CA71" i="4"/>
  <c r="BZ71" i="4"/>
  <c r="BY71" i="4"/>
  <c r="BX71" i="4"/>
  <c r="BW71" i="4"/>
  <c r="BU71" i="4"/>
  <c r="BV71" i="4"/>
  <c r="CP67" i="4"/>
  <c r="CA67" i="4"/>
  <c r="BZ67" i="4"/>
  <c r="BY67" i="4"/>
  <c r="BX67" i="4"/>
  <c r="BW67" i="4"/>
  <c r="BU67" i="4"/>
  <c r="BV67" i="4"/>
  <c r="CP63" i="4"/>
  <c r="CA63" i="4"/>
  <c r="BZ63" i="4"/>
  <c r="BY63" i="4"/>
  <c r="BX63" i="4"/>
  <c r="BW63" i="4"/>
  <c r="BU63" i="4"/>
  <c r="BV63" i="4"/>
  <c r="CP59" i="4"/>
  <c r="CA59" i="4"/>
  <c r="BZ59" i="4"/>
  <c r="BY59" i="4"/>
  <c r="BX59" i="4"/>
  <c r="BW59" i="4"/>
  <c r="BU59" i="4"/>
  <c r="BV59" i="4"/>
  <c r="CP55" i="4"/>
  <c r="CA55" i="4"/>
  <c r="BZ55" i="4"/>
  <c r="BY55" i="4"/>
  <c r="BX55" i="4"/>
  <c r="BW55" i="4"/>
  <c r="BU55" i="4"/>
  <c r="BV55" i="4"/>
  <c r="CP51" i="4"/>
  <c r="CA51" i="4"/>
  <c r="BZ51" i="4"/>
  <c r="BY51" i="4"/>
  <c r="BX51" i="4"/>
  <c r="BW51" i="4"/>
  <c r="BU51" i="4"/>
  <c r="BV51" i="4"/>
  <c r="CP47" i="4"/>
  <c r="CA47" i="4"/>
  <c r="BZ47" i="4"/>
  <c r="BY47" i="4"/>
  <c r="BX47" i="4"/>
  <c r="BW47" i="4"/>
  <c r="BU47" i="4"/>
  <c r="BV47" i="4"/>
  <c r="CP43" i="4"/>
  <c r="CA43" i="4"/>
  <c r="BZ43" i="4"/>
  <c r="BY43" i="4"/>
  <c r="BX43" i="4"/>
  <c r="BW43" i="4"/>
  <c r="BU43" i="4"/>
  <c r="BV43" i="4"/>
  <c r="CP39" i="4"/>
  <c r="CA39" i="4"/>
  <c r="BZ39" i="4"/>
  <c r="BY39" i="4"/>
  <c r="BX39" i="4"/>
  <c r="BW39" i="4"/>
  <c r="BU39" i="4"/>
  <c r="BV39" i="4"/>
  <c r="CP35" i="4"/>
  <c r="CA35" i="4"/>
  <c r="BZ35" i="4"/>
  <c r="BY35" i="4"/>
  <c r="BX35" i="4"/>
  <c r="BW35" i="4"/>
  <c r="BU35" i="4"/>
  <c r="BV35" i="4"/>
  <c r="CP31" i="4"/>
  <c r="CA31" i="4"/>
  <c r="BZ31" i="4"/>
  <c r="BY31" i="4"/>
  <c r="BX31" i="4"/>
  <c r="BW31" i="4"/>
  <c r="BU31" i="4"/>
  <c r="BV31" i="4"/>
  <c r="CP27" i="4"/>
  <c r="CA27" i="4"/>
  <c r="BZ27" i="4"/>
  <c r="BY27" i="4"/>
  <c r="BX27" i="4"/>
  <c r="BW27" i="4"/>
  <c r="BU27" i="4"/>
  <c r="BV27" i="4"/>
  <c r="CP23" i="4"/>
  <c r="CA23" i="4"/>
  <c r="BZ23" i="4"/>
  <c r="BY23" i="4"/>
  <c r="BX23" i="4"/>
  <c r="BW23" i="4"/>
  <c r="BU23" i="4"/>
  <c r="BV23" i="4"/>
  <c r="CP19" i="4"/>
  <c r="CA19" i="4"/>
  <c r="BZ19" i="4"/>
  <c r="BY19" i="4"/>
  <c r="BX19" i="4"/>
  <c r="BW19" i="4"/>
  <c r="BU19" i="4"/>
  <c r="BV19" i="4"/>
  <c r="CP15" i="4"/>
  <c r="CA15" i="4"/>
  <c r="BZ15" i="4"/>
  <c r="BY15" i="4"/>
  <c r="BX15" i="4"/>
  <c r="BW15" i="4"/>
  <c r="BU15" i="4"/>
  <c r="BV15" i="4"/>
  <c r="CP11" i="4"/>
  <c r="CA11" i="4"/>
  <c r="BZ11" i="4"/>
  <c r="BY11" i="4"/>
  <c r="BX11" i="4"/>
  <c r="BW11" i="4"/>
  <c r="BU11" i="4"/>
  <c r="BV11" i="4"/>
  <c r="CP7" i="4"/>
  <c r="CA7" i="4"/>
  <c r="BW7" i="4"/>
  <c r="BV7" i="4"/>
  <c r="BZ7" i="4"/>
  <c r="BU7" i="4"/>
  <c r="BY7" i="4"/>
  <c r="BX7" i="4"/>
  <c r="CP198" i="4"/>
  <c r="CA198" i="4"/>
  <c r="BZ198" i="4"/>
  <c r="BY198" i="4"/>
  <c r="BX198" i="4"/>
  <c r="BW198" i="4"/>
  <c r="BU198" i="4"/>
  <c r="BV198" i="4"/>
  <c r="CP194" i="4"/>
  <c r="CA194" i="4"/>
  <c r="BZ194" i="4"/>
  <c r="BY194" i="4"/>
  <c r="BX194" i="4"/>
  <c r="BW194" i="4"/>
  <c r="BU194" i="4"/>
  <c r="BV194" i="4"/>
  <c r="CP190" i="4"/>
  <c r="CA190" i="4"/>
  <c r="BZ190" i="4"/>
  <c r="BY190" i="4"/>
  <c r="BX190" i="4"/>
  <c r="BW190" i="4"/>
  <c r="BU190" i="4"/>
  <c r="BV190" i="4"/>
  <c r="CP186" i="4"/>
  <c r="CA186" i="4"/>
  <c r="BZ186" i="4"/>
  <c r="BY186" i="4"/>
  <c r="BX186" i="4"/>
  <c r="BW186" i="4"/>
  <c r="BU186" i="4"/>
  <c r="BV186" i="4"/>
  <c r="CP182" i="4"/>
  <c r="CA182" i="4"/>
  <c r="BZ182" i="4"/>
  <c r="BY182" i="4"/>
  <c r="BX182" i="4"/>
  <c r="BW182" i="4"/>
  <c r="BU182" i="4"/>
  <c r="BV182" i="4"/>
  <c r="CP178" i="4"/>
  <c r="CA178" i="4"/>
  <c r="BZ178" i="4"/>
  <c r="BY178" i="4"/>
  <c r="BX178" i="4"/>
  <c r="BW178" i="4"/>
  <c r="BU178" i="4"/>
  <c r="BV178" i="4"/>
  <c r="CP174" i="4"/>
  <c r="CA174" i="4"/>
  <c r="BZ174" i="4"/>
  <c r="BY174" i="4"/>
  <c r="BX174" i="4"/>
  <c r="BW174" i="4"/>
  <c r="BU174" i="4"/>
  <c r="BV174" i="4"/>
  <c r="CP170" i="4"/>
  <c r="CA170" i="4"/>
  <c r="BZ170" i="4"/>
  <c r="BY170" i="4"/>
  <c r="BX170" i="4"/>
  <c r="BW170" i="4"/>
  <c r="BU170" i="4"/>
  <c r="BV170" i="4"/>
  <c r="CP166" i="4"/>
  <c r="CA166" i="4"/>
  <c r="BZ166" i="4"/>
  <c r="BY166" i="4"/>
  <c r="BX166" i="4"/>
  <c r="BW166" i="4"/>
  <c r="BU166" i="4"/>
  <c r="BV166" i="4"/>
  <c r="CP162" i="4"/>
  <c r="CA162" i="4"/>
  <c r="BZ162" i="4"/>
  <c r="BY162" i="4"/>
  <c r="BX162" i="4"/>
  <c r="BW162" i="4"/>
  <c r="BU162" i="4"/>
  <c r="BV162" i="4"/>
  <c r="CP158" i="4"/>
  <c r="CA158" i="4"/>
  <c r="BZ158" i="4"/>
  <c r="BY158" i="4"/>
  <c r="BX158" i="4"/>
  <c r="BW158" i="4"/>
  <c r="BU158" i="4"/>
  <c r="BV158" i="4"/>
  <c r="CP154" i="4"/>
  <c r="CA154" i="4"/>
  <c r="BZ154" i="4"/>
  <c r="BY154" i="4"/>
  <c r="BX154" i="4"/>
  <c r="BW154" i="4"/>
  <c r="BU154" i="4"/>
  <c r="BV154" i="4"/>
  <c r="CP150" i="4"/>
  <c r="CA150" i="4"/>
  <c r="BZ150" i="4"/>
  <c r="BY150" i="4"/>
  <c r="BX150" i="4"/>
  <c r="BW150" i="4"/>
  <c r="BU150" i="4"/>
  <c r="BV150" i="4"/>
  <c r="CP146" i="4"/>
  <c r="CA146" i="4"/>
  <c r="BZ146" i="4"/>
  <c r="BY146" i="4"/>
  <c r="BX146" i="4"/>
  <c r="BW146" i="4"/>
  <c r="BU146" i="4"/>
  <c r="BV146" i="4"/>
  <c r="CP142" i="4"/>
  <c r="CA142" i="4"/>
  <c r="BZ142" i="4"/>
  <c r="BY142" i="4"/>
  <c r="BX142" i="4"/>
  <c r="BW142" i="4"/>
  <c r="BU142" i="4"/>
  <c r="BV142" i="4"/>
  <c r="CP138" i="4"/>
  <c r="CA138" i="4"/>
  <c r="BZ138" i="4"/>
  <c r="BY138" i="4"/>
  <c r="BX138" i="4"/>
  <c r="BW138" i="4"/>
  <c r="BU138" i="4"/>
  <c r="BV138" i="4"/>
  <c r="CP134" i="4"/>
  <c r="CA134" i="4"/>
  <c r="BZ134" i="4"/>
  <c r="BY134" i="4"/>
  <c r="BX134" i="4"/>
  <c r="BW134" i="4"/>
  <c r="BU134" i="4"/>
  <c r="BV134" i="4"/>
  <c r="CP130" i="4"/>
  <c r="CA130" i="4"/>
  <c r="BZ130" i="4"/>
  <c r="BY130" i="4"/>
  <c r="BX130" i="4"/>
  <c r="BW130" i="4"/>
  <c r="BU130" i="4"/>
  <c r="BV130" i="4"/>
  <c r="CP126" i="4"/>
  <c r="CA126" i="4"/>
  <c r="BZ126" i="4"/>
  <c r="BY126" i="4"/>
  <c r="BX126" i="4"/>
  <c r="BW126" i="4"/>
  <c r="BU126" i="4"/>
  <c r="BV126" i="4"/>
  <c r="CP122" i="4"/>
  <c r="CA122" i="4"/>
  <c r="BZ122" i="4"/>
  <c r="BY122" i="4"/>
  <c r="BX122" i="4"/>
  <c r="BW122" i="4"/>
  <c r="BU122" i="4"/>
  <c r="BV122" i="4"/>
  <c r="CP118" i="4"/>
  <c r="CA118" i="4"/>
  <c r="BZ118" i="4"/>
  <c r="BY118" i="4"/>
  <c r="BX118" i="4"/>
  <c r="BW118" i="4"/>
  <c r="BU118" i="4"/>
  <c r="BV118" i="4"/>
  <c r="CP114" i="4"/>
  <c r="CA114" i="4"/>
  <c r="BZ114" i="4"/>
  <c r="BY114" i="4"/>
  <c r="BX114" i="4"/>
  <c r="BW114" i="4"/>
  <c r="BU114" i="4"/>
  <c r="BV114" i="4"/>
  <c r="CP110" i="4"/>
  <c r="CA110" i="4"/>
  <c r="BZ110" i="4"/>
  <c r="BY110" i="4"/>
  <c r="BX110" i="4"/>
  <c r="BW110" i="4"/>
  <c r="BU110" i="4"/>
  <c r="BV110" i="4"/>
  <c r="CP106" i="4"/>
  <c r="CA106" i="4"/>
  <c r="BZ106" i="4"/>
  <c r="BY106" i="4"/>
  <c r="BX106" i="4"/>
  <c r="BW106" i="4"/>
  <c r="BU106" i="4"/>
  <c r="BV106" i="4"/>
  <c r="CP102" i="4"/>
  <c r="CA102" i="4"/>
  <c r="BZ102" i="4"/>
  <c r="BY102" i="4"/>
  <c r="BX102" i="4"/>
  <c r="BW102" i="4"/>
  <c r="BU102" i="4"/>
  <c r="BV102" i="4"/>
  <c r="CP98" i="4"/>
  <c r="CA98" i="4"/>
  <c r="BZ98" i="4"/>
  <c r="BY98" i="4"/>
  <c r="BX98" i="4"/>
  <c r="BW98" i="4"/>
  <c r="BU98" i="4"/>
  <c r="BV98" i="4"/>
  <c r="CP94" i="4"/>
  <c r="CA94" i="4"/>
  <c r="BZ94" i="4"/>
  <c r="BY94" i="4"/>
  <c r="BX94" i="4"/>
  <c r="BW94" i="4"/>
  <c r="BU94" i="4"/>
  <c r="BV94" i="4"/>
  <c r="CP197" i="4"/>
  <c r="CA197" i="4"/>
  <c r="BZ197" i="4"/>
  <c r="BY197" i="4"/>
  <c r="BW197" i="4"/>
  <c r="BU197" i="4"/>
  <c r="BV197" i="4"/>
  <c r="BX197" i="4"/>
  <c r="CP193" i="4"/>
  <c r="CA193" i="4"/>
  <c r="BX193" i="4"/>
  <c r="BZ193" i="4"/>
  <c r="BY193" i="4"/>
  <c r="BW193" i="4"/>
  <c r="BU193" i="4"/>
  <c r="BV193" i="4"/>
  <c r="CP189" i="4"/>
  <c r="CA189" i="4"/>
  <c r="BZ189" i="4"/>
  <c r="BY189" i="4"/>
  <c r="BW189" i="4"/>
  <c r="BU189" i="4"/>
  <c r="BV189" i="4"/>
  <c r="BX189" i="4"/>
  <c r="CP185" i="4"/>
  <c r="CA185" i="4"/>
  <c r="BX185" i="4"/>
  <c r="BZ185" i="4"/>
  <c r="BY185" i="4"/>
  <c r="BW185" i="4"/>
  <c r="BU185" i="4"/>
  <c r="BV185" i="4"/>
  <c r="CP181" i="4"/>
  <c r="CA181" i="4"/>
  <c r="BZ181" i="4"/>
  <c r="BY181" i="4"/>
  <c r="BX181" i="4"/>
  <c r="BW181" i="4"/>
  <c r="BU181" i="4"/>
  <c r="BV181" i="4"/>
  <c r="CP177" i="4"/>
  <c r="CA177" i="4"/>
  <c r="BZ177" i="4"/>
  <c r="BY177" i="4"/>
  <c r="BX177" i="4"/>
  <c r="BW177" i="4"/>
  <c r="BU177" i="4"/>
  <c r="BV177" i="4"/>
  <c r="CP173" i="4"/>
  <c r="CA173" i="4"/>
  <c r="BZ173" i="4"/>
  <c r="BY173" i="4"/>
  <c r="BU173" i="4"/>
  <c r="BV173" i="4"/>
  <c r="BX173" i="4"/>
  <c r="BW173" i="4"/>
  <c r="CP169" i="4"/>
  <c r="CA169" i="4"/>
  <c r="BX169" i="4"/>
  <c r="BW169" i="4"/>
  <c r="BZ169" i="4"/>
  <c r="BY169" i="4"/>
  <c r="BU169" i="4"/>
  <c r="BV169" i="4"/>
  <c r="CP165" i="4"/>
  <c r="CA165" i="4"/>
  <c r="BY165" i="4"/>
  <c r="BX165" i="4"/>
  <c r="BU165" i="4"/>
  <c r="BV165" i="4"/>
  <c r="BZ165" i="4"/>
  <c r="BW165" i="4"/>
  <c r="CP161" i="4"/>
  <c r="CA161" i="4"/>
  <c r="BZ161" i="4"/>
  <c r="BW161" i="4"/>
  <c r="BY161" i="4"/>
  <c r="BX161" i="4"/>
  <c r="BU161" i="4"/>
  <c r="BV161" i="4"/>
  <c r="CP157" i="4"/>
  <c r="CA157" i="4"/>
  <c r="BY157" i="4"/>
  <c r="BU157" i="4"/>
  <c r="BV157" i="4"/>
  <c r="BZ157" i="4"/>
  <c r="BX157" i="4"/>
  <c r="BW157" i="4"/>
  <c r="CP153" i="4"/>
  <c r="CA153" i="4"/>
  <c r="BZ153" i="4"/>
  <c r="BX153" i="4"/>
  <c r="BW153" i="4"/>
  <c r="BY153" i="4"/>
  <c r="BU153" i="4"/>
  <c r="BV153" i="4"/>
  <c r="CP149" i="4"/>
  <c r="CA149" i="4"/>
  <c r="BY149" i="4"/>
  <c r="BU149" i="4"/>
  <c r="BV149" i="4"/>
  <c r="BZ149" i="4"/>
  <c r="BX149" i="4"/>
  <c r="BW149" i="4"/>
  <c r="CP145" i="4"/>
  <c r="CA145" i="4"/>
  <c r="BZ145" i="4"/>
  <c r="BX145" i="4"/>
  <c r="BW145" i="4"/>
  <c r="BY145" i="4"/>
  <c r="BU145" i="4"/>
  <c r="BV145" i="4"/>
  <c r="CP141" i="4"/>
  <c r="CA141" i="4"/>
  <c r="BZ141" i="4"/>
  <c r="BY141" i="4"/>
  <c r="BW141" i="4"/>
  <c r="BU141" i="4"/>
  <c r="BV141" i="4"/>
  <c r="BX141" i="4"/>
  <c r="CP137" i="4"/>
  <c r="CA137" i="4"/>
  <c r="BX137" i="4"/>
  <c r="BZ137" i="4"/>
  <c r="BY137" i="4"/>
  <c r="BW137" i="4"/>
  <c r="BU137" i="4"/>
  <c r="BV137" i="4"/>
  <c r="CP133" i="4"/>
  <c r="CA133" i="4"/>
  <c r="BZ133" i="4"/>
  <c r="BW133" i="4"/>
  <c r="BU133" i="4"/>
  <c r="BV133" i="4"/>
  <c r="BY133" i="4"/>
  <c r="BX133" i="4"/>
  <c r="CP129" i="4"/>
  <c r="CA129" i="4"/>
  <c r="BY129" i="4"/>
  <c r="BX129" i="4"/>
  <c r="BZ129" i="4"/>
  <c r="BW129" i="4"/>
  <c r="BU129" i="4"/>
  <c r="BV129" i="4"/>
  <c r="CP125" i="4"/>
  <c r="CA125" i="4"/>
  <c r="BZ125" i="4"/>
  <c r="BW125" i="4"/>
  <c r="BU125" i="4"/>
  <c r="BV125" i="4"/>
  <c r="BY125" i="4"/>
  <c r="BX125" i="4"/>
  <c r="CP121" i="4"/>
  <c r="CA121" i="4"/>
  <c r="BY121" i="4"/>
  <c r="BX121" i="4"/>
  <c r="BZ121" i="4"/>
  <c r="BW121" i="4"/>
  <c r="BU121" i="4"/>
  <c r="BV121" i="4"/>
  <c r="CP117" i="4"/>
  <c r="CA117" i="4"/>
  <c r="BZ117" i="4"/>
  <c r="BW117" i="4"/>
  <c r="BU117" i="4"/>
  <c r="BV117" i="4"/>
  <c r="BY117" i="4"/>
  <c r="BX117" i="4"/>
  <c r="CP113" i="4"/>
  <c r="CA113" i="4"/>
  <c r="BY113" i="4"/>
  <c r="BX113" i="4"/>
  <c r="BZ113" i="4"/>
  <c r="BW113" i="4"/>
  <c r="BU113" i="4"/>
  <c r="BV113" i="4"/>
  <c r="CP109" i="4"/>
  <c r="CA109" i="4"/>
  <c r="BZ109" i="4"/>
  <c r="BW109" i="4"/>
  <c r="BU109" i="4"/>
  <c r="BV109" i="4"/>
  <c r="BY109" i="4"/>
  <c r="BX109" i="4"/>
  <c r="CP105" i="4"/>
  <c r="CA105" i="4"/>
  <c r="BY105" i="4"/>
  <c r="BX105" i="4"/>
  <c r="BW105" i="4"/>
  <c r="BZ105" i="4"/>
  <c r="BU105" i="4"/>
  <c r="BV105" i="4"/>
  <c r="CP101" i="4"/>
  <c r="CA101" i="4"/>
  <c r="BZ101" i="4"/>
  <c r="BU101" i="4"/>
  <c r="BV101" i="4"/>
  <c r="BY101" i="4"/>
  <c r="BX101" i="4"/>
  <c r="BW101" i="4"/>
  <c r="CP97" i="4"/>
  <c r="CA97" i="4"/>
  <c r="BY97" i="4"/>
  <c r="BX97" i="4"/>
  <c r="BW97" i="4"/>
  <c r="BZ97" i="4"/>
  <c r="BU97" i="4"/>
  <c r="BV97" i="4"/>
  <c r="CP93" i="4"/>
  <c r="CA93" i="4"/>
  <c r="BZ93" i="4"/>
  <c r="BW93" i="4"/>
  <c r="BU93" i="4"/>
  <c r="BV93" i="4"/>
  <c r="BY93" i="4"/>
  <c r="BX93" i="4"/>
  <c r="CP89" i="4"/>
  <c r="CA89" i="4"/>
  <c r="BY89" i="4"/>
  <c r="BX89" i="4"/>
  <c r="BZ89" i="4"/>
  <c r="BW89" i="4"/>
  <c r="BU89" i="4"/>
  <c r="BV89" i="4"/>
  <c r="CP85" i="4"/>
  <c r="CA85" i="4"/>
  <c r="BZ85" i="4"/>
  <c r="BW85" i="4"/>
  <c r="BU85" i="4"/>
  <c r="BV85" i="4"/>
  <c r="BY85" i="4"/>
  <c r="BX85" i="4"/>
  <c r="CP81" i="4"/>
  <c r="CA81" i="4"/>
  <c r="BX81" i="4"/>
  <c r="BZ81" i="4"/>
  <c r="BY81" i="4"/>
  <c r="BW81" i="4"/>
  <c r="BU81" i="4"/>
  <c r="BV81" i="4"/>
  <c r="CP77" i="4"/>
  <c r="CA77" i="4"/>
  <c r="BZ77" i="4"/>
  <c r="BY77" i="4"/>
  <c r="BX77" i="4"/>
  <c r="BW77" i="4"/>
  <c r="BU77" i="4"/>
  <c r="BV77" i="4"/>
  <c r="CP73" i="4"/>
  <c r="CA73" i="4"/>
  <c r="BZ73" i="4"/>
  <c r="BY73" i="4"/>
  <c r="BX73" i="4"/>
  <c r="BW73" i="4"/>
  <c r="BU73" i="4"/>
  <c r="BV73" i="4"/>
  <c r="CP69" i="4"/>
  <c r="CA69" i="4"/>
  <c r="BZ69" i="4"/>
  <c r="BY69" i="4"/>
  <c r="BX69" i="4"/>
  <c r="BW69" i="4"/>
  <c r="BU69" i="4"/>
  <c r="BV69" i="4"/>
  <c r="CP65" i="4"/>
  <c r="CA65" i="4"/>
  <c r="BZ65" i="4"/>
  <c r="BY65" i="4"/>
  <c r="BX65" i="4"/>
  <c r="BW65" i="4"/>
  <c r="BU65" i="4"/>
  <c r="BV65" i="4"/>
  <c r="CP61" i="4"/>
  <c r="CA61" i="4"/>
  <c r="BZ61" i="4"/>
  <c r="BY61" i="4"/>
  <c r="BX61" i="4"/>
  <c r="BW61" i="4"/>
  <c r="BU61" i="4"/>
  <c r="BV61" i="4"/>
  <c r="CP57" i="4"/>
  <c r="CA57" i="4"/>
  <c r="BZ57" i="4"/>
  <c r="BY57" i="4"/>
  <c r="BX57" i="4"/>
  <c r="BW57" i="4"/>
  <c r="BU57" i="4"/>
  <c r="BV57" i="4"/>
  <c r="CP53" i="4"/>
  <c r="CA53" i="4"/>
  <c r="BZ53" i="4"/>
  <c r="BY53" i="4"/>
  <c r="BX53" i="4"/>
  <c r="BW53" i="4"/>
  <c r="BU53" i="4"/>
  <c r="BV53" i="4"/>
  <c r="CP49" i="4"/>
  <c r="CA49" i="4"/>
  <c r="BZ49" i="4"/>
  <c r="BY49" i="4"/>
  <c r="BX49" i="4"/>
  <c r="BW49" i="4"/>
  <c r="BU49" i="4"/>
  <c r="BV49" i="4"/>
  <c r="CP45" i="4"/>
  <c r="CA45" i="4"/>
  <c r="BY45" i="4"/>
  <c r="BX45" i="4"/>
  <c r="BU45" i="4"/>
  <c r="BV45" i="4"/>
  <c r="BZ45" i="4"/>
  <c r="BW45" i="4"/>
  <c r="CP41" i="4"/>
  <c r="CA41" i="4"/>
  <c r="BZ41" i="4"/>
  <c r="BW41" i="4"/>
  <c r="BY41" i="4"/>
  <c r="BX41" i="4"/>
  <c r="BU41" i="4"/>
  <c r="BV41" i="4"/>
  <c r="CP37" i="4"/>
  <c r="CA37" i="4"/>
  <c r="BY37" i="4"/>
  <c r="BX37" i="4"/>
  <c r="BU37" i="4"/>
  <c r="BV37" i="4"/>
  <c r="BZ37" i="4"/>
  <c r="BW37" i="4"/>
  <c r="CP33" i="4"/>
  <c r="CA33" i="4"/>
  <c r="BZ33" i="4"/>
  <c r="BW33" i="4"/>
  <c r="BY33" i="4"/>
  <c r="BX33" i="4"/>
  <c r="BU33" i="4"/>
  <c r="BV33" i="4"/>
  <c r="CP29" i="4"/>
  <c r="CA29" i="4"/>
  <c r="BY29" i="4"/>
  <c r="BX29" i="4"/>
  <c r="BU29" i="4"/>
  <c r="BV29" i="4"/>
  <c r="BZ29" i="4"/>
  <c r="BW29" i="4"/>
  <c r="CP25" i="4"/>
  <c r="CA25" i="4"/>
  <c r="BZ25" i="4"/>
  <c r="BW25" i="4"/>
  <c r="BY25" i="4"/>
  <c r="BX25" i="4"/>
  <c r="BU25" i="4"/>
  <c r="BV25" i="4"/>
  <c r="CP21" i="4"/>
  <c r="CA21" i="4"/>
  <c r="BY21" i="4"/>
  <c r="BX21" i="4"/>
  <c r="BU21" i="4"/>
  <c r="BV21" i="4"/>
  <c r="BZ21" i="4"/>
  <c r="BW21" i="4"/>
  <c r="CP17" i="4"/>
  <c r="CA17" i="4"/>
  <c r="BW17" i="4"/>
  <c r="BZ17" i="4"/>
  <c r="BY17" i="4"/>
  <c r="BX17" i="4"/>
  <c r="BU17" i="4"/>
  <c r="BV17" i="4"/>
  <c r="CP13" i="4"/>
  <c r="CA13" i="4"/>
  <c r="BZ13" i="4"/>
  <c r="BY13" i="4"/>
  <c r="BX13" i="4"/>
  <c r="BU13" i="4"/>
  <c r="BV13" i="4"/>
  <c r="BW13" i="4"/>
  <c r="CP9" i="4"/>
  <c r="CA9" i="4"/>
  <c r="BU9" i="4"/>
  <c r="BX9" i="4"/>
  <c r="BZ9" i="4"/>
  <c r="BY9" i="4"/>
  <c r="BW9" i="4"/>
  <c r="BV9" i="4"/>
  <c r="CP201" i="4"/>
  <c r="CA201" i="4"/>
  <c r="BX201" i="4"/>
  <c r="BZ201" i="4"/>
  <c r="BY201" i="4"/>
  <c r="BW201" i="4"/>
  <c r="BU201" i="4"/>
  <c r="BV201" i="4"/>
  <c r="BT188" i="4"/>
  <c r="BS188" i="4"/>
  <c r="BP188" i="4"/>
  <c r="BM188" i="4"/>
  <c r="BQ188" i="4"/>
  <c r="BO188" i="4"/>
  <c r="BH188" i="4"/>
  <c r="BK188" i="4"/>
  <c r="BF188" i="4"/>
  <c r="BE188" i="4"/>
  <c r="BA188" i="4"/>
  <c r="BN188" i="4"/>
  <c r="BI188" i="4"/>
  <c r="BD188" i="4"/>
  <c r="AZ188" i="4"/>
  <c r="BL188" i="4"/>
  <c r="BG188" i="4"/>
  <c r="AY188" i="4"/>
  <c r="AS188" i="4"/>
  <c r="BB188" i="4"/>
  <c r="AV188" i="4"/>
  <c r="AR188" i="4"/>
  <c r="BC188" i="4"/>
  <c r="AQ188" i="4"/>
  <c r="AN188" i="4"/>
  <c r="AM188" i="4"/>
  <c r="AE188" i="4"/>
  <c r="X188" i="4"/>
  <c r="AA188" i="4"/>
  <c r="AT188" i="4"/>
  <c r="AP188" i="4"/>
  <c r="AL188" i="4"/>
  <c r="BJ188" i="4"/>
  <c r="AU188" i="4"/>
  <c r="AD188" i="4"/>
  <c r="AC188" i="4"/>
  <c r="AB188" i="4"/>
  <c r="S188" i="4"/>
  <c r="Z188" i="4"/>
  <c r="Y188" i="4"/>
  <c r="AX188" i="4"/>
  <c r="AF188" i="4"/>
  <c r="R188" i="4"/>
  <c r="AO188" i="4"/>
  <c r="U188" i="4"/>
  <c r="T188" i="4"/>
  <c r="P188" i="4"/>
  <c r="W188" i="4"/>
  <c r="V188" i="4"/>
  <c r="Q188" i="4"/>
  <c r="L188" i="4"/>
  <c r="H188" i="4"/>
  <c r="D188" i="4"/>
  <c r="K188" i="4"/>
  <c r="G188" i="4"/>
  <c r="N188" i="4"/>
  <c r="J188" i="4"/>
  <c r="C188" i="4"/>
  <c r="F188" i="4"/>
  <c r="B188" i="4"/>
  <c r="I188" i="4"/>
  <c r="M188" i="4"/>
  <c r="E188" i="4"/>
  <c r="BM172" i="4"/>
  <c r="BQ172" i="4"/>
  <c r="BP172" i="4"/>
  <c r="BT172" i="4"/>
  <c r="BS172" i="4"/>
  <c r="BO172" i="4"/>
  <c r="BH172" i="4"/>
  <c r="BN172" i="4"/>
  <c r="BL172" i="4"/>
  <c r="BJ172" i="4"/>
  <c r="BF172" i="4"/>
  <c r="BE172" i="4"/>
  <c r="BA172" i="4"/>
  <c r="BI172" i="4"/>
  <c r="BD172" i="4"/>
  <c r="AZ172" i="4"/>
  <c r="BG172" i="4"/>
  <c r="AY172" i="4"/>
  <c r="AS172" i="4"/>
  <c r="BB172" i="4"/>
  <c r="AV172" i="4"/>
  <c r="AR172" i="4"/>
  <c r="BC172" i="4"/>
  <c r="AQ172" i="4"/>
  <c r="AN172" i="4"/>
  <c r="AM172" i="4"/>
  <c r="AE172" i="4"/>
  <c r="X172" i="4"/>
  <c r="AA172" i="4"/>
  <c r="AT172" i="4"/>
  <c r="AP172" i="4"/>
  <c r="AL172" i="4"/>
  <c r="AU172" i="4"/>
  <c r="AD172" i="4"/>
  <c r="AC172" i="4"/>
  <c r="AB172" i="4"/>
  <c r="S172" i="4"/>
  <c r="BK172" i="4"/>
  <c r="Z172" i="4"/>
  <c r="Y172" i="4"/>
  <c r="AF172" i="4"/>
  <c r="R172" i="4"/>
  <c r="AO172" i="4"/>
  <c r="W172" i="4"/>
  <c r="U172" i="4"/>
  <c r="T172" i="4"/>
  <c r="V172" i="4"/>
  <c r="P172" i="4"/>
  <c r="AX172" i="4"/>
  <c r="Q172" i="4"/>
  <c r="L172" i="4"/>
  <c r="H172" i="4"/>
  <c r="D172" i="4"/>
  <c r="K172" i="4"/>
  <c r="G172" i="4"/>
  <c r="N172" i="4"/>
  <c r="J172" i="4"/>
  <c r="E172" i="4"/>
  <c r="C172" i="4"/>
  <c r="F172" i="4"/>
  <c r="B172" i="4"/>
  <c r="M172" i="4"/>
  <c r="I172" i="4"/>
  <c r="BM152" i="4"/>
  <c r="BP152" i="4"/>
  <c r="BN152" i="4"/>
  <c r="BS152" i="4"/>
  <c r="BQ152" i="4"/>
  <c r="BO152" i="4"/>
  <c r="BH152" i="4"/>
  <c r="BT152" i="4"/>
  <c r="BF152" i="4"/>
  <c r="BE152" i="4"/>
  <c r="BA152" i="4"/>
  <c r="BL152" i="4"/>
  <c r="BJ152" i="4"/>
  <c r="BD152" i="4"/>
  <c r="AZ152" i="4"/>
  <c r="BC152" i="4"/>
  <c r="AS152" i="4"/>
  <c r="AX152" i="4"/>
  <c r="AV152" i="4"/>
  <c r="AR152" i="4"/>
  <c r="AY152" i="4"/>
  <c r="AU152" i="4"/>
  <c r="AN152" i="4"/>
  <c r="AM152" i="4"/>
  <c r="AE152" i="4"/>
  <c r="X152" i="4"/>
  <c r="AA152" i="4"/>
  <c r="BK152" i="4"/>
  <c r="BB152" i="4"/>
  <c r="AP152" i="4"/>
  <c r="AL152" i="4"/>
  <c r="AQ152" i="4"/>
  <c r="AO152" i="4"/>
  <c r="W152" i="4"/>
  <c r="U152" i="4"/>
  <c r="T152" i="4"/>
  <c r="S152" i="4"/>
  <c r="BG152" i="4"/>
  <c r="Y152" i="4"/>
  <c r="BI152" i="4"/>
  <c r="AT152" i="4"/>
  <c r="AD152" i="4"/>
  <c r="AC152" i="4"/>
  <c r="AB152" i="4"/>
  <c r="R152" i="4"/>
  <c r="AF152" i="4"/>
  <c r="Z152" i="4"/>
  <c r="V152" i="4"/>
  <c r="Q152" i="4"/>
  <c r="P152" i="4"/>
  <c r="L152" i="4"/>
  <c r="H152" i="4"/>
  <c r="D152" i="4"/>
  <c r="K152" i="4"/>
  <c r="G152" i="4"/>
  <c r="N152" i="4"/>
  <c r="J152" i="4"/>
  <c r="C152" i="4"/>
  <c r="M152" i="4"/>
  <c r="B152" i="4"/>
  <c r="F152" i="4"/>
  <c r="I152" i="4"/>
  <c r="E152" i="4"/>
  <c r="BT132" i="4"/>
  <c r="BS132" i="4"/>
  <c r="BM132" i="4"/>
  <c r="BQ132" i="4"/>
  <c r="BP132" i="4"/>
  <c r="BO132" i="4"/>
  <c r="BL132" i="4"/>
  <c r="BK132" i="4"/>
  <c r="BJ132" i="4"/>
  <c r="BH132" i="4"/>
  <c r="BF132" i="4"/>
  <c r="BE132" i="4"/>
  <c r="BA132" i="4"/>
  <c r="BN132" i="4"/>
  <c r="BI132" i="4"/>
  <c r="BD132" i="4"/>
  <c r="AZ132" i="4"/>
  <c r="BG132" i="4"/>
  <c r="AY132" i="4"/>
  <c r="AS132" i="4"/>
  <c r="BB132" i="4"/>
  <c r="AV132" i="4"/>
  <c r="AR132" i="4"/>
  <c r="AQ132" i="4"/>
  <c r="AN132" i="4"/>
  <c r="AM132" i="4"/>
  <c r="AE132" i="4"/>
  <c r="X132" i="4"/>
  <c r="AA132" i="4"/>
  <c r="AX132" i="4"/>
  <c r="AT132" i="4"/>
  <c r="AP132" i="4"/>
  <c r="AL132" i="4"/>
  <c r="Z132" i="4"/>
  <c r="S132" i="4"/>
  <c r="T132" i="4"/>
  <c r="R132" i="4"/>
  <c r="BC132" i="4"/>
  <c r="AO132" i="4"/>
  <c r="AD132" i="4"/>
  <c r="AC132" i="4"/>
  <c r="Y132" i="4"/>
  <c r="AF132" i="4"/>
  <c r="W132" i="4"/>
  <c r="U132" i="4"/>
  <c r="AU132" i="4"/>
  <c r="AB132" i="4"/>
  <c r="V132" i="4"/>
  <c r="Q132" i="4"/>
  <c r="P132" i="4"/>
  <c r="L132" i="4"/>
  <c r="H132" i="4"/>
  <c r="D132" i="4"/>
  <c r="K132" i="4"/>
  <c r="G132" i="4"/>
  <c r="N132" i="4"/>
  <c r="J132" i="4"/>
  <c r="M132" i="4"/>
  <c r="E132" i="4"/>
  <c r="C132" i="4"/>
  <c r="I132" i="4"/>
  <c r="F132" i="4"/>
  <c r="B132" i="4"/>
  <c r="BT116" i="4"/>
  <c r="BS116" i="4"/>
  <c r="BM116" i="4"/>
  <c r="BQ116" i="4"/>
  <c r="BP116" i="4"/>
  <c r="BO116" i="4"/>
  <c r="BI116" i="4"/>
  <c r="BL116" i="4"/>
  <c r="BK116" i="4"/>
  <c r="BJ116" i="4"/>
  <c r="BH116" i="4"/>
  <c r="BN116" i="4"/>
  <c r="BF116" i="4"/>
  <c r="BE116" i="4"/>
  <c r="BA116" i="4"/>
  <c r="BD116" i="4"/>
  <c r="AZ116" i="4"/>
  <c r="BG116" i="4"/>
  <c r="AY116" i="4"/>
  <c r="AS116" i="4"/>
  <c r="BB116" i="4"/>
  <c r="AV116" i="4"/>
  <c r="AR116" i="4"/>
  <c r="AQ116" i="4"/>
  <c r="AN116" i="4"/>
  <c r="AM116" i="4"/>
  <c r="AE116" i="4"/>
  <c r="X116" i="4"/>
  <c r="AA116" i="4"/>
  <c r="AX116" i="4"/>
  <c r="AT116" i="4"/>
  <c r="AP116" i="4"/>
  <c r="AL116" i="4"/>
  <c r="BC116" i="4"/>
  <c r="Z116" i="4"/>
  <c r="S116" i="4"/>
  <c r="R116" i="4"/>
  <c r="AO116" i="4"/>
  <c r="AB116" i="4"/>
  <c r="Y116" i="4"/>
  <c r="AF116" i="4"/>
  <c r="W116" i="4"/>
  <c r="U116" i="4"/>
  <c r="T116" i="4"/>
  <c r="AU116" i="4"/>
  <c r="AD116" i="4"/>
  <c r="AC116" i="4"/>
  <c r="V116" i="4"/>
  <c r="Q116" i="4"/>
  <c r="P116" i="4"/>
  <c r="L116" i="4"/>
  <c r="H116" i="4"/>
  <c r="D116" i="4"/>
  <c r="K116" i="4"/>
  <c r="G116" i="4"/>
  <c r="N116" i="4"/>
  <c r="J116" i="4"/>
  <c r="M116" i="4"/>
  <c r="E116" i="4"/>
  <c r="C116" i="4"/>
  <c r="I116" i="4"/>
  <c r="F116" i="4"/>
  <c r="B116" i="4"/>
  <c r="BT100" i="4"/>
  <c r="BM100" i="4"/>
  <c r="BS100" i="4"/>
  <c r="BQ100" i="4"/>
  <c r="BP100" i="4"/>
  <c r="BO100" i="4"/>
  <c r="BI100" i="4"/>
  <c r="BL100" i="4"/>
  <c r="BK100" i="4"/>
  <c r="BJ100" i="4"/>
  <c r="BH100" i="4"/>
  <c r="BN100" i="4"/>
  <c r="BF100" i="4"/>
  <c r="BE100" i="4"/>
  <c r="BA100" i="4"/>
  <c r="BD100" i="4"/>
  <c r="AZ100" i="4"/>
  <c r="BG100" i="4"/>
  <c r="AY100" i="4"/>
  <c r="AS100" i="4"/>
  <c r="BB100" i="4"/>
  <c r="AV100" i="4"/>
  <c r="AR100" i="4"/>
  <c r="AQ100" i="4"/>
  <c r="AN100" i="4"/>
  <c r="AM100" i="4"/>
  <c r="AE100" i="4"/>
  <c r="X100" i="4"/>
  <c r="AA100" i="4"/>
  <c r="AX100" i="4"/>
  <c r="AT100" i="4"/>
  <c r="AP100" i="4"/>
  <c r="AL100" i="4"/>
  <c r="Z100" i="4"/>
  <c r="S100" i="4"/>
  <c r="U100" i="4"/>
  <c r="T100" i="4"/>
  <c r="R100" i="4"/>
  <c r="BC100" i="4"/>
  <c r="AO100" i="4"/>
  <c r="AD100" i="4"/>
  <c r="AC100" i="4"/>
  <c r="Y100" i="4"/>
  <c r="AF100" i="4"/>
  <c r="W100" i="4"/>
  <c r="AU100" i="4"/>
  <c r="AB100" i="4"/>
  <c r="V100" i="4"/>
  <c r="Q100" i="4"/>
  <c r="P100" i="4"/>
  <c r="L100" i="4"/>
  <c r="H100" i="4"/>
  <c r="D100" i="4"/>
  <c r="K100" i="4"/>
  <c r="G100" i="4"/>
  <c r="N100" i="4"/>
  <c r="J100" i="4"/>
  <c r="M100" i="4"/>
  <c r="E100" i="4"/>
  <c r="C100" i="4"/>
  <c r="I100" i="4"/>
  <c r="F100" i="4"/>
  <c r="B100" i="4"/>
  <c r="BS88" i="4"/>
  <c r="BM88" i="4"/>
  <c r="BP88" i="4"/>
  <c r="BN88" i="4"/>
  <c r="BI88" i="4"/>
  <c r="BT88" i="4"/>
  <c r="BQ88" i="4"/>
  <c r="BO88" i="4"/>
  <c r="BH88" i="4"/>
  <c r="BF88" i="4"/>
  <c r="BE88" i="4"/>
  <c r="BA88" i="4"/>
  <c r="BL88" i="4"/>
  <c r="BJ88" i="4"/>
  <c r="BD88" i="4"/>
  <c r="AZ88" i="4"/>
  <c r="BC88" i="4"/>
  <c r="AS88" i="4"/>
  <c r="AX88" i="4"/>
  <c r="AV88" i="4"/>
  <c r="AR88" i="4"/>
  <c r="AY88" i="4"/>
  <c r="AU88" i="4"/>
  <c r="AP88" i="4"/>
  <c r="AN88" i="4"/>
  <c r="AM88" i="4"/>
  <c r="AE88" i="4"/>
  <c r="X88" i="4"/>
  <c r="AA88" i="4"/>
  <c r="BB88" i="4"/>
  <c r="AL88" i="4"/>
  <c r="AQ88" i="4"/>
  <c r="AO88" i="4"/>
  <c r="W88" i="4"/>
  <c r="U88" i="4"/>
  <c r="T88" i="4"/>
  <c r="S88" i="4"/>
  <c r="BG88" i="4"/>
  <c r="Y88" i="4"/>
  <c r="AT88" i="4"/>
  <c r="AD88" i="4"/>
  <c r="AC88" i="4"/>
  <c r="AB88" i="4"/>
  <c r="R88" i="4"/>
  <c r="AF88" i="4"/>
  <c r="Z88" i="4"/>
  <c r="V88" i="4"/>
  <c r="Q88" i="4"/>
  <c r="BK88" i="4"/>
  <c r="P88" i="4"/>
  <c r="L88" i="4"/>
  <c r="H88" i="4"/>
  <c r="D88" i="4"/>
  <c r="K88" i="4"/>
  <c r="G88" i="4"/>
  <c r="N88" i="4"/>
  <c r="J88" i="4"/>
  <c r="C88" i="4"/>
  <c r="M88" i="4"/>
  <c r="B88" i="4"/>
  <c r="I88" i="4"/>
  <c r="E88" i="4"/>
  <c r="F88" i="4"/>
  <c r="BT68" i="4"/>
  <c r="BM68" i="4"/>
  <c r="BS68" i="4"/>
  <c r="BQ68" i="4"/>
  <c r="BP68" i="4"/>
  <c r="BO68" i="4"/>
  <c r="BI68" i="4"/>
  <c r="BL68" i="4"/>
  <c r="BK68" i="4"/>
  <c r="BJ68" i="4"/>
  <c r="BH68" i="4"/>
  <c r="BF68" i="4"/>
  <c r="BE68" i="4"/>
  <c r="BA68" i="4"/>
  <c r="BD68" i="4"/>
  <c r="AZ68" i="4"/>
  <c r="BG68" i="4"/>
  <c r="AY68" i="4"/>
  <c r="AS68" i="4"/>
  <c r="BB68" i="4"/>
  <c r="AV68" i="4"/>
  <c r="AR68" i="4"/>
  <c r="AQ68" i="4"/>
  <c r="AN68" i="4"/>
  <c r="AM68" i="4"/>
  <c r="AE68" i="4"/>
  <c r="X68" i="4"/>
  <c r="AA68" i="4"/>
  <c r="BN68" i="4"/>
  <c r="AX68" i="4"/>
  <c r="AT68" i="4"/>
  <c r="AP68" i="4"/>
  <c r="AL68" i="4"/>
  <c r="Z68" i="4"/>
  <c r="S68" i="4"/>
  <c r="R68" i="4"/>
  <c r="AO68" i="4"/>
  <c r="AD68" i="4"/>
  <c r="AC68" i="4"/>
  <c r="Y68" i="4"/>
  <c r="AF68" i="4"/>
  <c r="W68" i="4"/>
  <c r="U68" i="4"/>
  <c r="T68" i="4"/>
  <c r="BC68" i="4"/>
  <c r="AU68" i="4"/>
  <c r="AB68" i="4"/>
  <c r="Q68" i="4"/>
  <c r="V68" i="4"/>
  <c r="P68" i="4"/>
  <c r="L68" i="4"/>
  <c r="H68" i="4"/>
  <c r="D68" i="4"/>
  <c r="K68" i="4"/>
  <c r="G68" i="4"/>
  <c r="N68" i="4"/>
  <c r="J68" i="4"/>
  <c r="M68" i="4"/>
  <c r="E68" i="4"/>
  <c r="C68" i="4"/>
  <c r="I68" i="4"/>
  <c r="F68" i="4"/>
  <c r="B68" i="4"/>
  <c r="BT48" i="4"/>
  <c r="BP48" i="4"/>
  <c r="BS48" i="4"/>
  <c r="BM48" i="4"/>
  <c r="BI48" i="4"/>
  <c r="BN48" i="4"/>
  <c r="BH48" i="4"/>
  <c r="BQ48" i="4"/>
  <c r="BO48" i="4"/>
  <c r="BL48" i="4"/>
  <c r="BK48" i="4"/>
  <c r="BJ48" i="4"/>
  <c r="BG48" i="4"/>
  <c r="BF48" i="4"/>
  <c r="BE48" i="4"/>
  <c r="BA48" i="4"/>
  <c r="BD48" i="4"/>
  <c r="AZ48" i="4"/>
  <c r="BC48" i="4"/>
  <c r="AS48" i="4"/>
  <c r="AX48" i="4"/>
  <c r="AV48" i="4"/>
  <c r="AR48" i="4"/>
  <c r="AU48" i="4"/>
  <c r="AN48" i="4"/>
  <c r="AM48" i="4"/>
  <c r="AE48" i="4"/>
  <c r="X48" i="4"/>
  <c r="AA48" i="4"/>
  <c r="AL48" i="4"/>
  <c r="AO48" i="4"/>
  <c r="S48" i="4"/>
  <c r="AY48" i="4"/>
  <c r="AQ48" i="4"/>
  <c r="AP48" i="4"/>
  <c r="U48" i="4"/>
  <c r="Y48" i="4"/>
  <c r="BB48" i="4"/>
  <c r="Z48" i="4"/>
  <c r="R48" i="4"/>
  <c r="W48" i="4"/>
  <c r="T48" i="4"/>
  <c r="Q48" i="4"/>
  <c r="AT48" i="4"/>
  <c r="AD48" i="4"/>
  <c r="AC48" i="4"/>
  <c r="P48" i="4"/>
  <c r="V48" i="4"/>
  <c r="AF48" i="4"/>
  <c r="AB48" i="4"/>
  <c r="L48" i="4"/>
  <c r="H48" i="4"/>
  <c r="D48" i="4"/>
  <c r="K48" i="4"/>
  <c r="G48" i="4"/>
  <c r="N48" i="4"/>
  <c r="J48" i="4"/>
  <c r="I48" i="4"/>
  <c r="C48" i="4"/>
  <c r="B48" i="4"/>
  <c r="M48" i="4"/>
  <c r="F48" i="4"/>
  <c r="E48" i="4"/>
  <c r="BT16" i="4"/>
  <c r="BP16" i="4"/>
  <c r="BS16" i="4"/>
  <c r="BM16" i="4"/>
  <c r="BI16" i="4"/>
  <c r="BH16" i="4"/>
  <c r="BO16" i="4"/>
  <c r="BL16" i="4"/>
  <c r="BK16" i="4"/>
  <c r="BJ16" i="4"/>
  <c r="BG16" i="4"/>
  <c r="BN16" i="4"/>
  <c r="BF16" i="4"/>
  <c r="BE16" i="4"/>
  <c r="BA16" i="4"/>
  <c r="BQ16" i="4"/>
  <c r="BD16" i="4"/>
  <c r="AZ16" i="4"/>
  <c r="BC16" i="4"/>
  <c r="AS16" i="4"/>
  <c r="AX16" i="4"/>
  <c r="AV16" i="4"/>
  <c r="AR16" i="4"/>
  <c r="AU16" i="4"/>
  <c r="AN16" i="4"/>
  <c r="AM16" i="4"/>
  <c r="AE16" i="4"/>
  <c r="X16" i="4"/>
  <c r="AA16" i="4"/>
  <c r="AL16" i="4"/>
  <c r="AO16" i="4"/>
  <c r="S16" i="4"/>
  <c r="Z16" i="4"/>
  <c r="Y16" i="4"/>
  <c r="AQ16" i="4"/>
  <c r="W16" i="4"/>
  <c r="T16" i="4"/>
  <c r="BB16" i="4"/>
  <c r="R16" i="4"/>
  <c r="AY16" i="4"/>
  <c r="AP16" i="4"/>
  <c r="U16" i="4"/>
  <c r="Q16" i="4"/>
  <c r="AC16" i="4"/>
  <c r="P16" i="4"/>
  <c r="AB16" i="4"/>
  <c r="AT16" i="4"/>
  <c r="AF16" i="4"/>
  <c r="V16" i="4"/>
  <c r="AD16" i="4"/>
  <c r="L16" i="4"/>
  <c r="H16" i="4"/>
  <c r="D16" i="4"/>
  <c r="K16" i="4"/>
  <c r="G16" i="4"/>
  <c r="N16" i="4"/>
  <c r="J16" i="4"/>
  <c r="I16" i="4"/>
  <c r="C16" i="4"/>
  <c r="B16" i="4"/>
  <c r="M16" i="4"/>
  <c r="F16" i="4"/>
  <c r="E16" i="4"/>
  <c r="BT171" i="4"/>
  <c r="BS171" i="4"/>
  <c r="BQ171" i="4"/>
  <c r="BP171" i="4"/>
  <c r="BO171" i="4"/>
  <c r="BL171" i="4"/>
  <c r="BM171" i="4"/>
  <c r="BN171" i="4"/>
  <c r="BK171" i="4"/>
  <c r="BJ171" i="4"/>
  <c r="BI171" i="4"/>
  <c r="BD171" i="4"/>
  <c r="AZ171" i="4"/>
  <c r="BG171" i="4"/>
  <c r="BC171" i="4"/>
  <c r="AY171" i="4"/>
  <c r="BB171" i="4"/>
  <c r="AV171" i="4"/>
  <c r="AR171" i="4"/>
  <c r="BH171" i="4"/>
  <c r="BE171" i="4"/>
  <c r="AU171" i="4"/>
  <c r="AQ171" i="4"/>
  <c r="AT171" i="4"/>
  <c r="AP171" i="4"/>
  <c r="AL171" i="4"/>
  <c r="AD171" i="4"/>
  <c r="W171" i="4"/>
  <c r="Z171" i="4"/>
  <c r="BF171" i="4"/>
  <c r="AO171" i="4"/>
  <c r="AF171" i="4"/>
  <c r="AE171" i="4"/>
  <c r="R171" i="4"/>
  <c r="Y171" i="4"/>
  <c r="Q171" i="4"/>
  <c r="AX171" i="4"/>
  <c r="BA171" i="4"/>
  <c r="AN171" i="4"/>
  <c r="U171" i="4"/>
  <c r="T171" i="4"/>
  <c r="AA171" i="4"/>
  <c r="V171" i="4"/>
  <c r="AS171" i="4"/>
  <c r="AC171" i="4"/>
  <c r="AM171" i="4"/>
  <c r="AB171" i="4"/>
  <c r="X171" i="4"/>
  <c r="S171" i="4"/>
  <c r="P171" i="4"/>
  <c r="K171" i="4"/>
  <c r="G171" i="4"/>
  <c r="N171" i="4"/>
  <c r="J171" i="4"/>
  <c r="F171" i="4"/>
  <c r="M171" i="4"/>
  <c r="I171" i="4"/>
  <c r="H171" i="4"/>
  <c r="B171" i="4"/>
  <c r="L171" i="4"/>
  <c r="C171" i="4"/>
  <c r="D171" i="4"/>
  <c r="E171" i="4"/>
  <c r="BT135" i="4"/>
  <c r="BS135" i="4"/>
  <c r="BP135" i="4"/>
  <c r="BO135" i="4"/>
  <c r="BQ135" i="4"/>
  <c r="BL135" i="4"/>
  <c r="BM135" i="4"/>
  <c r="BN135" i="4"/>
  <c r="BK135" i="4"/>
  <c r="BD135" i="4"/>
  <c r="AZ135" i="4"/>
  <c r="BH135" i="4"/>
  <c r="BG135" i="4"/>
  <c r="BC135" i="4"/>
  <c r="AY135" i="4"/>
  <c r="BJ135" i="4"/>
  <c r="AX135" i="4"/>
  <c r="AV135" i="4"/>
  <c r="AR135" i="4"/>
  <c r="BF135" i="4"/>
  <c r="BA135" i="4"/>
  <c r="AU135" i="4"/>
  <c r="AQ135" i="4"/>
  <c r="BI135" i="4"/>
  <c r="BB135" i="4"/>
  <c r="AP135" i="4"/>
  <c r="AL135" i="4"/>
  <c r="AD135" i="4"/>
  <c r="W135" i="4"/>
  <c r="Z135" i="4"/>
  <c r="BE135" i="4"/>
  <c r="AS135" i="4"/>
  <c r="AO135" i="4"/>
  <c r="AT135" i="4"/>
  <c r="AC135" i="4"/>
  <c r="AB135" i="4"/>
  <c r="X135" i="4"/>
  <c r="R135" i="4"/>
  <c r="Y135" i="4"/>
  <c r="Q135" i="4"/>
  <c r="AM135" i="4"/>
  <c r="AE135" i="4"/>
  <c r="AF135" i="4"/>
  <c r="V135" i="4"/>
  <c r="AA135" i="4"/>
  <c r="AN135" i="4"/>
  <c r="U135" i="4"/>
  <c r="S135" i="4"/>
  <c r="P135" i="4"/>
  <c r="T135" i="4"/>
  <c r="K135" i="4"/>
  <c r="G135" i="4"/>
  <c r="N135" i="4"/>
  <c r="J135" i="4"/>
  <c r="F135" i="4"/>
  <c r="M135" i="4"/>
  <c r="I135" i="4"/>
  <c r="B135" i="4"/>
  <c r="E135" i="4"/>
  <c r="H135" i="4"/>
  <c r="L135" i="4"/>
  <c r="D135" i="4"/>
  <c r="C135" i="4"/>
  <c r="BT107" i="4"/>
  <c r="BQ107" i="4"/>
  <c r="BP107" i="4"/>
  <c r="BO107" i="4"/>
  <c r="BS107" i="4"/>
  <c r="BL107" i="4"/>
  <c r="BM107" i="4"/>
  <c r="BN107" i="4"/>
  <c r="BK107" i="4"/>
  <c r="BJ107" i="4"/>
  <c r="BI107" i="4"/>
  <c r="BD107" i="4"/>
  <c r="AZ107" i="4"/>
  <c r="BG107" i="4"/>
  <c r="BC107" i="4"/>
  <c r="AY107" i="4"/>
  <c r="BB107" i="4"/>
  <c r="AV107" i="4"/>
  <c r="AR107" i="4"/>
  <c r="BH107" i="4"/>
  <c r="BE107" i="4"/>
  <c r="AU107" i="4"/>
  <c r="AQ107" i="4"/>
  <c r="AT107" i="4"/>
  <c r="AL107" i="4"/>
  <c r="AD107" i="4"/>
  <c r="W107" i="4"/>
  <c r="Z107" i="4"/>
  <c r="BF107" i="4"/>
  <c r="AO107" i="4"/>
  <c r="AP107" i="4"/>
  <c r="AF107" i="4"/>
  <c r="R107" i="4"/>
  <c r="Y107" i="4"/>
  <c r="Q107" i="4"/>
  <c r="AX107" i="4"/>
  <c r="T107" i="4"/>
  <c r="BA107" i="4"/>
  <c r="AN107" i="4"/>
  <c r="U107" i="4"/>
  <c r="AA107" i="4"/>
  <c r="V107" i="4"/>
  <c r="AS107" i="4"/>
  <c r="AC107" i="4"/>
  <c r="P107" i="4"/>
  <c r="AM107" i="4"/>
  <c r="AB107" i="4"/>
  <c r="S107" i="4"/>
  <c r="AE107" i="4"/>
  <c r="X107" i="4"/>
  <c r="K107" i="4"/>
  <c r="G107" i="4"/>
  <c r="N107" i="4"/>
  <c r="J107" i="4"/>
  <c r="F107" i="4"/>
  <c r="M107" i="4"/>
  <c r="I107" i="4"/>
  <c r="H107" i="4"/>
  <c r="B107" i="4"/>
  <c r="C107" i="4"/>
  <c r="L107" i="4"/>
  <c r="D107" i="4"/>
  <c r="E107" i="4"/>
  <c r="BT83" i="4"/>
  <c r="BS83" i="4"/>
  <c r="BQ83" i="4"/>
  <c r="BP83" i="4"/>
  <c r="BO83" i="4"/>
  <c r="BN83" i="4"/>
  <c r="BM83" i="4"/>
  <c r="BL83" i="4"/>
  <c r="BD83" i="4"/>
  <c r="AZ83" i="4"/>
  <c r="BK83" i="4"/>
  <c r="BI83" i="4"/>
  <c r="BG83" i="4"/>
  <c r="BC83" i="4"/>
  <c r="AY83" i="4"/>
  <c r="BB83" i="4"/>
  <c r="AV83" i="4"/>
  <c r="AR83" i="4"/>
  <c r="BE83" i="4"/>
  <c r="AU83" i="4"/>
  <c r="AQ83" i="4"/>
  <c r="AX83" i="4"/>
  <c r="AT83" i="4"/>
  <c r="AP83" i="4"/>
  <c r="AL83" i="4"/>
  <c r="AD83" i="4"/>
  <c r="W83" i="4"/>
  <c r="Z83" i="4"/>
  <c r="BJ83" i="4"/>
  <c r="BA83" i="4"/>
  <c r="AO83" i="4"/>
  <c r="AF83" i="4"/>
  <c r="U83" i="4"/>
  <c r="T83" i="4"/>
  <c r="AA83" i="4"/>
  <c r="R83" i="4"/>
  <c r="Y83" i="4"/>
  <c r="Q83" i="4"/>
  <c r="V83" i="4"/>
  <c r="BH83" i="4"/>
  <c r="AS83" i="4"/>
  <c r="AN83" i="4"/>
  <c r="AC83" i="4"/>
  <c r="AB83" i="4"/>
  <c r="X83" i="4"/>
  <c r="AE83" i="4"/>
  <c r="S83" i="4"/>
  <c r="P83" i="4"/>
  <c r="AM83" i="4"/>
  <c r="BF83" i="4"/>
  <c r="K83" i="4"/>
  <c r="G83" i="4"/>
  <c r="N83" i="4"/>
  <c r="J83" i="4"/>
  <c r="F83" i="4"/>
  <c r="M83" i="4"/>
  <c r="I83" i="4"/>
  <c r="D83" i="4"/>
  <c r="B83" i="4"/>
  <c r="L83" i="4"/>
  <c r="E83" i="4"/>
  <c r="H83" i="4"/>
  <c r="C83" i="4"/>
  <c r="BT67" i="4"/>
  <c r="BS67" i="4"/>
  <c r="BQ67" i="4"/>
  <c r="BP67" i="4"/>
  <c r="BO67" i="4"/>
  <c r="BN67" i="4"/>
  <c r="BM67" i="4"/>
  <c r="BL67" i="4"/>
  <c r="BG67" i="4"/>
  <c r="BD67" i="4"/>
  <c r="AZ67" i="4"/>
  <c r="BJ67" i="4"/>
  <c r="BC67" i="4"/>
  <c r="AY67" i="4"/>
  <c r="BB67" i="4"/>
  <c r="AV67" i="4"/>
  <c r="AR67" i="4"/>
  <c r="BI67" i="4"/>
  <c r="BE67" i="4"/>
  <c r="AU67" i="4"/>
  <c r="AQ67" i="4"/>
  <c r="AX67" i="4"/>
  <c r="AT67" i="4"/>
  <c r="AP67" i="4"/>
  <c r="AL67" i="4"/>
  <c r="AD67" i="4"/>
  <c r="W67" i="4"/>
  <c r="Z67" i="4"/>
  <c r="BK67" i="4"/>
  <c r="BH67" i="4"/>
  <c r="BA67" i="4"/>
  <c r="AO67" i="4"/>
  <c r="AF67" i="4"/>
  <c r="U67" i="4"/>
  <c r="T67" i="4"/>
  <c r="AA67" i="4"/>
  <c r="R67" i="4"/>
  <c r="Y67" i="4"/>
  <c r="Q67" i="4"/>
  <c r="V67" i="4"/>
  <c r="BF67" i="4"/>
  <c r="AS67" i="4"/>
  <c r="AN67" i="4"/>
  <c r="AC67" i="4"/>
  <c r="AB67" i="4"/>
  <c r="X67" i="4"/>
  <c r="AM67" i="4"/>
  <c r="S67" i="4"/>
  <c r="P67" i="4"/>
  <c r="AE67" i="4"/>
  <c r="K67" i="4"/>
  <c r="G67" i="4"/>
  <c r="N67" i="4"/>
  <c r="J67" i="4"/>
  <c r="F67" i="4"/>
  <c r="M67" i="4"/>
  <c r="I67" i="4"/>
  <c r="D67" i="4"/>
  <c r="B67" i="4"/>
  <c r="L67" i="4"/>
  <c r="C67" i="4"/>
  <c r="H67" i="4"/>
  <c r="E67" i="4"/>
  <c r="BT55" i="4"/>
  <c r="BS55" i="4"/>
  <c r="BP55" i="4"/>
  <c r="BO55" i="4"/>
  <c r="BQ55" i="4"/>
  <c r="BL55" i="4"/>
  <c r="BN55" i="4"/>
  <c r="BG55" i="4"/>
  <c r="BJ55" i="4"/>
  <c r="BD55" i="4"/>
  <c r="AZ55" i="4"/>
  <c r="BH55" i="4"/>
  <c r="BC55" i="4"/>
  <c r="AY55" i="4"/>
  <c r="BK55" i="4"/>
  <c r="AX55" i="4"/>
  <c r="AV55" i="4"/>
  <c r="AR55" i="4"/>
  <c r="BM55" i="4"/>
  <c r="BF55" i="4"/>
  <c r="BA55" i="4"/>
  <c r="AU55" i="4"/>
  <c r="AQ55" i="4"/>
  <c r="BI55" i="4"/>
  <c r="BB55" i="4"/>
  <c r="AL55" i="4"/>
  <c r="AD55" i="4"/>
  <c r="W55" i="4"/>
  <c r="Z55" i="4"/>
  <c r="BE55" i="4"/>
  <c r="AS55" i="4"/>
  <c r="AO55" i="4"/>
  <c r="AT55" i="4"/>
  <c r="AC55" i="4"/>
  <c r="AB55" i="4"/>
  <c r="X55" i="4"/>
  <c r="R55" i="4"/>
  <c r="Y55" i="4"/>
  <c r="Q55" i="4"/>
  <c r="V55" i="4"/>
  <c r="AP55" i="4"/>
  <c r="AM55" i="4"/>
  <c r="AE55" i="4"/>
  <c r="AF55" i="4"/>
  <c r="T55" i="4"/>
  <c r="AA55" i="4"/>
  <c r="AN55" i="4"/>
  <c r="U55" i="4"/>
  <c r="S55" i="4"/>
  <c r="P55" i="4"/>
  <c r="K55" i="4"/>
  <c r="G55" i="4"/>
  <c r="N55" i="4"/>
  <c r="J55" i="4"/>
  <c r="F55" i="4"/>
  <c r="M55" i="4"/>
  <c r="I55" i="4"/>
  <c r="B55" i="4"/>
  <c r="E55" i="4"/>
  <c r="H55" i="4"/>
  <c r="C55" i="4"/>
  <c r="L55" i="4"/>
  <c r="D55" i="4"/>
  <c r="BT51" i="4"/>
  <c r="BS51" i="4"/>
  <c r="BQ51" i="4"/>
  <c r="BP51" i="4"/>
  <c r="BO51" i="4"/>
  <c r="BN51" i="4"/>
  <c r="BM51" i="4"/>
  <c r="BL51" i="4"/>
  <c r="BG51" i="4"/>
  <c r="BD51" i="4"/>
  <c r="AZ51" i="4"/>
  <c r="BK51" i="4"/>
  <c r="BI51" i="4"/>
  <c r="BC51" i="4"/>
  <c r="AY51" i="4"/>
  <c r="BB51" i="4"/>
  <c r="AV51" i="4"/>
  <c r="AR51" i="4"/>
  <c r="BJ51" i="4"/>
  <c r="BE51" i="4"/>
  <c r="AU51" i="4"/>
  <c r="AQ51" i="4"/>
  <c r="AX51" i="4"/>
  <c r="AT51" i="4"/>
  <c r="AP51" i="4"/>
  <c r="AL51" i="4"/>
  <c r="AD51" i="4"/>
  <c r="W51" i="4"/>
  <c r="Z51" i="4"/>
  <c r="BA51" i="4"/>
  <c r="AO51" i="4"/>
  <c r="AF51" i="4"/>
  <c r="U51" i="4"/>
  <c r="T51" i="4"/>
  <c r="AA51" i="4"/>
  <c r="R51" i="4"/>
  <c r="V51" i="4"/>
  <c r="AS51" i="4"/>
  <c r="AN51" i="4"/>
  <c r="AC51" i="4"/>
  <c r="AB51" i="4"/>
  <c r="X51" i="4"/>
  <c r="Y51" i="4"/>
  <c r="Q51" i="4"/>
  <c r="AE51" i="4"/>
  <c r="BH51" i="4"/>
  <c r="S51" i="4"/>
  <c r="P51" i="4"/>
  <c r="BF51" i="4"/>
  <c r="AM51" i="4"/>
  <c r="K51" i="4"/>
  <c r="G51" i="4"/>
  <c r="N51" i="4"/>
  <c r="J51" i="4"/>
  <c r="F51" i="4"/>
  <c r="M51" i="4"/>
  <c r="I51" i="4"/>
  <c r="D51" i="4"/>
  <c r="B51" i="4"/>
  <c r="L51" i="4"/>
  <c r="H51" i="4"/>
  <c r="E51" i="4"/>
  <c r="C51" i="4"/>
  <c r="BT47" i="4"/>
  <c r="BS47" i="4"/>
  <c r="BP47" i="4"/>
  <c r="BO47" i="4"/>
  <c r="BL47" i="4"/>
  <c r="BQ47" i="4"/>
  <c r="BK47" i="4"/>
  <c r="BJ47" i="4"/>
  <c r="BI47" i="4"/>
  <c r="BG47" i="4"/>
  <c r="BM47" i="4"/>
  <c r="BD47" i="4"/>
  <c r="AZ47" i="4"/>
  <c r="BN47" i="4"/>
  <c r="BH47" i="4"/>
  <c r="BC47" i="4"/>
  <c r="AY47" i="4"/>
  <c r="AX47" i="4"/>
  <c r="AV47" i="4"/>
  <c r="AR47" i="4"/>
  <c r="BF47" i="4"/>
  <c r="BA47" i="4"/>
  <c r="AU47" i="4"/>
  <c r="AQ47" i="4"/>
  <c r="AL47" i="4"/>
  <c r="AD47" i="4"/>
  <c r="W47" i="4"/>
  <c r="Z47" i="4"/>
  <c r="AS47" i="4"/>
  <c r="AP47" i="4"/>
  <c r="AO47" i="4"/>
  <c r="BB47" i="4"/>
  <c r="R47" i="4"/>
  <c r="T47" i="4"/>
  <c r="Y47" i="4"/>
  <c r="Q47" i="4"/>
  <c r="AF47" i="4"/>
  <c r="X47" i="4"/>
  <c r="V47" i="4"/>
  <c r="AM47" i="4"/>
  <c r="AE47" i="4"/>
  <c r="U47" i="4"/>
  <c r="AA47" i="4"/>
  <c r="AT47" i="4"/>
  <c r="AC47" i="4"/>
  <c r="AB47" i="4"/>
  <c r="BE47" i="4"/>
  <c r="S47" i="4"/>
  <c r="AN47" i="4"/>
  <c r="P47" i="4"/>
  <c r="K47" i="4"/>
  <c r="G47" i="4"/>
  <c r="N47" i="4"/>
  <c r="J47" i="4"/>
  <c r="F47" i="4"/>
  <c r="M47" i="4"/>
  <c r="I47" i="4"/>
  <c r="L47" i="4"/>
  <c r="B47" i="4"/>
  <c r="C47" i="4"/>
  <c r="H47" i="4"/>
  <c r="E47" i="4"/>
  <c r="D47" i="4"/>
  <c r="BT43" i="4"/>
  <c r="BQ43" i="4"/>
  <c r="BO43" i="4"/>
  <c r="BS43" i="4"/>
  <c r="BL43" i="4"/>
  <c r="BM43" i="4"/>
  <c r="BG43" i="4"/>
  <c r="BN43" i="4"/>
  <c r="BK43" i="4"/>
  <c r="BJ43" i="4"/>
  <c r="BI43" i="4"/>
  <c r="BP43" i="4"/>
  <c r="BD43" i="4"/>
  <c r="AZ43" i="4"/>
  <c r="BC43" i="4"/>
  <c r="AY43" i="4"/>
  <c r="BB43" i="4"/>
  <c r="AV43" i="4"/>
  <c r="AR43" i="4"/>
  <c r="BH43" i="4"/>
  <c r="BE43" i="4"/>
  <c r="AU43" i="4"/>
  <c r="AQ43" i="4"/>
  <c r="AT43" i="4"/>
  <c r="AL43" i="4"/>
  <c r="AD43" i="4"/>
  <c r="W43" i="4"/>
  <c r="Z43" i="4"/>
  <c r="BF43" i="4"/>
  <c r="AO43" i="4"/>
  <c r="AP43" i="4"/>
  <c r="AF43" i="4"/>
  <c r="R43" i="4"/>
  <c r="AX43" i="4"/>
  <c r="T43" i="4"/>
  <c r="AA43" i="4"/>
  <c r="V43" i="4"/>
  <c r="BA43" i="4"/>
  <c r="AN43" i="4"/>
  <c r="Y43" i="4"/>
  <c r="Q43" i="4"/>
  <c r="U43" i="4"/>
  <c r="AS43" i="4"/>
  <c r="AC43" i="4"/>
  <c r="P43" i="4"/>
  <c r="AM43" i="4"/>
  <c r="AB43" i="4"/>
  <c r="AE43" i="4"/>
  <c r="S43" i="4"/>
  <c r="X43" i="4"/>
  <c r="K43" i="4"/>
  <c r="G43" i="4"/>
  <c r="N43" i="4"/>
  <c r="J43" i="4"/>
  <c r="F43" i="4"/>
  <c r="M43" i="4"/>
  <c r="I43" i="4"/>
  <c r="H43" i="4"/>
  <c r="B43" i="4"/>
  <c r="L43" i="4"/>
  <c r="E43" i="4"/>
  <c r="C43" i="4"/>
  <c r="D43" i="4"/>
  <c r="BT39" i="4"/>
  <c r="BS39" i="4"/>
  <c r="BO39" i="4"/>
  <c r="BQ39" i="4"/>
  <c r="BL39" i="4"/>
  <c r="BG39" i="4"/>
  <c r="BP39" i="4"/>
  <c r="BK39" i="4"/>
  <c r="BI39" i="4"/>
  <c r="BD39" i="4"/>
  <c r="AZ39" i="4"/>
  <c r="BH39" i="4"/>
  <c r="BC39" i="4"/>
  <c r="AY39" i="4"/>
  <c r="AX39" i="4"/>
  <c r="AV39" i="4"/>
  <c r="AR39" i="4"/>
  <c r="BF39" i="4"/>
  <c r="BA39" i="4"/>
  <c r="AU39" i="4"/>
  <c r="AQ39" i="4"/>
  <c r="BM39" i="4"/>
  <c r="BJ39" i="4"/>
  <c r="BB39" i="4"/>
  <c r="AL39" i="4"/>
  <c r="AD39" i="4"/>
  <c r="W39" i="4"/>
  <c r="Z39" i="4"/>
  <c r="BE39" i="4"/>
  <c r="AS39" i="4"/>
  <c r="AO39" i="4"/>
  <c r="AT39" i="4"/>
  <c r="AC39" i="4"/>
  <c r="AB39" i="4"/>
  <c r="X39" i="4"/>
  <c r="R39" i="4"/>
  <c r="Q39" i="4"/>
  <c r="Y39" i="4"/>
  <c r="V39" i="4"/>
  <c r="BN39" i="4"/>
  <c r="AM39" i="4"/>
  <c r="AE39" i="4"/>
  <c r="AF39" i="4"/>
  <c r="U39" i="4"/>
  <c r="AN39" i="4"/>
  <c r="T39" i="4"/>
  <c r="AP39" i="4"/>
  <c r="S39" i="4"/>
  <c r="P39" i="4"/>
  <c r="AA39" i="4"/>
  <c r="K39" i="4"/>
  <c r="G39" i="4"/>
  <c r="N39" i="4"/>
  <c r="J39" i="4"/>
  <c r="F39" i="4"/>
  <c r="M39" i="4"/>
  <c r="I39" i="4"/>
  <c r="B39" i="4"/>
  <c r="E39" i="4"/>
  <c r="L39" i="4"/>
  <c r="H39" i="4"/>
  <c r="D39" i="4"/>
  <c r="C39" i="4"/>
  <c r="BT35" i="4"/>
  <c r="BS35" i="4"/>
  <c r="BQ35" i="4"/>
  <c r="BP35" i="4"/>
  <c r="BO35" i="4"/>
  <c r="BN35" i="4"/>
  <c r="BM35" i="4"/>
  <c r="BL35" i="4"/>
  <c r="BG35" i="4"/>
  <c r="BD35" i="4"/>
  <c r="AZ35" i="4"/>
  <c r="BJ35" i="4"/>
  <c r="BC35" i="4"/>
  <c r="AY35" i="4"/>
  <c r="BB35" i="4"/>
  <c r="AV35" i="4"/>
  <c r="AR35" i="4"/>
  <c r="BK35" i="4"/>
  <c r="BE35" i="4"/>
  <c r="AU35" i="4"/>
  <c r="AQ35" i="4"/>
  <c r="AX35" i="4"/>
  <c r="AT35" i="4"/>
  <c r="AP35" i="4"/>
  <c r="AL35" i="4"/>
  <c r="AD35" i="4"/>
  <c r="W35" i="4"/>
  <c r="Z35" i="4"/>
  <c r="BH35" i="4"/>
  <c r="BA35" i="4"/>
  <c r="AO35" i="4"/>
  <c r="AF35" i="4"/>
  <c r="U35" i="4"/>
  <c r="T35" i="4"/>
  <c r="AA35" i="4"/>
  <c r="R35" i="4"/>
  <c r="V35" i="4"/>
  <c r="BF35" i="4"/>
  <c r="AS35" i="4"/>
  <c r="AN35" i="4"/>
  <c r="AC35" i="4"/>
  <c r="AB35" i="4"/>
  <c r="X35" i="4"/>
  <c r="Q35" i="4"/>
  <c r="AM35" i="4"/>
  <c r="S35" i="4"/>
  <c r="P35" i="4"/>
  <c r="BI35" i="4"/>
  <c r="AE35" i="4"/>
  <c r="Y35" i="4"/>
  <c r="K35" i="4"/>
  <c r="G35" i="4"/>
  <c r="N35" i="4"/>
  <c r="J35" i="4"/>
  <c r="F35" i="4"/>
  <c r="M35" i="4"/>
  <c r="I35" i="4"/>
  <c r="D35" i="4"/>
  <c r="B35" i="4"/>
  <c r="L35" i="4"/>
  <c r="H35" i="4"/>
  <c r="E35" i="4"/>
  <c r="C35" i="4"/>
  <c r="BT31" i="4"/>
  <c r="BS31" i="4"/>
  <c r="BP31" i="4"/>
  <c r="BO31" i="4"/>
  <c r="BL31" i="4"/>
  <c r="BK31" i="4"/>
  <c r="BJ31" i="4"/>
  <c r="BI31" i="4"/>
  <c r="BG31" i="4"/>
  <c r="BQ31" i="4"/>
  <c r="BM31" i="4"/>
  <c r="BN31" i="4"/>
  <c r="BD31" i="4"/>
  <c r="AZ31" i="4"/>
  <c r="BH31" i="4"/>
  <c r="BC31" i="4"/>
  <c r="AY31" i="4"/>
  <c r="AX31" i="4"/>
  <c r="AV31" i="4"/>
  <c r="AR31" i="4"/>
  <c r="BF31" i="4"/>
  <c r="BA31" i="4"/>
  <c r="AU31" i="4"/>
  <c r="AQ31" i="4"/>
  <c r="AL31" i="4"/>
  <c r="AD31" i="4"/>
  <c r="W31" i="4"/>
  <c r="Z31" i="4"/>
  <c r="AS31" i="4"/>
  <c r="AP31" i="4"/>
  <c r="AO31" i="4"/>
  <c r="Y31" i="4"/>
  <c r="R31" i="4"/>
  <c r="AA31" i="4"/>
  <c r="Q31" i="4"/>
  <c r="AT31" i="4"/>
  <c r="AF31" i="4"/>
  <c r="AC31" i="4"/>
  <c r="AB31" i="4"/>
  <c r="V31" i="4"/>
  <c r="BE31" i="4"/>
  <c r="AM31" i="4"/>
  <c r="AE31" i="4"/>
  <c r="U31" i="4"/>
  <c r="T31" i="4"/>
  <c r="BB31" i="4"/>
  <c r="X31" i="4"/>
  <c r="AN31" i="4"/>
  <c r="S31" i="4"/>
  <c r="P31" i="4"/>
  <c r="K31" i="4"/>
  <c r="G31" i="4"/>
  <c r="N31" i="4"/>
  <c r="J31" i="4"/>
  <c r="F31" i="4"/>
  <c r="M31" i="4"/>
  <c r="I31" i="4"/>
  <c r="L31" i="4"/>
  <c r="B31" i="4"/>
  <c r="H31" i="4"/>
  <c r="E31" i="4"/>
  <c r="D31" i="4"/>
  <c r="C31" i="4"/>
  <c r="BT27" i="4"/>
  <c r="BQ27" i="4"/>
  <c r="BO27" i="4"/>
  <c r="BP27" i="4"/>
  <c r="BL27" i="4"/>
  <c r="BN27" i="4"/>
  <c r="BG27" i="4"/>
  <c r="BK27" i="4"/>
  <c r="BJ27" i="4"/>
  <c r="BI27" i="4"/>
  <c r="BD27" i="4"/>
  <c r="AZ27" i="4"/>
  <c r="BC27" i="4"/>
  <c r="AY27" i="4"/>
  <c r="BS27" i="4"/>
  <c r="BB27" i="4"/>
  <c r="AV27" i="4"/>
  <c r="AR27" i="4"/>
  <c r="BM27" i="4"/>
  <c r="BH27" i="4"/>
  <c r="BE27" i="4"/>
  <c r="AU27" i="4"/>
  <c r="AQ27" i="4"/>
  <c r="AT27" i="4"/>
  <c r="AL27" i="4"/>
  <c r="AD27" i="4"/>
  <c r="W27" i="4"/>
  <c r="Z27" i="4"/>
  <c r="BF27" i="4"/>
  <c r="AO27" i="4"/>
  <c r="AX27" i="4"/>
  <c r="AF27" i="4"/>
  <c r="R27" i="4"/>
  <c r="Y27" i="4"/>
  <c r="AP27" i="4"/>
  <c r="T27" i="4"/>
  <c r="V27" i="4"/>
  <c r="AN27" i="4"/>
  <c r="Q27" i="4"/>
  <c r="U27" i="4"/>
  <c r="AA27" i="4"/>
  <c r="BA27" i="4"/>
  <c r="AM27" i="4"/>
  <c r="X27" i="4"/>
  <c r="AE27" i="4"/>
  <c r="P27" i="4"/>
  <c r="AC27" i="4"/>
  <c r="AS27" i="4"/>
  <c r="AB27" i="4"/>
  <c r="S27" i="4"/>
  <c r="K27" i="4"/>
  <c r="G27" i="4"/>
  <c r="N27" i="4"/>
  <c r="J27" i="4"/>
  <c r="F27" i="4"/>
  <c r="M27" i="4"/>
  <c r="I27" i="4"/>
  <c r="H27" i="4"/>
  <c r="B27" i="4"/>
  <c r="C27" i="4"/>
  <c r="E27" i="4"/>
  <c r="D27" i="4"/>
  <c r="L27" i="4"/>
  <c r="BT23" i="4"/>
  <c r="BS23" i="4"/>
  <c r="BO23" i="4"/>
  <c r="BQ23" i="4"/>
  <c r="BL23" i="4"/>
  <c r="BG23" i="4"/>
  <c r="BP23" i="4"/>
  <c r="BM23" i="4"/>
  <c r="BJ23" i="4"/>
  <c r="BD23" i="4"/>
  <c r="AZ23" i="4"/>
  <c r="BH23" i="4"/>
  <c r="BC23" i="4"/>
  <c r="AY23" i="4"/>
  <c r="BN23" i="4"/>
  <c r="BI23" i="4"/>
  <c r="AX23" i="4"/>
  <c r="AV23" i="4"/>
  <c r="AR23" i="4"/>
  <c r="BF23" i="4"/>
  <c r="BA23" i="4"/>
  <c r="AU23" i="4"/>
  <c r="AQ23" i="4"/>
  <c r="BK23" i="4"/>
  <c r="BB23" i="4"/>
  <c r="AL23" i="4"/>
  <c r="AD23" i="4"/>
  <c r="W23" i="4"/>
  <c r="Z23" i="4"/>
  <c r="BE23" i="4"/>
  <c r="AS23" i="4"/>
  <c r="AO23" i="4"/>
  <c r="AT23" i="4"/>
  <c r="AC23" i="4"/>
  <c r="AB23" i="4"/>
  <c r="X23" i="4"/>
  <c r="R23" i="4"/>
  <c r="Q23" i="4"/>
  <c r="Y23" i="4"/>
  <c r="V23" i="4"/>
  <c r="AP23" i="4"/>
  <c r="AM23" i="4"/>
  <c r="AE23" i="4"/>
  <c r="AF23" i="4"/>
  <c r="U23" i="4"/>
  <c r="AN23" i="4"/>
  <c r="AA23" i="4"/>
  <c r="T23" i="4"/>
  <c r="S23" i="4"/>
  <c r="P23" i="4"/>
  <c r="K23" i="4"/>
  <c r="G23" i="4"/>
  <c r="N23" i="4"/>
  <c r="J23" i="4"/>
  <c r="F23" i="4"/>
  <c r="M23" i="4"/>
  <c r="I23" i="4"/>
  <c r="B23" i="4"/>
  <c r="E23" i="4"/>
  <c r="H23" i="4"/>
  <c r="D23" i="4"/>
  <c r="L23" i="4"/>
  <c r="C23" i="4"/>
  <c r="BT19" i="4"/>
  <c r="BS19" i="4"/>
  <c r="BQ19" i="4"/>
  <c r="BP19" i="4"/>
  <c r="BO19" i="4"/>
  <c r="BN19" i="4"/>
  <c r="BM19" i="4"/>
  <c r="BL19" i="4"/>
  <c r="BG19" i="4"/>
  <c r="BD19" i="4"/>
  <c r="AZ19" i="4"/>
  <c r="BK19" i="4"/>
  <c r="BI19" i="4"/>
  <c r="BC19" i="4"/>
  <c r="AY19" i="4"/>
  <c r="BB19" i="4"/>
  <c r="AV19" i="4"/>
  <c r="AR19" i="4"/>
  <c r="BE19" i="4"/>
  <c r="AU19" i="4"/>
  <c r="AQ19" i="4"/>
  <c r="AX19" i="4"/>
  <c r="AT19" i="4"/>
  <c r="AP19" i="4"/>
  <c r="AL19" i="4"/>
  <c r="AD19" i="4"/>
  <c r="W19" i="4"/>
  <c r="Z19" i="4"/>
  <c r="BA19" i="4"/>
  <c r="AO19" i="4"/>
  <c r="AF19" i="4"/>
  <c r="U19" i="4"/>
  <c r="T19" i="4"/>
  <c r="AA19" i="4"/>
  <c r="R19" i="4"/>
  <c r="V19" i="4"/>
  <c r="BJ19" i="4"/>
  <c r="BH19" i="4"/>
  <c r="AS19" i="4"/>
  <c r="AN19" i="4"/>
  <c r="AC19" i="4"/>
  <c r="AB19" i="4"/>
  <c r="X19" i="4"/>
  <c r="Q19" i="4"/>
  <c r="AE19" i="4"/>
  <c r="Y19" i="4"/>
  <c r="BF19" i="4"/>
  <c r="S19" i="4"/>
  <c r="P19" i="4"/>
  <c r="AM19" i="4"/>
  <c r="K19" i="4"/>
  <c r="G19" i="4"/>
  <c r="C19" i="4"/>
  <c r="N19" i="4"/>
  <c r="J19" i="4"/>
  <c r="F19" i="4"/>
  <c r="M19" i="4"/>
  <c r="I19" i="4"/>
  <c r="D19" i="4"/>
  <c r="B19" i="4"/>
  <c r="L19" i="4"/>
  <c r="H19" i="4"/>
  <c r="E19" i="4"/>
  <c r="BT15" i="4"/>
  <c r="BS15" i="4"/>
  <c r="BP15" i="4"/>
  <c r="BO15" i="4"/>
  <c r="BL15" i="4"/>
  <c r="BM15" i="4"/>
  <c r="BK15" i="4"/>
  <c r="BJ15" i="4"/>
  <c r="BI15" i="4"/>
  <c r="BG15" i="4"/>
  <c r="BN15" i="4"/>
  <c r="BQ15" i="4"/>
  <c r="BD15" i="4"/>
  <c r="AZ15" i="4"/>
  <c r="BH15" i="4"/>
  <c r="BC15" i="4"/>
  <c r="AY15" i="4"/>
  <c r="AX15" i="4"/>
  <c r="AV15" i="4"/>
  <c r="AR15" i="4"/>
  <c r="BF15" i="4"/>
  <c r="BA15" i="4"/>
  <c r="AU15" i="4"/>
  <c r="AQ15" i="4"/>
  <c r="AL15" i="4"/>
  <c r="AD15" i="4"/>
  <c r="W15" i="4"/>
  <c r="Z15" i="4"/>
  <c r="AS15" i="4"/>
  <c r="AP15" i="4"/>
  <c r="AO15" i="4"/>
  <c r="BB15" i="4"/>
  <c r="Y15" i="4"/>
  <c r="R15" i="4"/>
  <c r="AA15" i="4"/>
  <c r="Q15" i="4"/>
  <c r="AF15" i="4"/>
  <c r="X15" i="4"/>
  <c r="V15" i="4"/>
  <c r="AM15" i="4"/>
  <c r="AE15" i="4"/>
  <c r="U15" i="4"/>
  <c r="T15" i="4"/>
  <c r="AT15" i="4"/>
  <c r="AC15" i="4"/>
  <c r="AB15" i="4"/>
  <c r="S15" i="4"/>
  <c r="AN15" i="4"/>
  <c r="P15" i="4"/>
  <c r="BE15" i="4"/>
  <c r="K15" i="4"/>
  <c r="G15" i="4"/>
  <c r="C15" i="4"/>
  <c r="N15" i="4"/>
  <c r="J15" i="4"/>
  <c r="F15" i="4"/>
  <c r="M15" i="4"/>
  <c r="I15" i="4"/>
  <c r="L15" i="4"/>
  <c r="B15" i="4"/>
  <c r="H15" i="4"/>
  <c r="E15" i="4"/>
  <c r="D15" i="4"/>
  <c r="BT11" i="4"/>
  <c r="BQ11" i="4"/>
  <c r="BO11" i="4"/>
  <c r="BS11" i="4"/>
  <c r="BL11" i="4"/>
  <c r="BG11" i="4"/>
  <c r="BP11" i="4"/>
  <c r="BK11" i="4"/>
  <c r="BJ11" i="4"/>
  <c r="BI11" i="4"/>
  <c r="BD11" i="4"/>
  <c r="AZ11" i="4"/>
  <c r="BC11" i="4"/>
  <c r="AY11" i="4"/>
  <c r="BB11" i="4"/>
  <c r="AV11" i="4"/>
  <c r="AR11" i="4"/>
  <c r="BH11" i="4"/>
  <c r="BE11" i="4"/>
  <c r="AU11" i="4"/>
  <c r="AQ11" i="4"/>
  <c r="AT11" i="4"/>
  <c r="AL11" i="4"/>
  <c r="AD11" i="4"/>
  <c r="W11" i="4"/>
  <c r="Z11" i="4"/>
  <c r="BN11" i="4"/>
  <c r="BF11" i="4"/>
  <c r="AO11" i="4"/>
  <c r="AP11" i="4"/>
  <c r="AF11" i="4"/>
  <c r="R11" i="4"/>
  <c r="BM11" i="4"/>
  <c r="T11" i="4"/>
  <c r="AA11" i="4"/>
  <c r="V11" i="4"/>
  <c r="BA11" i="4"/>
  <c r="AN11" i="4"/>
  <c r="Y11" i="4"/>
  <c r="Q11" i="4"/>
  <c r="AX11" i="4"/>
  <c r="U11" i="4"/>
  <c r="AB11" i="4"/>
  <c r="X11" i="4"/>
  <c r="P11" i="4"/>
  <c r="AS11" i="4"/>
  <c r="AM11" i="4"/>
  <c r="S11" i="4"/>
  <c r="AE11" i="4"/>
  <c r="AC11" i="4"/>
  <c r="K11" i="4"/>
  <c r="G11" i="4"/>
  <c r="C11" i="4"/>
  <c r="N11" i="4"/>
  <c r="J11" i="4"/>
  <c r="F11" i="4"/>
  <c r="M11" i="4"/>
  <c r="I11" i="4"/>
  <c r="H11" i="4"/>
  <c r="B11" i="4"/>
  <c r="L11" i="4"/>
  <c r="E11" i="4"/>
  <c r="D11" i="4"/>
  <c r="BT7" i="4"/>
  <c r="BS7" i="4"/>
  <c r="BQ7" i="4"/>
  <c r="BP7" i="4"/>
  <c r="K7" i="4"/>
  <c r="G7" i="4"/>
  <c r="C7" i="4"/>
  <c r="N7" i="4"/>
  <c r="J7" i="4"/>
  <c r="F7" i="4"/>
  <c r="M7" i="4"/>
  <c r="I7" i="4"/>
  <c r="B7" i="4"/>
  <c r="E7" i="4"/>
  <c r="D7" i="4"/>
  <c r="L7" i="4"/>
  <c r="H7" i="4"/>
  <c r="BT196" i="4"/>
  <c r="BS196" i="4"/>
  <c r="BQ196" i="4"/>
  <c r="BP196" i="4"/>
  <c r="BM196" i="4"/>
  <c r="BO196" i="4"/>
  <c r="BL196" i="4"/>
  <c r="BK196" i="4"/>
  <c r="BJ196" i="4"/>
  <c r="BH196" i="4"/>
  <c r="BF196" i="4"/>
  <c r="BE196" i="4"/>
  <c r="BA196" i="4"/>
  <c r="BI196" i="4"/>
  <c r="BD196" i="4"/>
  <c r="AZ196" i="4"/>
  <c r="BG196" i="4"/>
  <c r="AY196" i="4"/>
  <c r="AS196" i="4"/>
  <c r="BN196" i="4"/>
  <c r="BB196" i="4"/>
  <c r="AV196" i="4"/>
  <c r="AR196" i="4"/>
  <c r="AN196" i="4"/>
  <c r="AM196" i="4"/>
  <c r="AE196" i="4"/>
  <c r="X196" i="4"/>
  <c r="AA196" i="4"/>
  <c r="AX196" i="4"/>
  <c r="AT196" i="4"/>
  <c r="AQ196" i="4"/>
  <c r="AP196" i="4"/>
  <c r="AL196" i="4"/>
  <c r="Z196" i="4"/>
  <c r="S196" i="4"/>
  <c r="R196" i="4"/>
  <c r="BC196" i="4"/>
  <c r="AU196" i="4"/>
  <c r="AO196" i="4"/>
  <c r="AD196" i="4"/>
  <c r="Y196" i="4"/>
  <c r="AF196" i="4"/>
  <c r="W196" i="4"/>
  <c r="U196" i="4"/>
  <c r="T196" i="4"/>
  <c r="AC196" i="4"/>
  <c r="AB196" i="4"/>
  <c r="V196" i="4"/>
  <c r="P196" i="4"/>
  <c r="Q196" i="4"/>
  <c r="L196" i="4"/>
  <c r="H196" i="4"/>
  <c r="D196" i="4"/>
  <c r="K196" i="4"/>
  <c r="G196" i="4"/>
  <c r="N196" i="4"/>
  <c r="J196" i="4"/>
  <c r="M196" i="4"/>
  <c r="C196" i="4"/>
  <c r="I196" i="4"/>
  <c r="F196" i="4"/>
  <c r="E196" i="4"/>
  <c r="B196" i="4"/>
  <c r="BQ184" i="4"/>
  <c r="BT184" i="4"/>
  <c r="BP184" i="4"/>
  <c r="BO184" i="4"/>
  <c r="BN184" i="4"/>
  <c r="BM184" i="4"/>
  <c r="BH184" i="4"/>
  <c r="BS184" i="4"/>
  <c r="BF184" i="4"/>
  <c r="BE184" i="4"/>
  <c r="BA184" i="4"/>
  <c r="BL184" i="4"/>
  <c r="BJ184" i="4"/>
  <c r="BD184" i="4"/>
  <c r="AZ184" i="4"/>
  <c r="BC184" i="4"/>
  <c r="AS184" i="4"/>
  <c r="BK184" i="4"/>
  <c r="AX184" i="4"/>
  <c r="AV184" i="4"/>
  <c r="AR184" i="4"/>
  <c r="AY184" i="4"/>
  <c r="AU184" i="4"/>
  <c r="AN184" i="4"/>
  <c r="AM184" i="4"/>
  <c r="AE184" i="4"/>
  <c r="X184" i="4"/>
  <c r="AA184" i="4"/>
  <c r="BB184" i="4"/>
  <c r="AP184" i="4"/>
  <c r="AL184" i="4"/>
  <c r="AQ184" i="4"/>
  <c r="AO184" i="4"/>
  <c r="W184" i="4"/>
  <c r="U184" i="4"/>
  <c r="T184" i="4"/>
  <c r="S184" i="4"/>
  <c r="R184" i="4"/>
  <c r="Y184" i="4"/>
  <c r="AT184" i="4"/>
  <c r="AD184" i="4"/>
  <c r="AC184" i="4"/>
  <c r="AB184" i="4"/>
  <c r="BG184" i="4"/>
  <c r="BI184" i="4"/>
  <c r="AF184" i="4"/>
  <c r="V184" i="4"/>
  <c r="Q184" i="4"/>
  <c r="Z184" i="4"/>
  <c r="P184" i="4"/>
  <c r="L184" i="4"/>
  <c r="H184" i="4"/>
  <c r="D184" i="4"/>
  <c r="K184" i="4"/>
  <c r="G184" i="4"/>
  <c r="N184" i="4"/>
  <c r="J184" i="4"/>
  <c r="E184" i="4"/>
  <c r="C184" i="4"/>
  <c r="M184" i="4"/>
  <c r="B184" i="4"/>
  <c r="I184" i="4"/>
  <c r="F184" i="4"/>
  <c r="BT176" i="4"/>
  <c r="BS176" i="4"/>
  <c r="BM176" i="4"/>
  <c r="BP176" i="4"/>
  <c r="BN176" i="4"/>
  <c r="BH176" i="4"/>
  <c r="BQ176" i="4"/>
  <c r="BO176" i="4"/>
  <c r="BL176" i="4"/>
  <c r="BK176" i="4"/>
  <c r="BJ176" i="4"/>
  <c r="BF176" i="4"/>
  <c r="BE176" i="4"/>
  <c r="BA176" i="4"/>
  <c r="BD176" i="4"/>
  <c r="AZ176" i="4"/>
  <c r="BC176" i="4"/>
  <c r="AS176" i="4"/>
  <c r="BI176" i="4"/>
  <c r="AX176" i="4"/>
  <c r="AV176" i="4"/>
  <c r="AR176" i="4"/>
  <c r="BG176" i="4"/>
  <c r="AU176" i="4"/>
  <c r="AN176" i="4"/>
  <c r="AM176" i="4"/>
  <c r="AE176" i="4"/>
  <c r="X176" i="4"/>
  <c r="AA176" i="4"/>
  <c r="AP176" i="4"/>
  <c r="AL176" i="4"/>
  <c r="AO176" i="4"/>
  <c r="S176" i="4"/>
  <c r="R176" i="4"/>
  <c r="AY176" i="4"/>
  <c r="AQ176" i="4"/>
  <c r="U176" i="4"/>
  <c r="T176" i="4"/>
  <c r="Y176" i="4"/>
  <c r="BB176" i="4"/>
  <c r="Z176" i="4"/>
  <c r="W176" i="4"/>
  <c r="AT176" i="4"/>
  <c r="AD176" i="4"/>
  <c r="Q176" i="4"/>
  <c r="AC176" i="4"/>
  <c r="AB176" i="4"/>
  <c r="V176" i="4"/>
  <c r="AF176" i="4"/>
  <c r="P176" i="4"/>
  <c r="L176" i="4"/>
  <c r="H176" i="4"/>
  <c r="D176" i="4"/>
  <c r="K176" i="4"/>
  <c r="G176" i="4"/>
  <c r="N176" i="4"/>
  <c r="J176" i="4"/>
  <c r="I176" i="4"/>
  <c r="C176" i="4"/>
  <c r="B176" i="4"/>
  <c r="M176" i="4"/>
  <c r="E176" i="4"/>
  <c r="F176" i="4"/>
  <c r="BT164" i="4"/>
  <c r="BS164" i="4"/>
  <c r="BM164" i="4"/>
  <c r="BQ164" i="4"/>
  <c r="BP164" i="4"/>
  <c r="BO164" i="4"/>
  <c r="BL164" i="4"/>
  <c r="BK164" i="4"/>
  <c r="BJ164" i="4"/>
  <c r="BH164" i="4"/>
  <c r="BN164" i="4"/>
  <c r="BF164" i="4"/>
  <c r="BE164" i="4"/>
  <c r="BA164" i="4"/>
  <c r="BI164" i="4"/>
  <c r="BD164" i="4"/>
  <c r="AZ164" i="4"/>
  <c r="BG164" i="4"/>
  <c r="AY164" i="4"/>
  <c r="AS164" i="4"/>
  <c r="BB164" i="4"/>
  <c r="AV164" i="4"/>
  <c r="AR164" i="4"/>
  <c r="AQ164" i="4"/>
  <c r="AN164" i="4"/>
  <c r="AM164" i="4"/>
  <c r="AE164" i="4"/>
  <c r="X164" i="4"/>
  <c r="AA164" i="4"/>
  <c r="AX164" i="4"/>
  <c r="AT164" i="4"/>
  <c r="AP164" i="4"/>
  <c r="AL164" i="4"/>
  <c r="Z164" i="4"/>
  <c r="S164" i="4"/>
  <c r="T164" i="4"/>
  <c r="AU164" i="4"/>
  <c r="AD164" i="4"/>
  <c r="Y164" i="4"/>
  <c r="AF164" i="4"/>
  <c r="W164" i="4"/>
  <c r="U164" i="4"/>
  <c r="R164" i="4"/>
  <c r="BC164" i="4"/>
  <c r="AO164" i="4"/>
  <c r="AC164" i="4"/>
  <c r="AB164" i="4"/>
  <c r="V164" i="4"/>
  <c r="P164" i="4"/>
  <c r="Q164" i="4"/>
  <c r="L164" i="4"/>
  <c r="H164" i="4"/>
  <c r="D164" i="4"/>
  <c r="K164" i="4"/>
  <c r="G164" i="4"/>
  <c r="N164" i="4"/>
  <c r="J164" i="4"/>
  <c r="M164" i="4"/>
  <c r="E164" i="4"/>
  <c r="C164" i="4"/>
  <c r="I164" i="4"/>
  <c r="F164" i="4"/>
  <c r="B164" i="4"/>
  <c r="BT156" i="4"/>
  <c r="BS156" i="4"/>
  <c r="BM156" i="4"/>
  <c r="BQ156" i="4"/>
  <c r="BP156" i="4"/>
  <c r="BO156" i="4"/>
  <c r="BH156" i="4"/>
  <c r="BN156" i="4"/>
  <c r="BK156" i="4"/>
  <c r="BF156" i="4"/>
  <c r="BE156" i="4"/>
  <c r="BA156" i="4"/>
  <c r="BI156" i="4"/>
  <c r="BD156" i="4"/>
  <c r="AZ156" i="4"/>
  <c r="BJ156" i="4"/>
  <c r="BG156" i="4"/>
  <c r="AY156" i="4"/>
  <c r="AS156" i="4"/>
  <c r="BB156" i="4"/>
  <c r="AV156" i="4"/>
  <c r="AR156" i="4"/>
  <c r="BC156" i="4"/>
  <c r="AQ156" i="4"/>
  <c r="AN156" i="4"/>
  <c r="AM156" i="4"/>
  <c r="AE156" i="4"/>
  <c r="X156" i="4"/>
  <c r="AA156" i="4"/>
  <c r="AT156" i="4"/>
  <c r="AP156" i="4"/>
  <c r="AL156" i="4"/>
  <c r="BL156" i="4"/>
  <c r="AU156" i="4"/>
  <c r="AD156" i="4"/>
  <c r="AC156" i="4"/>
  <c r="AB156" i="4"/>
  <c r="S156" i="4"/>
  <c r="R156" i="4"/>
  <c r="AO156" i="4"/>
  <c r="Y156" i="4"/>
  <c r="AX156" i="4"/>
  <c r="AF156" i="4"/>
  <c r="Z156" i="4"/>
  <c r="W156" i="4"/>
  <c r="U156" i="4"/>
  <c r="P156" i="4"/>
  <c r="T156" i="4"/>
  <c r="V156" i="4"/>
  <c r="Q156" i="4"/>
  <c r="L156" i="4"/>
  <c r="H156" i="4"/>
  <c r="D156" i="4"/>
  <c r="K156" i="4"/>
  <c r="G156" i="4"/>
  <c r="N156" i="4"/>
  <c r="J156" i="4"/>
  <c r="E156" i="4"/>
  <c r="C156" i="4"/>
  <c r="F156" i="4"/>
  <c r="B156" i="4"/>
  <c r="I156" i="4"/>
  <c r="M156" i="4"/>
  <c r="BT144" i="4"/>
  <c r="BS144" i="4"/>
  <c r="BM144" i="4"/>
  <c r="BP144" i="4"/>
  <c r="BH144" i="4"/>
  <c r="BO144" i="4"/>
  <c r="BL144" i="4"/>
  <c r="BK144" i="4"/>
  <c r="BJ144" i="4"/>
  <c r="BN144" i="4"/>
  <c r="BF144" i="4"/>
  <c r="BE144" i="4"/>
  <c r="BA144" i="4"/>
  <c r="BQ144" i="4"/>
  <c r="BD144" i="4"/>
  <c r="AZ144" i="4"/>
  <c r="BC144" i="4"/>
  <c r="AS144" i="4"/>
  <c r="BI144" i="4"/>
  <c r="AX144" i="4"/>
  <c r="AV144" i="4"/>
  <c r="AR144" i="4"/>
  <c r="BG144" i="4"/>
  <c r="AU144" i="4"/>
  <c r="AN144" i="4"/>
  <c r="AM144" i="4"/>
  <c r="AE144" i="4"/>
  <c r="X144" i="4"/>
  <c r="AA144" i="4"/>
  <c r="AP144" i="4"/>
  <c r="AL144" i="4"/>
  <c r="AO144" i="4"/>
  <c r="S144" i="4"/>
  <c r="AQ144" i="4"/>
  <c r="U144" i="4"/>
  <c r="T144" i="4"/>
  <c r="Y144" i="4"/>
  <c r="BB144" i="4"/>
  <c r="Z144" i="4"/>
  <c r="R144" i="4"/>
  <c r="AY144" i="4"/>
  <c r="W144" i="4"/>
  <c r="AC144" i="4"/>
  <c r="AB144" i="4"/>
  <c r="Q144" i="4"/>
  <c r="AT144" i="4"/>
  <c r="AD144" i="4"/>
  <c r="P144" i="4"/>
  <c r="V144" i="4"/>
  <c r="AF144" i="4"/>
  <c r="L144" i="4"/>
  <c r="H144" i="4"/>
  <c r="D144" i="4"/>
  <c r="K144" i="4"/>
  <c r="G144" i="4"/>
  <c r="N144" i="4"/>
  <c r="J144" i="4"/>
  <c r="I144" i="4"/>
  <c r="C144" i="4"/>
  <c r="B144" i="4"/>
  <c r="E144" i="4"/>
  <c r="M144" i="4"/>
  <c r="F144" i="4"/>
  <c r="BT136" i="4"/>
  <c r="BM136" i="4"/>
  <c r="BS136" i="4"/>
  <c r="BP136" i="4"/>
  <c r="BN136" i="4"/>
  <c r="BH136" i="4"/>
  <c r="BQ136" i="4"/>
  <c r="BF136" i="4"/>
  <c r="BE136" i="4"/>
  <c r="BA136" i="4"/>
  <c r="BK136" i="4"/>
  <c r="BD136" i="4"/>
  <c r="AZ136" i="4"/>
  <c r="BC136" i="4"/>
  <c r="AS136" i="4"/>
  <c r="BJ136" i="4"/>
  <c r="AX136" i="4"/>
  <c r="AV136" i="4"/>
  <c r="AR136" i="4"/>
  <c r="BO136" i="4"/>
  <c r="AY136" i="4"/>
  <c r="AU136" i="4"/>
  <c r="AN136" i="4"/>
  <c r="AM136" i="4"/>
  <c r="AE136" i="4"/>
  <c r="X136" i="4"/>
  <c r="AA136" i="4"/>
  <c r="BL136" i="4"/>
  <c r="BI136" i="4"/>
  <c r="BB136" i="4"/>
  <c r="AP136" i="4"/>
  <c r="AL136" i="4"/>
  <c r="BG136" i="4"/>
  <c r="AQ136" i="4"/>
  <c r="AO136" i="4"/>
  <c r="W136" i="4"/>
  <c r="U136" i="4"/>
  <c r="T136" i="4"/>
  <c r="S136" i="4"/>
  <c r="Y136" i="4"/>
  <c r="AT136" i="4"/>
  <c r="AD136" i="4"/>
  <c r="AC136" i="4"/>
  <c r="AB136" i="4"/>
  <c r="R136" i="4"/>
  <c r="Z136" i="4"/>
  <c r="V136" i="4"/>
  <c r="Q136" i="4"/>
  <c r="AF136" i="4"/>
  <c r="P136" i="4"/>
  <c r="L136" i="4"/>
  <c r="H136" i="4"/>
  <c r="D136" i="4"/>
  <c r="K136" i="4"/>
  <c r="G136" i="4"/>
  <c r="N136" i="4"/>
  <c r="J136" i="4"/>
  <c r="C136" i="4"/>
  <c r="M136" i="4"/>
  <c r="B136" i="4"/>
  <c r="F136" i="4"/>
  <c r="I136" i="4"/>
  <c r="E136" i="4"/>
  <c r="BT124" i="4"/>
  <c r="BS124" i="4"/>
  <c r="BM124" i="4"/>
  <c r="BQ124" i="4"/>
  <c r="BP124" i="4"/>
  <c r="BO124" i="4"/>
  <c r="BH124" i="4"/>
  <c r="BK124" i="4"/>
  <c r="BF124" i="4"/>
  <c r="BE124" i="4"/>
  <c r="BA124" i="4"/>
  <c r="BI124" i="4"/>
  <c r="BD124" i="4"/>
  <c r="AZ124" i="4"/>
  <c r="BL124" i="4"/>
  <c r="BG124" i="4"/>
  <c r="AY124" i="4"/>
  <c r="AS124" i="4"/>
  <c r="BB124" i="4"/>
  <c r="AV124" i="4"/>
  <c r="AR124" i="4"/>
  <c r="BJ124" i="4"/>
  <c r="BC124" i="4"/>
  <c r="AQ124" i="4"/>
  <c r="AN124" i="4"/>
  <c r="AM124" i="4"/>
  <c r="AE124" i="4"/>
  <c r="X124" i="4"/>
  <c r="AA124" i="4"/>
  <c r="BN124" i="4"/>
  <c r="AT124" i="4"/>
  <c r="AP124" i="4"/>
  <c r="AL124" i="4"/>
  <c r="AU124" i="4"/>
  <c r="AD124" i="4"/>
  <c r="AC124" i="4"/>
  <c r="AB124" i="4"/>
  <c r="S124" i="4"/>
  <c r="R124" i="4"/>
  <c r="Z124" i="4"/>
  <c r="Y124" i="4"/>
  <c r="AX124" i="4"/>
  <c r="AF124" i="4"/>
  <c r="AO124" i="4"/>
  <c r="U124" i="4"/>
  <c r="T124" i="4"/>
  <c r="W124" i="4"/>
  <c r="P124" i="4"/>
  <c r="V124" i="4"/>
  <c r="Q124" i="4"/>
  <c r="L124" i="4"/>
  <c r="H124" i="4"/>
  <c r="D124" i="4"/>
  <c r="K124" i="4"/>
  <c r="G124" i="4"/>
  <c r="N124" i="4"/>
  <c r="J124" i="4"/>
  <c r="E124" i="4"/>
  <c r="C124" i="4"/>
  <c r="F124" i="4"/>
  <c r="B124" i="4"/>
  <c r="I124" i="4"/>
  <c r="M124" i="4"/>
  <c r="BT112" i="4"/>
  <c r="BS112" i="4"/>
  <c r="BM112" i="4"/>
  <c r="BP112" i="4"/>
  <c r="BI112" i="4"/>
  <c r="BN112" i="4"/>
  <c r="BH112" i="4"/>
  <c r="BQ112" i="4"/>
  <c r="BO112" i="4"/>
  <c r="BL112" i="4"/>
  <c r="BK112" i="4"/>
  <c r="BJ112" i="4"/>
  <c r="BF112" i="4"/>
  <c r="BE112" i="4"/>
  <c r="BA112" i="4"/>
  <c r="BD112" i="4"/>
  <c r="AZ112" i="4"/>
  <c r="BC112" i="4"/>
  <c r="AS112" i="4"/>
  <c r="AX112" i="4"/>
  <c r="AV112" i="4"/>
  <c r="AR112" i="4"/>
  <c r="BG112" i="4"/>
  <c r="AU112" i="4"/>
  <c r="AN112" i="4"/>
  <c r="AM112" i="4"/>
  <c r="AE112" i="4"/>
  <c r="X112" i="4"/>
  <c r="AA112" i="4"/>
  <c r="AL112" i="4"/>
  <c r="AO112" i="4"/>
  <c r="S112" i="4"/>
  <c r="Z112" i="4"/>
  <c r="AY112" i="4"/>
  <c r="AQ112" i="4"/>
  <c r="AP112" i="4"/>
  <c r="W112" i="4"/>
  <c r="U112" i="4"/>
  <c r="T112" i="4"/>
  <c r="Y112" i="4"/>
  <c r="BB112" i="4"/>
  <c r="R112" i="4"/>
  <c r="AT112" i="4"/>
  <c r="AD112" i="4"/>
  <c r="Q112" i="4"/>
  <c r="AC112" i="4"/>
  <c r="AF112" i="4"/>
  <c r="P112" i="4"/>
  <c r="AB112" i="4"/>
  <c r="V112" i="4"/>
  <c r="L112" i="4"/>
  <c r="H112" i="4"/>
  <c r="D112" i="4"/>
  <c r="K112" i="4"/>
  <c r="G112" i="4"/>
  <c r="N112" i="4"/>
  <c r="J112" i="4"/>
  <c r="I112" i="4"/>
  <c r="C112" i="4"/>
  <c r="B112" i="4"/>
  <c r="F112" i="4"/>
  <c r="E112" i="4"/>
  <c r="M112" i="4"/>
  <c r="BM108" i="4"/>
  <c r="BQ108" i="4"/>
  <c r="BP108" i="4"/>
  <c r="BO108" i="4"/>
  <c r="BI108" i="4"/>
  <c r="BH108" i="4"/>
  <c r="BT108" i="4"/>
  <c r="BL108" i="4"/>
  <c r="BJ108" i="4"/>
  <c r="BF108" i="4"/>
  <c r="BE108" i="4"/>
  <c r="BA108" i="4"/>
  <c r="BD108" i="4"/>
  <c r="AZ108" i="4"/>
  <c r="BN108" i="4"/>
  <c r="BG108" i="4"/>
  <c r="AY108" i="4"/>
  <c r="AS108" i="4"/>
  <c r="BB108" i="4"/>
  <c r="AV108" i="4"/>
  <c r="AR108" i="4"/>
  <c r="BK108" i="4"/>
  <c r="BC108" i="4"/>
  <c r="AQ108" i="4"/>
  <c r="AN108" i="4"/>
  <c r="AM108" i="4"/>
  <c r="AE108" i="4"/>
  <c r="X108" i="4"/>
  <c r="AA108" i="4"/>
  <c r="AT108" i="4"/>
  <c r="AL108" i="4"/>
  <c r="BS108" i="4"/>
  <c r="AU108" i="4"/>
  <c r="AD108" i="4"/>
  <c r="AC108" i="4"/>
  <c r="AB108" i="4"/>
  <c r="S108" i="4"/>
  <c r="R108" i="4"/>
  <c r="Y108" i="4"/>
  <c r="AP108" i="4"/>
  <c r="AF108" i="4"/>
  <c r="AO108" i="4"/>
  <c r="Z108" i="4"/>
  <c r="W108" i="4"/>
  <c r="AX108" i="4"/>
  <c r="U108" i="4"/>
  <c r="V108" i="4"/>
  <c r="Q108" i="4"/>
  <c r="T108" i="4"/>
  <c r="P108" i="4"/>
  <c r="L108" i="4"/>
  <c r="H108" i="4"/>
  <c r="D108" i="4"/>
  <c r="K108" i="4"/>
  <c r="G108" i="4"/>
  <c r="N108" i="4"/>
  <c r="J108" i="4"/>
  <c r="E108" i="4"/>
  <c r="C108" i="4"/>
  <c r="F108" i="4"/>
  <c r="B108" i="4"/>
  <c r="M108" i="4"/>
  <c r="I108" i="4"/>
  <c r="BT96" i="4"/>
  <c r="BS96" i="4"/>
  <c r="BM96" i="4"/>
  <c r="BP96" i="4"/>
  <c r="BI96" i="4"/>
  <c r="BH96" i="4"/>
  <c r="BL96" i="4"/>
  <c r="BK96" i="4"/>
  <c r="BJ96" i="4"/>
  <c r="BQ96" i="4"/>
  <c r="BF96" i="4"/>
  <c r="BE96" i="4"/>
  <c r="BA96" i="4"/>
  <c r="BD96" i="4"/>
  <c r="AZ96" i="4"/>
  <c r="BC96" i="4"/>
  <c r="AS96" i="4"/>
  <c r="AX96" i="4"/>
  <c r="AV96" i="4"/>
  <c r="AR96" i="4"/>
  <c r="BG96" i="4"/>
  <c r="AU96" i="4"/>
  <c r="AN96" i="4"/>
  <c r="AM96" i="4"/>
  <c r="AE96" i="4"/>
  <c r="X96" i="4"/>
  <c r="AA96" i="4"/>
  <c r="AL96" i="4"/>
  <c r="AY96" i="4"/>
  <c r="AP96" i="4"/>
  <c r="AO96" i="4"/>
  <c r="S96" i="4"/>
  <c r="Z96" i="4"/>
  <c r="W96" i="4"/>
  <c r="T96" i="4"/>
  <c r="Y96" i="4"/>
  <c r="BO96" i="4"/>
  <c r="R96" i="4"/>
  <c r="AQ96" i="4"/>
  <c r="U96" i="4"/>
  <c r="BN96" i="4"/>
  <c r="BB96" i="4"/>
  <c r="AB96" i="4"/>
  <c r="AF96" i="4"/>
  <c r="Q96" i="4"/>
  <c r="AD96" i="4"/>
  <c r="AC96" i="4"/>
  <c r="AT96" i="4"/>
  <c r="V96" i="4"/>
  <c r="P96" i="4"/>
  <c r="L96" i="4"/>
  <c r="H96" i="4"/>
  <c r="D96" i="4"/>
  <c r="K96" i="4"/>
  <c r="G96" i="4"/>
  <c r="N96" i="4"/>
  <c r="J96" i="4"/>
  <c r="I96" i="4"/>
  <c r="C96" i="4"/>
  <c r="B96" i="4"/>
  <c r="F96" i="4"/>
  <c r="E96" i="4"/>
  <c r="M96" i="4"/>
  <c r="BT80" i="4"/>
  <c r="BS80" i="4"/>
  <c r="BM80" i="4"/>
  <c r="BP80" i="4"/>
  <c r="BI80" i="4"/>
  <c r="BH80" i="4"/>
  <c r="BO80" i="4"/>
  <c r="BL80" i="4"/>
  <c r="BK80" i="4"/>
  <c r="BJ80" i="4"/>
  <c r="BF80" i="4"/>
  <c r="BE80" i="4"/>
  <c r="BA80" i="4"/>
  <c r="BD80" i="4"/>
  <c r="AZ80" i="4"/>
  <c r="BN80" i="4"/>
  <c r="BC80" i="4"/>
  <c r="AS80" i="4"/>
  <c r="AX80" i="4"/>
  <c r="AV80" i="4"/>
  <c r="AR80" i="4"/>
  <c r="BG80" i="4"/>
  <c r="AU80" i="4"/>
  <c r="AN80" i="4"/>
  <c r="AM80" i="4"/>
  <c r="AE80" i="4"/>
  <c r="X80" i="4"/>
  <c r="AA80" i="4"/>
  <c r="AL80" i="4"/>
  <c r="AO80" i="4"/>
  <c r="S80" i="4"/>
  <c r="AQ80" i="4"/>
  <c r="U80" i="4"/>
  <c r="Y80" i="4"/>
  <c r="BQ80" i="4"/>
  <c r="BB80" i="4"/>
  <c r="Z80" i="4"/>
  <c r="R80" i="4"/>
  <c r="AY80" i="4"/>
  <c r="AP80" i="4"/>
  <c r="W80" i="4"/>
  <c r="T80" i="4"/>
  <c r="AC80" i="4"/>
  <c r="AB80" i="4"/>
  <c r="Q80" i="4"/>
  <c r="AT80" i="4"/>
  <c r="P80" i="4"/>
  <c r="AF80" i="4"/>
  <c r="AD80" i="4"/>
  <c r="V80" i="4"/>
  <c r="L80" i="4"/>
  <c r="H80" i="4"/>
  <c r="D80" i="4"/>
  <c r="K80" i="4"/>
  <c r="G80" i="4"/>
  <c r="N80" i="4"/>
  <c r="J80" i="4"/>
  <c r="I80" i="4"/>
  <c r="C80" i="4"/>
  <c r="B80" i="4"/>
  <c r="M80" i="4"/>
  <c r="F80" i="4"/>
  <c r="E80" i="4"/>
  <c r="BT76" i="4"/>
  <c r="BM76" i="4"/>
  <c r="BQ76" i="4"/>
  <c r="BP76" i="4"/>
  <c r="BO76" i="4"/>
  <c r="BI76" i="4"/>
  <c r="BN76" i="4"/>
  <c r="BH76" i="4"/>
  <c r="BL76" i="4"/>
  <c r="BJ76" i="4"/>
  <c r="BF76" i="4"/>
  <c r="BE76" i="4"/>
  <c r="BA76" i="4"/>
  <c r="BS76" i="4"/>
  <c r="BD76" i="4"/>
  <c r="AZ76" i="4"/>
  <c r="BK76" i="4"/>
  <c r="BG76" i="4"/>
  <c r="AY76" i="4"/>
  <c r="AS76" i="4"/>
  <c r="BB76" i="4"/>
  <c r="AV76" i="4"/>
  <c r="AR76" i="4"/>
  <c r="BC76" i="4"/>
  <c r="AQ76" i="4"/>
  <c r="AN76" i="4"/>
  <c r="AM76" i="4"/>
  <c r="AE76" i="4"/>
  <c r="X76" i="4"/>
  <c r="AA76" i="4"/>
  <c r="AT76" i="4"/>
  <c r="AL76" i="4"/>
  <c r="AU76" i="4"/>
  <c r="AD76" i="4"/>
  <c r="AC76" i="4"/>
  <c r="AB76" i="4"/>
  <c r="S76" i="4"/>
  <c r="R76" i="4"/>
  <c r="AO76" i="4"/>
  <c r="Y76" i="4"/>
  <c r="AP76" i="4"/>
  <c r="AF76" i="4"/>
  <c r="Z76" i="4"/>
  <c r="AX76" i="4"/>
  <c r="T76" i="4"/>
  <c r="W76" i="4"/>
  <c r="V76" i="4"/>
  <c r="U76" i="4"/>
  <c r="Q76" i="4"/>
  <c r="P76" i="4"/>
  <c r="L76" i="4"/>
  <c r="H76" i="4"/>
  <c r="D76" i="4"/>
  <c r="K76" i="4"/>
  <c r="G76" i="4"/>
  <c r="N76" i="4"/>
  <c r="J76" i="4"/>
  <c r="E76" i="4"/>
  <c r="C76" i="4"/>
  <c r="F76" i="4"/>
  <c r="B76" i="4"/>
  <c r="M76" i="4"/>
  <c r="I76" i="4"/>
  <c r="BT64" i="4"/>
  <c r="BS64" i="4"/>
  <c r="BM64" i="4"/>
  <c r="BP64" i="4"/>
  <c r="BI64" i="4"/>
  <c r="BQ64" i="4"/>
  <c r="BH64" i="4"/>
  <c r="BN64" i="4"/>
  <c r="BL64" i="4"/>
  <c r="BK64" i="4"/>
  <c r="BJ64" i="4"/>
  <c r="BG64" i="4"/>
  <c r="BF64" i="4"/>
  <c r="BE64" i="4"/>
  <c r="BA64" i="4"/>
  <c r="BO64" i="4"/>
  <c r="BD64" i="4"/>
  <c r="AZ64" i="4"/>
  <c r="BC64" i="4"/>
  <c r="AS64" i="4"/>
  <c r="AX64" i="4"/>
  <c r="AV64" i="4"/>
  <c r="AR64" i="4"/>
  <c r="AU64" i="4"/>
  <c r="AN64" i="4"/>
  <c r="AM64" i="4"/>
  <c r="AE64" i="4"/>
  <c r="X64" i="4"/>
  <c r="AA64" i="4"/>
  <c r="AL64" i="4"/>
  <c r="AY64" i="4"/>
  <c r="AP64" i="4"/>
  <c r="AO64" i="4"/>
  <c r="S64" i="4"/>
  <c r="Z64" i="4"/>
  <c r="W64" i="4"/>
  <c r="T64" i="4"/>
  <c r="Y64" i="4"/>
  <c r="R64" i="4"/>
  <c r="AQ64" i="4"/>
  <c r="U64" i="4"/>
  <c r="Q64" i="4"/>
  <c r="AD64" i="4"/>
  <c r="AT64" i="4"/>
  <c r="AF64" i="4"/>
  <c r="AC64" i="4"/>
  <c r="AB64" i="4"/>
  <c r="BB64" i="4"/>
  <c r="V64" i="4"/>
  <c r="P64" i="4"/>
  <c r="L64" i="4"/>
  <c r="H64" i="4"/>
  <c r="D64" i="4"/>
  <c r="K64" i="4"/>
  <c r="G64" i="4"/>
  <c r="N64" i="4"/>
  <c r="J64" i="4"/>
  <c r="I64" i="4"/>
  <c r="C64" i="4"/>
  <c r="B64" i="4"/>
  <c r="F64" i="4"/>
  <c r="E64" i="4"/>
  <c r="M64" i="4"/>
  <c r="BS56" i="4"/>
  <c r="BM56" i="4"/>
  <c r="BT56" i="4"/>
  <c r="BP56" i="4"/>
  <c r="BN56" i="4"/>
  <c r="BI56" i="4"/>
  <c r="BO56" i="4"/>
  <c r="BH56" i="4"/>
  <c r="BG56" i="4"/>
  <c r="BQ56" i="4"/>
  <c r="BF56" i="4"/>
  <c r="BE56" i="4"/>
  <c r="BA56" i="4"/>
  <c r="BL56" i="4"/>
  <c r="BJ56" i="4"/>
  <c r="BD56" i="4"/>
  <c r="AZ56" i="4"/>
  <c r="BC56" i="4"/>
  <c r="AS56" i="4"/>
  <c r="BK56" i="4"/>
  <c r="AX56" i="4"/>
  <c r="AV56" i="4"/>
  <c r="AR56" i="4"/>
  <c r="AY56" i="4"/>
  <c r="AU56" i="4"/>
  <c r="AP56" i="4"/>
  <c r="AN56" i="4"/>
  <c r="AM56" i="4"/>
  <c r="AE56" i="4"/>
  <c r="X56" i="4"/>
  <c r="AA56" i="4"/>
  <c r="BB56" i="4"/>
  <c r="AL56" i="4"/>
  <c r="AQ56" i="4"/>
  <c r="AO56" i="4"/>
  <c r="W56" i="4"/>
  <c r="U56" i="4"/>
  <c r="T56" i="4"/>
  <c r="S56" i="4"/>
  <c r="Y56" i="4"/>
  <c r="AT56" i="4"/>
  <c r="AD56" i="4"/>
  <c r="AC56" i="4"/>
  <c r="AB56" i="4"/>
  <c r="R56" i="4"/>
  <c r="Q56" i="4"/>
  <c r="AF56" i="4"/>
  <c r="V56" i="4"/>
  <c r="P56" i="4"/>
  <c r="Z56" i="4"/>
  <c r="L56" i="4"/>
  <c r="H56" i="4"/>
  <c r="D56" i="4"/>
  <c r="K56" i="4"/>
  <c r="G56" i="4"/>
  <c r="N56" i="4"/>
  <c r="J56" i="4"/>
  <c r="C56" i="4"/>
  <c r="M56" i="4"/>
  <c r="B56" i="4"/>
  <c r="I56" i="4"/>
  <c r="E56" i="4"/>
  <c r="F56" i="4"/>
  <c r="BP44" i="4"/>
  <c r="BM44" i="4"/>
  <c r="BQ44" i="4"/>
  <c r="BT44" i="4"/>
  <c r="BO44" i="4"/>
  <c r="BI44" i="4"/>
  <c r="BS44" i="4"/>
  <c r="BH44" i="4"/>
  <c r="BG44" i="4"/>
  <c r="BN44" i="4"/>
  <c r="BL44" i="4"/>
  <c r="BJ44" i="4"/>
  <c r="BF44" i="4"/>
  <c r="BE44" i="4"/>
  <c r="BA44" i="4"/>
  <c r="BD44" i="4"/>
  <c r="AZ44" i="4"/>
  <c r="AY44" i="4"/>
  <c r="AS44" i="4"/>
  <c r="BB44" i="4"/>
  <c r="AV44" i="4"/>
  <c r="AR44" i="4"/>
  <c r="BC44" i="4"/>
  <c r="AQ44" i="4"/>
  <c r="AN44" i="4"/>
  <c r="AM44" i="4"/>
  <c r="AE44" i="4"/>
  <c r="X44" i="4"/>
  <c r="AA44" i="4"/>
  <c r="AT44" i="4"/>
  <c r="AL44" i="4"/>
  <c r="BK44" i="4"/>
  <c r="AU44" i="4"/>
  <c r="AD44" i="4"/>
  <c r="AC44" i="4"/>
  <c r="AB44" i="4"/>
  <c r="S44" i="4"/>
  <c r="R44" i="4"/>
  <c r="Y44" i="4"/>
  <c r="AP44" i="4"/>
  <c r="AF44" i="4"/>
  <c r="AO44" i="4"/>
  <c r="Z44" i="4"/>
  <c r="Q44" i="4"/>
  <c r="W44" i="4"/>
  <c r="U44" i="4"/>
  <c r="T44" i="4"/>
  <c r="V44" i="4"/>
  <c r="AX44" i="4"/>
  <c r="P44" i="4"/>
  <c r="L44" i="4"/>
  <c r="H44" i="4"/>
  <c r="D44" i="4"/>
  <c r="K44" i="4"/>
  <c r="G44" i="4"/>
  <c r="N44" i="4"/>
  <c r="J44" i="4"/>
  <c r="E44" i="4"/>
  <c r="C44" i="4"/>
  <c r="F44" i="4"/>
  <c r="B44" i="4"/>
  <c r="M44" i="4"/>
  <c r="I44" i="4"/>
  <c r="BT36" i="4"/>
  <c r="BP36" i="4"/>
  <c r="BM36" i="4"/>
  <c r="BS36" i="4"/>
  <c r="BQ36" i="4"/>
  <c r="BO36" i="4"/>
  <c r="BI36" i="4"/>
  <c r="BL36" i="4"/>
  <c r="BK36" i="4"/>
  <c r="BJ36" i="4"/>
  <c r="BH36" i="4"/>
  <c r="BN36" i="4"/>
  <c r="BG36" i="4"/>
  <c r="BF36" i="4"/>
  <c r="BE36" i="4"/>
  <c r="BA36" i="4"/>
  <c r="BD36" i="4"/>
  <c r="AZ36" i="4"/>
  <c r="AY36" i="4"/>
  <c r="AS36" i="4"/>
  <c r="BB36" i="4"/>
  <c r="AV36" i="4"/>
  <c r="AR36" i="4"/>
  <c r="AQ36" i="4"/>
  <c r="AN36" i="4"/>
  <c r="AM36" i="4"/>
  <c r="AE36" i="4"/>
  <c r="X36" i="4"/>
  <c r="AA36" i="4"/>
  <c r="AX36" i="4"/>
  <c r="AT36" i="4"/>
  <c r="AP36" i="4"/>
  <c r="AL36" i="4"/>
  <c r="Z36" i="4"/>
  <c r="Y36" i="4"/>
  <c r="S36" i="4"/>
  <c r="T36" i="4"/>
  <c r="R36" i="4"/>
  <c r="BC36" i="4"/>
  <c r="AO36" i="4"/>
  <c r="AF36" i="4"/>
  <c r="W36" i="4"/>
  <c r="U36" i="4"/>
  <c r="AU36" i="4"/>
  <c r="AD36" i="4"/>
  <c r="AC36" i="4"/>
  <c r="AB36" i="4"/>
  <c r="Q36" i="4"/>
  <c r="V36" i="4"/>
  <c r="P36" i="4"/>
  <c r="L36" i="4"/>
  <c r="H36" i="4"/>
  <c r="D36" i="4"/>
  <c r="K36" i="4"/>
  <c r="G36" i="4"/>
  <c r="N36" i="4"/>
  <c r="J36" i="4"/>
  <c r="M36" i="4"/>
  <c r="E36" i="4"/>
  <c r="C36" i="4"/>
  <c r="I36" i="4"/>
  <c r="F36" i="4"/>
  <c r="B36" i="4"/>
  <c r="BT28" i="4"/>
  <c r="BP28" i="4"/>
  <c r="BM28" i="4"/>
  <c r="BQ28" i="4"/>
  <c r="BO28" i="4"/>
  <c r="BI28" i="4"/>
  <c r="BH28" i="4"/>
  <c r="BN28" i="4"/>
  <c r="BG28" i="4"/>
  <c r="BK28" i="4"/>
  <c r="BF28" i="4"/>
  <c r="BE28" i="4"/>
  <c r="BA28" i="4"/>
  <c r="BD28" i="4"/>
  <c r="AZ28" i="4"/>
  <c r="BJ28" i="4"/>
  <c r="AY28" i="4"/>
  <c r="AS28" i="4"/>
  <c r="BS28" i="4"/>
  <c r="BB28" i="4"/>
  <c r="AV28" i="4"/>
  <c r="AR28" i="4"/>
  <c r="BC28" i="4"/>
  <c r="AQ28" i="4"/>
  <c r="AN28" i="4"/>
  <c r="AM28" i="4"/>
  <c r="AE28" i="4"/>
  <c r="X28" i="4"/>
  <c r="AA28" i="4"/>
  <c r="AT28" i="4"/>
  <c r="AL28" i="4"/>
  <c r="AU28" i="4"/>
  <c r="AD28" i="4"/>
  <c r="AC28" i="4"/>
  <c r="AB28" i="4"/>
  <c r="S28" i="4"/>
  <c r="R28" i="4"/>
  <c r="BL28" i="4"/>
  <c r="Z28" i="4"/>
  <c r="Y28" i="4"/>
  <c r="AX28" i="4"/>
  <c r="AF28" i="4"/>
  <c r="AO28" i="4"/>
  <c r="Q28" i="4"/>
  <c r="AP28" i="4"/>
  <c r="W28" i="4"/>
  <c r="U28" i="4"/>
  <c r="P28" i="4"/>
  <c r="T28" i="4"/>
  <c r="V28" i="4"/>
  <c r="L28" i="4"/>
  <c r="H28" i="4"/>
  <c r="D28" i="4"/>
  <c r="K28" i="4"/>
  <c r="G28" i="4"/>
  <c r="N28" i="4"/>
  <c r="J28" i="4"/>
  <c r="E28" i="4"/>
  <c r="C28" i="4"/>
  <c r="F28" i="4"/>
  <c r="B28" i="4"/>
  <c r="I28" i="4"/>
  <c r="M28" i="4"/>
  <c r="BT20" i="4"/>
  <c r="BP20" i="4"/>
  <c r="BM20" i="4"/>
  <c r="BS20" i="4"/>
  <c r="BQ20" i="4"/>
  <c r="BO20" i="4"/>
  <c r="BI20" i="4"/>
  <c r="BN20" i="4"/>
  <c r="BL20" i="4"/>
  <c r="BK20" i="4"/>
  <c r="BJ20" i="4"/>
  <c r="BH20" i="4"/>
  <c r="BG20" i="4"/>
  <c r="BF20" i="4"/>
  <c r="BE20" i="4"/>
  <c r="BA20" i="4"/>
  <c r="BD20" i="4"/>
  <c r="AZ20" i="4"/>
  <c r="AY20" i="4"/>
  <c r="AS20" i="4"/>
  <c r="BB20" i="4"/>
  <c r="AV20" i="4"/>
  <c r="AR20" i="4"/>
  <c r="AQ20" i="4"/>
  <c r="AN20" i="4"/>
  <c r="AM20" i="4"/>
  <c r="AE20" i="4"/>
  <c r="X20" i="4"/>
  <c r="AA20" i="4"/>
  <c r="AX20" i="4"/>
  <c r="AT20" i="4"/>
  <c r="AP20" i="4"/>
  <c r="AL20" i="4"/>
  <c r="BC20" i="4"/>
  <c r="Z20" i="4"/>
  <c r="Y20" i="4"/>
  <c r="S20" i="4"/>
  <c r="T20" i="4"/>
  <c r="R20" i="4"/>
  <c r="AO20" i="4"/>
  <c r="AD20" i="4"/>
  <c r="AC20" i="4"/>
  <c r="AB20" i="4"/>
  <c r="AF20" i="4"/>
  <c r="W20" i="4"/>
  <c r="U20" i="4"/>
  <c r="AU20" i="4"/>
  <c r="Q20" i="4"/>
  <c r="V20" i="4"/>
  <c r="P20" i="4"/>
  <c r="L20" i="4"/>
  <c r="H20" i="4"/>
  <c r="D20" i="4"/>
  <c r="K20" i="4"/>
  <c r="G20" i="4"/>
  <c r="N20" i="4"/>
  <c r="J20" i="4"/>
  <c r="M20" i="4"/>
  <c r="E20" i="4"/>
  <c r="C20" i="4"/>
  <c r="I20" i="4"/>
  <c r="F20" i="4"/>
  <c r="B20" i="4"/>
  <c r="BP12" i="4"/>
  <c r="BT12" i="4"/>
  <c r="BM12" i="4"/>
  <c r="BQ12" i="4"/>
  <c r="BO12" i="4"/>
  <c r="BI12" i="4"/>
  <c r="BN12" i="4"/>
  <c r="BH12" i="4"/>
  <c r="BS12" i="4"/>
  <c r="BG12" i="4"/>
  <c r="BL12" i="4"/>
  <c r="BJ12" i="4"/>
  <c r="BF12" i="4"/>
  <c r="BE12" i="4"/>
  <c r="BA12" i="4"/>
  <c r="BD12" i="4"/>
  <c r="AZ12" i="4"/>
  <c r="BK12" i="4"/>
  <c r="AY12" i="4"/>
  <c r="AS12" i="4"/>
  <c r="BB12" i="4"/>
  <c r="AV12" i="4"/>
  <c r="AR12" i="4"/>
  <c r="BC12" i="4"/>
  <c r="AQ12" i="4"/>
  <c r="AN12" i="4"/>
  <c r="AM12" i="4"/>
  <c r="AE12" i="4"/>
  <c r="X12" i="4"/>
  <c r="AA12" i="4"/>
  <c r="AT12" i="4"/>
  <c r="AL12" i="4"/>
  <c r="AU12" i="4"/>
  <c r="AD12" i="4"/>
  <c r="AC12" i="4"/>
  <c r="AB12" i="4"/>
  <c r="S12" i="4"/>
  <c r="R12" i="4"/>
  <c r="Y12" i="4"/>
  <c r="AP12" i="4"/>
  <c r="AF12" i="4"/>
  <c r="AO12" i="4"/>
  <c r="Z12" i="4"/>
  <c r="Q12" i="4"/>
  <c r="T12" i="4"/>
  <c r="AX12" i="4"/>
  <c r="W12" i="4"/>
  <c r="U12" i="4"/>
  <c r="V12" i="4"/>
  <c r="P12" i="4"/>
  <c r="L12" i="4"/>
  <c r="H12" i="4"/>
  <c r="D12" i="4"/>
  <c r="K12" i="4"/>
  <c r="G12" i="4"/>
  <c r="N12" i="4"/>
  <c r="J12" i="4"/>
  <c r="E12" i="4"/>
  <c r="F12" i="4"/>
  <c r="B12" i="4"/>
  <c r="M12" i="4"/>
  <c r="C12" i="4"/>
  <c r="I12" i="4"/>
  <c r="BT199" i="4"/>
  <c r="BS199" i="4"/>
  <c r="BP199" i="4"/>
  <c r="BL199" i="4"/>
  <c r="BN199" i="4"/>
  <c r="BO199" i="4"/>
  <c r="BK199" i="4"/>
  <c r="BD199" i="4"/>
  <c r="AZ199" i="4"/>
  <c r="BM199" i="4"/>
  <c r="BH199" i="4"/>
  <c r="BG199" i="4"/>
  <c r="BC199" i="4"/>
  <c r="AY199" i="4"/>
  <c r="BJ199" i="4"/>
  <c r="AX199" i="4"/>
  <c r="AV199" i="4"/>
  <c r="AR199" i="4"/>
  <c r="BQ199" i="4"/>
  <c r="BF199" i="4"/>
  <c r="BA199" i="4"/>
  <c r="AU199" i="4"/>
  <c r="BI199" i="4"/>
  <c r="BB199" i="4"/>
  <c r="AP199" i="4"/>
  <c r="AL199" i="4"/>
  <c r="AD199" i="4"/>
  <c r="W199" i="4"/>
  <c r="Z199" i="4"/>
  <c r="BE199" i="4"/>
  <c r="AS199" i="4"/>
  <c r="AO199" i="4"/>
  <c r="AT199" i="4"/>
  <c r="AC199" i="4"/>
  <c r="AB199" i="4"/>
  <c r="X199" i="4"/>
  <c r="R199" i="4"/>
  <c r="AQ199" i="4"/>
  <c r="AM199" i="4"/>
  <c r="AE199" i="4"/>
  <c r="Y199" i="4"/>
  <c r="Q199" i="4"/>
  <c r="AF199" i="4"/>
  <c r="V199" i="4"/>
  <c r="AA199" i="4"/>
  <c r="AN199" i="4"/>
  <c r="U199" i="4"/>
  <c r="S199" i="4"/>
  <c r="T199" i="4"/>
  <c r="P199" i="4"/>
  <c r="K199" i="4"/>
  <c r="G199" i="4"/>
  <c r="N199" i="4"/>
  <c r="J199" i="4"/>
  <c r="F199" i="4"/>
  <c r="M199" i="4"/>
  <c r="I199" i="4"/>
  <c r="B199" i="4"/>
  <c r="D199" i="4"/>
  <c r="C199" i="4"/>
  <c r="L199" i="4"/>
  <c r="H199" i="4"/>
  <c r="E199" i="4"/>
  <c r="BT191" i="4"/>
  <c r="BS191" i="4"/>
  <c r="BP191" i="4"/>
  <c r="BQ191" i="4"/>
  <c r="BL191" i="4"/>
  <c r="BN191" i="4"/>
  <c r="BK191" i="4"/>
  <c r="BJ191" i="4"/>
  <c r="BO191" i="4"/>
  <c r="BM191" i="4"/>
  <c r="BD191" i="4"/>
  <c r="AZ191" i="4"/>
  <c r="BH191" i="4"/>
  <c r="BG191" i="4"/>
  <c r="BC191" i="4"/>
  <c r="AY191" i="4"/>
  <c r="BI191" i="4"/>
  <c r="AX191" i="4"/>
  <c r="AV191" i="4"/>
  <c r="AR191" i="4"/>
  <c r="BF191" i="4"/>
  <c r="BA191" i="4"/>
  <c r="AU191" i="4"/>
  <c r="AQ191" i="4"/>
  <c r="AP191" i="4"/>
  <c r="AL191" i="4"/>
  <c r="AD191" i="4"/>
  <c r="W191" i="4"/>
  <c r="Z191" i="4"/>
  <c r="AS191" i="4"/>
  <c r="AO191" i="4"/>
  <c r="R191" i="4"/>
  <c r="U191" i="4"/>
  <c r="BB191" i="4"/>
  <c r="AT191" i="4"/>
  <c r="AF191" i="4"/>
  <c r="AC191" i="4"/>
  <c r="AB191" i="4"/>
  <c r="X191" i="4"/>
  <c r="BE191" i="4"/>
  <c r="AM191" i="4"/>
  <c r="T191" i="4"/>
  <c r="AA191" i="4"/>
  <c r="Y191" i="4"/>
  <c r="Q191" i="4"/>
  <c r="V191" i="4"/>
  <c r="AN191" i="4"/>
  <c r="S191" i="4"/>
  <c r="P191" i="4"/>
  <c r="AE191" i="4"/>
  <c r="K191" i="4"/>
  <c r="G191" i="4"/>
  <c r="N191" i="4"/>
  <c r="J191" i="4"/>
  <c r="F191" i="4"/>
  <c r="M191" i="4"/>
  <c r="I191" i="4"/>
  <c r="L191" i="4"/>
  <c r="B191" i="4"/>
  <c r="E191" i="4"/>
  <c r="D191" i="4"/>
  <c r="H191" i="4"/>
  <c r="C191" i="4"/>
  <c r="BT183" i="4"/>
  <c r="BP183" i="4"/>
  <c r="BL183" i="4"/>
  <c r="BS183" i="4"/>
  <c r="BN183" i="4"/>
  <c r="BO183" i="4"/>
  <c r="BQ183" i="4"/>
  <c r="BJ183" i="4"/>
  <c r="BD183" i="4"/>
  <c r="AZ183" i="4"/>
  <c r="BH183" i="4"/>
  <c r="BG183" i="4"/>
  <c r="BC183" i="4"/>
  <c r="AY183" i="4"/>
  <c r="BK183" i="4"/>
  <c r="AX183" i="4"/>
  <c r="AV183" i="4"/>
  <c r="AR183" i="4"/>
  <c r="BF183" i="4"/>
  <c r="BA183" i="4"/>
  <c r="AU183" i="4"/>
  <c r="AQ183" i="4"/>
  <c r="BB183" i="4"/>
  <c r="AP183" i="4"/>
  <c r="AL183" i="4"/>
  <c r="AD183" i="4"/>
  <c r="W183" i="4"/>
  <c r="Z183" i="4"/>
  <c r="BE183" i="4"/>
  <c r="AS183" i="4"/>
  <c r="AO183" i="4"/>
  <c r="AT183" i="4"/>
  <c r="AC183" i="4"/>
  <c r="AB183" i="4"/>
  <c r="X183" i="4"/>
  <c r="R183" i="4"/>
  <c r="BM183" i="4"/>
  <c r="AM183" i="4"/>
  <c r="AE183" i="4"/>
  <c r="Y183" i="4"/>
  <c r="Q183" i="4"/>
  <c r="BI183" i="4"/>
  <c r="AF183" i="4"/>
  <c r="V183" i="4"/>
  <c r="T183" i="4"/>
  <c r="AA183" i="4"/>
  <c r="U183" i="4"/>
  <c r="AN183" i="4"/>
  <c r="P183" i="4"/>
  <c r="S183" i="4"/>
  <c r="K183" i="4"/>
  <c r="G183" i="4"/>
  <c r="N183" i="4"/>
  <c r="J183" i="4"/>
  <c r="F183" i="4"/>
  <c r="M183" i="4"/>
  <c r="I183" i="4"/>
  <c r="B183" i="4"/>
  <c r="D183" i="4"/>
  <c r="E183" i="4"/>
  <c r="L183" i="4"/>
  <c r="H183" i="4"/>
  <c r="C183" i="4"/>
  <c r="BT175" i="4"/>
  <c r="BS175" i="4"/>
  <c r="BP175" i="4"/>
  <c r="BO175" i="4"/>
  <c r="BL175" i="4"/>
  <c r="BQ175" i="4"/>
  <c r="BK175" i="4"/>
  <c r="BJ175" i="4"/>
  <c r="BM175" i="4"/>
  <c r="BD175" i="4"/>
  <c r="AZ175" i="4"/>
  <c r="BN175" i="4"/>
  <c r="BH175" i="4"/>
  <c r="BG175" i="4"/>
  <c r="BC175" i="4"/>
  <c r="AY175" i="4"/>
  <c r="BI175" i="4"/>
  <c r="AX175" i="4"/>
  <c r="AV175" i="4"/>
  <c r="AR175" i="4"/>
  <c r="BF175" i="4"/>
  <c r="BA175" i="4"/>
  <c r="AU175" i="4"/>
  <c r="AQ175" i="4"/>
  <c r="AP175" i="4"/>
  <c r="AL175" i="4"/>
  <c r="AD175" i="4"/>
  <c r="W175" i="4"/>
  <c r="Z175" i="4"/>
  <c r="AS175" i="4"/>
  <c r="AO175" i="4"/>
  <c r="BB175" i="4"/>
  <c r="R175" i="4"/>
  <c r="T175" i="4"/>
  <c r="AA175" i="4"/>
  <c r="AF175" i="4"/>
  <c r="AM175" i="4"/>
  <c r="U175" i="4"/>
  <c r="Y175" i="4"/>
  <c r="Q175" i="4"/>
  <c r="AT175" i="4"/>
  <c r="AC175" i="4"/>
  <c r="AB175" i="4"/>
  <c r="X175" i="4"/>
  <c r="V175" i="4"/>
  <c r="BE175" i="4"/>
  <c r="AE175" i="4"/>
  <c r="S175" i="4"/>
  <c r="AN175" i="4"/>
  <c r="P175" i="4"/>
  <c r="K175" i="4"/>
  <c r="G175" i="4"/>
  <c r="N175" i="4"/>
  <c r="J175" i="4"/>
  <c r="F175" i="4"/>
  <c r="M175" i="4"/>
  <c r="I175" i="4"/>
  <c r="L175" i="4"/>
  <c r="B175" i="4"/>
  <c r="H175" i="4"/>
  <c r="E175" i="4"/>
  <c r="D175" i="4"/>
  <c r="C175" i="4"/>
  <c r="BT163" i="4"/>
  <c r="BQ163" i="4"/>
  <c r="BP163" i="4"/>
  <c r="BO163" i="4"/>
  <c r="BN163" i="4"/>
  <c r="BM163" i="4"/>
  <c r="BL163" i="4"/>
  <c r="BI163" i="4"/>
  <c r="BD163" i="4"/>
  <c r="AZ163" i="4"/>
  <c r="BJ163" i="4"/>
  <c r="BG163" i="4"/>
  <c r="BC163" i="4"/>
  <c r="AY163" i="4"/>
  <c r="BS163" i="4"/>
  <c r="BB163" i="4"/>
  <c r="AV163" i="4"/>
  <c r="AR163" i="4"/>
  <c r="BK163" i="4"/>
  <c r="BE163" i="4"/>
  <c r="AU163" i="4"/>
  <c r="AQ163" i="4"/>
  <c r="AX163" i="4"/>
  <c r="AT163" i="4"/>
  <c r="AP163" i="4"/>
  <c r="AL163" i="4"/>
  <c r="AD163" i="4"/>
  <c r="W163" i="4"/>
  <c r="Z163" i="4"/>
  <c r="BH163" i="4"/>
  <c r="BA163" i="4"/>
  <c r="AO163" i="4"/>
  <c r="AF163" i="4"/>
  <c r="U163" i="4"/>
  <c r="T163" i="4"/>
  <c r="AA163" i="4"/>
  <c r="R163" i="4"/>
  <c r="Y163" i="4"/>
  <c r="Q163" i="4"/>
  <c r="BF163" i="4"/>
  <c r="AS163" i="4"/>
  <c r="AN163" i="4"/>
  <c r="AC163" i="4"/>
  <c r="AB163" i="4"/>
  <c r="X163" i="4"/>
  <c r="V163" i="4"/>
  <c r="AM163" i="4"/>
  <c r="S163" i="4"/>
  <c r="AE163" i="4"/>
  <c r="P163" i="4"/>
  <c r="K163" i="4"/>
  <c r="G163" i="4"/>
  <c r="N163" i="4"/>
  <c r="J163" i="4"/>
  <c r="F163" i="4"/>
  <c r="M163" i="4"/>
  <c r="I163" i="4"/>
  <c r="D163" i="4"/>
  <c r="B163" i="4"/>
  <c r="L163" i="4"/>
  <c r="E163" i="4"/>
  <c r="C163" i="4"/>
  <c r="H163" i="4"/>
  <c r="BT155" i="4"/>
  <c r="BS155" i="4"/>
  <c r="BQ155" i="4"/>
  <c r="BP155" i="4"/>
  <c r="BO155" i="4"/>
  <c r="BL155" i="4"/>
  <c r="BN155" i="4"/>
  <c r="BK155" i="4"/>
  <c r="BJ155" i="4"/>
  <c r="BI155" i="4"/>
  <c r="BD155" i="4"/>
  <c r="AZ155" i="4"/>
  <c r="BG155" i="4"/>
  <c r="BC155" i="4"/>
  <c r="AY155" i="4"/>
  <c r="BB155" i="4"/>
  <c r="AV155" i="4"/>
  <c r="AR155" i="4"/>
  <c r="BH155" i="4"/>
  <c r="BE155" i="4"/>
  <c r="AU155" i="4"/>
  <c r="AQ155" i="4"/>
  <c r="AT155" i="4"/>
  <c r="AP155" i="4"/>
  <c r="AL155" i="4"/>
  <c r="AD155" i="4"/>
  <c r="W155" i="4"/>
  <c r="Z155" i="4"/>
  <c r="BM155" i="4"/>
  <c r="BF155" i="4"/>
  <c r="AO155" i="4"/>
  <c r="AX155" i="4"/>
  <c r="AF155" i="4"/>
  <c r="R155" i="4"/>
  <c r="Y155" i="4"/>
  <c r="Q155" i="4"/>
  <c r="U155" i="4"/>
  <c r="T155" i="4"/>
  <c r="AA155" i="4"/>
  <c r="AN155" i="4"/>
  <c r="V155" i="4"/>
  <c r="BA155" i="4"/>
  <c r="AM155" i="4"/>
  <c r="X155" i="4"/>
  <c r="AE155" i="4"/>
  <c r="P155" i="4"/>
  <c r="AC155" i="4"/>
  <c r="AB155" i="4"/>
  <c r="AS155" i="4"/>
  <c r="S155" i="4"/>
  <c r="K155" i="4"/>
  <c r="G155" i="4"/>
  <c r="N155" i="4"/>
  <c r="J155" i="4"/>
  <c r="F155" i="4"/>
  <c r="M155" i="4"/>
  <c r="I155" i="4"/>
  <c r="H155" i="4"/>
  <c r="B155" i="4"/>
  <c r="D155" i="4"/>
  <c r="L155" i="4"/>
  <c r="E155" i="4"/>
  <c r="C155" i="4"/>
  <c r="BT147" i="4"/>
  <c r="BQ147" i="4"/>
  <c r="BP147" i="4"/>
  <c r="BS147" i="4"/>
  <c r="BO147" i="4"/>
  <c r="BN147" i="4"/>
  <c r="BM147" i="4"/>
  <c r="BL147" i="4"/>
  <c r="BI147" i="4"/>
  <c r="BD147" i="4"/>
  <c r="AZ147" i="4"/>
  <c r="BK147" i="4"/>
  <c r="BG147" i="4"/>
  <c r="BC147" i="4"/>
  <c r="AY147" i="4"/>
  <c r="BB147" i="4"/>
  <c r="AV147" i="4"/>
  <c r="AR147" i="4"/>
  <c r="BE147" i="4"/>
  <c r="AU147" i="4"/>
  <c r="AQ147" i="4"/>
  <c r="AX147" i="4"/>
  <c r="AT147" i="4"/>
  <c r="AP147" i="4"/>
  <c r="AL147" i="4"/>
  <c r="AD147" i="4"/>
  <c r="W147" i="4"/>
  <c r="Z147" i="4"/>
  <c r="BA147" i="4"/>
  <c r="AO147" i="4"/>
  <c r="AF147" i="4"/>
  <c r="U147" i="4"/>
  <c r="T147" i="4"/>
  <c r="AA147" i="4"/>
  <c r="R147" i="4"/>
  <c r="Y147" i="4"/>
  <c r="BH147" i="4"/>
  <c r="AS147" i="4"/>
  <c r="AN147" i="4"/>
  <c r="AC147" i="4"/>
  <c r="AB147" i="4"/>
  <c r="X147" i="4"/>
  <c r="Q147" i="4"/>
  <c r="V147" i="4"/>
  <c r="AE147" i="4"/>
  <c r="BJ147" i="4"/>
  <c r="BF147" i="4"/>
  <c r="S147" i="4"/>
  <c r="P147" i="4"/>
  <c r="AM147" i="4"/>
  <c r="K147" i="4"/>
  <c r="G147" i="4"/>
  <c r="N147" i="4"/>
  <c r="J147" i="4"/>
  <c r="F147" i="4"/>
  <c r="M147" i="4"/>
  <c r="I147" i="4"/>
  <c r="D147" i="4"/>
  <c r="B147" i="4"/>
  <c r="L147" i="4"/>
  <c r="E147" i="4"/>
  <c r="H147" i="4"/>
  <c r="C147" i="4"/>
  <c r="BT139" i="4"/>
  <c r="BS139" i="4"/>
  <c r="BQ139" i="4"/>
  <c r="BP139" i="4"/>
  <c r="BO139" i="4"/>
  <c r="BL139" i="4"/>
  <c r="BK139" i="4"/>
  <c r="BJ139" i="4"/>
  <c r="BI139" i="4"/>
  <c r="BD139" i="4"/>
  <c r="AZ139" i="4"/>
  <c r="BG139" i="4"/>
  <c r="BC139" i="4"/>
  <c r="AY139" i="4"/>
  <c r="BM139" i="4"/>
  <c r="BB139" i="4"/>
  <c r="AV139" i="4"/>
  <c r="AR139" i="4"/>
  <c r="BN139" i="4"/>
  <c r="BH139" i="4"/>
  <c r="BE139" i="4"/>
  <c r="AU139" i="4"/>
  <c r="AQ139" i="4"/>
  <c r="AT139" i="4"/>
  <c r="AP139" i="4"/>
  <c r="AL139" i="4"/>
  <c r="AD139" i="4"/>
  <c r="W139" i="4"/>
  <c r="Z139" i="4"/>
  <c r="BF139" i="4"/>
  <c r="AO139" i="4"/>
  <c r="AF139" i="4"/>
  <c r="R139" i="4"/>
  <c r="BA139" i="4"/>
  <c r="AN139" i="4"/>
  <c r="Y139" i="4"/>
  <c r="Q139" i="4"/>
  <c r="AX139" i="4"/>
  <c r="U139" i="4"/>
  <c r="T139" i="4"/>
  <c r="AA139" i="4"/>
  <c r="V139" i="4"/>
  <c r="AB139" i="4"/>
  <c r="X139" i="4"/>
  <c r="P139" i="4"/>
  <c r="AS139" i="4"/>
  <c r="AM139" i="4"/>
  <c r="S139" i="4"/>
  <c r="AE139" i="4"/>
  <c r="AC139" i="4"/>
  <c r="K139" i="4"/>
  <c r="G139" i="4"/>
  <c r="N139" i="4"/>
  <c r="J139" i="4"/>
  <c r="F139" i="4"/>
  <c r="M139" i="4"/>
  <c r="I139" i="4"/>
  <c r="H139" i="4"/>
  <c r="B139" i="4"/>
  <c r="L139" i="4"/>
  <c r="C139" i="4"/>
  <c r="D139" i="4"/>
  <c r="E139" i="4"/>
  <c r="BT127" i="4"/>
  <c r="BS127" i="4"/>
  <c r="BP127" i="4"/>
  <c r="BO127" i="4"/>
  <c r="BL127" i="4"/>
  <c r="BN127" i="4"/>
  <c r="BK127" i="4"/>
  <c r="BJ127" i="4"/>
  <c r="BD127" i="4"/>
  <c r="AZ127" i="4"/>
  <c r="BH127" i="4"/>
  <c r="BG127" i="4"/>
  <c r="BC127" i="4"/>
  <c r="AY127" i="4"/>
  <c r="BI127" i="4"/>
  <c r="AX127" i="4"/>
  <c r="AV127" i="4"/>
  <c r="AR127" i="4"/>
  <c r="BQ127" i="4"/>
  <c r="BF127" i="4"/>
  <c r="BA127" i="4"/>
  <c r="AU127" i="4"/>
  <c r="AQ127" i="4"/>
  <c r="AP127" i="4"/>
  <c r="AL127" i="4"/>
  <c r="AD127" i="4"/>
  <c r="W127" i="4"/>
  <c r="Z127" i="4"/>
  <c r="AS127" i="4"/>
  <c r="AO127" i="4"/>
  <c r="R127" i="4"/>
  <c r="U127" i="4"/>
  <c r="AA127" i="4"/>
  <c r="Y127" i="4"/>
  <c r="Q127" i="4"/>
  <c r="BB127" i="4"/>
  <c r="AT127" i="4"/>
  <c r="AF127" i="4"/>
  <c r="AB127" i="4"/>
  <c r="X127" i="4"/>
  <c r="BE127" i="4"/>
  <c r="AM127" i="4"/>
  <c r="AE127" i="4"/>
  <c r="T127" i="4"/>
  <c r="AC127" i="4"/>
  <c r="V127" i="4"/>
  <c r="AN127" i="4"/>
  <c r="S127" i="4"/>
  <c r="BM127" i="4"/>
  <c r="P127" i="4"/>
  <c r="K127" i="4"/>
  <c r="G127" i="4"/>
  <c r="N127" i="4"/>
  <c r="J127" i="4"/>
  <c r="F127" i="4"/>
  <c r="M127" i="4"/>
  <c r="I127" i="4"/>
  <c r="L127" i="4"/>
  <c r="B127" i="4"/>
  <c r="C127" i="4"/>
  <c r="H127" i="4"/>
  <c r="E127" i="4"/>
  <c r="D127" i="4"/>
  <c r="BT119" i="4"/>
  <c r="BP119" i="4"/>
  <c r="BO119" i="4"/>
  <c r="BQ119" i="4"/>
  <c r="BL119" i="4"/>
  <c r="BN119" i="4"/>
  <c r="BJ119" i="4"/>
  <c r="BD119" i="4"/>
  <c r="AZ119" i="4"/>
  <c r="BM119" i="4"/>
  <c r="BH119" i="4"/>
  <c r="BG119" i="4"/>
  <c r="BC119" i="4"/>
  <c r="AY119" i="4"/>
  <c r="BK119" i="4"/>
  <c r="AX119" i="4"/>
  <c r="AV119" i="4"/>
  <c r="AR119" i="4"/>
  <c r="BF119" i="4"/>
  <c r="BA119" i="4"/>
  <c r="AU119" i="4"/>
  <c r="AQ119" i="4"/>
  <c r="BB119" i="4"/>
  <c r="AP119" i="4"/>
  <c r="AL119" i="4"/>
  <c r="AD119" i="4"/>
  <c r="W119" i="4"/>
  <c r="Z119" i="4"/>
  <c r="BE119" i="4"/>
  <c r="AS119" i="4"/>
  <c r="AO119" i="4"/>
  <c r="AT119" i="4"/>
  <c r="AC119" i="4"/>
  <c r="AB119" i="4"/>
  <c r="X119" i="4"/>
  <c r="R119" i="4"/>
  <c r="Y119" i="4"/>
  <c r="Q119" i="4"/>
  <c r="BI119" i="4"/>
  <c r="BS119" i="4"/>
  <c r="AM119" i="4"/>
  <c r="AE119" i="4"/>
  <c r="AF119" i="4"/>
  <c r="V119" i="4"/>
  <c r="T119" i="4"/>
  <c r="AA119" i="4"/>
  <c r="AN119" i="4"/>
  <c r="U119" i="4"/>
  <c r="S119" i="4"/>
  <c r="P119" i="4"/>
  <c r="K119" i="4"/>
  <c r="G119" i="4"/>
  <c r="N119" i="4"/>
  <c r="J119" i="4"/>
  <c r="F119" i="4"/>
  <c r="M119" i="4"/>
  <c r="I119" i="4"/>
  <c r="B119" i="4"/>
  <c r="E119" i="4"/>
  <c r="C119" i="4"/>
  <c r="L119" i="4"/>
  <c r="H119" i="4"/>
  <c r="D119" i="4"/>
  <c r="BT111" i="4"/>
  <c r="BS111" i="4"/>
  <c r="BP111" i="4"/>
  <c r="BO111" i="4"/>
  <c r="BL111" i="4"/>
  <c r="BQ111" i="4"/>
  <c r="BK111" i="4"/>
  <c r="BJ111" i="4"/>
  <c r="BI111" i="4"/>
  <c r="BD111" i="4"/>
  <c r="AZ111" i="4"/>
  <c r="BH111" i="4"/>
  <c r="BG111" i="4"/>
  <c r="BC111" i="4"/>
  <c r="AY111" i="4"/>
  <c r="BM111" i="4"/>
  <c r="AX111" i="4"/>
  <c r="AV111" i="4"/>
  <c r="AR111" i="4"/>
  <c r="BN111" i="4"/>
  <c r="BF111" i="4"/>
  <c r="BA111" i="4"/>
  <c r="AU111" i="4"/>
  <c r="AQ111" i="4"/>
  <c r="AL111" i="4"/>
  <c r="AD111" i="4"/>
  <c r="W111" i="4"/>
  <c r="Z111" i="4"/>
  <c r="AS111" i="4"/>
  <c r="AP111" i="4"/>
  <c r="AO111" i="4"/>
  <c r="BB111" i="4"/>
  <c r="R111" i="4"/>
  <c r="U111" i="4"/>
  <c r="T111" i="4"/>
  <c r="Y111" i="4"/>
  <c r="AF111" i="4"/>
  <c r="AC111" i="4"/>
  <c r="AM111" i="4"/>
  <c r="AE111" i="4"/>
  <c r="AA111" i="4"/>
  <c r="Q111" i="4"/>
  <c r="AT111" i="4"/>
  <c r="AB111" i="4"/>
  <c r="X111" i="4"/>
  <c r="V111" i="4"/>
  <c r="S111" i="4"/>
  <c r="BE111" i="4"/>
  <c r="AN111" i="4"/>
  <c r="P111" i="4"/>
  <c r="K111" i="4"/>
  <c r="G111" i="4"/>
  <c r="N111" i="4"/>
  <c r="J111" i="4"/>
  <c r="F111" i="4"/>
  <c r="M111" i="4"/>
  <c r="I111" i="4"/>
  <c r="L111" i="4"/>
  <c r="B111" i="4"/>
  <c r="H111" i="4"/>
  <c r="E111" i="4"/>
  <c r="D111" i="4"/>
  <c r="C111" i="4"/>
  <c r="BT99" i="4"/>
  <c r="BS99" i="4"/>
  <c r="BQ99" i="4"/>
  <c r="BP99" i="4"/>
  <c r="BO99" i="4"/>
  <c r="BN99" i="4"/>
  <c r="BM99" i="4"/>
  <c r="BL99" i="4"/>
  <c r="BD99" i="4"/>
  <c r="AZ99" i="4"/>
  <c r="BJ99" i="4"/>
  <c r="BG99" i="4"/>
  <c r="BC99" i="4"/>
  <c r="AY99" i="4"/>
  <c r="BB99" i="4"/>
  <c r="AV99" i="4"/>
  <c r="AR99" i="4"/>
  <c r="BK99" i="4"/>
  <c r="BE99" i="4"/>
  <c r="AU99" i="4"/>
  <c r="AQ99" i="4"/>
  <c r="AX99" i="4"/>
  <c r="AT99" i="4"/>
  <c r="AP99" i="4"/>
  <c r="AL99" i="4"/>
  <c r="AD99" i="4"/>
  <c r="W99" i="4"/>
  <c r="Z99" i="4"/>
  <c r="BI99" i="4"/>
  <c r="BH99" i="4"/>
  <c r="BA99" i="4"/>
  <c r="AO99" i="4"/>
  <c r="AF99" i="4"/>
  <c r="U99" i="4"/>
  <c r="T99" i="4"/>
  <c r="AA99" i="4"/>
  <c r="R99" i="4"/>
  <c r="Y99" i="4"/>
  <c r="Q99" i="4"/>
  <c r="BF99" i="4"/>
  <c r="AS99" i="4"/>
  <c r="AN99" i="4"/>
  <c r="AC99" i="4"/>
  <c r="AB99" i="4"/>
  <c r="X99" i="4"/>
  <c r="V99" i="4"/>
  <c r="AM99" i="4"/>
  <c r="S99" i="4"/>
  <c r="P99" i="4"/>
  <c r="AE99" i="4"/>
  <c r="K99" i="4"/>
  <c r="G99" i="4"/>
  <c r="N99" i="4"/>
  <c r="J99" i="4"/>
  <c r="F99" i="4"/>
  <c r="M99" i="4"/>
  <c r="I99" i="4"/>
  <c r="D99" i="4"/>
  <c r="B99" i="4"/>
  <c r="E99" i="4"/>
  <c r="L99" i="4"/>
  <c r="C99" i="4"/>
  <c r="H99" i="4"/>
  <c r="BT91" i="4"/>
  <c r="BQ91" i="4"/>
  <c r="BP91" i="4"/>
  <c r="BO91" i="4"/>
  <c r="BL91" i="4"/>
  <c r="BS91" i="4"/>
  <c r="BN91" i="4"/>
  <c r="BK91" i="4"/>
  <c r="BJ91" i="4"/>
  <c r="BI91" i="4"/>
  <c r="BD91" i="4"/>
  <c r="AZ91" i="4"/>
  <c r="BM91" i="4"/>
  <c r="BG91" i="4"/>
  <c r="BC91" i="4"/>
  <c r="AY91" i="4"/>
  <c r="BB91" i="4"/>
  <c r="AV91" i="4"/>
  <c r="AR91" i="4"/>
  <c r="BH91" i="4"/>
  <c r="BE91" i="4"/>
  <c r="AU91" i="4"/>
  <c r="AQ91" i="4"/>
  <c r="AT91" i="4"/>
  <c r="AL91" i="4"/>
  <c r="AD91" i="4"/>
  <c r="W91" i="4"/>
  <c r="Z91" i="4"/>
  <c r="BF91" i="4"/>
  <c r="AO91" i="4"/>
  <c r="AX91" i="4"/>
  <c r="AF91" i="4"/>
  <c r="R91" i="4"/>
  <c r="Y91" i="4"/>
  <c r="Q91" i="4"/>
  <c r="AP91" i="4"/>
  <c r="U91" i="4"/>
  <c r="V91" i="4"/>
  <c r="AN91" i="4"/>
  <c r="T91" i="4"/>
  <c r="AA91" i="4"/>
  <c r="AM91" i="4"/>
  <c r="X91" i="4"/>
  <c r="AE91" i="4"/>
  <c r="P91" i="4"/>
  <c r="BA91" i="4"/>
  <c r="AC91" i="4"/>
  <c r="AS91" i="4"/>
  <c r="AB91" i="4"/>
  <c r="S91" i="4"/>
  <c r="K91" i="4"/>
  <c r="G91" i="4"/>
  <c r="N91" i="4"/>
  <c r="J91" i="4"/>
  <c r="F91" i="4"/>
  <c r="M91" i="4"/>
  <c r="I91" i="4"/>
  <c r="H91" i="4"/>
  <c r="B91" i="4"/>
  <c r="C91" i="4"/>
  <c r="D91" i="4"/>
  <c r="L91" i="4"/>
  <c r="E91" i="4"/>
  <c r="BT79" i="4"/>
  <c r="BS79" i="4"/>
  <c r="BP79" i="4"/>
  <c r="BO79" i="4"/>
  <c r="BL79" i="4"/>
  <c r="BM79" i="4"/>
  <c r="BK79" i="4"/>
  <c r="BJ79" i="4"/>
  <c r="BI79" i="4"/>
  <c r="BN79" i="4"/>
  <c r="BD79" i="4"/>
  <c r="AZ79" i="4"/>
  <c r="BH79" i="4"/>
  <c r="BG79" i="4"/>
  <c r="BC79" i="4"/>
  <c r="AY79" i="4"/>
  <c r="AX79" i="4"/>
  <c r="AV79" i="4"/>
  <c r="AR79" i="4"/>
  <c r="BF79" i="4"/>
  <c r="BA79" i="4"/>
  <c r="AU79" i="4"/>
  <c r="AQ79" i="4"/>
  <c r="AL79" i="4"/>
  <c r="AD79" i="4"/>
  <c r="W79" i="4"/>
  <c r="Z79" i="4"/>
  <c r="AS79" i="4"/>
  <c r="AP79" i="4"/>
  <c r="AO79" i="4"/>
  <c r="BQ79" i="4"/>
  <c r="BB79" i="4"/>
  <c r="R79" i="4"/>
  <c r="T79" i="4"/>
  <c r="AF79" i="4"/>
  <c r="AC79" i="4"/>
  <c r="V79" i="4"/>
  <c r="AM79" i="4"/>
  <c r="AE79" i="4"/>
  <c r="U79" i="4"/>
  <c r="AA79" i="4"/>
  <c r="Y79" i="4"/>
  <c r="Q79" i="4"/>
  <c r="AT79" i="4"/>
  <c r="AB79" i="4"/>
  <c r="X79" i="4"/>
  <c r="S79" i="4"/>
  <c r="BE79" i="4"/>
  <c r="AN79" i="4"/>
  <c r="P79" i="4"/>
  <c r="K79" i="4"/>
  <c r="G79" i="4"/>
  <c r="N79" i="4"/>
  <c r="J79" i="4"/>
  <c r="F79" i="4"/>
  <c r="M79" i="4"/>
  <c r="I79" i="4"/>
  <c r="L79" i="4"/>
  <c r="B79" i="4"/>
  <c r="H79" i="4"/>
  <c r="E79" i="4"/>
  <c r="D79" i="4"/>
  <c r="C79" i="4"/>
  <c r="BT71" i="4"/>
  <c r="BS71" i="4"/>
  <c r="BP71" i="4"/>
  <c r="BO71" i="4"/>
  <c r="BQ71" i="4"/>
  <c r="BL71" i="4"/>
  <c r="BM71" i="4"/>
  <c r="BN71" i="4"/>
  <c r="BK71" i="4"/>
  <c r="BI71" i="4"/>
  <c r="BD71" i="4"/>
  <c r="AZ71" i="4"/>
  <c r="BH71" i="4"/>
  <c r="BG71" i="4"/>
  <c r="BC71" i="4"/>
  <c r="AY71" i="4"/>
  <c r="BJ71" i="4"/>
  <c r="AX71" i="4"/>
  <c r="AV71" i="4"/>
  <c r="AR71" i="4"/>
  <c r="BF71" i="4"/>
  <c r="BA71" i="4"/>
  <c r="AU71" i="4"/>
  <c r="AQ71" i="4"/>
  <c r="BB71" i="4"/>
  <c r="AL71" i="4"/>
  <c r="AD71" i="4"/>
  <c r="W71" i="4"/>
  <c r="Z71" i="4"/>
  <c r="BE71" i="4"/>
  <c r="AS71" i="4"/>
  <c r="AO71" i="4"/>
  <c r="AT71" i="4"/>
  <c r="AC71" i="4"/>
  <c r="AB71" i="4"/>
  <c r="X71" i="4"/>
  <c r="R71" i="4"/>
  <c r="V71" i="4"/>
  <c r="AM71" i="4"/>
  <c r="AE71" i="4"/>
  <c r="Y71" i="4"/>
  <c r="Q71" i="4"/>
  <c r="AF71" i="4"/>
  <c r="AA71" i="4"/>
  <c r="AP71" i="4"/>
  <c r="AN71" i="4"/>
  <c r="U71" i="4"/>
  <c r="S71" i="4"/>
  <c r="P71" i="4"/>
  <c r="T71" i="4"/>
  <c r="K71" i="4"/>
  <c r="G71" i="4"/>
  <c r="N71" i="4"/>
  <c r="J71" i="4"/>
  <c r="F71" i="4"/>
  <c r="M71" i="4"/>
  <c r="I71" i="4"/>
  <c r="B71" i="4"/>
  <c r="E71" i="4"/>
  <c r="L71" i="4"/>
  <c r="H71" i="4"/>
  <c r="D71" i="4"/>
  <c r="C71" i="4"/>
  <c r="BT63" i="4"/>
  <c r="BS63" i="4"/>
  <c r="BP63" i="4"/>
  <c r="BO63" i="4"/>
  <c r="BL63" i="4"/>
  <c r="BN63" i="4"/>
  <c r="BK63" i="4"/>
  <c r="BJ63" i="4"/>
  <c r="BI63" i="4"/>
  <c r="BG63" i="4"/>
  <c r="BD63" i="4"/>
  <c r="AZ63" i="4"/>
  <c r="BQ63" i="4"/>
  <c r="BM63" i="4"/>
  <c r="BH63" i="4"/>
  <c r="BC63" i="4"/>
  <c r="AY63" i="4"/>
  <c r="AX63" i="4"/>
  <c r="AV63" i="4"/>
  <c r="AR63" i="4"/>
  <c r="BF63" i="4"/>
  <c r="BA63" i="4"/>
  <c r="AU63" i="4"/>
  <c r="AQ63" i="4"/>
  <c r="AL63" i="4"/>
  <c r="AD63" i="4"/>
  <c r="W63" i="4"/>
  <c r="Z63" i="4"/>
  <c r="AS63" i="4"/>
  <c r="AP63" i="4"/>
  <c r="AO63" i="4"/>
  <c r="R63" i="4"/>
  <c r="AA63" i="4"/>
  <c r="Y63" i="4"/>
  <c r="Q63" i="4"/>
  <c r="BB63" i="4"/>
  <c r="AT63" i="4"/>
  <c r="AF63" i="4"/>
  <c r="AC63" i="4"/>
  <c r="AB63" i="4"/>
  <c r="X63" i="4"/>
  <c r="V63" i="4"/>
  <c r="BE63" i="4"/>
  <c r="AM63" i="4"/>
  <c r="AE63" i="4"/>
  <c r="U63" i="4"/>
  <c r="T63" i="4"/>
  <c r="AN63" i="4"/>
  <c r="S63" i="4"/>
  <c r="P63" i="4"/>
  <c r="K63" i="4"/>
  <c r="G63" i="4"/>
  <c r="N63" i="4"/>
  <c r="J63" i="4"/>
  <c r="F63" i="4"/>
  <c r="M63" i="4"/>
  <c r="I63" i="4"/>
  <c r="L63" i="4"/>
  <c r="B63" i="4"/>
  <c r="C63" i="4"/>
  <c r="H63" i="4"/>
  <c r="E63" i="4"/>
  <c r="D63" i="4"/>
  <c r="BT198" i="4"/>
  <c r="BO198" i="4"/>
  <c r="BS198" i="4"/>
  <c r="BK198" i="4"/>
  <c r="BP198" i="4"/>
  <c r="BN198" i="4"/>
  <c r="BJ198" i="4"/>
  <c r="BI198" i="4"/>
  <c r="BM198" i="4"/>
  <c r="BH198" i="4"/>
  <c r="BG198" i="4"/>
  <c r="BC198" i="4"/>
  <c r="AY198" i="4"/>
  <c r="BB198" i="4"/>
  <c r="AX198" i="4"/>
  <c r="BQ198" i="4"/>
  <c r="BF198" i="4"/>
  <c r="BA198" i="4"/>
  <c r="AU198" i="4"/>
  <c r="AQ198" i="4"/>
  <c r="BD198" i="4"/>
  <c r="AT198" i="4"/>
  <c r="BE198" i="4"/>
  <c r="AS198" i="4"/>
  <c r="AO198" i="4"/>
  <c r="AC198" i="4"/>
  <c r="U198" i="4"/>
  <c r="AV198" i="4"/>
  <c r="AF198" i="4"/>
  <c r="AM198" i="4"/>
  <c r="AE198" i="4"/>
  <c r="AD198" i="4"/>
  <c r="Y198" i="4"/>
  <c r="Q198" i="4"/>
  <c r="BL198" i="4"/>
  <c r="AN198" i="4"/>
  <c r="T198" i="4"/>
  <c r="Z198" i="4"/>
  <c r="AZ198" i="4"/>
  <c r="AP198" i="4"/>
  <c r="V198" i="4"/>
  <c r="P198" i="4"/>
  <c r="AA198" i="4"/>
  <c r="S198" i="4"/>
  <c r="X198" i="4"/>
  <c r="W198" i="4"/>
  <c r="AR198" i="4"/>
  <c r="AL198" i="4"/>
  <c r="AB198" i="4"/>
  <c r="R198" i="4"/>
  <c r="N198" i="4"/>
  <c r="J198" i="4"/>
  <c r="F198" i="4"/>
  <c r="M198" i="4"/>
  <c r="I198" i="4"/>
  <c r="L198" i="4"/>
  <c r="G198" i="4"/>
  <c r="H198" i="4"/>
  <c r="K198" i="4"/>
  <c r="E198" i="4"/>
  <c r="D198" i="4"/>
  <c r="C198" i="4"/>
  <c r="B198" i="4"/>
  <c r="BT190" i="4"/>
  <c r="BQ190" i="4"/>
  <c r="BO190" i="4"/>
  <c r="BS190" i="4"/>
  <c r="BN190" i="4"/>
  <c r="BK190" i="4"/>
  <c r="BM190" i="4"/>
  <c r="BL190" i="4"/>
  <c r="BP190" i="4"/>
  <c r="BI190" i="4"/>
  <c r="BH190" i="4"/>
  <c r="BG190" i="4"/>
  <c r="BC190" i="4"/>
  <c r="AY190" i="4"/>
  <c r="BB190" i="4"/>
  <c r="AX190" i="4"/>
  <c r="BF190" i="4"/>
  <c r="BA190" i="4"/>
  <c r="AU190" i="4"/>
  <c r="AQ190" i="4"/>
  <c r="BD190" i="4"/>
  <c r="AT190" i="4"/>
  <c r="AS190" i="4"/>
  <c r="AO190" i="4"/>
  <c r="AC190" i="4"/>
  <c r="U190" i="4"/>
  <c r="AZ190" i="4"/>
  <c r="AV190" i="4"/>
  <c r="AF190" i="4"/>
  <c r="BE190" i="4"/>
  <c r="AM190" i="4"/>
  <c r="T190" i="4"/>
  <c r="AA190" i="4"/>
  <c r="Z190" i="4"/>
  <c r="Y190" i="4"/>
  <c r="Q190" i="4"/>
  <c r="BJ190" i="4"/>
  <c r="AR190" i="4"/>
  <c r="AP190" i="4"/>
  <c r="AB190" i="4"/>
  <c r="X190" i="4"/>
  <c r="W190" i="4"/>
  <c r="V190" i="4"/>
  <c r="P190" i="4"/>
  <c r="AN190" i="4"/>
  <c r="AE190" i="4"/>
  <c r="AD190" i="4"/>
  <c r="S190" i="4"/>
  <c r="AL190" i="4"/>
  <c r="R190" i="4"/>
  <c r="N190" i="4"/>
  <c r="J190" i="4"/>
  <c r="F190" i="4"/>
  <c r="M190" i="4"/>
  <c r="I190" i="4"/>
  <c r="L190" i="4"/>
  <c r="G190" i="4"/>
  <c r="E190" i="4"/>
  <c r="D190" i="4"/>
  <c r="K190" i="4"/>
  <c r="H190" i="4"/>
  <c r="C190" i="4"/>
  <c r="B190" i="4"/>
  <c r="BT186" i="4"/>
  <c r="BS186" i="4"/>
  <c r="BO186" i="4"/>
  <c r="BQ186" i="4"/>
  <c r="BK186" i="4"/>
  <c r="BJ186" i="4"/>
  <c r="BN186" i="4"/>
  <c r="BM186" i="4"/>
  <c r="BL186" i="4"/>
  <c r="BI186" i="4"/>
  <c r="BG186" i="4"/>
  <c r="BC186" i="4"/>
  <c r="AY186" i="4"/>
  <c r="BB186" i="4"/>
  <c r="AX186" i="4"/>
  <c r="BH186" i="4"/>
  <c r="BE186" i="4"/>
  <c r="AU186" i="4"/>
  <c r="AQ186" i="4"/>
  <c r="BP186" i="4"/>
  <c r="AZ186" i="4"/>
  <c r="AT186" i="4"/>
  <c r="BF186" i="4"/>
  <c r="AO186" i="4"/>
  <c r="AC186" i="4"/>
  <c r="U186" i="4"/>
  <c r="AR186" i="4"/>
  <c r="AF186" i="4"/>
  <c r="AN186" i="4"/>
  <c r="Y186" i="4"/>
  <c r="Q186" i="4"/>
  <c r="T186" i="4"/>
  <c r="AA186" i="4"/>
  <c r="V186" i="4"/>
  <c r="P186" i="4"/>
  <c r="BA186" i="4"/>
  <c r="AS186" i="4"/>
  <c r="AM186" i="4"/>
  <c r="W186" i="4"/>
  <c r="BD186" i="4"/>
  <c r="AL186" i="4"/>
  <c r="Z186" i="4"/>
  <c r="AB186" i="4"/>
  <c r="X186" i="4"/>
  <c r="S186" i="4"/>
  <c r="AV186" i="4"/>
  <c r="R186" i="4"/>
  <c r="AP186" i="4"/>
  <c r="AE186" i="4"/>
  <c r="AD186" i="4"/>
  <c r="N186" i="4"/>
  <c r="J186" i="4"/>
  <c r="F186" i="4"/>
  <c r="M186" i="4"/>
  <c r="I186" i="4"/>
  <c r="L186" i="4"/>
  <c r="H186" i="4"/>
  <c r="K186" i="4"/>
  <c r="E186" i="4"/>
  <c r="D186" i="4"/>
  <c r="B186" i="4"/>
  <c r="G186" i="4"/>
  <c r="C186" i="4"/>
  <c r="BS182" i="4"/>
  <c r="BT182" i="4"/>
  <c r="BO182" i="4"/>
  <c r="BQ182" i="4"/>
  <c r="BK182" i="4"/>
  <c r="BJ182" i="4"/>
  <c r="BI182" i="4"/>
  <c r="BL182" i="4"/>
  <c r="BH182" i="4"/>
  <c r="BG182" i="4"/>
  <c r="BC182" i="4"/>
  <c r="AY182" i="4"/>
  <c r="BB182" i="4"/>
  <c r="AX182" i="4"/>
  <c r="BP182" i="4"/>
  <c r="BF182" i="4"/>
  <c r="BA182" i="4"/>
  <c r="AU182" i="4"/>
  <c r="AQ182" i="4"/>
  <c r="BD182" i="4"/>
  <c r="AT182" i="4"/>
  <c r="BE182" i="4"/>
  <c r="AS182" i="4"/>
  <c r="AO182" i="4"/>
  <c r="AC182" i="4"/>
  <c r="U182" i="4"/>
  <c r="BN182" i="4"/>
  <c r="AV182" i="4"/>
  <c r="AF182" i="4"/>
  <c r="BM182" i="4"/>
  <c r="AM182" i="4"/>
  <c r="AE182" i="4"/>
  <c r="AD182" i="4"/>
  <c r="Y182" i="4"/>
  <c r="Q182" i="4"/>
  <c r="P182" i="4"/>
  <c r="AN182" i="4"/>
  <c r="AA182" i="4"/>
  <c r="Z182" i="4"/>
  <c r="AP182" i="4"/>
  <c r="V182" i="4"/>
  <c r="T182" i="4"/>
  <c r="S182" i="4"/>
  <c r="AL182" i="4"/>
  <c r="AB182" i="4"/>
  <c r="AR182" i="4"/>
  <c r="X182" i="4"/>
  <c r="W182" i="4"/>
  <c r="AZ182" i="4"/>
  <c r="R182" i="4"/>
  <c r="N182" i="4"/>
  <c r="J182" i="4"/>
  <c r="F182" i="4"/>
  <c r="M182" i="4"/>
  <c r="I182" i="4"/>
  <c r="L182" i="4"/>
  <c r="H182" i="4"/>
  <c r="G182" i="4"/>
  <c r="B182" i="4"/>
  <c r="E182" i="4"/>
  <c r="D182" i="4"/>
  <c r="C182" i="4"/>
  <c r="K182" i="4"/>
  <c r="BT178" i="4"/>
  <c r="BQ178" i="4"/>
  <c r="BS178" i="4"/>
  <c r="BO178" i="4"/>
  <c r="BK178" i="4"/>
  <c r="BP178" i="4"/>
  <c r="BM178" i="4"/>
  <c r="BN178" i="4"/>
  <c r="BI178" i="4"/>
  <c r="BG178" i="4"/>
  <c r="BC178" i="4"/>
  <c r="AY178" i="4"/>
  <c r="BB178" i="4"/>
  <c r="AX178" i="4"/>
  <c r="BJ178" i="4"/>
  <c r="BE178" i="4"/>
  <c r="AU178" i="4"/>
  <c r="AQ178" i="4"/>
  <c r="AZ178" i="4"/>
  <c r="AT178" i="4"/>
  <c r="BA178" i="4"/>
  <c r="AO178" i="4"/>
  <c r="AC178" i="4"/>
  <c r="U178" i="4"/>
  <c r="BL178" i="4"/>
  <c r="BD178" i="4"/>
  <c r="AR178" i="4"/>
  <c r="AF178" i="4"/>
  <c r="AS178" i="4"/>
  <c r="AN178" i="4"/>
  <c r="AB178" i="4"/>
  <c r="X178" i="4"/>
  <c r="W178" i="4"/>
  <c r="Y178" i="4"/>
  <c r="Q178" i="4"/>
  <c r="V178" i="4"/>
  <c r="BH178" i="4"/>
  <c r="BF178" i="4"/>
  <c r="AV178" i="4"/>
  <c r="AL178" i="4"/>
  <c r="AE178" i="4"/>
  <c r="AD178" i="4"/>
  <c r="P178" i="4"/>
  <c r="AM178" i="4"/>
  <c r="S178" i="4"/>
  <c r="AA178" i="4"/>
  <c r="AP178" i="4"/>
  <c r="Z178" i="4"/>
  <c r="T178" i="4"/>
  <c r="R178" i="4"/>
  <c r="N178" i="4"/>
  <c r="J178" i="4"/>
  <c r="F178" i="4"/>
  <c r="M178" i="4"/>
  <c r="I178" i="4"/>
  <c r="L178" i="4"/>
  <c r="H178" i="4"/>
  <c r="E178" i="4"/>
  <c r="K178" i="4"/>
  <c r="G178" i="4"/>
  <c r="C178" i="4"/>
  <c r="D178" i="4"/>
  <c r="B178" i="4"/>
  <c r="BT174" i="4"/>
  <c r="BQ174" i="4"/>
  <c r="BO174" i="4"/>
  <c r="BN174" i="4"/>
  <c r="BM174" i="4"/>
  <c r="BK174" i="4"/>
  <c r="BL174" i="4"/>
  <c r="BI174" i="4"/>
  <c r="BH174" i="4"/>
  <c r="BG174" i="4"/>
  <c r="BC174" i="4"/>
  <c r="AY174" i="4"/>
  <c r="BP174" i="4"/>
  <c r="BJ174" i="4"/>
  <c r="BB174" i="4"/>
  <c r="AX174" i="4"/>
  <c r="BF174" i="4"/>
  <c r="BA174" i="4"/>
  <c r="AU174" i="4"/>
  <c r="AQ174" i="4"/>
  <c r="BS174" i="4"/>
  <c r="BD174" i="4"/>
  <c r="AT174" i="4"/>
  <c r="AS174" i="4"/>
  <c r="AO174" i="4"/>
  <c r="AC174" i="4"/>
  <c r="U174" i="4"/>
  <c r="AZ174" i="4"/>
  <c r="AV174" i="4"/>
  <c r="AF174" i="4"/>
  <c r="AM174" i="4"/>
  <c r="T174" i="4"/>
  <c r="AA174" i="4"/>
  <c r="Z174" i="4"/>
  <c r="Y174" i="4"/>
  <c r="Q174" i="4"/>
  <c r="P174" i="4"/>
  <c r="BE174" i="4"/>
  <c r="AN174" i="4"/>
  <c r="AE174" i="4"/>
  <c r="AD174" i="4"/>
  <c r="AR174" i="4"/>
  <c r="AP174" i="4"/>
  <c r="AB174" i="4"/>
  <c r="X174" i="4"/>
  <c r="W174" i="4"/>
  <c r="V174" i="4"/>
  <c r="S174" i="4"/>
  <c r="R174" i="4"/>
  <c r="AL174" i="4"/>
  <c r="N174" i="4"/>
  <c r="J174" i="4"/>
  <c r="F174" i="4"/>
  <c r="M174" i="4"/>
  <c r="I174" i="4"/>
  <c r="E174" i="4"/>
  <c r="L174" i="4"/>
  <c r="H174" i="4"/>
  <c r="G174" i="4"/>
  <c r="D174" i="4"/>
  <c r="K174" i="4"/>
  <c r="B174" i="4"/>
  <c r="C174" i="4"/>
  <c r="BT170" i="4"/>
  <c r="BS170" i="4"/>
  <c r="BQ170" i="4"/>
  <c r="BO170" i="4"/>
  <c r="BK170" i="4"/>
  <c r="BN170" i="4"/>
  <c r="BJ170" i="4"/>
  <c r="BP170" i="4"/>
  <c r="BL170" i="4"/>
  <c r="BI170" i="4"/>
  <c r="BG170" i="4"/>
  <c r="BC170" i="4"/>
  <c r="AY170" i="4"/>
  <c r="BB170" i="4"/>
  <c r="AX170" i="4"/>
  <c r="BH170" i="4"/>
  <c r="BE170" i="4"/>
  <c r="AU170" i="4"/>
  <c r="AQ170" i="4"/>
  <c r="BM170" i="4"/>
  <c r="AZ170" i="4"/>
  <c r="AT170" i="4"/>
  <c r="BF170" i="4"/>
  <c r="AO170" i="4"/>
  <c r="AC170" i="4"/>
  <c r="U170" i="4"/>
  <c r="AR170" i="4"/>
  <c r="AF170" i="4"/>
  <c r="BA170" i="4"/>
  <c r="AN170" i="4"/>
  <c r="Y170" i="4"/>
  <c r="Q170" i="4"/>
  <c r="Z170" i="4"/>
  <c r="V170" i="4"/>
  <c r="AB170" i="4"/>
  <c r="W170" i="4"/>
  <c r="AL170" i="4"/>
  <c r="T170" i="4"/>
  <c r="AA170" i="4"/>
  <c r="P170" i="4"/>
  <c r="AS170" i="4"/>
  <c r="AM170" i="4"/>
  <c r="X170" i="4"/>
  <c r="S170" i="4"/>
  <c r="AP170" i="4"/>
  <c r="AD170" i="4"/>
  <c r="R170" i="4"/>
  <c r="BD170" i="4"/>
  <c r="AV170" i="4"/>
  <c r="AE170" i="4"/>
  <c r="N170" i="4"/>
  <c r="J170" i="4"/>
  <c r="F170" i="4"/>
  <c r="M170" i="4"/>
  <c r="I170" i="4"/>
  <c r="E170" i="4"/>
  <c r="L170" i="4"/>
  <c r="H170" i="4"/>
  <c r="K170" i="4"/>
  <c r="D170" i="4"/>
  <c r="G170" i="4"/>
  <c r="C170" i="4"/>
  <c r="B170" i="4"/>
  <c r="BT166" i="4"/>
  <c r="BS166" i="4"/>
  <c r="BQ166" i="4"/>
  <c r="BO166" i="4"/>
  <c r="BK166" i="4"/>
  <c r="BP166" i="4"/>
  <c r="BM166" i="4"/>
  <c r="BJ166" i="4"/>
  <c r="BI166" i="4"/>
  <c r="BH166" i="4"/>
  <c r="BG166" i="4"/>
  <c r="BC166" i="4"/>
  <c r="AY166" i="4"/>
  <c r="BB166" i="4"/>
  <c r="AX166" i="4"/>
  <c r="BN166" i="4"/>
  <c r="BL166" i="4"/>
  <c r="BF166" i="4"/>
  <c r="BA166" i="4"/>
  <c r="AU166" i="4"/>
  <c r="AQ166" i="4"/>
  <c r="BD166" i="4"/>
  <c r="AT166" i="4"/>
  <c r="BE166" i="4"/>
  <c r="AS166" i="4"/>
  <c r="AO166" i="4"/>
  <c r="AC166" i="4"/>
  <c r="U166" i="4"/>
  <c r="AV166" i="4"/>
  <c r="AF166" i="4"/>
  <c r="AM166" i="4"/>
  <c r="AE166" i="4"/>
  <c r="AD166" i="4"/>
  <c r="Y166" i="4"/>
  <c r="Q166" i="4"/>
  <c r="V166" i="4"/>
  <c r="T166" i="4"/>
  <c r="AA166" i="4"/>
  <c r="Z166" i="4"/>
  <c r="AZ166" i="4"/>
  <c r="AP166" i="4"/>
  <c r="P166" i="4"/>
  <c r="AN166" i="4"/>
  <c r="S166" i="4"/>
  <c r="AR166" i="4"/>
  <c r="AB166" i="4"/>
  <c r="AL166" i="4"/>
  <c r="X166" i="4"/>
  <c r="R166" i="4"/>
  <c r="W166" i="4"/>
  <c r="N166" i="4"/>
  <c r="J166" i="4"/>
  <c r="F166" i="4"/>
  <c r="M166" i="4"/>
  <c r="I166" i="4"/>
  <c r="E166" i="4"/>
  <c r="L166" i="4"/>
  <c r="H166" i="4"/>
  <c r="G166" i="4"/>
  <c r="K166" i="4"/>
  <c r="B166" i="4"/>
  <c r="D166" i="4"/>
  <c r="C166" i="4"/>
  <c r="BQ162" i="4"/>
  <c r="BO162" i="4"/>
  <c r="BT162" i="4"/>
  <c r="BK162" i="4"/>
  <c r="BN162" i="4"/>
  <c r="BS162" i="4"/>
  <c r="BI162" i="4"/>
  <c r="BJ162" i="4"/>
  <c r="BG162" i="4"/>
  <c r="BC162" i="4"/>
  <c r="AY162" i="4"/>
  <c r="BM162" i="4"/>
  <c r="BL162" i="4"/>
  <c r="BB162" i="4"/>
  <c r="AX162" i="4"/>
  <c r="BE162" i="4"/>
  <c r="AU162" i="4"/>
  <c r="AQ162" i="4"/>
  <c r="AZ162" i="4"/>
  <c r="AT162" i="4"/>
  <c r="BP162" i="4"/>
  <c r="BH162" i="4"/>
  <c r="BA162" i="4"/>
  <c r="AO162" i="4"/>
  <c r="AC162" i="4"/>
  <c r="U162" i="4"/>
  <c r="BD162" i="4"/>
  <c r="AR162" i="4"/>
  <c r="AF162" i="4"/>
  <c r="BF162" i="4"/>
  <c r="AS162" i="4"/>
  <c r="AN162" i="4"/>
  <c r="AB162" i="4"/>
  <c r="X162" i="4"/>
  <c r="W162" i="4"/>
  <c r="Y162" i="4"/>
  <c r="Q162" i="4"/>
  <c r="P162" i="4"/>
  <c r="AM162" i="4"/>
  <c r="AE162" i="4"/>
  <c r="AV162" i="4"/>
  <c r="AL162" i="4"/>
  <c r="AD162" i="4"/>
  <c r="V162" i="4"/>
  <c r="S162" i="4"/>
  <c r="T162" i="4"/>
  <c r="AA162" i="4"/>
  <c r="AP162" i="4"/>
  <c r="Z162" i="4"/>
  <c r="R162" i="4"/>
  <c r="N162" i="4"/>
  <c r="J162" i="4"/>
  <c r="F162" i="4"/>
  <c r="M162" i="4"/>
  <c r="I162" i="4"/>
  <c r="E162" i="4"/>
  <c r="L162" i="4"/>
  <c r="H162" i="4"/>
  <c r="K162" i="4"/>
  <c r="G162" i="4"/>
  <c r="C162" i="4"/>
  <c r="D162" i="4"/>
  <c r="B162" i="4"/>
  <c r="BT158" i="4"/>
  <c r="BQ158" i="4"/>
  <c r="BO158" i="4"/>
  <c r="BS158" i="4"/>
  <c r="BN158" i="4"/>
  <c r="BM158" i="4"/>
  <c r="BK158" i="4"/>
  <c r="BL158" i="4"/>
  <c r="BP158" i="4"/>
  <c r="BI158" i="4"/>
  <c r="BH158" i="4"/>
  <c r="BG158" i="4"/>
  <c r="BC158" i="4"/>
  <c r="AY158" i="4"/>
  <c r="BB158" i="4"/>
  <c r="AX158" i="4"/>
  <c r="BF158" i="4"/>
  <c r="BA158" i="4"/>
  <c r="AU158" i="4"/>
  <c r="AQ158" i="4"/>
  <c r="BJ158" i="4"/>
  <c r="BD158" i="4"/>
  <c r="AT158" i="4"/>
  <c r="AS158" i="4"/>
  <c r="AO158" i="4"/>
  <c r="AC158" i="4"/>
  <c r="U158" i="4"/>
  <c r="AZ158" i="4"/>
  <c r="AV158" i="4"/>
  <c r="AF158" i="4"/>
  <c r="BE158" i="4"/>
  <c r="AM158" i="4"/>
  <c r="AE158" i="4"/>
  <c r="T158" i="4"/>
  <c r="AA158" i="4"/>
  <c r="Z158" i="4"/>
  <c r="Y158" i="4"/>
  <c r="Q158" i="4"/>
  <c r="V158" i="4"/>
  <c r="P158" i="4"/>
  <c r="AN158" i="4"/>
  <c r="AR158" i="4"/>
  <c r="AP158" i="4"/>
  <c r="AB158" i="4"/>
  <c r="X158" i="4"/>
  <c r="W158" i="4"/>
  <c r="AD158" i="4"/>
  <c r="S158" i="4"/>
  <c r="AL158" i="4"/>
  <c r="R158" i="4"/>
  <c r="N158" i="4"/>
  <c r="J158" i="4"/>
  <c r="F158" i="4"/>
  <c r="M158" i="4"/>
  <c r="I158" i="4"/>
  <c r="E158" i="4"/>
  <c r="L158" i="4"/>
  <c r="H158" i="4"/>
  <c r="G158" i="4"/>
  <c r="D158" i="4"/>
  <c r="B158" i="4"/>
  <c r="K158" i="4"/>
  <c r="C158" i="4"/>
  <c r="BT154" i="4"/>
  <c r="BS154" i="4"/>
  <c r="BQ154" i="4"/>
  <c r="BO154" i="4"/>
  <c r="BK154" i="4"/>
  <c r="BJ154" i="4"/>
  <c r="BL154" i="4"/>
  <c r="BI154" i="4"/>
  <c r="BG154" i="4"/>
  <c r="BC154" i="4"/>
  <c r="AY154" i="4"/>
  <c r="BP154" i="4"/>
  <c r="BB154" i="4"/>
  <c r="AX154" i="4"/>
  <c r="BH154" i="4"/>
  <c r="BE154" i="4"/>
  <c r="AU154" i="4"/>
  <c r="AQ154" i="4"/>
  <c r="AZ154" i="4"/>
  <c r="AT154" i="4"/>
  <c r="BM154" i="4"/>
  <c r="BF154" i="4"/>
  <c r="AO154" i="4"/>
  <c r="AC154" i="4"/>
  <c r="U154" i="4"/>
  <c r="AR154" i="4"/>
  <c r="AF154" i="4"/>
  <c r="AN154" i="4"/>
  <c r="Y154" i="4"/>
  <c r="Q154" i="4"/>
  <c r="T154" i="4"/>
  <c r="AA154" i="4"/>
  <c r="AS154" i="4"/>
  <c r="AE154" i="4"/>
  <c r="BN154" i="4"/>
  <c r="BD154" i="4"/>
  <c r="AL154" i="4"/>
  <c r="Z154" i="4"/>
  <c r="V154" i="4"/>
  <c r="P154" i="4"/>
  <c r="BA154" i="4"/>
  <c r="AM154" i="4"/>
  <c r="AB154" i="4"/>
  <c r="X154" i="4"/>
  <c r="W154" i="4"/>
  <c r="S154" i="4"/>
  <c r="R154" i="4"/>
  <c r="AD154" i="4"/>
  <c r="AV154" i="4"/>
  <c r="AP154" i="4"/>
  <c r="N154" i="4"/>
  <c r="J154" i="4"/>
  <c r="F154" i="4"/>
  <c r="M154" i="4"/>
  <c r="I154" i="4"/>
  <c r="E154" i="4"/>
  <c r="L154" i="4"/>
  <c r="H154" i="4"/>
  <c r="K154" i="4"/>
  <c r="D154" i="4"/>
  <c r="B154" i="4"/>
  <c r="G154" i="4"/>
  <c r="C154" i="4"/>
  <c r="BS150" i="4"/>
  <c r="BQ150" i="4"/>
  <c r="BO150" i="4"/>
  <c r="BK150" i="4"/>
  <c r="BT150" i="4"/>
  <c r="BM150" i="4"/>
  <c r="BN150" i="4"/>
  <c r="BJ150" i="4"/>
  <c r="BI150" i="4"/>
  <c r="BP150" i="4"/>
  <c r="BL150" i="4"/>
  <c r="BH150" i="4"/>
  <c r="BG150" i="4"/>
  <c r="BC150" i="4"/>
  <c r="AY150" i="4"/>
  <c r="BB150" i="4"/>
  <c r="AX150" i="4"/>
  <c r="BF150" i="4"/>
  <c r="BA150" i="4"/>
  <c r="AU150" i="4"/>
  <c r="AQ150" i="4"/>
  <c r="BD150" i="4"/>
  <c r="AT150" i="4"/>
  <c r="BE150" i="4"/>
  <c r="AS150" i="4"/>
  <c r="AO150" i="4"/>
  <c r="AC150" i="4"/>
  <c r="U150" i="4"/>
  <c r="AV150" i="4"/>
  <c r="AF150" i="4"/>
  <c r="AM150" i="4"/>
  <c r="AE150" i="4"/>
  <c r="AD150" i="4"/>
  <c r="Y150" i="4"/>
  <c r="Q150" i="4"/>
  <c r="V150" i="4"/>
  <c r="P150" i="4"/>
  <c r="Z150" i="4"/>
  <c r="AP150" i="4"/>
  <c r="AN150" i="4"/>
  <c r="T150" i="4"/>
  <c r="AA150" i="4"/>
  <c r="S150" i="4"/>
  <c r="AL150" i="4"/>
  <c r="W150" i="4"/>
  <c r="AZ150" i="4"/>
  <c r="AB150" i="4"/>
  <c r="AR150" i="4"/>
  <c r="X150" i="4"/>
  <c r="R150" i="4"/>
  <c r="N150" i="4"/>
  <c r="J150" i="4"/>
  <c r="F150" i="4"/>
  <c r="M150" i="4"/>
  <c r="I150" i="4"/>
  <c r="E150" i="4"/>
  <c r="L150" i="4"/>
  <c r="H150" i="4"/>
  <c r="G150" i="4"/>
  <c r="D150" i="4"/>
  <c r="C150" i="4"/>
  <c r="K150" i="4"/>
  <c r="B150" i="4"/>
  <c r="BT146" i="4"/>
  <c r="BQ146" i="4"/>
  <c r="BS146" i="4"/>
  <c r="BO146" i="4"/>
  <c r="BK146" i="4"/>
  <c r="BP146" i="4"/>
  <c r="BI146" i="4"/>
  <c r="BM146" i="4"/>
  <c r="BG146" i="4"/>
  <c r="BC146" i="4"/>
  <c r="AY146" i="4"/>
  <c r="BN146" i="4"/>
  <c r="BB146" i="4"/>
  <c r="AX146" i="4"/>
  <c r="BE146" i="4"/>
  <c r="AU146" i="4"/>
  <c r="AQ146" i="4"/>
  <c r="BL146" i="4"/>
  <c r="AZ146" i="4"/>
  <c r="AT146" i="4"/>
  <c r="BA146" i="4"/>
  <c r="AO146" i="4"/>
  <c r="AC146" i="4"/>
  <c r="U146" i="4"/>
  <c r="BD146" i="4"/>
  <c r="AR146" i="4"/>
  <c r="AF146" i="4"/>
  <c r="BH146" i="4"/>
  <c r="AS146" i="4"/>
  <c r="AN146" i="4"/>
  <c r="AB146" i="4"/>
  <c r="X146" i="4"/>
  <c r="W146" i="4"/>
  <c r="Y146" i="4"/>
  <c r="Q146" i="4"/>
  <c r="BJ146" i="4"/>
  <c r="AM146" i="4"/>
  <c r="AV146" i="4"/>
  <c r="AL146" i="4"/>
  <c r="AD146" i="4"/>
  <c r="V146" i="4"/>
  <c r="P146" i="4"/>
  <c r="BF146" i="4"/>
  <c r="AE146" i="4"/>
  <c r="S146" i="4"/>
  <c r="AP146" i="4"/>
  <c r="T146" i="4"/>
  <c r="AA146" i="4"/>
  <c r="Z146" i="4"/>
  <c r="R146" i="4"/>
  <c r="N146" i="4"/>
  <c r="J146" i="4"/>
  <c r="F146" i="4"/>
  <c r="M146" i="4"/>
  <c r="I146" i="4"/>
  <c r="E146" i="4"/>
  <c r="L146" i="4"/>
  <c r="H146" i="4"/>
  <c r="B146" i="4"/>
  <c r="K146" i="4"/>
  <c r="G146" i="4"/>
  <c r="C146" i="4"/>
  <c r="D146" i="4"/>
  <c r="BT142" i="4"/>
  <c r="BQ142" i="4"/>
  <c r="BO142" i="4"/>
  <c r="BN142" i="4"/>
  <c r="BM142" i="4"/>
  <c r="BK142" i="4"/>
  <c r="BL142" i="4"/>
  <c r="BI142" i="4"/>
  <c r="BH142" i="4"/>
  <c r="BG142" i="4"/>
  <c r="BC142" i="4"/>
  <c r="AY142" i="4"/>
  <c r="BS142" i="4"/>
  <c r="BJ142" i="4"/>
  <c r="BB142" i="4"/>
  <c r="AX142" i="4"/>
  <c r="BF142" i="4"/>
  <c r="BA142" i="4"/>
  <c r="AU142" i="4"/>
  <c r="AQ142" i="4"/>
  <c r="BP142" i="4"/>
  <c r="BD142" i="4"/>
  <c r="AT142" i="4"/>
  <c r="AS142" i="4"/>
  <c r="AO142" i="4"/>
  <c r="AC142" i="4"/>
  <c r="U142" i="4"/>
  <c r="AZ142" i="4"/>
  <c r="AV142" i="4"/>
  <c r="AF142" i="4"/>
  <c r="AM142" i="4"/>
  <c r="AE142" i="4"/>
  <c r="T142" i="4"/>
  <c r="AA142" i="4"/>
  <c r="Z142" i="4"/>
  <c r="Y142" i="4"/>
  <c r="Q142" i="4"/>
  <c r="V142" i="4"/>
  <c r="P142" i="4"/>
  <c r="AN142" i="4"/>
  <c r="AD142" i="4"/>
  <c r="AR142" i="4"/>
  <c r="AP142" i="4"/>
  <c r="AB142" i="4"/>
  <c r="X142" i="4"/>
  <c r="W142" i="4"/>
  <c r="BE142" i="4"/>
  <c r="S142" i="4"/>
  <c r="R142" i="4"/>
  <c r="AL142" i="4"/>
  <c r="N142" i="4"/>
  <c r="J142" i="4"/>
  <c r="F142" i="4"/>
  <c r="M142" i="4"/>
  <c r="I142" i="4"/>
  <c r="E142" i="4"/>
  <c r="L142" i="4"/>
  <c r="H142" i="4"/>
  <c r="G142" i="4"/>
  <c r="D142" i="4"/>
  <c r="K142" i="4"/>
  <c r="C142" i="4"/>
  <c r="B142" i="4"/>
  <c r="BT138" i="4"/>
  <c r="BS138" i="4"/>
  <c r="BQ138" i="4"/>
  <c r="BO138" i="4"/>
  <c r="BK138" i="4"/>
  <c r="BJ138" i="4"/>
  <c r="BP138" i="4"/>
  <c r="BM138" i="4"/>
  <c r="BL138" i="4"/>
  <c r="BI138" i="4"/>
  <c r="BG138" i="4"/>
  <c r="BC138" i="4"/>
  <c r="AY138" i="4"/>
  <c r="BB138" i="4"/>
  <c r="AX138" i="4"/>
  <c r="BN138" i="4"/>
  <c r="BH138" i="4"/>
  <c r="BE138" i="4"/>
  <c r="AU138" i="4"/>
  <c r="AQ138" i="4"/>
  <c r="AZ138" i="4"/>
  <c r="AT138" i="4"/>
  <c r="BF138" i="4"/>
  <c r="AO138" i="4"/>
  <c r="AC138" i="4"/>
  <c r="U138" i="4"/>
  <c r="AR138" i="4"/>
  <c r="AF138" i="4"/>
  <c r="BA138" i="4"/>
  <c r="AN138" i="4"/>
  <c r="Y138" i="4"/>
  <c r="Q138" i="4"/>
  <c r="AA138" i="4"/>
  <c r="Z138" i="4"/>
  <c r="AE138" i="4"/>
  <c r="AB138" i="4"/>
  <c r="X138" i="4"/>
  <c r="AL138" i="4"/>
  <c r="T138" i="4"/>
  <c r="V138" i="4"/>
  <c r="P138" i="4"/>
  <c r="AS138" i="4"/>
  <c r="AM138" i="4"/>
  <c r="W138" i="4"/>
  <c r="S138" i="4"/>
  <c r="AP138" i="4"/>
  <c r="R138" i="4"/>
  <c r="BD138" i="4"/>
  <c r="AV138" i="4"/>
  <c r="AD138" i="4"/>
  <c r="N138" i="4"/>
  <c r="J138" i="4"/>
  <c r="F138" i="4"/>
  <c r="M138" i="4"/>
  <c r="I138" i="4"/>
  <c r="E138" i="4"/>
  <c r="L138" i="4"/>
  <c r="H138" i="4"/>
  <c r="K138" i="4"/>
  <c r="D138" i="4"/>
  <c r="B138" i="4"/>
  <c r="G138" i="4"/>
  <c r="C138" i="4"/>
  <c r="BT134" i="4"/>
  <c r="BS134" i="4"/>
  <c r="BQ134" i="4"/>
  <c r="BO134" i="4"/>
  <c r="BK134" i="4"/>
  <c r="BP134" i="4"/>
  <c r="BN134" i="4"/>
  <c r="BJ134" i="4"/>
  <c r="BI134" i="4"/>
  <c r="BH134" i="4"/>
  <c r="BG134" i="4"/>
  <c r="BC134" i="4"/>
  <c r="AY134" i="4"/>
  <c r="BM134" i="4"/>
  <c r="BB134" i="4"/>
  <c r="AX134" i="4"/>
  <c r="BF134" i="4"/>
  <c r="BA134" i="4"/>
  <c r="AU134" i="4"/>
  <c r="AQ134" i="4"/>
  <c r="BD134" i="4"/>
  <c r="AT134" i="4"/>
  <c r="BL134" i="4"/>
  <c r="BE134" i="4"/>
  <c r="AS134" i="4"/>
  <c r="AO134" i="4"/>
  <c r="AC134" i="4"/>
  <c r="U134" i="4"/>
  <c r="AV134" i="4"/>
  <c r="AF134" i="4"/>
  <c r="AM134" i="4"/>
  <c r="AE134" i="4"/>
  <c r="AD134" i="4"/>
  <c r="Y134" i="4"/>
  <c r="Q134" i="4"/>
  <c r="V134" i="4"/>
  <c r="P134" i="4"/>
  <c r="T134" i="4"/>
  <c r="AA134" i="4"/>
  <c r="Z134" i="4"/>
  <c r="AZ134" i="4"/>
  <c r="AP134" i="4"/>
  <c r="AN134" i="4"/>
  <c r="S134" i="4"/>
  <c r="X134" i="4"/>
  <c r="W134" i="4"/>
  <c r="AR134" i="4"/>
  <c r="AL134" i="4"/>
  <c r="R134" i="4"/>
  <c r="AB134" i="4"/>
  <c r="N134" i="4"/>
  <c r="J134" i="4"/>
  <c r="F134" i="4"/>
  <c r="M134" i="4"/>
  <c r="I134" i="4"/>
  <c r="E134" i="4"/>
  <c r="L134" i="4"/>
  <c r="H134" i="4"/>
  <c r="G134" i="4"/>
  <c r="B134" i="4"/>
  <c r="K134" i="4"/>
  <c r="D134" i="4"/>
  <c r="C134" i="4"/>
  <c r="BQ130" i="4"/>
  <c r="BO130" i="4"/>
  <c r="BS130" i="4"/>
  <c r="BK130" i="4"/>
  <c r="BM130" i="4"/>
  <c r="BI130" i="4"/>
  <c r="BP130" i="4"/>
  <c r="BN130" i="4"/>
  <c r="BJ130" i="4"/>
  <c r="BG130" i="4"/>
  <c r="BC130" i="4"/>
  <c r="AY130" i="4"/>
  <c r="BL130" i="4"/>
  <c r="BB130" i="4"/>
  <c r="AX130" i="4"/>
  <c r="BE130" i="4"/>
  <c r="AU130" i="4"/>
  <c r="AQ130" i="4"/>
  <c r="AZ130" i="4"/>
  <c r="AT130" i="4"/>
  <c r="BH130" i="4"/>
  <c r="BA130" i="4"/>
  <c r="AO130" i="4"/>
  <c r="AC130" i="4"/>
  <c r="U130" i="4"/>
  <c r="BT130" i="4"/>
  <c r="BD130" i="4"/>
  <c r="AR130" i="4"/>
  <c r="AF130" i="4"/>
  <c r="BF130" i="4"/>
  <c r="AS130" i="4"/>
  <c r="AN130" i="4"/>
  <c r="AB130" i="4"/>
  <c r="X130" i="4"/>
  <c r="W130" i="4"/>
  <c r="Y130" i="4"/>
  <c r="Q130" i="4"/>
  <c r="AM130" i="4"/>
  <c r="AV130" i="4"/>
  <c r="AL130" i="4"/>
  <c r="AD130" i="4"/>
  <c r="V130" i="4"/>
  <c r="P130" i="4"/>
  <c r="AE130" i="4"/>
  <c r="S130" i="4"/>
  <c r="Z130" i="4"/>
  <c r="T130" i="4"/>
  <c r="R130" i="4"/>
  <c r="AP130" i="4"/>
  <c r="AA130" i="4"/>
  <c r="N130" i="4"/>
  <c r="J130" i="4"/>
  <c r="F130" i="4"/>
  <c r="M130" i="4"/>
  <c r="I130" i="4"/>
  <c r="E130" i="4"/>
  <c r="L130" i="4"/>
  <c r="H130" i="4"/>
  <c r="D130" i="4"/>
  <c r="B130" i="4"/>
  <c r="K130" i="4"/>
  <c r="G130" i="4"/>
  <c r="C130" i="4"/>
  <c r="BT126" i="4"/>
  <c r="BQ126" i="4"/>
  <c r="BO126" i="4"/>
  <c r="BS126" i="4"/>
  <c r="BN126" i="4"/>
  <c r="BM126" i="4"/>
  <c r="BK126" i="4"/>
  <c r="BL126" i="4"/>
  <c r="BP126" i="4"/>
  <c r="BI126" i="4"/>
  <c r="BH126" i="4"/>
  <c r="BG126" i="4"/>
  <c r="BC126" i="4"/>
  <c r="AY126" i="4"/>
  <c r="BB126" i="4"/>
  <c r="AX126" i="4"/>
  <c r="BF126" i="4"/>
  <c r="BA126" i="4"/>
  <c r="AU126" i="4"/>
  <c r="AQ126" i="4"/>
  <c r="BD126" i="4"/>
  <c r="AT126" i="4"/>
  <c r="AS126" i="4"/>
  <c r="AO126" i="4"/>
  <c r="AC126" i="4"/>
  <c r="U126" i="4"/>
  <c r="BJ126" i="4"/>
  <c r="AZ126" i="4"/>
  <c r="AV126" i="4"/>
  <c r="AF126" i="4"/>
  <c r="BE126" i="4"/>
  <c r="AM126" i="4"/>
  <c r="AE126" i="4"/>
  <c r="T126" i="4"/>
  <c r="AA126" i="4"/>
  <c r="Z126" i="4"/>
  <c r="Y126" i="4"/>
  <c r="Q126" i="4"/>
  <c r="V126" i="4"/>
  <c r="P126" i="4"/>
  <c r="AN126" i="4"/>
  <c r="AR126" i="4"/>
  <c r="AP126" i="4"/>
  <c r="AB126" i="4"/>
  <c r="X126" i="4"/>
  <c r="W126" i="4"/>
  <c r="AD126" i="4"/>
  <c r="S126" i="4"/>
  <c r="AL126" i="4"/>
  <c r="R126" i="4"/>
  <c r="N126" i="4"/>
  <c r="J126" i="4"/>
  <c r="F126" i="4"/>
  <c r="M126" i="4"/>
  <c r="I126" i="4"/>
  <c r="E126" i="4"/>
  <c r="L126" i="4"/>
  <c r="H126" i="4"/>
  <c r="G126" i="4"/>
  <c r="D126" i="4"/>
  <c r="K126" i="4"/>
  <c r="C126" i="4"/>
  <c r="B126" i="4"/>
  <c r="BT122" i="4"/>
  <c r="BS122" i="4"/>
  <c r="BQ122" i="4"/>
  <c r="BO122" i="4"/>
  <c r="BK122" i="4"/>
  <c r="BM122" i="4"/>
  <c r="BJ122" i="4"/>
  <c r="BN122" i="4"/>
  <c r="BL122" i="4"/>
  <c r="BI122" i="4"/>
  <c r="BG122" i="4"/>
  <c r="BC122" i="4"/>
  <c r="AY122" i="4"/>
  <c r="BB122" i="4"/>
  <c r="AX122" i="4"/>
  <c r="BH122" i="4"/>
  <c r="BE122" i="4"/>
  <c r="AU122" i="4"/>
  <c r="AQ122" i="4"/>
  <c r="AZ122" i="4"/>
  <c r="AT122" i="4"/>
  <c r="BF122" i="4"/>
  <c r="AO122" i="4"/>
  <c r="AC122" i="4"/>
  <c r="U122" i="4"/>
  <c r="AR122" i="4"/>
  <c r="AF122" i="4"/>
  <c r="AN122" i="4"/>
  <c r="Y122" i="4"/>
  <c r="Q122" i="4"/>
  <c r="T122" i="4"/>
  <c r="BA122" i="4"/>
  <c r="AS122" i="4"/>
  <c r="AM122" i="4"/>
  <c r="AE122" i="4"/>
  <c r="W122" i="4"/>
  <c r="BP122" i="4"/>
  <c r="BD122" i="4"/>
  <c r="AL122" i="4"/>
  <c r="AA122" i="4"/>
  <c r="Z122" i="4"/>
  <c r="V122" i="4"/>
  <c r="P122" i="4"/>
  <c r="AB122" i="4"/>
  <c r="X122" i="4"/>
  <c r="S122" i="4"/>
  <c r="AV122" i="4"/>
  <c r="R122" i="4"/>
  <c r="AP122" i="4"/>
  <c r="AD122" i="4"/>
  <c r="N122" i="4"/>
  <c r="J122" i="4"/>
  <c r="F122" i="4"/>
  <c r="M122" i="4"/>
  <c r="I122" i="4"/>
  <c r="E122" i="4"/>
  <c r="L122" i="4"/>
  <c r="H122" i="4"/>
  <c r="K122" i="4"/>
  <c r="D122" i="4"/>
  <c r="B122" i="4"/>
  <c r="G122" i="4"/>
  <c r="C122" i="4"/>
  <c r="BS118" i="4"/>
  <c r="BQ118" i="4"/>
  <c r="BT118" i="4"/>
  <c r="BO118" i="4"/>
  <c r="BK118" i="4"/>
  <c r="BJ118" i="4"/>
  <c r="BI118" i="4"/>
  <c r="BM118" i="4"/>
  <c r="BL118" i="4"/>
  <c r="BH118" i="4"/>
  <c r="BG118" i="4"/>
  <c r="BC118" i="4"/>
  <c r="AY118" i="4"/>
  <c r="BN118" i="4"/>
  <c r="BB118" i="4"/>
  <c r="AX118" i="4"/>
  <c r="BF118" i="4"/>
  <c r="BA118" i="4"/>
  <c r="AU118" i="4"/>
  <c r="AQ118" i="4"/>
  <c r="BD118" i="4"/>
  <c r="AT118" i="4"/>
  <c r="BE118" i="4"/>
  <c r="AS118" i="4"/>
  <c r="AO118" i="4"/>
  <c r="AC118" i="4"/>
  <c r="U118" i="4"/>
  <c r="AV118" i="4"/>
  <c r="AF118" i="4"/>
  <c r="BP118" i="4"/>
  <c r="AM118" i="4"/>
  <c r="AE118" i="4"/>
  <c r="AD118" i="4"/>
  <c r="Y118" i="4"/>
  <c r="Q118" i="4"/>
  <c r="V118" i="4"/>
  <c r="P118" i="4"/>
  <c r="AP118" i="4"/>
  <c r="AN118" i="4"/>
  <c r="T118" i="4"/>
  <c r="AA118" i="4"/>
  <c r="Z118" i="4"/>
  <c r="S118" i="4"/>
  <c r="AL118" i="4"/>
  <c r="AB118" i="4"/>
  <c r="AZ118" i="4"/>
  <c r="AR118" i="4"/>
  <c r="X118" i="4"/>
  <c r="W118" i="4"/>
  <c r="R118" i="4"/>
  <c r="N118" i="4"/>
  <c r="J118" i="4"/>
  <c r="F118" i="4"/>
  <c r="M118" i="4"/>
  <c r="I118" i="4"/>
  <c r="E118" i="4"/>
  <c r="L118" i="4"/>
  <c r="H118" i="4"/>
  <c r="G118" i="4"/>
  <c r="D118" i="4"/>
  <c r="C118" i="4"/>
  <c r="K118" i="4"/>
  <c r="B118" i="4"/>
  <c r="BT114" i="4"/>
  <c r="BQ114" i="4"/>
  <c r="BS114" i="4"/>
  <c r="BO114" i="4"/>
  <c r="BK114" i="4"/>
  <c r="BP114" i="4"/>
  <c r="BM114" i="4"/>
  <c r="BN114" i="4"/>
  <c r="BI114" i="4"/>
  <c r="BG114" i="4"/>
  <c r="BC114" i="4"/>
  <c r="AY114" i="4"/>
  <c r="BB114" i="4"/>
  <c r="AX114" i="4"/>
  <c r="BJ114" i="4"/>
  <c r="BE114" i="4"/>
  <c r="AU114" i="4"/>
  <c r="AQ114" i="4"/>
  <c r="AZ114" i="4"/>
  <c r="AT114" i="4"/>
  <c r="BA114" i="4"/>
  <c r="AO114" i="4"/>
  <c r="AC114" i="4"/>
  <c r="U114" i="4"/>
  <c r="BD114" i="4"/>
  <c r="AR114" i="4"/>
  <c r="AF114" i="4"/>
  <c r="AS114" i="4"/>
  <c r="AN114" i="4"/>
  <c r="AB114" i="4"/>
  <c r="X114" i="4"/>
  <c r="W114" i="4"/>
  <c r="Y114" i="4"/>
  <c r="Q114" i="4"/>
  <c r="AV114" i="4"/>
  <c r="AL114" i="4"/>
  <c r="AD114" i="4"/>
  <c r="V114" i="4"/>
  <c r="P114" i="4"/>
  <c r="BH114" i="4"/>
  <c r="BF114" i="4"/>
  <c r="AM114" i="4"/>
  <c r="AE114" i="4"/>
  <c r="S114" i="4"/>
  <c r="BL114" i="4"/>
  <c r="AA114" i="4"/>
  <c r="AP114" i="4"/>
  <c r="Z114" i="4"/>
  <c r="T114" i="4"/>
  <c r="R114" i="4"/>
  <c r="N114" i="4"/>
  <c r="J114" i="4"/>
  <c r="F114" i="4"/>
  <c r="M114" i="4"/>
  <c r="I114" i="4"/>
  <c r="E114" i="4"/>
  <c r="L114" i="4"/>
  <c r="H114" i="4"/>
  <c r="B114" i="4"/>
  <c r="D114" i="4"/>
  <c r="K114" i="4"/>
  <c r="G114" i="4"/>
  <c r="C114" i="4"/>
  <c r="BT110" i="4"/>
  <c r="BS110" i="4"/>
  <c r="BQ110" i="4"/>
  <c r="BO110" i="4"/>
  <c r="BN110" i="4"/>
  <c r="BM110" i="4"/>
  <c r="BK110" i="4"/>
  <c r="BL110" i="4"/>
  <c r="BH110" i="4"/>
  <c r="BG110" i="4"/>
  <c r="BC110" i="4"/>
  <c r="AY110" i="4"/>
  <c r="BP110" i="4"/>
  <c r="BJ110" i="4"/>
  <c r="BB110" i="4"/>
  <c r="AX110" i="4"/>
  <c r="BF110" i="4"/>
  <c r="BA110" i="4"/>
  <c r="AU110" i="4"/>
  <c r="AQ110" i="4"/>
  <c r="BI110" i="4"/>
  <c r="BD110" i="4"/>
  <c r="AT110" i="4"/>
  <c r="AS110" i="4"/>
  <c r="AP110" i="4"/>
  <c r="AO110" i="4"/>
  <c r="AC110" i="4"/>
  <c r="U110" i="4"/>
  <c r="AZ110" i="4"/>
  <c r="AV110" i="4"/>
  <c r="AF110" i="4"/>
  <c r="AM110" i="4"/>
  <c r="AE110" i="4"/>
  <c r="T110" i="4"/>
  <c r="AA110" i="4"/>
  <c r="Z110" i="4"/>
  <c r="Y110" i="4"/>
  <c r="Q110" i="4"/>
  <c r="V110" i="4"/>
  <c r="P110" i="4"/>
  <c r="BE110" i="4"/>
  <c r="AN110" i="4"/>
  <c r="AD110" i="4"/>
  <c r="AR110" i="4"/>
  <c r="AB110" i="4"/>
  <c r="X110" i="4"/>
  <c r="W110" i="4"/>
  <c r="S110" i="4"/>
  <c r="R110" i="4"/>
  <c r="AL110" i="4"/>
  <c r="N110" i="4"/>
  <c r="J110" i="4"/>
  <c r="F110" i="4"/>
  <c r="M110" i="4"/>
  <c r="I110" i="4"/>
  <c r="E110" i="4"/>
  <c r="L110" i="4"/>
  <c r="H110" i="4"/>
  <c r="G110" i="4"/>
  <c r="D110" i="4"/>
  <c r="K110" i="4"/>
  <c r="B110" i="4"/>
  <c r="C110" i="4"/>
  <c r="BT106" i="4"/>
  <c r="BS106" i="4"/>
  <c r="BQ106" i="4"/>
  <c r="BO106" i="4"/>
  <c r="BK106" i="4"/>
  <c r="BN106" i="4"/>
  <c r="BJ106" i="4"/>
  <c r="BI106" i="4"/>
  <c r="BP106" i="4"/>
  <c r="BL106" i="4"/>
  <c r="BG106" i="4"/>
  <c r="BC106" i="4"/>
  <c r="AY106" i="4"/>
  <c r="BM106" i="4"/>
  <c r="BB106" i="4"/>
  <c r="AX106" i="4"/>
  <c r="BH106" i="4"/>
  <c r="BE106" i="4"/>
  <c r="AU106" i="4"/>
  <c r="AQ106" i="4"/>
  <c r="AZ106" i="4"/>
  <c r="AT106" i="4"/>
  <c r="BF106" i="4"/>
  <c r="AO106" i="4"/>
  <c r="AC106" i="4"/>
  <c r="U106" i="4"/>
  <c r="AR106" i="4"/>
  <c r="AP106" i="4"/>
  <c r="AF106" i="4"/>
  <c r="BA106" i="4"/>
  <c r="AN106" i="4"/>
  <c r="Y106" i="4"/>
  <c r="Q106" i="4"/>
  <c r="AA106" i="4"/>
  <c r="P106" i="4"/>
  <c r="AE106" i="4"/>
  <c r="AB106" i="4"/>
  <c r="X106" i="4"/>
  <c r="AL106" i="4"/>
  <c r="T106" i="4"/>
  <c r="Z106" i="4"/>
  <c r="V106" i="4"/>
  <c r="AS106" i="4"/>
  <c r="AM106" i="4"/>
  <c r="W106" i="4"/>
  <c r="S106" i="4"/>
  <c r="BD106" i="4"/>
  <c r="AD106" i="4"/>
  <c r="R106" i="4"/>
  <c r="AV106" i="4"/>
  <c r="N106" i="4"/>
  <c r="J106" i="4"/>
  <c r="F106" i="4"/>
  <c r="M106" i="4"/>
  <c r="I106" i="4"/>
  <c r="E106" i="4"/>
  <c r="L106" i="4"/>
  <c r="H106" i="4"/>
  <c r="K106" i="4"/>
  <c r="D106" i="4"/>
  <c r="G106" i="4"/>
  <c r="C106" i="4"/>
  <c r="B106" i="4"/>
  <c r="BS102" i="4"/>
  <c r="BT102" i="4"/>
  <c r="BQ102" i="4"/>
  <c r="BO102" i="4"/>
  <c r="BK102" i="4"/>
  <c r="BP102" i="4"/>
  <c r="BM102" i="4"/>
  <c r="BJ102" i="4"/>
  <c r="BI102" i="4"/>
  <c r="BN102" i="4"/>
  <c r="BH102" i="4"/>
  <c r="BG102" i="4"/>
  <c r="BC102" i="4"/>
  <c r="AY102" i="4"/>
  <c r="BB102" i="4"/>
  <c r="AX102" i="4"/>
  <c r="BL102" i="4"/>
  <c r="BF102" i="4"/>
  <c r="BA102" i="4"/>
  <c r="AU102" i="4"/>
  <c r="AQ102" i="4"/>
  <c r="BD102" i="4"/>
  <c r="AT102" i="4"/>
  <c r="BE102" i="4"/>
  <c r="AS102" i="4"/>
  <c r="AO102" i="4"/>
  <c r="AC102" i="4"/>
  <c r="U102" i="4"/>
  <c r="AV102" i="4"/>
  <c r="AF102" i="4"/>
  <c r="AM102" i="4"/>
  <c r="AE102" i="4"/>
  <c r="AD102" i="4"/>
  <c r="Y102" i="4"/>
  <c r="Q102" i="4"/>
  <c r="V102" i="4"/>
  <c r="AZ102" i="4"/>
  <c r="P102" i="4"/>
  <c r="AP102" i="4"/>
  <c r="AN102" i="4"/>
  <c r="T102" i="4"/>
  <c r="AA102" i="4"/>
  <c r="Z102" i="4"/>
  <c r="S102" i="4"/>
  <c r="AR102" i="4"/>
  <c r="AB102" i="4"/>
  <c r="AL102" i="4"/>
  <c r="X102" i="4"/>
  <c r="R102" i="4"/>
  <c r="W102" i="4"/>
  <c r="N102" i="4"/>
  <c r="J102" i="4"/>
  <c r="F102" i="4"/>
  <c r="M102" i="4"/>
  <c r="I102" i="4"/>
  <c r="E102" i="4"/>
  <c r="L102" i="4"/>
  <c r="H102" i="4"/>
  <c r="G102" i="4"/>
  <c r="K102" i="4"/>
  <c r="B102" i="4"/>
  <c r="D102" i="4"/>
  <c r="C102" i="4"/>
  <c r="BS98" i="4"/>
  <c r="BQ98" i="4"/>
  <c r="BO98" i="4"/>
  <c r="BT98" i="4"/>
  <c r="BK98" i="4"/>
  <c r="BN98" i="4"/>
  <c r="BJ98" i="4"/>
  <c r="BG98" i="4"/>
  <c r="BC98" i="4"/>
  <c r="AY98" i="4"/>
  <c r="BL98" i="4"/>
  <c r="BB98" i="4"/>
  <c r="AX98" i="4"/>
  <c r="BP98" i="4"/>
  <c r="BE98" i="4"/>
  <c r="AU98" i="4"/>
  <c r="AQ98" i="4"/>
  <c r="AZ98" i="4"/>
  <c r="AT98" i="4"/>
  <c r="BI98" i="4"/>
  <c r="BH98" i="4"/>
  <c r="BA98" i="4"/>
  <c r="AO98" i="4"/>
  <c r="AC98" i="4"/>
  <c r="U98" i="4"/>
  <c r="BM98" i="4"/>
  <c r="BD98" i="4"/>
  <c r="AR98" i="4"/>
  <c r="AF98" i="4"/>
  <c r="BF98" i="4"/>
  <c r="AS98" i="4"/>
  <c r="AN98" i="4"/>
  <c r="AB98" i="4"/>
  <c r="X98" i="4"/>
  <c r="W98" i="4"/>
  <c r="Y98" i="4"/>
  <c r="Q98" i="4"/>
  <c r="P98" i="4"/>
  <c r="AM98" i="4"/>
  <c r="AV98" i="4"/>
  <c r="AP98" i="4"/>
  <c r="AL98" i="4"/>
  <c r="AD98" i="4"/>
  <c r="V98" i="4"/>
  <c r="AE98" i="4"/>
  <c r="S98" i="4"/>
  <c r="T98" i="4"/>
  <c r="AA98" i="4"/>
  <c r="R98" i="4"/>
  <c r="Z98" i="4"/>
  <c r="N98" i="4"/>
  <c r="J98" i="4"/>
  <c r="F98" i="4"/>
  <c r="M98" i="4"/>
  <c r="I98" i="4"/>
  <c r="E98" i="4"/>
  <c r="L98" i="4"/>
  <c r="H98" i="4"/>
  <c r="D98" i="4"/>
  <c r="K98" i="4"/>
  <c r="G98" i="4"/>
  <c r="C98" i="4"/>
  <c r="B98" i="4"/>
  <c r="BT94" i="4"/>
  <c r="BS94" i="4"/>
  <c r="BQ94" i="4"/>
  <c r="BO94" i="4"/>
  <c r="BN94" i="4"/>
  <c r="BM94" i="4"/>
  <c r="BK94" i="4"/>
  <c r="BL94" i="4"/>
  <c r="BP94" i="4"/>
  <c r="BH94" i="4"/>
  <c r="BG94" i="4"/>
  <c r="BC94" i="4"/>
  <c r="AY94" i="4"/>
  <c r="BI94" i="4"/>
  <c r="BB94" i="4"/>
  <c r="AX94" i="4"/>
  <c r="BF94" i="4"/>
  <c r="BA94" i="4"/>
  <c r="AU94" i="4"/>
  <c r="AQ94" i="4"/>
  <c r="BJ94" i="4"/>
  <c r="BD94" i="4"/>
  <c r="AT94" i="4"/>
  <c r="AS94" i="4"/>
  <c r="AP94" i="4"/>
  <c r="AO94" i="4"/>
  <c r="AC94" i="4"/>
  <c r="U94" i="4"/>
  <c r="AZ94" i="4"/>
  <c r="AV94" i="4"/>
  <c r="AF94" i="4"/>
  <c r="BE94" i="4"/>
  <c r="AM94" i="4"/>
  <c r="AE94" i="4"/>
  <c r="T94" i="4"/>
  <c r="AA94" i="4"/>
  <c r="Z94" i="4"/>
  <c r="Y94" i="4"/>
  <c r="Q94" i="4"/>
  <c r="V94" i="4"/>
  <c r="AN94" i="4"/>
  <c r="AR94" i="4"/>
  <c r="AB94" i="4"/>
  <c r="X94" i="4"/>
  <c r="W94" i="4"/>
  <c r="P94" i="4"/>
  <c r="AD94" i="4"/>
  <c r="S94" i="4"/>
  <c r="AL94" i="4"/>
  <c r="R94" i="4"/>
  <c r="N94" i="4"/>
  <c r="J94" i="4"/>
  <c r="F94" i="4"/>
  <c r="M94" i="4"/>
  <c r="I94" i="4"/>
  <c r="E94" i="4"/>
  <c r="L94" i="4"/>
  <c r="H94" i="4"/>
  <c r="G94" i="4"/>
  <c r="D94" i="4"/>
  <c r="B94" i="4"/>
  <c r="K94" i="4"/>
  <c r="C94" i="4"/>
  <c r="BT90" i="4"/>
  <c r="BS90" i="4"/>
  <c r="BQ90" i="4"/>
  <c r="BO90" i="4"/>
  <c r="BK90" i="4"/>
  <c r="BJ90" i="4"/>
  <c r="BI90" i="4"/>
  <c r="BL90" i="4"/>
  <c r="BM90" i="4"/>
  <c r="BG90" i="4"/>
  <c r="BC90" i="4"/>
  <c r="AY90" i="4"/>
  <c r="BP90" i="4"/>
  <c r="BN90" i="4"/>
  <c r="BB90" i="4"/>
  <c r="AX90" i="4"/>
  <c r="BH90" i="4"/>
  <c r="BE90" i="4"/>
  <c r="AU90" i="4"/>
  <c r="AQ90" i="4"/>
  <c r="AZ90" i="4"/>
  <c r="AT90" i="4"/>
  <c r="BF90" i="4"/>
  <c r="AO90" i="4"/>
  <c r="AC90" i="4"/>
  <c r="U90" i="4"/>
  <c r="AR90" i="4"/>
  <c r="AP90" i="4"/>
  <c r="AF90" i="4"/>
  <c r="AN90" i="4"/>
  <c r="Y90" i="4"/>
  <c r="Q90" i="4"/>
  <c r="T90" i="4"/>
  <c r="P90" i="4"/>
  <c r="AE90" i="4"/>
  <c r="AB90" i="4"/>
  <c r="W90" i="4"/>
  <c r="BD90" i="4"/>
  <c r="AL90" i="4"/>
  <c r="AA90" i="4"/>
  <c r="Z90" i="4"/>
  <c r="V90" i="4"/>
  <c r="BA90" i="4"/>
  <c r="AS90" i="4"/>
  <c r="AM90" i="4"/>
  <c r="X90" i="4"/>
  <c r="S90" i="4"/>
  <c r="R90" i="4"/>
  <c r="AD90" i="4"/>
  <c r="AV90" i="4"/>
  <c r="N90" i="4"/>
  <c r="J90" i="4"/>
  <c r="F90" i="4"/>
  <c r="M90" i="4"/>
  <c r="I90" i="4"/>
  <c r="E90" i="4"/>
  <c r="L90" i="4"/>
  <c r="H90" i="4"/>
  <c r="K90" i="4"/>
  <c r="D90" i="4"/>
  <c r="B90" i="4"/>
  <c r="G90" i="4"/>
  <c r="C90" i="4"/>
  <c r="BS86" i="4"/>
  <c r="BQ86" i="4"/>
  <c r="BO86" i="4"/>
  <c r="BT86" i="4"/>
  <c r="BK86" i="4"/>
  <c r="BM86" i="4"/>
  <c r="BN86" i="4"/>
  <c r="BJ86" i="4"/>
  <c r="BI86" i="4"/>
  <c r="BP86" i="4"/>
  <c r="BL86" i="4"/>
  <c r="BH86" i="4"/>
  <c r="BG86" i="4"/>
  <c r="BC86" i="4"/>
  <c r="AY86" i="4"/>
  <c r="BB86" i="4"/>
  <c r="AX86" i="4"/>
  <c r="BF86" i="4"/>
  <c r="BA86" i="4"/>
  <c r="AU86" i="4"/>
  <c r="AQ86" i="4"/>
  <c r="BD86" i="4"/>
  <c r="AT86" i="4"/>
  <c r="BE86" i="4"/>
  <c r="AS86" i="4"/>
  <c r="AO86" i="4"/>
  <c r="AC86" i="4"/>
  <c r="U86" i="4"/>
  <c r="AV86" i="4"/>
  <c r="AF86" i="4"/>
  <c r="AP86" i="4"/>
  <c r="AM86" i="4"/>
  <c r="AE86" i="4"/>
  <c r="AD86" i="4"/>
  <c r="Y86" i="4"/>
  <c r="Q86" i="4"/>
  <c r="V86" i="4"/>
  <c r="T86" i="4"/>
  <c r="P86" i="4"/>
  <c r="AN86" i="4"/>
  <c r="AA86" i="4"/>
  <c r="Z86" i="4"/>
  <c r="S86" i="4"/>
  <c r="AZ86" i="4"/>
  <c r="AL86" i="4"/>
  <c r="W86" i="4"/>
  <c r="AB86" i="4"/>
  <c r="X86" i="4"/>
  <c r="AR86" i="4"/>
  <c r="R86" i="4"/>
  <c r="N86" i="4"/>
  <c r="J86" i="4"/>
  <c r="F86" i="4"/>
  <c r="M86" i="4"/>
  <c r="I86" i="4"/>
  <c r="E86" i="4"/>
  <c r="L86" i="4"/>
  <c r="H86" i="4"/>
  <c r="G86" i="4"/>
  <c r="D86" i="4"/>
  <c r="C86" i="4"/>
  <c r="K86" i="4"/>
  <c r="B86" i="4"/>
  <c r="BS82" i="4"/>
  <c r="BT82" i="4"/>
  <c r="BQ82" i="4"/>
  <c r="BO82" i="4"/>
  <c r="BK82" i="4"/>
  <c r="BP82" i="4"/>
  <c r="BI82" i="4"/>
  <c r="BG82" i="4"/>
  <c r="BC82" i="4"/>
  <c r="AY82" i="4"/>
  <c r="BB82" i="4"/>
  <c r="AX82" i="4"/>
  <c r="BM82" i="4"/>
  <c r="BE82" i="4"/>
  <c r="AU82" i="4"/>
  <c r="AQ82" i="4"/>
  <c r="BN82" i="4"/>
  <c r="BL82" i="4"/>
  <c r="AZ82" i="4"/>
  <c r="AT82" i="4"/>
  <c r="BJ82" i="4"/>
  <c r="BA82" i="4"/>
  <c r="AO82" i="4"/>
  <c r="AC82" i="4"/>
  <c r="U82" i="4"/>
  <c r="BD82" i="4"/>
  <c r="AR82" i="4"/>
  <c r="AF82" i="4"/>
  <c r="BH82" i="4"/>
  <c r="AS82" i="4"/>
  <c r="AN82" i="4"/>
  <c r="AB82" i="4"/>
  <c r="X82" i="4"/>
  <c r="W82" i="4"/>
  <c r="Y82" i="4"/>
  <c r="Q82" i="4"/>
  <c r="P82" i="4"/>
  <c r="BF82" i="4"/>
  <c r="AM82" i="4"/>
  <c r="AV82" i="4"/>
  <c r="AL82" i="4"/>
  <c r="AD82" i="4"/>
  <c r="V82" i="4"/>
  <c r="AE82" i="4"/>
  <c r="S82" i="4"/>
  <c r="T82" i="4"/>
  <c r="AP82" i="4"/>
  <c r="Z82" i="4"/>
  <c r="AA82" i="4"/>
  <c r="R82" i="4"/>
  <c r="N82" i="4"/>
  <c r="J82" i="4"/>
  <c r="F82" i="4"/>
  <c r="M82" i="4"/>
  <c r="I82" i="4"/>
  <c r="E82" i="4"/>
  <c r="L82" i="4"/>
  <c r="H82" i="4"/>
  <c r="D82" i="4"/>
  <c r="B82" i="4"/>
  <c r="K82" i="4"/>
  <c r="G82" i="4"/>
  <c r="C82" i="4"/>
  <c r="BT78" i="4"/>
  <c r="BS78" i="4"/>
  <c r="BQ78" i="4"/>
  <c r="BO78" i="4"/>
  <c r="BN78" i="4"/>
  <c r="BM78" i="4"/>
  <c r="BK78" i="4"/>
  <c r="BL78" i="4"/>
  <c r="BH78" i="4"/>
  <c r="BG78" i="4"/>
  <c r="BC78" i="4"/>
  <c r="AY78" i="4"/>
  <c r="BJ78" i="4"/>
  <c r="BB78" i="4"/>
  <c r="AX78" i="4"/>
  <c r="BF78" i="4"/>
  <c r="BA78" i="4"/>
  <c r="AU78" i="4"/>
  <c r="AQ78" i="4"/>
  <c r="BD78" i="4"/>
  <c r="AT78" i="4"/>
  <c r="AS78" i="4"/>
  <c r="AP78" i="4"/>
  <c r="AO78" i="4"/>
  <c r="AC78" i="4"/>
  <c r="U78" i="4"/>
  <c r="BP78" i="4"/>
  <c r="AZ78" i="4"/>
  <c r="AV78" i="4"/>
  <c r="AF78" i="4"/>
  <c r="AM78" i="4"/>
  <c r="AE78" i="4"/>
  <c r="T78" i="4"/>
  <c r="AA78" i="4"/>
  <c r="Z78" i="4"/>
  <c r="Y78" i="4"/>
  <c r="Q78" i="4"/>
  <c r="V78" i="4"/>
  <c r="AN78" i="4"/>
  <c r="AD78" i="4"/>
  <c r="BI78" i="4"/>
  <c r="AR78" i="4"/>
  <c r="AB78" i="4"/>
  <c r="X78" i="4"/>
  <c r="W78" i="4"/>
  <c r="P78" i="4"/>
  <c r="BE78" i="4"/>
  <c r="S78" i="4"/>
  <c r="R78" i="4"/>
  <c r="AL78" i="4"/>
  <c r="N78" i="4"/>
  <c r="J78" i="4"/>
  <c r="F78" i="4"/>
  <c r="M78" i="4"/>
  <c r="I78" i="4"/>
  <c r="E78" i="4"/>
  <c r="L78" i="4"/>
  <c r="H78" i="4"/>
  <c r="G78" i="4"/>
  <c r="D78" i="4"/>
  <c r="K78" i="4"/>
  <c r="C78" i="4"/>
  <c r="B78" i="4"/>
  <c r="BT74" i="4"/>
  <c r="BS74" i="4"/>
  <c r="BQ74" i="4"/>
  <c r="BO74" i="4"/>
  <c r="BK74" i="4"/>
  <c r="BJ74" i="4"/>
  <c r="BI74" i="4"/>
  <c r="BP74" i="4"/>
  <c r="BM74" i="4"/>
  <c r="BL74" i="4"/>
  <c r="BN74" i="4"/>
  <c r="BG74" i="4"/>
  <c r="BC74" i="4"/>
  <c r="AY74" i="4"/>
  <c r="BB74" i="4"/>
  <c r="AX74" i="4"/>
  <c r="BH74" i="4"/>
  <c r="BE74" i="4"/>
  <c r="AU74" i="4"/>
  <c r="AQ74" i="4"/>
  <c r="AZ74" i="4"/>
  <c r="AT74" i="4"/>
  <c r="BF74" i="4"/>
  <c r="AO74" i="4"/>
  <c r="AC74" i="4"/>
  <c r="U74" i="4"/>
  <c r="AR74" i="4"/>
  <c r="AP74" i="4"/>
  <c r="AF74" i="4"/>
  <c r="BA74" i="4"/>
  <c r="AN74" i="4"/>
  <c r="Y74" i="4"/>
  <c r="Q74" i="4"/>
  <c r="T74" i="4"/>
  <c r="AA74" i="4"/>
  <c r="Z74" i="4"/>
  <c r="V74" i="4"/>
  <c r="P74" i="4"/>
  <c r="AS74" i="4"/>
  <c r="AM74" i="4"/>
  <c r="AE74" i="4"/>
  <c r="AB74" i="4"/>
  <c r="X74" i="4"/>
  <c r="W74" i="4"/>
  <c r="AL74" i="4"/>
  <c r="S74" i="4"/>
  <c r="R74" i="4"/>
  <c r="AV74" i="4"/>
  <c r="AD74" i="4"/>
  <c r="BD74" i="4"/>
  <c r="N74" i="4"/>
  <c r="J74" i="4"/>
  <c r="F74" i="4"/>
  <c r="M74" i="4"/>
  <c r="I74" i="4"/>
  <c r="E74" i="4"/>
  <c r="L74" i="4"/>
  <c r="H74" i="4"/>
  <c r="K74" i="4"/>
  <c r="B74" i="4"/>
  <c r="D74" i="4"/>
  <c r="G74" i="4"/>
  <c r="C74" i="4"/>
  <c r="BS70" i="4"/>
  <c r="BT70" i="4"/>
  <c r="BQ70" i="4"/>
  <c r="BO70" i="4"/>
  <c r="BK70" i="4"/>
  <c r="BP70" i="4"/>
  <c r="BN70" i="4"/>
  <c r="BJ70" i="4"/>
  <c r="BI70" i="4"/>
  <c r="BH70" i="4"/>
  <c r="BG70" i="4"/>
  <c r="BC70" i="4"/>
  <c r="AY70" i="4"/>
  <c r="BB70" i="4"/>
  <c r="AX70" i="4"/>
  <c r="BF70" i="4"/>
  <c r="BA70" i="4"/>
  <c r="AU70" i="4"/>
  <c r="AQ70" i="4"/>
  <c r="BD70" i="4"/>
  <c r="AT70" i="4"/>
  <c r="BE70" i="4"/>
  <c r="AS70" i="4"/>
  <c r="AO70" i="4"/>
  <c r="AC70" i="4"/>
  <c r="U70" i="4"/>
  <c r="AV70" i="4"/>
  <c r="AF70" i="4"/>
  <c r="BL70" i="4"/>
  <c r="AM70" i="4"/>
  <c r="AE70" i="4"/>
  <c r="AD70" i="4"/>
  <c r="Y70" i="4"/>
  <c r="Q70" i="4"/>
  <c r="AP70" i="4"/>
  <c r="AA70" i="4"/>
  <c r="BM70" i="4"/>
  <c r="AZ70" i="4"/>
  <c r="V70" i="4"/>
  <c r="P70" i="4"/>
  <c r="AN70" i="4"/>
  <c r="T70" i="4"/>
  <c r="Z70" i="4"/>
  <c r="S70" i="4"/>
  <c r="X70" i="4"/>
  <c r="W70" i="4"/>
  <c r="AR70" i="4"/>
  <c r="AL70" i="4"/>
  <c r="R70" i="4"/>
  <c r="AB70" i="4"/>
  <c r="N70" i="4"/>
  <c r="J70" i="4"/>
  <c r="F70" i="4"/>
  <c r="M70" i="4"/>
  <c r="I70" i="4"/>
  <c r="E70" i="4"/>
  <c r="L70" i="4"/>
  <c r="H70" i="4"/>
  <c r="G70" i="4"/>
  <c r="K70" i="4"/>
  <c r="D70" i="4"/>
  <c r="C70" i="4"/>
  <c r="B70" i="4"/>
  <c r="BS66" i="4"/>
  <c r="BQ66" i="4"/>
  <c r="BO66" i="4"/>
  <c r="BK66" i="4"/>
  <c r="BM66" i="4"/>
  <c r="BP66" i="4"/>
  <c r="BJ66" i="4"/>
  <c r="BC66" i="4"/>
  <c r="AY66" i="4"/>
  <c r="BT66" i="4"/>
  <c r="BL66" i="4"/>
  <c r="BG66" i="4"/>
  <c r="BB66" i="4"/>
  <c r="AX66" i="4"/>
  <c r="BI66" i="4"/>
  <c r="BE66" i="4"/>
  <c r="AU66" i="4"/>
  <c r="AQ66" i="4"/>
  <c r="AZ66" i="4"/>
  <c r="AT66" i="4"/>
  <c r="BN66" i="4"/>
  <c r="BH66" i="4"/>
  <c r="BA66" i="4"/>
  <c r="AO66" i="4"/>
  <c r="AC66" i="4"/>
  <c r="U66" i="4"/>
  <c r="BD66" i="4"/>
  <c r="AR66" i="4"/>
  <c r="AF66" i="4"/>
  <c r="BF66" i="4"/>
  <c r="AS66" i="4"/>
  <c r="AN66" i="4"/>
  <c r="AB66" i="4"/>
  <c r="X66" i="4"/>
  <c r="W66" i="4"/>
  <c r="Y66" i="4"/>
  <c r="Q66" i="4"/>
  <c r="P66" i="4"/>
  <c r="AV66" i="4"/>
  <c r="AP66" i="4"/>
  <c r="AL66" i="4"/>
  <c r="AD66" i="4"/>
  <c r="V66" i="4"/>
  <c r="AM66" i="4"/>
  <c r="AE66" i="4"/>
  <c r="S66" i="4"/>
  <c r="Z66" i="4"/>
  <c r="R66" i="4"/>
  <c r="AA66" i="4"/>
  <c r="T66" i="4"/>
  <c r="N66" i="4"/>
  <c r="J66" i="4"/>
  <c r="F66" i="4"/>
  <c r="M66" i="4"/>
  <c r="I66" i="4"/>
  <c r="E66" i="4"/>
  <c r="L66" i="4"/>
  <c r="H66" i="4"/>
  <c r="D66" i="4"/>
  <c r="B66" i="4"/>
  <c r="K66" i="4"/>
  <c r="G66" i="4"/>
  <c r="C66" i="4"/>
  <c r="BT62" i="4"/>
  <c r="BS62" i="4"/>
  <c r="BQ62" i="4"/>
  <c r="BO62" i="4"/>
  <c r="BN62" i="4"/>
  <c r="BM62" i="4"/>
  <c r="BK62" i="4"/>
  <c r="BL62" i="4"/>
  <c r="BP62" i="4"/>
  <c r="BH62" i="4"/>
  <c r="BC62" i="4"/>
  <c r="AY62" i="4"/>
  <c r="BI62" i="4"/>
  <c r="BB62" i="4"/>
  <c r="AX62" i="4"/>
  <c r="BF62" i="4"/>
  <c r="BA62" i="4"/>
  <c r="AU62" i="4"/>
  <c r="AQ62" i="4"/>
  <c r="BD62" i="4"/>
  <c r="AT62" i="4"/>
  <c r="AS62" i="4"/>
  <c r="AP62" i="4"/>
  <c r="AO62" i="4"/>
  <c r="AC62" i="4"/>
  <c r="U62" i="4"/>
  <c r="BG62" i="4"/>
  <c r="AZ62" i="4"/>
  <c r="AV62" i="4"/>
  <c r="AF62" i="4"/>
  <c r="BE62" i="4"/>
  <c r="AM62" i="4"/>
  <c r="AE62" i="4"/>
  <c r="T62" i="4"/>
  <c r="AA62" i="4"/>
  <c r="Z62" i="4"/>
  <c r="Y62" i="4"/>
  <c r="Q62" i="4"/>
  <c r="V62" i="4"/>
  <c r="AN62" i="4"/>
  <c r="AR62" i="4"/>
  <c r="AB62" i="4"/>
  <c r="X62" i="4"/>
  <c r="W62" i="4"/>
  <c r="P62" i="4"/>
  <c r="AD62" i="4"/>
  <c r="S62" i="4"/>
  <c r="BJ62" i="4"/>
  <c r="AL62" i="4"/>
  <c r="R62" i="4"/>
  <c r="N62" i="4"/>
  <c r="J62" i="4"/>
  <c r="F62" i="4"/>
  <c r="M62" i="4"/>
  <c r="I62" i="4"/>
  <c r="E62" i="4"/>
  <c r="L62" i="4"/>
  <c r="H62" i="4"/>
  <c r="G62" i="4"/>
  <c r="D62" i="4"/>
  <c r="B62" i="4"/>
  <c r="K62" i="4"/>
  <c r="C62" i="4"/>
  <c r="BT58" i="4"/>
  <c r="BS58" i="4"/>
  <c r="BQ58" i="4"/>
  <c r="BO58" i="4"/>
  <c r="BK58" i="4"/>
  <c r="BM58" i="4"/>
  <c r="BJ58" i="4"/>
  <c r="BI58" i="4"/>
  <c r="BN58" i="4"/>
  <c r="BL58" i="4"/>
  <c r="BC58" i="4"/>
  <c r="AY58" i="4"/>
  <c r="BG58" i="4"/>
  <c r="BB58" i="4"/>
  <c r="AX58" i="4"/>
  <c r="BH58" i="4"/>
  <c r="BE58" i="4"/>
  <c r="AU58" i="4"/>
  <c r="AQ58" i="4"/>
  <c r="BP58" i="4"/>
  <c r="AZ58" i="4"/>
  <c r="AT58" i="4"/>
  <c r="BF58" i="4"/>
  <c r="AO58" i="4"/>
  <c r="AC58" i="4"/>
  <c r="U58" i="4"/>
  <c r="AR58" i="4"/>
  <c r="AP58" i="4"/>
  <c r="AF58" i="4"/>
  <c r="AN58" i="4"/>
  <c r="Y58" i="4"/>
  <c r="Q58" i="4"/>
  <c r="T58" i="4"/>
  <c r="P58" i="4"/>
  <c r="BA58" i="4"/>
  <c r="AS58" i="4"/>
  <c r="AM58" i="4"/>
  <c r="AE58" i="4"/>
  <c r="X58" i="4"/>
  <c r="BD58" i="4"/>
  <c r="AL58" i="4"/>
  <c r="AA58" i="4"/>
  <c r="Z58" i="4"/>
  <c r="V58" i="4"/>
  <c r="AB58" i="4"/>
  <c r="W58" i="4"/>
  <c r="S58" i="4"/>
  <c r="AV58" i="4"/>
  <c r="R58" i="4"/>
  <c r="AD58" i="4"/>
  <c r="N58" i="4"/>
  <c r="J58" i="4"/>
  <c r="F58" i="4"/>
  <c r="M58" i="4"/>
  <c r="I58" i="4"/>
  <c r="E58" i="4"/>
  <c r="L58" i="4"/>
  <c r="H58" i="4"/>
  <c r="K58" i="4"/>
  <c r="D58" i="4"/>
  <c r="G58" i="4"/>
  <c r="C58" i="4"/>
  <c r="B58" i="4"/>
  <c r="BS54" i="4"/>
  <c r="BQ54" i="4"/>
  <c r="BT54" i="4"/>
  <c r="BO54" i="4"/>
  <c r="BK54" i="4"/>
  <c r="BJ54" i="4"/>
  <c r="BI54" i="4"/>
  <c r="BL54" i="4"/>
  <c r="BH54" i="4"/>
  <c r="BC54" i="4"/>
  <c r="AY54" i="4"/>
  <c r="BB54" i="4"/>
  <c r="AX54" i="4"/>
  <c r="BP54" i="4"/>
  <c r="BM54" i="4"/>
  <c r="BF54" i="4"/>
  <c r="BA54" i="4"/>
  <c r="AU54" i="4"/>
  <c r="AQ54" i="4"/>
  <c r="BN54" i="4"/>
  <c r="BG54" i="4"/>
  <c r="BD54" i="4"/>
  <c r="AT54" i="4"/>
  <c r="BE54" i="4"/>
  <c r="AS54" i="4"/>
  <c r="AO54" i="4"/>
  <c r="AC54" i="4"/>
  <c r="U54" i="4"/>
  <c r="AV54" i="4"/>
  <c r="AF54" i="4"/>
  <c r="AP54" i="4"/>
  <c r="AM54" i="4"/>
  <c r="AE54" i="4"/>
  <c r="AD54" i="4"/>
  <c r="Y54" i="4"/>
  <c r="Q54" i="4"/>
  <c r="V54" i="4"/>
  <c r="T54" i="4"/>
  <c r="AA54" i="4"/>
  <c r="P54" i="4"/>
  <c r="AN54" i="4"/>
  <c r="Z54" i="4"/>
  <c r="S54" i="4"/>
  <c r="AL54" i="4"/>
  <c r="AB54" i="4"/>
  <c r="AR54" i="4"/>
  <c r="X54" i="4"/>
  <c r="W54" i="4"/>
  <c r="AZ54" i="4"/>
  <c r="R54" i="4"/>
  <c r="N54" i="4"/>
  <c r="J54" i="4"/>
  <c r="F54" i="4"/>
  <c r="M54" i="4"/>
  <c r="I54" i="4"/>
  <c r="E54" i="4"/>
  <c r="L54" i="4"/>
  <c r="H54" i="4"/>
  <c r="G54" i="4"/>
  <c r="B54" i="4"/>
  <c r="D54" i="4"/>
  <c r="C54" i="4"/>
  <c r="K54" i="4"/>
  <c r="BS50" i="4"/>
  <c r="BT50" i="4"/>
  <c r="BQ50" i="4"/>
  <c r="BO50" i="4"/>
  <c r="BK50" i="4"/>
  <c r="BP50" i="4"/>
  <c r="BM50" i="4"/>
  <c r="BN50" i="4"/>
  <c r="BI50" i="4"/>
  <c r="BC50" i="4"/>
  <c r="AY50" i="4"/>
  <c r="BG50" i="4"/>
  <c r="BB50" i="4"/>
  <c r="AX50" i="4"/>
  <c r="BJ50" i="4"/>
  <c r="BE50" i="4"/>
  <c r="AU50" i="4"/>
  <c r="AQ50" i="4"/>
  <c r="AZ50" i="4"/>
  <c r="AT50" i="4"/>
  <c r="BA50" i="4"/>
  <c r="AO50" i="4"/>
  <c r="AC50" i="4"/>
  <c r="U50" i="4"/>
  <c r="BL50" i="4"/>
  <c r="BD50" i="4"/>
  <c r="AR50" i="4"/>
  <c r="AF50" i="4"/>
  <c r="AS50" i="4"/>
  <c r="AN50" i="4"/>
  <c r="AB50" i="4"/>
  <c r="X50" i="4"/>
  <c r="W50" i="4"/>
  <c r="Y50" i="4"/>
  <c r="Q50" i="4"/>
  <c r="P50" i="4"/>
  <c r="BH50" i="4"/>
  <c r="AV50" i="4"/>
  <c r="AL50" i="4"/>
  <c r="AD50" i="4"/>
  <c r="V50" i="4"/>
  <c r="BF50" i="4"/>
  <c r="AM50" i="4"/>
  <c r="AE50" i="4"/>
  <c r="S50" i="4"/>
  <c r="AA50" i="4"/>
  <c r="Z50" i="4"/>
  <c r="AP50" i="4"/>
  <c r="T50" i="4"/>
  <c r="R50" i="4"/>
  <c r="N50" i="4"/>
  <c r="J50" i="4"/>
  <c r="F50" i="4"/>
  <c r="M50" i="4"/>
  <c r="I50" i="4"/>
  <c r="E50" i="4"/>
  <c r="L50" i="4"/>
  <c r="H50" i="4"/>
  <c r="D50" i="4"/>
  <c r="K50" i="4"/>
  <c r="G50" i="4"/>
  <c r="C50" i="4"/>
  <c r="B50" i="4"/>
  <c r="BT46" i="4"/>
  <c r="BS46" i="4"/>
  <c r="BQ46" i="4"/>
  <c r="BP46" i="4"/>
  <c r="BO46" i="4"/>
  <c r="BN46" i="4"/>
  <c r="BM46" i="4"/>
  <c r="BK46" i="4"/>
  <c r="BL46" i="4"/>
  <c r="BH46" i="4"/>
  <c r="BC46" i="4"/>
  <c r="AY46" i="4"/>
  <c r="BJ46" i="4"/>
  <c r="BB46" i="4"/>
  <c r="AX46" i="4"/>
  <c r="BF46" i="4"/>
  <c r="BA46" i="4"/>
  <c r="AU46" i="4"/>
  <c r="AQ46" i="4"/>
  <c r="BI46" i="4"/>
  <c r="BD46" i="4"/>
  <c r="AT46" i="4"/>
  <c r="AS46" i="4"/>
  <c r="AP46" i="4"/>
  <c r="AO46" i="4"/>
  <c r="AC46" i="4"/>
  <c r="U46" i="4"/>
  <c r="AZ46" i="4"/>
  <c r="AV46" i="4"/>
  <c r="AF46" i="4"/>
  <c r="AM46" i="4"/>
  <c r="AE46" i="4"/>
  <c r="T46" i="4"/>
  <c r="AA46" i="4"/>
  <c r="Z46" i="4"/>
  <c r="Y46" i="4"/>
  <c r="Q46" i="4"/>
  <c r="V46" i="4"/>
  <c r="BE46" i="4"/>
  <c r="AN46" i="4"/>
  <c r="AD46" i="4"/>
  <c r="AR46" i="4"/>
  <c r="AB46" i="4"/>
  <c r="X46" i="4"/>
  <c r="W46" i="4"/>
  <c r="P46" i="4"/>
  <c r="S46" i="4"/>
  <c r="BG46" i="4"/>
  <c r="R46" i="4"/>
  <c r="AL46" i="4"/>
  <c r="N46" i="4"/>
  <c r="J46" i="4"/>
  <c r="F46" i="4"/>
  <c r="M46" i="4"/>
  <c r="I46" i="4"/>
  <c r="E46" i="4"/>
  <c r="L46" i="4"/>
  <c r="H46" i="4"/>
  <c r="G46" i="4"/>
  <c r="D46" i="4"/>
  <c r="B46" i="4"/>
  <c r="K46" i="4"/>
  <c r="C46" i="4"/>
  <c r="BT42" i="4"/>
  <c r="BS42" i="4"/>
  <c r="BQ42" i="4"/>
  <c r="BO42" i="4"/>
  <c r="BP42" i="4"/>
  <c r="BK42" i="4"/>
  <c r="BN42" i="4"/>
  <c r="BJ42" i="4"/>
  <c r="BI42" i="4"/>
  <c r="BL42" i="4"/>
  <c r="BC42" i="4"/>
  <c r="AY42" i="4"/>
  <c r="BG42" i="4"/>
  <c r="BB42" i="4"/>
  <c r="AX42" i="4"/>
  <c r="BH42" i="4"/>
  <c r="BE42" i="4"/>
  <c r="AU42" i="4"/>
  <c r="AQ42" i="4"/>
  <c r="AZ42" i="4"/>
  <c r="AT42" i="4"/>
  <c r="BF42" i="4"/>
  <c r="AO42" i="4"/>
  <c r="AC42" i="4"/>
  <c r="U42" i="4"/>
  <c r="Y42" i="4"/>
  <c r="BM42" i="4"/>
  <c r="AR42" i="4"/>
  <c r="AP42" i="4"/>
  <c r="AF42" i="4"/>
  <c r="BA42" i="4"/>
  <c r="AN42" i="4"/>
  <c r="Q42" i="4"/>
  <c r="AA42" i="4"/>
  <c r="Z42" i="4"/>
  <c r="P42" i="4"/>
  <c r="AE42" i="4"/>
  <c r="AB42" i="4"/>
  <c r="W42" i="4"/>
  <c r="AL42" i="4"/>
  <c r="T42" i="4"/>
  <c r="V42" i="4"/>
  <c r="AS42" i="4"/>
  <c r="AM42" i="4"/>
  <c r="X42" i="4"/>
  <c r="S42" i="4"/>
  <c r="AD42" i="4"/>
  <c r="R42" i="4"/>
  <c r="BD42" i="4"/>
  <c r="AV42" i="4"/>
  <c r="N42" i="4"/>
  <c r="J42" i="4"/>
  <c r="F42" i="4"/>
  <c r="M42" i="4"/>
  <c r="I42" i="4"/>
  <c r="E42" i="4"/>
  <c r="L42" i="4"/>
  <c r="H42" i="4"/>
  <c r="K42" i="4"/>
  <c r="D42" i="4"/>
  <c r="B42" i="4"/>
  <c r="G42" i="4"/>
  <c r="C42" i="4"/>
  <c r="BS38" i="4"/>
  <c r="BT38" i="4"/>
  <c r="BQ38" i="4"/>
  <c r="BO38" i="4"/>
  <c r="BP38" i="4"/>
  <c r="BK38" i="4"/>
  <c r="BM38" i="4"/>
  <c r="BJ38" i="4"/>
  <c r="BI38" i="4"/>
  <c r="BH38" i="4"/>
  <c r="BC38" i="4"/>
  <c r="AY38" i="4"/>
  <c r="BB38" i="4"/>
  <c r="AX38" i="4"/>
  <c r="BL38" i="4"/>
  <c r="BF38" i="4"/>
  <c r="BA38" i="4"/>
  <c r="AU38" i="4"/>
  <c r="AQ38" i="4"/>
  <c r="BG38" i="4"/>
  <c r="BD38" i="4"/>
  <c r="AT38" i="4"/>
  <c r="BE38" i="4"/>
  <c r="AS38" i="4"/>
  <c r="AO38" i="4"/>
  <c r="AC38" i="4"/>
  <c r="U38" i="4"/>
  <c r="Y38" i="4"/>
  <c r="AV38" i="4"/>
  <c r="AF38" i="4"/>
  <c r="BN38" i="4"/>
  <c r="AM38" i="4"/>
  <c r="AE38" i="4"/>
  <c r="AD38" i="4"/>
  <c r="Q38" i="4"/>
  <c r="V38" i="4"/>
  <c r="Z38" i="4"/>
  <c r="AZ38" i="4"/>
  <c r="P38" i="4"/>
  <c r="AP38" i="4"/>
  <c r="AN38" i="4"/>
  <c r="T38" i="4"/>
  <c r="AA38" i="4"/>
  <c r="S38" i="4"/>
  <c r="AR38" i="4"/>
  <c r="AB38" i="4"/>
  <c r="AL38" i="4"/>
  <c r="X38" i="4"/>
  <c r="W38" i="4"/>
  <c r="R38" i="4"/>
  <c r="N38" i="4"/>
  <c r="J38" i="4"/>
  <c r="F38" i="4"/>
  <c r="M38" i="4"/>
  <c r="I38" i="4"/>
  <c r="E38" i="4"/>
  <c r="L38" i="4"/>
  <c r="H38" i="4"/>
  <c r="G38" i="4"/>
  <c r="K38" i="4"/>
  <c r="D38" i="4"/>
  <c r="C38" i="4"/>
  <c r="B38" i="4"/>
  <c r="BS34" i="4"/>
  <c r="BQ34" i="4"/>
  <c r="BO34" i="4"/>
  <c r="BT34" i="4"/>
  <c r="BK34" i="4"/>
  <c r="BP34" i="4"/>
  <c r="BN34" i="4"/>
  <c r="BJ34" i="4"/>
  <c r="BC34" i="4"/>
  <c r="AY34" i="4"/>
  <c r="BM34" i="4"/>
  <c r="BL34" i="4"/>
  <c r="BG34" i="4"/>
  <c r="BB34" i="4"/>
  <c r="AX34" i="4"/>
  <c r="BE34" i="4"/>
  <c r="AU34" i="4"/>
  <c r="AQ34" i="4"/>
  <c r="AZ34" i="4"/>
  <c r="AT34" i="4"/>
  <c r="BH34" i="4"/>
  <c r="BA34" i="4"/>
  <c r="AO34" i="4"/>
  <c r="AC34" i="4"/>
  <c r="U34" i="4"/>
  <c r="Y34" i="4"/>
  <c r="BD34" i="4"/>
  <c r="AR34" i="4"/>
  <c r="AF34" i="4"/>
  <c r="BF34" i="4"/>
  <c r="AS34" i="4"/>
  <c r="AN34" i="4"/>
  <c r="AB34" i="4"/>
  <c r="X34" i="4"/>
  <c r="W34" i="4"/>
  <c r="Q34" i="4"/>
  <c r="P34" i="4"/>
  <c r="AM34" i="4"/>
  <c r="AV34" i="4"/>
  <c r="AP34" i="4"/>
  <c r="AL34" i="4"/>
  <c r="AD34" i="4"/>
  <c r="V34" i="4"/>
  <c r="BI34" i="4"/>
  <c r="AE34" i="4"/>
  <c r="S34" i="4"/>
  <c r="T34" i="4"/>
  <c r="AA34" i="4"/>
  <c r="Z34" i="4"/>
  <c r="R34" i="4"/>
  <c r="N34" i="4"/>
  <c r="J34" i="4"/>
  <c r="F34" i="4"/>
  <c r="M34" i="4"/>
  <c r="I34" i="4"/>
  <c r="E34" i="4"/>
  <c r="L34" i="4"/>
  <c r="H34" i="4"/>
  <c r="D34" i="4"/>
  <c r="B34" i="4"/>
  <c r="K34" i="4"/>
  <c r="G34" i="4"/>
  <c r="C34" i="4"/>
  <c r="BT30" i="4"/>
  <c r="BS30" i="4"/>
  <c r="BQ30" i="4"/>
  <c r="BP30" i="4"/>
  <c r="BO30" i="4"/>
  <c r="BN30" i="4"/>
  <c r="BM30" i="4"/>
  <c r="BK30" i="4"/>
  <c r="BL30" i="4"/>
  <c r="BH30" i="4"/>
  <c r="BC30" i="4"/>
  <c r="AY30" i="4"/>
  <c r="BI30" i="4"/>
  <c r="BB30" i="4"/>
  <c r="AX30" i="4"/>
  <c r="BF30" i="4"/>
  <c r="BA30" i="4"/>
  <c r="AU30" i="4"/>
  <c r="AQ30" i="4"/>
  <c r="BJ30" i="4"/>
  <c r="BD30" i="4"/>
  <c r="AT30" i="4"/>
  <c r="AS30" i="4"/>
  <c r="AP30" i="4"/>
  <c r="AO30" i="4"/>
  <c r="AC30" i="4"/>
  <c r="U30" i="4"/>
  <c r="Y30" i="4"/>
  <c r="BG30" i="4"/>
  <c r="AZ30" i="4"/>
  <c r="AV30" i="4"/>
  <c r="AF30" i="4"/>
  <c r="BE30" i="4"/>
  <c r="AM30" i="4"/>
  <c r="AE30" i="4"/>
  <c r="T30" i="4"/>
  <c r="AA30" i="4"/>
  <c r="Z30" i="4"/>
  <c r="Q30" i="4"/>
  <c r="V30" i="4"/>
  <c r="AN30" i="4"/>
  <c r="AD30" i="4"/>
  <c r="AR30" i="4"/>
  <c r="AB30" i="4"/>
  <c r="X30" i="4"/>
  <c r="W30" i="4"/>
  <c r="P30" i="4"/>
  <c r="S30" i="4"/>
  <c r="AL30" i="4"/>
  <c r="R30" i="4"/>
  <c r="N30" i="4"/>
  <c r="J30" i="4"/>
  <c r="F30" i="4"/>
  <c r="M30" i="4"/>
  <c r="I30" i="4"/>
  <c r="E30" i="4"/>
  <c r="L30" i="4"/>
  <c r="H30" i="4"/>
  <c r="G30" i="4"/>
  <c r="D30" i="4"/>
  <c r="K30" i="4"/>
  <c r="C30" i="4"/>
  <c r="B30" i="4"/>
  <c r="BT26" i="4"/>
  <c r="BS26" i="4"/>
  <c r="BQ26" i="4"/>
  <c r="BO26" i="4"/>
  <c r="BP26" i="4"/>
  <c r="BK26" i="4"/>
  <c r="BJ26" i="4"/>
  <c r="BI26" i="4"/>
  <c r="BL26" i="4"/>
  <c r="BC26" i="4"/>
  <c r="AY26" i="4"/>
  <c r="BG26" i="4"/>
  <c r="BB26" i="4"/>
  <c r="AX26" i="4"/>
  <c r="BM26" i="4"/>
  <c r="BH26" i="4"/>
  <c r="BE26" i="4"/>
  <c r="AU26" i="4"/>
  <c r="AQ26" i="4"/>
  <c r="BN26" i="4"/>
  <c r="AZ26" i="4"/>
  <c r="AT26" i="4"/>
  <c r="BF26" i="4"/>
  <c r="AO26" i="4"/>
  <c r="AC26" i="4"/>
  <c r="U26" i="4"/>
  <c r="Y26" i="4"/>
  <c r="AR26" i="4"/>
  <c r="AP26" i="4"/>
  <c r="AF26" i="4"/>
  <c r="AN26" i="4"/>
  <c r="Q26" i="4"/>
  <c r="T26" i="4"/>
  <c r="Z26" i="4"/>
  <c r="V26" i="4"/>
  <c r="P26" i="4"/>
  <c r="AS26" i="4"/>
  <c r="AE26" i="4"/>
  <c r="X26" i="4"/>
  <c r="W26" i="4"/>
  <c r="BD26" i="4"/>
  <c r="AL26" i="4"/>
  <c r="AA26" i="4"/>
  <c r="BA26" i="4"/>
  <c r="AM26" i="4"/>
  <c r="AB26" i="4"/>
  <c r="S26" i="4"/>
  <c r="R26" i="4"/>
  <c r="AD26" i="4"/>
  <c r="AV26" i="4"/>
  <c r="N26" i="4"/>
  <c r="J26" i="4"/>
  <c r="F26" i="4"/>
  <c r="M26" i="4"/>
  <c r="I26" i="4"/>
  <c r="E26" i="4"/>
  <c r="L26" i="4"/>
  <c r="H26" i="4"/>
  <c r="K26" i="4"/>
  <c r="D26" i="4"/>
  <c r="B26" i="4"/>
  <c r="G26" i="4"/>
  <c r="C26" i="4"/>
  <c r="BS22" i="4"/>
  <c r="BQ22" i="4"/>
  <c r="BO22" i="4"/>
  <c r="BK22" i="4"/>
  <c r="BP22" i="4"/>
  <c r="BM22" i="4"/>
  <c r="BN22" i="4"/>
  <c r="BJ22" i="4"/>
  <c r="BI22" i="4"/>
  <c r="BL22" i="4"/>
  <c r="BH22" i="4"/>
  <c r="BC22" i="4"/>
  <c r="AY22" i="4"/>
  <c r="BB22" i="4"/>
  <c r="AX22" i="4"/>
  <c r="BF22" i="4"/>
  <c r="BA22" i="4"/>
  <c r="AU22" i="4"/>
  <c r="AQ22" i="4"/>
  <c r="BT22" i="4"/>
  <c r="BG22" i="4"/>
  <c r="BD22" i="4"/>
  <c r="AT22" i="4"/>
  <c r="BE22" i="4"/>
  <c r="AS22" i="4"/>
  <c r="AO22" i="4"/>
  <c r="AC22" i="4"/>
  <c r="U22" i="4"/>
  <c r="Y22" i="4"/>
  <c r="AV22" i="4"/>
  <c r="AF22" i="4"/>
  <c r="AP22" i="4"/>
  <c r="AM22" i="4"/>
  <c r="AE22" i="4"/>
  <c r="AD22" i="4"/>
  <c r="Q22" i="4"/>
  <c r="P22" i="4"/>
  <c r="AA22" i="4"/>
  <c r="V22" i="4"/>
  <c r="AN22" i="4"/>
  <c r="T22" i="4"/>
  <c r="Z22" i="4"/>
  <c r="S22" i="4"/>
  <c r="AL22" i="4"/>
  <c r="W22" i="4"/>
  <c r="AZ22" i="4"/>
  <c r="AB22" i="4"/>
  <c r="AR22" i="4"/>
  <c r="X22" i="4"/>
  <c r="R22" i="4"/>
  <c r="N22" i="4"/>
  <c r="J22" i="4"/>
  <c r="F22" i="4"/>
  <c r="M22" i="4"/>
  <c r="I22" i="4"/>
  <c r="E22" i="4"/>
  <c r="L22" i="4"/>
  <c r="H22" i="4"/>
  <c r="G22" i="4"/>
  <c r="B22" i="4"/>
  <c r="D22" i="4"/>
  <c r="C22" i="4"/>
  <c r="K22" i="4"/>
  <c r="BS18" i="4"/>
  <c r="BT18" i="4"/>
  <c r="BQ18" i="4"/>
  <c r="BO18" i="4"/>
  <c r="BK18" i="4"/>
  <c r="BM18" i="4"/>
  <c r="BI18" i="4"/>
  <c r="BC18" i="4"/>
  <c r="AY18" i="4"/>
  <c r="BP18" i="4"/>
  <c r="BN18" i="4"/>
  <c r="BG18" i="4"/>
  <c r="BB18" i="4"/>
  <c r="AX18" i="4"/>
  <c r="BE18" i="4"/>
  <c r="AU18" i="4"/>
  <c r="AQ18" i="4"/>
  <c r="BL18" i="4"/>
  <c r="AZ18" i="4"/>
  <c r="AT18" i="4"/>
  <c r="BA18" i="4"/>
  <c r="AO18" i="4"/>
  <c r="AC18" i="4"/>
  <c r="U18" i="4"/>
  <c r="Y18" i="4"/>
  <c r="BD18" i="4"/>
  <c r="AR18" i="4"/>
  <c r="AF18" i="4"/>
  <c r="BJ18" i="4"/>
  <c r="BH18" i="4"/>
  <c r="AS18" i="4"/>
  <c r="AN18" i="4"/>
  <c r="AB18" i="4"/>
  <c r="X18" i="4"/>
  <c r="W18" i="4"/>
  <c r="Q18" i="4"/>
  <c r="V18" i="4"/>
  <c r="BF18" i="4"/>
  <c r="AM18" i="4"/>
  <c r="AV18" i="4"/>
  <c r="AL18" i="4"/>
  <c r="AD18" i="4"/>
  <c r="P18" i="4"/>
  <c r="AE18" i="4"/>
  <c r="S18" i="4"/>
  <c r="AP18" i="4"/>
  <c r="T18" i="4"/>
  <c r="AA18" i="4"/>
  <c r="Z18" i="4"/>
  <c r="R18" i="4"/>
  <c r="N18" i="4"/>
  <c r="J18" i="4"/>
  <c r="F18" i="4"/>
  <c r="M18" i="4"/>
  <c r="I18" i="4"/>
  <c r="E18" i="4"/>
  <c r="L18" i="4"/>
  <c r="H18" i="4"/>
  <c r="C18" i="4"/>
  <c r="B18" i="4"/>
  <c r="K18" i="4"/>
  <c r="G18" i="4"/>
  <c r="D18" i="4"/>
  <c r="BT14" i="4"/>
  <c r="BS14" i="4"/>
  <c r="BQ14" i="4"/>
  <c r="BP14" i="4"/>
  <c r="BO14" i="4"/>
  <c r="BN14" i="4"/>
  <c r="BM14" i="4"/>
  <c r="BK14" i="4"/>
  <c r="BL14" i="4"/>
  <c r="BH14" i="4"/>
  <c r="BC14" i="4"/>
  <c r="AY14" i="4"/>
  <c r="BJ14" i="4"/>
  <c r="BB14" i="4"/>
  <c r="AX14" i="4"/>
  <c r="BF14" i="4"/>
  <c r="BA14" i="4"/>
  <c r="AU14" i="4"/>
  <c r="AQ14" i="4"/>
  <c r="BD14" i="4"/>
  <c r="AT14" i="4"/>
  <c r="AS14" i="4"/>
  <c r="AP14" i="4"/>
  <c r="AO14" i="4"/>
  <c r="AC14" i="4"/>
  <c r="U14" i="4"/>
  <c r="Y14" i="4"/>
  <c r="BI14" i="4"/>
  <c r="AZ14" i="4"/>
  <c r="AV14" i="4"/>
  <c r="AF14" i="4"/>
  <c r="AM14" i="4"/>
  <c r="AE14" i="4"/>
  <c r="T14" i="4"/>
  <c r="AA14" i="4"/>
  <c r="Z14" i="4"/>
  <c r="Q14" i="4"/>
  <c r="P14" i="4"/>
  <c r="AN14" i="4"/>
  <c r="BG14" i="4"/>
  <c r="AR14" i="4"/>
  <c r="AB14" i="4"/>
  <c r="X14" i="4"/>
  <c r="W14" i="4"/>
  <c r="V14" i="4"/>
  <c r="BE14" i="4"/>
  <c r="AD14" i="4"/>
  <c r="S14" i="4"/>
  <c r="R14" i="4"/>
  <c r="AL14" i="4"/>
  <c r="N14" i="4"/>
  <c r="J14" i="4"/>
  <c r="F14" i="4"/>
  <c r="M14" i="4"/>
  <c r="I14" i="4"/>
  <c r="E14" i="4"/>
  <c r="L14" i="4"/>
  <c r="H14" i="4"/>
  <c r="G14" i="4"/>
  <c r="D14" i="4"/>
  <c r="C14" i="4"/>
  <c r="K14" i="4"/>
  <c r="B14" i="4"/>
  <c r="BT10" i="4"/>
  <c r="BS10" i="4"/>
  <c r="BQ10" i="4"/>
  <c r="BO10" i="4"/>
  <c r="BP10" i="4"/>
  <c r="BK10" i="4"/>
  <c r="BJ10" i="4"/>
  <c r="BI10" i="4"/>
  <c r="BM10" i="4"/>
  <c r="BL10" i="4"/>
  <c r="BC10" i="4"/>
  <c r="AY10" i="4"/>
  <c r="BG10" i="4"/>
  <c r="BB10" i="4"/>
  <c r="AX10" i="4"/>
  <c r="BH10" i="4"/>
  <c r="BE10" i="4"/>
  <c r="AU10" i="4"/>
  <c r="AQ10" i="4"/>
  <c r="AZ10" i="4"/>
  <c r="AT10" i="4"/>
  <c r="BN10" i="4"/>
  <c r="BF10" i="4"/>
  <c r="AO10" i="4"/>
  <c r="AC10" i="4"/>
  <c r="U10" i="4"/>
  <c r="Y10" i="4"/>
  <c r="AR10" i="4"/>
  <c r="AP10" i="4"/>
  <c r="AF10" i="4"/>
  <c r="BA10" i="4"/>
  <c r="AN10" i="4"/>
  <c r="Q10" i="4"/>
  <c r="T10" i="4"/>
  <c r="AE10" i="4"/>
  <c r="AB10" i="4"/>
  <c r="AL10" i="4"/>
  <c r="AA10" i="4"/>
  <c r="Z10" i="4"/>
  <c r="V10" i="4"/>
  <c r="P10" i="4"/>
  <c r="AS10" i="4"/>
  <c r="AM10" i="4"/>
  <c r="X10" i="4"/>
  <c r="W10" i="4"/>
  <c r="S10" i="4"/>
  <c r="R10" i="4"/>
  <c r="BD10" i="4"/>
  <c r="AV10" i="4"/>
  <c r="AD10" i="4"/>
  <c r="N10" i="4"/>
  <c r="J10" i="4"/>
  <c r="F10" i="4"/>
  <c r="M10" i="4"/>
  <c r="I10" i="4"/>
  <c r="E10" i="4"/>
  <c r="L10" i="4"/>
  <c r="H10" i="4"/>
  <c r="K10" i="4"/>
  <c r="B10" i="4"/>
  <c r="D10" i="4"/>
  <c r="C10" i="4"/>
  <c r="G10" i="4"/>
  <c r="BS6" i="4"/>
  <c r="BT6" i="4"/>
  <c r="BQ6" i="4"/>
  <c r="BP6" i="4"/>
  <c r="N6" i="4"/>
  <c r="J6" i="4"/>
  <c r="F6" i="4"/>
  <c r="M6" i="4"/>
  <c r="I6" i="4"/>
  <c r="E6" i="4"/>
  <c r="L6" i="4"/>
  <c r="H6" i="4"/>
  <c r="G6" i="4"/>
  <c r="K6" i="4"/>
  <c r="B6" i="4"/>
  <c r="D6" i="4"/>
  <c r="C6" i="4"/>
  <c r="BS200" i="4"/>
  <c r="BT200" i="4"/>
  <c r="BQ200" i="4"/>
  <c r="BP200" i="4"/>
  <c r="BO200" i="4"/>
  <c r="BN200" i="4"/>
  <c r="BM200" i="4"/>
  <c r="BH200" i="4"/>
  <c r="BF200" i="4"/>
  <c r="BE200" i="4"/>
  <c r="BA200" i="4"/>
  <c r="BK200" i="4"/>
  <c r="BD200" i="4"/>
  <c r="AZ200" i="4"/>
  <c r="BC200" i="4"/>
  <c r="AS200" i="4"/>
  <c r="BJ200" i="4"/>
  <c r="AX200" i="4"/>
  <c r="AV200" i="4"/>
  <c r="AR200" i="4"/>
  <c r="AY200" i="4"/>
  <c r="AU200" i="4"/>
  <c r="AQ200" i="4"/>
  <c r="AN200" i="4"/>
  <c r="AM200" i="4"/>
  <c r="AE200" i="4"/>
  <c r="X200" i="4"/>
  <c r="AA200" i="4"/>
  <c r="BI200" i="4"/>
  <c r="BB200" i="4"/>
  <c r="AP200" i="4"/>
  <c r="AL200" i="4"/>
  <c r="BG200" i="4"/>
  <c r="AO200" i="4"/>
  <c r="W200" i="4"/>
  <c r="U200" i="4"/>
  <c r="T200" i="4"/>
  <c r="S200" i="4"/>
  <c r="Y200" i="4"/>
  <c r="AT200" i="4"/>
  <c r="AD200" i="4"/>
  <c r="AC200" i="4"/>
  <c r="AB200" i="4"/>
  <c r="R200" i="4"/>
  <c r="BL200" i="4"/>
  <c r="Z200" i="4"/>
  <c r="V200" i="4"/>
  <c r="Q200" i="4"/>
  <c r="AF200" i="4"/>
  <c r="P200" i="4"/>
  <c r="L200" i="4"/>
  <c r="H200" i="4"/>
  <c r="D200" i="4"/>
  <c r="K200" i="4"/>
  <c r="G200" i="4"/>
  <c r="N200" i="4"/>
  <c r="J200" i="4"/>
  <c r="E200" i="4"/>
  <c r="C200" i="4"/>
  <c r="M200" i="4"/>
  <c r="B200" i="4"/>
  <c r="I200" i="4"/>
  <c r="F200" i="4"/>
  <c r="BS192" i="4"/>
  <c r="BP192" i="4"/>
  <c r="BQ192" i="4"/>
  <c r="BM192" i="4"/>
  <c r="BH192" i="4"/>
  <c r="BN192" i="4"/>
  <c r="BL192" i="4"/>
  <c r="BK192" i="4"/>
  <c r="BJ192" i="4"/>
  <c r="BF192" i="4"/>
  <c r="BE192" i="4"/>
  <c r="BA192" i="4"/>
  <c r="BT192" i="4"/>
  <c r="BD192" i="4"/>
  <c r="AZ192" i="4"/>
  <c r="BO192" i="4"/>
  <c r="BC192" i="4"/>
  <c r="AS192" i="4"/>
  <c r="BI192" i="4"/>
  <c r="AX192" i="4"/>
  <c r="AV192" i="4"/>
  <c r="AR192" i="4"/>
  <c r="BG192" i="4"/>
  <c r="AU192" i="4"/>
  <c r="AN192" i="4"/>
  <c r="AM192" i="4"/>
  <c r="AE192" i="4"/>
  <c r="X192" i="4"/>
  <c r="AA192" i="4"/>
  <c r="AP192" i="4"/>
  <c r="AL192" i="4"/>
  <c r="AY192" i="4"/>
  <c r="AO192" i="4"/>
  <c r="S192" i="4"/>
  <c r="Z192" i="4"/>
  <c r="R192" i="4"/>
  <c r="Y192" i="4"/>
  <c r="AQ192" i="4"/>
  <c r="W192" i="4"/>
  <c r="U192" i="4"/>
  <c r="T192" i="4"/>
  <c r="AD192" i="4"/>
  <c r="AT192" i="4"/>
  <c r="AF192" i="4"/>
  <c r="AC192" i="4"/>
  <c r="Q192" i="4"/>
  <c r="AB192" i="4"/>
  <c r="BB192" i="4"/>
  <c r="V192" i="4"/>
  <c r="P192" i="4"/>
  <c r="L192" i="4"/>
  <c r="H192" i="4"/>
  <c r="D192" i="4"/>
  <c r="K192" i="4"/>
  <c r="G192" i="4"/>
  <c r="N192" i="4"/>
  <c r="J192" i="4"/>
  <c r="I192" i="4"/>
  <c r="C192" i="4"/>
  <c r="B192" i="4"/>
  <c r="F192" i="4"/>
  <c r="E192" i="4"/>
  <c r="M192" i="4"/>
  <c r="BT180" i="4"/>
  <c r="BS180" i="4"/>
  <c r="BM180" i="4"/>
  <c r="BQ180" i="4"/>
  <c r="BP180" i="4"/>
  <c r="BL180" i="4"/>
  <c r="BK180" i="4"/>
  <c r="BJ180" i="4"/>
  <c r="BH180" i="4"/>
  <c r="BF180" i="4"/>
  <c r="BE180" i="4"/>
  <c r="BA180" i="4"/>
  <c r="BI180" i="4"/>
  <c r="BD180" i="4"/>
  <c r="AZ180" i="4"/>
  <c r="BG180" i="4"/>
  <c r="AY180" i="4"/>
  <c r="AS180" i="4"/>
  <c r="BB180" i="4"/>
  <c r="AV180" i="4"/>
  <c r="AR180" i="4"/>
  <c r="BN180" i="4"/>
  <c r="AQ180" i="4"/>
  <c r="AN180" i="4"/>
  <c r="AM180" i="4"/>
  <c r="AE180" i="4"/>
  <c r="X180" i="4"/>
  <c r="AA180" i="4"/>
  <c r="AX180" i="4"/>
  <c r="AT180" i="4"/>
  <c r="AP180" i="4"/>
  <c r="AL180" i="4"/>
  <c r="BC180" i="4"/>
  <c r="Z180" i="4"/>
  <c r="S180" i="4"/>
  <c r="U180" i="4"/>
  <c r="AO180" i="4"/>
  <c r="AC180" i="4"/>
  <c r="AB180" i="4"/>
  <c r="Y180" i="4"/>
  <c r="AF180" i="4"/>
  <c r="W180" i="4"/>
  <c r="T180" i="4"/>
  <c r="R180" i="4"/>
  <c r="AU180" i="4"/>
  <c r="AD180" i="4"/>
  <c r="V180" i="4"/>
  <c r="BO180" i="4"/>
  <c r="P180" i="4"/>
  <c r="Q180" i="4"/>
  <c r="L180" i="4"/>
  <c r="H180" i="4"/>
  <c r="D180" i="4"/>
  <c r="K180" i="4"/>
  <c r="G180" i="4"/>
  <c r="N180" i="4"/>
  <c r="J180" i="4"/>
  <c r="M180" i="4"/>
  <c r="C180" i="4"/>
  <c r="I180" i="4"/>
  <c r="F180" i="4"/>
  <c r="E180" i="4"/>
  <c r="B180" i="4"/>
  <c r="BT168" i="4"/>
  <c r="BM168" i="4"/>
  <c r="BS168" i="4"/>
  <c r="BP168" i="4"/>
  <c r="BN168" i="4"/>
  <c r="BH168" i="4"/>
  <c r="BO168" i="4"/>
  <c r="BF168" i="4"/>
  <c r="BE168" i="4"/>
  <c r="BA168" i="4"/>
  <c r="BK168" i="4"/>
  <c r="BD168" i="4"/>
  <c r="AZ168" i="4"/>
  <c r="BC168" i="4"/>
  <c r="AS168" i="4"/>
  <c r="BL168" i="4"/>
  <c r="AX168" i="4"/>
  <c r="AV168" i="4"/>
  <c r="AR168" i="4"/>
  <c r="AY168" i="4"/>
  <c r="AU168" i="4"/>
  <c r="AN168" i="4"/>
  <c r="AM168" i="4"/>
  <c r="AE168" i="4"/>
  <c r="X168" i="4"/>
  <c r="AA168" i="4"/>
  <c r="BQ168" i="4"/>
  <c r="BJ168" i="4"/>
  <c r="BI168" i="4"/>
  <c r="BB168" i="4"/>
  <c r="AP168" i="4"/>
  <c r="AL168" i="4"/>
  <c r="BG168" i="4"/>
  <c r="AQ168" i="4"/>
  <c r="AO168" i="4"/>
  <c r="W168" i="4"/>
  <c r="U168" i="4"/>
  <c r="T168" i="4"/>
  <c r="S168" i="4"/>
  <c r="R168" i="4"/>
  <c r="Y168" i="4"/>
  <c r="AT168" i="4"/>
  <c r="AD168" i="4"/>
  <c r="AC168" i="4"/>
  <c r="AB168" i="4"/>
  <c r="V168" i="4"/>
  <c r="Q168" i="4"/>
  <c r="AF168" i="4"/>
  <c r="Z168" i="4"/>
  <c r="P168" i="4"/>
  <c r="L168" i="4"/>
  <c r="H168" i="4"/>
  <c r="D168" i="4"/>
  <c r="K168" i="4"/>
  <c r="G168" i="4"/>
  <c r="N168" i="4"/>
  <c r="J168" i="4"/>
  <c r="C168" i="4"/>
  <c r="M168" i="4"/>
  <c r="B168" i="4"/>
  <c r="F168" i="4"/>
  <c r="I168" i="4"/>
  <c r="E168" i="4"/>
  <c r="BT160" i="4"/>
  <c r="BS160" i="4"/>
  <c r="BM160" i="4"/>
  <c r="BP160" i="4"/>
  <c r="BH160" i="4"/>
  <c r="BL160" i="4"/>
  <c r="BK160" i="4"/>
  <c r="BJ160" i="4"/>
  <c r="BF160" i="4"/>
  <c r="BE160" i="4"/>
  <c r="BA160" i="4"/>
  <c r="BN160" i="4"/>
  <c r="BD160" i="4"/>
  <c r="AZ160" i="4"/>
  <c r="BC160" i="4"/>
  <c r="AS160" i="4"/>
  <c r="BO160" i="4"/>
  <c r="BI160" i="4"/>
  <c r="AX160" i="4"/>
  <c r="AV160" i="4"/>
  <c r="AR160" i="4"/>
  <c r="BQ160" i="4"/>
  <c r="BG160" i="4"/>
  <c r="AU160" i="4"/>
  <c r="AN160" i="4"/>
  <c r="AM160" i="4"/>
  <c r="AE160" i="4"/>
  <c r="X160" i="4"/>
  <c r="AA160" i="4"/>
  <c r="AP160" i="4"/>
  <c r="AL160" i="4"/>
  <c r="AY160" i="4"/>
  <c r="AO160" i="4"/>
  <c r="S160" i="4"/>
  <c r="Z160" i="4"/>
  <c r="W160" i="4"/>
  <c r="Y160" i="4"/>
  <c r="R160" i="4"/>
  <c r="AQ160" i="4"/>
  <c r="U160" i="4"/>
  <c r="T160" i="4"/>
  <c r="AB160" i="4"/>
  <c r="AF160" i="4"/>
  <c r="Q160" i="4"/>
  <c r="BB160" i="4"/>
  <c r="AD160" i="4"/>
  <c r="AT160" i="4"/>
  <c r="AC160" i="4"/>
  <c r="P160" i="4"/>
  <c r="V160" i="4"/>
  <c r="L160" i="4"/>
  <c r="H160" i="4"/>
  <c r="D160" i="4"/>
  <c r="K160" i="4"/>
  <c r="G160" i="4"/>
  <c r="N160" i="4"/>
  <c r="J160" i="4"/>
  <c r="I160" i="4"/>
  <c r="C160" i="4"/>
  <c r="B160" i="4"/>
  <c r="M160" i="4"/>
  <c r="E160" i="4"/>
  <c r="F160" i="4"/>
  <c r="BT148" i="4"/>
  <c r="BS148" i="4"/>
  <c r="BM148" i="4"/>
  <c r="BQ148" i="4"/>
  <c r="BP148" i="4"/>
  <c r="BO148" i="4"/>
  <c r="BN148" i="4"/>
  <c r="BL148" i="4"/>
  <c r="BK148" i="4"/>
  <c r="BJ148" i="4"/>
  <c r="BH148" i="4"/>
  <c r="BF148" i="4"/>
  <c r="BE148" i="4"/>
  <c r="BA148" i="4"/>
  <c r="BI148" i="4"/>
  <c r="BD148" i="4"/>
  <c r="AZ148" i="4"/>
  <c r="BG148" i="4"/>
  <c r="AY148" i="4"/>
  <c r="AS148" i="4"/>
  <c r="BB148" i="4"/>
  <c r="AV148" i="4"/>
  <c r="AR148" i="4"/>
  <c r="AQ148" i="4"/>
  <c r="AN148" i="4"/>
  <c r="AM148" i="4"/>
  <c r="AE148" i="4"/>
  <c r="X148" i="4"/>
  <c r="AA148" i="4"/>
  <c r="AX148" i="4"/>
  <c r="AT148" i="4"/>
  <c r="AP148" i="4"/>
  <c r="AL148" i="4"/>
  <c r="BC148" i="4"/>
  <c r="Z148" i="4"/>
  <c r="S148" i="4"/>
  <c r="R148" i="4"/>
  <c r="AO148" i="4"/>
  <c r="AB148" i="4"/>
  <c r="Y148" i="4"/>
  <c r="AF148" i="4"/>
  <c r="W148" i="4"/>
  <c r="U148" i="4"/>
  <c r="T148" i="4"/>
  <c r="AU148" i="4"/>
  <c r="AD148" i="4"/>
  <c r="AC148" i="4"/>
  <c r="V148" i="4"/>
  <c r="Q148" i="4"/>
  <c r="P148" i="4"/>
  <c r="L148" i="4"/>
  <c r="H148" i="4"/>
  <c r="D148" i="4"/>
  <c r="K148" i="4"/>
  <c r="G148" i="4"/>
  <c r="N148" i="4"/>
  <c r="J148" i="4"/>
  <c r="M148" i="4"/>
  <c r="E148" i="4"/>
  <c r="C148" i="4"/>
  <c r="I148" i="4"/>
  <c r="F148" i="4"/>
  <c r="B148" i="4"/>
  <c r="BT140" i="4"/>
  <c r="BM140" i="4"/>
  <c r="BQ140" i="4"/>
  <c r="BP140" i="4"/>
  <c r="BO140" i="4"/>
  <c r="BN140" i="4"/>
  <c r="BH140" i="4"/>
  <c r="BS140" i="4"/>
  <c r="BL140" i="4"/>
  <c r="BJ140" i="4"/>
  <c r="BF140" i="4"/>
  <c r="BE140" i="4"/>
  <c r="BA140" i="4"/>
  <c r="BI140" i="4"/>
  <c r="BD140" i="4"/>
  <c r="AZ140" i="4"/>
  <c r="BK140" i="4"/>
  <c r="BG140" i="4"/>
  <c r="AY140" i="4"/>
  <c r="AS140" i="4"/>
  <c r="BB140" i="4"/>
  <c r="AV140" i="4"/>
  <c r="AR140" i="4"/>
  <c r="BC140" i="4"/>
  <c r="AQ140" i="4"/>
  <c r="AN140" i="4"/>
  <c r="AM140" i="4"/>
  <c r="AE140" i="4"/>
  <c r="X140" i="4"/>
  <c r="AA140" i="4"/>
  <c r="AT140" i="4"/>
  <c r="AP140" i="4"/>
  <c r="AL140" i="4"/>
  <c r="AU140" i="4"/>
  <c r="AD140" i="4"/>
  <c r="AC140" i="4"/>
  <c r="AB140" i="4"/>
  <c r="S140" i="4"/>
  <c r="R140" i="4"/>
  <c r="Z140" i="4"/>
  <c r="Y140" i="4"/>
  <c r="AF140" i="4"/>
  <c r="AO140" i="4"/>
  <c r="T140" i="4"/>
  <c r="AX140" i="4"/>
  <c r="W140" i="4"/>
  <c r="V140" i="4"/>
  <c r="Q140" i="4"/>
  <c r="U140" i="4"/>
  <c r="P140" i="4"/>
  <c r="L140" i="4"/>
  <c r="H140" i="4"/>
  <c r="D140" i="4"/>
  <c r="K140" i="4"/>
  <c r="G140" i="4"/>
  <c r="N140" i="4"/>
  <c r="J140" i="4"/>
  <c r="E140" i="4"/>
  <c r="C140" i="4"/>
  <c r="F140" i="4"/>
  <c r="B140" i="4"/>
  <c r="M140" i="4"/>
  <c r="I140" i="4"/>
  <c r="BT128" i="4"/>
  <c r="BS128" i="4"/>
  <c r="BM128" i="4"/>
  <c r="BP128" i="4"/>
  <c r="BQ128" i="4"/>
  <c r="BH128" i="4"/>
  <c r="BN128" i="4"/>
  <c r="BL128" i="4"/>
  <c r="BK128" i="4"/>
  <c r="BJ128" i="4"/>
  <c r="BF128" i="4"/>
  <c r="BE128" i="4"/>
  <c r="BA128" i="4"/>
  <c r="BO128" i="4"/>
  <c r="BD128" i="4"/>
  <c r="AZ128" i="4"/>
  <c r="BC128" i="4"/>
  <c r="AS128" i="4"/>
  <c r="BI128" i="4"/>
  <c r="AX128" i="4"/>
  <c r="AV128" i="4"/>
  <c r="AR128" i="4"/>
  <c r="BG128" i="4"/>
  <c r="AU128" i="4"/>
  <c r="AN128" i="4"/>
  <c r="AM128" i="4"/>
  <c r="AE128" i="4"/>
  <c r="X128" i="4"/>
  <c r="AA128" i="4"/>
  <c r="AP128" i="4"/>
  <c r="AL128" i="4"/>
  <c r="AY128" i="4"/>
  <c r="AO128" i="4"/>
  <c r="S128" i="4"/>
  <c r="Z128" i="4"/>
  <c r="Y128" i="4"/>
  <c r="R128" i="4"/>
  <c r="AQ128" i="4"/>
  <c r="W128" i="4"/>
  <c r="U128" i="4"/>
  <c r="T128" i="4"/>
  <c r="AD128" i="4"/>
  <c r="BB128" i="4"/>
  <c r="AT128" i="4"/>
  <c r="AF128" i="4"/>
  <c r="AC128" i="4"/>
  <c r="Q128" i="4"/>
  <c r="AB128" i="4"/>
  <c r="V128" i="4"/>
  <c r="P128" i="4"/>
  <c r="L128" i="4"/>
  <c r="H128" i="4"/>
  <c r="D128" i="4"/>
  <c r="K128" i="4"/>
  <c r="G128" i="4"/>
  <c r="N128" i="4"/>
  <c r="J128" i="4"/>
  <c r="I128" i="4"/>
  <c r="C128" i="4"/>
  <c r="B128" i="4"/>
  <c r="M128" i="4"/>
  <c r="E128" i="4"/>
  <c r="F128" i="4"/>
  <c r="BM120" i="4"/>
  <c r="BT120" i="4"/>
  <c r="BP120" i="4"/>
  <c r="BN120" i="4"/>
  <c r="BS120" i="4"/>
  <c r="BO120" i="4"/>
  <c r="BH120" i="4"/>
  <c r="BF120" i="4"/>
  <c r="BE120" i="4"/>
  <c r="BA120" i="4"/>
  <c r="BL120" i="4"/>
  <c r="BJ120" i="4"/>
  <c r="BD120" i="4"/>
  <c r="AZ120" i="4"/>
  <c r="BQ120" i="4"/>
  <c r="BC120" i="4"/>
  <c r="AS120" i="4"/>
  <c r="BK120" i="4"/>
  <c r="AX120" i="4"/>
  <c r="AV120" i="4"/>
  <c r="AR120" i="4"/>
  <c r="AY120" i="4"/>
  <c r="AU120" i="4"/>
  <c r="AN120" i="4"/>
  <c r="AM120" i="4"/>
  <c r="AE120" i="4"/>
  <c r="X120" i="4"/>
  <c r="AA120" i="4"/>
  <c r="BB120" i="4"/>
  <c r="AP120" i="4"/>
  <c r="AL120" i="4"/>
  <c r="AQ120" i="4"/>
  <c r="AO120" i="4"/>
  <c r="W120" i="4"/>
  <c r="U120" i="4"/>
  <c r="T120" i="4"/>
  <c r="S120" i="4"/>
  <c r="Y120" i="4"/>
  <c r="AT120" i="4"/>
  <c r="AD120" i="4"/>
  <c r="AC120" i="4"/>
  <c r="AB120" i="4"/>
  <c r="R120" i="4"/>
  <c r="BG120" i="4"/>
  <c r="AF120" i="4"/>
  <c r="V120" i="4"/>
  <c r="Q120" i="4"/>
  <c r="Z120" i="4"/>
  <c r="BI120" i="4"/>
  <c r="P120" i="4"/>
  <c r="L120" i="4"/>
  <c r="H120" i="4"/>
  <c r="D120" i="4"/>
  <c r="K120" i="4"/>
  <c r="G120" i="4"/>
  <c r="N120" i="4"/>
  <c r="J120" i="4"/>
  <c r="C120" i="4"/>
  <c r="M120" i="4"/>
  <c r="B120" i="4"/>
  <c r="F120" i="4"/>
  <c r="I120" i="4"/>
  <c r="E120" i="4"/>
  <c r="BT104" i="4"/>
  <c r="BS104" i="4"/>
  <c r="BM104" i="4"/>
  <c r="BP104" i="4"/>
  <c r="BN104" i="4"/>
  <c r="BI104" i="4"/>
  <c r="BH104" i="4"/>
  <c r="BO104" i="4"/>
  <c r="BF104" i="4"/>
  <c r="BE104" i="4"/>
  <c r="BA104" i="4"/>
  <c r="BQ104" i="4"/>
  <c r="BK104" i="4"/>
  <c r="BD104" i="4"/>
  <c r="AZ104" i="4"/>
  <c r="BC104" i="4"/>
  <c r="AS104" i="4"/>
  <c r="BL104" i="4"/>
  <c r="AX104" i="4"/>
  <c r="AV104" i="4"/>
  <c r="AR104" i="4"/>
  <c r="AY104" i="4"/>
  <c r="AU104" i="4"/>
  <c r="AP104" i="4"/>
  <c r="AN104" i="4"/>
  <c r="AM104" i="4"/>
  <c r="AE104" i="4"/>
  <c r="X104" i="4"/>
  <c r="AA104" i="4"/>
  <c r="BB104" i="4"/>
  <c r="AL104" i="4"/>
  <c r="BG104" i="4"/>
  <c r="AQ104" i="4"/>
  <c r="AO104" i="4"/>
  <c r="W104" i="4"/>
  <c r="U104" i="4"/>
  <c r="T104" i="4"/>
  <c r="S104" i="4"/>
  <c r="Y104" i="4"/>
  <c r="BJ104" i="4"/>
  <c r="AT104" i="4"/>
  <c r="AD104" i="4"/>
  <c r="AC104" i="4"/>
  <c r="AB104" i="4"/>
  <c r="R104" i="4"/>
  <c r="V104" i="4"/>
  <c r="Q104" i="4"/>
  <c r="AF104" i="4"/>
  <c r="P104" i="4"/>
  <c r="Z104" i="4"/>
  <c r="L104" i="4"/>
  <c r="H104" i="4"/>
  <c r="D104" i="4"/>
  <c r="K104" i="4"/>
  <c r="G104" i="4"/>
  <c r="N104" i="4"/>
  <c r="J104" i="4"/>
  <c r="C104" i="4"/>
  <c r="M104" i="4"/>
  <c r="B104" i="4"/>
  <c r="I104" i="4"/>
  <c r="E104" i="4"/>
  <c r="F104" i="4"/>
  <c r="BT92" i="4"/>
  <c r="BM92" i="4"/>
  <c r="BQ92" i="4"/>
  <c r="BP92" i="4"/>
  <c r="BO92" i="4"/>
  <c r="BI92" i="4"/>
  <c r="BH92" i="4"/>
  <c r="BS92" i="4"/>
  <c r="BN92" i="4"/>
  <c r="BK92" i="4"/>
  <c r="BF92" i="4"/>
  <c r="BE92" i="4"/>
  <c r="BA92" i="4"/>
  <c r="BD92" i="4"/>
  <c r="AZ92" i="4"/>
  <c r="BJ92" i="4"/>
  <c r="BG92" i="4"/>
  <c r="AY92" i="4"/>
  <c r="AS92" i="4"/>
  <c r="BB92" i="4"/>
  <c r="AV92" i="4"/>
  <c r="AR92" i="4"/>
  <c r="BL92" i="4"/>
  <c r="BC92" i="4"/>
  <c r="AQ92" i="4"/>
  <c r="AN92" i="4"/>
  <c r="AM92" i="4"/>
  <c r="AE92" i="4"/>
  <c r="X92" i="4"/>
  <c r="AA92" i="4"/>
  <c r="AT92" i="4"/>
  <c r="AL92" i="4"/>
  <c r="AU92" i="4"/>
  <c r="AD92" i="4"/>
  <c r="AC92" i="4"/>
  <c r="AB92" i="4"/>
  <c r="S92" i="4"/>
  <c r="R92" i="4"/>
  <c r="Y92" i="4"/>
  <c r="AX92" i="4"/>
  <c r="AF92" i="4"/>
  <c r="AO92" i="4"/>
  <c r="Z92" i="4"/>
  <c r="W92" i="4"/>
  <c r="U92" i="4"/>
  <c r="P92" i="4"/>
  <c r="T92" i="4"/>
  <c r="AP92" i="4"/>
  <c r="V92" i="4"/>
  <c r="Q92" i="4"/>
  <c r="L92" i="4"/>
  <c r="H92" i="4"/>
  <c r="D92" i="4"/>
  <c r="K92" i="4"/>
  <c r="G92" i="4"/>
  <c r="N92" i="4"/>
  <c r="J92" i="4"/>
  <c r="E92" i="4"/>
  <c r="C92" i="4"/>
  <c r="F92" i="4"/>
  <c r="B92" i="4"/>
  <c r="I92" i="4"/>
  <c r="M92" i="4"/>
  <c r="BT84" i="4"/>
  <c r="BM84" i="4"/>
  <c r="BS84" i="4"/>
  <c r="BQ84" i="4"/>
  <c r="BP84" i="4"/>
  <c r="BO84" i="4"/>
  <c r="BI84" i="4"/>
  <c r="BN84" i="4"/>
  <c r="BL84" i="4"/>
  <c r="BK84" i="4"/>
  <c r="BJ84" i="4"/>
  <c r="BH84" i="4"/>
  <c r="BF84" i="4"/>
  <c r="BE84" i="4"/>
  <c r="BA84" i="4"/>
  <c r="BD84" i="4"/>
  <c r="AZ84" i="4"/>
  <c r="BG84" i="4"/>
  <c r="AY84" i="4"/>
  <c r="AS84" i="4"/>
  <c r="BB84" i="4"/>
  <c r="AV84" i="4"/>
  <c r="AR84" i="4"/>
  <c r="AQ84" i="4"/>
  <c r="AN84" i="4"/>
  <c r="AM84" i="4"/>
  <c r="AE84" i="4"/>
  <c r="X84" i="4"/>
  <c r="AA84" i="4"/>
  <c r="AX84" i="4"/>
  <c r="AT84" i="4"/>
  <c r="AP84" i="4"/>
  <c r="AL84" i="4"/>
  <c r="BC84" i="4"/>
  <c r="Z84" i="4"/>
  <c r="S84" i="4"/>
  <c r="U84" i="4"/>
  <c r="R84" i="4"/>
  <c r="AB84" i="4"/>
  <c r="Y84" i="4"/>
  <c r="AF84" i="4"/>
  <c r="W84" i="4"/>
  <c r="T84" i="4"/>
  <c r="AU84" i="4"/>
  <c r="AO84" i="4"/>
  <c r="AD84" i="4"/>
  <c r="AC84" i="4"/>
  <c r="V84" i="4"/>
  <c r="P84" i="4"/>
  <c r="Q84" i="4"/>
  <c r="L84" i="4"/>
  <c r="H84" i="4"/>
  <c r="D84" i="4"/>
  <c r="K84" i="4"/>
  <c r="G84" i="4"/>
  <c r="N84" i="4"/>
  <c r="J84" i="4"/>
  <c r="M84" i="4"/>
  <c r="E84" i="4"/>
  <c r="C84" i="4"/>
  <c r="I84" i="4"/>
  <c r="F84" i="4"/>
  <c r="B84" i="4"/>
  <c r="BT72" i="4"/>
  <c r="BS72" i="4"/>
  <c r="BM72" i="4"/>
  <c r="BP72" i="4"/>
  <c r="BN72" i="4"/>
  <c r="BI72" i="4"/>
  <c r="BH72" i="4"/>
  <c r="BQ72" i="4"/>
  <c r="BF72" i="4"/>
  <c r="BE72" i="4"/>
  <c r="BA72" i="4"/>
  <c r="BK72" i="4"/>
  <c r="BD72" i="4"/>
  <c r="AZ72" i="4"/>
  <c r="BO72" i="4"/>
  <c r="BC72" i="4"/>
  <c r="AS72" i="4"/>
  <c r="BJ72" i="4"/>
  <c r="AX72" i="4"/>
  <c r="AV72" i="4"/>
  <c r="AR72" i="4"/>
  <c r="AY72" i="4"/>
  <c r="AU72" i="4"/>
  <c r="AP72" i="4"/>
  <c r="AN72" i="4"/>
  <c r="AM72" i="4"/>
  <c r="AE72" i="4"/>
  <c r="X72" i="4"/>
  <c r="AA72" i="4"/>
  <c r="BB72" i="4"/>
  <c r="AL72" i="4"/>
  <c r="BG72" i="4"/>
  <c r="AQ72" i="4"/>
  <c r="AO72" i="4"/>
  <c r="W72" i="4"/>
  <c r="U72" i="4"/>
  <c r="T72" i="4"/>
  <c r="S72" i="4"/>
  <c r="Y72" i="4"/>
  <c r="BL72" i="4"/>
  <c r="AT72" i="4"/>
  <c r="AD72" i="4"/>
  <c r="AC72" i="4"/>
  <c r="AB72" i="4"/>
  <c r="R72" i="4"/>
  <c r="Z72" i="4"/>
  <c r="V72" i="4"/>
  <c r="Q72" i="4"/>
  <c r="AF72" i="4"/>
  <c r="P72" i="4"/>
  <c r="L72" i="4"/>
  <c r="H72" i="4"/>
  <c r="D72" i="4"/>
  <c r="K72" i="4"/>
  <c r="G72" i="4"/>
  <c r="N72" i="4"/>
  <c r="J72" i="4"/>
  <c r="C72" i="4"/>
  <c r="M72" i="4"/>
  <c r="B72" i="4"/>
  <c r="I72" i="4"/>
  <c r="E72" i="4"/>
  <c r="F72" i="4"/>
  <c r="BT60" i="4"/>
  <c r="BM60" i="4"/>
  <c r="BQ60" i="4"/>
  <c r="BP60" i="4"/>
  <c r="BO60" i="4"/>
  <c r="BI60" i="4"/>
  <c r="BH60" i="4"/>
  <c r="BG60" i="4"/>
  <c r="BS60" i="4"/>
  <c r="BK60" i="4"/>
  <c r="BF60" i="4"/>
  <c r="BE60" i="4"/>
  <c r="BA60" i="4"/>
  <c r="BN60" i="4"/>
  <c r="BD60" i="4"/>
  <c r="AZ60" i="4"/>
  <c r="BL60" i="4"/>
  <c r="AY60" i="4"/>
  <c r="AS60" i="4"/>
  <c r="BB60" i="4"/>
  <c r="AV60" i="4"/>
  <c r="AR60" i="4"/>
  <c r="BC60" i="4"/>
  <c r="AQ60" i="4"/>
  <c r="AN60" i="4"/>
  <c r="AM60" i="4"/>
  <c r="AE60" i="4"/>
  <c r="X60" i="4"/>
  <c r="AA60" i="4"/>
  <c r="AT60" i="4"/>
  <c r="AL60" i="4"/>
  <c r="AU60" i="4"/>
  <c r="AD60" i="4"/>
  <c r="AC60" i="4"/>
  <c r="AB60" i="4"/>
  <c r="S60" i="4"/>
  <c r="R60" i="4"/>
  <c r="Z60" i="4"/>
  <c r="Y60" i="4"/>
  <c r="AX60" i="4"/>
  <c r="AF60" i="4"/>
  <c r="BJ60" i="4"/>
  <c r="AO60" i="4"/>
  <c r="Q60" i="4"/>
  <c r="AP60" i="4"/>
  <c r="U60" i="4"/>
  <c r="T60" i="4"/>
  <c r="P60" i="4"/>
  <c r="W60" i="4"/>
  <c r="V60" i="4"/>
  <c r="L60" i="4"/>
  <c r="H60" i="4"/>
  <c r="D60" i="4"/>
  <c r="K60" i="4"/>
  <c r="G60" i="4"/>
  <c r="N60" i="4"/>
  <c r="J60" i="4"/>
  <c r="E60" i="4"/>
  <c r="C60" i="4"/>
  <c r="F60" i="4"/>
  <c r="B60" i="4"/>
  <c r="I60" i="4"/>
  <c r="M60" i="4"/>
  <c r="BT52" i="4"/>
  <c r="BM52" i="4"/>
  <c r="BS52" i="4"/>
  <c r="BQ52" i="4"/>
  <c r="BP52" i="4"/>
  <c r="BO52" i="4"/>
  <c r="BI52" i="4"/>
  <c r="BL52" i="4"/>
  <c r="BK52" i="4"/>
  <c r="BJ52" i="4"/>
  <c r="BH52" i="4"/>
  <c r="BG52" i="4"/>
  <c r="BF52" i="4"/>
  <c r="BE52" i="4"/>
  <c r="BA52" i="4"/>
  <c r="BD52" i="4"/>
  <c r="AZ52" i="4"/>
  <c r="BN52" i="4"/>
  <c r="AY52" i="4"/>
  <c r="AS52" i="4"/>
  <c r="BB52" i="4"/>
  <c r="AV52" i="4"/>
  <c r="AR52" i="4"/>
  <c r="AQ52" i="4"/>
  <c r="AN52" i="4"/>
  <c r="AM52" i="4"/>
  <c r="AE52" i="4"/>
  <c r="X52" i="4"/>
  <c r="AA52" i="4"/>
  <c r="AX52" i="4"/>
  <c r="AT52" i="4"/>
  <c r="AP52" i="4"/>
  <c r="AL52" i="4"/>
  <c r="BC52" i="4"/>
  <c r="Z52" i="4"/>
  <c r="S52" i="4"/>
  <c r="R52" i="4"/>
  <c r="AO52" i="4"/>
  <c r="AC52" i="4"/>
  <c r="AB52" i="4"/>
  <c r="Y52" i="4"/>
  <c r="AF52" i="4"/>
  <c r="W52" i="4"/>
  <c r="U52" i="4"/>
  <c r="T52" i="4"/>
  <c r="AU52" i="4"/>
  <c r="AD52" i="4"/>
  <c r="Q52" i="4"/>
  <c r="V52" i="4"/>
  <c r="P52" i="4"/>
  <c r="L52" i="4"/>
  <c r="H52" i="4"/>
  <c r="D52" i="4"/>
  <c r="K52" i="4"/>
  <c r="G52" i="4"/>
  <c r="N52" i="4"/>
  <c r="J52" i="4"/>
  <c r="M52" i="4"/>
  <c r="E52" i="4"/>
  <c r="C52" i="4"/>
  <c r="I52" i="4"/>
  <c r="F52" i="4"/>
  <c r="B52" i="4"/>
  <c r="BP40" i="4"/>
  <c r="BT40" i="4"/>
  <c r="BS40" i="4"/>
  <c r="BM40" i="4"/>
  <c r="BN40" i="4"/>
  <c r="BI40" i="4"/>
  <c r="BH40" i="4"/>
  <c r="BG40" i="4"/>
  <c r="BO40" i="4"/>
  <c r="BF40" i="4"/>
  <c r="BE40" i="4"/>
  <c r="BA40" i="4"/>
  <c r="BK40" i="4"/>
  <c r="BD40" i="4"/>
  <c r="AZ40" i="4"/>
  <c r="BC40" i="4"/>
  <c r="AS40" i="4"/>
  <c r="BQ40" i="4"/>
  <c r="BL40" i="4"/>
  <c r="AX40" i="4"/>
  <c r="AV40" i="4"/>
  <c r="AR40" i="4"/>
  <c r="AY40" i="4"/>
  <c r="AU40" i="4"/>
  <c r="AP40" i="4"/>
  <c r="AN40" i="4"/>
  <c r="AM40" i="4"/>
  <c r="AE40" i="4"/>
  <c r="X40" i="4"/>
  <c r="AA40" i="4"/>
  <c r="BJ40" i="4"/>
  <c r="BB40" i="4"/>
  <c r="AL40" i="4"/>
  <c r="AQ40" i="4"/>
  <c r="AO40" i="4"/>
  <c r="W40" i="4"/>
  <c r="U40" i="4"/>
  <c r="T40" i="4"/>
  <c r="S40" i="4"/>
  <c r="AT40" i="4"/>
  <c r="AD40" i="4"/>
  <c r="AC40" i="4"/>
  <c r="AB40" i="4"/>
  <c r="R40" i="4"/>
  <c r="Q40" i="4"/>
  <c r="Y40" i="4"/>
  <c r="V40" i="4"/>
  <c r="AF40" i="4"/>
  <c r="Z40" i="4"/>
  <c r="P40" i="4"/>
  <c r="L40" i="4"/>
  <c r="H40" i="4"/>
  <c r="D40" i="4"/>
  <c r="K40" i="4"/>
  <c r="G40" i="4"/>
  <c r="N40" i="4"/>
  <c r="J40" i="4"/>
  <c r="C40" i="4"/>
  <c r="M40" i="4"/>
  <c r="B40" i="4"/>
  <c r="I40" i="4"/>
  <c r="E40" i="4"/>
  <c r="F40" i="4"/>
  <c r="BT32" i="4"/>
  <c r="BP32" i="4"/>
  <c r="BS32" i="4"/>
  <c r="BM32" i="4"/>
  <c r="BI32" i="4"/>
  <c r="BH32" i="4"/>
  <c r="BL32" i="4"/>
  <c r="BK32" i="4"/>
  <c r="BJ32" i="4"/>
  <c r="BG32" i="4"/>
  <c r="BF32" i="4"/>
  <c r="BE32" i="4"/>
  <c r="BA32" i="4"/>
  <c r="BN32" i="4"/>
  <c r="BD32" i="4"/>
  <c r="AZ32" i="4"/>
  <c r="BQ32" i="4"/>
  <c r="BC32" i="4"/>
  <c r="AS32" i="4"/>
  <c r="BO32" i="4"/>
  <c r="AX32" i="4"/>
  <c r="AV32" i="4"/>
  <c r="AR32" i="4"/>
  <c r="AU32" i="4"/>
  <c r="AN32" i="4"/>
  <c r="AM32" i="4"/>
  <c r="AE32" i="4"/>
  <c r="X32" i="4"/>
  <c r="AA32" i="4"/>
  <c r="AL32" i="4"/>
  <c r="AY32" i="4"/>
  <c r="AP32" i="4"/>
  <c r="AO32" i="4"/>
  <c r="S32" i="4"/>
  <c r="Z32" i="4"/>
  <c r="W32" i="4"/>
  <c r="U32" i="4"/>
  <c r="Y32" i="4"/>
  <c r="R32" i="4"/>
  <c r="AQ32" i="4"/>
  <c r="T32" i="4"/>
  <c r="Q32" i="4"/>
  <c r="AB32" i="4"/>
  <c r="AF32" i="4"/>
  <c r="BB32" i="4"/>
  <c r="AD32" i="4"/>
  <c r="AT32" i="4"/>
  <c r="AC32" i="4"/>
  <c r="V32" i="4"/>
  <c r="P32" i="4"/>
  <c r="L32" i="4"/>
  <c r="H32" i="4"/>
  <c r="D32" i="4"/>
  <c r="K32" i="4"/>
  <c r="G32" i="4"/>
  <c r="N32" i="4"/>
  <c r="J32" i="4"/>
  <c r="I32" i="4"/>
  <c r="C32" i="4"/>
  <c r="B32" i="4"/>
  <c r="F32" i="4"/>
  <c r="E32" i="4"/>
  <c r="M32" i="4"/>
  <c r="BP24" i="4"/>
  <c r="BS24" i="4"/>
  <c r="BM24" i="4"/>
  <c r="BN24" i="4"/>
  <c r="BI24" i="4"/>
  <c r="BT24" i="4"/>
  <c r="BQ24" i="4"/>
  <c r="BO24" i="4"/>
  <c r="BH24" i="4"/>
  <c r="BG24" i="4"/>
  <c r="BF24" i="4"/>
  <c r="BE24" i="4"/>
  <c r="BA24" i="4"/>
  <c r="BL24" i="4"/>
  <c r="BJ24" i="4"/>
  <c r="BD24" i="4"/>
  <c r="AZ24" i="4"/>
  <c r="BC24" i="4"/>
  <c r="AS24" i="4"/>
  <c r="AX24" i="4"/>
  <c r="AV24" i="4"/>
  <c r="AR24" i="4"/>
  <c r="AY24" i="4"/>
  <c r="AU24" i="4"/>
  <c r="AP24" i="4"/>
  <c r="AN24" i="4"/>
  <c r="AM24" i="4"/>
  <c r="AE24" i="4"/>
  <c r="X24" i="4"/>
  <c r="AA24" i="4"/>
  <c r="BK24" i="4"/>
  <c r="BB24" i="4"/>
  <c r="AL24" i="4"/>
  <c r="AQ24" i="4"/>
  <c r="AO24" i="4"/>
  <c r="W24" i="4"/>
  <c r="U24" i="4"/>
  <c r="T24" i="4"/>
  <c r="S24" i="4"/>
  <c r="AT24" i="4"/>
  <c r="AD24" i="4"/>
  <c r="AC24" i="4"/>
  <c r="AB24" i="4"/>
  <c r="R24" i="4"/>
  <c r="Q24" i="4"/>
  <c r="AF24" i="4"/>
  <c r="Z24" i="4"/>
  <c r="P24" i="4"/>
  <c r="Y24" i="4"/>
  <c r="V24" i="4"/>
  <c r="L24" i="4"/>
  <c r="H24" i="4"/>
  <c r="D24" i="4"/>
  <c r="K24" i="4"/>
  <c r="G24" i="4"/>
  <c r="N24" i="4"/>
  <c r="J24" i="4"/>
  <c r="C24" i="4"/>
  <c r="M24" i="4"/>
  <c r="B24" i="4"/>
  <c r="I24" i="4"/>
  <c r="E24" i="4"/>
  <c r="F24" i="4"/>
  <c r="BP8" i="4"/>
  <c r="BT8" i="4"/>
  <c r="BS8" i="4"/>
  <c r="BQ8" i="4"/>
  <c r="L8" i="4"/>
  <c r="H8" i="4"/>
  <c r="D8" i="4"/>
  <c r="K8" i="4"/>
  <c r="G8" i="4"/>
  <c r="N8" i="4"/>
  <c r="J8" i="4"/>
  <c r="M8" i="4"/>
  <c r="B8" i="4"/>
  <c r="C8" i="4"/>
  <c r="I8" i="4"/>
  <c r="E8" i="4"/>
  <c r="F8" i="4"/>
  <c r="BT195" i="4"/>
  <c r="BS195" i="4"/>
  <c r="BQ195" i="4"/>
  <c r="BP195" i="4"/>
  <c r="BO195" i="4"/>
  <c r="BN195" i="4"/>
  <c r="BL195" i="4"/>
  <c r="BM195" i="4"/>
  <c r="BI195" i="4"/>
  <c r="BD195" i="4"/>
  <c r="AZ195" i="4"/>
  <c r="BJ195" i="4"/>
  <c r="BG195" i="4"/>
  <c r="BC195" i="4"/>
  <c r="AY195" i="4"/>
  <c r="BB195" i="4"/>
  <c r="AV195" i="4"/>
  <c r="AR195" i="4"/>
  <c r="BE195" i="4"/>
  <c r="AU195" i="4"/>
  <c r="AX195" i="4"/>
  <c r="AT195" i="4"/>
  <c r="AQ195" i="4"/>
  <c r="AP195" i="4"/>
  <c r="AL195" i="4"/>
  <c r="AD195" i="4"/>
  <c r="W195" i="4"/>
  <c r="Z195" i="4"/>
  <c r="BK195" i="4"/>
  <c r="BH195" i="4"/>
  <c r="BA195" i="4"/>
  <c r="AO195" i="4"/>
  <c r="AF195" i="4"/>
  <c r="U195" i="4"/>
  <c r="T195" i="4"/>
  <c r="AA195" i="4"/>
  <c r="R195" i="4"/>
  <c r="Y195" i="4"/>
  <c r="Q195" i="4"/>
  <c r="AE195" i="4"/>
  <c r="BF195" i="4"/>
  <c r="AS195" i="4"/>
  <c r="AN195" i="4"/>
  <c r="AC195" i="4"/>
  <c r="AB195" i="4"/>
  <c r="X195" i="4"/>
  <c r="V195" i="4"/>
  <c r="AM195" i="4"/>
  <c r="S195" i="4"/>
  <c r="P195" i="4"/>
  <c r="K195" i="4"/>
  <c r="G195" i="4"/>
  <c r="N195" i="4"/>
  <c r="J195" i="4"/>
  <c r="F195" i="4"/>
  <c r="M195" i="4"/>
  <c r="I195" i="4"/>
  <c r="H195" i="4"/>
  <c r="E195" i="4"/>
  <c r="D195" i="4"/>
  <c r="B195" i="4"/>
  <c r="L195" i="4"/>
  <c r="C195" i="4"/>
  <c r="BT187" i="4"/>
  <c r="BS187" i="4"/>
  <c r="BP187" i="4"/>
  <c r="BL187" i="4"/>
  <c r="BK187" i="4"/>
  <c r="BJ187" i="4"/>
  <c r="BN187" i="4"/>
  <c r="BM187" i="4"/>
  <c r="BI187" i="4"/>
  <c r="BD187" i="4"/>
  <c r="AZ187" i="4"/>
  <c r="BQ187" i="4"/>
  <c r="BO187" i="4"/>
  <c r="BG187" i="4"/>
  <c r="BC187" i="4"/>
  <c r="AY187" i="4"/>
  <c r="BB187" i="4"/>
  <c r="AV187" i="4"/>
  <c r="AR187" i="4"/>
  <c r="BH187" i="4"/>
  <c r="BE187" i="4"/>
  <c r="AU187" i="4"/>
  <c r="AQ187" i="4"/>
  <c r="AT187" i="4"/>
  <c r="AP187" i="4"/>
  <c r="AL187" i="4"/>
  <c r="AD187" i="4"/>
  <c r="W187" i="4"/>
  <c r="Z187" i="4"/>
  <c r="BF187" i="4"/>
  <c r="AO187" i="4"/>
  <c r="AX187" i="4"/>
  <c r="AF187" i="4"/>
  <c r="AE187" i="4"/>
  <c r="R187" i="4"/>
  <c r="Y187" i="4"/>
  <c r="Q187" i="4"/>
  <c r="U187" i="4"/>
  <c r="T187" i="4"/>
  <c r="AN187" i="4"/>
  <c r="AA187" i="4"/>
  <c r="V187" i="4"/>
  <c r="AM187" i="4"/>
  <c r="AC187" i="4"/>
  <c r="BA187" i="4"/>
  <c r="AS187" i="4"/>
  <c r="AB187" i="4"/>
  <c r="X187" i="4"/>
  <c r="S187" i="4"/>
  <c r="P187" i="4"/>
  <c r="K187" i="4"/>
  <c r="G187" i="4"/>
  <c r="N187" i="4"/>
  <c r="J187" i="4"/>
  <c r="F187" i="4"/>
  <c r="M187" i="4"/>
  <c r="I187" i="4"/>
  <c r="H187" i="4"/>
  <c r="B187" i="4"/>
  <c r="C187" i="4"/>
  <c r="E187" i="4"/>
  <c r="D187" i="4"/>
  <c r="L187" i="4"/>
  <c r="BT179" i="4"/>
  <c r="BQ179" i="4"/>
  <c r="BP179" i="4"/>
  <c r="BS179" i="4"/>
  <c r="BO179" i="4"/>
  <c r="BN179" i="4"/>
  <c r="BM179" i="4"/>
  <c r="BL179" i="4"/>
  <c r="BI179" i="4"/>
  <c r="BD179" i="4"/>
  <c r="AZ179" i="4"/>
  <c r="BK179" i="4"/>
  <c r="BG179" i="4"/>
  <c r="BC179" i="4"/>
  <c r="AY179" i="4"/>
  <c r="BB179" i="4"/>
  <c r="AV179" i="4"/>
  <c r="AR179" i="4"/>
  <c r="BJ179" i="4"/>
  <c r="BE179" i="4"/>
  <c r="AU179" i="4"/>
  <c r="AQ179" i="4"/>
  <c r="AX179" i="4"/>
  <c r="AT179" i="4"/>
  <c r="AP179" i="4"/>
  <c r="AL179" i="4"/>
  <c r="AD179" i="4"/>
  <c r="W179" i="4"/>
  <c r="Z179" i="4"/>
  <c r="BA179" i="4"/>
  <c r="AO179" i="4"/>
  <c r="AF179" i="4"/>
  <c r="U179" i="4"/>
  <c r="T179" i="4"/>
  <c r="AA179" i="4"/>
  <c r="R179" i="4"/>
  <c r="Y179" i="4"/>
  <c r="Q179" i="4"/>
  <c r="AS179" i="4"/>
  <c r="AN179" i="4"/>
  <c r="AC179" i="4"/>
  <c r="AB179" i="4"/>
  <c r="X179" i="4"/>
  <c r="AE179" i="4"/>
  <c r="V179" i="4"/>
  <c r="S179" i="4"/>
  <c r="BF179" i="4"/>
  <c r="BH179" i="4"/>
  <c r="AM179" i="4"/>
  <c r="P179" i="4"/>
  <c r="K179" i="4"/>
  <c r="G179" i="4"/>
  <c r="N179" i="4"/>
  <c r="J179" i="4"/>
  <c r="F179" i="4"/>
  <c r="M179" i="4"/>
  <c r="I179" i="4"/>
  <c r="E179" i="4"/>
  <c r="D179" i="4"/>
  <c r="B179" i="4"/>
  <c r="C179" i="4"/>
  <c r="L179" i="4"/>
  <c r="H179" i="4"/>
  <c r="BT167" i="4"/>
  <c r="BS167" i="4"/>
  <c r="BP167" i="4"/>
  <c r="BO167" i="4"/>
  <c r="BQ167" i="4"/>
  <c r="BL167" i="4"/>
  <c r="BK167" i="4"/>
  <c r="BD167" i="4"/>
  <c r="AZ167" i="4"/>
  <c r="BH167" i="4"/>
  <c r="BG167" i="4"/>
  <c r="BC167" i="4"/>
  <c r="AY167" i="4"/>
  <c r="BM167" i="4"/>
  <c r="AX167" i="4"/>
  <c r="AV167" i="4"/>
  <c r="AR167" i="4"/>
  <c r="BN167" i="4"/>
  <c r="BF167" i="4"/>
  <c r="BA167" i="4"/>
  <c r="AU167" i="4"/>
  <c r="AQ167" i="4"/>
  <c r="BJ167" i="4"/>
  <c r="BI167" i="4"/>
  <c r="BB167" i="4"/>
  <c r="AP167" i="4"/>
  <c r="AL167" i="4"/>
  <c r="AD167" i="4"/>
  <c r="W167" i="4"/>
  <c r="Z167" i="4"/>
  <c r="BE167" i="4"/>
  <c r="AS167" i="4"/>
  <c r="AO167" i="4"/>
  <c r="AT167" i="4"/>
  <c r="AC167" i="4"/>
  <c r="AB167" i="4"/>
  <c r="X167" i="4"/>
  <c r="R167" i="4"/>
  <c r="AM167" i="4"/>
  <c r="AE167" i="4"/>
  <c r="Y167" i="4"/>
  <c r="Q167" i="4"/>
  <c r="AF167" i="4"/>
  <c r="V167" i="4"/>
  <c r="U167" i="4"/>
  <c r="AN167" i="4"/>
  <c r="T167" i="4"/>
  <c r="S167" i="4"/>
  <c r="P167" i="4"/>
  <c r="AA167" i="4"/>
  <c r="K167" i="4"/>
  <c r="G167" i="4"/>
  <c r="N167" i="4"/>
  <c r="J167" i="4"/>
  <c r="F167" i="4"/>
  <c r="M167" i="4"/>
  <c r="I167" i="4"/>
  <c r="B167" i="4"/>
  <c r="D167" i="4"/>
  <c r="E167" i="4"/>
  <c r="H167" i="4"/>
  <c r="L167" i="4"/>
  <c r="C167" i="4"/>
  <c r="BT159" i="4"/>
  <c r="BS159" i="4"/>
  <c r="BP159" i="4"/>
  <c r="BO159" i="4"/>
  <c r="BL159" i="4"/>
  <c r="BK159" i="4"/>
  <c r="BJ159" i="4"/>
  <c r="BQ159" i="4"/>
  <c r="BM159" i="4"/>
  <c r="BN159" i="4"/>
  <c r="BD159" i="4"/>
  <c r="AZ159" i="4"/>
  <c r="BH159" i="4"/>
  <c r="BG159" i="4"/>
  <c r="BC159" i="4"/>
  <c r="AY159" i="4"/>
  <c r="BI159" i="4"/>
  <c r="AX159" i="4"/>
  <c r="AV159" i="4"/>
  <c r="AR159" i="4"/>
  <c r="BF159" i="4"/>
  <c r="BA159" i="4"/>
  <c r="AU159" i="4"/>
  <c r="AQ159" i="4"/>
  <c r="AP159" i="4"/>
  <c r="AL159" i="4"/>
  <c r="AD159" i="4"/>
  <c r="W159" i="4"/>
  <c r="Z159" i="4"/>
  <c r="AS159" i="4"/>
  <c r="AO159" i="4"/>
  <c r="R159" i="4"/>
  <c r="U159" i="4"/>
  <c r="AT159" i="4"/>
  <c r="AF159" i="4"/>
  <c r="AC159" i="4"/>
  <c r="AB159" i="4"/>
  <c r="X159" i="4"/>
  <c r="BE159" i="4"/>
  <c r="AM159" i="4"/>
  <c r="AE159" i="4"/>
  <c r="T159" i="4"/>
  <c r="AA159" i="4"/>
  <c r="Y159" i="4"/>
  <c r="Q159" i="4"/>
  <c r="BB159" i="4"/>
  <c r="V159" i="4"/>
  <c r="AN159" i="4"/>
  <c r="S159" i="4"/>
  <c r="P159" i="4"/>
  <c r="K159" i="4"/>
  <c r="G159" i="4"/>
  <c r="N159" i="4"/>
  <c r="J159" i="4"/>
  <c r="F159" i="4"/>
  <c r="M159" i="4"/>
  <c r="I159" i="4"/>
  <c r="L159" i="4"/>
  <c r="B159" i="4"/>
  <c r="C159" i="4"/>
  <c r="H159" i="4"/>
  <c r="E159" i="4"/>
  <c r="D159" i="4"/>
  <c r="BT151" i="4"/>
  <c r="BP151" i="4"/>
  <c r="BO151" i="4"/>
  <c r="BS151" i="4"/>
  <c r="BQ151" i="4"/>
  <c r="BL151" i="4"/>
  <c r="BM151" i="4"/>
  <c r="BJ151" i="4"/>
  <c r="BD151" i="4"/>
  <c r="AZ151" i="4"/>
  <c r="BH151" i="4"/>
  <c r="BG151" i="4"/>
  <c r="BC151" i="4"/>
  <c r="AY151" i="4"/>
  <c r="AX151" i="4"/>
  <c r="AV151" i="4"/>
  <c r="AR151" i="4"/>
  <c r="BF151" i="4"/>
  <c r="BA151" i="4"/>
  <c r="AU151" i="4"/>
  <c r="AQ151" i="4"/>
  <c r="BK151" i="4"/>
  <c r="BB151" i="4"/>
  <c r="AP151" i="4"/>
  <c r="AL151" i="4"/>
  <c r="AD151" i="4"/>
  <c r="W151" i="4"/>
  <c r="Z151" i="4"/>
  <c r="BE151" i="4"/>
  <c r="AS151" i="4"/>
  <c r="AO151" i="4"/>
  <c r="BN151" i="4"/>
  <c r="BI151" i="4"/>
  <c r="AT151" i="4"/>
  <c r="AC151" i="4"/>
  <c r="AB151" i="4"/>
  <c r="X151" i="4"/>
  <c r="R151" i="4"/>
  <c r="Q151" i="4"/>
  <c r="AM151" i="4"/>
  <c r="AE151" i="4"/>
  <c r="Y151" i="4"/>
  <c r="AF151" i="4"/>
  <c r="V151" i="4"/>
  <c r="U151" i="4"/>
  <c r="AN151" i="4"/>
  <c r="AA151" i="4"/>
  <c r="T151" i="4"/>
  <c r="S151" i="4"/>
  <c r="P151" i="4"/>
  <c r="K151" i="4"/>
  <c r="G151" i="4"/>
  <c r="N151" i="4"/>
  <c r="J151" i="4"/>
  <c r="F151" i="4"/>
  <c r="M151" i="4"/>
  <c r="I151" i="4"/>
  <c r="B151" i="4"/>
  <c r="D151" i="4"/>
  <c r="E151" i="4"/>
  <c r="C151" i="4"/>
  <c r="L151" i="4"/>
  <c r="H151" i="4"/>
  <c r="BT143" i="4"/>
  <c r="BS143" i="4"/>
  <c r="BP143" i="4"/>
  <c r="BO143" i="4"/>
  <c r="BL143" i="4"/>
  <c r="BM143" i="4"/>
  <c r="BK143" i="4"/>
  <c r="BJ143" i="4"/>
  <c r="BN143" i="4"/>
  <c r="BQ143" i="4"/>
  <c r="BD143" i="4"/>
  <c r="AZ143" i="4"/>
  <c r="BH143" i="4"/>
  <c r="BG143" i="4"/>
  <c r="BC143" i="4"/>
  <c r="AY143" i="4"/>
  <c r="BI143" i="4"/>
  <c r="AX143" i="4"/>
  <c r="AV143" i="4"/>
  <c r="AR143" i="4"/>
  <c r="BF143" i="4"/>
  <c r="BA143" i="4"/>
  <c r="AU143" i="4"/>
  <c r="AQ143" i="4"/>
  <c r="AP143" i="4"/>
  <c r="AL143" i="4"/>
  <c r="AD143" i="4"/>
  <c r="W143" i="4"/>
  <c r="Z143" i="4"/>
  <c r="AS143" i="4"/>
  <c r="AO143" i="4"/>
  <c r="BB143" i="4"/>
  <c r="R143" i="4"/>
  <c r="U143" i="4"/>
  <c r="T143" i="4"/>
  <c r="AA143" i="4"/>
  <c r="Y143" i="4"/>
  <c r="Q143" i="4"/>
  <c r="AF143" i="4"/>
  <c r="AC143" i="4"/>
  <c r="AM143" i="4"/>
  <c r="AE143" i="4"/>
  <c r="AT143" i="4"/>
  <c r="AB143" i="4"/>
  <c r="X143" i="4"/>
  <c r="V143" i="4"/>
  <c r="S143" i="4"/>
  <c r="AN143" i="4"/>
  <c r="BE143" i="4"/>
  <c r="P143" i="4"/>
  <c r="K143" i="4"/>
  <c r="G143" i="4"/>
  <c r="N143" i="4"/>
  <c r="J143" i="4"/>
  <c r="F143" i="4"/>
  <c r="M143" i="4"/>
  <c r="I143" i="4"/>
  <c r="L143" i="4"/>
  <c r="B143" i="4"/>
  <c r="C143" i="4"/>
  <c r="H143" i="4"/>
  <c r="E143" i="4"/>
  <c r="D143" i="4"/>
  <c r="BT131" i="4"/>
  <c r="BQ131" i="4"/>
  <c r="BP131" i="4"/>
  <c r="BO131" i="4"/>
  <c r="BN131" i="4"/>
  <c r="BM131" i="4"/>
  <c r="BL131" i="4"/>
  <c r="BS131" i="4"/>
  <c r="BI131" i="4"/>
  <c r="BD131" i="4"/>
  <c r="AZ131" i="4"/>
  <c r="BJ131" i="4"/>
  <c r="BG131" i="4"/>
  <c r="BC131" i="4"/>
  <c r="AY131" i="4"/>
  <c r="BB131" i="4"/>
  <c r="AV131" i="4"/>
  <c r="AR131" i="4"/>
  <c r="BE131" i="4"/>
  <c r="AU131" i="4"/>
  <c r="AQ131" i="4"/>
  <c r="AX131" i="4"/>
  <c r="AT131" i="4"/>
  <c r="AP131" i="4"/>
  <c r="AL131" i="4"/>
  <c r="AD131" i="4"/>
  <c r="W131" i="4"/>
  <c r="Z131" i="4"/>
  <c r="BH131" i="4"/>
  <c r="BA131" i="4"/>
  <c r="AO131" i="4"/>
  <c r="AF131" i="4"/>
  <c r="U131" i="4"/>
  <c r="T131" i="4"/>
  <c r="AA131" i="4"/>
  <c r="R131" i="4"/>
  <c r="BK131" i="4"/>
  <c r="BF131" i="4"/>
  <c r="AS131" i="4"/>
  <c r="AN131" i="4"/>
  <c r="AC131" i="4"/>
  <c r="AB131" i="4"/>
  <c r="X131" i="4"/>
  <c r="Y131" i="4"/>
  <c r="Q131" i="4"/>
  <c r="V131" i="4"/>
  <c r="AM131" i="4"/>
  <c r="S131" i="4"/>
  <c r="P131" i="4"/>
  <c r="AE131" i="4"/>
  <c r="K131" i="4"/>
  <c r="G131" i="4"/>
  <c r="N131" i="4"/>
  <c r="J131" i="4"/>
  <c r="F131" i="4"/>
  <c r="M131" i="4"/>
  <c r="I131" i="4"/>
  <c r="D131" i="4"/>
  <c r="B131" i="4"/>
  <c r="L131" i="4"/>
  <c r="E131" i="4"/>
  <c r="C131" i="4"/>
  <c r="H131" i="4"/>
  <c r="BT123" i="4"/>
  <c r="BS123" i="4"/>
  <c r="BQ123" i="4"/>
  <c r="BP123" i="4"/>
  <c r="BO123" i="4"/>
  <c r="BL123" i="4"/>
  <c r="BM123" i="4"/>
  <c r="BK123" i="4"/>
  <c r="BJ123" i="4"/>
  <c r="BI123" i="4"/>
  <c r="BD123" i="4"/>
  <c r="AZ123" i="4"/>
  <c r="BG123" i="4"/>
  <c r="BC123" i="4"/>
  <c r="AY123" i="4"/>
  <c r="BB123" i="4"/>
  <c r="AV123" i="4"/>
  <c r="AR123" i="4"/>
  <c r="BH123" i="4"/>
  <c r="BE123" i="4"/>
  <c r="AU123" i="4"/>
  <c r="AQ123" i="4"/>
  <c r="BN123" i="4"/>
  <c r="AT123" i="4"/>
  <c r="AP123" i="4"/>
  <c r="AL123" i="4"/>
  <c r="AD123" i="4"/>
  <c r="W123" i="4"/>
  <c r="Z123" i="4"/>
  <c r="BF123" i="4"/>
  <c r="AO123" i="4"/>
  <c r="AX123" i="4"/>
  <c r="AF123" i="4"/>
  <c r="R123" i="4"/>
  <c r="U123" i="4"/>
  <c r="T123" i="4"/>
  <c r="AA123" i="4"/>
  <c r="AN123" i="4"/>
  <c r="Y123" i="4"/>
  <c r="Q123" i="4"/>
  <c r="V123" i="4"/>
  <c r="AM123" i="4"/>
  <c r="AC123" i="4"/>
  <c r="AS123" i="4"/>
  <c r="AE123" i="4"/>
  <c r="AB123" i="4"/>
  <c r="P123" i="4"/>
  <c r="X123" i="4"/>
  <c r="S123" i="4"/>
  <c r="BA123" i="4"/>
  <c r="K123" i="4"/>
  <c r="G123" i="4"/>
  <c r="N123" i="4"/>
  <c r="J123" i="4"/>
  <c r="F123" i="4"/>
  <c r="M123" i="4"/>
  <c r="I123" i="4"/>
  <c r="H123" i="4"/>
  <c r="B123" i="4"/>
  <c r="D123" i="4"/>
  <c r="L123" i="4"/>
  <c r="E123" i="4"/>
  <c r="C123" i="4"/>
  <c r="BT115" i="4"/>
  <c r="BQ115" i="4"/>
  <c r="BP115" i="4"/>
  <c r="BS115" i="4"/>
  <c r="BO115" i="4"/>
  <c r="BN115" i="4"/>
  <c r="BM115" i="4"/>
  <c r="BL115" i="4"/>
  <c r="BD115" i="4"/>
  <c r="AZ115" i="4"/>
  <c r="BK115" i="4"/>
  <c r="BI115" i="4"/>
  <c r="BG115" i="4"/>
  <c r="BC115" i="4"/>
  <c r="AY115" i="4"/>
  <c r="BB115" i="4"/>
  <c r="AV115" i="4"/>
  <c r="AR115" i="4"/>
  <c r="BJ115" i="4"/>
  <c r="BE115" i="4"/>
  <c r="AU115" i="4"/>
  <c r="AQ115" i="4"/>
  <c r="AX115" i="4"/>
  <c r="AT115" i="4"/>
  <c r="AP115" i="4"/>
  <c r="AL115" i="4"/>
  <c r="AD115" i="4"/>
  <c r="W115" i="4"/>
  <c r="Z115" i="4"/>
  <c r="BA115" i="4"/>
  <c r="AO115" i="4"/>
  <c r="AF115" i="4"/>
  <c r="U115" i="4"/>
  <c r="T115" i="4"/>
  <c r="AA115" i="4"/>
  <c r="R115" i="4"/>
  <c r="Q115" i="4"/>
  <c r="AS115" i="4"/>
  <c r="AN115" i="4"/>
  <c r="AC115" i="4"/>
  <c r="AB115" i="4"/>
  <c r="X115" i="4"/>
  <c r="Y115" i="4"/>
  <c r="V115" i="4"/>
  <c r="BF115" i="4"/>
  <c r="AE115" i="4"/>
  <c r="S115" i="4"/>
  <c r="P115" i="4"/>
  <c r="BH115" i="4"/>
  <c r="AM115" i="4"/>
  <c r="K115" i="4"/>
  <c r="G115" i="4"/>
  <c r="N115" i="4"/>
  <c r="J115" i="4"/>
  <c r="F115" i="4"/>
  <c r="M115" i="4"/>
  <c r="I115" i="4"/>
  <c r="D115" i="4"/>
  <c r="B115" i="4"/>
  <c r="L115" i="4"/>
  <c r="E115" i="4"/>
  <c r="C115" i="4"/>
  <c r="H115" i="4"/>
  <c r="BT103" i="4"/>
  <c r="BS103" i="4"/>
  <c r="BP103" i="4"/>
  <c r="BO103" i="4"/>
  <c r="BQ103" i="4"/>
  <c r="BL103" i="4"/>
  <c r="BM103" i="4"/>
  <c r="BK103" i="4"/>
  <c r="BI103" i="4"/>
  <c r="BD103" i="4"/>
  <c r="AZ103" i="4"/>
  <c r="BN103" i="4"/>
  <c r="BH103" i="4"/>
  <c r="BG103" i="4"/>
  <c r="BC103" i="4"/>
  <c r="AY103" i="4"/>
  <c r="AX103" i="4"/>
  <c r="AV103" i="4"/>
  <c r="AR103" i="4"/>
  <c r="BF103" i="4"/>
  <c r="BA103" i="4"/>
  <c r="AU103" i="4"/>
  <c r="AQ103" i="4"/>
  <c r="BB103" i="4"/>
  <c r="AL103" i="4"/>
  <c r="AD103" i="4"/>
  <c r="W103" i="4"/>
  <c r="Z103" i="4"/>
  <c r="BE103" i="4"/>
  <c r="AS103" i="4"/>
  <c r="AO103" i="4"/>
  <c r="BJ103" i="4"/>
  <c r="AT103" i="4"/>
  <c r="AC103" i="4"/>
  <c r="AB103" i="4"/>
  <c r="X103" i="4"/>
  <c r="R103" i="4"/>
  <c r="AM103" i="4"/>
  <c r="AE103" i="4"/>
  <c r="Y103" i="4"/>
  <c r="Q103" i="4"/>
  <c r="AF103" i="4"/>
  <c r="V103" i="4"/>
  <c r="AP103" i="4"/>
  <c r="U103" i="4"/>
  <c r="AN103" i="4"/>
  <c r="T103" i="4"/>
  <c r="AA103" i="4"/>
  <c r="S103" i="4"/>
  <c r="P103" i="4"/>
  <c r="K103" i="4"/>
  <c r="G103" i="4"/>
  <c r="N103" i="4"/>
  <c r="J103" i="4"/>
  <c r="F103" i="4"/>
  <c r="M103" i="4"/>
  <c r="I103" i="4"/>
  <c r="B103" i="4"/>
  <c r="E103" i="4"/>
  <c r="L103" i="4"/>
  <c r="H103" i="4"/>
  <c r="D103" i="4"/>
  <c r="C103" i="4"/>
  <c r="BT95" i="4"/>
  <c r="BS95" i="4"/>
  <c r="BP95" i="4"/>
  <c r="BO95" i="4"/>
  <c r="BL95" i="4"/>
  <c r="BK95" i="4"/>
  <c r="BJ95" i="4"/>
  <c r="BI95" i="4"/>
  <c r="BQ95" i="4"/>
  <c r="BM95" i="4"/>
  <c r="BD95" i="4"/>
  <c r="AZ95" i="4"/>
  <c r="BH95" i="4"/>
  <c r="BG95" i="4"/>
  <c r="BC95" i="4"/>
  <c r="AY95" i="4"/>
  <c r="AX95" i="4"/>
  <c r="AV95" i="4"/>
  <c r="AR95" i="4"/>
  <c r="BF95" i="4"/>
  <c r="BA95" i="4"/>
  <c r="AU95" i="4"/>
  <c r="AQ95" i="4"/>
  <c r="AL95" i="4"/>
  <c r="AD95" i="4"/>
  <c r="W95" i="4"/>
  <c r="Z95" i="4"/>
  <c r="AS95" i="4"/>
  <c r="AP95" i="4"/>
  <c r="AO95" i="4"/>
  <c r="R95" i="4"/>
  <c r="AA95" i="4"/>
  <c r="AT95" i="4"/>
  <c r="AF95" i="4"/>
  <c r="AB95" i="4"/>
  <c r="X95" i="4"/>
  <c r="V95" i="4"/>
  <c r="BE95" i="4"/>
  <c r="AM95" i="4"/>
  <c r="AE95" i="4"/>
  <c r="U95" i="4"/>
  <c r="T95" i="4"/>
  <c r="Y95" i="4"/>
  <c r="Q95" i="4"/>
  <c r="BN95" i="4"/>
  <c r="BB95" i="4"/>
  <c r="AC95" i="4"/>
  <c r="AN95" i="4"/>
  <c r="S95" i="4"/>
  <c r="P95" i="4"/>
  <c r="K95" i="4"/>
  <c r="G95" i="4"/>
  <c r="N95" i="4"/>
  <c r="J95" i="4"/>
  <c r="F95" i="4"/>
  <c r="M95" i="4"/>
  <c r="I95" i="4"/>
  <c r="L95" i="4"/>
  <c r="B95" i="4"/>
  <c r="H95" i="4"/>
  <c r="E95" i="4"/>
  <c r="D95" i="4"/>
  <c r="C95" i="4"/>
  <c r="BT87" i="4"/>
  <c r="BS87" i="4"/>
  <c r="BP87" i="4"/>
  <c r="BO87" i="4"/>
  <c r="BQ87" i="4"/>
  <c r="BL87" i="4"/>
  <c r="BM87" i="4"/>
  <c r="BN87" i="4"/>
  <c r="BJ87" i="4"/>
  <c r="BD87" i="4"/>
  <c r="AZ87" i="4"/>
  <c r="BH87" i="4"/>
  <c r="BG87" i="4"/>
  <c r="BC87" i="4"/>
  <c r="AY87" i="4"/>
  <c r="BI87" i="4"/>
  <c r="AX87" i="4"/>
  <c r="AV87" i="4"/>
  <c r="AR87" i="4"/>
  <c r="BF87" i="4"/>
  <c r="BA87" i="4"/>
  <c r="AU87" i="4"/>
  <c r="AQ87" i="4"/>
  <c r="BB87" i="4"/>
  <c r="AL87" i="4"/>
  <c r="AD87" i="4"/>
  <c r="W87" i="4"/>
  <c r="Z87" i="4"/>
  <c r="BE87" i="4"/>
  <c r="AS87" i="4"/>
  <c r="AO87" i="4"/>
  <c r="AT87" i="4"/>
  <c r="AC87" i="4"/>
  <c r="AB87" i="4"/>
  <c r="X87" i="4"/>
  <c r="R87" i="4"/>
  <c r="V87" i="4"/>
  <c r="AP87" i="4"/>
  <c r="AM87" i="4"/>
  <c r="AE87" i="4"/>
  <c r="Y87" i="4"/>
  <c r="Q87" i="4"/>
  <c r="BK87" i="4"/>
  <c r="AF87" i="4"/>
  <c r="U87" i="4"/>
  <c r="T87" i="4"/>
  <c r="AA87" i="4"/>
  <c r="AN87" i="4"/>
  <c r="S87" i="4"/>
  <c r="P87" i="4"/>
  <c r="K87" i="4"/>
  <c r="G87" i="4"/>
  <c r="N87" i="4"/>
  <c r="J87" i="4"/>
  <c r="F87" i="4"/>
  <c r="M87" i="4"/>
  <c r="I87" i="4"/>
  <c r="B87" i="4"/>
  <c r="C87" i="4"/>
  <c r="E87" i="4"/>
  <c r="H87" i="4"/>
  <c r="L87" i="4"/>
  <c r="D87" i="4"/>
  <c r="BT75" i="4"/>
  <c r="BQ75" i="4"/>
  <c r="BP75" i="4"/>
  <c r="BO75" i="4"/>
  <c r="BS75" i="4"/>
  <c r="BL75" i="4"/>
  <c r="BK75" i="4"/>
  <c r="BJ75" i="4"/>
  <c r="BI75" i="4"/>
  <c r="BM75" i="4"/>
  <c r="BD75" i="4"/>
  <c r="AZ75" i="4"/>
  <c r="BN75" i="4"/>
  <c r="BG75" i="4"/>
  <c r="BC75" i="4"/>
  <c r="AY75" i="4"/>
  <c r="BB75" i="4"/>
  <c r="AV75" i="4"/>
  <c r="AR75" i="4"/>
  <c r="BH75" i="4"/>
  <c r="BE75" i="4"/>
  <c r="AU75" i="4"/>
  <c r="AQ75" i="4"/>
  <c r="AT75" i="4"/>
  <c r="AL75" i="4"/>
  <c r="AD75" i="4"/>
  <c r="W75" i="4"/>
  <c r="Z75" i="4"/>
  <c r="BF75" i="4"/>
  <c r="AO75" i="4"/>
  <c r="AP75" i="4"/>
  <c r="AF75" i="4"/>
  <c r="R75" i="4"/>
  <c r="Y75" i="4"/>
  <c r="Q75" i="4"/>
  <c r="T75" i="4"/>
  <c r="V75" i="4"/>
  <c r="BA75" i="4"/>
  <c r="AN75" i="4"/>
  <c r="AX75" i="4"/>
  <c r="U75" i="4"/>
  <c r="AA75" i="4"/>
  <c r="AB75" i="4"/>
  <c r="X75" i="4"/>
  <c r="P75" i="4"/>
  <c r="AS75" i="4"/>
  <c r="AM75" i="4"/>
  <c r="AE75" i="4"/>
  <c r="S75" i="4"/>
  <c r="AC75" i="4"/>
  <c r="K75" i="4"/>
  <c r="G75" i="4"/>
  <c r="N75" i="4"/>
  <c r="J75" i="4"/>
  <c r="F75" i="4"/>
  <c r="M75" i="4"/>
  <c r="I75" i="4"/>
  <c r="H75" i="4"/>
  <c r="B75" i="4"/>
  <c r="C75" i="4"/>
  <c r="L75" i="4"/>
  <c r="E75" i="4"/>
  <c r="D75" i="4"/>
  <c r="BT59" i="4"/>
  <c r="BQ59" i="4"/>
  <c r="BP59" i="4"/>
  <c r="BO59" i="4"/>
  <c r="BL59" i="4"/>
  <c r="BG59" i="4"/>
  <c r="BS59" i="4"/>
  <c r="BM59" i="4"/>
  <c r="BK59" i="4"/>
  <c r="BJ59" i="4"/>
  <c r="BI59" i="4"/>
  <c r="BN59" i="4"/>
  <c r="BD59" i="4"/>
  <c r="AZ59" i="4"/>
  <c r="BC59" i="4"/>
  <c r="AY59" i="4"/>
  <c r="BB59" i="4"/>
  <c r="AV59" i="4"/>
  <c r="AR59" i="4"/>
  <c r="BH59" i="4"/>
  <c r="BE59" i="4"/>
  <c r="AU59" i="4"/>
  <c r="AQ59" i="4"/>
  <c r="AT59" i="4"/>
  <c r="AL59" i="4"/>
  <c r="AD59" i="4"/>
  <c r="W59" i="4"/>
  <c r="Z59" i="4"/>
  <c r="BF59" i="4"/>
  <c r="AO59" i="4"/>
  <c r="AX59" i="4"/>
  <c r="AF59" i="4"/>
  <c r="R59" i="4"/>
  <c r="U59" i="4"/>
  <c r="V59" i="4"/>
  <c r="AN59" i="4"/>
  <c r="Y59" i="4"/>
  <c r="Q59" i="4"/>
  <c r="AP59" i="4"/>
  <c r="T59" i="4"/>
  <c r="AA59" i="4"/>
  <c r="AM59" i="4"/>
  <c r="AC59" i="4"/>
  <c r="BA59" i="4"/>
  <c r="AS59" i="4"/>
  <c r="AE59" i="4"/>
  <c r="AB59" i="4"/>
  <c r="P59" i="4"/>
  <c r="X59" i="4"/>
  <c r="S59" i="4"/>
  <c r="K59" i="4"/>
  <c r="G59" i="4"/>
  <c r="N59" i="4"/>
  <c r="J59" i="4"/>
  <c r="F59" i="4"/>
  <c r="M59" i="4"/>
  <c r="I59" i="4"/>
  <c r="H59" i="4"/>
  <c r="B59" i="4"/>
  <c r="E59" i="4"/>
  <c r="D59" i="4"/>
  <c r="L59" i="4"/>
  <c r="C59" i="4"/>
  <c r="BT194" i="4"/>
  <c r="BO194" i="4"/>
  <c r="BK194" i="4"/>
  <c r="BQ194" i="4"/>
  <c r="BI194" i="4"/>
  <c r="BS194" i="4"/>
  <c r="BP194" i="4"/>
  <c r="BJ194" i="4"/>
  <c r="BG194" i="4"/>
  <c r="BC194" i="4"/>
  <c r="AY194" i="4"/>
  <c r="BL194" i="4"/>
  <c r="BB194" i="4"/>
  <c r="AX194" i="4"/>
  <c r="BN194" i="4"/>
  <c r="BE194" i="4"/>
  <c r="AU194" i="4"/>
  <c r="AQ194" i="4"/>
  <c r="BM194" i="4"/>
  <c r="AZ194" i="4"/>
  <c r="AT194" i="4"/>
  <c r="BH194" i="4"/>
  <c r="BA194" i="4"/>
  <c r="AO194" i="4"/>
  <c r="AC194" i="4"/>
  <c r="U194" i="4"/>
  <c r="BD194" i="4"/>
  <c r="AR194" i="4"/>
  <c r="AF194" i="4"/>
  <c r="BF194" i="4"/>
  <c r="AS194" i="4"/>
  <c r="AN194" i="4"/>
  <c r="AB194" i="4"/>
  <c r="X194" i="4"/>
  <c r="W194" i="4"/>
  <c r="Y194" i="4"/>
  <c r="Q194" i="4"/>
  <c r="V194" i="4"/>
  <c r="P194" i="4"/>
  <c r="AV194" i="4"/>
  <c r="AL194" i="4"/>
  <c r="AE194" i="4"/>
  <c r="AD194" i="4"/>
  <c r="AM194" i="4"/>
  <c r="S194" i="4"/>
  <c r="Z194" i="4"/>
  <c r="R194" i="4"/>
  <c r="AP194" i="4"/>
  <c r="AA194" i="4"/>
  <c r="T194" i="4"/>
  <c r="N194" i="4"/>
  <c r="J194" i="4"/>
  <c r="F194" i="4"/>
  <c r="M194" i="4"/>
  <c r="I194" i="4"/>
  <c r="L194" i="4"/>
  <c r="H194" i="4"/>
  <c r="E194" i="4"/>
  <c r="B194" i="4"/>
  <c r="K194" i="4"/>
  <c r="G194" i="4"/>
  <c r="C194" i="4"/>
  <c r="D194" i="4"/>
  <c r="BQ197" i="4"/>
  <c r="BT197" i="4"/>
  <c r="BS197" i="4"/>
  <c r="BN197" i="4"/>
  <c r="BJ197" i="4"/>
  <c r="BI197" i="4"/>
  <c r="BO197" i="4"/>
  <c r="BM197" i="4"/>
  <c r="BL197" i="4"/>
  <c r="BK197" i="4"/>
  <c r="BH197" i="4"/>
  <c r="BB197" i="4"/>
  <c r="AX197" i="4"/>
  <c r="BP197" i="4"/>
  <c r="BF197" i="4"/>
  <c r="BE197" i="4"/>
  <c r="BA197" i="4"/>
  <c r="BD197" i="4"/>
  <c r="AT197" i="4"/>
  <c r="BG197" i="4"/>
  <c r="AY197" i="4"/>
  <c r="AS197" i="4"/>
  <c r="AV197" i="4"/>
  <c r="AF197" i="4"/>
  <c r="AB197" i="4"/>
  <c r="T197" i="4"/>
  <c r="AN197" i="4"/>
  <c r="AM197" i="4"/>
  <c r="AZ197" i="4"/>
  <c r="AQ197" i="4"/>
  <c r="AP197" i="4"/>
  <c r="V197" i="4"/>
  <c r="P197" i="4"/>
  <c r="AL197" i="4"/>
  <c r="W197" i="4"/>
  <c r="U197" i="4"/>
  <c r="AA197" i="4"/>
  <c r="Z197" i="4"/>
  <c r="S197" i="4"/>
  <c r="AR197" i="4"/>
  <c r="X197" i="4"/>
  <c r="R197" i="4"/>
  <c r="AO197" i="4"/>
  <c r="AE197" i="4"/>
  <c r="Q197" i="4"/>
  <c r="BC197" i="4"/>
  <c r="AU197" i="4"/>
  <c r="AD197" i="4"/>
  <c r="AC197" i="4"/>
  <c r="Y197" i="4"/>
  <c r="M197" i="4"/>
  <c r="I197" i="4"/>
  <c r="E197" i="4"/>
  <c r="L197" i="4"/>
  <c r="H197" i="4"/>
  <c r="K197" i="4"/>
  <c r="J197" i="4"/>
  <c r="D197" i="4"/>
  <c r="C197" i="4"/>
  <c r="G197" i="4"/>
  <c r="F197" i="4"/>
  <c r="B197" i="4"/>
  <c r="N197" i="4"/>
  <c r="BQ193" i="4"/>
  <c r="BN193" i="4"/>
  <c r="BS193" i="4"/>
  <c r="BP193" i="4"/>
  <c r="BJ193" i="4"/>
  <c r="BT193" i="4"/>
  <c r="BI193" i="4"/>
  <c r="BH193" i="4"/>
  <c r="BL193" i="4"/>
  <c r="BB193" i="4"/>
  <c r="AX193" i="4"/>
  <c r="BF193" i="4"/>
  <c r="BE193" i="4"/>
  <c r="BA193" i="4"/>
  <c r="BM193" i="4"/>
  <c r="AZ193" i="4"/>
  <c r="AT193" i="4"/>
  <c r="BO193" i="4"/>
  <c r="BC193" i="4"/>
  <c r="AS193" i="4"/>
  <c r="BK193" i="4"/>
  <c r="BD193" i="4"/>
  <c r="AR193" i="4"/>
  <c r="AF193" i="4"/>
  <c r="AB193" i="4"/>
  <c r="T193" i="4"/>
  <c r="BG193" i="4"/>
  <c r="AU193" i="4"/>
  <c r="AN193" i="4"/>
  <c r="AM193" i="4"/>
  <c r="AV193" i="4"/>
  <c r="AL193" i="4"/>
  <c r="AE193" i="4"/>
  <c r="AD193" i="4"/>
  <c r="AC193" i="4"/>
  <c r="V193" i="4"/>
  <c r="P193" i="4"/>
  <c r="S193" i="4"/>
  <c r="AP193" i="4"/>
  <c r="AA193" i="4"/>
  <c r="Z193" i="4"/>
  <c r="AY193" i="4"/>
  <c r="AO193" i="4"/>
  <c r="R193" i="4"/>
  <c r="W193" i="4"/>
  <c r="U193" i="4"/>
  <c r="AQ193" i="4"/>
  <c r="Q193" i="4"/>
  <c r="X193" i="4"/>
  <c r="Y193" i="4"/>
  <c r="M193" i="4"/>
  <c r="I193" i="4"/>
  <c r="E193" i="4"/>
  <c r="L193" i="4"/>
  <c r="H193" i="4"/>
  <c r="K193" i="4"/>
  <c r="F193" i="4"/>
  <c r="G193" i="4"/>
  <c r="C193" i="4"/>
  <c r="J193" i="4"/>
  <c r="N193" i="4"/>
  <c r="D193" i="4"/>
  <c r="B193" i="4"/>
  <c r="BS189" i="4"/>
  <c r="BQ189" i="4"/>
  <c r="BT189" i="4"/>
  <c r="BN189" i="4"/>
  <c r="BO189" i="4"/>
  <c r="BJ189" i="4"/>
  <c r="BP189" i="4"/>
  <c r="BI189" i="4"/>
  <c r="BH189" i="4"/>
  <c r="BB189" i="4"/>
  <c r="AX189" i="4"/>
  <c r="BM189" i="4"/>
  <c r="BK189" i="4"/>
  <c r="BF189" i="4"/>
  <c r="BE189" i="4"/>
  <c r="BA189" i="4"/>
  <c r="BD189" i="4"/>
  <c r="AT189" i="4"/>
  <c r="BL189" i="4"/>
  <c r="BG189" i="4"/>
  <c r="AY189" i="4"/>
  <c r="AS189" i="4"/>
  <c r="AZ189" i="4"/>
  <c r="AV189" i="4"/>
  <c r="AF189" i="4"/>
  <c r="AB189" i="4"/>
  <c r="T189" i="4"/>
  <c r="BC189" i="4"/>
  <c r="AQ189" i="4"/>
  <c r="AN189" i="4"/>
  <c r="AM189" i="4"/>
  <c r="AR189" i="4"/>
  <c r="AP189" i="4"/>
  <c r="X189" i="4"/>
  <c r="W189" i="4"/>
  <c r="U189" i="4"/>
  <c r="V189" i="4"/>
  <c r="P189" i="4"/>
  <c r="AU189" i="4"/>
  <c r="AE189" i="4"/>
  <c r="AD189" i="4"/>
  <c r="AC189" i="4"/>
  <c r="S189" i="4"/>
  <c r="AL189" i="4"/>
  <c r="R189" i="4"/>
  <c r="Q189" i="4"/>
  <c r="Y189" i="4"/>
  <c r="AA189" i="4"/>
  <c r="AO189" i="4"/>
  <c r="Z189" i="4"/>
  <c r="M189" i="4"/>
  <c r="I189" i="4"/>
  <c r="E189" i="4"/>
  <c r="L189" i="4"/>
  <c r="H189" i="4"/>
  <c r="K189" i="4"/>
  <c r="N189" i="4"/>
  <c r="C189" i="4"/>
  <c r="D189" i="4"/>
  <c r="J189" i="4"/>
  <c r="F189" i="4"/>
  <c r="B189" i="4"/>
  <c r="G189" i="4"/>
  <c r="BT185" i="4"/>
  <c r="BS185" i="4"/>
  <c r="BQ185" i="4"/>
  <c r="BN185" i="4"/>
  <c r="BP185" i="4"/>
  <c r="BJ185" i="4"/>
  <c r="BM185" i="4"/>
  <c r="BL185" i="4"/>
  <c r="BK185" i="4"/>
  <c r="BI185" i="4"/>
  <c r="BH185" i="4"/>
  <c r="BO185" i="4"/>
  <c r="BB185" i="4"/>
  <c r="AX185" i="4"/>
  <c r="BF185" i="4"/>
  <c r="BE185" i="4"/>
  <c r="BA185" i="4"/>
  <c r="AZ185" i="4"/>
  <c r="AT185" i="4"/>
  <c r="BC185" i="4"/>
  <c r="AS185" i="4"/>
  <c r="AR185" i="4"/>
  <c r="AF185" i="4"/>
  <c r="AB185" i="4"/>
  <c r="T185" i="4"/>
  <c r="AY185" i="4"/>
  <c r="AU185" i="4"/>
  <c r="AN185" i="4"/>
  <c r="AM185" i="4"/>
  <c r="BD185" i="4"/>
  <c r="AL185" i="4"/>
  <c r="AA185" i="4"/>
  <c r="Z185" i="4"/>
  <c r="V185" i="4"/>
  <c r="P185" i="4"/>
  <c r="S185" i="4"/>
  <c r="AE185" i="4"/>
  <c r="AD185" i="4"/>
  <c r="AQ185" i="4"/>
  <c r="AO185" i="4"/>
  <c r="X185" i="4"/>
  <c r="W185" i="4"/>
  <c r="U185" i="4"/>
  <c r="AV185" i="4"/>
  <c r="AP185" i="4"/>
  <c r="AC185" i="4"/>
  <c r="R185" i="4"/>
  <c r="BG185" i="4"/>
  <c r="Y185" i="4"/>
  <c r="Q185" i="4"/>
  <c r="M185" i="4"/>
  <c r="I185" i="4"/>
  <c r="E185" i="4"/>
  <c r="L185" i="4"/>
  <c r="H185" i="4"/>
  <c r="K185" i="4"/>
  <c r="N185" i="4"/>
  <c r="F185" i="4"/>
  <c r="D185" i="4"/>
  <c r="J185" i="4"/>
  <c r="G185" i="4"/>
  <c r="C185" i="4"/>
  <c r="B185" i="4"/>
  <c r="BS181" i="4"/>
  <c r="BT181" i="4"/>
  <c r="BQ181" i="4"/>
  <c r="BN181" i="4"/>
  <c r="BJ181" i="4"/>
  <c r="BO181" i="4"/>
  <c r="BI181" i="4"/>
  <c r="BP181" i="4"/>
  <c r="BM181" i="4"/>
  <c r="BL181" i="4"/>
  <c r="BK181" i="4"/>
  <c r="BH181" i="4"/>
  <c r="BB181" i="4"/>
  <c r="AX181" i="4"/>
  <c r="BF181" i="4"/>
  <c r="BE181" i="4"/>
  <c r="BA181" i="4"/>
  <c r="BD181" i="4"/>
  <c r="AT181" i="4"/>
  <c r="BG181" i="4"/>
  <c r="AY181" i="4"/>
  <c r="AS181" i="4"/>
  <c r="AV181" i="4"/>
  <c r="AF181" i="4"/>
  <c r="AB181" i="4"/>
  <c r="T181" i="4"/>
  <c r="AQ181" i="4"/>
  <c r="AN181" i="4"/>
  <c r="AM181" i="4"/>
  <c r="AP181" i="4"/>
  <c r="V181" i="4"/>
  <c r="P181" i="4"/>
  <c r="Z181" i="4"/>
  <c r="AZ181" i="4"/>
  <c r="AR181" i="4"/>
  <c r="AL181" i="4"/>
  <c r="X181" i="4"/>
  <c r="W181" i="4"/>
  <c r="BC181" i="4"/>
  <c r="AA181" i="4"/>
  <c r="S181" i="4"/>
  <c r="U181" i="4"/>
  <c r="R181" i="4"/>
  <c r="AU181" i="4"/>
  <c r="Q181" i="4"/>
  <c r="AE181" i="4"/>
  <c r="AO181" i="4"/>
  <c r="AD181" i="4"/>
  <c r="AC181" i="4"/>
  <c r="Y181" i="4"/>
  <c r="M181" i="4"/>
  <c r="I181" i="4"/>
  <c r="E181" i="4"/>
  <c r="L181" i="4"/>
  <c r="H181" i="4"/>
  <c r="K181" i="4"/>
  <c r="J181" i="4"/>
  <c r="D181" i="4"/>
  <c r="C181" i="4"/>
  <c r="N181" i="4"/>
  <c r="F181" i="4"/>
  <c r="B181" i="4"/>
  <c r="G181" i="4"/>
  <c r="BS177" i="4"/>
  <c r="BT177" i="4"/>
  <c r="BQ177" i="4"/>
  <c r="BN177" i="4"/>
  <c r="BP177" i="4"/>
  <c r="BJ177" i="4"/>
  <c r="BI177" i="4"/>
  <c r="BH177" i="4"/>
  <c r="BK177" i="4"/>
  <c r="BB177" i="4"/>
  <c r="AX177" i="4"/>
  <c r="BM177" i="4"/>
  <c r="BF177" i="4"/>
  <c r="BE177" i="4"/>
  <c r="BA177" i="4"/>
  <c r="AZ177" i="4"/>
  <c r="AT177" i="4"/>
  <c r="BC177" i="4"/>
  <c r="AS177" i="4"/>
  <c r="BL177" i="4"/>
  <c r="BD177" i="4"/>
  <c r="AR177" i="4"/>
  <c r="AF177" i="4"/>
  <c r="AB177" i="4"/>
  <c r="T177" i="4"/>
  <c r="BG177" i="4"/>
  <c r="AU177" i="4"/>
  <c r="AN177" i="4"/>
  <c r="AM177" i="4"/>
  <c r="AV177" i="4"/>
  <c r="AL177" i="4"/>
  <c r="AE177" i="4"/>
  <c r="AD177" i="4"/>
  <c r="AC177" i="4"/>
  <c r="V177" i="4"/>
  <c r="P177" i="4"/>
  <c r="S177" i="4"/>
  <c r="BO177" i="4"/>
  <c r="AP177" i="4"/>
  <c r="AA177" i="4"/>
  <c r="Z177" i="4"/>
  <c r="AO177" i="4"/>
  <c r="R177" i="4"/>
  <c r="X177" i="4"/>
  <c r="AY177" i="4"/>
  <c r="AQ177" i="4"/>
  <c r="W177" i="4"/>
  <c r="U177" i="4"/>
  <c r="Y177" i="4"/>
  <c r="Q177" i="4"/>
  <c r="M177" i="4"/>
  <c r="I177" i="4"/>
  <c r="E177" i="4"/>
  <c r="L177" i="4"/>
  <c r="H177" i="4"/>
  <c r="K177" i="4"/>
  <c r="F177" i="4"/>
  <c r="G177" i="4"/>
  <c r="C177" i="4"/>
  <c r="N177" i="4"/>
  <c r="D177" i="4"/>
  <c r="B177" i="4"/>
  <c r="J177" i="4"/>
  <c r="BS173" i="4"/>
  <c r="BQ173" i="4"/>
  <c r="BN173" i="4"/>
  <c r="BJ173" i="4"/>
  <c r="BO173" i="4"/>
  <c r="BI173" i="4"/>
  <c r="BM173" i="4"/>
  <c r="BH173" i="4"/>
  <c r="BT173" i="4"/>
  <c r="BP173" i="4"/>
  <c r="BB173" i="4"/>
  <c r="AX173" i="4"/>
  <c r="BL173" i="4"/>
  <c r="BF173" i="4"/>
  <c r="BE173" i="4"/>
  <c r="BA173" i="4"/>
  <c r="BD173" i="4"/>
  <c r="AT173" i="4"/>
  <c r="BG173" i="4"/>
  <c r="AY173" i="4"/>
  <c r="AS173" i="4"/>
  <c r="AZ173" i="4"/>
  <c r="AV173" i="4"/>
  <c r="AF173" i="4"/>
  <c r="AB173" i="4"/>
  <c r="T173" i="4"/>
  <c r="BC173" i="4"/>
  <c r="AQ173" i="4"/>
  <c r="AN173" i="4"/>
  <c r="AM173" i="4"/>
  <c r="AR173" i="4"/>
  <c r="AP173" i="4"/>
  <c r="X173" i="4"/>
  <c r="W173" i="4"/>
  <c r="U173" i="4"/>
  <c r="V173" i="4"/>
  <c r="P173" i="4"/>
  <c r="AU173" i="4"/>
  <c r="AE173" i="4"/>
  <c r="AD173" i="4"/>
  <c r="AC173" i="4"/>
  <c r="S173" i="4"/>
  <c r="AL173" i="4"/>
  <c r="R173" i="4"/>
  <c r="Z173" i="4"/>
  <c r="Q173" i="4"/>
  <c r="AO173" i="4"/>
  <c r="Y173" i="4"/>
  <c r="AA173" i="4"/>
  <c r="BK173" i="4"/>
  <c r="M173" i="4"/>
  <c r="I173" i="4"/>
  <c r="E173" i="4"/>
  <c r="L173" i="4"/>
  <c r="H173" i="4"/>
  <c r="K173" i="4"/>
  <c r="N173" i="4"/>
  <c r="C173" i="4"/>
  <c r="G173" i="4"/>
  <c r="D173" i="4"/>
  <c r="J173" i="4"/>
  <c r="F173" i="4"/>
  <c r="B173" i="4"/>
  <c r="BT169" i="4"/>
  <c r="BS169" i="4"/>
  <c r="BQ169" i="4"/>
  <c r="BN169" i="4"/>
  <c r="BP169" i="4"/>
  <c r="BM169" i="4"/>
  <c r="BJ169" i="4"/>
  <c r="BL169" i="4"/>
  <c r="BK169" i="4"/>
  <c r="BI169" i="4"/>
  <c r="BH169" i="4"/>
  <c r="BB169" i="4"/>
  <c r="AX169" i="4"/>
  <c r="BO169" i="4"/>
  <c r="BF169" i="4"/>
  <c r="BE169" i="4"/>
  <c r="BA169" i="4"/>
  <c r="AZ169" i="4"/>
  <c r="AT169" i="4"/>
  <c r="BC169" i="4"/>
  <c r="AS169" i="4"/>
  <c r="AR169" i="4"/>
  <c r="AF169" i="4"/>
  <c r="AB169" i="4"/>
  <c r="T169" i="4"/>
  <c r="AY169" i="4"/>
  <c r="AU169" i="4"/>
  <c r="AN169" i="4"/>
  <c r="AM169" i="4"/>
  <c r="AL169" i="4"/>
  <c r="AA169" i="4"/>
  <c r="Z169" i="4"/>
  <c r="V169" i="4"/>
  <c r="P169" i="4"/>
  <c r="U169" i="4"/>
  <c r="S169" i="4"/>
  <c r="BD169" i="4"/>
  <c r="AV169" i="4"/>
  <c r="AC169" i="4"/>
  <c r="BG169" i="4"/>
  <c r="AQ169" i="4"/>
  <c r="AO169" i="4"/>
  <c r="X169" i="4"/>
  <c r="W169" i="4"/>
  <c r="AP169" i="4"/>
  <c r="AE169" i="4"/>
  <c r="AD169" i="4"/>
  <c r="R169" i="4"/>
  <c r="Y169" i="4"/>
  <c r="Q169" i="4"/>
  <c r="M169" i="4"/>
  <c r="I169" i="4"/>
  <c r="E169" i="4"/>
  <c r="L169" i="4"/>
  <c r="H169" i="4"/>
  <c r="K169" i="4"/>
  <c r="N169" i="4"/>
  <c r="F169" i="4"/>
  <c r="D169" i="4"/>
  <c r="J169" i="4"/>
  <c r="G169" i="4"/>
  <c r="C169" i="4"/>
  <c r="B169" i="4"/>
  <c r="BS165" i="4"/>
  <c r="BT165" i="4"/>
  <c r="BQ165" i="4"/>
  <c r="BN165" i="4"/>
  <c r="BJ165" i="4"/>
  <c r="BM165" i="4"/>
  <c r="BI165" i="4"/>
  <c r="BO165" i="4"/>
  <c r="BL165" i="4"/>
  <c r="BK165" i="4"/>
  <c r="BH165" i="4"/>
  <c r="BB165" i="4"/>
  <c r="AX165" i="4"/>
  <c r="BF165" i="4"/>
  <c r="BE165" i="4"/>
  <c r="BA165" i="4"/>
  <c r="BD165" i="4"/>
  <c r="AT165" i="4"/>
  <c r="BG165" i="4"/>
  <c r="AY165" i="4"/>
  <c r="AS165" i="4"/>
  <c r="AV165" i="4"/>
  <c r="AF165" i="4"/>
  <c r="AB165" i="4"/>
  <c r="T165" i="4"/>
  <c r="BP165" i="4"/>
  <c r="AQ165" i="4"/>
  <c r="AN165" i="4"/>
  <c r="AM165" i="4"/>
  <c r="AE165" i="4"/>
  <c r="AZ165" i="4"/>
  <c r="AP165" i="4"/>
  <c r="V165" i="4"/>
  <c r="P165" i="4"/>
  <c r="AA165" i="4"/>
  <c r="AL165" i="4"/>
  <c r="X165" i="4"/>
  <c r="U165" i="4"/>
  <c r="Z165" i="4"/>
  <c r="S165" i="4"/>
  <c r="AR165" i="4"/>
  <c r="W165" i="4"/>
  <c r="R165" i="4"/>
  <c r="BC165" i="4"/>
  <c r="AO165" i="4"/>
  <c r="AC165" i="4"/>
  <c r="Q165" i="4"/>
  <c r="AD165" i="4"/>
  <c r="AU165" i="4"/>
  <c r="Y165" i="4"/>
  <c r="M165" i="4"/>
  <c r="I165" i="4"/>
  <c r="E165" i="4"/>
  <c r="L165" i="4"/>
  <c r="H165" i="4"/>
  <c r="K165" i="4"/>
  <c r="J165" i="4"/>
  <c r="D165" i="4"/>
  <c r="C165" i="4"/>
  <c r="F165" i="4"/>
  <c r="B165" i="4"/>
  <c r="N165" i="4"/>
  <c r="G165" i="4"/>
  <c r="BS161" i="4"/>
  <c r="BQ161" i="4"/>
  <c r="BT161" i="4"/>
  <c r="BN161" i="4"/>
  <c r="BP161" i="4"/>
  <c r="BJ161" i="4"/>
  <c r="BO161" i="4"/>
  <c r="BI161" i="4"/>
  <c r="BH161" i="4"/>
  <c r="BM161" i="4"/>
  <c r="BL161" i="4"/>
  <c r="BB161" i="4"/>
  <c r="AX161" i="4"/>
  <c r="BF161" i="4"/>
  <c r="BE161" i="4"/>
  <c r="BA161" i="4"/>
  <c r="BK161" i="4"/>
  <c r="AZ161" i="4"/>
  <c r="AT161" i="4"/>
  <c r="BC161" i="4"/>
  <c r="AS161" i="4"/>
  <c r="BD161" i="4"/>
  <c r="AR161" i="4"/>
  <c r="AF161" i="4"/>
  <c r="AB161" i="4"/>
  <c r="T161" i="4"/>
  <c r="BG161" i="4"/>
  <c r="AU161" i="4"/>
  <c r="AN161" i="4"/>
  <c r="AM161" i="4"/>
  <c r="AE161" i="4"/>
  <c r="AV161" i="4"/>
  <c r="AL161" i="4"/>
  <c r="AD161" i="4"/>
  <c r="AC161" i="4"/>
  <c r="V161" i="4"/>
  <c r="P161" i="4"/>
  <c r="S161" i="4"/>
  <c r="AP161" i="4"/>
  <c r="Z161" i="4"/>
  <c r="AY161" i="4"/>
  <c r="AO161" i="4"/>
  <c r="AA161" i="4"/>
  <c r="R161" i="4"/>
  <c r="AQ161" i="4"/>
  <c r="X161" i="4"/>
  <c r="W161" i="4"/>
  <c r="Q161" i="4"/>
  <c r="U161" i="4"/>
  <c r="Y161" i="4"/>
  <c r="M161" i="4"/>
  <c r="I161" i="4"/>
  <c r="E161" i="4"/>
  <c r="L161" i="4"/>
  <c r="H161" i="4"/>
  <c r="K161" i="4"/>
  <c r="F161" i="4"/>
  <c r="G161" i="4"/>
  <c r="C161" i="4"/>
  <c r="J161" i="4"/>
  <c r="N161" i="4"/>
  <c r="D161" i="4"/>
  <c r="B161" i="4"/>
  <c r="BS157" i="4"/>
  <c r="BQ157" i="4"/>
  <c r="BT157" i="4"/>
  <c r="BN157" i="4"/>
  <c r="BJ157" i="4"/>
  <c r="BP157" i="4"/>
  <c r="BM157" i="4"/>
  <c r="BI157" i="4"/>
  <c r="BH157" i="4"/>
  <c r="BB157" i="4"/>
  <c r="AX157" i="4"/>
  <c r="BK157" i="4"/>
  <c r="BF157" i="4"/>
  <c r="BE157" i="4"/>
  <c r="BA157" i="4"/>
  <c r="BO157" i="4"/>
  <c r="BD157" i="4"/>
  <c r="AT157" i="4"/>
  <c r="BG157" i="4"/>
  <c r="AY157" i="4"/>
  <c r="AS157" i="4"/>
  <c r="AZ157" i="4"/>
  <c r="AV157" i="4"/>
  <c r="AF157" i="4"/>
  <c r="AB157" i="4"/>
  <c r="T157" i="4"/>
  <c r="BC157" i="4"/>
  <c r="AQ157" i="4"/>
  <c r="AN157" i="4"/>
  <c r="AM157" i="4"/>
  <c r="AE157" i="4"/>
  <c r="AR157" i="4"/>
  <c r="AP157" i="4"/>
  <c r="X157" i="4"/>
  <c r="W157" i="4"/>
  <c r="U157" i="4"/>
  <c r="V157" i="4"/>
  <c r="P157" i="4"/>
  <c r="BL157" i="4"/>
  <c r="AU157" i="4"/>
  <c r="AD157" i="4"/>
  <c r="AC157" i="4"/>
  <c r="S157" i="4"/>
  <c r="AL157" i="4"/>
  <c r="R157" i="4"/>
  <c r="AA157" i="4"/>
  <c r="Q157" i="4"/>
  <c r="Z157" i="4"/>
  <c r="Y157" i="4"/>
  <c r="AO157" i="4"/>
  <c r="M157" i="4"/>
  <c r="I157" i="4"/>
  <c r="E157" i="4"/>
  <c r="L157" i="4"/>
  <c r="H157" i="4"/>
  <c r="K157" i="4"/>
  <c r="N157" i="4"/>
  <c r="C157" i="4"/>
  <c r="G157" i="4"/>
  <c r="D157" i="4"/>
  <c r="J157" i="4"/>
  <c r="F157" i="4"/>
  <c r="B157" i="4"/>
  <c r="BT153" i="4"/>
  <c r="BS153" i="4"/>
  <c r="BQ153" i="4"/>
  <c r="BN153" i="4"/>
  <c r="BP153" i="4"/>
  <c r="BM153" i="4"/>
  <c r="BJ153" i="4"/>
  <c r="BL153" i="4"/>
  <c r="BK153" i="4"/>
  <c r="BI153" i="4"/>
  <c r="BO153" i="4"/>
  <c r="BH153" i="4"/>
  <c r="BB153" i="4"/>
  <c r="AX153" i="4"/>
  <c r="BF153" i="4"/>
  <c r="BE153" i="4"/>
  <c r="BA153" i="4"/>
  <c r="AZ153" i="4"/>
  <c r="AT153" i="4"/>
  <c r="BC153" i="4"/>
  <c r="AS153" i="4"/>
  <c r="AR153" i="4"/>
  <c r="AF153" i="4"/>
  <c r="AB153" i="4"/>
  <c r="T153" i="4"/>
  <c r="AY153" i="4"/>
  <c r="AU153" i="4"/>
  <c r="AN153" i="4"/>
  <c r="AM153" i="4"/>
  <c r="AE153" i="4"/>
  <c r="BD153" i="4"/>
  <c r="AL153" i="4"/>
  <c r="AA153" i="4"/>
  <c r="Z153" i="4"/>
  <c r="V153" i="4"/>
  <c r="P153" i="4"/>
  <c r="S153" i="4"/>
  <c r="AD153" i="4"/>
  <c r="AQ153" i="4"/>
  <c r="AO153" i="4"/>
  <c r="X153" i="4"/>
  <c r="W153" i="4"/>
  <c r="U153" i="4"/>
  <c r="AV153" i="4"/>
  <c r="AP153" i="4"/>
  <c r="AC153" i="4"/>
  <c r="R153" i="4"/>
  <c r="Y153" i="4"/>
  <c r="BG153" i="4"/>
  <c r="Q153" i="4"/>
  <c r="M153" i="4"/>
  <c r="I153" i="4"/>
  <c r="E153" i="4"/>
  <c r="L153" i="4"/>
  <c r="H153" i="4"/>
  <c r="K153" i="4"/>
  <c r="N153" i="4"/>
  <c r="F153" i="4"/>
  <c r="D153" i="4"/>
  <c r="J153" i="4"/>
  <c r="G153" i="4"/>
  <c r="C153" i="4"/>
  <c r="B153" i="4"/>
  <c r="BS149" i="4"/>
  <c r="BT149" i="4"/>
  <c r="BQ149" i="4"/>
  <c r="BN149" i="4"/>
  <c r="BJ149" i="4"/>
  <c r="BI149" i="4"/>
  <c r="BP149" i="4"/>
  <c r="BL149" i="4"/>
  <c r="BK149" i="4"/>
  <c r="BH149" i="4"/>
  <c r="BB149" i="4"/>
  <c r="AX149" i="4"/>
  <c r="BO149" i="4"/>
  <c r="BM149" i="4"/>
  <c r="BF149" i="4"/>
  <c r="BE149" i="4"/>
  <c r="BA149" i="4"/>
  <c r="BD149" i="4"/>
  <c r="AT149" i="4"/>
  <c r="BG149" i="4"/>
  <c r="AY149" i="4"/>
  <c r="AS149" i="4"/>
  <c r="AV149" i="4"/>
  <c r="AF149" i="4"/>
  <c r="AB149" i="4"/>
  <c r="T149" i="4"/>
  <c r="AQ149" i="4"/>
  <c r="AN149" i="4"/>
  <c r="AM149" i="4"/>
  <c r="AE149" i="4"/>
  <c r="AP149" i="4"/>
  <c r="V149" i="4"/>
  <c r="P149" i="4"/>
  <c r="Z149" i="4"/>
  <c r="AR149" i="4"/>
  <c r="AL149" i="4"/>
  <c r="X149" i="4"/>
  <c r="W149" i="4"/>
  <c r="BC149" i="4"/>
  <c r="AA149" i="4"/>
  <c r="S149" i="4"/>
  <c r="AZ149" i="4"/>
  <c r="U149" i="4"/>
  <c r="R149" i="4"/>
  <c r="AD149" i="4"/>
  <c r="Q149" i="4"/>
  <c r="AC149" i="4"/>
  <c r="AU149" i="4"/>
  <c r="AO149" i="4"/>
  <c r="Y149" i="4"/>
  <c r="M149" i="4"/>
  <c r="I149" i="4"/>
  <c r="E149" i="4"/>
  <c r="L149" i="4"/>
  <c r="H149" i="4"/>
  <c r="K149" i="4"/>
  <c r="J149" i="4"/>
  <c r="D149" i="4"/>
  <c r="C149" i="4"/>
  <c r="F149" i="4"/>
  <c r="B149" i="4"/>
  <c r="N149" i="4"/>
  <c r="G149" i="4"/>
  <c r="BS145" i="4"/>
  <c r="BT145" i="4"/>
  <c r="BQ145" i="4"/>
  <c r="BN145" i="4"/>
  <c r="BP145" i="4"/>
  <c r="BJ145" i="4"/>
  <c r="BI145" i="4"/>
  <c r="BM145" i="4"/>
  <c r="BH145" i="4"/>
  <c r="BO145" i="4"/>
  <c r="BK145" i="4"/>
  <c r="BB145" i="4"/>
  <c r="AX145" i="4"/>
  <c r="BF145" i="4"/>
  <c r="BE145" i="4"/>
  <c r="BA145" i="4"/>
  <c r="BL145" i="4"/>
  <c r="AZ145" i="4"/>
  <c r="AT145" i="4"/>
  <c r="BC145" i="4"/>
  <c r="AS145" i="4"/>
  <c r="BD145" i="4"/>
  <c r="AR145" i="4"/>
  <c r="AF145" i="4"/>
  <c r="AB145" i="4"/>
  <c r="T145" i="4"/>
  <c r="BG145" i="4"/>
  <c r="AU145" i="4"/>
  <c r="AN145" i="4"/>
  <c r="AM145" i="4"/>
  <c r="AE145" i="4"/>
  <c r="AV145" i="4"/>
  <c r="AL145" i="4"/>
  <c r="AD145" i="4"/>
  <c r="AC145" i="4"/>
  <c r="V145" i="4"/>
  <c r="P145" i="4"/>
  <c r="S145" i="4"/>
  <c r="AP145" i="4"/>
  <c r="AA145" i="4"/>
  <c r="Z145" i="4"/>
  <c r="AO145" i="4"/>
  <c r="R145" i="4"/>
  <c r="AY145" i="4"/>
  <c r="U145" i="4"/>
  <c r="X145" i="4"/>
  <c r="Y145" i="4"/>
  <c r="Q145" i="4"/>
  <c r="AQ145" i="4"/>
  <c r="W145" i="4"/>
  <c r="M145" i="4"/>
  <c r="I145" i="4"/>
  <c r="E145" i="4"/>
  <c r="L145" i="4"/>
  <c r="H145" i="4"/>
  <c r="K145" i="4"/>
  <c r="F145" i="4"/>
  <c r="G145" i="4"/>
  <c r="C145" i="4"/>
  <c r="J145" i="4"/>
  <c r="N145" i="4"/>
  <c r="D145" i="4"/>
  <c r="B145" i="4"/>
  <c r="BS141" i="4"/>
  <c r="BQ141" i="4"/>
  <c r="BN141" i="4"/>
  <c r="BT141" i="4"/>
  <c r="BJ141" i="4"/>
  <c r="BO141" i="4"/>
  <c r="BI141" i="4"/>
  <c r="BH141" i="4"/>
  <c r="BB141" i="4"/>
  <c r="AX141" i="4"/>
  <c r="BL141" i="4"/>
  <c r="BF141" i="4"/>
  <c r="BE141" i="4"/>
  <c r="BA141" i="4"/>
  <c r="BP141" i="4"/>
  <c r="BD141" i="4"/>
  <c r="AT141" i="4"/>
  <c r="BM141" i="4"/>
  <c r="BK141" i="4"/>
  <c r="BG141" i="4"/>
  <c r="AY141" i="4"/>
  <c r="AS141" i="4"/>
  <c r="AZ141" i="4"/>
  <c r="AV141" i="4"/>
  <c r="AF141" i="4"/>
  <c r="AB141" i="4"/>
  <c r="T141" i="4"/>
  <c r="BC141" i="4"/>
  <c r="AQ141" i="4"/>
  <c r="AN141" i="4"/>
  <c r="AM141" i="4"/>
  <c r="AE141" i="4"/>
  <c r="AR141" i="4"/>
  <c r="AP141" i="4"/>
  <c r="X141" i="4"/>
  <c r="W141" i="4"/>
  <c r="U141" i="4"/>
  <c r="V141" i="4"/>
  <c r="P141" i="4"/>
  <c r="AU141" i="4"/>
  <c r="AD141" i="4"/>
  <c r="AC141" i="4"/>
  <c r="S141" i="4"/>
  <c r="AL141" i="4"/>
  <c r="R141" i="4"/>
  <c r="Q141" i="4"/>
  <c r="AO141" i="4"/>
  <c r="AA141" i="4"/>
  <c r="Y141" i="4"/>
  <c r="Z141" i="4"/>
  <c r="M141" i="4"/>
  <c r="I141" i="4"/>
  <c r="E141" i="4"/>
  <c r="L141" i="4"/>
  <c r="H141" i="4"/>
  <c r="K141" i="4"/>
  <c r="N141" i="4"/>
  <c r="C141" i="4"/>
  <c r="G141" i="4"/>
  <c r="D141" i="4"/>
  <c r="J141" i="4"/>
  <c r="F141" i="4"/>
  <c r="B141" i="4"/>
  <c r="BT137" i="4"/>
  <c r="BS137" i="4"/>
  <c r="BQ137" i="4"/>
  <c r="BN137" i="4"/>
  <c r="BP137" i="4"/>
  <c r="BM137" i="4"/>
  <c r="BJ137" i="4"/>
  <c r="BL137" i="4"/>
  <c r="BK137" i="4"/>
  <c r="BI137" i="4"/>
  <c r="BH137" i="4"/>
  <c r="BB137" i="4"/>
  <c r="AX137" i="4"/>
  <c r="BF137" i="4"/>
  <c r="BE137" i="4"/>
  <c r="BA137" i="4"/>
  <c r="AZ137" i="4"/>
  <c r="AT137" i="4"/>
  <c r="BC137" i="4"/>
  <c r="AS137" i="4"/>
  <c r="AR137" i="4"/>
  <c r="AF137" i="4"/>
  <c r="AB137" i="4"/>
  <c r="T137" i="4"/>
  <c r="BO137" i="4"/>
  <c r="AY137" i="4"/>
  <c r="AU137" i="4"/>
  <c r="AN137" i="4"/>
  <c r="AM137" i="4"/>
  <c r="AE137" i="4"/>
  <c r="AL137" i="4"/>
  <c r="AA137" i="4"/>
  <c r="Z137" i="4"/>
  <c r="V137" i="4"/>
  <c r="P137" i="4"/>
  <c r="U137" i="4"/>
  <c r="S137" i="4"/>
  <c r="AV137" i="4"/>
  <c r="BG137" i="4"/>
  <c r="AQ137" i="4"/>
  <c r="AO137" i="4"/>
  <c r="X137" i="4"/>
  <c r="W137" i="4"/>
  <c r="BD137" i="4"/>
  <c r="AP137" i="4"/>
  <c r="AD137" i="4"/>
  <c r="AC137" i="4"/>
  <c r="R137" i="4"/>
  <c r="Y137" i="4"/>
  <c r="Q137" i="4"/>
  <c r="M137" i="4"/>
  <c r="I137" i="4"/>
  <c r="E137" i="4"/>
  <c r="L137" i="4"/>
  <c r="H137" i="4"/>
  <c r="K137" i="4"/>
  <c r="N137" i="4"/>
  <c r="F137" i="4"/>
  <c r="D137" i="4"/>
  <c r="J137" i="4"/>
  <c r="G137" i="4"/>
  <c r="C137" i="4"/>
  <c r="B137" i="4"/>
  <c r="BS133" i="4"/>
  <c r="BT133" i="4"/>
  <c r="BQ133" i="4"/>
  <c r="BN133" i="4"/>
  <c r="BJ133" i="4"/>
  <c r="BI133" i="4"/>
  <c r="BO133" i="4"/>
  <c r="BL133" i="4"/>
  <c r="BK133" i="4"/>
  <c r="BH133" i="4"/>
  <c r="BM133" i="4"/>
  <c r="BB133" i="4"/>
  <c r="AX133" i="4"/>
  <c r="BP133" i="4"/>
  <c r="BF133" i="4"/>
  <c r="BE133" i="4"/>
  <c r="BA133" i="4"/>
  <c r="BD133" i="4"/>
  <c r="AT133" i="4"/>
  <c r="BG133" i="4"/>
  <c r="AY133" i="4"/>
  <c r="AS133" i="4"/>
  <c r="AV133" i="4"/>
  <c r="AF133" i="4"/>
  <c r="AB133" i="4"/>
  <c r="T133" i="4"/>
  <c r="AQ133" i="4"/>
  <c r="AN133" i="4"/>
  <c r="AM133" i="4"/>
  <c r="AE133" i="4"/>
  <c r="AZ133" i="4"/>
  <c r="AP133" i="4"/>
  <c r="V133" i="4"/>
  <c r="P133" i="4"/>
  <c r="AL133" i="4"/>
  <c r="W133" i="4"/>
  <c r="U133" i="4"/>
  <c r="AA133" i="4"/>
  <c r="Z133" i="4"/>
  <c r="S133" i="4"/>
  <c r="AR133" i="4"/>
  <c r="X133" i="4"/>
  <c r="R133" i="4"/>
  <c r="AO133" i="4"/>
  <c r="Q133" i="4"/>
  <c r="AU133" i="4"/>
  <c r="AD133" i="4"/>
  <c r="AC133" i="4"/>
  <c r="BC133" i="4"/>
  <c r="Y133" i="4"/>
  <c r="M133" i="4"/>
  <c r="I133" i="4"/>
  <c r="E133" i="4"/>
  <c r="L133" i="4"/>
  <c r="H133" i="4"/>
  <c r="K133" i="4"/>
  <c r="J133" i="4"/>
  <c r="D133" i="4"/>
  <c r="C133" i="4"/>
  <c r="N133" i="4"/>
  <c r="F133" i="4"/>
  <c r="B133" i="4"/>
  <c r="G133" i="4"/>
  <c r="BS129" i="4"/>
  <c r="BQ129" i="4"/>
  <c r="BN129" i="4"/>
  <c r="BT129" i="4"/>
  <c r="BP129" i="4"/>
  <c r="BJ129" i="4"/>
  <c r="BO129" i="4"/>
  <c r="BM129" i="4"/>
  <c r="BI129" i="4"/>
  <c r="BH129" i="4"/>
  <c r="BL129" i="4"/>
  <c r="BB129" i="4"/>
  <c r="AX129" i="4"/>
  <c r="BF129" i="4"/>
  <c r="BE129" i="4"/>
  <c r="BA129" i="4"/>
  <c r="AZ129" i="4"/>
  <c r="AT129" i="4"/>
  <c r="BC129" i="4"/>
  <c r="AS129" i="4"/>
  <c r="BD129" i="4"/>
  <c r="AR129" i="4"/>
  <c r="AF129" i="4"/>
  <c r="AB129" i="4"/>
  <c r="T129" i="4"/>
  <c r="BG129" i="4"/>
  <c r="AU129" i="4"/>
  <c r="AN129" i="4"/>
  <c r="AM129" i="4"/>
  <c r="AE129" i="4"/>
  <c r="BK129" i="4"/>
  <c r="AV129" i="4"/>
  <c r="AL129" i="4"/>
  <c r="AD129" i="4"/>
  <c r="AC129" i="4"/>
  <c r="V129" i="4"/>
  <c r="P129" i="4"/>
  <c r="S129" i="4"/>
  <c r="AP129" i="4"/>
  <c r="Z129" i="4"/>
  <c r="AY129" i="4"/>
  <c r="AO129" i="4"/>
  <c r="AA129" i="4"/>
  <c r="R129" i="4"/>
  <c r="W129" i="4"/>
  <c r="U129" i="4"/>
  <c r="AQ129" i="4"/>
  <c r="Q129" i="4"/>
  <c r="X129" i="4"/>
  <c r="Y129" i="4"/>
  <c r="M129" i="4"/>
  <c r="I129" i="4"/>
  <c r="E129" i="4"/>
  <c r="L129" i="4"/>
  <c r="H129" i="4"/>
  <c r="K129" i="4"/>
  <c r="F129" i="4"/>
  <c r="G129" i="4"/>
  <c r="C129" i="4"/>
  <c r="N129" i="4"/>
  <c r="D129" i="4"/>
  <c r="B129" i="4"/>
  <c r="J129" i="4"/>
  <c r="BS125" i="4"/>
  <c r="BQ125" i="4"/>
  <c r="BT125" i="4"/>
  <c r="BN125" i="4"/>
  <c r="BJ125" i="4"/>
  <c r="BP125" i="4"/>
  <c r="BI125" i="4"/>
  <c r="BH125" i="4"/>
  <c r="BO125" i="4"/>
  <c r="BB125" i="4"/>
  <c r="AX125" i="4"/>
  <c r="BK125" i="4"/>
  <c r="BF125" i="4"/>
  <c r="BE125" i="4"/>
  <c r="BA125" i="4"/>
  <c r="BD125" i="4"/>
  <c r="AT125" i="4"/>
  <c r="BL125" i="4"/>
  <c r="BG125" i="4"/>
  <c r="AY125" i="4"/>
  <c r="AS125" i="4"/>
  <c r="AZ125" i="4"/>
  <c r="AV125" i="4"/>
  <c r="AF125" i="4"/>
  <c r="AB125" i="4"/>
  <c r="T125" i="4"/>
  <c r="BC125" i="4"/>
  <c r="AQ125" i="4"/>
  <c r="AN125" i="4"/>
  <c r="AM125" i="4"/>
  <c r="AE125" i="4"/>
  <c r="AR125" i="4"/>
  <c r="AP125" i="4"/>
  <c r="X125" i="4"/>
  <c r="W125" i="4"/>
  <c r="U125" i="4"/>
  <c r="V125" i="4"/>
  <c r="P125" i="4"/>
  <c r="S125" i="4"/>
  <c r="AU125" i="4"/>
  <c r="AD125" i="4"/>
  <c r="AC125" i="4"/>
  <c r="BM125" i="4"/>
  <c r="AL125" i="4"/>
  <c r="R125" i="4"/>
  <c r="Q125" i="4"/>
  <c r="Y125" i="4"/>
  <c r="AO125" i="4"/>
  <c r="Z125" i="4"/>
  <c r="AA125" i="4"/>
  <c r="M125" i="4"/>
  <c r="I125" i="4"/>
  <c r="E125" i="4"/>
  <c r="L125" i="4"/>
  <c r="H125" i="4"/>
  <c r="K125" i="4"/>
  <c r="D125" i="4"/>
  <c r="N125" i="4"/>
  <c r="C125" i="4"/>
  <c r="G125" i="4"/>
  <c r="J125" i="4"/>
  <c r="F125" i="4"/>
  <c r="B125" i="4"/>
  <c r="BT121" i="4"/>
  <c r="BS121" i="4"/>
  <c r="BQ121" i="4"/>
  <c r="BN121" i="4"/>
  <c r="BP121" i="4"/>
  <c r="BM121" i="4"/>
  <c r="BJ121" i="4"/>
  <c r="BL121" i="4"/>
  <c r="BK121" i="4"/>
  <c r="BI121" i="4"/>
  <c r="BO121" i="4"/>
  <c r="BH121" i="4"/>
  <c r="BB121" i="4"/>
  <c r="AX121" i="4"/>
  <c r="BF121" i="4"/>
  <c r="BE121" i="4"/>
  <c r="BA121" i="4"/>
  <c r="AZ121" i="4"/>
  <c r="AT121" i="4"/>
  <c r="BC121" i="4"/>
  <c r="AS121" i="4"/>
  <c r="AR121" i="4"/>
  <c r="AF121" i="4"/>
  <c r="AB121" i="4"/>
  <c r="T121" i="4"/>
  <c r="AY121" i="4"/>
  <c r="AU121" i="4"/>
  <c r="AN121" i="4"/>
  <c r="AM121" i="4"/>
  <c r="AE121" i="4"/>
  <c r="BD121" i="4"/>
  <c r="AL121" i="4"/>
  <c r="AA121" i="4"/>
  <c r="Z121" i="4"/>
  <c r="V121" i="4"/>
  <c r="P121" i="4"/>
  <c r="W121" i="4"/>
  <c r="AD121" i="4"/>
  <c r="AC121" i="4"/>
  <c r="AQ121" i="4"/>
  <c r="AO121" i="4"/>
  <c r="X121" i="4"/>
  <c r="U121" i="4"/>
  <c r="S121" i="4"/>
  <c r="AV121" i="4"/>
  <c r="AP121" i="4"/>
  <c r="R121" i="4"/>
  <c r="Y121" i="4"/>
  <c r="BG121" i="4"/>
  <c r="Q121" i="4"/>
  <c r="M121" i="4"/>
  <c r="I121" i="4"/>
  <c r="E121" i="4"/>
  <c r="L121" i="4"/>
  <c r="H121" i="4"/>
  <c r="K121" i="4"/>
  <c r="N121" i="4"/>
  <c r="F121" i="4"/>
  <c r="D121" i="4"/>
  <c r="J121" i="4"/>
  <c r="G121" i="4"/>
  <c r="C121" i="4"/>
  <c r="B121" i="4"/>
  <c r="BS117" i="4"/>
  <c r="BT117" i="4"/>
  <c r="BQ117" i="4"/>
  <c r="BN117" i="4"/>
  <c r="BJ117" i="4"/>
  <c r="BI117" i="4"/>
  <c r="BP117" i="4"/>
  <c r="BM117" i="4"/>
  <c r="BL117" i="4"/>
  <c r="BK117" i="4"/>
  <c r="BH117" i="4"/>
  <c r="BB117" i="4"/>
  <c r="AX117" i="4"/>
  <c r="BF117" i="4"/>
  <c r="BE117" i="4"/>
  <c r="BA117" i="4"/>
  <c r="BD117" i="4"/>
  <c r="AT117" i="4"/>
  <c r="BO117" i="4"/>
  <c r="BG117" i="4"/>
  <c r="AY117" i="4"/>
  <c r="AS117" i="4"/>
  <c r="AV117" i="4"/>
  <c r="AF117" i="4"/>
  <c r="AB117" i="4"/>
  <c r="T117" i="4"/>
  <c r="AQ117" i="4"/>
  <c r="AN117" i="4"/>
  <c r="AM117" i="4"/>
  <c r="AE117" i="4"/>
  <c r="AP117" i="4"/>
  <c r="V117" i="4"/>
  <c r="P117" i="4"/>
  <c r="AA117" i="4"/>
  <c r="Z117" i="4"/>
  <c r="S117" i="4"/>
  <c r="AZ117" i="4"/>
  <c r="AR117" i="4"/>
  <c r="AL117" i="4"/>
  <c r="X117" i="4"/>
  <c r="BC117" i="4"/>
  <c r="W117" i="4"/>
  <c r="U117" i="4"/>
  <c r="R117" i="4"/>
  <c r="AU117" i="4"/>
  <c r="Q117" i="4"/>
  <c r="AO117" i="4"/>
  <c r="AD117" i="4"/>
  <c r="AC117" i="4"/>
  <c r="Y117" i="4"/>
  <c r="M117" i="4"/>
  <c r="I117" i="4"/>
  <c r="E117" i="4"/>
  <c r="L117" i="4"/>
  <c r="H117" i="4"/>
  <c r="K117" i="4"/>
  <c r="J117" i="4"/>
  <c r="D117" i="4"/>
  <c r="C117" i="4"/>
  <c r="F117" i="4"/>
  <c r="B117" i="4"/>
  <c r="N117" i="4"/>
  <c r="G117" i="4"/>
  <c r="BS113" i="4"/>
  <c r="BT113" i="4"/>
  <c r="BQ113" i="4"/>
  <c r="BN113" i="4"/>
  <c r="BP113" i="4"/>
  <c r="BJ113" i="4"/>
  <c r="BI113" i="4"/>
  <c r="BH113" i="4"/>
  <c r="BK113" i="4"/>
  <c r="BB113" i="4"/>
  <c r="AX113" i="4"/>
  <c r="BF113" i="4"/>
  <c r="BE113" i="4"/>
  <c r="BA113" i="4"/>
  <c r="BO113" i="4"/>
  <c r="AZ113" i="4"/>
  <c r="AT113" i="4"/>
  <c r="AP113" i="4"/>
  <c r="BM113" i="4"/>
  <c r="BC113" i="4"/>
  <c r="AS113" i="4"/>
  <c r="BD113" i="4"/>
  <c r="AR113" i="4"/>
  <c r="AF113" i="4"/>
  <c r="AB113" i="4"/>
  <c r="T113" i="4"/>
  <c r="BG113" i="4"/>
  <c r="AU113" i="4"/>
  <c r="AN113" i="4"/>
  <c r="AM113" i="4"/>
  <c r="AE113" i="4"/>
  <c r="AV113" i="4"/>
  <c r="AL113" i="4"/>
  <c r="AD113" i="4"/>
  <c r="AC113" i="4"/>
  <c r="V113" i="4"/>
  <c r="P113" i="4"/>
  <c r="AA113" i="4"/>
  <c r="AO113" i="4"/>
  <c r="S113" i="4"/>
  <c r="BL113" i="4"/>
  <c r="Z113" i="4"/>
  <c r="R113" i="4"/>
  <c r="X113" i="4"/>
  <c r="AQ113" i="4"/>
  <c r="W113" i="4"/>
  <c r="U113" i="4"/>
  <c r="Y113" i="4"/>
  <c r="Q113" i="4"/>
  <c r="AY113" i="4"/>
  <c r="M113" i="4"/>
  <c r="I113" i="4"/>
  <c r="E113" i="4"/>
  <c r="L113" i="4"/>
  <c r="H113" i="4"/>
  <c r="K113" i="4"/>
  <c r="F113" i="4"/>
  <c r="G113" i="4"/>
  <c r="C113" i="4"/>
  <c r="J113" i="4"/>
  <c r="N113" i="4"/>
  <c r="D113" i="4"/>
  <c r="B113" i="4"/>
  <c r="BS109" i="4"/>
  <c r="BQ109" i="4"/>
  <c r="BN109" i="4"/>
  <c r="BJ109" i="4"/>
  <c r="BO109" i="4"/>
  <c r="BM109" i="4"/>
  <c r="BH109" i="4"/>
  <c r="BP109" i="4"/>
  <c r="BB109" i="4"/>
  <c r="AX109" i="4"/>
  <c r="BL109" i="4"/>
  <c r="BF109" i="4"/>
  <c r="BE109" i="4"/>
  <c r="BA109" i="4"/>
  <c r="BI109" i="4"/>
  <c r="BD109" i="4"/>
  <c r="AT109" i="4"/>
  <c r="AP109" i="4"/>
  <c r="BG109" i="4"/>
  <c r="AY109" i="4"/>
  <c r="AS109" i="4"/>
  <c r="BT109" i="4"/>
  <c r="AZ109" i="4"/>
  <c r="AV109" i="4"/>
  <c r="AF109" i="4"/>
  <c r="AB109" i="4"/>
  <c r="T109" i="4"/>
  <c r="BK109" i="4"/>
  <c r="BC109" i="4"/>
  <c r="AQ109" i="4"/>
  <c r="AN109" i="4"/>
  <c r="AM109" i="4"/>
  <c r="AE109" i="4"/>
  <c r="AR109" i="4"/>
  <c r="X109" i="4"/>
  <c r="W109" i="4"/>
  <c r="U109" i="4"/>
  <c r="V109" i="4"/>
  <c r="P109" i="4"/>
  <c r="S109" i="4"/>
  <c r="AU109" i="4"/>
  <c r="AD109" i="4"/>
  <c r="AC109" i="4"/>
  <c r="AL109" i="4"/>
  <c r="R109" i="4"/>
  <c r="Z109" i="4"/>
  <c r="Q109" i="4"/>
  <c r="AO109" i="4"/>
  <c r="Y109" i="4"/>
  <c r="AA109" i="4"/>
  <c r="M109" i="4"/>
  <c r="I109" i="4"/>
  <c r="E109" i="4"/>
  <c r="L109" i="4"/>
  <c r="H109" i="4"/>
  <c r="K109" i="4"/>
  <c r="G109" i="4"/>
  <c r="N109" i="4"/>
  <c r="C109" i="4"/>
  <c r="D109" i="4"/>
  <c r="J109" i="4"/>
  <c r="F109" i="4"/>
  <c r="B109" i="4"/>
  <c r="BT105" i="4"/>
  <c r="BS105" i="4"/>
  <c r="BQ105" i="4"/>
  <c r="BN105" i="4"/>
  <c r="BP105" i="4"/>
  <c r="BM105" i="4"/>
  <c r="BJ105" i="4"/>
  <c r="BL105" i="4"/>
  <c r="BK105" i="4"/>
  <c r="BH105" i="4"/>
  <c r="BB105" i="4"/>
  <c r="AX105" i="4"/>
  <c r="BO105" i="4"/>
  <c r="BI105" i="4"/>
  <c r="BF105" i="4"/>
  <c r="BE105" i="4"/>
  <c r="BA105" i="4"/>
  <c r="AZ105" i="4"/>
  <c r="AT105" i="4"/>
  <c r="AP105" i="4"/>
  <c r="BC105" i="4"/>
  <c r="AS105" i="4"/>
  <c r="AR105" i="4"/>
  <c r="AF105" i="4"/>
  <c r="AB105" i="4"/>
  <c r="T105" i="4"/>
  <c r="AY105" i="4"/>
  <c r="AU105" i="4"/>
  <c r="AN105" i="4"/>
  <c r="AM105" i="4"/>
  <c r="AE105" i="4"/>
  <c r="AL105" i="4"/>
  <c r="AA105" i="4"/>
  <c r="Z105" i="4"/>
  <c r="V105" i="4"/>
  <c r="P105" i="4"/>
  <c r="BD105" i="4"/>
  <c r="AV105" i="4"/>
  <c r="BG105" i="4"/>
  <c r="AQ105" i="4"/>
  <c r="AO105" i="4"/>
  <c r="X105" i="4"/>
  <c r="W105" i="4"/>
  <c r="U105" i="4"/>
  <c r="S105" i="4"/>
  <c r="AD105" i="4"/>
  <c r="AC105" i="4"/>
  <c r="R105" i="4"/>
  <c r="Y105" i="4"/>
  <c r="Q105" i="4"/>
  <c r="M105" i="4"/>
  <c r="I105" i="4"/>
  <c r="E105" i="4"/>
  <c r="L105" i="4"/>
  <c r="H105" i="4"/>
  <c r="K105" i="4"/>
  <c r="N105" i="4"/>
  <c r="F105" i="4"/>
  <c r="D105" i="4"/>
  <c r="J105" i="4"/>
  <c r="G105" i="4"/>
  <c r="C105" i="4"/>
  <c r="B105" i="4"/>
  <c r="BS101" i="4"/>
  <c r="BT101" i="4"/>
  <c r="BQ101" i="4"/>
  <c r="BN101" i="4"/>
  <c r="BJ101" i="4"/>
  <c r="BM101" i="4"/>
  <c r="BI101" i="4"/>
  <c r="BO101" i="4"/>
  <c r="BL101" i="4"/>
  <c r="BK101" i="4"/>
  <c r="BH101" i="4"/>
  <c r="BB101" i="4"/>
  <c r="AX101" i="4"/>
  <c r="BF101" i="4"/>
  <c r="BE101" i="4"/>
  <c r="BA101" i="4"/>
  <c r="BD101" i="4"/>
  <c r="AT101" i="4"/>
  <c r="AP101" i="4"/>
  <c r="BP101" i="4"/>
  <c r="BG101" i="4"/>
  <c r="AY101" i="4"/>
  <c r="AS101" i="4"/>
  <c r="AV101" i="4"/>
  <c r="AF101" i="4"/>
  <c r="AB101" i="4"/>
  <c r="T101" i="4"/>
  <c r="AQ101" i="4"/>
  <c r="AN101" i="4"/>
  <c r="AM101" i="4"/>
  <c r="AE101" i="4"/>
  <c r="AZ101" i="4"/>
  <c r="V101" i="4"/>
  <c r="P101" i="4"/>
  <c r="S101" i="4"/>
  <c r="AL101" i="4"/>
  <c r="U101" i="4"/>
  <c r="AA101" i="4"/>
  <c r="Z101" i="4"/>
  <c r="AR101" i="4"/>
  <c r="X101" i="4"/>
  <c r="W101" i="4"/>
  <c r="R101" i="4"/>
  <c r="AO101" i="4"/>
  <c r="AC101" i="4"/>
  <c r="Q101" i="4"/>
  <c r="BC101" i="4"/>
  <c r="Y101" i="4"/>
  <c r="AU101" i="4"/>
  <c r="AD101" i="4"/>
  <c r="M101" i="4"/>
  <c r="I101" i="4"/>
  <c r="E101" i="4"/>
  <c r="L101" i="4"/>
  <c r="H101" i="4"/>
  <c r="K101" i="4"/>
  <c r="J101" i="4"/>
  <c r="D101" i="4"/>
  <c r="C101" i="4"/>
  <c r="N101" i="4"/>
  <c r="G101" i="4"/>
  <c r="F101" i="4"/>
  <c r="B101" i="4"/>
  <c r="BS97" i="4"/>
  <c r="BQ97" i="4"/>
  <c r="BT97" i="4"/>
  <c r="BN97" i="4"/>
  <c r="BP97" i="4"/>
  <c r="BJ97" i="4"/>
  <c r="BO97" i="4"/>
  <c r="BI97" i="4"/>
  <c r="BH97" i="4"/>
  <c r="BL97" i="4"/>
  <c r="BB97" i="4"/>
  <c r="AX97" i="4"/>
  <c r="BF97" i="4"/>
  <c r="BE97" i="4"/>
  <c r="BA97" i="4"/>
  <c r="BK97" i="4"/>
  <c r="AZ97" i="4"/>
  <c r="AT97" i="4"/>
  <c r="AP97" i="4"/>
  <c r="BC97" i="4"/>
  <c r="AS97" i="4"/>
  <c r="BM97" i="4"/>
  <c r="BD97" i="4"/>
  <c r="AR97" i="4"/>
  <c r="AF97" i="4"/>
  <c r="AB97" i="4"/>
  <c r="T97" i="4"/>
  <c r="BG97" i="4"/>
  <c r="AU97" i="4"/>
  <c r="AN97" i="4"/>
  <c r="AM97" i="4"/>
  <c r="AE97" i="4"/>
  <c r="AV97" i="4"/>
  <c r="AL97" i="4"/>
  <c r="AD97" i="4"/>
  <c r="AC97" i="4"/>
  <c r="V97" i="4"/>
  <c r="P97" i="4"/>
  <c r="AA97" i="4"/>
  <c r="AY97" i="4"/>
  <c r="AO97" i="4"/>
  <c r="S97" i="4"/>
  <c r="Z97" i="4"/>
  <c r="R97" i="4"/>
  <c r="AQ97" i="4"/>
  <c r="X97" i="4"/>
  <c r="W97" i="4"/>
  <c r="U97" i="4"/>
  <c r="Q97" i="4"/>
  <c r="Y97" i="4"/>
  <c r="M97" i="4"/>
  <c r="I97" i="4"/>
  <c r="E97" i="4"/>
  <c r="L97" i="4"/>
  <c r="H97" i="4"/>
  <c r="K97" i="4"/>
  <c r="F97" i="4"/>
  <c r="G97" i="4"/>
  <c r="C97" i="4"/>
  <c r="N97" i="4"/>
  <c r="D97" i="4"/>
  <c r="B97" i="4"/>
  <c r="J97" i="4"/>
  <c r="BS93" i="4"/>
  <c r="BQ93" i="4"/>
  <c r="BT93" i="4"/>
  <c r="BN93" i="4"/>
  <c r="BJ93" i="4"/>
  <c r="BP93" i="4"/>
  <c r="BM93" i="4"/>
  <c r="BH93" i="4"/>
  <c r="BI93" i="4"/>
  <c r="BB93" i="4"/>
  <c r="AX93" i="4"/>
  <c r="BK93" i="4"/>
  <c r="BF93" i="4"/>
  <c r="BE93" i="4"/>
  <c r="BA93" i="4"/>
  <c r="BD93" i="4"/>
  <c r="AT93" i="4"/>
  <c r="AP93" i="4"/>
  <c r="BG93" i="4"/>
  <c r="AY93" i="4"/>
  <c r="AS93" i="4"/>
  <c r="AZ93" i="4"/>
  <c r="AV93" i="4"/>
  <c r="AF93" i="4"/>
  <c r="AB93" i="4"/>
  <c r="T93" i="4"/>
  <c r="BL93" i="4"/>
  <c r="BC93" i="4"/>
  <c r="AQ93" i="4"/>
  <c r="AN93" i="4"/>
  <c r="AM93" i="4"/>
  <c r="AE93" i="4"/>
  <c r="BO93" i="4"/>
  <c r="AR93" i="4"/>
  <c r="X93" i="4"/>
  <c r="W93" i="4"/>
  <c r="U93" i="4"/>
  <c r="V93" i="4"/>
  <c r="P93" i="4"/>
  <c r="S93" i="4"/>
  <c r="AU93" i="4"/>
  <c r="AD93" i="4"/>
  <c r="AC93" i="4"/>
  <c r="AL93" i="4"/>
  <c r="R93" i="4"/>
  <c r="AA93" i="4"/>
  <c r="Q93" i="4"/>
  <c r="Z93" i="4"/>
  <c r="Y93" i="4"/>
  <c r="AO93" i="4"/>
  <c r="M93" i="4"/>
  <c r="I93" i="4"/>
  <c r="E93" i="4"/>
  <c r="L93" i="4"/>
  <c r="H93" i="4"/>
  <c r="K93" i="4"/>
  <c r="N93" i="4"/>
  <c r="C93" i="4"/>
  <c r="D93" i="4"/>
  <c r="J93" i="4"/>
  <c r="F93" i="4"/>
  <c r="B93" i="4"/>
  <c r="G93" i="4"/>
  <c r="BT89" i="4"/>
  <c r="BS89" i="4"/>
  <c r="BQ89" i="4"/>
  <c r="BN89" i="4"/>
  <c r="BP89" i="4"/>
  <c r="BM89" i="4"/>
  <c r="BJ89" i="4"/>
  <c r="BL89" i="4"/>
  <c r="BK89" i="4"/>
  <c r="BO89" i="4"/>
  <c r="BH89" i="4"/>
  <c r="BB89" i="4"/>
  <c r="AX89" i="4"/>
  <c r="BF89" i="4"/>
  <c r="BE89" i="4"/>
  <c r="BA89" i="4"/>
  <c r="AZ89" i="4"/>
  <c r="AT89" i="4"/>
  <c r="AP89" i="4"/>
  <c r="BI89" i="4"/>
  <c r="BC89" i="4"/>
  <c r="AS89" i="4"/>
  <c r="AR89" i="4"/>
  <c r="AF89" i="4"/>
  <c r="AB89" i="4"/>
  <c r="T89" i="4"/>
  <c r="AY89" i="4"/>
  <c r="AU89" i="4"/>
  <c r="AN89" i="4"/>
  <c r="AM89" i="4"/>
  <c r="AE89" i="4"/>
  <c r="BD89" i="4"/>
  <c r="AL89" i="4"/>
  <c r="AA89" i="4"/>
  <c r="Z89" i="4"/>
  <c r="V89" i="4"/>
  <c r="P89" i="4"/>
  <c r="AD89" i="4"/>
  <c r="AC89" i="4"/>
  <c r="AQ89" i="4"/>
  <c r="AO89" i="4"/>
  <c r="X89" i="4"/>
  <c r="W89" i="4"/>
  <c r="U89" i="4"/>
  <c r="S89" i="4"/>
  <c r="AV89" i="4"/>
  <c r="R89" i="4"/>
  <c r="Y89" i="4"/>
  <c r="BG89" i="4"/>
  <c r="Q89" i="4"/>
  <c r="M89" i="4"/>
  <c r="I89" i="4"/>
  <c r="E89" i="4"/>
  <c r="L89" i="4"/>
  <c r="H89" i="4"/>
  <c r="K89" i="4"/>
  <c r="N89" i="4"/>
  <c r="F89" i="4"/>
  <c r="D89" i="4"/>
  <c r="J89" i="4"/>
  <c r="G89" i="4"/>
  <c r="C89" i="4"/>
  <c r="B89" i="4"/>
  <c r="BS85" i="4"/>
  <c r="BT85" i="4"/>
  <c r="BQ85" i="4"/>
  <c r="BN85" i="4"/>
  <c r="BJ85" i="4"/>
  <c r="BI85" i="4"/>
  <c r="BP85" i="4"/>
  <c r="BL85" i="4"/>
  <c r="BK85" i="4"/>
  <c r="BH85" i="4"/>
  <c r="BB85" i="4"/>
  <c r="AX85" i="4"/>
  <c r="BO85" i="4"/>
  <c r="BF85" i="4"/>
  <c r="BE85" i="4"/>
  <c r="BA85" i="4"/>
  <c r="BD85" i="4"/>
  <c r="AT85" i="4"/>
  <c r="AP85" i="4"/>
  <c r="BM85" i="4"/>
  <c r="BG85" i="4"/>
  <c r="AY85" i="4"/>
  <c r="AS85" i="4"/>
  <c r="AV85" i="4"/>
  <c r="AF85" i="4"/>
  <c r="AB85" i="4"/>
  <c r="T85" i="4"/>
  <c r="AQ85" i="4"/>
  <c r="AN85" i="4"/>
  <c r="AM85" i="4"/>
  <c r="AE85" i="4"/>
  <c r="V85" i="4"/>
  <c r="P85" i="4"/>
  <c r="AA85" i="4"/>
  <c r="Z85" i="4"/>
  <c r="AR85" i="4"/>
  <c r="AL85" i="4"/>
  <c r="X85" i="4"/>
  <c r="BC85" i="4"/>
  <c r="S85" i="4"/>
  <c r="AZ85" i="4"/>
  <c r="W85" i="4"/>
  <c r="U85" i="4"/>
  <c r="R85" i="4"/>
  <c r="AD85" i="4"/>
  <c r="Q85" i="4"/>
  <c r="AC85" i="4"/>
  <c r="AU85" i="4"/>
  <c r="AO85" i="4"/>
  <c r="Y85" i="4"/>
  <c r="M85" i="4"/>
  <c r="I85" i="4"/>
  <c r="E85" i="4"/>
  <c r="L85" i="4"/>
  <c r="H85" i="4"/>
  <c r="K85" i="4"/>
  <c r="J85" i="4"/>
  <c r="D85" i="4"/>
  <c r="C85" i="4"/>
  <c r="F85" i="4"/>
  <c r="B85" i="4"/>
  <c r="N85" i="4"/>
  <c r="G85" i="4"/>
  <c r="BS81" i="4"/>
  <c r="BT81" i="4"/>
  <c r="BQ81" i="4"/>
  <c r="BN81" i="4"/>
  <c r="BP81" i="4"/>
  <c r="BJ81" i="4"/>
  <c r="BM81" i="4"/>
  <c r="BI81" i="4"/>
  <c r="BH81" i="4"/>
  <c r="BO81" i="4"/>
  <c r="BK81" i="4"/>
  <c r="BB81" i="4"/>
  <c r="AX81" i="4"/>
  <c r="BF81" i="4"/>
  <c r="BE81" i="4"/>
  <c r="BA81" i="4"/>
  <c r="BL81" i="4"/>
  <c r="AZ81" i="4"/>
  <c r="AT81" i="4"/>
  <c r="AP81" i="4"/>
  <c r="BC81" i="4"/>
  <c r="AS81" i="4"/>
  <c r="BD81" i="4"/>
  <c r="AR81" i="4"/>
  <c r="AF81" i="4"/>
  <c r="AB81" i="4"/>
  <c r="T81" i="4"/>
  <c r="BG81" i="4"/>
  <c r="AU81" i="4"/>
  <c r="AN81" i="4"/>
  <c r="AM81" i="4"/>
  <c r="AE81" i="4"/>
  <c r="AV81" i="4"/>
  <c r="AL81" i="4"/>
  <c r="AD81" i="4"/>
  <c r="AC81" i="4"/>
  <c r="V81" i="4"/>
  <c r="P81" i="4"/>
  <c r="S81" i="4"/>
  <c r="AA81" i="4"/>
  <c r="AO81" i="4"/>
  <c r="Z81" i="4"/>
  <c r="R81" i="4"/>
  <c r="U81" i="4"/>
  <c r="AY81" i="4"/>
  <c r="X81" i="4"/>
  <c r="Y81" i="4"/>
  <c r="Q81" i="4"/>
  <c r="AQ81" i="4"/>
  <c r="W81" i="4"/>
  <c r="M81" i="4"/>
  <c r="I81" i="4"/>
  <c r="E81" i="4"/>
  <c r="L81" i="4"/>
  <c r="H81" i="4"/>
  <c r="K81" i="4"/>
  <c r="F81" i="4"/>
  <c r="G81" i="4"/>
  <c r="C81" i="4"/>
  <c r="N81" i="4"/>
  <c r="D81" i="4"/>
  <c r="B81" i="4"/>
  <c r="J81" i="4"/>
  <c r="BS77" i="4"/>
  <c r="BQ77" i="4"/>
  <c r="BN77" i="4"/>
  <c r="BT77" i="4"/>
  <c r="BJ77" i="4"/>
  <c r="BO77" i="4"/>
  <c r="BH77" i="4"/>
  <c r="BB77" i="4"/>
  <c r="AX77" i="4"/>
  <c r="BM77" i="4"/>
  <c r="BL77" i="4"/>
  <c r="BF77" i="4"/>
  <c r="BE77" i="4"/>
  <c r="BA77" i="4"/>
  <c r="BD77" i="4"/>
  <c r="AT77" i="4"/>
  <c r="AP77" i="4"/>
  <c r="BK77" i="4"/>
  <c r="BG77" i="4"/>
  <c r="AY77" i="4"/>
  <c r="AS77" i="4"/>
  <c r="BP77" i="4"/>
  <c r="AZ77" i="4"/>
  <c r="AV77" i="4"/>
  <c r="AF77" i="4"/>
  <c r="AB77" i="4"/>
  <c r="T77" i="4"/>
  <c r="BC77" i="4"/>
  <c r="AQ77" i="4"/>
  <c r="AN77" i="4"/>
  <c r="AM77" i="4"/>
  <c r="AE77" i="4"/>
  <c r="BI77" i="4"/>
  <c r="AR77" i="4"/>
  <c r="X77" i="4"/>
  <c r="W77" i="4"/>
  <c r="U77" i="4"/>
  <c r="V77" i="4"/>
  <c r="P77" i="4"/>
  <c r="AU77" i="4"/>
  <c r="AD77" i="4"/>
  <c r="AC77" i="4"/>
  <c r="S77" i="4"/>
  <c r="AL77" i="4"/>
  <c r="R77" i="4"/>
  <c r="Q77" i="4"/>
  <c r="AO77" i="4"/>
  <c r="AA77" i="4"/>
  <c r="Y77" i="4"/>
  <c r="Z77" i="4"/>
  <c r="M77" i="4"/>
  <c r="I77" i="4"/>
  <c r="E77" i="4"/>
  <c r="L77" i="4"/>
  <c r="H77" i="4"/>
  <c r="K77" i="4"/>
  <c r="D77" i="4"/>
  <c r="N77" i="4"/>
  <c r="C77" i="4"/>
  <c r="G77" i="4"/>
  <c r="J77" i="4"/>
  <c r="F77" i="4"/>
  <c r="B77" i="4"/>
  <c r="BT73" i="4"/>
  <c r="BS73" i="4"/>
  <c r="BQ73" i="4"/>
  <c r="BN73" i="4"/>
  <c r="BP73" i="4"/>
  <c r="BM73" i="4"/>
  <c r="BJ73" i="4"/>
  <c r="BL73" i="4"/>
  <c r="BK73" i="4"/>
  <c r="BH73" i="4"/>
  <c r="BB73" i="4"/>
  <c r="AX73" i="4"/>
  <c r="BI73" i="4"/>
  <c r="BF73" i="4"/>
  <c r="BE73" i="4"/>
  <c r="BA73" i="4"/>
  <c r="AZ73" i="4"/>
  <c r="AT73" i="4"/>
  <c r="AP73" i="4"/>
  <c r="BO73" i="4"/>
  <c r="BC73" i="4"/>
  <c r="AS73" i="4"/>
  <c r="AR73" i="4"/>
  <c r="AF73" i="4"/>
  <c r="AB73" i="4"/>
  <c r="T73" i="4"/>
  <c r="AY73" i="4"/>
  <c r="AU73" i="4"/>
  <c r="AN73" i="4"/>
  <c r="AM73" i="4"/>
  <c r="AE73" i="4"/>
  <c r="AL73" i="4"/>
  <c r="AA73" i="4"/>
  <c r="Z73" i="4"/>
  <c r="V73" i="4"/>
  <c r="P73" i="4"/>
  <c r="S73" i="4"/>
  <c r="AV73" i="4"/>
  <c r="BG73" i="4"/>
  <c r="AQ73" i="4"/>
  <c r="AO73" i="4"/>
  <c r="X73" i="4"/>
  <c r="W73" i="4"/>
  <c r="U73" i="4"/>
  <c r="BD73" i="4"/>
  <c r="AD73" i="4"/>
  <c r="AC73" i="4"/>
  <c r="R73" i="4"/>
  <c r="Y73" i="4"/>
  <c r="Q73" i="4"/>
  <c r="M73" i="4"/>
  <c r="I73" i="4"/>
  <c r="E73" i="4"/>
  <c r="L73" i="4"/>
  <c r="H73" i="4"/>
  <c r="K73" i="4"/>
  <c r="N73" i="4"/>
  <c r="F73" i="4"/>
  <c r="D73" i="4"/>
  <c r="J73" i="4"/>
  <c r="G73" i="4"/>
  <c r="C73" i="4"/>
  <c r="B73" i="4"/>
  <c r="BS69" i="4"/>
  <c r="BT69" i="4"/>
  <c r="BQ69" i="4"/>
  <c r="BN69" i="4"/>
  <c r="BJ69" i="4"/>
  <c r="BI69" i="4"/>
  <c r="BO69" i="4"/>
  <c r="BL69" i="4"/>
  <c r="BK69" i="4"/>
  <c r="BH69" i="4"/>
  <c r="BB69" i="4"/>
  <c r="AX69" i="4"/>
  <c r="BP69" i="4"/>
  <c r="BF69" i="4"/>
  <c r="BE69" i="4"/>
  <c r="BA69" i="4"/>
  <c r="BD69" i="4"/>
  <c r="AT69" i="4"/>
  <c r="AP69" i="4"/>
  <c r="BG69" i="4"/>
  <c r="AY69" i="4"/>
  <c r="AS69" i="4"/>
  <c r="AV69" i="4"/>
  <c r="AF69" i="4"/>
  <c r="AB69" i="4"/>
  <c r="T69" i="4"/>
  <c r="AQ69" i="4"/>
  <c r="AN69" i="4"/>
  <c r="AM69" i="4"/>
  <c r="AE69" i="4"/>
  <c r="BM69" i="4"/>
  <c r="AZ69" i="4"/>
  <c r="V69" i="4"/>
  <c r="P69" i="4"/>
  <c r="AL69" i="4"/>
  <c r="U69" i="4"/>
  <c r="AA69" i="4"/>
  <c r="Z69" i="4"/>
  <c r="S69" i="4"/>
  <c r="AR69" i="4"/>
  <c r="X69" i="4"/>
  <c r="W69" i="4"/>
  <c r="R69" i="4"/>
  <c r="AO69" i="4"/>
  <c r="Q69" i="4"/>
  <c r="BC69" i="4"/>
  <c r="AU69" i="4"/>
  <c r="AD69" i="4"/>
  <c r="AC69" i="4"/>
  <c r="Y69" i="4"/>
  <c r="M69" i="4"/>
  <c r="I69" i="4"/>
  <c r="E69" i="4"/>
  <c r="L69" i="4"/>
  <c r="H69" i="4"/>
  <c r="K69" i="4"/>
  <c r="J69" i="4"/>
  <c r="D69" i="4"/>
  <c r="C69" i="4"/>
  <c r="F69" i="4"/>
  <c r="B69" i="4"/>
  <c r="N69" i="4"/>
  <c r="G69" i="4"/>
  <c r="BS65" i="4"/>
  <c r="BQ65" i="4"/>
  <c r="BN65" i="4"/>
  <c r="BP65" i="4"/>
  <c r="BJ65" i="4"/>
  <c r="BO65" i="4"/>
  <c r="BM65" i="4"/>
  <c r="BI65" i="4"/>
  <c r="BH65" i="4"/>
  <c r="BT65" i="4"/>
  <c r="BL65" i="4"/>
  <c r="BG65" i="4"/>
  <c r="BB65" i="4"/>
  <c r="AX65" i="4"/>
  <c r="BF65" i="4"/>
  <c r="BE65" i="4"/>
  <c r="BA65" i="4"/>
  <c r="AZ65" i="4"/>
  <c r="AT65" i="4"/>
  <c r="AP65" i="4"/>
  <c r="BC65" i="4"/>
  <c r="AS65" i="4"/>
  <c r="BK65" i="4"/>
  <c r="BD65" i="4"/>
  <c r="AR65" i="4"/>
  <c r="AF65" i="4"/>
  <c r="AB65" i="4"/>
  <c r="T65" i="4"/>
  <c r="AU65" i="4"/>
  <c r="AN65" i="4"/>
  <c r="AM65" i="4"/>
  <c r="AE65" i="4"/>
  <c r="AV65" i="4"/>
  <c r="AL65" i="4"/>
  <c r="AD65" i="4"/>
  <c r="AC65" i="4"/>
  <c r="V65" i="4"/>
  <c r="P65" i="4"/>
  <c r="S65" i="4"/>
  <c r="AA65" i="4"/>
  <c r="AY65" i="4"/>
  <c r="AO65" i="4"/>
  <c r="Z65" i="4"/>
  <c r="R65" i="4"/>
  <c r="W65" i="4"/>
  <c r="U65" i="4"/>
  <c r="AQ65" i="4"/>
  <c r="X65" i="4"/>
  <c r="Q65" i="4"/>
  <c r="Y65" i="4"/>
  <c r="M65" i="4"/>
  <c r="I65" i="4"/>
  <c r="E65" i="4"/>
  <c r="L65" i="4"/>
  <c r="H65" i="4"/>
  <c r="K65" i="4"/>
  <c r="F65" i="4"/>
  <c r="G65" i="4"/>
  <c r="C65" i="4"/>
  <c r="J65" i="4"/>
  <c r="N65" i="4"/>
  <c r="D65" i="4"/>
  <c r="B65" i="4"/>
  <c r="BS61" i="4"/>
  <c r="BQ61" i="4"/>
  <c r="BT61" i="4"/>
  <c r="BN61" i="4"/>
  <c r="BJ61" i="4"/>
  <c r="BP61" i="4"/>
  <c r="BH61" i="4"/>
  <c r="BO61" i="4"/>
  <c r="BM61" i="4"/>
  <c r="BI61" i="4"/>
  <c r="BB61" i="4"/>
  <c r="AX61" i="4"/>
  <c r="BK61" i="4"/>
  <c r="BF61" i="4"/>
  <c r="BE61" i="4"/>
  <c r="BA61" i="4"/>
  <c r="BD61" i="4"/>
  <c r="AT61" i="4"/>
  <c r="AP61" i="4"/>
  <c r="BL61" i="4"/>
  <c r="AY61" i="4"/>
  <c r="AS61" i="4"/>
  <c r="BG61" i="4"/>
  <c r="AZ61" i="4"/>
  <c r="AV61" i="4"/>
  <c r="AF61" i="4"/>
  <c r="AB61" i="4"/>
  <c r="T61" i="4"/>
  <c r="BC61" i="4"/>
  <c r="AQ61" i="4"/>
  <c r="AN61" i="4"/>
  <c r="AM61" i="4"/>
  <c r="AE61" i="4"/>
  <c r="AR61" i="4"/>
  <c r="X61" i="4"/>
  <c r="W61" i="4"/>
  <c r="U61" i="4"/>
  <c r="V61" i="4"/>
  <c r="P61" i="4"/>
  <c r="AU61" i="4"/>
  <c r="AD61" i="4"/>
  <c r="AC61" i="4"/>
  <c r="S61" i="4"/>
  <c r="AL61" i="4"/>
  <c r="R61" i="4"/>
  <c r="Y61" i="4"/>
  <c r="AA61" i="4"/>
  <c r="Q61" i="4"/>
  <c r="AO61" i="4"/>
  <c r="Z61" i="4"/>
  <c r="M61" i="4"/>
  <c r="I61" i="4"/>
  <c r="E61" i="4"/>
  <c r="L61" i="4"/>
  <c r="H61" i="4"/>
  <c r="K61" i="4"/>
  <c r="N61" i="4"/>
  <c r="C61" i="4"/>
  <c r="G61" i="4"/>
  <c r="J61" i="4"/>
  <c r="F61" i="4"/>
  <c r="B61" i="4"/>
  <c r="D61" i="4"/>
  <c r="BT57" i="4"/>
  <c r="BS57" i="4"/>
  <c r="BQ57" i="4"/>
  <c r="BN57" i="4"/>
  <c r="BP57" i="4"/>
  <c r="BM57" i="4"/>
  <c r="BJ57" i="4"/>
  <c r="BL57" i="4"/>
  <c r="BK57" i="4"/>
  <c r="BO57" i="4"/>
  <c r="BH57" i="4"/>
  <c r="BG57" i="4"/>
  <c r="BB57" i="4"/>
  <c r="AX57" i="4"/>
  <c r="BF57" i="4"/>
  <c r="BE57" i="4"/>
  <c r="BA57" i="4"/>
  <c r="AZ57" i="4"/>
  <c r="AT57" i="4"/>
  <c r="AP57" i="4"/>
  <c r="BC57" i="4"/>
  <c r="AS57" i="4"/>
  <c r="AR57" i="4"/>
  <c r="AF57" i="4"/>
  <c r="AB57" i="4"/>
  <c r="T57" i="4"/>
  <c r="BI57" i="4"/>
  <c r="AY57" i="4"/>
  <c r="AU57" i="4"/>
  <c r="AN57" i="4"/>
  <c r="AM57" i="4"/>
  <c r="AE57" i="4"/>
  <c r="BD57" i="4"/>
  <c r="AL57" i="4"/>
  <c r="AA57" i="4"/>
  <c r="Z57" i="4"/>
  <c r="V57" i="4"/>
  <c r="P57" i="4"/>
  <c r="S57" i="4"/>
  <c r="AD57" i="4"/>
  <c r="AQ57" i="4"/>
  <c r="AO57" i="4"/>
  <c r="X57" i="4"/>
  <c r="W57" i="4"/>
  <c r="U57" i="4"/>
  <c r="AV57" i="4"/>
  <c r="AC57" i="4"/>
  <c r="R57" i="4"/>
  <c r="Y57" i="4"/>
  <c r="Q57" i="4"/>
  <c r="M57" i="4"/>
  <c r="I57" i="4"/>
  <c r="E57" i="4"/>
  <c r="L57" i="4"/>
  <c r="H57" i="4"/>
  <c r="K57" i="4"/>
  <c r="N57" i="4"/>
  <c r="F57" i="4"/>
  <c r="D57" i="4"/>
  <c r="J57" i="4"/>
  <c r="G57" i="4"/>
  <c r="C57" i="4"/>
  <c r="B57" i="4"/>
  <c r="BS53" i="4"/>
  <c r="BT53" i="4"/>
  <c r="BQ53" i="4"/>
  <c r="BN53" i="4"/>
  <c r="BJ53" i="4"/>
  <c r="BI53" i="4"/>
  <c r="BP53" i="4"/>
  <c r="BM53" i="4"/>
  <c r="BL53" i="4"/>
  <c r="BK53" i="4"/>
  <c r="BH53" i="4"/>
  <c r="BB53" i="4"/>
  <c r="AX53" i="4"/>
  <c r="BF53" i="4"/>
  <c r="BE53" i="4"/>
  <c r="BA53" i="4"/>
  <c r="BG53" i="4"/>
  <c r="BD53" i="4"/>
  <c r="AT53" i="4"/>
  <c r="AP53" i="4"/>
  <c r="AY53" i="4"/>
  <c r="AS53" i="4"/>
  <c r="AV53" i="4"/>
  <c r="AF53" i="4"/>
  <c r="AB53" i="4"/>
  <c r="T53" i="4"/>
  <c r="BO53" i="4"/>
  <c r="AQ53" i="4"/>
  <c r="AN53" i="4"/>
  <c r="AM53" i="4"/>
  <c r="AE53" i="4"/>
  <c r="V53" i="4"/>
  <c r="P53" i="4"/>
  <c r="AA53" i="4"/>
  <c r="Z53" i="4"/>
  <c r="S53" i="4"/>
  <c r="AZ53" i="4"/>
  <c r="AR53" i="4"/>
  <c r="AL53" i="4"/>
  <c r="W53" i="4"/>
  <c r="BC53" i="4"/>
  <c r="X53" i="4"/>
  <c r="U53" i="4"/>
  <c r="R53" i="4"/>
  <c r="AU53" i="4"/>
  <c r="Q53" i="4"/>
  <c r="AO53" i="4"/>
  <c r="AD53" i="4"/>
  <c r="AC53" i="4"/>
  <c r="Y53" i="4"/>
  <c r="M53" i="4"/>
  <c r="I53" i="4"/>
  <c r="E53" i="4"/>
  <c r="L53" i="4"/>
  <c r="H53" i="4"/>
  <c r="K53" i="4"/>
  <c r="J53" i="4"/>
  <c r="D53" i="4"/>
  <c r="C53" i="4"/>
  <c r="N53" i="4"/>
  <c r="F53" i="4"/>
  <c r="B53" i="4"/>
  <c r="G53" i="4"/>
  <c r="BS49" i="4"/>
  <c r="BT49" i="4"/>
  <c r="BQ49" i="4"/>
  <c r="BN49" i="4"/>
  <c r="BP49" i="4"/>
  <c r="BJ49" i="4"/>
  <c r="BI49" i="4"/>
  <c r="BH49" i="4"/>
  <c r="BK49" i="4"/>
  <c r="BG49" i="4"/>
  <c r="BB49" i="4"/>
  <c r="AX49" i="4"/>
  <c r="BM49" i="4"/>
  <c r="BF49" i="4"/>
  <c r="BE49" i="4"/>
  <c r="BA49" i="4"/>
  <c r="AZ49" i="4"/>
  <c r="AT49" i="4"/>
  <c r="AP49" i="4"/>
  <c r="BC49" i="4"/>
  <c r="AS49" i="4"/>
  <c r="BO49" i="4"/>
  <c r="BL49" i="4"/>
  <c r="BD49" i="4"/>
  <c r="AR49" i="4"/>
  <c r="AF49" i="4"/>
  <c r="AB49" i="4"/>
  <c r="T49" i="4"/>
  <c r="AU49" i="4"/>
  <c r="AN49" i="4"/>
  <c r="AM49" i="4"/>
  <c r="AE49" i="4"/>
  <c r="AV49" i="4"/>
  <c r="AL49" i="4"/>
  <c r="AD49" i="4"/>
  <c r="AC49" i="4"/>
  <c r="V49" i="4"/>
  <c r="P49" i="4"/>
  <c r="Z49" i="4"/>
  <c r="AO49" i="4"/>
  <c r="S49" i="4"/>
  <c r="AA49" i="4"/>
  <c r="R49" i="4"/>
  <c r="X49" i="4"/>
  <c r="AY49" i="4"/>
  <c r="AQ49" i="4"/>
  <c r="W49" i="4"/>
  <c r="U49" i="4"/>
  <c r="Y49" i="4"/>
  <c r="Q49" i="4"/>
  <c r="M49" i="4"/>
  <c r="I49" i="4"/>
  <c r="E49" i="4"/>
  <c r="L49" i="4"/>
  <c r="H49" i="4"/>
  <c r="K49" i="4"/>
  <c r="F49" i="4"/>
  <c r="G49" i="4"/>
  <c r="C49" i="4"/>
  <c r="N49" i="4"/>
  <c r="D49" i="4"/>
  <c r="B49" i="4"/>
  <c r="J49" i="4"/>
  <c r="BS45" i="4"/>
  <c r="BQ45" i="4"/>
  <c r="BN45" i="4"/>
  <c r="BJ45" i="4"/>
  <c r="BO45" i="4"/>
  <c r="BT45" i="4"/>
  <c r="BM45" i="4"/>
  <c r="BH45" i="4"/>
  <c r="BB45" i="4"/>
  <c r="AX45" i="4"/>
  <c r="BP45" i="4"/>
  <c r="BL45" i="4"/>
  <c r="BF45" i="4"/>
  <c r="BE45" i="4"/>
  <c r="BA45" i="4"/>
  <c r="BI45" i="4"/>
  <c r="BD45" i="4"/>
  <c r="AT45" i="4"/>
  <c r="AP45" i="4"/>
  <c r="AY45" i="4"/>
  <c r="AS45" i="4"/>
  <c r="AZ45" i="4"/>
  <c r="AV45" i="4"/>
  <c r="AF45" i="4"/>
  <c r="AB45" i="4"/>
  <c r="T45" i="4"/>
  <c r="BC45" i="4"/>
  <c r="AQ45" i="4"/>
  <c r="AN45" i="4"/>
  <c r="AM45" i="4"/>
  <c r="AE45" i="4"/>
  <c r="AR45" i="4"/>
  <c r="X45" i="4"/>
  <c r="W45" i="4"/>
  <c r="U45" i="4"/>
  <c r="V45" i="4"/>
  <c r="P45" i="4"/>
  <c r="S45" i="4"/>
  <c r="BK45" i="4"/>
  <c r="AU45" i="4"/>
  <c r="AD45" i="4"/>
  <c r="AC45" i="4"/>
  <c r="BG45" i="4"/>
  <c r="AL45" i="4"/>
  <c r="R45" i="4"/>
  <c r="Z45" i="4"/>
  <c r="AO45" i="4"/>
  <c r="Y45" i="4"/>
  <c r="AA45" i="4"/>
  <c r="Q45" i="4"/>
  <c r="M45" i="4"/>
  <c r="I45" i="4"/>
  <c r="E45" i="4"/>
  <c r="L45" i="4"/>
  <c r="H45" i="4"/>
  <c r="K45" i="4"/>
  <c r="D45" i="4"/>
  <c r="N45" i="4"/>
  <c r="C45" i="4"/>
  <c r="G45" i="4"/>
  <c r="J45" i="4"/>
  <c r="F45" i="4"/>
  <c r="B45" i="4"/>
  <c r="BT41" i="4"/>
  <c r="BS41" i="4"/>
  <c r="BQ41" i="4"/>
  <c r="BP41" i="4"/>
  <c r="BN41" i="4"/>
  <c r="BM41" i="4"/>
  <c r="BJ41" i="4"/>
  <c r="BL41" i="4"/>
  <c r="BK41" i="4"/>
  <c r="BH41" i="4"/>
  <c r="BG41" i="4"/>
  <c r="BB41" i="4"/>
  <c r="AX41" i="4"/>
  <c r="BO41" i="4"/>
  <c r="BI41" i="4"/>
  <c r="BF41" i="4"/>
  <c r="BE41" i="4"/>
  <c r="BA41" i="4"/>
  <c r="AZ41" i="4"/>
  <c r="AT41" i="4"/>
  <c r="AP41" i="4"/>
  <c r="BC41" i="4"/>
  <c r="AS41" i="4"/>
  <c r="AR41" i="4"/>
  <c r="AF41" i="4"/>
  <c r="AB41" i="4"/>
  <c r="T41" i="4"/>
  <c r="AY41" i="4"/>
  <c r="AU41" i="4"/>
  <c r="AN41" i="4"/>
  <c r="AM41" i="4"/>
  <c r="AE41" i="4"/>
  <c r="AL41" i="4"/>
  <c r="AA41" i="4"/>
  <c r="Z41" i="4"/>
  <c r="Y41" i="4"/>
  <c r="V41" i="4"/>
  <c r="P41" i="4"/>
  <c r="AV41" i="4"/>
  <c r="AD41" i="4"/>
  <c r="AC41" i="4"/>
  <c r="AQ41" i="4"/>
  <c r="AO41" i="4"/>
  <c r="X41" i="4"/>
  <c r="W41" i="4"/>
  <c r="U41" i="4"/>
  <c r="S41" i="4"/>
  <c r="BD41" i="4"/>
  <c r="R41" i="4"/>
  <c r="Q41" i="4"/>
  <c r="M41" i="4"/>
  <c r="I41" i="4"/>
  <c r="E41" i="4"/>
  <c r="L41" i="4"/>
  <c r="H41" i="4"/>
  <c r="K41" i="4"/>
  <c r="N41" i="4"/>
  <c r="F41" i="4"/>
  <c r="D41" i="4"/>
  <c r="J41" i="4"/>
  <c r="G41" i="4"/>
  <c r="C41" i="4"/>
  <c r="B41" i="4"/>
  <c r="BS37" i="4"/>
  <c r="BT37" i="4"/>
  <c r="BQ37" i="4"/>
  <c r="BN37" i="4"/>
  <c r="BP37" i="4"/>
  <c r="BJ37" i="4"/>
  <c r="BM37" i="4"/>
  <c r="BI37" i="4"/>
  <c r="BO37" i="4"/>
  <c r="BL37" i="4"/>
  <c r="BK37" i="4"/>
  <c r="BH37" i="4"/>
  <c r="BB37" i="4"/>
  <c r="AX37" i="4"/>
  <c r="BF37" i="4"/>
  <c r="BE37" i="4"/>
  <c r="BA37" i="4"/>
  <c r="BG37" i="4"/>
  <c r="BD37" i="4"/>
  <c r="AT37" i="4"/>
  <c r="AP37" i="4"/>
  <c r="AY37" i="4"/>
  <c r="AS37" i="4"/>
  <c r="AV37" i="4"/>
  <c r="AF37" i="4"/>
  <c r="AB37" i="4"/>
  <c r="T37" i="4"/>
  <c r="AQ37" i="4"/>
  <c r="AN37" i="4"/>
  <c r="AM37" i="4"/>
  <c r="AE37" i="4"/>
  <c r="AZ37" i="4"/>
  <c r="V37" i="4"/>
  <c r="P37" i="4"/>
  <c r="Y37" i="4"/>
  <c r="S37" i="4"/>
  <c r="AL37" i="4"/>
  <c r="X37" i="4"/>
  <c r="U37" i="4"/>
  <c r="AA37" i="4"/>
  <c r="Z37" i="4"/>
  <c r="AR37" i="4"/>
  <c r="W37" i="4"/>
  <c r="R37" i="4"/>
  <c r="BC37" i="4"/>
  <c r="AO37" i="4"/>
  <c r="AC37" i="4"/>
  <c r="Q37" i="4"/>
  <c r="AU37" i="4"/>
  <c r="AD37" i="4"/>
  <c r="M37" i="4"/>
  <c r="I37" i="4"/>
  <c r="E37" i="4"/>
  <c r="L37" i="4"/>
  <c r="H37" i="4"/>
  <c r="K37" i="4"/>
  <c r="J37" i="4"/>
  <c r="D37" i="4"/>
  <c r="C37" i="4"/>
  <c r="N37" i="4"/>
  <c r="F37" i="4"/>
  <c r="B37" i="4"/>
  <c r="G37" i="4"/>
  <c r="BS33" i="4"/>
  <c r="BQ33" i="4"/>
  <c r="BT33" i="4"/>
  <c r="BN33" i="4"/>
  <c r="BJ33" i="4"/>
  <c r="BO33" i="4"/>
  <c r="BI33" i="4"/>
  <c r="BH33" i="4"/>
  <c r="BM33" i="4"/>
  <c r="BL33" i="4"/>
  <c r="BG33" i="4"/>
  <c r="BB33" i="4"/>
  <c r="AX33" i="4"/>
  <c r="BF33" i="4"/>
  <c r="BE33" i="4"/>
  <c r="BA33" i="4"/>
  <c r="BK33" i="4"/>
  <c r="AZ33" i="4"/>
  <c r="AT33" i="4"/>
  <c r="AP33" i="4"/>
  <c r="BC33" i="4"/>
  <c r="AS33" i="4"/>
  <c r="BD33" i="4"/>
  <c r="AR33" i="4"/>
  <c r="AF33" i="4"/>
  <c r="AB33" i="4"/>
  <c r="T33" i="4"/>
  <c r="AU33" i="4"/>
  <c r="AN33" i="4"/>
  <c r="AM33" i="4"/>
  <c r="AE33" i="4"/>
  <c r="AV33" i="4"/>
  <c r="AL33" i="4"/>
  <c r="AD33" i="4"/>
  <c r="AC33" i="4"/>
  <c r="V33" i="4"/>
  <c r="P33" i="4"/>
  <c r="AA33" i="4"/>
  <c r="Y33" i="4"/>
  <c r="AY33" i="4"/>
  <c r="AO33" i="4"/>
  <c r="S33" i="4"/>
  <c r="Z33" i="4"/>
  <c r="R33" i="4"/>
  <c r="AQ33" i="4"/>
  <c r="BP33" i="4"/>
  <c r="X33" i="4"/>
  <c r="W33" i="4"/>
  <c r="Q33" i="4"/>
  <c r="U33" i="4"/>
  <c r="M33" i="4"/>
  <c r="I33" i="4"/>
  <c r="E33" i="4"/>
  <c r="L33" i="4"/>
  <c r="H33" i="4"/>
  <c r="K33" i="4"/>
  <c r="F33" i="4"/>
  <c r="G33" i="4"/>
  <c r="C33" i="4"/>
  <c r="J33" i="4"/>
  <c r="N33" i="4"/>
  <c r="D33" i="4"/>
  <c r="B33" i="4"/>
  <c r="BS29" i="4"/>
  <c r="BQ29" i="4"/>
  <c r="BT29" i="4"/>
  <c r="BN29" i="4"/>
  <c r="BJ29" i="4"/>
  <c r="BM29" i="4"/>
  <c r="BH29" i="4"/>
  <c r="BI29" i="4"/>
  <c r="BB29" i="4"/>
  <c r="AX29" i="4"/>
  <c r="BK29" i="4"/>
  <c r="BF29" i="4"/>
  <c r="BE29" i="4"/>
  <c r="BA29" i="4"/>
  <c r="BO29" i="4"/>
  <c r="BD29" i="4"/>
  <c r="AT29" i="4"/>
  <c r="AP29" i="4"/>
  <c r="AY29" i="4"/>
  <c r="AS29" i="4"/>
  <c r="BG29" i="4"/>
  <c r="AZ29" i="4"/>
  <c r="AV29" i="4"/>
  <c r="AF29" i="4"/>
  <c r="AB29" i="4"/>
  <c r="T29" i="4"/>
  <c r="BC29" i="4"/>
  <c r="AQ29" i="4"/>
  <c r="AN29" i="4"/>
  <c r="AM29" i="4"/>
  <c r="AE29" i="4"/>
  <c r="AR29" i="4"/>
  <c r="X29" i="4"/>
  <c r="W29" i="4"/>
  <c r="U29" i="4"/>
  <c r="V29" i="4"/>
  <c r="P29" i="4"/>
  <c r="S29" i="4"/>
  <c r="AU29" i="4"/>
  <c r="AD29" i="4"/>
  <c r="AC29" i="4"/>
  <c r="BP29" i="4"/>
  <c r="AL29" i="4"/>
  <c r="R29" i="4"/>
  <c r="AA29" i="4"/>
  <c r="Z29" i="4"/>
  <c r="Q29" i="4"/>
  <c r="BL29" i="4"/>
  <c r="AO29" i="4"/>
  <c r="Y29" i="4"/>
  <c r="M29" i="4"/>
  <c r="I29" i="4"/>
  <c r="E29" i="4"/>
  <c r="L29" i="4"/>
  <c r="H29" i="4"/>
  <c r="K29" i="4"/>
  <c r="N29" i="4"/>
  <c r="C29" i="4"/>
  <c r="G29" i="4"/>
  <c r="J29" i="4"/>
  <c r="F29" i="4"/>
  <c r="B29" i="4"/>
  <c r="D29" i="4"/>
  <c r="BT25" i="4"/>
  <c r="BS25" i="4"/>
  <c r="BQ25" i="4"/>
  <c r="BP25" i="4"/>
  <c r="BN25" i="4"/>
  <c r="BM25" i="4"/>
  <c r="BJ25" i="4"/>
  <c r="BL25" i="4"/>
  <c r="BK25" i="4"/>
  <c r="BO25" i="4"/>
  <c r="BH25" i="4"/>
  <c r="BG25" i="4"/>
  <c r="BB25" i="4"/>
  <c r="AX25" i="4"/>
  <c r="BF25" i="4"/>
  <c r="BE25" i="4"/>
  <c r="BA25" i="4"/>
  <c r="AZ25" i="4"/>
  <c r="AT25" i="4"/>
  <c r="AP25" i="4"/>
  <c r="BI25" i="4"/>
  <c r="BC25" i="4"/>
  <c r="AS25" i="4"/>
  <c r="AR25" i="4"/>
  <c r="AF25" i="4"/>
  <c r="AB25" i="4"/>
  <c r="T25" i="4"/>
  <c r="AY25" i="4"/>
  <c r="AU25" i="4"/>
  <c r="AN25" i="4"/>
  <c r="AM25" i="4"/>
  <c r="AE25" i="4"/>
  <c r="BD25" i="4"/>
  <c r="AL25" i="4"/>
  <c r="AA25" i="4"/>
  <c r="Z25" i="4"/>
  <c r="Y25" i="4"/>
  <c r="V25" i="4"/>
  <c r="P25" i="4"/>
  <c r="AQ25" i="4"/>
  <c r="AO25" i="4"/>
  <c r="X25" i="4"/>
  <c r="W25" i="4"/>
  <c r="U25" i="4"/>
  <c r="S25" i="4"/>
  <c r="AV25" i="4"/>
  <c r="AD25" i="4"/>
  <c r="AC25" i="4"/>
  <c r="R25" i="4"/>
  <c r="Q25" i="4"/>
  <c r="M25" i="4"/>
  <c r="I25" i="4"/>
  <c r="E25" i="4"/>
  <c r="L25" i="4"/>
  <c r="H25" i="4"/>
  <c r="K25" i="4"/>
  <c r="N25" i="4"/>
  <c r="F25" i="4"/>
  <c r="D25" i="4"/>
  <c r="J25" i="4"/>
  <c r="G25" i="4"/>
  <c r="C25" i="4"/>
  <c r="B25" i="4"/>
  <c r="BS21" i="4"/>
  <c r="BT21" i="4"/>
  <c r="BQ21" i="4"/>
  <c r="BN21" i="4"/>
  <c r="BP21" i="4"/>
  <c r="BJ21" i="4"/>
  <c r="BI21" i="4"/>
  <c r="BL21" i="4"/>
  <c r="BK21" i="4"/>
  <c r="BH21" i="4"/>
  <c r="BB21" i="4"/>
  <c r="AX21" i="4"/>
  <c r="BO21" i="4"/>
  <c r="BM21" i="4"/>
  <c r="BF21" i="4"/>
  <c r="BE21" i="4"/>
  <c r="BA21" i="4"/>
  <c r="BG21" i="4"/>
  <c r="BD21" i="4"/>
  <c r="AT21" i="4"/>
  <c r="AP21" i="4"/>
  <c r="AY21" i="4"/>
  <c r="AS21" i="4"/>
  <c r="AV21" i="4"/>
  <c r="AF21" i="4"/>
  <c r="AB21" i="4"/>
  <c r="T21" i="4"/>
  <c r="AQ21" i="4"/>
  <c r="AN21" i="4"/>
  <c r="AM21" i="4"/>
  <c r="AE21" i="4"/>
  <c r="V21" i="4"/>
  <c r="P21" i="4"/>
  <c r="AA21" i="4"/>
  <c r="S21" i="4"/>
  <c r="AR21" i="4"/>
  <c r="AL21" i="4"/>
  <c r="U21" i="4"/>
  <c r="BC21" i="4"/>
  <c r="Z21" i="4"/>
  <c r="Y21" i="4"/>
  <c r="AZ21" i="4"/>
  <c r="X21" i="4"/>
  <c r="W21" i="4"/>
  <c r="R21" i="4"/>
  <c r="AD21" i="4"/>
  <c r="Q21" i="4"/>
  <c r="AC21" i="4"/>
  <c r="AU21" i="4"/>
  <c r="AO21" i="4"/>
  <c r="M21" i="4"/>
  <c r="I21" i="4"/>
  <c r="E21" i="4"/>
  <c r="L21" i="4"/>
  <c r="H21" i="4"/>
  <c r="K21" i="4"/>
  <c r="J21" i="4"/>
  <c r="D21" i="4"/>
  <c r="C21" i="4"/>
  <c r="F21" i="4"/>
  <c r="B21" i="4"/>
  <c r="N21" i="4"/>
  <c r="G21" i="4"/>
  <c r="BS17" i="4"/>
  <c r="BT17" i="4"/>
  <c r="BQ17" i="4"/>
  <c r="BN17" i="4"/>
  <c r="BP17" i="4"/>
  <c r="BJ17" i="4"/>
  <c r="BM17" i="4"/>
  <c r="BI17" i="4"/>
  <c r="BH17" i="4"/>
  <c r="BO17" i="4"/>
  <c r="BK17" i="4"/>
  <c r="BG17" i="4"/>
  <c r="BB17" i="4"/>
  <c r="AX17" i="4"/>
  <c r="BF17" i="4"/>
  <c r="BE17" i="4"/>
  <c r="BA17" i="4"/>
  <c r="BL17" i="4"/>
  <c r="AZ17" i="4"/>
  <c r="AT17" i="4"/>
  <c r="AP17" i="4"/>
  <c r="BC17" i="4"/>
  <c r="AS17" i="4"/>
  <c r="BD17" i="4"/>
  <c r="AR17" i="4"/>
  <c r="AF17" i="4"/>
  <c r="AB17" i="4"/>
  <c r="T17" i="4"/>
  <c r="AU17" i="4"/>
  <c r="AN17" i="4"/>
  <c r="AM17" i="4"/>
  <c r="AE17" i="4"/>
  <c r="AV17" i="4"/>
  <c r="AL17" i="4"/>
  <c r="AD17" i="4"/>
  <c r="AC17" i="4"/>
  <c r="V17" i="4"/>
  <c r="P17" i="4"/>
  <c r="Z17" i="4"/>
  <c r="Y17" i="4"/>
  <c r="AO17" i="4"/>
  <c r="S17" i="4"/>
  <c r="AA17" i="4"/>
  <c r="R17" i="4"/>
  <c r="AY17" i="4"/>
  <c r="U17" i="4"/>
  <c r="X17" i="4"/>
  <c r="AQ17" i="4"/>
  <c r="W17" i="4"/>
  <c r="Q17" i="4"/>
  <c r="M17" i="4"/>
  <c r="I17" i="4"/>
  <c r="E17" i="4"/>
  <c r="L17" i="4"/>
  <c r="H17" i="4"/>
  <c r="K17" i="4"/>
  <c r="F17" i="4"/>
  <c r="G17" i="4"/>
  <c r="N17" i="4"/>
  <c r="D17" i="4"/>
  <c r="C17" i="4"/>
  <c r="B17" i="4"/>
  <c r="J17" i="4"/>
  <c r="BS13" i="4"/>
  <c r="BQ13" i="4"/>
  <c r="BN13" i="4"/>
  <c r="BT13" i="4"/>
  <c r="BJ13" i="4"/>
  <c r="BO13" i="4"/>
  <c r="BH13" i="4"/>
  <c r="BP13" i="4"/>
  <c r="BB13" i="4"/>
  <c r="AX13" i="4"/>
  <c r="BL13" i="4"/>
  <c r="BF13" i="4"/>
  <c r="BE13" i="4"/>
  <c r="BA13" i="4"/>
  <c r="BD13" i="4"/>
  <c r="AT13" i="4"/>
  <c r="AP13" i="4"/>
  <c r="BK13" i="4"/>
  <c r="AY13" i="4"/>
  <c r="AS13" i="4"/>
  <c r="BI13" i="4"/>
  <c r="AZ13" i="4"/>
  <c r="AV13" i="4"/>
  <c r="AF13" i="4"/>
  <c r="AB13" i="4"/>
  <c r="T13" i="4"/>
  <c r="BC13" i="4"/>
  <c r="AQ13" i="4"/>
  <c r="AN13" i="4"/>
  <c r="AM13" i="4"/>
  <c r="AE13" i="4"/>
  <c r="BG13" i="4"/>
  <c r="AR13" i="4"/>
  <c r="X13" i="4"/>
  <c r="W13" i="4"/>
  <c r="U13" i="4"/>
  <c r="V13" i="4"/>
  <c r="P13" i="4"/>
  <c r="S13" i="4"/>
  <c r="AL13" i="4"/>
  <c r="AU13" i="4"/>
  <c r="AD13" i="4"/>
  <c r="AC13" i="4"/>
  <c r="R13" i="4"/>
  <c r="BM13" i="4"/>
  <c r="AO13" i="4"/>
  <c r="AA13" i="4"/>
  <c r="Y13" i="4"/>
  <c r="Z13" i="4"/>
  <c r="Q13" i="4"/>
  <c r="M13" i="4"/>
  <c r="I13" i="4"/>
  <c r="E13" i="4"/>
  <c r="L13" i="4"/>
  <c r="H13" i="4"/>
  <c r="K13" i="4"/>
  <c r="D13" i="4"/>
  <c r="N13" i="4"/>
  <c r="G13" i="4"/>
  <c r="J13" i="4"/>
  <c r="F13" i="4"/>
  <c r="B13" i="4"/>
  <c r="C13" i="4"/>
  <c r="BT9" i="4"/>
  <c r="BS9" i="4"/>
  <c r="BQ9" i="4"/>
  <c r="BP9" i="4"/>
  <c r="M9" i="4"/>
  <c r="I9" i="4"/>
  <c r="E9" i="4"/>
  <c r="L9" i="4"/>
  <c r="H9" i="4"/>
  <c r="K9" i="4"/>
  <c r="N9" i="4"/>
  <c r="F9" i="4"/>
  <c r="D9" i="4"/>
  <c r="C9" i="4"/>
  <c r="J9" i="4"/>
  <c r="G9" i="4"/>
  <c r="B9" i="4"/>
  <c r="BQ201" i="4"/>
  <c r="BN201" i="4"/>
  <c r="BT201" i="4"/>
  <c r="BP201" i="4"/>
  <c r="BJ201" i="4"/>
  <c r="BM201" i="4"/>
  <c r="BL201" i="4"/>
  <c r="BK201" i="4"/>
  <c r="BI201" i="4"/>
  <c r="BH201" i="4"/>
  <c r="BB201" i="4"/>
  <c r="AX201" i="4"/>
  <c r="BS201" i="4"/>
  <c r="BO201" i="4"/>
  <c r="BF201" i="4"/>
  <c r="BE201" i="4"/>
  <c r="BA201" i="4"/>
  <c r="AZ201" i="4"/>
  <c r="AT201" i="4"/>
  <c r="BC201" i="4"/>
  <c r="AS201" i="4"/>
  <c r="AR201" i="4"/>
  <c r="AF201" i="4"/>
  <c r="AB201" i="4"/>
  <c r="T201" i="4"/>
  <c r="AY201" i="4"/>
  <c r="AU201" i="4"/>
  <c r="AQ201" i="4"/>
  <c r="AN201" i="4"/>
  <c r="AM201" i="4"/>
  <c r="AL201" i="4"/>
  <c r="AA201" i="4"/>
  <c r="Z201" i="4"/>
  <c r="V201" i="4"/>
  <c r="P201" i="4"/>
  <c r="S201" i="4"/>
  <c r="BG201" i="4"/>
  <c r="AO201" i="4"/>
  <c r="X201" i="4"/>
  <c r="W201" i="4"/>
  <c r="U201" i="4"/>
  <c r="BD201" i="4"/>
  <c r="AV201" i="4"/>
  <c r="AP201" i="4"/>
  <c r="AE201" i="4"/>
  <c r="AD201" i="4"/>
  <c r="AC201" i="4"/>
  <c r="R201" i="4"/>
  <c r="Y201" i="4"/>
  <c r="Q201" i="4"/>
  <c r="M201" i="4"/>
  <c r="I201" i="4"/>
  <c r="E201" i="4"/>
  <c r="L201" i="4"/>
  <c r="H201" i="4"/>
  <c r="K201" i="4"/>
  <c r="N201" i="4"/>
  <c r="F201" i="4"/>
  <c r="D201" i="4"/>
  <c r="J201" i="4"/>
  <c r="G201" i="4"/>
  <c r="C201" i="4"/>
  <c r="B201" i="4"/>
  <c r="DI196" i="4"/>
  <c r="DJ196" i="4"/>
  <c r="DK196" i="4"/>
  <c r="DL196" i="4"/>
  <c r="DH196" i="4"/>
  <c r="DG196" i="4"/>
  <c r="DI188" i="4"/>
  <c r="DJ188" i="4"/>
  <c r="DK188" i="4"/>
  <c r="DG188" i="4"/>
  <c r="DL188" i="4"/>
  <c r="DH188" i="4"/>
  <c r="DI180" i="4"/>
  <c r="DJ180" i="4"/>
  <c r="DK180" i="4"/>
  <c r="DL180" i="4"/>
  <c r="DG180" i="4"/>
  <c r="DH180" i="4"/>
  <c r="DG168" i="4"/>
  <c r="DK168" i="4"/>
  <c r="DJ168" i="4"/>
  <c r="DL168" i="4"/>
  <c r="DH168" i="4"/>
  <c r="DI168" i="4"/>
  <c r="DG160" i="4"/>
  <c r="DK160" i="4"/>
  <c r="DJ160" i="4"/>
  <c r="DL160" i="4"/>
  <c r="DH160" i="4"/>
  <c r="DI160" i="4"/>
  <c r="DG152" i="4"/>
  <c r="DK152" i="4"/>
  <c r="DJ152" i="4"/>
  <c r="DL152" i="4"/>
  <c r="DH152" i="4"/>
  <c r="DI152" i="4"/>
  <c r="DG144" i="4"/>
  <c r="DK144" i="4"/>
  <c r="DJ144" i="4"/>
  <c r="DL144" i="4"/>
  <c r="DH144" i="4"/>
  <c r="DI144" i="4"/>
  <c r="DG136" i="4"/>
  <c r="DK136" i="4"/>
  <c r="DJ136" i="4"/>
  <c r="DL136" i="4"/>
  <c r="DH136" i="4"/>
  <c r="DI136" i="4"/>
  <c r="DG128" i="4"/>
  <c r="DK128" i="4"/>
  <c r="DJ128" i="4"/>
  <c r="DL128" i="4"/>
  <c r="DH128" i="4"/>
  <c r="DI128" i="4"/>
  <c r="DG120" i="4"/>
  <c r="DK120" i="4"/>
  <c r="DJ120" i="4"/>
  <c r="DL120" i="4"/>
  <c r="DH120" i="4"/>
  <c r="DI120" i="4"/>
  <c r="DG112" i="4"/>
  <c r="DK112" i="4"/>
  <c r="DJ112" i="4"/>
  <c r="DL112" i="4"/>
  <c r="DH112" i="4"/>
  <c r="DI112" i="4"/>
  <c r="DG104" i="4"/>
  <c r="DK104" i="4"/>
  <c r="DJ104" i="4"/>
  <c r="DL104" i="4"/>
  <c r="DH104" i="4"/>
  <c r="DI104" i="4"/>
  <c r="DG96" i="4"/>
  <c r="DK96" i="4"/>
  <c r="DJ96" i="4"/>
  <c r="DL96" i="4"/>
  <c r="DH96" i="4"/>
  <c r="DI96" i="4"/>
  <c r="DI88" i="4"/>
  <c r="DJ88" i="4"/>
  <c r="DG88" i="4"/>
  <c r="DH88" i="4"/>
  <c r="DK88" i="4"/>
  <c r="DL88" i="4"/>
  <c r="DI80" i="4"/>
  <c r="DJ80" i="4"/>
  <c r="DG80" i="4"/>
  <c r="DH80" i="4"/>
  <c r="DK80" i="4"/>
  <c r="DL80" i="4"/>
  <c r="DI72" i="4"/>
  <c r="DJ72" i="4"/>
  <c r="DG72" i="4"/>
  <c r="DH72" i="4"/>
  <c r="DK72" i="4"/>
  <c r="DL72" i="4"/>
  <c r="DI64" i="4"/>
  <c r="DJ64" i="4"/>
  <c r="DG64" i="4"/>
  <c r="DH64" i="4"/>
  <c r="DK64" i="4"/>
  <c r="DL64" i="4"/>
  <c r="DG56" i="4"/>
  <c r="DK56" i="4"/>
  <c r="DH56" i="4"/>
  <c r="DL56" i="4"/>
  <c r="DI56" i="4"/>
  <c r="DJ56" i="4"/>
  <c r="DG48" i="4"/>
  <c r="DK48" i="4"/>
  <c r="DH48" i="4"/>
  <c r="DL48" i="4"/>
  <c r="DI48" i="4"/>
  <c r="DJ48" i="4"/>
  <c r="DG40" i="4"/>
  <c r="DK40" i="4"/>
  <c r="DH40" i="4"/>
  <c r="DL40" i="4"/>
  <c r="DI40" i="4"/>
  <c r="DJ40" i="4"/>
  <c r="DG32" i="4"/>
  <c r="DK32" i="4"/>
  <c r="DH32" i="4"/>
  <c r="DL32" i="4"/>
  <c r="DI32" i="4"/>
  <c r="DJ32" i="4"/>
  <c r="DG24" i="4"/>
  <c r="DK24" i="4"/>
  <c r="DH24" i="4"/>
  <c r="DL24" i="4"/>
  <c r="DI24" i="4"/>
  <c r="DJ24" i="4"/>
  <c r="DG16" i="4"/>
  <c r="DK16" i="4"/>
  <c r="DH16" i="4"/>
  <c r="DL16" i="4"/>
  <c r="DI16" i="4"/>
  <c r="DJ16" i="4"/>
  <c r="DG12" i="4"/>
  <c r="DK12" i="4"/>
  <c r="DH12" i="4"/>
  <c r="DL12" i="4"/>
  <c r="DI12" i="4"/>
  <c r="DJ12" i="4"/>
  <c r="DG199" i="4"/>
  <c r="DK199" i="4"/>
  <c r="DL199" i="4"/>
  <c r="DH199" i="4"/>
  <c r="DI199" i="4"/>
  <c r="DJ199" i="4"/>
  <c r="DG191" i="4"/>
  <c r="DK191" i="4"/>
  <c r="DH191" i="4"/>
  <c r="DL191" i="4"/>
  <c r="DI191" i="4"/>
  <c r="DJ191" i="4"/>
  <c r="DG183" i="4"/>
  <c r="DK183" i="4"/>
  <c r="DL183" i="4"/>
  <c r="DH183" i="4"/>
  <c r="DI183" i="4"/>
  <c r="DJ183" i="4"/>
  <c r="DI175" i="4"/>
  <c r="DK175" i="4"/>
  <c r="DL175" i="4"/>
  <c r="DG175" i="4"/>
  <c r="DH175" i="4"/>
  <c r="DJ175" i="4"/>
  <c r="DI167" i="4"/>
  <c r="DK167" i="4"/>
  <c r="DG167" i="4"/>
  <c r="DL167" i="4"/>
  <c r="DH167" i="4"/>
  <c r="DJ167" i="4"/>
  <c r="DI159" i="4"/>
  <c r="DK159" i="4"/>
  <c r="DG159" i="4"/>
  <c r="DL159" i="4"/>
  <c r="DH159" i="4"/>
  <c r="DJ159" i="4"/>
  <c r="DI155" i="4"/>
  <c r="DH155" i="4"/>
  <c r="DJ155" i="4"/>
  <c r="DK155" i="4"/>
  <c r="DL155" i="4"/>
  <c r="DG155" i="4"/>
  <c r="DI147" i="4"/>
  <c r="DH147" i="4"/>
  <c r="DJ147" i="4"/>
  <c r="DG147" i="4"/>
  <c r="DK147" i="4"/>
  <c r="DL147" i="4"/>
  <c r="DI139" i="4"/>
  <c r="DH139" i="4"/>
  <c r="DJ139" i="4"/>
  <c r="DK139" i="4"/>
  <c r="DL139" i="4"/>
  <c r="DG139" i="4"/>
  <c r="DI131" i="4"/>
  <c r="DH131" i="4"/>
  <c r="DJ131" i="4"/>
  <c r="DG131" i="4"/>
  <c r="DK131" i="4"/>
  <c r="DL131" i="4"/>
  <c r="DI119" i="4"/>
  <c r="DK119" i="4"/>
  <c r="DG119" i="4"/>
  <c r="DL119" i="4"/>
  <c r="DH119" i="4"/>
  <c r="DJ119" i="4"/>
  <c r="DI111" i="4"/>
  <c r="DK111" i="4"/>
  <c r="DG111" i="4"/>
  <c r="DL111" i="4"/>
  <c r="DH111" i="4"/>
  <c r="DJ111" i="4"/>
  <c r="DI103" i="4"/>
  <c r="DK103" i="4"/>
  <c r="DG103" i="4"/>
  <c r="DL103" i="4"/>
  <c r="DH103" i="4"/>
  <c r="DJ103" i="4"/>
  <c r="DI99" i="4"/>
  <c r="DH99" i="4"/>
  <c r="DJ99" i="4"/>
  <c r="DG99" i="4"/>
  <c r="DK99" i="4"/>
  <c r="DL99" i="4"/>
  <c r="DI91" i="4"/>
  <c r="DJ91" i="4"/>
  <c r="DG91" i="4"/>
  <c r="DH91" i="4"/>
  <c r="DK91" i="4"/>
  <c r="DL91" i="4"/>
  <c r="DG83" i="4"/>
  <c r="DK83" i="4"/>
  <c r="DH83" i="4"/>
  <c r="DL83" i="4"/>
  <c r="DI83" i="4"/>
  <c r="DJ83" i="4"/>
  <c r="DG75" i="4"/>
  <c r="DK75" i="4"/>
  <c r="DH75" i="4"/>
  <c r="DL75" i="4"/>
  <c r="DI75" i="4"/>
  <c r="DJ75" i="4"/>
  <c r="DG67" i="4"/>
  <c r="DK67" i="4"/>
  <c r="DH67" i="4"/>
  <c r="DL67" i="4"/>
  <c r="DI67" i="4"/>
  <c r="DJ67" i="4"/>
  <c r="DI59" i="4"/>
  <c r="DJ59" i="4"/>
  <c r="DK59" i="4"/>
  <c r="DL59" i="4"/>
  <c r="DG59" i="4"/>
  <c r="DH59" i="4"/>
  <c r="DI51" i="4"/>
  <c r="DJ51" i="4"/>
  <c r="DK51" i="4"/>
  <c r="DL51" i="4"/>
  <c r="DG51" i="4"/>
  <c r="DH51" i="4"/>
  <c r="DI43" i="4"/>
  <c r="DJ43" i="4"/>
  <c r="DK43" i="4"/>
  <c r="DL43" i="4"/>
  <c r="DG43" i="4"/>
  <c r="DH43" i="4"/>
  <c r="DI35" i="4"/>
  <c r="DJ35" i="4"/>
  <c r="DK35" i="4"/>
  <c r="DL35" i="4"/>
  <c r="DG35" i="4"/>
  <c r="DH35" i="4"/>
  <c r="DI27" i="4"/>
  <c r="DJ27" i="4"/>
  <c r="DK27" i="4"/>
  <c r="DL27" i="4"/>
  <c r="DG27" i="4"/>
  <c r="DH27" i="4"/>
  <c r="DI19" i="4"/>
  <c r="DJ19" i="4"/>
  <c r="DK19" i="4"/>
  <c r="DL19" i="4"/>
  <c r="DG19" i="4"/>
  <c r="DH19" i="4"/>
  <c r="DI7" i="4"/>
  <c r="DJ7" i="4"/>
  <c r="DK7" i="4"/>
  <c r="DL7" i="4"/>
  <c r="DG7" i="4"/>
  <c r="DH7" i="4"/>
  <c r="DI198" i="4"/>
  <c r="DJ198" i="4"/>
  <c r="DG198" i="4"/>
  <c r="DH198" i="4"/>
  <c r="DK198" i="4"/>
  <c r="DL198" i="4"/>
  <c r="DI194" i="4"/>
  <c r="DJ194" i="4"/>
  <c r="DG194" i="4"/>
  <c r="DH194" i="4"/>
  <c r="DL194" i="4"/>
  <c r="DK194" i="4"/>
  <c r="DI190" i="4"/>
  <c r="DJ190" i="4"/>
  <c r="DG190" i="4"/>
  <c r="DH190" i="4"/>
  <c r="DL190" i="4"/>
  <c r="DK190" i="4"/>
  <c r="DI186" i="4"/>
  <c r="DJ186" i="4"/>
  <c r="DG186" i="4"/>
  <c r="DH186" i="4"/>
  <c r="DK186" i="4"/>
  <c r="DL186" i="4"/>
  <c r="DI182" i="4"/>
  <c r="DJ182" i="4"/>
  <c r="DG182" i="4"/>
  <c r="DH182" i="4"/>
  <c r="DK182" i="4"/>
  <c r="DL182" i="4"/>
  <c r="DI178" i="4"/>
  <c r="DJ178" i="4"/>
  <c r="DG178" i="4"/>
  <c r="DK178" i="4"/>
  <c r="DH178" i="4"/>
  <c r="DL178" i="4"/>
  <c r="DG174" i="4"/>
  <c r="DK174" i="4"/>
  <c r="DL174" i="4"/>
  <c r="DH174" i="4"/>
  <c r="DI174" i="4"/>
  <c r="DJ174" i="4"/>
  <c r="DG170" i="4"/>
  <c r="DK170" i="4"/>
  <c r="DI170" i="4"/>
  <c r="DJ170" i="4"/>
  <c r="DL170" i="4"/>
  <c r="DH170" i="4"/>
  <c r="DG166" i="4"/>
  <c r="DK166" i="4"/>
  <c r="DL166" i="4"/>
  <c r="DH166" i="4"/>
  <c r="DI166" i="4"/>
  <c r="DJ166" i="4"/>
  <c r="DG162" i="4"/>
  <c r="DK162" i="4"/>
  <c r="DI162" i="4"/>
  <c r="DJ162" i="4"/>
  <c r="DL162" i="4"/>
  <c r="DH162" i="4"/>
  <c r="DG158" i="4"/>
  <c r="DK158" i="4"/>
  <c r="DL158" i="4"/>
  <c r="DH158" i="4"/>
  <c r="DI158" i="4"/>
  <c r="DJ158" i="4"/>
  <c r="DG154" i="4"/>
  <c r="DK154" i="4"/>
  <c r="DI154" i="4"/>
  <c r="DJ154" i="4"/>
  <c r="DL154" i="4"/>
  <c r="DH154" i="4"/>
  <c r="DG150" i="4"/>
  <c r="DK150" i="4"/>
  <c r="DL150" i="4"/>
  <c r="DH150" i="4"/>
  <c r="DI150" i="4"/>
  <c r="DJ150" i="4"/>
  <c r="DG146" i="4"/>
  <c r="DK146" i="4"/>
  <c r="DI146" i="4"/>
  <c r="DJ146" i="4"/>
  <c r="DL146" i="4"/>
  <c r="DH146" i="4"/>
  <c r="DG142" i="4"/>
  <c r="DK142" i="4"/>
  <c r="DL142" i="4"/>
  <c r="DH142" i="4"/>
  <c r="DI142" i="4"/>
  <c r="DJ142" i="4"/>
  <c r="DG138" i="4"/>
  <c r="DK138" i="4"/>
  <c r="DI138" i="4"/>
  <c r="DJ138" i="4"/>
  <c r="DH138" i="4"/>
  <c r="DL138" i="4"/>
  <c r="DG134" i="4"/>
  <c r="DK134" i="4"/>
  <c r="DL134" i="4"/>
  <c r="DH134" i="4"/>
  <c r="DI134" i="4"/>
  <c r="DJ134" i="4"/>
  <c r="DG130" i="4"/>
  <c r="DK130" i="4"/>
  <c r="DI130" i="4"/>
  <c r="DJ130" i="4"/>
  <c r="DL130" i="4"/>
  <c r="DH130" i="4"/>
  <c r="DG126" i="4"/>
  <c r="DK126" i="4"/>
  <c r="DL126" i="4"/>
  <c r="DH126" i="4"/>
  <c r="DI126" i="4"/>
  <c r="DJ126" i="4"/>
  <c r="DG122" i="4"/>
  <c r="DK122" i="4"/>
  <c r="DI122" i="4"/>
  <c r="DJ122" i="4"/>
  <c r="DH122" i="4"/>
  <c r="DL122" i="4"/>
  <c r="DG118" i="4"/>
  <c r="DK118" i="4"/>
  <c r="DL118" i="4"/>
  <c r="DH118" i="4"/>
  <c r="DI118" i="4"/>
  <c r="DJ118" i="4"/>
  <c r="DG114" i="4"/>
  <c r="DK114" i="4"/>
  <c r="DI114" i="4"/>
  <c r="DJ114" i="4"/>
  <c r="DL114" i="4"/>
  <c r="DH114" i="4"/>
  <c r="DG110" i="4"/>
  <c r="DK110" i="4"/>
  <c r="DL110" i="4"/>
  <c r="DH110" i="4"/>
  <c r="DI110" i="4"/>
  <c r="DJ110" i="4"/>
  <c r="DG106" i="4"/>
  <c r="DK106" i="4"/>
  <c r="DI106" i="4"/>
  <c r="DJ106" i="4"/>
  <c r="DH106" i="4"/>
  <c r="DL106" i="4"/>
  <c r="DG102" i="4"/>
  <c r="DK102" i="4"/>
  <c r="DL102" i="4"/>
  <c r="DH102" i="4"/>
  <c r="DI102" i="4"/>
  <c r="DJ102" i="4"/>
  <c r="DG98" i="4"/>
  <c r="DK98" i="4"/>
  <c r="DI98" i="4"/>
  <c r="DJ98" i="4"/>
  <c r="DL98" i="4"/>
  <c r="DH98" i="4"/>
  <c r="DG94" i="4"/>
  <c r="DK94" i="4"/>
  <c r="DH94" i="4"/>
  <c r="DL94" i="4"/>
  <c r="DI94" i="4"/>
  <c r="DJ94" i="4"/>
  <c r="DI90" i="4"/>
  <c r="DJ90" i="4"/>
  <c r="DK90" i="4"/>
  <c r="DL90" i="4"/>
  <c r="DG90" i="4"/>
  <c r="DH90" i="4"/>
  <c r="DI86" i="4"/>
  <c r="DJ86" i="4"/>
  <c r="DK86" i="4"/>
  <c r="DL86" i="4"/>
  <c r="DG86" i="4"/>
  <c r="DH86" i="4"/>
  <c r="DI82" i="4"/>
  <c r="DJ82" i="4"/>
  <c r="DK82" i="4"/>
  <c r="DL82" i="4"/>
  <c r="DG82" i="4"/>
  <c r="DH82" i="4"/>
  <c r="DI78" i="4"/>
  <c r="DJ78" i="4"/>
  <c r="DK78" i="4"/>
  <c r="DL78" i="4"/>
  <c r="DG78" i="4"/>
  <c r="DH78" i="4"/>
  <c r="DI74" i="4"/>
  <c r="DJ74" i="4"/>
  <c r="DK74" i="4"/>
  <c r="DL74" i="4"/>
  <c r="DG74" i="4"/>
  <c r="DH74" i="4"/>
  <c r="DI70" i="4"/>
  <c r="DJ70" i="4"/>
  <c r="DK70" i="4"/>
  <c r="DL70" i="4"/>
  <c r="DG70" i="4"/>
  <c r="DH70" i="4"/>
  <c r="DI66" i="4"/>
  <c r="DJ66" i="4"/>
  <c r="DK66" i="4"/>
  <c r="DL66" i="4"/>
  <c r="DG66" i="4"/>
  <c r="DH66" i="4"/>
  <c r="DG62" i="4"/>
  <c r="DH62" i="4"/>
  <c r="DI62" i="4"/>
  <c r="DJ62" i="4"/>
  <c r="DK62" i="4"/>
  <c r="DL62" i="4"/>
  <c r="DG58" i="4"/>
  <c r="DK58" i="4"/>
  <c r="DH58" i="4"/>
  <c r="DL58" i="4"/>
  <c r="DI58" i="4"/>
  <c r="DJ58" i="4"/>
  <c r="DG54" i="4"/>
  <c r="DK54" i="4"/>
  <c r="DH54" i="4"/>
  <c r="DL54" i="4"/>
  <c r="DI54" i="4"/>
  <c r="DJ54" i="4"/>
  <c r="DG50" i="4"/>
  <c r="DK50" i="4"/>
  <c r="DH50" i="4"/>
  <c r="DL50" i="4"/>
  <c r="DI50" i="4"/>
  <c r="DJ50" i="4"/>
  <c r="DG46" i="4"/>
  <c r="DK46" i="4"/>
  <c r="DH46" i="4"/>
  <c r="DL46" i="4"/>
  <c r="DI46" i="4"/>
  <c r="DJ46" i="4"/>
  <c r="DG42" i="4"/>
  <c r="DK42" i="4"/>
  <c r="DH42" i="4"/>
  <c r="DL42" i="4"/>
  <c r="DI42" i="4"/>
  <c r="DJ42" i="4"/>
  <c r="DG38" i="4"/>
  <c r="DK38" i="4"/>
  <c r="DH38" i="4"/>
  <c r="DL38" i="4"/>
  <c r="DI38" i="4"/>
  <c r="DJ38" i="4"/>
  <c r="DG34" i="4"/>
  <c r="DK34" i="4"/>
  <c r="DH34" i="4"/>
  <c r="DL34" i="4"/>
  <c r="DI34" i="4"/>
  <c r="DJ34" i="4"/>
  <c r="DG30" i="4"/>
  <c r="DK30" i="4"/>
  <c r="DH30" i="4"/>
  <c r="DL30" i="4"/>
  <c r="DI30" i="4"/>
  <c r="DJ30" i="4"/>
  <c r="DG26" i="4"/>
  <c r="DK26" i="4"/>
  <c r="DH26" i="4"/>
  <c r="DL26" i="4"/>
  <c r="DI26" i="4"/>
  <c r="DJ26" i="4"/>
  <c r="DG22" i="4"/>
  <c r="DK22" i="4"/>
  <c r="DH22" i="4"/>
  <c r="DL22" i="4"/>
  <c r="DI22" i="4"/>
  <c r="DJ22" i="4"/>
  <c r="DG18" i="4"/>
  <c r="DK18" i="4"/>
  <c r="DH18" i="4"/>
  <c r="DL18" i="4"/>
  <c r="DI18" i="4"/>
  <c r="DJ18" i="4"/>
  <c r="DG14" i="4"/>
  <c r="DK14" i="4"/>
  <c r="DH14" i="4"/>
  <c r="DL14" i="4"/>
  <c r="DI14" i="4"/>
  <c r="DJ14" i="4"/>
  <c r="DG10" i="4"/>
  <c r="DK10" i="4"/>
  <c r="DH10" i="4"/>
  <c r="DL10" i="4"/>
  <c r="DI10" i="4"/>
  <c r="DJ10" i="4"/>
  <c r="DG6" i="4"/>
  <c r="DK6" i="4"/>
  <c r="DH6" i="4"/>
  <c r="DL6" i="4"/>
  <c r="DI6" i="4"/>
  <c r="DJ6" i="4"/>
  <c r="DI200" i="4"/>
  <c r="DJ200" i="4"/>
  <c r="DK200" i="4"/>
  <c r="DL200" i="4"/>
  <c r="DH200" i="4"/>
  <c r="DG200" i="4"/>
  <c r="DI192" i="4"/>
  <c r="DJ192" i="4"/>
  <c r="DK192" i="4"/>
  <c r="DL192" i="4"/>
  <c r="DH192" i="4"/>
  <c r="DG192" i="4"/>
  <c r="DI184" i="4"/>
  <c r="DJ184" i="4"/>
  <c r="DK184" i="4"/>
  <c r="DL184" i="4"/>
  <c r="DG184" i="4"/>
  <c r="DH184" i="4"/>
  <c r="DI176" i="4"/>
  <c r="DJ176" i="4"/>
  <c r="DK176" i="4"/>
  <c r="DG176" i="4"/>
  <c r="DL176" i="4"/>
  <c r="DH176" i="4"/>
  <c r="DG172" i="4"/>
  <c r="DK172" i="4"/>
  <c r="DH172" i="4"/>
  <c r="DI172" i="4"/>
  <c r="DJ172" i="4"/>
  <c r="DL172" i="4"/>
  <c r="DG164" i="4"/>
  <c r="DK164" i="4"/>
  <c r="DH164" i="4"/>
  <c r="DI164" i="4"/>
  <c r="DJ164" i="4"/>
  <c r="DL164" i="4"/>
  <c r="DG156" i="4"/>
  <c r="DK156" i="4"/>
  <c r="DH156" i="4"/>
  <c r="DI156" i="4"/>
  <c r="DJ156" i="4"/>
  <c r="DL156" i="4"/>
  <c r="DG148" i="4"/>
  <c r="DK148" i="4"/>
  <c r="DH148" i="4"/>
  <c r="DI148" i="4"/>
  <c r="DJ148" i="4"/>
  <c r="DL148" i="4"/>
  <c r="DG140" i="4"/>
  <c r="DK140" i="4"/>
  <c r="DH140" i="4"/>
  <c r="DI140" i="4"/>
  <c r="DJ140" i="4"/>
  <c r="DL140" i="4"/>
  <c r="DG132" i="4"/>
  <c r="DK132" i="4"/>
  <c r="DH132" i="4"/>
  <c r="DI132" i="4"/>
  <c r="DJ132" i="4"/>
  <c r="DL132" i="4"/>
  <c r="DG124" i="4"/>
  <c r="DK124" i="4"/>
  <c r="DH124" i="4"/>
  <c r="DI124" i="4"/>
  <c r="DJ124" i="4"/>
  <c r="DL124" i="4"/>
  <c r="DG116" i="4"/>
  <c r="DK116" i="4"/>
  <c r="DH116" i="4"/>
  <c r="DI116" i="4"/>
  <c r="DJ116" i="4"/>
  <c r="DL116" i="4"/>
  <c r="DG108" i="4"/>
  <c r="DK108" i="4"/>
  <c r="DH108" i="4"/>
  <c r="DI108" i="4"/>
  <c r="DJ108" i="4"/>
  <c r="DL108" i="4"/>
  <c r="DG100" i="4"/>
  <c r="DK100" i="4"/>
  <c r="DH100" i="4"/>
  <c r="DI100" i="4"/>
  <c r="DJ100" i="4"/>
  <c r="DL100" i="4"/>
  <c r="DG92" i="4"/>
  <c r="DK92" i="4"/>
  <c r="DH92" i="4"/>
  <c r="DL92" i="4"/>
  <c r="DI92" i="4"/>
  <c r="DJ92" i="4"/>
  <c r="DI84" i="4"/>
  <c r="DJ84" i="4"/>
  <c r="DG84" i="4"/>
  <c r="DH84" i="4"/>
  <c r="DK84" i="4"/>
  <c r="DL84" i="4"/>
  <c r="DI76" i="4"/>
  <c r="DJ76" i="4"/>
  <c r="DG76" i="4"/>
  <c r="DH76" i="4"/>
  <c r="DK76" i="4"/>
  <c r="DL76" i="4"/>
  <c r="DI68" i="4"/>
  <c r="DJ68" i="4"/>
  <c r="DG68" i="4"/>
  <c r="DH68" i="4"/>
  <c r="DK68" i="4"/>
  <c r="DL68" i="4"/>
  <c r="DG60" i="4"/>
  <c r="DK60" i="4"/>
  <c r="DH60" i="4"/>
  <c r="DL60" i="4"/>
  <c r="DI60" i="4"/>
  <c r="DJ60" i="4"/>
  <c r="DG52" i="4"/>
  <c r="DK52" i="4"/>
  <c r="DH52" i="4"/>
  <c r="DL52" i="4"/>
  <c r="DI52" i="4"/>
  <c r="DJ52" i="4"/>
  <c r="DG44" i="4"/>
  <c r="DK44" i="4"/>
  <c r="DH44" i="4"/>
  <c r="DL44" i="4"/>
  <c r="DI44" i="4"/>
  <c r="DJ44" i="4"/>
  <c r="DG36" i="4"/>
  <c r="DK36" i="4"/>
  <c r="DH36" i="4"/>
  <c r="DL36" i="4"/>
  <c r="DI36" i="4"/>
  <c r="DJ36" i="4"/>
  <c r="DG28" i="4"/>
  <c r="DK28" i="4"/>
  <c r="DH28" i="4"/>
  <c r="DL28" i="4"/>
  <c r="DI28" i="4"/>
  <c r="DJ28" i="4"/>
  <c r="DG20" i="4"/>
  <c r="DK20" i="4"/>
  <c r="DH20" i="4"/>
  <c r="DL20" i="4"/>
  <c r="DI20" i="4"/>
  <c r="DJ20" i="4"/>
  <c r="DG8" i="4"/>
  <c r="DK8" i="4"/>
  <c r="DH8" i="4"/>
  <c r="DL8" i="4"/>
  <c r="DI8" i="4"/>
  <c r="DJ8" i="4"/>
  <c r="DG195" i="4"/>
  <c r="DK195" i="4"/>
  <c r="DH195" i="4"/>
  <c r="DL195" i="4"/>
  <c r="DI195" i="4"/>
  <c r="DJ195" i="4"/>
  <c r="DG187" i="4"/>
  <c r="DK187" i="4"/>
  <c r="DL187" i="4"/>
  <c r="DH187" i="4"/>
  <c r="DI187" i="4"/>
  <c r="DJ187" i="4"/>
  <c r="DG179" i="4"/>
  <c r="DK179" i="4"/>
  <c r="DH179" i="4"/>
  <c r="DL179" i="4"/>
  <c r="DI179" i="4"/>
  <c r="DJ179" i="4"/>
  <c r="DI171" i="4"/>
  <c r="DH171" i="4"/>
  <c r="DJ171" i="4"/>
  <c r="DK171" i="4"/>
  <c r="DL171" i="4"/>
  <c r="DG171" i="4"/>
  <c r="DI163" i="4"/>
  <c r="DH163" i="4"/>
  <c r="DJ163" i="4"/>
  <c r="DG163" i="4"/>
  <c r="DK163" i="4"/>
  <c r="DL163" i="4"/>
  <c r="DI151" i="4"/>
  <c r="DK151" i="4"/>
  <c r="DG151" i="4"/>
  <c r="DL151" i="4"/>
  <c r="DH151" i="4"/>
  <c r="DJ151" i="4"/>
  <c r="DI143" i="4"/>
  <c r="DK143" i="4"/>
  <c r="DG143" i="4"/>
  <c r="DL143" i="4"/>
  <c r="DH143" i="4"/>
  <c r="DJ143" i="4"/>
  <c r="DI135" i="4"/>
  <c r="DK135" i="4"/>
  <c r="DG135" i="4"/>
  <c r="DL135" i="4"/>
  <c r="DH135" i="4"/>
  <c r="DJ135" i="4"/>
  <c r="DI127" i="4"/>
  <c r="DK127" i="4"/>
  <c r="DG127" i="4"/>
  <c r="DL127" i="4"/>
  <c r="DH127" i="4"/>
  <c r="DJ127" i="4"/>
  <c r="DI123" i="4"/>
  <c r="DH123" i="4"/>
  <c r="DJ123" i="4"/>
  <c r="DK123" i="4"/>
  <c r="DL123" i="4"/>
  <c r="DG123" i="4"/>
  <c r="DI115" i="4"/>
  <c r="DH115" i="4"/>
  <c r="DJ115" i="4"/>
  <c r="DG115" i="4"/>
  <c r="DK115" i="4"/>
  <c r="DL115" i="4"/>
  <c r="DI107" i="4"/>
  <c r="DH107" i="4"/>
  <c r="DJ107" i="4"/>
  <c r="DK107" i="4"/>
  <c r="DL107" i="4"/>
  <c r="DG107" i="4"/>
  <c r="DI95" i="4"/>
  <c r="DK95" i="4"/>
  <c r="DG95" i="4"/>
  <c r="DL95" i="4"/>
  <c r="DH95" i="4"/>
  <c r="DJ95" i="4"/>
  <c r="DG87" i="4"/>
  <c r="DK87" i="4"/>
  <c r="DH87" i="4"/>
  <c r="DL87" i="4"/>
  <c r="DI87" i="4"/>
  <c r="DJ87" i="4"/>
  <c r="DG79" i="4"/>
  <c r="DK79" i="4"/>
  <c r="DH79" i="4"/>
  <c r="DL79" i="4"/>
  <c r="DI79" i="4"/>
  <c r="DJ79" i="4"/>
  <c r="DG71" i="4"/>
  <c r="DK71" i="4"/>
  <c r="DH71" i="4"/>
  <c r="DL71" i="4"/>
  <c r="DI71" i="4"/>
  <c r="DJ71" i="4"/>
  <c r="DG63" i="4"/>
  <c r="DK63" i="4"/>
  <c r="DH63" i="4"/>
  <c r="DL63" i="4"/>
  <c r="DI63" i="4"/>
  <c r="DJ63" i="4"/>
  <c r="DI55" i="4"/>
  <c r="DJ55" i="4"/>
  <c r="DK55" i="4"/>
  <c r="DL55" i="4"/>
  <c r="DG55" i="4"/>
  <c r="DH55" i="4"/>
  <c r="DI47" i="4"/>
  <c r="DJ47" i="4"/>
  <c r="DK47" i="4"/>
  <c r="DL47" i="4"/>
  <c r="DG47" i="4"/>
  <c r="DH47" i="4"/>
  <c r="DI39" i="4"/>
  <c r="DJ39" i="4"/>
  <c r="DK39" i="4"/>
  <c r="DL39" i="4"/>
  <c r="DG39" i="4"/>
  <c r="DH39" i="4"/>
  <c r="DI31" i="4"/>
  <c r="DJ31" i="4"/>
  <c r="DK31" i="4"/>
  <c r="DL31" i="4"/>
  <c r="DG31" i="4"/>
  <c r="DH31" i="4"/>
  <c r="DI23" i="4"/>
  <c r="DJ23" i="4"/>
  <c r="DK23" i="4"/>
  <c r="DL23" i="4"/>
  <c r="DG23" i="4"/>
  <c r="DH23" i="4"/>
  <c r="DI15" i="4"/>
  <c r="DJ15" i="4"/>
  <c r="DK15" i="4"/>
  <c r="DL15" i="4"/>
  <c r="DG15" i="4"/>
  <c r="DH15" i="4"/>
  <c r="DI11" i="4"/>
  <c r="DJ11" i="4"/>
  <c r="DK11" i="4"/>
  <c r="DL11" i="4"/>
  <c r="DG11" i="4"/>
  <c r="DH11" i="4"/>
  <c r="DG197" i="4"/>
  <c r="DK197" i="4"/>
  <c r="DL197" i="4"/>
  <c r="DH197" i="4"/>
  <c r="DJ197" i="4"/>
  <c r="DI197" i="4"/>
  <c r="DG193" i="4"/>
  <c r="DK193" i="4"/>
  <c r="DL193" i="4"/>
  <c r="DH193" i="4"/>
  <c r="DI193" i="4"/>
  <c r="DJ193" i="4"/>
  <c r="DG189" i="4"/>
  <c r="DK189" i="4"/>
  <c r="DL189" i="4"/>
  <c r="DH189" i="4"/>
  <c r="DJ189" i="4"/>
  <c r="DI189" i="4"/>
  <c r="DG185" i="4"/>
  <c r="DK185" i="4"/>
  <c r="DH185" i="4"/>
  <c r="DL185" i="4"/>
  <c r="DI185" i="4"/>
  <c r="DJ185" i="4"/>
  <c r="DG181" i="4"/>
  <c r="DK181" i="4"/>
  <c r="DL181" i="4"/>
  <c r="DH181" i="4"/>
  <c r="DI181" i="4"/>
  <c r="DJ181" i="4"/>
  <c r="DG177" i="4"/>
  <c r="DK177" i="4"/>
  <c r="DH177" i="4"/>
  <c r="DL177" i="4"/>
  <c r="DI177" i="4"/>
  <c r="DJ177" i="4"/>
  <c r="DI173" i="4"/>
  <c r="DG173" i="4"/>
  <c r="DL173" i="4"/>
  <c r="DH173" i="4"/>
  <c r="DJ173" i="4"/>
  <c r="DK173" i="4"/>
  <c r="DI169" i="4"/>
  <c r="DJ169" i="4"/>
  <c r="DK169" i="4"/>
  <c r="DL169" i="4"/>
  <c r="DG169" i="4"/>
  <c r="DH169" i="4"/>
  <c r="DI165" i="4"/>
  <c r="DG165" i="4"/>
  <c r="DL165" i="4"/>
  <c r="DH165" i="4"/>
  <c r="DJ165" i="4"/>
  <c r="DK165" i="4"/>
  <c r="DI161" i="4"/>
  <c r="DJ161" i="4"/>
  <c r="DK161" i="4"/>
  <c r="DG161" i="4"/>
  <c r="DL161" i="4"/>
  <c r="DH161" i="4"/>
  <c r="DI157" i="4"/>
  <c r="DG157" i="4"/>
  <c r="DL157" i="4"/>
  <c r="DH157" i="4"/>
  <c r="DJ157" i="4"/>
  <c r="DK157" i="4"/>
  <c r="DI153" i="4"/>
  <c r="DJ153" i="4"/>
  <c r="DK153" i="4"/>
  <c r="DL153" i="4"/>
  <c r="DG153" i="4"/>
  <c r="DH153" i="4"/>
  <c r="DI149" i="4"/>
  <c r="DG149" i="4"/>
  <c r="DL149" i="4"/>
  <c r="DH149" i="4"/>
  <c r="DJ149" i="4"/>
  <c r="DK149" i="4"/>
  <c r="DI145" i="4"/>
  <c r="DJ145" i="4"/>
  <c r="DK145" i="4"/>
  <c r="DG145" i="4"/>
  <c r="DH145" i="4"/>
  <c r="DL145" i="4"/>
  <c r="DI141" i="4"/>
  <c r="DG141" i="4"/>
  <c r="DL141" i="4"/>
  <c r="DH141" i="4"/>
  <c r="DJ141" i="4"/>
  <c r="DK141" i="4"/>
  <c r="DI137" i="4"/>
  <c r="DJ137" i="4"/>
  <c r="DK137" i="4"/>
  <c r="DL137" i="4"/>
  <c r="DG137" i="4"/>
  <c r="DH137" i="4"/>
  <c r="DI133" i="4"/>
  <c r="DG133" i="4"/>
  <c r="DL133" i="4"/>
  <c r="DH133" i="4"/>
  <c r="DJ133" i="4"/>
  <c r="DK133" i="4"/>
  <c r="DI129" i="4"/>
  <c r="DJ129" i="4"/>
  <c r="DK129" i="4"/>
  <c r="DG129" i="4"/>
  <c r="DH129" i="4"/>
  <c r="DL129" i="4"/>
  <c r="DI125" i="4"/>
  <c r="DG125" i="4"/>
  <c r="DL125" i="4"/>
  <c r="DH125" i="4"/>
  <c r="DJ125" i="4"/>
  <c r="DK125" i="4"/>
  <c r="DI121" i="4"/>
  <c r="DJ121" i="4"/>
  <c r="DK121" i="4"/>
  <c r="DL121" i="4"/>
  <c r="DG121" i="4"/>
  <c r="DH121" i="4"/>
  <c r="DI117" i="4"/>
  <c r="DG117" i="4"/>
  <c r="DL117" i="4"/>
  <c r="DH117" i="4"/>
  <c r="DJ117" i="4"/>
  <c r="DK117" i="4"/>
  <c r="DI113" i="4"/>
  <c r="DJ113" i="4"/>
  <c r="DK113" i="4"/>
  <c r="DG113" i="4"/>
  <c r="DH113" i="4"/>
  <c r="DL113" i="4"/>
  <c r="DI109" i="4"/>
  <c r="DG109" i="4"/>
  <c r="DL109" i="4"/>
  <c r="DH109" i="4"/>
  <c r="DJ109" i="4"/>
  <c r="DK109" i="4"/>
  <c r="DI105" i="4"/>
  <c r="DJ105" i="4"/>
  <c r="DK105" i="4"/>
  <c r="DL105" i="4"/>
  <c r="DG105" i="4"/>
  <c r="DH105" i="4"/>
  <c r="DI101" i="4"/>
  <c r="DG101" i="4"/>
  <c r="DL101" i="4"/>
  <c r="DH101" i="4"/>
  <c r="DJ101" i="4"/>
  <c r="DK101" i="4"/>
  <c r="DI97" i="4"/>
  <c r="DJ97" i="4"/>
  <c r="DK97" i="4"/>
  <c r="DG97" i="4"/>
  <c r="DH97" i="4"/>
  <c r="DL97" i="4"/>
  <c r="DI93" i="4"/>
  <c r="DJ93" i="4"/>
  <c r="DK93" i="4"/>
  <c r="DL93" i="4"/>
  <c r="DG93" i="4"/>
  <c r="DH93" i="4"/>
  <c r="DG89" i="4"/>
  <c r="DK89" i="4"/>
  <c r="DH89" i="4"/>
  <c r="DL89" i="4"/>
  <c r="DI89" i="4"/>
  <c r="DJ89" i="4"/>
  <c r="DG85" i="4"/>
  <c r="DK85" i="4"/>
  <c r="DH85" i="4"/>
  <c r="DL85" i="4"/>
  <c r="DI85" i="4"/>
  <c r="DJ85" i="4"/>
  <c r="DG81" i="4"/>
  <c r="DK81" i="4"/>
  <c r="DH81" i="4"/>
  <c r="DL81" i="4"/>
  <c r="DI81" i="4"/>
  <c r="DJ81" i="4"/>
  <c r="DG77" i="4"/>
  <c r="DK77" i="4"/>
  <c r="DH77" i="4"/>
  <c r="DL77" i="4"/>
  <c r="DI77" i="4"/>
  <c r="DJ77" i="4"/>
  <c r="DG73" i="4"/>
  <c r="DK73" i="4"/>
  <c r="DH73" i="4"/>
  <c r="DL73" i="4"/>
  <c r="DI73" i="4"/>
  <c r="DJ73" i="4"/>
  <c r="DG69" i="4"/>
  <c r="DK69" i="4"/>
  <c r="DH69" i="4"/>
  <c r="DL69" i="4"/>
  <c r="DI69" i="4"/>
  <c r="DJ69" i="4"/>
  <c r="DG65" i="4"/>
  <c r="DK65" i="4"/>
  <c r="DH65" i="4"/>
  <c r="DL65" i="4"/>
  <c r="DI65" i="4"/>
  <c r="DJ65" i="4"/>
  <c r="DI61" i="4"/>
  <c r="DJ61" i="4"/>
  <c r="DG61" i="4"/>
  <c r="DH61" i="4"/>
  <c r="DK61" i="4"/>
  <c r="DL61" i="4"/>
  <c r="DI57" i="4"/>
  <c r="DJ57" i="4"/>
  <c r="DG57" i="4"/>
  <c r="DH57" i="4"/>
  <c r="DK57" i="4"/>
  <c r="DL57" i="4"/>
  <c r="DI53" i="4"/>
  <c r="DJ53" i="4"/>
  <c r="DG53" i="4"/>
  <c r="DH53" i="4"/>
  <c r="DK53" i="4"/>
  <c r="DL53" i="4"/>
  <c r="DI49" i="4"/>
  <c r="DJ49" i="4"/>
  <c r="DG49" i="4"/>
  <c r="DH49" i="4"/>
  <c r="DK49" i="4"/>
  <c r="DL49" i="4"/>
  <c r="DI45" i="4"/>
  <c r="DJ45" i="4"/>
  <c r="DG45" i="4"/>
  <c r="DH45" i="4"/>
  <c r="DK45" i="4"/>
  <c r="DL45" i="4"/>
  <c r="DI41" i="4"/>
  <c r="DJ41" i="4"/>
  <c r="DG41" i="4"/>
  <c r="DH41" i="4"/>
  <c r="DK41" i="4"/>
  <c r="DL41" i="4"/>
  <c r="DI37" i="4"/>
  <c r="DJ37" i="4"/>
  <c r="DG37" i="4"/>
  <c r="DH37" i="4"/>
  <c r="DK37" i="4"/>
  <c r="DL37" i="4"/>
  <c r="DI33" i="4"/>
  <c r="DJ33" i="4"/>
  <c r="DG33" i="4"/>
  <c r="DH33" i="4"/>
  <c r="DK33" i="4"/>
  <c r="DL33" i="4"/>
  <c r="DI29" i="4"/>
  <c r="DJ29" i="4"/>
  <c r="DG29" i="4"/>
  <c r="DH29" i="4"/>
  <c r="DK29" i="4"/>
  <c r="DL29" i="4"/>
  <c r="DI25" i="4"/>
  <c r="DJ25" i="4"/>
  <c r="DG25" i="4"/>
  <c r="DH25" i="4"/>
  <c r="DK25" i="4"/>
  <c r="DL25" i="4"/>
  <c r="DI21" i="4"/>
  <c r="DJ21" i="4"/>
  <c r="DG21" i="4"/>
  <c r="DH21" i="4"/>
  <c r="DK21" i="4"/>
  <c r="DL21" i="4"/>
  <c r="DI17" i="4"/>
  <c r="DJ17" i="4"/>
  <c r="DG17" i="4"/>
  <c r="DH17" i="4"/>
  <c r="DK17" i="4"/>
  <c r="DL17" i="4"/>
  <c r="DI13" i="4"/>
  <c r="DJ13" i="4"/>
  <c r="DG13" i="4"/>
  <c r="DH13" i="4"/>
  <c r="DK13" i="4"/>
  <c r="DL13" i="4"/>
  <c r="DI9" i="4"/>
  <c r="DJ9" i="4"/>
  <c r="DG9" i="4"/>
  <c r="DH9" i="4"/>
  <c r="DK9" i="4"/>
  <c r="DL9" i="4"/>
  <c r="DG201" i="4"/>
  <c r="DK201" i="4"/>
  <c r="DH201" i="4"/>
  <c r="DL201" i="4"/>
  <c r="DJ201" i="4"/>
  <c r="DI201" i="4"/>
  <c r="EE7" i="4"/>
  <c r="EE200" i="4"/>
  <c r="ED200" i="4"/>
  <c r="EG200" i="4"/>
  <c r="EC200" i="4"/>
  <c r="DZ200" i="4"/>
  <c r="EF200" i="4"/>
  <c r="DD200" i="4"/>
  <c r="EB200" i="4"/>
  <c r="DC200" i="4"/>
  <c r="DB200" i="4"/>
  <c r="DA200" i="4"/>
  <c r="EA200" i="4"/>
  <c r="CZ200" i="4"/>
  <c r="CS200" i="4"/>
  <c r="EE196" i="4"/>
  <c r="ED196" i="4"/>
  <c r="EG196" i="4"/>
  <c r="EC196" i="4"/>
  <c r="EF196" i="4"/>
  <c r="EB196" i="4"/>
  <c r="DZ196" i="4"/>
  <c r="DD196" i="4"/>
  <c r="DC196" i="4"/>
  <c r="EA196" i="4"/>
  <c r="DA196" i="4"/>
  <c r="CZ196" i="4"/>
  <c r="CS196" i="4"/>
  <c r="DB196" i="4"/>
  <c r="EE192" i="4"/>
  <c r="ED192" i="4"/>
  <c r="EG192" i="4"/>
  <c r="EC192" i="4"/>
  <c r="DZ192" i="4"/>
  <c r="DD192" i="4"/>
  <c r="EB192" i="4"/>
  <c r="DC192" i="4"/>
  <c r="DB192" i="4"/>
  <c r="DA192" i="4"/>
  <c r="CZ192" i="4"/>
  <c r="EA192" i="4"/>
  <c r="EF192" i="4"/>
  <c r="CS192" i="4"/>
  <c r="EE188" i="4"/>
  <c r="ED188" i="4"/>
  <c r="EG188" i="4"/>
  <c r="EC188" i="4"/>
  <c r="EB188" i="4"/>
  <c r="DZ188" i="4"/>
  <c r="DD188" i="4"/>
  <c r="EF188" i="4"/>
  <c r="DC188" i="4"/>
  <c r="DA188" i="4"/>
  <c r="CZ188" i="4"/>
  <c r="EA188" i="4"/>
  <c r="DB188" i="4"/>
  <c r="CS188" i="4"/>
  <c r="EE184" i="4"/>
  <c r="EA184" i="4"/>
  <c r="ED184" i="4"/>
  <c r="EG184" i="4"/>
  <c r="EC184" i="4"/>
  <c r="DZ184" i="4"/>
  <c r="EF184" i="4"/>
  <c r="DD184" i="4"/>
  <c r="EB184" i="4"/>
  <c r="DC184" i="4"/>
  <c r="DB184" i="4"/>
  <c r="DA184" i="4"/>
  <c r="CZ184" i="4"/>
  <c r="CS184" i="4"/>
  <c r="EE180" i="4"/>
  <c r="EA180" i="4"/>
  <c r="ED180" i="4"/>
  <c r="EG180" i="4"/>
  <c r="EC180" i="4"/>
  <c r="EF180" i="4"/>
  <c r="EB180" i="4"/>
  <c r="DZ180" i="4"/>
  <c r="DD180" i="4"/>
  <c r="DC180" i="4"/>
  <c r="DA180" i="4"/>
  <c r="CZ180" i="4"/>
  <c r="CS180" i="4"/>
  <c r="DB180" i="4"/>
  <c r="EE176" i="4"/>
  <c r="EA176" i="4"/>
  <c r="ED176" i="4"/>
  <c r="EG176" i="4"/>
  <c r="EC176" i="4"/>
  <c r="DZ176" i="4"/>
  <c r="DD176" i="4"/>
  <c r="EB176" i="4"/>
  <c r="DC176" i="4"/>
  <c r="DB176" i="4"/>
  <c r="DA176" i="4"/>
  <c r="CZ176" i="4"/>
  <c r="EF176" i="4"/>
  <c r="CS176" i="4"/>
  <c r="EE172" i="4"/>
  <c r="EA172" i="4"/>
  <c r="ED172" i="4"/>
  <c r="EG172" i="4"/>
  <c r="EC172" i="4"/>
  <c r="EB172" i="4"/>
  <c r="DZ172" i="4"/>
  <c r="DD172" i="4"/>
  <c r="EF172" i="4"/>
  <c r="DC172" i="4"/>
  <c r="DA172" i="4"/>
  <c r="CZ172" i="4"/>
  <c r="DB172" i="4"/>
  <c r="CS172" i="4"/>
  <c r="EE168" i="4"/>
  <c r="EA168" i="4"/>
  <c r="ED168" i="4"/>
  <c r="EG168" i="4"/>
  <c r="EC168" i="4"/>
  <c r="DZ168" i="4"/>
  <c r="EF168" i="4"/>
  <c r="DD168" i="4"/>
  <c r="EB168" i="4"/>
  <c r="DC168" i="4"/>
  <c r="DB168" i="4"/>
  <c r="DA168" i="4"/>
  <c r="CZ168" i="4"/>
  <c r="CS168" i="4"/>
  <c r="EE164" i="4"/>
  <c r="EA164" i="4"/>
  <c r="ED164" i="4"/>
  <c r="EG164" i="4"/>
  <c r="EC164" i="4"/>
  <c r="EF164" i="4"/>
  <c r="EB164" i="4"/>
  <c r="DZ164" i="4"/>
  <c r="DD164" i="4"/>
  <c r="DC164" i="4"/>
  <c r="DA164" i="4"/>
  <c r="CZ164" i="4"/>
  <c r="CS164" i="4"/>
  <c r="DB164" i="4"/>
  <c r="EE160" i="4"/>
  <c r="EA160" i="4"/>
  <c r="ED160" i="4"/>
  <c r="EG160" i="4"/>
  <c r="EC160" i="4"/>
  <c r="DZ160" i="4"/>
  <c r="DD160" i="4"/>
  <c r="EB160" i="4"/>
  <c r="DC160" i="4"/>
  <c r="DB160" i="4"/>
  <c r="DA160" i="4"/>
  <c r="EF160" i="4"/>
  <c r="CZ160" i="4"/>
  <c r="CS160" i="4"/>
  <c r="EE156" i="4"/>
  <c r="EA156" i="4"/>
  <c r="ED156" i="4"/>
  <c r="EG156" i="4"/>
  <c r="EC156" i="4"/>
  <c r="EB156" i="4"/>
  <c r="DZ156" i="4"/>
  <c r="DD156" i="4"/>
  <c r="EF156" i="4"/>
  <c r="DC156" i="4"/>
  <c r="DA156" i="4"/>
  <c r="CZ156" i="4"/>
  <c r="DB156" i="4"/>
  <c r="CS156" i="4"/>
  <c r="EE152" i="4"/>
  <c r="EA152" i="4"/>
  <c r="ED152" i="4"/>
  <c r="EG152" i="4"/>
  <c r="EC152" i="4"/>
  <c r="DZ152" i="4"/>
  <c r="EF152" i="4"/>
  <c r="DD152" i="4"/>
  <c r="EB152" i="4"/>
  <c r="DC152" i="4"/>
  <c r="DB152" i="4"/>
  <c r="DA152" i="4"/>
  <c r="CZ152" i="4"/>
  <c r="CS152" i="4"/>
  <c r="EE148" i="4"/>
  <c r="EA148" i="4"/>
  <c r="ED148" i="4"/>
  <c r="EG148" i="4"/>
  <c r="EC148" i="4"/>
  <c r="EF148" i="4"/>
  <c r="EB148" i="4"/>
  <c r="DZ148" i="4"/>
  <c r="DD148" i="4"/>
  <c r="DC148" i="4"/>
  <c r="DA148" i="4"/>
  <c r="CZ148" i="4"/>
  <c r="CS148" i="4"/>
  <c r="DB148" i="4"/>
  <c r="EE144" i="4"/>
  <c r="EA144" i="4"/>
  <c r="ED144" i="4"/>
  <c r="EG144" i="4"/>
  <c r="EC144" i="4"/>
  <c r="DZ144" i="4"/>
  <c r="DD144" i="4"/>
  <c r="EB144" i="4"/>
  <c r="DC144" i="4"/>
  <c r="EF144" i="4"/>
  <c r="DB144" i="4"/>
  <c r="DA144" i="4"/>
  <c r="CZ144" i="4"/>
  <c r="CS144" i="4"/>
  <c r="EE140" i="4"/>
  <c r="EA140" i="4"/>
  <c r="ED140" i="4"/>
  <c r="EG140" i="4"/>
  <c r="EC140" i="4"/>
  <c r="EB140" i="4"/>
  <c r="DZ140" i="4"/>
  <c r="DD140" i="4"/>
  <c r="EF140" i="4"/>
  <c r="DC140" i="4"/>
  <c r="DA140" i="4"/>
  <c r="CZ140" i="4"/>
  <c r="DB140" i="4"/>
  <c r="CS140" i="4"/>
  <c r="EE136" i="4"/>
  <c r="EA136" i="4"/>
  <c r="ED136" i="4"/>
  <c r="EG136" i="4"/>
  <c r="EC136" i="4"/>
  <c r="DZ136" i="4"/>
  <c r="EF136" i="4"/>
  <c r="DD136" i="4"/>
  <c r="EB136" i="4"/>
  <c r="DC136" i="4"/>
  <c r="DB136" i="4"/>
  <c r="DA136" i="4"/>
  <c r="CZ136" i="4"/>
  <c r="CS136" i="4"/>
  <c r="EE132" i="4"/>
  <c r="EA132" i="4"/>
  <c r="ED132" i="4"/>
  <c r="EG132" i="4"/>
  <c r="EC132" i="4"/>
  <c r="EF132" i="4"/>
  <c r="EB132" i="4"/>
  <c r="DZ132" i="4"/>
  <c r="DD132" i="4"/>
  <c r="DC132" i="4"/>
  <c r="DA132" i="4"/>
  <c r="CZ132" i="4"/>
  <c r="CS132" i="4"/>
  <c r="DB132" i="4"/>
  <c r="EE128" i="4"/>
  <c r="EA128" i="4"/>
  <c r="ED128" i="4"/>
  <c r="EG128" i="4"/>
  <c r="EC128" i="4"/>
  <c r="DZ128" i="4"/>
  <c r="DD128" i="4"/>
  <c r="EB128" i="4"/>
  <c r="DC128" i="4"/>
  <c r="DB128" i="4"/>
  <c r="DA128" i="4"/>
  <c r="CZ128" i="4"/>
  <c r="EF128" i="4"/>
  <c r="CS128" i="4"/>
  <c r="EE124" i="4"/>
  <c r="EA124" i="4"/>
  <c r="ED124" i="4"/>
  <c r="EG124" i="4"/>
  <c r="EC124" i="4"/>
  <c r="EB124" i="4"/>
  <c r="DZ124" i="4"/>
  <c r="DD124" i="4"/>
  <c r="EF124" i="4"/>
  <c r="DC124" i="4"/>
  <c r="DA124" i="4"/>
  <c r="CZ124" i="4"/>
  <c r="DB124" i="4"/>
  <c r="CS124" i="4"/>
  <c r="EE120" i="4"/>
  <c r="EA120" i="4"/>
  <c r="ED120" i="4"/>
  <c r="EG120" i="4"/>
  <c r="EC120" i="4"/>
  <c r="DZ120" i="4"/>
  <c r="EF120" i="4"/>
  <c r="DD120" i="4"/>
  <c r="EB120" i="4"/>
  <c r="DC120" i="4"/>
  <c r="DB120" i="4"/>
  <c r="DA120" i="4"/>
  <c r="CZ120" i="4"/>
  <c r="CS120" i="4"/>
  <c r="EE116" i="4"/>
  <c r="EA116" i="4"/>
  <c r="ED116" i="4"/>
  <c r="EG116" i="4"/>
  <c r="EC116" i="4"/>
  <c r="EF116" i="4"/>
  <c r="EB116" i="4"/>
  <c r="DZ116" i="4"/>
  <c r="DD116" i="4"/>
  <c r="DC116" i="4"/>
  <c r="DA116" i="4"/>
  <c r="CZ116" i="4"/>
  <c r="CS116" i="4"/>
  <c r="DB116" i="4"/>
  <c r="EE112" i="4"/>
  <c r="EA112" i="4"/>
  <c r="ED112" i="4"/>
  <c r="EG112" i="4"/>
  <c r="EC112" i="4"/>
  <c r="DZ112" i="4"/>
  <c r="DD112" i="4"/>
  <c r="EB112" i="4"/>
  <c r="DC112" i="4"/>
  <c r="DB112" i="4"/>
  <c r="DA112" i="4"/>
  <c r="CZ112" i="4"/>
  <c r="EF112" i="4"/>
  <c r="CS112" i="4"/>
  <c r="EE108" i="4"/>
  <c r="EA108" i="4"/>
  <c r="ED108" i="4"/>
  <c r="EG108" i="4"/>
  <c r="EC108" i="4"/>
  <c r="EB108" i="4"/>
  <c r="DZ108" i="4"/>
  <c r="DD108" i="4"/>
  <c r="EF108" i="4"/>
  <c r="DC108" i="4"/>
  <c r="DA108" i="4"/>
  <c r="CZ108" i="4"/>
  <c r="DB108" i="4"/>
  <c r="CS108" i="4"/>
  <c r="EE104" i="4"/>
  <c r="EA104" i="4"/>
  <c r="ED104" i="4"/>
  <c r="EG104" i="4"/>
  <c r="EC104" i="4"/>
  <c r="DZ104" i="4"/>
  <c r="EF104" i="4"/>
  <c r="DD104" i="4"/>
  <c r="EB104" i="4"/>
  <c r="DC104" i="4"/>
  <c r="DB104" i="4"/>
  <c r="DA104" i="4"/>
  <c r="CZ104" i="4"/>
  <c r="CS104" i="4"/>
  <c r="EE100" i="4"/>
  <c r="EA100" i="4"/>
  <c r="ED100" i="4"/>
  <c r="EG100" i="4"/>
  <c r="EC100" i="4"/>
  <c r="EF100" i="4"/>
  <c r="EB100" i="4"/>
  <c r="DZ100" i="4"/>
  <c r="DD100" i="4"/>
  <c r="DC100" i="4"/>
  <c r="DA100" i="4"/>
  <c r="CZ100" i="4"/>
  <c r="CS100" i="4"/>
  <c r="DB100" i="4"/>
  <c r="EE96" i="4"/>
  <c r="EA96" i="4"/>
  <c r="ED96" i="4"/>
  <c r="EG96" i="4"/>
  <c r="EC96" i="4"/>
  <c r="DZ96" i="4"/>
  <c r="DD96" i="4"/>
  <c r="EB96" i="4"/>
  <c r="DC96" i="4"/>
  <c r="DB96" i="4"/>
  <c r="DA96" i="4"/>
  <c r="EF96" i="4"/>
  <c r="CZ96" i="4"/>
  <c r="CS96" i="4"/>
  <c r="EE92" i="4"/>
  <c r="EA92" i="4"/>
  <c r="ED92" i="4"/>
  <c r="EG92" i="4"/>
  <c r="EC92" i="4"/>
  <c r="EB92" i="4"/>
  <c r="DZ92" i="4"/>
  <c r="DD92" i="4"/>
  <c r="EF92" i="4"/>
  <c r="DC92" i="4"/>
  <c r="DA92" i="4"/>
  <c r="CZ92" i="4"/>
  <c r="DB92" i="4"/>
  <c r="CS92" i="4"/>
  <c r="EE88" i="4"/>
  <c r="EA88" i="4"/>
  <c r="ED88" i="4"/>
  <c r="EG88" i="4"/>
  <c r="EC88" i="4"/>
  <c r="DZ88" i="4"/>
  <c r="EF88" i="4"/>
  <c r="DD88" i="4"/>
  <c r="EB88" i="4"/>
  <c r="DC88" i="4"/>
  <c r="DB88" i="4"/>
  <c r="DA88" i="4"/>
  <c r="CZ88" i="4"/>
  <c r="CS88" i="4"/>
  <c r="EE84" i="4"/>
  <c r="EA84" i="4"/>
  <c r="ED84" i="4"/>
  <c r="EG84" i="4"/>
  <c r="EC84" i="4"/>
  <c r="EF84" i="4"/>
  <c r="EB84" i="4"/>
  <c r="DZ84" i="4"/>
  <c r="DD84" i="4"/>
  <c r="DC84" i="4"/>
  <c r="DA84" i="4"/>
  <c r="CZ84" i="4"/>
  <c r="CS84" i="4"/>
  <c r="DB84" i="4"/>
  <c r="EE80" i="4"/>
  <c r="EA80" i="4"/>
  <c r="ED80" i="4"/>
  <c r="EG80" i="4"/>
  <c r="EC80" i="4"/>
  <c r="DZ80" i="4"/>
  <c r="DD80" i="4"/>
  <c r="EB80" i="4"/>
  <c r="DC80" i="4"/>
  <c r="EF80" i="4"/>
  <c r="DB80" i="4"/>
  <c r="DA80" i="4"/>
  <c r="CZ80" i="4"/>
  <c r="CS80" i="4"/>
  <c r="EE76" i="4"/>
  <c r="EA76" i="4"/>
  <c r="ED76" i="4"/>
  <c r="EG76" i="4"/>
  <c r="EC76" i="4"/>
  <c r="EB76" i="4"/>
  <c r="DZ76" i="4"/>
  <c r="DD76" i="4"/>
  <c r="EF76" i="4"/>
  <c r="DC76" i="4"/>
  <c r="DA76" i="4"/>
  <c r="CZ76" i="4"/>
  <c r="DB76" i="4"/>
  <c r="CS76" i="4"/>
  <c r="EE72" i="4"/>
  <c r="EA72" i="4"/>
  <c r="ED72" i="4"/>
  <c r="EG72" i="4"/>
  <c r="EC72" i="4"/>
  <c r="DZ72" i="4"/>
  <c r="EF72" i="4"/>
  <c r="DD72" i="4"/>
  <c r="EB72" i="4"/>
  <c r="DC72" i="4"/>
  <c r="DA72" i="4"/>
  <c r="CZ72" i="4"/>
  <c r="DB72" i="4"/>
  <c r="CS72" i="4"/>
  <c r="EE68" i="4"/>
  <c r="EA68" i="4"/>
  <c r="ED68" i="4"/>
  <c r="EG68" i="4"/>
  <c r="EC68" i="4"/>
  <c r="EF68" i="4"/>
  <c r="EB68" i="4"/>
  <c r="DZ68" i="4"/>
  <c r="DD68" i="4"/>
  <c r="DC68" i="4"/>
  <c r="DA68" i="4"/>
  <c r="DB68" i="4"/>
  <c r="CZ68" i="4"/>
  <c r="CS68" i="4"/>
  <c r="EE64" i="4"/>
  <c r="EA64" i="4"/>
  <c r="ED64" i="4"/>
  <c r="EG64" i="4"/>
  <c r="EC64" i="4"/>
  <c r="DZ64" i="4"/>
  <c r="DD64" i="4"/>
  <c r="EB64" i="4"/>
  <c r="DC64" i="4"/>
  <c r="DB64" i="4"/>
  <c r="DA64" i="4"/>
  <c r="CZ64" i="4"/>
  <c r="EF64" i="4"/>
  <c r="CS64" i="4"/>
  <c r="EE60" i="4"/>
  <c r="EA60" i="4"/>
  <c r="ED60" i="4"/>
  <c r="EG60" i="4"/>
  <c r="EC60" i="4"/>
  <c r="EB60" i="4"/>
  <c r="DZ60" i="4"/>
  <c r="DD60" i="4"/>
  <c r="EF60" i="4"/>
  <c r="DC60" i="4"/>
  <c r="DA60" i="4"/>
  <c r="CZ60" i="4"/>
  <c r="CS60" i="4"/>
  <c r="DB60" i="4"/>
  <c r="EE56" i="4"/>
  <c r="EA56" i="4"/>
  <c r="ED56" i="4"/>
  <c r="EG56" i="4"/>
  <c r="EC56" i="4"/>
  <c r="DZ56" i="4"/>
  <c r="EF56" i="4"/>
  <c r="DD56" i="4"/>
  <c r="EB56" i="4"/>
  <c r="DC56" i="4"/>
  <c r="DA56" i="4"/>
  <c r="CZ56" i="4"/>
  <c r="CS56" i="4"/>
  <c r="DB56" i="4"/>
  <c r="EE52" i="4"/>
  <c r="EA52" i="4"/>
  <c r="ED52" i="4"/>
  <c r="EG52" i="4"/>
  <c r="EC52" i="4"/>
  <c r="EF52" i="4"/>
  <c r="EB52" i="4"/>
  <c r="DZ52" i="4"/>
  <c r="DD52" i="4"/>
  <c r="DC52" i="4"/>
  <c r="DA52" i="4"/>
  <c r="DB52" i="4"/>
  <c r="CZ52" i="4"/>
  <c r="CS52" i="4"/>
  <c r="EE48" i="4"/>
  <c r="EA48" i="4"/>
  <c r="ED48" i="4"/>
  <c r="EG48" i="4"/>
  <c r="EC48" i="4"/>
  <c r="DZ48" i="4"/>
  <c r="DD48" i="4"/>
  <c r="EB48" i="4"/>
  <c r="DC48" i="4"/>
  <c r="DB48" i="4"/>
  <c r="DA48" i="4"/>
  <c r="CZ48" i="4"/>
  <c r="EF48" i="4"/>
  <c r="CS48" i="4"/>
  <c r="EE44" i="4"/>
  <c r="EA44" i="4"/>
  <c r="ED44" i="4"/>
  <c r="EG44" i="4"/>
  <c r="EC44" i="4"/>
  <c r="EB44" i="4"/>
  <c r="DZ44" i="4"/>
  <c r="DD44" i="4"/>
  <c r="EF44" i="4"/>
  <c r="DC44" i="4"/>
  <c r="DA44" i="4"/>
  <c r="CZ44" i="4"/>
  <c r="DB44" i="4"/>
  <c r="CS44" i="4"/>
  <c r="EE40" i="4"/>
  <c r="EA40" i="4"/>
  <c r="ED40" i="4"/>
  <c r="EG40" i="4"/>
  <c r="EC40" i="4"/>
  <c r="DZ40" i="4"/>
  <c r="EF40" i="4"/>
  <c r="DD40" i="4"/>
  <c r="EB40" i="4"/>
  <c r="DC40" i="4"/>
  <c r="DA40" i="4"/>
  <c r="CZ40" i="4"/>
  <c r="DB40" i="4"/>
  <c r="CS40" i="4"/>
  <c r="EE36" i="4"/>
  <c r="EA36" i="4"/>
  <c r="ED36" i="4"/>
  <c r="EG36" i="4"/>
  <c r="EC36" i="4"/>
  <c r="EF36" i="4"/>
  <c r="DZ36" i="4"/>
  <c r="EB36" i="4"/>
  <c r="DD36" i="4"/>
  <c r="DC36" i="4"/>
  <c r="DA36" i="4"/>
  <c r="DB36" i="4"/>
  <c r="CZ36" i="4"/>
  <c r="CS36" i="4"/>
  <c r="EE32" i="4"/>
  <c r="EA32" i="4"/>
  <c r="ED32" i="4"/>
  <c r="EG32" i="4"/>
  <c r="EC32" i="4"/>
  <c r="EB32" i="4"/>
  <c r="DZ32" i="4"/>
  <c r="DD32" i="4"/>
  <c r="DC32" i="4"/>
  <c r="DB32" i="4"/>
  <c r="DA32" i="4"/>
  <c r="EF32" i="4"/>
  <c r="CZ32" i="4"/>
  <c r="CS32" i="4"/>
  <c r="EE28" i="4"/>
  <c r="EA28" i="4"/>
  <c r="ED28" i="4"/>
  <c r="EG28" i="4"/>
  <c r="EC28" i="4"/>
  <c r="DZ28" i="4"/>
  <c r="DD28" i="4"/>
  <c r="EF28" i="4"/>
  <c r="DC28" i="4"/>
  <c r="DA28" i="4"/>
  <c r="CZ28" i="4"/>
  <c r="CS28" i="4"/>
  <c r="DB28" i="4"/>
  <c r="EB28" i="4"/>
  <c r="EE24" i="4"/>
  <c r="EA24" i="4"/>
  <c r="ED24" i="4"/>
  <c r="EG24" i="4"/>
  <c r="EC24" i="4"/>
  <c r="DZ24" i="4"/>
  <c r="EF24" i="4"/>
  <c r="DD24" i="4"/>
  <c r="EB24" i="4"/>
  <c r="DC24" i="4"/>
  <c r="DA24" i="4"/>
  <c r="CZ24" i="4"/>
  <c r="DB24" i="4"/>
  <c r="CS24" i="4"/>
  <c r="EE20" i="4"/>
  <c r="EA20" i="4"/>
  <c r="ED20" i="4"/>
  <c r="EG20" i="4"/>
  <c r="EC20" i="4"/>
  <c r="EF20" i="4"/>
  <c r="DZ20" i="4"/>
  <c r="EB20" i="4"/>
  <c r="DD20" i="4"/>
  <c r="DC20" i="4"/>
  <c r="DA20" i="4"/>
  <c r="DB20" i="4"/>
  <c r="CZ20" i="4"/>
  <c r="CS20" i="4"/>
  <c r="EE16" i="4"/>
  <c r="EA16" i="4"/>
  <c r="ED16" i="4"/>
  <c r="EG16" i="4"/>
  <c r="EC16" i="4"/>
  <c r="EB16" i="4"/>
  <c r="DZ16" i="4"/>
  <c r="DD16" i="4"/>
  <c r="DC16" i="4"/>
  <c r="EF16" i="4"/>
  <c r="DB16" i="4"/>
  <c r="DA16" i="4"/>
  <c r="CZ16" i="4"/>
  <c r="CS16" i="4"/>
  <c r="EE12" i="4"/>
  <c r="EA12" i="4"/>
  <c r="ED12" i="4"/>
  <c r="EG12" i="4"/>
  <c r="EC12" i="4"/>
  <c r="DZ12" i="4"/>
  <c r="DD12" i="4"/>
  <c r="EF12" i="4"/>
  <c r="DC12" i="4"/>
  <c r="DA12" i="4"/>
  <c r="EB12" i="4"/>
  <c r="CZ12" i="4"/>
  <c r="DB12" i="4"/>
  <c r="CS12" i="4"/>
  <c r="EE8" i="4"/>
  <c r="EA8" i="4"/>
  <c r="ED8" i="4"/>
  <c r="EG8" i="4"/>
  <c r="EC8" i="4"/>
  <c r="DZ8" i="4"/>
  <c r="EF8" i="4"/>
  <c r="DD8" i="4"/>
  <c r="EB8" i="4"/>
  <c r="DC8" i="4"/>
  <c r="DA8" i="4"/>
  <c r="CZ8" i="4"/>
  <c r="DB8" i="4"/>
  <c r="CS8" i="4"/>
  <c r="ED199" i="4"/>
  <c r="EG199" i="4"/>
  <c r="EC199" i="4"/>
  <c r="EF199" i="4"/>
  <c r="EB199" i="4"/>
  <c r="DD199" i="4"/>
  <c r="DC199" i="4"/>
  <c r="EE199" i="4"/>
  <c r="EA199" i="4"/>
  <c r="DB199" i="4"/>
  <c r="CZ199" i="4"/>
  <c r="CS199" i="4"/>
  <c r="DA199" i="4"/>
  <c r="DZ199" i="4"/>
  <c r="ED195" i="4"/>
  <c r="EG195" i="4"/>
  <c r="EC195" i="4"/>
  <c r="EF195" i="4"/>
  <c r="EB195" i="4"/>
  <c r="DD195" i="4"/>
  <c r="EE195" i="4"/>
  <c r="DC195" i="4"/>
  <c r="EA195" i="4"/>
  <c r="DB195" i="4"/>
  <c r="CZ195" i="4"/>
  <c r="DZ195" i="4"/>
  <c r="CS195" i="4"/>
  <c r="DA195" i="4"/>
  <c r="ED191" i="4"/>
  <c r="EG191" i="4"/>
  <c r="EC191" i="4"/>
  <c r="EF191" i="4"/>
  <c r="EB191" i="4"/>
  <c r="EE191" i="4"/>
  <c r="DD191" i="4"/>
  <c r="DC191" i="4"/>
  <c r="EA191" i="4"/>
  <c r="DB191" i="4"/>
  <c r="DZ191" i="4"/>
  <c r="CZ191" i="4"/>
  <c r="DA191" i="4"/>
  <c r="CS191" i="4"/>
  <c r="ED187" i="4"/>
  <c r="EG187" i="4"/>
  <c r="EC187" i="4"/>
  <c r="EF187" i="4"/>
  <c r="EB187" i="4"/>
  <c r="DD187" i="4"/>
  <c r="DC187" i="4"/>
  <c r="EA187" i="4"/>
  <c r="DB187" i="4"/>
  <c r="CZ187" i="4"/>
  <c r="CS187" i="4"/>
  <c r="EE187" i="4"/>
  <c r="DZ187" i="4"/>
  <c r="DA187" i="4"/>
  <c r="ED183" i="4"/>
  <c r="EG183" i="4"/>
  <c r="EC183" i="4"/>
  <c r="EF183" i="4"/>
  <c r="EB183" i="4"/>
  <c r="EA183" i="4"/>
  <c r="DD183" i="4"/>
  <c r="DC183" i="4"/>
  <c r="EE183" i="4"/>
  <c r="DB183" i="4"/>
  <c r="CZ183" i="4"/>
  <c r="DZ183" i="4"/>
  <c r="CS183" i="4"/>
  <c r="DA183" i="4"/>
  <c r="ED179" i="4"/>
  <c r="EG179" i="4"/>
  <c r="EC179" i="4"/>
  <c r="EF179" i="4"/>
  <c r="EB179" i="4"/>
  <c r="DD179" i="4"/>
  <c r="EE179" i="4"/>
  <c r="DC179" i="4"/>
  <c r="EA179" i="4"/>
  <c r="DB179" i="4"/>
  <c r="CZ179" i="4"/>
  <c r="DZ179" i="4"/>
  <c r="CS179" i="4"/>
  <c r="DA179" i="4"/>
  <c r="ED175" i="4"/>
  <c r="EG175" i="4"/>
  <c r="EC175" i="4"/>
  <c r="EF175" i="4"/>
  <c r="EB175" i="4"/>
  <c r="EE175" i="4"/>
  <c r="EA175" i="4"/>
  <c r="DD175" i="4"/>
  <c r="DC175" i="4"/>
  <c r="DB175" i="4"/>
  <c r="DZ175" i="4"/>
  <c r="CZ175" i="4"/>
  <c r="CS175" i="4"/>
  <c r="DA175" i="4"/>
  <c r="ED171" i="4"/>
  <c r="EG171" i="4"/>
  <c r="EC171" i="4"/>
  <c r="EF171" i="4"/>
  <c r="EB171" i="4"/>
  <c r="DD171" i="4"/>
  <c r="DC171" i="4"/>
  <c r="EA171" i="4"/>
  <c r="DB171" i="4"/>
  <c r="CZ171" i="4"/>
  <c r="EE171" i="4"/>
  <c r="CS171" i="4"/>
  <c r="DA171" i="4"/>
  <c r="DZ171" i="4"/>
  <c r="ED167" i="4"/>
  <c r="EG167" i="4"/>
  <c r="EC167" i="4"/>
  <c r="EF167" i="4"/>
  <c r="EB167" i="4"/>
  <c r="EA167" i="4"/>
  <c r="DD167" i="4"/>
  <c r="DC167" i="4"/>
  <c r="EE167" i="4"/>
  <c r="DB167" i="4"/>
  <c r="CZ167" i="4"/>
  <c r="DZ167" i="4"/>
  <c r="CS167" i="4"/>
  <c r="DA167" i="4"/>
  <c r="ED163" i="4"/>
  <c r="EG163" i="4"/>
  <c r="EC163" i="4"/>
  <c r="EF163" i="4"/>
  <c r="EB163" i="4"/>
  <c r="DD163" i="4"/>
  <c r="EE163" i="4"/>
  <c r="DC163" i="4"/>
  <c r="EA163" i="4"/>
  <c r="DB163" i="4"/>
  <c r="CZ163" i="4"/>
  <c r="DZ163" i="4"/>
  <c r="CS163" i="4"/>
  <c r="DA163" i="4"/>
  <c r="ED159" i="4"/>
  <c r="EG159" i="4"/>
  <c r="EC159" i="4"/>
  <c r="EF159" i="4"/>
  <c r="EB159" i="4"/>
  <c r="EE159" i="4"/>
  <c r="EA159" i="4"/>
  <c r="DD159" i="4"/>
  <c r="DC159" i="4"/>
  <c r="DB159" i="4"/>
  <c r="DZ159" i="4"/>
  <c r="CZ159" i="4"/>
  <c r="DA159" i="4"/>
  <c r="CS159" i="4"/>
  <c r="ED155" i="4"/>
  <c r="EG155" i="4"/>
  <c r="EC155" i="4"/>
  <c r="EF155" i="4"/>
  <c r="EB155" i="4"/>
  <c r="DD155" i="4"/>
  <c r="DC155" i="4"/>
  <c r="EA155" i="4"/>
  <c r="DB155" i="4"/>
  <c r="CZ155" i="4"/>
  <c r="EE155" i="4"/>
  <c r="CS155" i="4"/>
  <c r="DZ155" i="4"/>
  <c r="DA155" i="4"/>
  <c r="ED151" i="4"/>
  <c r="EG151" i="4"/>
  <c r="EC151" i="4"/>
  <c r="EF151" i="4"/>
  <c r="EB151" i="4"/>
  <c r="EA151" i="4"/>
  <c r="DD151" i="4"/>
  <c r="DC151" i="4"/>
  <c r="EE151" i="4"/>
  <c r="DB151" i="4"/>
  <c r="CZ151" i="4"/>
  <c r="DZ151" i="4"/>
  <c r="CS151" i="4"/>
  <c r="DA151" i="4"/>
  <c r="ED147" i="4"/>
  <c r="EG147" i="4"/>
  <c r="EC147" i="4"/>
  <c r="EF147" i="4"/>
  <c r="EB147" i="4"/>
  <c r="DD147" i="4"/>
  <c r="EE147" i="4"/>
  <c r="DC147" i="4"/>
  <c r="EA147" i="4"/>
  <c r="DB147" i="4"/>
  <c r="CZ147" i="4"/>
  <c r="DZ147" i="4"/>
  <c r="CS147" i="4"/>
  <c r="DA147" i="4"/>
  <c r="ED143" i="4"/>
  <c r="EG143" i="4"/>
  <c r="EC143" i="4"/>
  <c r="EF143" i="4"/>
  <c r="EB143" i="4"/>
  <c r="EE143" i="4"/>
  <c r="EA143" i="4"/>
  <c r="DD143" i="4"/>
  <c r="DC143" i="4"/>
  <c r="DB143" i="4"/>
  <c r="DZ143" i="4"/>
  <c r="CZ143" i="4"/>
  <c r="CS143" i="4"/>
  <c r="DA143" i="4"/>
  <c r="ED139" i="4"/>
  <c r="EG139" i="4"/>
  <c r="EC139" i="4"/>
  <c r="EF139" i="4"/>
  <c r="EB139" i="4"/>
  <c r="DD139" i="4"/>
  <c r="DC139" i="4"/>
  <c r="EA139" i="4"/>
  <c r="DB139" i="4"/>
  <c r="EE139" i="4"/>
  <c r="CZ139" i="4"/>
  <c r="CS139" i="4"/>
  <c r="DA139" i="4"/>
  <c r="DZ139" i="4"/>
  <c r="ED135" i="4"/>
  <c r="EG135" i="4"/>
  <c r="EC135" i="4"/>
  <c r="EF135" i="4"/>
  <c r="EB135" i="4"/>
  <c r="EA135" i="4"/>
  <c r="DD135" i="4"/>
  <c r="DC135" i="4"/>
  <c r="EE135" i="4"/>
  <c r="DB135" i="4"/>
  <c r="CZ135" i="4"/>
  <c r="CS135" i="4"/>
  <c r="DA135" i="4"/>
  <c r="DZ135" i="4"/>
  <c r="ED131" i="4"/>
  <c r="EG131" i="4"/>
  <c r="EC131" i="4"/>
  <c r="EF131" i="4"/>
  <c r="EB131" i="4"/>
  <c r="DD131" i="4"/>
  <c r="EE131" i="4"/>
  <c r="DC131" i="4"/>
  <c r="EA131" i="4"/>
  <c r="DB131" i="4"/>
  <c r="CZ131" i="4"/>
  <c r="DZ131" i="4"/>
  <c r="CS131" i="4"/>
  <c r="DA131" i="4"/>
  <c r="ED127" i="4"/>
  <c r="EG127" i="4"/>
  <c r="EC127" i="4"/>
  <c r="EF127" i="4"/>
  <c r="EB127" i="4"/>
  <c r="EE127" i="4"/>
  <c r="EA127" i="4"/>
  <c r="DD127" i="4"/>
  <c r="DC127" i="4"/>
  <c r="DB127" i="4"/>
  <c r="DZ127" i="4"/>
  <c r="CZ127" i="4"/>
  <c r="DA127" i="4"/>
  <c r="CS127" i="4"/>
  <c r="ED123" i="4"/>
  <c r="EG123" i="4"/>
  <c r="EC123" i="4"/>
  <c r="EF123" i="4"/>
  <c r="EB123" i="4"/>
  <c r="DD123" i="4"/>
  <c r="DC123" i="4"/>
  <c r="EA123" i="4"/>
  <c r="DB123" i="4"/>
  <c r="CZ123" i="4"/>
  <c r="CS123" i="4"/>
  <c r="DZ123" i="4"/>
  <c r="DA123" i="4"/>
  <c r="EE123" i="4"/>
  <c r="ED119" i="4"/>
  <c r="EG119" i="4"/>
  <c r="EC119" i="4"/>
  <c r="EF119" i="4"/>
  <c r="EB119" i="4"/>
  <c r="EA119" i="4"/>
  <c r="DD119" i="4"/>
  <c r="DC119" i="4"/>
  <c r="EE119" i="4"/>
  <c r="DB119" i="4"/>
  <c r="CZ119" i="4"/>
  <c r="DZ119" i="4"/>
  <c r="CS119" i="4"/>
  <c r="DA119" i="4"/>
  <c r="ED115" i="4"/>
  <c r="EG115" i="4"/>
  <c r="EC115" i="4"/>
  <c r="EF115" i="4"/>
  <c r="EB115" i="4"/>
  <c r="DD115" i="4"/>
  <c r="EE115" i="4"/>
  <c r="DC115" i="4"/>
  <c r="EA115" i="4"/>
  <c r="DB115" i="4"/>
  <c r="CZ115" i="4"/>
  <c r="DZ115" i="4"/>
  <c r="CS115" i="4"/>
  <c r="DA115" i="4"/>
  <c r="ED111" i="4"/>
  <c r="EG111" i="4"/>
  <c r="EC111" i="4"/>
  <c r="EF111" i="4"/>
  <c r="EB111" i="4"/>
  <c r="EE111" i="4"/>
  <c r="EA111" i="4"/>
  <c r="DD111" i="4"/>
  <c r="DC111" i="4"/>
  <c r="DB111" i="4"/>
  <c r="DZ111" i="4"/>
  <c r="CZ111" i="4"/>
  <c r="CS111" i="4"/>
  <c r="DA111" i="4"/>
  <c r="ED107" i="4"/>
  <c r="EG107" i="4"/>
  <c r="EC107" i="4"/>
  <c r="EF107" i="4"/>
  <c r="EB107" i="4"/>
  <c r="DD107" i="4"/>
  <c r="DC107" i="4"/>
  <c r="EA107" i="4"/>
  <c r="DB107" i="4"/>
  <c r="CZ107" i="4"/>
  <c r="CS107" i="4"/>
  <c r="DA107" i="4"/>
  <c r="DZ107" i="4"/>
  <c r="EE107" i="4"/>
  <c r="ED103" i="4"/>
  <c r="EG103" i="4"/>
  <c r="EC103" i="4"/>
  <c r="EF103" i="4"/>
  <c r="EB103" i="4"/>
  <c r="EA103" i="4"/>
  <c r="DD103" i="4"/>
  <c r="DC103" i="4"/>
  <c r="EE103" i="4"/>
  <c r="DB103" i="4"/>
  <c r="CZ103" i="4"/>
  <c r="DZ103" i="4"/>
  <c r="CS103" i="4"/>
  <c r="DA103" i="4"/>
  <c r="ED99" i="4"/>
  <c r="EG99" i="4"/>
  <c r="EC99" i="4"/>
  <c r="EF99" i="4"/>
  <c r="EB99" i="4"/>
  <c r="DD99" i="4"/>
  <c r="EE99" i="4"/>
  <c r="DC99" i="4"/>
  <c r="EA99" i="4"/>
  <c r="DB99" i="4"/>
  <c r="CZ99" i="4"/>
  <c r="DZ99" i="4"/>
  <c r="CS99" i="4"/>
  <c r="DA99" i="4"/>
  <c r="ED95" i="4"/>
  <c r="EG95" i="4"/>
  <c r="EC95" i="4"/>
  <c r="EF95" i="4"/>
  <c r="EB95" i="4"/>
  <c r="EE95" i="4"/>
  <c r="EA95" i="4"/>
  <c r="DD95" i="4"/>
  <c r="DC95" i="4"/>
  <c r="DB95" i="4"/>
  <c r="DZ95" i="4"/>
  <c r="CZ95" i="4"/>
  <c r="DA95" i="4"/>
  <c r="CS95" i="4"/>
  <c r="ED91" i="4"/>
  <c r="EG91" i="4"/>
  <c r="EC91" i="4"/>
  <c r="EF91" i="4"/>
  <c r="EB91" i="4"/>
  <c r="DD91" i="4"/>
  <c r="DC91" i="4"/>
  <c r="EA91" i="4"/>
  <c r="DB91" i="4"/>
  <c r="CZ91" i="4"/>
  <c r="EE91" i="4"/>
  <c r="CS91" i="4"/>
  <c r="DZ91" i="4"/>
  <c r="DA91" i="4"/>
  <c r="ED87" i="4"/>
  <c r="EG87" i="4"/>
  <c r="EC87" i="4"/>
  <c r="EF87" i="4"/>
  <c r="EB87" i="4"/>
  <c r="EA87" i="4"/>
  <c r="DD87" i="4"/>
  <c r="DC87" i="4"/>
  <c r="EE87" i="4"/>
  <c r="DB87" i="4"/>
  <c r="CZ87" i="4"/>
  <c r="DZ87" i="4"/>
  <c r="CS87" i="4"/>
  <c r="DA87" i="4"/>
  <c r="ED83" i="4"/>
  <c r="EG83" i="4"/>
  <c r="EC83" i="4"/>
  <c r="EF83" i="4"/>
  <c r="EB83" i="4"/>
  <c r="DD83" i="4"/>
  <c r="EE83" i="4"/>
  <c r="DC83" i="4"/>
  <c r="EA83" i="4"/>
  <c r="DB83" i="4"/>
  <c r="CZ83" i="4"/>
  <c r="DZ83" i="4"/>
  <c r="CS83" i="4"/>
  <c r="DA83" i="4"/>
  <c r="ED79" i="4"/>
  <c r="EG79" i="4"/>
  <c r="EC79" i="4"/>
  <c r="EF79" i="4"/>
  <c r="EB79" i="4"/>
  <c r="EE79" i="4"/>
  <c r="EA79" i="4"/>
  <c r="DD79" i="4"/>
  <c r="DC79" i="4"/>
  <c r="DB79" i="4"/>
  <c r="DZ79" i="4"/>
  <c r="CZ79" i="4"/>
  <c r="CS79" i="4"/>
  <c r="DA79" i="4"/>
  <c r="ED75" i="4"/>
  <c r="EG75" i="4"/>
  <c r="EC75" i="4"/>
  <c r="EF75" i="4"/>
  <c r="EB75" i="4"/>
  <c r="DD75" i="4"/>
  <c r="DC75" i="4"/>
  <c r="EA75" i="4"/>
  <c r="DB75" i="4"/>
  <c r="EE75" i="4"/>
  <c r="CZ75" i="4"/>
  <c r="CS75" i="4"/>
  <c r="DA75" i="4"/>
  <c r="DZ75" i="4"/>
  <c r="ED71" i="4"/>
  <c r="EG71" i="4"/>
  <c r="EC71" i="4"/>
  <c r="EF71" i="4"/>
  <c r="EB71" i="4"/>
  <c r="EA71" i="4"/>
  <c r="DD71" i="4"/>
  <c r="DC71" i="4"/>
  <c r="EE71" i="4"/>
  <c r="DB71" i="4"/>
  <c r="CZ71" i="4"/>
  <c r="CS71" i="4"/>
  <c r="DA71" i="4"/>
  <c r="DZ71" i="4"/>
  <c r="ED67" i="4"/>
  <c r="EG67" i="4"/>
  <c r="EC67" i="4"/>
  <c r="EF67" i="4"/>
  <c r="EB67" i="4"/>
  <c r="DD67" i="4"/>
  <c r="EE67" i="4"/>
  <c r="DC67" i="4"/>
  <c r="EA67" i="4"/>
  <c r="DB67" i="4"/>
  <c r="CZ67" i="4"/>
  <c r="DZ67" i="4"/>
  <c r="CS67" i="4"/>
  <c r="DA67" i="4"/>
  <c r="ED63" i="4"/>
  <c r="EG63" i="4"/>
  <c r="EC63" i="4"/>
  <c r="EF63" i="4"/>
  <c r="EB63" i="4"/>
  <c r="EE63" i="4"/>
  <c r="EA63" i="4"/>
  <c r="DD63" i="4"/>
  <c r="DC63" i="4"/>
  <c r="DB63" i="4"/>
  <c r="DZ63" i="4"/>
  <c r="CZ63" i="4"/>
  <c r="DA63" i="4"/>
  <c r="CS63" i="4"/>
  <c r="ED59" i="4"/>
  <c r="EG59" i="4"/>
  <c r="EC59" i="4"/>
  <c r="EF59" i="4"/>
  <c r="EB59" i="4"/>
  <c r="DD59" i="4"/>
  <c r="DC59" i="4"/>
  <c r="EA59" i="4"/>
  <c r="DB59" i="4"/>
  <c r="CZ59" i="4"/>
  <c r="CS59" i="4"/>
  <c r="EE59" i="4"/>
  <c r="DZ59" i="4"/>
  <c r="DA59" i="4"/>
  <c r="ED55" i="4"/>
  <c r="EG55" i="4"/>
  <c r="EC55" i="4"/>
  <c r="EF55" i="4"/>
  <c r="EB55" i="4"/>
  <c r="EA55" i="4"/>
  <c r="DD55" i="4"/>
  <c r="DC55" i="4"/>
  <c r="EE55" i="4"/>
  <c r="DB55" i="4"/>
  <c r="CZ55" i="4"/>
  <c r="DZ55" i="4"/>
  <c r="CS55" i="4"/>
  <c r="DA55" i="4"/>
  <c r="ED51" i="4"/>
  <c r="EG51" i="4"/>
  <c r="EC51" i="4"/>
  <c r="EF51" i="4"/>
  <c r="EB51" i="4"/>
  <c r="DD51" i="4"/>
  <c r="EE51" i="4"/>
  <c r="DC51" i="4"/>
  <c r="EA51" i="4"/>
  <c r="DB51" i="4"/>
  <c r="CZ51" i="4"/>
  <c r="DZ51" i="4"/>
  <c r="CS51" i="4"/>
  <c r="DA51" i="4"/>
  <c r="ED47" i="4"/>
  <c r="EG47" i="4"/>
  <c r="EC47" i="4"/>
  <c r="EF47" i="4"/>
  <c r="EB47" i="4"/>
  <c r="EE47" i="4"/>
  <c r="EA47" i="4"/>
  <c r="DD47" i="4"/>
  <c r="DC47" i="4"/>
  <c r="DB47" i="4"/>
  <c r="DZ47" i="4"/>
  <c r="CZ47" i="4"/>
  <c r="CS47" i="4"/>
  <c r="DA47" i="4"/>
  <c r="ED43" i="4"/>
  <c r="EG43" i="4"/>
  <c r="EC43" i="4"/>
  <c r="EF43" i="4"/>
  <c r="EB43" i="4"/>
  <c r="DD43" i="4"/>
  <c r="DC43" i="4"/>
  <c r="EA43" i="4"/>
  <c r="DB43" i="4"/>
  <c r="CZ43" i="4"/>
  <c r="EE43" i="4"/>
  <c r="CS43" i="4"/>
  <c r="DA43" i="4"/>
  <c r="DZ43" i="4"/>
  <c r="ED39" i="4"/>
  <c r="EG39" i="4"/>
  <c r="EC39" i="4"/>
  <c r="EF39" i="4"/>
  <c r="EB39" i="4"/>
  <c r="EA39" i="4"/>
  <c r="DD39" i="4"/>
  <c r="DC39" i="4"/>
  <c r="EE39" i="4"/>
  <c r="DB39" i="4"/>
  <c r="CZ39" i="4"/>
  <c r="DZ39" i="4"/>
  <c r="CS39" i="4"/>
  <c r="DA39" i="4"/>
  <c r="ED35" i="4"/>
  <c r="EG35" i="4"/>
  <c r="EC35" i="4"/>
  <c r="EF35" i="4"/>
  <c r="EB35" i="4"/>
  <c r="DD35" i="4"/>
  <c r="EE35" i="4"/>
  <c r="DC35" i="4"/>
  <c r="EA35" i="4"/>
  <c r="DB35" i="4"/>
  <c r="CZ35" i="4"/>
  <c r="DZ35" i="4"/>
  <c r="CS35" i="4"/>
  <c r="DA35" i="4"/>
  <c r="ED31" i="4"/>
  <c r="EG31" i="4"/>
  <c r="EC31" i="4"/>
  <c r="EF31" i="4"/>
  <c r="EB31" i="4"/>
  <c r="EE31" i="4"/>
  <c r="EA31" i="4"/>
  <c r="DD31" i="4"/>
  <c r="DC31" i="4"/>
  <c r="DB31" i="4"/>
  <c r="DZ31" i="4"/>
  <c r="CZ31" i="4"/>
  <c r="DA31" i="4"/>
  <c r="CS31" i="4"/>
  <c r="ED27" i="4"/>
  <c r="EG27" i="4"/>
  <c r="EC27" i="4"/>
  <c r="EF27" i="4"/>
  <c r="EB27" i="4"/>
  <c r="DD27" i="4"/>
  <c r="DC27" i="4"/>
  <c r="EA27" i="4"/>
  <c r="DB27" i="4"/>
  <c r="CZ27" i="4"/>
  <c r="EE27" i="4"/>
  <c r="CS27" i="4"/>
  <c r="DZ27" i="4"/>
  <c r="DA27" i="4"/>
  <c r="ED23" i="4"/>
  <c r="EG23" i="4"/>
  <c r="EC23" i="4"/>
  <c r="EF23" i="4"/>
  <c r="EB23" i="4"/>
  <c r="EA23" i="4"/>
  <c r="DD23" i="4"/>
  <c r="DC23" i="4"/>
  <c r="EE23" i="4"/>
  <c r="DB23" i="4"/>
  <c r="CZ23" i="4"/>
  <c r="DZ23" i="4"/>
  <c r="CS23" i="4"/>
  <c r="DA23" i="4"/>
  <c r="ED19" i="4"/>
  <c r="EG19" i="4"/>
  <c r="EC19" i="4"/>
  <c r="EF19" i="4"/>
  <c r="EB19" i="4"/>
  <c r="DD19" i="4"/>
  <c r="EE19" i="4"/>
  <c r="DC19" i="4"/>
  <c r="EA19" i="4"/>
  <c r="DB19" i="4"/>
  <c r="CZ19" i="4"/>
  <c r="DZ19" i="4"/>
  <c r="CS19" i="4"/>
  <c r="DA19" i="4"/>
  <c r="ED15" i="4"/>
  <c r="EG15" i="4"/>
  <c r="EC15" i="4"/>
  <c r="EF15" i="4"/>
  <c r="EB15" i="4"/>
  <c r="EE15" i="4"/>
  <c r="EA15" i="4"/>
  <c r="DD15" i="4"/>
  <c r="DC15" i="4"/>
  <c r="DB15" i="4"/>
  <c r="DZ15" i="4"/>
  <c r="CZ15" i="4"/>
  <c r="CS15" i="4"/>
  <c r="DA15" i="4"/>
  <c r="ED11" i="4"/>
  <c r="EG11" i="4"/>
  <c r="EC11" i="4"/>
  <c r="EF11" i="4"/>
  <c r="EB11" i="4"/>
  <c r="DD11" i="4"/>
  <c r="DC11" i="4"/>
  <c r="EA11" i="4"/>
  <c r="DB11" i="4"/>
  <c r="EE11" i="4"/>
  <c r="CZ11" i="4"/>
  <c r="CS11" i="4"/>
  <c r="DA11" i="4"/>
  <c r="DZ11" i="4"/>
  <c r="ED7" i="4"/>
  <c r="EG7" i="4"/>
  <c r="EC7" i="4"/>
  <c r="EF7" i="4"/>
  <c r="EB7" i="4"/>
  <c r="EA7" i="4"/>
  <c r="DD7" i="4"/>
  <c r="DC7" i="4"/>
  <c r="DB7" i="4"/>
  <c r="CZ7" i="4"/>
  <c r="CS7" i="4"/>
  <c r="DA7" i="4"/>
  <c r="DZ7" i="4"/>
  <c r="EG198" i="4"/>
  <c r="EC198" i="4"/>
  <c r="EF198" i="4"/>
  <c r="EE198" i="4"/>
  <c r="DC198" i="4"/>
  <c r="EB198" i="4"/>
  <c r="EA198" i="4"/>
  <c r="DZ198" i="4"/>
  <c r="ED198" i="4"/>
  <c r="CS198" i="4"/>
  <c r="CZ198" i="4"/>
  <c r="DA198" i="4"/>
  <c r="DD198" i="4"/>
  <c r="DB198" i="4"/>
  <c r="EG194" i="4"/>
  <c r="EC194" i="4"/>
  <c r="EF194" i="4"/>
  <c r="EE194" i="4"/>
  <c r="DC194" i="4"/>
  <c r="EA194" i="4"/>
  <c r="ED194" i="4"/>
  <c r="DZ194" i="4"/>
  <c r="DB194" i="4"/>
  <c r="CS194" i="4"/>
  <c r="EB194" i="4"/>
  <c r="DA194" i="4"/>
  <c r="CZ194" i="4"/>
  <c r="DD194" i="4"/>
  <c r="EG190" i="4"/>
  <c r="EC190" i="4"/>
  <c r="EF190" i="4"/>
  <c r="EE190" i="4"/>
  <c r="DC190" i="4"/>
  <c r="ED190" i="4"/>
  <c r="EB190" i="4"/>
  <c r="EA190" i="4"/>
  <c r="DZ190" i="4"/>
  <c r="DD190" i="4"/>
  <c r="CS190" i="4"/>
  <c r="DB190" i="4"/>
  <c r="CZ190" i="4"/>
  <c r="DA190" i="4"/>
  <c r="EG186" i="4"/>
  <c r="EC186" i="4"/>
  <c r="EF186" i="4"/>
  <c r="EE186" i="4"/>
  <c r="EA186" i="4"/>
  <c r="ED186" i="4"/>
  <c r="DC186" i="4"/>
  <c r="DZ186" i="4"/>
  <c r="DD186" i="4"/>
  <c r="EB186" i="4"/>
  <c r="DB186" i="4"/>
  <c r="CS186" i="4"/>
  <c r="DA186" i="4"/>
  <c r="CZ186" i="4"/>
  <c r="EG182" i="4"/>
  <c r="EC182" i="4"/>
  <c r="EF182" i="4"/>
  <c r="EE182" i="4"/>
  <c r="EA182" i="4"/>
  <c r="DC182" i="4"/>
  <c r="EB182" i="4"/>
  <c r="DZ182" i="4"/>
  <c r="CS182" i="4"/>
  <c r="DD182" i="4"/>
  <c r="CZ182" i="4"/>
  <c r="DA182" i="4"/>
  <c r="DB182" i="4"/>
  <c r="ED182" i="4"/>
  <c r="EG178" i="4"/>
  <c r="EC178" i="4"/>
  <c r="EF178" i="4"/>
  <c r="EE178" i="4"/>
  <c r="EA178" i="4"/>
  <c r="DC178" i="4"/>
  <c r="ED178" i="4"/>
  <c r="DZ178" i="4"/>
  <c r="EB178" i="4"/>
  <c r="DB178" i="4"/>
  <c r="CS178" i="4"/>
  <c r="DD178" i="4"/>
  <c r="DA178" i="4"/>
  <c r="CZ178" i="4"/>
  <c r="EG174" i="4"/>
  <c r="EC174" i="4"/>
  <c r="EF174" i="4"/>
  <c r="EE174" i="4"/>
  <c r="EA174" i="4"/>
  <c r="DC174" i="4"/>
  <c r="ED174" i="4"/>
  <c r="EB174" i="4"/>
  <c r="DZ174" i="4"/>
  <c r="DD174" i="4"/>
  <c r="CS174" i="4"/>
  <c r="DB174" i="4"/>
  <c r="CZ174" i="4"/>
  <c r="DA174" i="4"/>
  <c r="EG170" i="4"/>
  <c r="EC170" i="4"/>
  <c r="EF170" i="4"/>
  <c r="EE170" i="4"/>
  <c r="EA170" i="4"/>
  <c r="ED170" i="4"/>
  <c r="DC170" i="4"/>
  <c r="DZ170" i="4"/>
  <c r="DD170" i="4"/>
  <c r="DB170" i="4"/>
  <c r="CS170" i="4"/>
  <c r="DA170" i="4"/>
  <c r="EB170" i="4"/>
  <c r="CZ170" i="4"/>
  <c r="EG166" i="4"/>
  <c r="EC166" i="4"/>
  <c r="EF166" i="4"/>
  <c r="EE166" i="4"/>
  <c r="EA166" i="4"/>
  <c r="DC166" i="4"/>
  <c r="EB166" i="4"/>
  <c r="DZ166" i="4"/>
  <c r="CS166" i="4"/>
  <c r="CZ166" i="4"/>
  <c r="DA166" i="4"/>
  <c r="DD166" i="4"/>
  <c r="ED166" i="4"/>
  <c r="DB166" i="4"/>
  <c r="EG162" i="4"/>
  <c r="EC162" i="4"/>
  <c r="EF162" i="4"/>
  <c r="EE162" i="4"/>
  <c r="EA162" i="4"/>
  <c r="DC162" i="4"/>
  <c r="ED162" i="4"/>
  <c r="DZ162" i="4"/>
  <c r="DB162" i="4"/>
  <c r="CS162" i="4"/>
  <c r="DA162" i="4"/>
  <c r="DD162" i="4"/>
  <c r="CZ162" i="4"/>
  <c r="EB162" i="4"/>
  <c r="EG158" i="4"/>
  <c r="EC158" i="4"/>
  <c r="EF158" i="4"/>
  <c r="EE158" i="4"/>
  <c r="EA158" i="4"/>
  <c r="DC158" i="4"/>
  <c r="ED158" i="4"/>
  <c r="EB158" i="4"/>
  <c r="DZ158" i="4"/>
  <c r="DD158" i="4"/>
  <c r="CS158" i="4"/>
  <c r="DB158" i="4"/>
  <c r="CZ158" i="4"/>
  <c r="DA158" i="4"/>
  <c r="EG154" i="4"/>
  <c r="EC154" i="4"/>
  <c r="EF154" i="4"/>
  <c r="EE154" i="4"/>
  <c r="EA154" i="4"/>
  <c r="ED154" i="4"/>
  <c r="DC154" i="4"/>
  <c r="DZ154" i="4"/>
  <c r="DD154" i="4"/>
  <c r="EB154" i="4"/>
  <c r="DB154" i="4"/>
  <c r="CS154" i="4"/>
  <c r="DA154" i="4"/>
  <c r="CZ154" i="4"/>
  <c r="EG150" i="4"/>
  <c r="EC150" i="4"/>
  <c r="EF150" i="4"/>
  <c r="EE150" i="4"/>
  <c r="EA150" i="4"/>
  <c r="DC150" i="4"/>
  <c r="EB150" i="4"/>
  <c r="DZ150" i="4"/>
  <c r="ED150" i="4"/>
  <c r="CS150" i="4"/>
  <c r="DD150" i="4"/>
  <c r="CZ150" i="4"/>
  <c r="DA150" i="4"/>
  <c r="DB150" i="4"/>
  <c r="EG146" i="4"/>
  <c r="EC146" i="4"/>
  <c r="EF146" i="4"/>
  <c r="EE146" i="4"/>
  <c r="EA146" i="4"/>
  <c r="DC146" i="4"/>
  <c r="ED146" i="4"/>
  <c r="DZ146" i="4"/>
  <c r="EB146" i="4"/>
  <c r="DB146" i="4"/>
  <c r="CS146" i="4"/>
  <c r="DD146" i="4"/>
  <c r="DA146" i="4"/>
  <c r="CZ146" i="4"/>
  <c r="EG142" i="4"/>
  <c r="EC142" i="4"/>
  <c r="EF142" i="4"/>
  <c r="EE142" i="4"/>
  <c r="EA142" i="4"/>
  <c r="DC142" i="4"/>
  <c r="ED142" i="4"/>
  <c r="EB142" i="4"/>
  <c r="DZ142" i="4"/>
  <c r="DD142" i="4"/>
  <c r="CS142" i="4"/>
  <c r="DB142" i="4"/>
  <c r="CZ142" i="4"/>
  <c r="DA142" i="4"/>
  <c r="EG138" i="4"/>
  <c r="EC138" i="4"/>
  <c r="EF138" i="4"/>
  <c r="EE138" i="4"/>
  <c r="EA138" i="4"/>
  <c r="ED138" i="4"/>
  <c r="DC138" i="4"/>
  <c r="DZ138" i="4"/>
  <c r="DD138" i="4"/>
  <c r="DB138" i="4"/>
  <c r="CS138" i="4"/>
  <c r="DA138" i="4"/>
  <c r="EB138" i="4"/>
  <c r="CZ138" i="4"/>
  <c r="EG134" i="4"/>
  <c r="EC134" i="4"/>
  <c r="EF134" i="4"/>
  <c r="EE134" i="4"/>
  <c r="EA134" i="4"/>
  <c r="DC134" i="4"/>
  <c r="EB134" i="4"/>
  <c r="DZ134" i="4"/>
  <c r="ED134" i="4"/>
  <c r="CS134" i="4"/>
  <c r="CZ134" i="4"/>
  <c r="DA134" i="4"/>
  <c r="DB134" i="4"/>
  <c r="DD134" i="4"/>
  <c r="EG130" i="4"/>
  <c r="EC130" i="4"/>
  <c r="EF130" i="4"/>
  <c r="EE130" i="4"/>
  <c r="EA130" i="4"/>
  <c r="DC130" i="4"/>
  <c r="ED130" i="4"/>
  <c r="DZ130" i="4"/>
  <c r="DB130" i="4"/>
  <c r="CS130" i="4"/>
  <c r="EB130" i="4"/>
  <c r="DA130" i="4"/>
  <c r="CZ130" i="4"/>
  <c r="DD130" i="4"/>
  <c r="EG126" i="4"/>
  <c r="EC126" i="4"/>
  <c r="EF126" i="4"/>
  <c r="EE126" i="4"/>
  <c r="EA126" i="4"/>
  <c r="DC126" i="4"/>
  <c r="ED126" i="4"/>
  <c r="EB126" i="4"/>
  <c r="DZ126" i="4"/>
  <c r="DD126" i="4"/>
  <c r="CS126" i="4"/>
  <c r="DB126" i="4"/>
  <c r="CZ126" i="4"/>
  <c r="DA126" i="4"/>
  <c r="EG122" i="4"/>
  <c r="EC122" i="4"/>
  <c r="EF122" i="4"/>
  <c r="EE122" i="4"/>
  <c r="EA122" i="4"/>
  <c r="ED122" i="4"/>
  <c r="DC122" i="4"/>
  <c r="DZ122" i="4"/>
  <c r="DD122" i="4"/>
  <c r="EB122" i="4"/>
  <c r="DB122" i="4"/>
  <c r="CS122" i="4"/>
  <c r="DA122" i="4"/>
  <c r="CZ122" i="4"/>
  <c r="EG118" i="4"/>
  <c r="EC118" i="4"/>
  <c r="EF118" i="4"/>
  <c r="EE118" i="4"/>
  <c r="EA118" i="4"/>
  <c r="DC118" i="4"/>
  <c r="EB118" i="4"/>
  <c r="DZ118" i="4"/>
  <c r="CS118" i="4"/>
  <c r="ED118" i="4"/>
  <c r="DD118" i="4"/>
  <c r="CZ118" i="4"/>
  <c r="DA118" i="4"/>
  <c r="DB118" i="4"/>
  <c r="EG114" i="4"/>
  <c r="EC114" i="4"/>
  <c r="EF114" i="4"/>
  <c r="EE114" i="4"/>
  <c r="EA114" i="4"/>
  <c r="DC114" i="4"/>
  <c r="ED114" i="4"/>
  <c r="DZ114" i="4"/>
  <c r="EB114" i="4"/>
  <c r="DB114" i="4"/>
  <c r="CS114" i="4"/>
  <c r="DD114" i="4"/>
  <c r="DA114" i="4"/>
  <c r="CZ114" i="4"/>
  <c r="EG110" i="4"/>
  <c r="EC110" i="4"/>
  <c r="EF110" i="4"/>
  <c r="EE110" i="4"/>
  <c r="EA110" i="4"/>
  <c r="DC110" i="4"/>
  <c r="ED110" i="4"/>
  <c r="EB110" i="4"/>
  <c r="DZ110" i="4"/>
  <c r="DD110" i="4"/>
  <c r="CS110" i="4"/>
  <c r="DB110" i="4"/>
  <c r="CZ110" i="4"/>
  <c r="DA110" i="4"/>
  <c r="EG106" i="4"/>
  <c r="EC106" i="4"/>
  <c r="EF106" i="4"/>
  <c r="EE106" i="4"/>
  <c r="EA106" i="4"/>
  <c r="ED106" i="4"/>
  <c r="DC106" i="4"/>
  <c r="DZ106" i="4"/>
  <c r="DD106" i="4"/>
  <c r="DB106" i="4"/>
  <c r="CS106" i="4"/>
  <c r="DA106" i="4"/>
  <c r="EB106" i="4"/>
  <c r="CZ106" i="4"/>
  <c r="EG102" i="4"/>
  <c r="EC102" i="4"/>
  <c r="EF102" i="4"/>
  <c r="EE102" i="4"/>
  <c r="EA102" i="4"/>
  <c r="DC102" i="4"/>
  <c r="EB102" i="4"/>
  <c r="DZ102" i="4"/>
  <c r="CS102" i="4"/>
  <c r="ED102" i="4"/>
  <c r="CZ102" i="4"/>
  <c r="DA102" i="4"/>
  <c r="DD102" i="4"/>
  <c r="DB102" i="4"/>
  <c r="EG98" i="4"/>
  <c r="EC98" i="4"/>
  <c r="EF98" i="4"/>
  <c r="EE98" i="4"/>
  <c r="EA98" i="4"/>
  <c r="DC98" i="4"/>
  <c r="ED98" i="4"/>
  <c r="DZ98" i="4"/>
  <c r="DB98" i="4"/>
  <c r="CS98" i="4"/>
  <c r="DA98" i="4"/>
  <c r="EB98" i="4"/>
  <c r="DD98" i="4"/>
  <c r="CZ98" i="4"/>
  <c r="EG94" i="4"/>
  <c r="EC94" i="4"/>
  <c r="EF94" i="4"/>
  <c r="EE94" i="4"/>
  <c r="EA94" i="4"/>
  <c r="DC94" i="4"/>
  <c r="ED94" i="4"/>
  <c r="EB94" i="4"/>
  <c r="DZ94" i="4"/>
  <c r="DD94" i="4"/>
  <c r="CS94" i="4"/>
  <c r="DB94" i="4"/>
  <c r="CZ94" i="4"/>
  <c r="DA94" i="4"/>
  <c r="EG90" i="4"/>
  <c r="EC90" i="4"/>
  <c r="EF90" i="4"/>
  <c r="EE90" i="4"/>
  <c r="EA90" i="4"/>
  <c r="ED90" i="4"/>
  <c r="DC90" i="4"/>
  <c r="DZ90" i="4"/>
  <c r="DD90" i="4"/>
  <c r="EB90" i="4"/>
  <c r="DB90" i="4"/>
  <c r="CS90" i="4"/>
  <c r="DA90" i="4"/>
  <c r="CZ90" i="4"/>
  <c r="EG86" i="4"/>
  <c r="EC86" i="4"/>
  <c r="EF86" i="4"/>
  <c r="EE86" i="4"/>
  <c r="EA86" i="4"/>
  <c r="DC86" i="4"/>
  <c r="EB86" i="4"/>
  <c r="DZ86" i="4"/>
  <c r="ED86" i="4"/>
  <c r="CS86" i="4"/>
  <c r="DD86" i="4"/>
  <c r="CZ86" i="4"/>
  <c r="DA86" i="4"/>
  <c r="DB86" i="4"/>
  <c r="EG82" i="4"/>
  <c r="EC82" i="4"/>
  <c r="EF82" i="4"/>
  <c r="EE82" i="4"/>
  <c r="EA82" i="4"/>
  <c r="DC82" i="4"/>
  <c r="ED82" i="4"/>
  <c r="DZ82" i="4"/>
  <c r="EB82" i="4"/>
  <c r="DB82" i="4"/>
  <c r="CS82" i="4"/>
  <c r="DD82" i="4"/>
  <c r="DA82" i="4"/>
  <c r="CZ82" i="4"/>
  <c r="EG78" i="4"/>
  <c r="EC78" i="4"/>
  <c r="EF78" i="4"/>
  <c r="EE78" i="4"/>
  <c r="EA78" i="4"/>
  <c r="DC78" i="4"/>
  <c r="ED78" i="4"/>
  <c r="EB78" i="4"/>
  <c r="DB78" i="4"/>
  <c r="DZ78" i="4"/>
  <c r="DD78" i="4"/>
  <c r="CS78" i="4"/>
  <c r="CZ78" i="4"/>
  <c r="DA78" i="4"/>
  <c r="EG74" i="4"/>
  <c r="EC74" i="4"/>
  <c r="EF74" i="4"/>
  <c r="EE74" i="4"/>
  <c r="EA74" i="4"/>
  <c r="ED74" i="4"/>
  <c r="DC74" i="4"/>
  <c r="DB74" i="4"/>
  <c r="DZ74" i="4"/>
  <c r="DD74" i="4"/>
  <c r="CS74" i="4"/>
  <c r="DA74" i="4"/>
  <c r="EB74" i="4"/>
  <c r="CZ74" i="4"/>
  <c r="EG70" i="4"/>
  <c r="EC70" i="4"/>
  <c r="EF70" i="4"/>
  <c r="EE70" i="4"/>
  <c r="EA70" i="4"/>
  <c r="DC70" i="4"/>
  <c r="EB70" i="4"/>
  <c r="DB70" i="4"/>
  <c r="DZ70" i="4"/>
  <c r="ED70" i="4"/>
  <c r="CS70" i="4"/>
  <c r="CZ70" i="4"/>
  <c r="DA70" i="4"/>
  <c r="DD70" i="4"/>
  <c r="EG66" i="4"/>
  <c r="EC66" i="4"/>
  <c r="EF66" i="4"/>
  <c r="EE66" i="4"/>
  <c r="EA66" i="4"/>
  <c r="DC66" i="4"/>
  <c r="DB66" i="4"/>
  <c r="ED66" i="4"/>
  <c r="DZ66" i="4"/>
  <c r="CS66" i="4"/>
  <c r="EB66" i="4"/>
  <c r="DA66" i="4"/>
  <c r="CZ66" i="4"/>
  <c r="DD66" i="4"/>
  <c r="EG62" i="4"/>
  <c r="EC62" i="4"/>
  <c r="EF62" i="4"/>
  <c r="EE62" i="4"/>
  <c r="EA62" i="4"/>
  <c r="DC62" i="4"/>
  <c r="ED62" i="4"/>
  <c r="EB62" i="4"/>
  <c r="DB62" i="4"/>
  <c r="DZ62" i="4"/>
  <c r="DD62" i="4"/>
  <c r="CS62" i="4"/>
  <c r="CZ62" i="4"/>
  <c r="DA62" i="4"/>
  <c r="EG58" i="4"/>
  <c r="EC58" i="4"/>
  <c r="EF58" i="4"/>
  <c r="EE58" i="4"/>
  <c r="EA58" i="4"/>
  <c r="ED58" i="4"/>
  <c r="DC58" i="4"/>
  <c r="DB58" i="4"/>
  <c r="DZ58" i="4"/>
  <c r="DD58" i="4"/>
  <c r="EB58" i="4"/>
  <c r="CS58" i="4"/>
  <c r="DA58" i="4"/>
  <c r="CZ58" i="4"/>
  <c r="EG54" i="4"/>
  <c r="EC54" i="4"/>
  <c r="EF54" i="4"/>
  <c r="EE54" i="4"/>
  <c r="EA54" i="4"/>
  <c r="DC54" i="4"/>
  <c r="EB54" i="4"/>
  <c r="DB54" i="4"/>
  <c r="DZ54" i="4"/>
  <c r="CS54" i="4"/>
  <c r="DD54" i="4"/>
  <c r="CZ54" i="4"/>
  <c r="DA54" i="4"/>
  <c r="ED54" i="4"/>
  <c r="EG50" i="4"/>
  <c r="EC50" i="4"/>
  <c r="EF50" i="4"/>
  <c r="EE50" i="4"/>
  <c r="EA50" i="4"/>
  <c r="DC50" i="4"/>
  <c r="DB50" i="4"/>
  <c r="ED50" i="4"/>
  <c r="DZ50" i="4"/>
  <c r="EB50" i="4"/>
  <c r="CS50" i="4"/>
  <c r="DD50" i="4"/>
  <c r="DA50" i="4"/>
  <c r="CZ50" i="4"/>
  <c r="EG46" i="4"/>
  <c r="EC46" i="4"/>
  <c r="EF46" i="4"/>
  <c r="EE46" i="4"/>
  <c r="EA46" i="4"/>
  <c r="DC46" i="4"/>
  <c r="ED46" i="4"/>
  <c r="EB46" i="4"/>
  <c r="DB46" i="4"/>
  <c r="DZ46" i="4"/>
  <c r="DD46" i="4"/>
  <c r="CS46" i="4"/>
  <c r="CZ46" i="4"/>
  <c r="DA46" i="4"/>
  <c r="EG42" i="4"/>
  <c r="EC42" i="4"/>
  <c r="EF42" i="4"/>
  <c r="EE42" i="4"/>
  <c r="EA42" i="4"/>
  <c r="ED42" i="4"/>
  <c r="DC42" i="4"/>
  <c r="DB42" i="4"/>
  <c r="DZ42" i="4"/>
  <c r="DD42" i="4"/>
  <c r="CS42" i="4"/>
  <c r="DA42" i="4"/>
  <c r="EB42" i="4"/>
  <c r="CZ42" i="4"/>
  <c r="EG38" i="4"/>
  <c r="EC38" i="4"/>
  <c r="EF38" i="4"/>
  <c r="EB38" i="4"/>
  <c r="EE38" i="4"/>
  <c r="EA38" i="4"/>
  <c r="DC38" i="4"/>
  <c r="DB38" i="4"/>
  <c r="DZ38" i="4"/>
  <c r="CS38" i="4"/>
  <c r="CZ38" i="4"/>
  <c r="ED38" i="4"/>
  <c r="DA38" i="4"/>
  <c r="DD38" i="4"/>
  <c r="EG34" i="4"/>
  <c r="EC34" i="4"/>
  <c r="EF34" i="4"/>
  <c r="EB34" i="4"/>
  <c r="EE34" i="4"/>
  <c r="EA34" i="4"/>
  <c r="DC34" i="4"/>
  <c r="DB34" i="4"/>
  <c r="ED34" i="4"/>
  <c r="DZ34" i="4"/>
  <c r="CS34" i="4"/>
  <c r="DA34" i="4"/>
  <c r="DD34" i="4"/>
  <c r="CZ34" i="4"/>
  <c r="EG30" i="4"/>
  <c r="EC30" i="4"/>
  <c r="EF30" i="4"/>
  <c r="EB30" i="4"/>
  <c r="EE30" i="4"/>
  <c r="EA30" i="4"/>
  <c r="DC30" i="4"/>
  <c r="ED30" i="4"/>
  <c r="DB30" i="4"/>
  <c r="DZ30" i="4"/>
  <c r="DD30" i="4"/>
  <c r="CS30" i="4"/>
  <c r="CZ30" i="4"/>
  <c r="DA30" i="4"/>
  <c r="EG26" i="4"/>
  <c r="EC26" i="4"/>
  <c r="EF26" i="4"/>
  <c r="EB26" i="4"/>
  <c r="EE26" i="4"/>
  <c r="EA26" i="4"/>
  <c r="ED26" i="4"/>
  <c r="DC26" i="4"/>
  <c r="DB26" i="4"/>
  <c r="DZ26" i="4"/>
  <c r="DD26" i="4"/>
  <c r="CS26" i="4"/>
  <c r="DA26" i="4"/>
  <c r="CZ26" i="4"/>
  <c r="EG22" i="4"/>
  <c r="EC22" i="4"/>
  <c r="EF22" i="4"/>
  <c r="EB22" i="4"/>
  <c r="EE22" i="4"/>
  <c r="EA22" i="4"/>
  <c r="DC22" i="4"/>
  <c r="DB22" i="4"/>
  <c r="DZ22" i="4"/>
  <c r="ED22" i="4"/>
  <c r="CS22" i="4"/>
  <c r="DD22" i="4"/>
  <c r="CZ22" i="4"/>
  <c r="DA22" i="4"/>
  <c r="EG18" i="4"/>
  <c r="EC18" i="4"/>
  <c r="EF18" i="4"/>
  <c r="EB18" i="4"/>
  <c r="EE18" i="4"/>
  <c r="EA18" i="4"/>
  <c r="DC18" i="4"/>
  <c r="DB18" i="4"/>
  <c r="ED18" i="4"/>
  <c r="DZ18" i="4"/>
  <c r="CS18" i="4"/>
  <c r="DD18" i="4"/>
  <c r="DA18" i="4"/>
  <c r="CZ18" i="4"/>
  <c r="EG14" i="4"/>
  <c r="EC14" i="4"/>
  <c r="EF14" i="4"/>
  <c r="EB14" i="4"/>
  <c r="EA14" i="4"/>
  <c r="DC14" i="4"/>
  <c r="ED14" i="4"/>
  <c r="DB14" i="4"/>
  <c r="DZ14" i="4"/>
  <c r="DD14" i="4"/>
  <c r="CS14" i="4"/>
  <c r="CZ14" i="4"/>
  <c r="DA14" i="4"/>
  <c r="EG10" i="4"/>
  <c r="EC10" i="4"/>
  <c r="EF10" i="4"/>
  <c r="EB10" i="4"/>
  <c r="EE10" i="4"/>
  <c r="EA10" i="4"/>
  <c r="ED10" i="4"/>
  <c r="DC10" i="4"/>
  <c r="DB10" i="4"/>
  <c r="DZ10" i="4"/>
  <c r="DD10" i="4"/>
  <c r="CS10" i="4"/>
  <c r="DA10" i="4"/>
  <c r="CZ10" i="4"/>
  <c r="EG6" i="4"/>
  <c r="EC6" i="4"/>
  <c r="EF6" i="4"/>
  <c r="EB6" i="4"/>
  <c r="EE6" i="4"/>
  <c r="EA6" i="4"/>
  <c r="DC6" i="4"/>
  <c r="DB6" i="4"/>
  <c r="DZ6" i="4"/>
  <c r="ED6" i="4"/>
  <c r="CS6" i="4"/>
  <c r="CZ6" i="4"/>
  <c r="DA6" i="4"/>
  <c r="DD6" i="4"/>
  <c r="EF197" i="4"/>
  <c r="EB197" i="4"/>
  <c r="EE197" i="4"/>
  <c r="ED197" i="4"/>
  <c r="EC197" i="4"/>
  <c r="EA197" i="4"/>
  <c r="DB197" i="4"/>
  <c r="DZ197" i="4"/>
  <c r="DD197" i="4"/>
  <c r="DC197" i="4"/>
  <c r="CS197" i="4"/>
  <c r="DA197" i="4"/>
  <c r="CZ197" i="4"/>
  <c r="EG197" i="4"/>
  <c r="EF193" i="4"/>
  <c r="EB193" i="4"/>
  <c r="EE193" i="4"/>
  <c r="ED193" i="4"/>
  <c r="EA193" i="4"/>
  <c r="DB193" i="4"/>
  <c r="DZ193" i="4"/>
  <c r="EG193" i="4"/>
  <c r="DD193" i="4"/>
  <c r="EC193" i="4"/>
  <c r="CS193" i="4"/>
  <c r="DA193" i="4"/>
  <c r="CZ193" i="4"/>
  <c r="DC193" i="4"/>
  <c r="EF189" i="4"/>
  <c r="EB189" i="4"/>
  <c r="EE189" i="4"/>
  <c r="ED189" i="4"/>
  <c r="EA189" i="4"/>
  <c r="DB189" i="4"/>
  <c r="EG189" i="4"/>
  <c r="DZ189" i="4"/>
  <c r="EC189" i="4"/>
  <c r="DD189" i="4"/>
  <c r="CS189" i="4"/>
  <c r="DA189" i="4"/>
  <c r="CZ189" i="4"/>
  <c r="DC189" i="4"/>
  <c r="EF185" i="4"/>
  <c r="EB185" i="4"/>
  <c r="EE185" i="4"/>
  <c r="ED185" i="4"/>
  <c r="EG185" i="4"/>
  <c r="DB185" i="4"/>
  <c r="EC185" i="4"/>
  <c r="EA185" i="4"/>
  <c r="DZ185" i="4"/>
  <c r="DD185" i="4"/>
  <c r="CS185" i="4"/>
  <c r="DC185" i="4"/>
  <c r="DA185" i="4"/>
  <c r="CZ185" i="4"/>
  <c r="EF181" i="4"/>
  <c r="EB181" i="4"/>
  <c r="EE181" i="4"/>
  <c r="ED181" i="4"/>
  <c r="EC181" i="4"/>
  <c r="DB181" i="4"/>
  <c r="DZ181" i="4"/>
  <c r="DD181" i="4"/>
  <c r="DC181" i="4"/>
  <c r="CS181" i="4"/>
  <c r="EA181" i="4"/>
  <c r="DA181" i="4"/>
  <c r="EG181" i="4"/>
  <c r="CZ181" i="4"/>
  <c r="EF177" i="4"/>
  <c r="EB177" i="4"/>
  <c r="EE177" i="4"/>
  <c r="ED177" i="4"/>
  <c r="DB177" i="4"/>
  <c r="EA177" i="4"/>
  <c r="DZ177" i="4"/>
  <c r="EG177" i="4"/>
  <c r="DD177" i="4"/>
  <c r="CS177" i="4"/>
  <c r="DA177" i="4"/>
  <c r="EC177" i="4"/>
  <c r="DC177" i="4"/>
  <c r="CZ177" i="4"/>
  <c r="EF173" i="4"/>
  <c r="EB173" i="4"/>
  <c r="EE173" i="4"/>
  <c r="ED173" i="4"/>
  <c r="DB173" i="4"/>
  <c r="EG173" i="4"/>
  <c r="DZ173" i="4"/>
  <c r="EC173" i="4"/>
  <c r="DD173" i="4"/>
  <c r="EA173" i="4"/>
  <c r="CS173" i="4"/>
  <c r="DA173" i="4"/>
  <c r="DC173" i="4"/>
  <c r="CZ173" i="4"/>
  <c r="EF169" i="4"/>
  <c r="EB169" i="4"/>
  <c r="EE169" i="4"/>
  <c r="ED169" i="4"/>
  <c r="EG169" i="4"/>
  <c r="DB169" i="4"/>
  <c r="EC169" i="4"/>
  <c r="EA169" i="4"/>
  <c r="DZ169" i="4"/>
  <c r="DD169" i="4"/>
  <c r="CS169" i="4"/>
  <c r="DC169" i="4"/>
  <c r="DA169" i="4"/>
  <c r="CZ169" i="4"/>
  <c r="EF165" i="4"/>
  <c r="EB165" i="4"/>
  <c r="EE165" i="4"/>
  <c r="ED165" i="4"/>
  <c r="EC165" i="4"/>
  <c r="DB165" i="4"/>
  <c r="DZ165" i="4"/>
  <c r="DD165" i="4"/>
  <c r="DC165" i="4"/>
  <c r="CS165" i="4"/>
  <c r="EG165" i="4"/>
  <c r="DA165" i="4"/>
  <c r="CZ165" i="4"/>
  <c r="EA165" i="4"/>
  <c r="EF161" i="4"/>
  <c r="EB161" i="4"/>
  <c r="EE161" i="4"/>
  <c r="ED161" i="4"/>
  <c r="DB161" i="4"/>
  <c r="EA161" i="4"/>
  <c r="DZ161" i="4"/>
  <c r="EG161" i="4"/>
  <c r="DD161" i="4"/>
  <c r="CS161" i="4"/>
  <c r="DA161" i="4"/>
  <c r="EC161" i="4"/>
  <c r="CZ161" i="4"/>
  <c r="DC161" i="4"/>
  <c r="EF157" i="4"/>
  <c r="EB157" i="4"/>
  <c r="EE157" i="4"/>
  <c r="ED157" i="4"/>
  <c r="DB157" i="4"/>
  <c r="EG157" i="4"/>
  <c r="DZ157" i="4"/>
  <c r="EC157" i="4"/>
  <c r="DD157" i="4"/>
  <c r="CS157" i="4"/>
  <c r="DA157" i="4"/>
  <c r="CZ157" i="4"/>
  <c r="EA157" i="4"/>
  <c r="DC157" i="4"/>
  <c r="EF153" i="4"/>
  <c r="EB153" i="4"/>
  <c r="EE153" i="4"/>
  <c r="ED153" i="4"/>
  <c r="EG153" i="4"/>
  <c r="DB153" i="4"/>
  <c r="EC153" i="4"/>
  <c r="EA153" i="4"/>
  <c r="DZ153" i="4"/>
  <c r="DD153" i="4"/>
  <c r="CS153" i="4"/>
  <c r="DC153" i="4"/>
  <c r="DA153" i="4"/>
  <c r="CZ153" i="4"/>
  <c r="EF149" i="4"/>
  <c r="EB149" i="4"/>
  <c r="EE149" i="4"/>
  <c r="ED149" i="4"/>
  <c r="EC149" i="4"/>
  <c r="DB149" i="4"/>
  <c r="DZ149" i="4"/>
  <c r="DD149" i="4"/>
  <c r="EG149" i="4"/>
  <c r="DC149" i="4"/>
  <c r="CS149" i="4"/>
  <c r="EA149" i="4"/>
  <c r="DA149" i="4"/>
  <c r="CZ149" i="4"/>
  <c r="EF145" i="4"/>
  <c r="EB145" i="4"/>
  <c r="EE145" i="4"/>
  <c r="ED145" i="4"/>
  <c r="DB145" i="4"/>
  <c r="EA145" i="4"/>
  <c r="DZ145" i="4"/>
  <c r="EG145" i="4"/>
  <c r="DD145" i="4"/>
  <c r="CS145" i="4"/>
  <c r="EC145" i="4"/>
  <c r="DA145" i="4"/>
  <c r="DC145" i="4"/>
  <c r="CZ145" i="4"/>
  <c r="EF141" i="4"/>
  <c r="EB141" i="4"/>
  <c r="EE141" i="4"/>
  <c r="ED141" i="4"/>
  <c r="DB141" i="4"/>
  <c r="EG141" i="4"/>
  <c r="DZ141" i="4"/>
  <c r="EC141" i="4"/>
  <c r="DD141" i="4"/>
  <c r="EA141" i="4"/>
  <c r="CS141" i="4"/>
  <c r="DA141" i="4"/>
  <c r="DC141" i="4"/>
  <c r="CZ141" i="4"/>
  <c r="EF137" i="4"/>
  <c r="EB137" i="4"/>
  <c r="EE137" i="4"/>
  <c r="ED137" i="4"/>
  <c r="EG137" i="4"/>
  <c r="DB137" i="4"/>
  <c r="EC137" i="4"/>
  <c r="EA137" i="4"/>
  <c r="DZ137" i="4"/>
  <c r="DD137" i="4"/>
  <c r="CS137" i="4"/>
  <c r="DC137" i="4"/>
  <c r="DA137" i="4"/>
  <c r="CZ137" i="4"/>
  <c r="EF133" i="4"/>
  <c r="EB133" i="4"/>
  <c r="EE133" i="4"/>
  <c r="ED133" i="4"/>
  <c r="EC133" i="4"/>
  <c r="DB133" i="4"/>
  <c r="DZ133" i="4"/>
  <c r="DD133" i="4"/>
  <c r="DC133" i="4"/>
  <c r="CS133" i="4"/>
  <c r="DA133" i="4"/>
  <c r="CZ133" i="4"/>
  <c r="EA133" i="4"/>
  <c r="EG133" i="4"/>
  <c r="EF129" i="4"/>
  <c r="EB129" i="4"/>
  <c r="EE129" i="4"/>
  <c r="ED129" i="4"/>
  <c r="DB129" i="4"/>
  <c r="EA129" i="4"/>
  <c r="DZ129" i="4"/>
  <c r="EG129" i="4"/>
  <c r="DD129" i="4"/>
  <c r="EC129" i="4"/>
  <c r="CS129" i="4"/>
  <c r="DA129" i="4"/>
  <c r="CZ129" i="4"/>
  <c r="DC129" i="4"/>
  <c r="EF125" i="4"/>
  <c r="EB125" i="4"/>
  <c r="EE125" i="4"/>
  <c r="ED125" i="4"/>
  <c r="DB125" i="4"/>
  <c r="EG125" i="4"/>
  <c r="DZ125" i="4"/>
  <c r="EC125" i="4"/>
  <c r="DD125" i="4"/>
  <c r="CS125" i="4"/>
  <c r="DA125" i="4"/>
  <c r="EA125" i="4"/>
  <c r="CZ125" i="4"/>
  <c r="DC125" i="4"/>
  <c r="EF121" i="4"/>
  <c r="EB121" i="4"/>
  <c r="EE121" i="4"/>
  <c r="ED121" i="4"/>
  <c r="EG121" i="4"/>
  <c r="DB121" i="4"/>
  <c r="EC121" i="4"/>
  <c r="EA121" i="4"/>
  <c r="DZ121" i="4"/>
  <c r="DD121" i="4"/>
  <c r="CS121" i="4"/>
  <c r="DC121" i="4"/>
  <c r="DA121" i="4"/>
  <c r="CZ121" i="4"/>
  <c r="EF117" i="4"/>
  <c r="EB117" i="4"/>
  <c r="EE117" i="4"/>
  <c r="ED117" i="4"/>
  <c r="EC117" i="4"/>
  <c r="DB117" i="4"/>
  <c r="DZ117" i="4"/>
  <c r="DD117" i="4"/>
  <c r="DC117" i="4"/>
  <c r="CS117" i="4"/>
  <c r="EA117" i="4"/>
  <c r="DA117" i="4"/>
  <c r="CZ117" i="4"/>
  <c r="EG117" i="4"/>
  <c r="EF113" i="4"/>
  <c r="EB113" i="4"/>
  <c r="EE113" i="4"/>
  <c r="ED113" i="4"/>
  <c r="DB113" i="4"/>
  <c r="EA113" i="4"/>
  <c r="DZ113" i="4"/>
  <c r="EG113" i="4"/>
  <c r="DD113" i="4"/>
  <c r="CS113" i="4"/>
  <c r="DA113" i="4"/>
  <c r="DC113" i="4"/>
  <c r="CZ113" i="4"/>
  <c r="EC113" i="4"/>
  <c r="EF109" i="4"/>
  <c r="EB109" i="4"/>
  <c r="EE109" i="4"/>
  <c r="ED109" i="4"/>
  <c r="DB109" i="4"/>
  <c r="EG109" i="4"/>
  <c r="DZ109" i="4"/>
  <c r="EC109" i="4"/>
  <c r="DD109" i="4"/>
  <c r="EA109" i="4"/>
  <c r="CS109" i="4"/>
  <c r="DA109" i="4"/>
  <c r="DC109" i="4"/>
  <c r="CZ109" i="4"/>
  <c r="EF105" i="4"/>
  <c r="EB105" i="4"/>
  <c r="EE105" i="4"/>
  <c r="ED105" i="4"/>
  <c r="EG105" i="4"/>
  <c r="DB105" i="4"/>
  <c r="EC105" i="4"/>
  <c r="EA105" i="4"/>
  <c r="DZ105" i="4"/>
  <c r="DD105" i="4"/>
  <c r="CS105" i="4"/>
  <c r="DC105" i="4"/>
  <c r="DA105" i="4"/>
  <c r="CZ105" i="4"/>
  <c r="EF101" i="4"/>
  <c r="EB101" i="4"/>
  <c r="EE101" i="4"/>
  <c r="ED101" i="4"/>
  <c r="EC101" i="4"/>
  <c r="DB101" i="4"/>
  <c r="DZ101" i="4"/>
  <c r="DD101" i="4"/>
  <c r="DC101" i="4"/>
  <c r="CS101" i="4"/>
  <c r="EG101" i="4"/>
  <c r="DA101" i="4"/>
  <c r="CZ101" i="4"/>
  <c r="EA101" i="4"/>
  <c r="EF97" i="4"/>
  <c r="EB97" i="4"/>
  <c r="EE97" i="4"/>
  <c r="ED97" i="4"/>
  <c r="DB97" i="4"/>
  <c r="EA97" i="4"/>
  <c r="DZ97" i="4"/>
  <c r="EG97" i="4"/>
  <c r="DD97" i="4"/>
  <c r="CS97" i="4"/>
  <c r="DA97" i="4"/>
  <c r="EC97" i="4"/>
  <c r="CZ97" i="4"/>
  <c r="DC97" i="4"/>
  <c r="EF93" i="4"/>
  <c r="EB93" i="4"/>
  <c r="EE93" i="4"/>
  <c r="ED93" i="4"/>
  <c r="DB93" i="4"/>
  <c r="EG93" i="4"/>
  <c r="DZ93" i="4"/>
  <c r="EC93" i="4"/>
  <c r="DD93" i="4"/>
  <c r="CS93" i="4"/>
  <c r="DA93" i="4"/>
  <c r="CZ93" i="4"/>
  <c r="DC93" i="4"/>
  <c r="EA93" i="4"/>
  <c r="EF89" i="4"/>
  <c r="EB89" i="4"/>
  <c r="EE89" i="4"/>
  <c r="ED89" i="4"/>
  <c r="EG89" i="4"/>
  <c r="DB89" i="4"/>
  <c r="EC89" i="4"/>
  <c r="EA89" i="4"/>
  <c r="DZ89" i="4"/>
  <c r="DD89" i="4"/>
  <c r="CS89" i="4"/>
  <c r="DC89" i="4"/>
  <c r="DA89" i="4"/>
  <c r="CZ89" i="4"/>
  <c r="EF85" i="4"/>
  <c r="EB85" i="4"/>
  <c r="EE85" i="4"/>
  <c r="ED85" i="4"/>
  <c r="EC85" i="4"/>
  <c r="DB85" i="4"/>
  <c r="DZ85" i="4"/>
  <c r="DD85" i="4"/>
  <c r="EG85" i="4"/>
  <c r="DC85" i="4"/>
  <c r="CS85" i="4"/>
  <c r="EA85" i="4"/>
  <c r="DA85" i="4"/>
  <c r="CZ85" i="4"/>
  <c r="EF81" i="4"/>
  <c r="EB81" i="4"/>
  <c r="EE81" i="4"/>
  <c r="ED81" i="4"/>
  <c r="DB81" i="4"/>
  <c r="EA81" i="4"/>
  <c r="DZ81" i="4"/>
  <c r="EG81" i="4"/>
  <c r="DD81" i="4"/>
  <c r="CS81" i="4"/>
  <c r="EC81" i="4"/>
  <c r="DA81" i="4"/>
  <c r="DC81" i="4"/>
  <c r="CZ81" i="4"/>
  <c r="EF77" i="4"/>
  <c r="EB77" i="4"/>
  <c r="EE77" i="4"/>
  <c r="ED77" i="4"/>
  <c r="DB77" i="4"/>
  <c r="EG77" i="4"/>
  <c r="DZ77" i="4"/>
  <c r="EC77" i="4"/>
  <c r="DD77" i="4"/>
  <c r="EA77" i="4"/>
  <c r="CS77" i="4"/>
  <c r="DA77" i="4"/>
  <c r="DC77" i="4"/>
  <c r="CZ77" i="4"/>
  <c r="EF73" i="4"/>
  <c r="EB73" i="4"/>
  <c r="EE73" i="4"/>
  <c r="ED73" i="4"/>
  <c r="EG73" i="4"/>
  <c r="DB73" i="4"/>
  <c r="EC73" i="4"/>
  <c r="EA73" i="4"/>
  <c r="DZ73" i="4"/>
  <c r="DD73" i="4"/>
  <c r="CS73" i="4"/>
  <c r="DC73" i="4"/>
  <c r="DA73" i="4"/>
  <c r="CZ73" i="4"/>
  <c r="EF69" i="4"/>
  <c r="EB69" i="4"/>
  <c r="EE69" i="4"/>
  <c r="ED69" i="4"/>
  <c r="EC69" i="4"/>
  <c r="DB69" i="4"/>
  <c r="DZ69" i="4"/>
  <c r="DD69" i="4"/>
  <c r="DC69" i="4"/>
  <c r="CS69" i="4"/>
  <c r="DA69" i="4"/>
  <c r="CZ69" i="4"/>
  <c r="EG69" i="4"/>
  <c r="EA69" i="4"/>
  <c r="EF65" i="4"/>
  <c r="EB65" i="4"/>
  <c r="EE65" i="4"/>
  <c r="ED65" i="4"/>
  <c r="DB65" i="4"/>
  <c r="EA65" i="4"/>
  <c r="DZ65" i="4"/>
  <c r="EG65" i="4"/>
  <c r="DD65" i="4"/>
  <c r="EC65" i="4"/>
  <c r="CS65" i="4"/>
  <c r="DA65" i="4"/>
  <c r="CZ65" i="4"/>
  <c r="DC65" i="4"/>
  <c r="EF61" i="4"/>
  <c r="EB61" i="4"/>
  <c r="EE61" i="4"/>
  <c r="ED61" i="4"/>
  <c r="DB61" i="4"/>
  <c r="EG61" i="4"/>
  <c r="DZ61" i="4"/>
  <c r="EC61" i="4"/>
  <c r="DD61" i="4"/>
  <c r="CS61" i="4"/>
  <c r="DA61" i="4"/>
  <c r="EA61" i="4"/>
  <c r="CZ61" i="4"/>
  <c r="DC61" i="4"/>
  <c r="EF57" i="4"/>
  <c r="EB57" i="4"/>
  <c r="EE57" i="4"/>
  <c r="ED57" i="4"/>
  <c r="EG57" i="4"/>
  <c r="DB57" i="4"/>
  <c r="EC57" i="4"/>
  <c r="EA57" i="4"/>
  <c r="DZ57" i="4"/>
  <c r="DD57" i="4"/>
  <c r="CS57" i="4"/>
  <c r="DC57" i="4"/>
  <c r="DA57" i="4"/>
  <c r="CZ57" i="4"/>
  <c r="EF53" i="4"/>
  <c r="EB53" i="4"/>
  <c r="EE53" i="4"/>
  <c r="ED53" i="4"/>
  <c r="EC53" i="4"/>
  <c r="DB53" i="4"/>
  <c r="DZ53" i="4"/>
  <c r="DD53" i="4"/>
  <c r="DC53" i="4"/>
  <c r="CS53" i="4"/>
  <c r="EA53" i="4"/>
  <c r="DA53" i="4"/>
  <c r="EG53" i="4"/>
  <c r="CZ53" i="4"/>
  <c r="EF49" i="4"/>
  <c r="EB49" i="4"/>
  <c r="EE49" i="4"/>
  <c r="ED49" i="4"/>
  <c r="DB49" i="4"/>
  <c r="EA49" i="4"/>
  <c r="DZ49" i="4"/>
  <c r="EG49" i="4"/>
  <c r="DD49" i="4"/>
  <c r="CS49" i="4"/>
  <c r="DA49" i="4"/>
  <c r="EC49" i="4"/>
  <c r="DC49" i="4"/>
  <c r="CZ49" i="4"/>
  <c r="EF45" i="4"/>
  <c r="EB45" i="4"/>
  <c r="EE45" i="4"/>
  <c r="ED45" i="4"/>
  <c r="DB45" i="4"/>
  <c r="EG45" i="4"/>
  <c r="DZ45" i="4"/>
  <c r="EC45" i="4"/>
  <c r="DD45" i="4"/>
  <c r="EA45" i="4"/>
  <c r="CS45" i="4"/>
  <c r="DA45" i="4"/>
  <c r="DC45" i="4"/>
  <c r="CZ45" i="4"/>
  <c r="EF41" i="4"/>
  <c r="EB41" i="4"/>
  <c r="EE41" i="4"/>
  <c r="ED41" i="4"/>
  <c r="EG41" i="4"/>
  <c r="DB41" i="4"/>
  <c r="EC41" i="4"/>
  <c r="EA41" i="4"/>
  <c r="DZ41" i="4"/>
  <c r="DD41" i="4"/>
  <c r="CS41" i="4"/>
  <c r="DC41" i="4"/>
  <c r="DA41" i="4"/>
  <c r="CZ41" i="4"/>
  <c r="EF37" i="4"/>
  <c r="EB37" i="4"/>
  <c r="EE37" i="4"/>
  <c r="ED37" i="4"/>
  <c r="EC37" i="4"/>
  <c r="DB37" i="4"/>
  <c r="DZ37" i="4"/>
  <c r="DD37" i="4"/>
  <c r="DC37" i="4"/>
  <c r="CS37" i="4"/>
  <c r="EG37" i="4"/>
  <c r="DA37" i="4"/>
  <c r="CZ37" i="4"/>
  <c r="EA37" i="4"/>
  <c r="EF33" i="4"/>
  <c r="EB33" i="4"/>
  <c r="EE33" i="4"/>
  <c r="ED33" i="4"/>
  <c r="DB33" i="4"/>
  <c r="EA33" i="4"/>
  <c r="DZ33" i="4"/>
  <c r="EG33" i="4"/>
  <c r="DD33" i="4"/>
  <c r="CS33" i="4"/>
  <c r="DA33" i="4"/>
  <c r="EC33" i="4"/>
  <c r="CZ33" i="4"/>
  <c r="DC33" i="4"/>
  <c r="EF29" i="4"/>
  <c r="EB29" i="4"/>
  <c r="EE29" i="4"/>
  <c r="ED29" i="4"/>
  <c r="DB29" i="4"/>
  <c r="EG29" i="4"/>
  <c r="DZ29" i="4"/>
  <c r="EC29" i="4"/>
  <c r="DD29" i="4"/>
  <c r="CS29" i="4"/>
  <c r="DA29" i="4"/>
  <c r="CZ29" i="4"/>
  <c r="EA29" i="4"/>
  <c r="DC29" i="4"/>
  <c r="EF25" i="4"/>
  <c r="EB25" i="4"/>
  <c r="EE25" i="4"/>
  <c r="ED25" i="4"/>
  <c r="EG25" i="4"/>
  <c r="DB25" i="4"/>
  <c r="EC25" i="4"/>
  <c r="EA25" i="4"/>
  <c r="DZ25" i="4"/>
  <c r="DD25" i="4"/>
  <c r="CS25" i="4"/>
  <c r="DC25" i="4"/>
  <c r="DA25" i="4"/>
  <c r="CZ25" i="4"/>
  <c r="EF21" i="4"/>
  <c r="EB21" i="4"/>
  <c r="EE21" i="4"/>
  <c r="ED21" i="4"/>
  <c r="EC21" i="4"/>
  <c r="DB21" i="4"/>
  <c r="DZ21" i="4"/>
  <c r="DD21" i="4"/>
  <c r="EG21" i="4"/>
  <c r="DC21" i="4"/>
  <c r="CS21" i="4"/>
  <c r="EA21" i="4"/>
  <c r="DA21" i="4"/>
  <c r="CZ21" i="4"/>
  <c r="EF17" i="4"/>
  <c r="EB17" i="4"/>
  <c r="EE17" i="4"/>
  <c r="ED17" i="4"/>
  <c r="DB17" i="4"/>
  <c r="EA17" i="4"/>
  <c r="DZ17" i="4"/>
  <c r="EG17" i="4"/>
  <c r="DD17" i="4"/>
  <c r="CS17" i="4"/>
  <c r="EC17" i="4"/>
  <c r="DA17" i="4"/>
  <c r="DC17" i="4"/>
  <c r="CZ17" i="4"/>
  <c r="EF13" i="4"/>
  <c r="EB13" i="4"/>
  <c r="EE13" i="4"/>
  <c r="ED13" i="4"/>
  <c r="DB13" i="4"/>
  <c r="EG13" i="4"/>
  <c r="DZ13" i="4"/>
  <c r="EC13" i="4"/>
  <c r="DD13" i="4"/>
  <c r="EA13" i="4"/>
  <c r="CS13" i="4"/>
  <c r="DA13" i="4"/>
  <c r="DC13" i="4"/>
  <c r="CZ13" i="4"/>
  <c r="EF9" i="4"/>
  <c r="EB9" i="4"/>
  <c r="EE9" i="4"/>
  <c r="ED9" i="4"/>
  <c r="EG9" i="4"/>
  <c r="DB9" i="4"/>
  <c r="EC9" i="4"/>
  <c r="EA9" i="4"/>
  <c r="DZ9" i="4"/>
  <c r="DD9" i="4"/>
  <c r="CS9" i="4"/>
  <c r="DC9" i="4"/>
  <c r="DA9" i="4"/>
  <c r="CZ9" i="4"/>
  <c r="EF201" i="4"/>
  <c r="EB201" i="4"/>
  <c r="EE201" i="4"/>
  <c r="ED201" i="4"/>
  <c r="EG201" i="4"/>
  <c r="EA201" i="4"/>
  <c r="DB201" i="4"/>
  <c r="EC201" i="4"/>
  <c r="DZ201" i="4"/>
  <c r="DD201" i="4"/>
  <c r="CS201" i="4"/>
  <c r="DC201" i="4"/>
  <c r="DA201" i="4"/>
  <c r="CZ201" i="4"/>
  <c r="DE199" i="4"/>
  <c r="DY199" i="4"/>
  <c r="CX199" i="4"/>
  <c r="CT199" i="4"/>
  <c r="EH199" i="4"/>
  <c r="O199" i="4"/>
  <c r="CL199" i="4"/>
  <c r="DE195" i="4"/>
  <c r="DY195" i="4"/>
  <c r="CX195" i="4"/>
  <c r="CT195" i="4"/>
  <c r="EH195" i="4"/>
  <c r="O195" i="4"/>
  <c r="CL195" i="4"/>
  <c r="DE191" i="4"/>
  <c r="DY191" i="4"/>
  <c r="CX191" i="4"/>
  <c r="CT191" i="4"/>
  <c r="EH191" i="4"/>
  <c r="CL191" i="4"/>
  <c r="O191" i="4"/>
  <c r="DE187" i="4"/>
  <c r="DY187" i="4"/>
  <c r="CX187" i="4"/>
  <c r="CT187" i="4"/>
  <c r="EH187" i="4"/>
  <c r="CL187" i="4"/>
  <c r="O187" i="4"/>
  <c r="DE183" i="4"/>
  <c r="DY183" i="4"/>
  <c r="CX183" i="4"/>
  <c r="CT183" i="4"/>
  <c r="EH183" i="4"/>
  <c r="O183" i="4"/>
  <c r="CL183" i="4"/>
  <c r="DE179" i="4"/>
  <c r="DY179" i="4"/>
  <c r="CX179" i="4"/>
  <c r="CT179" i="4"/>
  <c r="EH179" i="4"/>
  <c r="O179" i="4"/>
  <c r="CL179" i="4"/>
  <c r="DE175" i="4"/>
  <c r="DY175" i="4"/>
  <c r="CX175" i="4"/>
  <c r="CT175" i="4"/>
  <c r="EH175" i="4"/>
  <c r="CL175" i="4"/>
  <c r="O175" i="4"/>
  <c r="DE171" i="4"/>
  <c r="DY171" i="4"/>
  <c r="CX171" i="4"/>
  <c r="CT171" i="4"/>
  <c r="EH171" i="4"/>
  <c r="CL171" i="4"/>
  <c r="O171" i="4"/>
  <c r="DE167" i="4"/>
  <c r="DY167" i="4"/>
  <c r="CX167" i="4"/>
  <c r="CT167" i="4"/>
  <c r="EH167" i="4"/>
  <c r="O167" i="4"/>
  <c r="CL167" i="4"/>
  <c r="DE163" i="4"/>
  <c r="DY163" i="4"/>
  <c r="CX163" i="4"/>
  <c r="CT163" i="4"/>
  <c r="EH163" i="4"/>
  <c r="O163" i="4"/>
  <c r="CL163" i="4"/>
  <c r="DE159" i="4"/>
  <c r="DY159" i="4"/>
  <c r="CX159" i="4"/>
  <c r="CT159" i="4"/>
  <c r="EH159" i="4"/>
  <c r="CL159" i="4"/>
  <c r="O159" i="4"/>
  <c r="DE155" i="4"/>
  <c r="DY155" i="4"/>
  <c r="CX155" i="4"/>
  <c r="CT155" i="4"/>
  <c r="EH155" i="4"/>
  <c r="CL155" i="4"/>
  <c r="O155" i="4"/>
  <c r="DE151" i="4"/>
  <c r="DY151" i="4"/>
  <c r="CX151" i="4"/>
  <c r="CT151" i="4"/>
  <c r="EH151" i="4"/>
  <c r="O151" i="4"/>
  <c r="CL151" i="4"/>
  <c r="DE147" i="4"/>
  <c r="DY147" i="4"/>
  <c r="CX147" i="4"/>
  <c r="CT147" i="4"/>
  <c r="EH147" i="4"/>
  <c r="O147" i="4"/>
  <c r="CL147" i="4"/>
  <c r="DE143" i="4"/>
  <c r="DY143" i="4"/>
  <c r="CX143" i="4"/>
  <c r="CT143" i="4"/>
  <c r="EH143" i="4"/>
  <c r="CL143" i="4"/>
  <c r="O143" i="4"/>
  <c r="DE139" i="4"/>
  <c r="DY139" i="4"/>
  <c r="CX139" i="4"/>
  <c r="CT139" i="4"/>
  <c r="EH139" i="4"/>
  <c r="CL139" i="4"/>
  <c r="O139" i="4"/>
  <c r="DE135" i="4"/>
  <c r="DY135" i="4"/>
  <c r="CX135" i="4"/>
  <c r="CT135" i="4"/>
  <c r="EH135" i="4"/>
  <c r="O135" i="4"/>
  <c r="CL135" i="4"/>
  <c r="DE131" i="4"/>
  <c r="DY131" i="4"/>
  <c r="CX131" i="4"/>
  <c r="CT131" i="4"/>
  <c r="EH131" i="4"/>
  <c r="O131" i="4"/>
  <c r="CL131" i="4"/>
  <c r="DE127" i="4"/>
  <c r="DY127" i="4"/>
  <c r="CX127" i="4"/>
  <c r="CT127" i="4"/>
  <c r="EH127" i="4"/>
  <c r="CL127" i="4"/>
  <c r="O127" i="4"/>
  <c r="DE123" i="4"/>
  <c r="DY123" i="4"/>
  <c r="CX123" i="4"/>
  <c r="CT123" i="4"/>
  <c r="EH123" i="4"/>
  <c r="CL123" i="4"/>
  <c r="O123" i="4"/>
  <c r="DE119" i="4"/>
  <c r="DY119" i="4"/>
  <c r="CX119" i="4"/>
  <c r="CT119" i="4"/>
  <c r="EH119" i="4"/>
  <c r="O119" i="4"/>
  <c r="CL119" i="4"/>
  <c r="DE115" i="4"/>
  <c r="DY115" i="4"/>
  <c r="CX115" i="4"/>
  <c r="CT115" i="4"/>
  <c r="EH115" i="4"/>
  <c r="CL115" i="4"/>
  <c r="O115" i="4"/>
  <c r="DE111" i="4"/>
  <c r="DY111" i="4"/>
  <c r="CX111" i="4"/>
  <c r="CT111" i="4"/>
  <c r="EH111" i="4"/>
  <c r="O111" i="4"/>
  <c r="CL111" i="4"/>
  <c r="DE107" i="4"/>
  <c r="DY107" i="4"/>
  <c r="CX107" i="4"/>
  <c r="CT107" i="4"/>
  <c r="EH107" i="4"/>
  <c r="CL107" i="4"/>
  <c r="O107" i="4"/>
  <c r="DE103" i="4"/>
  <c r="DY103" i="4"/>
  <c r="CX103" i="4"/>
  <c r="CT103" i="4"/>
  <c r="EH103" i="4"/>
  <c r="O103" i="4"/>
  <c r="CL103" i="4"/>
  <c r="DE99" i="4"/>
  <c r="DY99" i="4"/>
  <c r="CX99" i="4"/>
  <c r="CT99" i="4"/>
  <c r="EH99" i="4"/>
  <c r="CL99" i="4"/>
  <c r="O99" i="4"/>
  <c r="DE95" i="4"/>
  <c r="DY95" i="4"/>
  <c r="CX95" i="4"/>
  <c r="CT95" i="4"/>
  <c r="EH95" i="4"/>
  <c r="CL95" i="4"/>
  <c r="O95" i="4"/>
  <c r="DE91" i="4"/>
  <c r="DY91" i="4"/>
  <c r="CX91" i="4"/>
  <c r="CT91" i="4"/>
  <c r="EH91" i="4"/>
  <c r="CL91" i="4"/>
  <c r="O91" i="4"/>
  <c r="DE87" i="4"/>
  <c r="DY87" i="4"/>
  <c r="CX87" i="4"/>
  <c r="CT87" i="4"/>
  <c r="EH87" i="4"/>
  <c r="O87" i="4"/>
  <c r="CL87" i="4"/>
  <c r="DE83" i="4"/>
  <c r="DY83" i="4"/>
  <c r="CX83" i="4"/>
  <c r="CT83" i="4"/>
  <c r="EH83" i="4"/>
  <c r="O83" i="4"/>
  <c r="CL83" i="4"/>
  <c r="DE79" i="4"/>
  <c r="DY79" i="4"/>
  <c r="CX79" i="4"/>
  <c r="CT79" i="4"/>
  <c r="EH79" i="4"/>
  <c r="CL79" i="4"/>
  <c r="O79" i="4"/>
  <c r="DE75" i="4"/>
  <c r="DY75" i="4"/>
  <c r="CX75" i="4"/>
  <c r="CT75" i="4"/>
  <c r="EH75" i="4"/>
  <c r="CL75" i="4"/>
  <c r="O75" i="4"/>
  <c r="DE71" i="4"/>
  <c r="DY71" i="4"/>
  <c r="CX71" i="4"/>
  <c r="CT71" i="4"/>
  <c r="EH71" i="4"/>
  <c r="O71" i="4"/>
  <c r="CL71" i="4"/>
  <c r="DE67" i="4"/>
  <c r="DY67" i="4"/>
  <c r="CX67" i="4"/>
  <c r="CT67" i="4"/>
  <c r="EH67" i="4"/>
  <c r="CL67" i="4"/>
  <c r="O67" i="4"/>
  <c r="DE63" i="4"/>
  <c r="DY63" i="4"/>
  <c r="CX63" i="4"/>
  <c r="CT63" i="4"/>
  <c r="EH63" i="4"/>
  <c r="CL63" i="4"/>
  <c r="O63" i="4"/>
  <c r="DE59" i="4"/>
  <c r="DY59" i="4"/>
  <c r="CX59" i="4"/>
  <c r="CT59" i="4"/>
  <c r="EH59" i="4"/>
  <c r="CL59" i="4"/>
  <c r="O59" i="4"/>
  <c r="DE55" i="4"/>
  <c r="DY55" i="4"/>
  <c r="CX55" i="4"/>
  <c r="CT55" i="4"/>
  <c r="EH55" i="4"/>
  <c r="O55" i="4"/>
  <c r="CL55" i="4"/>
  <c r="DE51" i="4"/>
  <c r="DY51" i="4"/>
  <c r="CX51" i="4"/>
  <c r="CT51" i="4"/>
  <c r="EH51" i="4"/>
  <c r="O51" i="4"/>
  <c r="CL51" i="4"/>
  <c r="DE47" i="4"/>
  <c r="DY47" i="4"/>
  <c r="CX47" i="4"/>
  <c r="CT47" i="4"/>
  <c r="EH47" i="4"/>
  <c r="CL47" i="4"/>
  <c r="O47" i="4"/>
  <c r="DE43" i="4"/>
  <c r="DY43" i="4"/>
  <c r="CX43" i="4"/>
  <c r="CT43" i="4"/>
  <c r="EH43" i="4"/>
  <c r="CL43" i="4"/>
  <c r="O43" i="4"/>
  <c r="DE39" i="4"/>
  <c r="DY39" i="4"/>
  <c r="CX39" i="4"/>
  <c r="CT39" i="4"/>
  <c r="EH39" i="4"/>
  <c r="O39" i="4"/>
  <c r="CL39" i="4"/>
  <c r="DE35" i="4"/>
  <c r="DY35" i="4"/>
  <c r="CX35" i="4"/>
  <c r="CT35" i="4"/>
  <c r="EH35" i="4"/>
  <c r="CL35" i="4"/>
  <c r="O35" i="4"/>
  <c r="DE31" i="4"/>
  <c r="DY31" i="4"/>
  <c r="CX31" i="4"/>
  <c r="CT31" i="4"/>
  <c r="EH31" i="4"/>
  <c r="CL31" i="4"/>
  <c r="O31" i="4"/>
  <c r="DE27" i="4"/>
  <c r="DY27" i="4"/>
  <c r="CX27" i="4"/>
  <c r="CT27" i="4"/>
  <c r="EH27" i="4"/>
  <c r="CL27" i="4"/>
  <c r="O27" i="4"/>
  <c r="DE23" i="4"/>
  <c r="DY23" i="4"/>
  <c r="CX23" i="4"/>
  <c r="CT23" i="4"/>
  <c r="EH23" i="4"/>
  <c r="O23" i="4"/>
  <c r="CL23" i="4"/>
  <c r="DE19" i="4"/>
  <c r="DY19" i="4"/>
  <c r="CX19" i="4"/>
  <c r="CT19" i="4"/>
  <c r="EH19" i="4"/>
  <c r="O19" i="4"/>
  <c r="CL19" i="4"/>
  <c r="DE15" i="4"/>
  <c r="DY15" i="4"/>
  <c r="CX15" i="4"/>
  <c r="CT15" i="4"/>
  <c r="EH15" i="4"/>
  <c r="CL15" i="4"/>
  <c r="O15" i="4"/>
  <c r="DE11" i="4"/>
  <c r="DY11" i="4"/>
  <c r="CX11" i="4"/>
  <c r="CT11" i="4"/>
  <c r="EH11" i="4"/>
  <c r="CL11" i="4"/>
  <c r="O11" i="4"/>
  <c r="DE7" i="4"/>
  <c r="DY7" i="4"/>
  <c r="CX7" i="4"/>
  <c r="CT7" i="4"/>
  <c r="EH7" i="4"/>
  <c r="O7" i="4"/>
  <c r="CL7" i="4"/>
  <c r="DE198" i="4"/>
  <c r="CX198" i="4"/>
  <c r="CT198" i="4"/>
  <c r="EH198" i="4"/>
  <c r="CL198" i="4"/>
  <c r="DY198" i="4"/>
  <c r="O198" i="4"/>
  <c r="DE194" i="4"/>
  <c r="CX194" i="4"/>
  <c r="CT194" i="4"/>
  <c r="EH194" i="4"/>
  <c r="CL194" i="4"/>
  <c r="DY194" i="4"/>
  <c r="O194" i="4"/>
  <c r="DE190" i="4"/>
  <c r="CX190" i="4"/>
  <c r="CT190" i="4"/>
  <c r="EH190" i="4"/>
  <c r="CL190" i="4"/>
  <c r="O190" i="4"/>
  <c r="DY190" i="4"/>
  <c r="DE186" i="4"/>
  <c r="CX186" i="4"/>
  <c r="CT186" i="4"/>
  <c r="EH186" i="4"/>
  <c r="CL186" i="4"/>
  <c r="DY186" i="4"/>
  <c r="O186" i="4"/>
  <c r="DE182" i="4"/>
  <c r="CX182" i="4"/>
  <c r="CT182" i="4"/>
  <c r="EH182" i="4"/>
  <c r="CL182" i="4"/>
  <c r="DY182" i="4"/>
  <c r="O182" i="4"/>
  <c r="DE178" i="4"/>
  <c r="CX178" i="4"/>
  <c r="CT178" i="4"/>
  <c r="EH178" i="4"/>
  <c r="CL178" i="4"/>
  <c r="DY178" i="4"/>
  <c r="O178" i="4"/>
  <c r="DE174" i="4"/>
  <c r="CX174" i="4"/>
  <c r="CT174" i="4"/>
  <c r="EH174" i="4"/>
  <c r="CL174" i="4"/>
  <c r="O174" i="4"/>
  <c r="DY174" i="4"/>
  <c r="DE170" i="4"/>
  <c r="CX170" i="4"/>
  <c r="CT170" i="4"/>
  <c r="EH170" i="4"/>
  <c r="CL170" i="4"/>
  <c r="DY170" i="4"/>
  <c r="O170" i="4"/>
  <c r="DE166" i="4"/>
  <c r="CX166" i="4"/>
  <c r="CT166" i="4"/>
  <c r="EH166" i="4"/>
  <c r="CL166" i="4"/>
  <c r="DY166" i="4"/>
  <c r="O166" i="4"/>
  <c r="DE162" i="4"/>
  <c r="CX162" i="4"/>
  <c r="CT162" i="4"/>
  <c r="EH162" i="4"/>
  <c r="CL162" i="4"/>
  <c r="DY162" i="4"/>
  <c r="O162" i="4"/>
  <c r="DE158" i="4"/>
  <c r="CX158" i="4"/>
  <c r="CT158" i="4"/>
  <c r="EH158" i="4"/>
  <c r="CL158" i="4"/>
  <c r="O158" i="4"/>
  <c r="DY158" i="4"/>
  <c r="DE154" i="4"/>
  <c r="CX154" i="4"/>
  <c r="CT154" i="4"/>
  <c r="EH154" i="4"/>
  <c r="CL154" i="4"/>
  <c r="DY154" i="4"/>
  <c r="O154" i="4"/>
  <c r="DE150" i="4"/>
  <c r="CX150" i="4"/>
  <c r="CT150" i="4"/>
  <c r="EH150" i="4"/>
  <c r="CL150" i="4"/>
  <c r="DY150" i="4"/>
  <c r="O150" i="4"/>
  <c r="DE146" i="4"/>
  <c r="CX146" i="4"/>
  <c r="CT146" i="4"/>
  <c r="EH146" i="4"/>
  <c r="CL146" i="4"/>
  <c r="DY146" i="4"/>
  <c r="O146" i="4"/>
  <c r="DE142" i="4"/>
  <c r="CX142" i="4"/>
  <c r="CT142" i="4"/>
  <c r="EH142" i="4"/>
  <c r="CL142" i="4"/>
  <c r="O142" i="4"/>
  <c r="DY142" i="4"/>
  <c r="DE138" i="4"/>
  <c r="CX138" i="4"/>
  <c r="CT138" i="4"/>
  <c r="EH138" i="4"/>
  <c r="CL138" i="4"/>
  <c r="DY138" i="4"/>
  <c r="O138" i="4"/>
  <c r="DE134" i="4"/>
  <c r="CX134" i="4"/>
  <c r="CT134" i="4"/>
  <c r="EH134" i="4"/>
  <c r="CL134" i="4"/>
  <c r="DY134" i="4"/>
  <c r="O134" i="4"/>
  <c r="DE130" i="4"/>
  <c r="CX130" i="4"/>
  <c r="CT130" i="4"/>
  <c r="EH130" i="4"/>
  <c r="CL130" i="4"/>
  <c r="DY130" i="4"/>
  <c r="O130" i="4"/>
  <c r="DE126" i="4"/>
  <c r="CX126" i="4"/>
  <c r="CT126" i="4"/>
  <c r="EH126" i="4"/>
  <c r="CL126" i="4"/>
  <c r="O126" i="4"/>
  <c r="DY126" i="4"/>
  <c r="DE122" i="4"/>
  <c r="CX122" i="4"/>
  <c r="CT122" i="4"/>
  <c r="EH122" i="4"/>
  <c r="CL122" i="4"/>
  <c r="DY122" i="4"/>
  <c r="O122" i="4"/>
  <c r="DE118" i="4"/>
  <c r="CX118" i="4"/>
  <c r="CT118" i="4"/>
  <c r="EH118" i="4"/>
  <c r="CL118" i="4"/>
  <c r="DY118" i="4"/>
  <c r="O118" i="4"/>
  <c r="DE114" i="4"/>
  <c r="CX114" i="4"/>
  <c r="CT114" i="4"/>
  <c r="EH114" i="4"/>
  <c r="CL114" i="4"/>
  <c r="DY114" i="4"/>
  <c r="O114" i="4"/>
  <c r="DE110" i="4"/>
  <c r="CX110" i="4"/>
  <c r="CT110" i="4"/>
  <c r="EH110" i="4"/>
  <c r="CL110" i="4"/>
  <c r="DY110" i="4"/>
  <c r="O110" i="4"/>
  <c r="DE106" i="4"/>
  <c r="CX106" i="4"/>
  <c r="CT106" i="4"/>
  <c r="EH106" i="4"/>
  <c r="CL106" i="4"/>
  <c r="DY106" i="4"/>
  <c r="O106" i="4"/>
  <c r="DE102" i="4"/>
  <c r="CX102" i="4"/>
  <c r="CT102" i="4"/>
  <c r="EH102" i="4"/>
  <c r="CL102" i="4"/>
  <c r="O102" i="4"/>
  <c r="DY102" i="4"/>
  <c r="DE98" i="4"/>
  <c r="CX98" i="4"/>
  <c r="CT98" i="4"/>
  <c r="EH98" i="4"/>
  <c r="CL98" i="4"/>
  <c r="O98" i="4"/>
  <c r="DY98" i="4"/>
  <c r="DE94" i="4"/>
  <c r="CX94" i="4"/>
  <c r="CT94" i="4"/>
  <c r="EH94" i="4"/>
  <c r="CL94" i="4"/>
  <c r="O94" i="4"/>
  <c r="DY94" i="4"/>
  <c r="DE90" i="4"/>
  <c r="CX90" i="4"/>
  <c r="CT90" i="4"/>
  <c r="EH90" i="4"/>
  <c r="CL90" i="4"/>
  <c r="O90" i="4"/>
  <c r="DY90" i="4"/>
  <c r="DE86" i="4"/>
  <c r="CX86" i="4"/>
  <c r="CT86" i="4"/>
  <c r="EH86" i="4"/>
  <c r="CL86" i="4"/>
  <c r="O86" i="4"/>
  <c r="DY86" i="4"/>
  <c r="DE82" i="4"/>
  <c r="CX82" i="4"/>
  <c r="CT82" i="4"/>
  <c r="EH82" i="4"/>
  <c r="CL82" i="4"/>
  <c r="O82" i="4"/>
  <c r="DY82" i="4"/>
  <c r="DE78" i="4"/>
  <c r="CX78" i="4"/>
  <c r="CT78" i="4"/>
  <c r="EH78" i="4"/>
  <c r="CL78" i="4"/>
  <c r="O78" i="4"/>
  <c r="DY78" i="4"/>
  <c r="DE74" i="4"/>
  <c r="CX74" i="4"/>
  <c r="CT74" i="4"/>
  <c r="EH74" i="4"/>
  <c r="CL74" i="4"/>
  <c r="O74" i="4"/>
  <c r="DY74" i="4"/>
  <c r="DE70" i="4"/>
  <c r="CX70" i="4"/>
  <c r="CT70" i="4"/>
  <c r="EH70" i="4"/>
  <c r="CL70" i="4"/>
  <c r="O70" i="4"/>
  <c r="DY70" i="4"/>
  <c r="DE66" i="4"/>
  <c r="CX66" i="4"/>
  <c r="CT66" i="4"/>
  <c r="EH66" i="4"/>
  <c r="CL66" i="4"/>
  <c r="O66" i="4"/>
  <c r="DY66" i="4"/>
  <c r="DE62" i="4"/>
  <c r="CX62" i="4"/>
  <c r="CT62" i="4"/>
  <c r="EH62" i="4"/>
  <c r="CL62" i="4"/>
  <c r="O62" i="4"/>
  <c r="DY62" i="4"/>
  <c r="DE58" i="4"/>
  <c r="CX58" i="4"/>
  <c r="CT58" i="4"/>
  <c r="EH58" i="4"/>
  <c r="CL58" i="4"/>
  <c r="O58" i="4"/>
  <c r="DY58" i="4"/>
  <c r="DE54" i="4"/>
  <c r="CX54" i="4"/>
  <c r="CT54" i="4"/>
  <c r="EH54" i="4"/>
  <c r="CL54" i="4"/>
  <c r="O54" i="4"/>
  <c r="DY54" i="4"/>
  <c r="DE50" i="4"/>
  <c r="CX50" i="4"/>
  <c r="CT50" i="4"/>
  <c r="EH50" i="4"/>
  <c r="CL50" i="4"/>
  <c r="O50" i="4"/>
  <c r="DY50" i="4"/>
  <c r="DE46" i="4"/>
  <c r="CX46" i="4"/>
  <c r="CT46" i="4"/>
  <c r="EH46" i="4"/>
  <c r="CL46" i="4"/>
  <c r="O46" i="4"/>
  <c r="DY46" i="4"/>
  <c r="DE42" i="4"/>
  <c r="CX42" i="4"/>
  <c r="CT42" i="4"/>
  <c r="EH42" i="4"/>
  <c r="CL42" i="4"/>
  <c r="O42" i="4"/>
  <c r="DY42" i="4"/>
  <c r="DE38" i="4"/>
  <c r="CX38" i="4"/>
  <c r="CT38" i="4"/>
  <c r="EH38" i="4"/>
  <c r="CL38" i="4"/>
  <c r="O38" i="4"/>
  <c r="DY38" i="4"/>
  <c r="DE34" i="4"/>
  <c r="CX34" i="4"/>
  <c r="CT34" i="4"/>
  <c r="EH34" i="4"/>
  <c r="CL34" i="4"/>
  <c r="O34" i="4"/>
  <c r="DY34" i="4"/>
  <c r="DE30" i="4"/>
  <c r="CX30" i="4"/>
  <c r="CT30" i="4"/>
  <c r="EH30" i="4"/>
  <c r="CL30" i="4"/>
  <c r="O30" i="4"/>
  <c r="DY30" i="4"/>
  <c r="DE26" i="4"/>
  <c r="CX26" i="4"/>
  <c r="CT26" i="4"/>
  <c r="EH26" i="4"/>
  <c r="CL26" i="4"/>
  <c r="O26" i="4"/>
  <c r="DY26" i="4"/>
  <c r="DE22" i="4"/>
  <c r="CX22" i="4"/>
  <c r="CT22" i="4"/>
  <c r="EH22" i="4"/>
  <c r="CL22" i="4"/>
  <c r="O22" i="4"/>
  <c r="DY22" i="4"/>
  <c r="DE18" i="4"/>
  <c r="CX18" i="4"/>
  <c r="CT18" i="4"/>
  <c r="EH18" i="4"/>
  <c r="CL18" i="4"/>
  <c r="O18" i="4"/>
  <c r="DY18" i="4"/>
  <c r="DE14" i="4"/>
  <c r="CX14" i="4"/>
  <c r="CT14" i="4"/>
  <c r="EH14" i="4"/>
  <c r="CL14" i="4"/>
  <c r="O14" i="4"/>
  <c r="DY14" i="4"/>
  <c r="DE10" i="4"/>
  <c r="CX10" i="4"/>
  <c r="CT10" i="4"/>
  <c r="EH10" i="4"/>
  <c r="CL10" i="4"/>
  <c r="O10" i="4"/>
  <c r="DY10" i="4"/>
  <c r="DE6" i="4"/>
  <c r="CX6" i="4"/>
  <c r="CT6" i="4"/>
  <c r="EH6" i="4"/>
  <c r="CL6" i="4"/>
  <c r="O6" i="4"/>
  <c r="DY6" i="4"/>
  <c r="DE197" i="4"/>
  <c r="CT197" i="4"/>
  <c r="EH197" i="4"/>
  <c r="CL197" i="4"/>
  <c r="DY197" i="4"/>
  <c r="CX197" i="4"/>
  <c r="O197" i="4"/>
  <c r="DE193" i="4"/>
  <c r="CT193" i="4"/>
  <c r="EH193" i="4"/>
  <c r="CL193" i="4"/>
  <c r="DY193" i="4"/>
  <c r="CX193" i="4"/>
  <c r="O193" i="4"/>
  <c r="DE189" i="4"/>
  <c r="CT189" i="4"/>
  <c r="EH189" i="4"/>
  <c r="CL189" i="4"/>
  <c r="DY189" i="4"/>
  <c r="O189" i="4"/>
  <c r="CX189" i="4"/>
  <c r="DE185" i="4"/>
  <c r="CT185" i="4"/>
  <c r="EH185" i="4"/>
  <c r="CL185" i="4"/>
  <c r="DY185" i="4"/>
  <c r="CX185" i="4"/>
  <c r="O185" i="4"/>
  <c r="DE181" i="4"/>
  <c r="CT181" i="4"/>
  <c r="EH181" i="4"/>
  <c r="CL181" i="4"/>
  <c r="DY181" i="4"/>
  <c r="CX181" i="4"/>
  <c r="O181" i="4"/>
  <c r="DE177" i="4"/>
  <c r="CT177" i="4"/>
  <c r="EH177" i="4"/>
  <c r="CL177" i="4"/>
  <c r="DY177" i="4"/>
  <c r="CX177" i="4"/>
  <c r="O177" i="4"/>
  <c r="DE173" i="4"/>
  <c r="CT173" i="4"/>
  <c r="EH173" i="4"/>
  <c r="CL173" i="4"/>
  <c r="DY173" i="4"/>
  <c r="CX173" i="4"/>
  <c r="O173" i="4"/>
  <c r="DE169" i="4"/>
  <c r="CT169" i="4"/>
  <c r="EH169" i="4"/>
  <c r="CL169" i="4"/>
  <c r="DY169" i="4"/>
  <c r="CX169" i="4"/>
  <c r="O169" i="4"/>
  <c r="DE165" i="4"/>
  <c r="CT165" i="4"/>
  <c r="EH165" i="4"/>
  <c r="CL165" i="4"/>
  <c r="DY165" i="4"/>
  <c r="CX165" i="4"/>
  <c r="O165" i="4"/>
  <c r="DE161" i="4"/>
  <c r="CT161" i="4"/>
  <c r="EH161" i="4"/>
  <c r="CL161" i="4"/>
  <c r="DY161" i="4"/>
  <c r="CX161" i="4"/>
  <c r="O161" i="4"/>
  <c r="DE157" i="4"/>
  <c r="CT157" i="4"/>
  <c r="EH157" i="4"/>
  <c r="CL157" i="4"/>
  <c r="DY157" i="4"/>
  <c r="O157" i="4"/>
  <c r="CX157" i="4"/>
  <c r="DE153" i="4"/>
  <c r="CT153" i="4"/>
  <c r="EH153" i="4"/>
  <c r="CL153" i="4"/>
  <c r="DY153" i="4"/>
  <c r="CX153" i="4"/>
  <c r="O153" i="4"/>
  <c r="DE149" i="4"/>
  <c r="CT149" i="4"/>
  <c r="EH149" i="4"/>
  <c r="CL149" i="4"/>
  <c r="DY149" i="4"/>
  <c r="CX149" i="4"/>
  <c r="O149" i="4"/>
  <c r="DE145" i="4"/>
  <c r="CT145" i="4"/>
  <c r="EH145" i="4"/>
  <c r="CL145" i="4"/>
  <c r="DY145" i="4"/>
  <c r="CX145" i="4"/>
  <c r="O145" i="4"/>
  <c r="DE141" i="4"/>
  <c r="CT141" i="4"/>
  <c r="EH141" i="4"/>
  <c r="CL141" i="4"/>
  <c r="DY141" i="4"/>
  <c r="CX141" i="4"/>
  <c r="O141" i="4"/>
  <c r="DE137" i="4"/>
  <c r="CT137" i="4"/>
  <c r="EH137" i="4"/>
  <c r="CL137" i="4"/>
  <c r="DY137" i="4"/>
  <c r="CX137" i="4"/>
  <c r="O137" i="4"/>
  <c r="DE133" i="4"/>
  <c r="CT133" i="4"/>
  <c r="EH133" i="4"/>
  <c r="CL133" i="4"/>
  <c r="DY133" i="4"/>
  <c r="CX133" i="4"/>
  <c r="O133" i="4"/>
  <c r="DE129" i="4"/>
  <c r="CT129" i="4"/>
  <c r="EH129" i="4"/>
  <c r="CL129" i="4"/>
  <c r="DY129" i="4"/>
  <c r="CX129" i="4"/>
  <c r="O129" i="4"/>
  <c r="DE125" i="4"/>
  <c r="CT125" i="4"/>
  <c r="EH125" i="4"/>
  <c r="CL125" i="4"/>
  <c r="O125" i="4"/>
  <c r="DY125" i="4"/>
  <c r="CX125" i="4"/>
  <c r="DE121" i="4"/>
  <c r="CT121" i="4"/>
  <c r="EH121" i="4"/>
  <c r="CL121" i="4"/>
  <c r="O121" i="4"/>
  <c r="DY121" i="4"/>
  <c r="CX121" i="4"/>
  <c r="DE117" i="4"/>
  <c r="CT117" i="4"/>
  <c r="EH117" i="4"/>
  <c r="CL117" i="4"/>
  <c r="O117" i="4"/>
  <c r="DY117" i="4"/>
  <c r="CX117" i="4"/>
  <c r="DE113" i="4"/>
  <c r="CT113" i="4"/>
  <c r="EH113" i="4"/>
  <c r="CL113" i="4"/>
  <c r="O113" i="4"/>
  <c r="DY113" i="4"/>
  <c r="CX113" i="4"/>
  <c r="DE109" i="4"/>
  <c r="CT109" i="4"/>
  <c r="EH109" i="4"/>
  <c r="CL109" i="4"/>
  <c r="O109" i="4"/>
  <c r="DY109" i="4"/>
  <c r="CX109" i="4"/>
  <c r="DE105" i="4"/>
  <c r="CT105" i="4"/>
  <c r="EH105" i="4"/>
  <c r="CL105" i="4"/>
  <c r="O105" i="4"/>
  <c r="DY105" i="4"/>
  <c r="CX105" i="4"/>
  <c r="DE101" i="4"/>
  <c r="CT101" i="4"/>
  <c r="EH101" i="4"/>
  <c r="CL101" i="4"/>
  <c r="O101" i="4"/>
  <c r="DY101" i="4"/>
  <c r="CX101" i="4"/>
  <c r="DE97" i="4"/>
  <c r="CT97" i="4"/>
  <c r="EH97" i="4"/>
  <c r="CL97" i="4"/>
  <c r="O97" i="4"/>
  <c r="DY97" i="4"/>
  <c r="CX97" i="4"/>
  <c r="DE93" i="4"/>
  <c r="CT93" i="4"/>
  <c r="EH93" i="4"/>
  <c r="CL93" i="4"/>
  <c r="O93" i="4"/>
  <c r="DY93" i="4"/>
  <c r="CX93" i="4"/>
  <c r="DE89" i="4"/>
  <c r="CT89" i="4"/>
  <c r="EH89" i="4"/>
  <c r="CL89" i="4"/>
  <c r="O89" i="4"/>
  <c r="DY89" i="4"/>
  <c r="CX89" i="4"/>
  <c r="DE85" i="4"/>
  <c r="CT85" i="4"/>
  <c r="EH85" i="4"/>
  <c r="CL85" i="4"/>
  <c r="O85" i="4"/>
  <c r="DY85" i="4"/>
  <c r="CX85" i="4"/>
  <c r="DE81" i="4"/>
  <c r="CT81" i="4"/>
  <c r="EH81" i="4"/>
  <c r="CL81" i="4"/>
  <c r="O81" i="4"/>
  <c r="DY81" i="4"/>
  <c r="CX81" i="4"/>
  <c r="DE77" i="4"/>
  <c r="CT77" i="4"/>
  <c r="EH77" i="4"/>
  <c r="CL77" i="4"/>
  <c r="O77" i="4"/>
  <c r="DY77" i="4"/>
  <c r="CX77" i="4"/>
  <c r="DE73" i="4"/>
  <c r="CT73" i="4"/>
  <c r="EH73" i="4"/>
  <c r="CL73" i="4"/>
  <c r="O73" i="4"/>
  <c r="DY73" i="4"/>
  <c r="CX73" i="4"/>
  <c r="DE69" i="4"/>
  <c r="CT69" i="4"/>
  <c r="EH69" i="4"/>
  <c r="CL69" i="4"/>
  <c r="O69" i="4"/>
  <c r="DY69" i="4"/>
  <c r="CX69" i="4"/>
  <c r="DE65" i="4"/>
  <c r="CT65" i="4"/>
  <c r="EH65" i="4"/>
  <c r="CL65" i="4"/>
  <c r="O65" i="4"/>
  <c r="DY65" i="4"/>
  <c r="CX65" i="4"/>
  <c r="DE61" i="4"/>
  <c r="CT61" i="4"/>
  <c r="EH61" i="4"/>
  <c r="CL61" i="4"/>
  <c r="O61" i="4"/>
  <c r="DY61" i="4"/>
  <c r="CX61" i="4"/>
  <c r="DE57" i="4"/>
  <c r="CT57" i="4"/>
  <c r="EH57" i="4"/>
  <c r="CL57" i="4"/>
  <c r="O57" i="4"/>
  <c r="DY57" i="4"/>
  <c r="CX57" i="4"/>
  <c r="DE53" i="4"/>
  <c r="CT53" i="4"/>
  <c r="EH53" i="4"/>
  <c r="CL53" i="4"/>
  <c r="O53" i="4"/>
  <c r="DY53" i="4"/>
  <c r="CX53" i="4"/>
  <c r="DE49" i="4"/>
  <c r="CT49" i="4"/>
  <c r="EH49" i="4"/>
  <c r="CL49" i="4"/>
  <c r="O49" i="4"/>
  <c r="DY49" i="4"/>
  <c r="CX49" i="4"/>
  <c r="DE45" i="4"/>
  <c r="CT45" i="4"/>
  <c r="EH45" i="4"/>
  <c r="CL45" i="4"/>
  <c r="O45" i="4"/>
  <c r="DY45" i="4"/>
  <c r="CX45" i="4"/>
  <c r="DE41" i="4"/>
  <c r="CT41" i="4"/>
  <c r="EH41" i="4"/>
  <c r="CL41" i="4"/>
  <c r="O41" i="4"/>
  <c r="DY41" i="4"/>
  <c r="CX41" i="4"/>
  <c r="DE37" i="4"/>
  <c r="CT37" i="4"/>
  <c r="EH37" i="4"/>
  <c r="CL37" i="4"/>
  <c r="O37" i="4"/>
  <c r="DY37" i="4"/>
  <c r="CX37" i="4"/>
  <c r="DE33" i="4"/>
  <c r="CT33" i="4"/>
  <c r="EH33" i="4"/>
  <c r="CL33" i="4"/>
  <c r="O33" i="4"/>
  <c r="DY33" i="4"/>
  <c r="CX33" i="4"/>
  <c r="DE29" i="4"/>
  <c r="CT29" i="4"/>
  <c r="EH29" i="4"/>
  <c r="CL29" i="4"/>
  <c r="O29" i="4"/>
  <c r="DY29" i="4"/>
  <c r="CX29" i="4"/>
  <c r="DE25" i="4"/>
  <c r="CT25" i="4"/>
  <c r="EH25" i="4"/>
  <c r="CL25" i="4"/>
  <c r="O25" i="4"/>
  <c r="DY25" i="4"/>
  <c r="CX25" i="4"/>
  <c r="DE21" i="4"/>
  <c r="CT21" i="4"/>
  <c r="EH21" i="4"/>
  <c r="CL21" i="4"/>
  <c r="O21" i="4"/>
  <c r="DY21" i="4"/>
  <c r="CX21" i="4"/>
  <c r="DE17" i="4"/>
  <c r="CT17" i="4"/>
  <c r="EH17" i="4"/>
  <c r="CL17" i="4"/>
  <c r="O17" i="4"/>
  <c r="DY17" i="4"/>
  <c r="CX17" i="4"/>
  <c r="DE13" i="4"/>
  <c r="CT13" i="4"/>
  <c r="EH13" i="4"/>
  <c r="CL13" i="4"/>
  <c r="O13" i="4"/>
  <c r="DY13" i="4"/>
  <c r="CX13" i="4"/>
  <c r="DE9" i="4"/>
  <c r="CT9" i="4"/>
  <c r="EH9" i="4"/>
  <c r="CL9" i="4"/>
  <c r="O9" i="4"/>
  <c r="DY9" i="4"/>
  <c r="CX9" i="4"/>
  <c r="DE201" i="4"/>
  <c r="CT201" i="4"/>
  <c r="EH201" i="4"/>
  <c r="CL201" i="4"/>
  <c r="DY201" i="4"/>
  <c r="CX201" i="4"/>
  <c r="O201" i="4"/>
  <c r="DE200" i="4"/>
  <c r="EH200" i="4"/>
  <c r="CL200" i="4"/>
  <c r="DY200" i="4"/>
  <c r="CX200" i="4"/>
  <c r="CT200" i="4"/>
  <c r="O200" i="4"/>
  <c r="DE196" i="4"/>
  <c r="EH196" i="4"/>
  <c r="CL196" i="4"/>
  <c r="DY196" i="4"/>
  <c r="CX196" i="4"/>
  <c r="CT196" i="4"/>
  <c r="O196" i="4"/>
  <c r="DE192" i="4"/>
  <c r="EH192" i="4"/>
  <c r="CL192" i="4"/>
  <c r="DY192" i="4"/>
  <c r="CX192" i="4"/>
  <c r="CT192" i="4"/>
  <c r="O192" i="4"/>
  <c r="DE188" i="4"/>
  <c r="EH188" i="4"/>
  <c r="CL188" i="4"/>
  <c r="DY188" i="4"/>
  <c r="CX188" i="4"/>
  <c r="O188" i="4"/>
  <c r="CT188" i="4"/>
  <c r="DE184" i="4"/>
  <c r="EH184" i="4"/>
  <c r="CL184" i="4"/>
  <c r="DY184" i="4"/>
  <c r="CX184" i="4"/>
  <c r="CT184" i="4"/>
  <c r="O184" i="4"/>
  <c r="DE180" i="4"/>
  <c r="EH180" i="4"/>
  <c r="CL180" i="4"/>
  <c r="DY180" i="4"/>
  <c r="CX180" i="4"/>
  <c r="CT180" i="4"/>
  <c r="O180" i="4"/>
  <c r="DE176" i="4"/>
  <c r="EH176" i="4"/>
  <c r="CL176" i="4"/>
  <c r="DY176" i="4"/>
  <c r="CX176" i="4"/>
  <c r="CT176" i="4"/>
  <c r="O176" i="4"/>
  <c r="DE172" i="4"/>
  <c r="EH172" i="4"/>
  <c r="CL172" i="4"/>
  <c r="DY172" i="4"/>
  <c r="CX172" i="4"/>
  <c r="O172" i="4"/>
  <c r="CT172" i="4"/>
  <c r="DE168" i="4"/>
  <c r="EH168" i="4"/>
  <c r="CL168" i="4"/>
  <c r="DY168" i="4"/>
  <c r="CX168" i="4"/>
  <c r="CT168" i="4"/>
  <c r="O168" i="4"/>
  <c r="DE164" i="4"/>
  <c r="EH164" i="4"/>
  <c r="CL164" i="4"/>
  <c r="DY164" i="4"/>
  <c r="CX164" i="4"/>
  <c r="CT164" i="4"/>
  <c r="O164" i="4"/>
  <c r="DE160" i="4"/>
  <c r="EH160" i="4"/>
  <c r="CL160" i="4"/>
  <c r="DY160" i="4"/>
  <c r="CX160" i="4"/>
  <c r="CT160" i="4"/>
  <c r="O160" i="4"/>
  <c r="DE156" i="4"/>
  <c r="EH156" i="4"/>
  <c r="CL156" i="4"/>
  <c r="DY156" i="4"/>
  <c r="CX156" i="4"/>
  <c r="O156" i="4"/>
  <c r="CT156" i="4"/>
  <c r="DE152" i="4"/>
  <c r="EH152" i="4"/>
  <c r="CL152" i="4"/>
  <c r="DY152" i="4"/>
  <c r="CX152" i="4"/>
  <c r="CT152" i="4"/>
  <c r="O152" i="4"/>
  <c r="DE148" i="4"/>
  <c r="EH148" i="4"/>
  <c r="CL148" i="4"/>
  <c r="DY148" i="4"/>
  <c r="CX148" i="4"/>
  <c r="CT148" i="4"/>
  <c r="O148" i="4"/>
  <c r="DE144" i="4"/>
  <c r="EH144" i="4"/>
  <c r="CL144" i="4"/>
  <c r="DY144" i="4"/>
  <c r="CX144" i="4"/>
  <c r="CT144" i="4"/>
  <c r="O144" i="4"/>
  <c r="DE140" i="4"/>
  <c r="EH140" i="4"/>
  <c r="CL140" i="4"/>
  <c r="DY140" i="4"/>
  <c r="CX140" i="4"/>
  <c r="O140" i="4"/>
  <c r="CT140" i="4"/>
  <c r="DE136" i="4"/>
  <c r="EH136" i="4"/>
  <c r="CL136" i="4"/>
  <c r="DY136" i="4"/>
  <c r="CX136" i="4"/>
  <c r="CT136" i="4"/>
  <c r="O136" i="4"/>
  <c r="DE132" i="4"/>
  <c r="EH132" i="4"/>
  <c r="CL132" i="4"/>
  <c r="DY132" i="4"/>
  <c r="CX132" i="4"/>
  <c r="CT132" i="4"/>
  <c r="O132" i="4"/>
  <c r="DE128" i="4"/>
  <c r="EH128" i="4"/>
  <c r="CL128" i="4"/>
  <c r="DY128" i="4"/>
  <c r="CX128" i="4"/>
  <c r="CT128" i="4"/>
  <c r="O128" i="4"/>
  <c r="DE124" i="4"/>
  <c r="EH124" i="4"/>
  <c r="CL124" i="4"/>
  <c r="DY124" i="4"/>
  <c r="CX124" i="4"/>
  <c r="O124" i="4"/>
  <c r="CT124" i="4"/>
  <c r="DE120" i="4"/>
  <c r="EH120" i="4"/>
  <c r="CL120" i="4"/>
  <c r="O120" i="4"/>
  <c r="DY120" i="4"/>
  <c r="CX120" i="4"/>
  <c r="CT120" i="4"/>
  <c r="DE116" i="4"/>
  <c r="EH116" i="4"/>
  <c r="CL116" i="4"/>
  <c r="O116" i="4"/>
  <c r="DY116" i="4"/>
  <c r="CX116" i="4"/>
  <c r="CT116" i="4"/>
  <c r="DE112" i="4"/>
  <c r="EH112" i="4"/>
  <c r="CL112" i="4"/>
  <c r="O112" i="4"/>
  <c r="DY112" i="4"/>
  <c r="CX112" i="4"/>
  <c r="CT112" i="4"/>
  <c r="DE108" i="4"/>
  <c r="EH108" i="4"/>
  <c r="CL108" i="4"/>
  <c r="O108" i="4"/>
  <c r="DY108" i="4"/>
  <c r="CX108" i="4"/>
  <c r="CT108" i="4"/>
  <c r="DE104" i="4"/>
  <c r="EH104" i="4"/>
  <c r="CL104" i="4"/>
  <c r="O104" i="4"/>
  <c r="DY104" i="4"/>
  <c r="CX104" i="4"/>
  <c r="CT104" i="4"/>
  <c r="DE100" i="4"/>
  <c r="EH100" i="4"/>
  <c r="CL100" i="4"/>
  <c r="O100" i="4"/>
  <c r="DY100" i="4"/>
  <c r="CX100" i="4"/>
  <c r="CT100" i="4"/>
  <c r="DE96" i="4"/>
  <c r="EH96" i="4"/>
  <c r="CL96" i="4"/>
  <c r="O96" i="4"/>
  <c r="DY96" i="4"/>
  <c r="CX96" i="4"/>
  <c r="CT96" i="4"/>
  <c r="DE92" i="4"/>
  <c r="EH92" i="4"/>
  <c r="CL92" i="4"/>
  <c r="O92" i="4"/>
  <c r="DY92" i="4"/>
  <c r="CX92" i="4"/>
  <c r="CT92" i="4"/>
  <c r="DE88" i="4"/>
  <c r="EH88" i="4"/>
  <c r="CL88" i="4"/>
  <c r="O88" i="4"/>
  <c r="DY88" i="4"/>
  <c r="CX88" i="4"/>
  <c r="CT88" i="4"/>
  <c r="DE84" i="4"/>
  <c r="EH84" i="4"/>
  <c r="CL84" i="4"/>
  <c r="O84" i="4"/>
  <c r="DY84" i="4"/>
  <c r="CX84" i="4"/>
  <c r="CT84" i="4"/>
  <c r="DE80" i="4"/>
  <c r="EH80" i="4"/>
  <c r="CL80" i="4"/>
  <c r="O80" i="4"/>
  <c r="DY80" i="4"/>
  <c r="CX80" i="4"/>
  <c r="CT80" i="4"/>
  <c r="DE76" i="4"/>
  <c r="EH76" i="4"/>
  <c r="CL76" i="4"/>
  <c r="O76" i="4"/>
  <c r="DY76" i="4"/>
  <c r="CX76" i="4"/>
  <c r="CT76" i="4"/>
  <c r="DE72" i="4"/>
  <c r="EH72" i="4"/>
  <c r="CL72" i="4"/>
  <c r="O72" i="4"/>
  <c r="DY72" i="4"/>
  <c r="CX72" i="4"/>
  <c r="CT72" i="4"/>
  <c r="DE68" i="4"/>
  <c r="EH68" i="4"/>
  <c r="CL68" i="4"/>
  <c r="O68" i="4"/>
  <c r="DY68" i="4"/>
  <c r="CX68" i="4"/>
  <c r="CT68" i="4"/>
  <c r="DE64" i="4"/>
  <c r="EH64" i="4"/>
  <c r="CL64" i="4"/>
  <c r="O64" i="4"/>
  <c r="DY64" i="4"/>
  <c r="CX64" i="4"/>
  <c r="CT64" i="4"/>
  <c r="DE60" i="4"/>
  <c r="EH60" i="4"/>
  <c r="CL60" i="4"/>
  <c r="O60" i="4"/>
  <c r="DY60" i="4"/>
  <c r="CX60" i="4"/>
  <c r="CT60" i="4"/>
  <c r="DE56" i="4"/>
  <c r="EH56" i="4"/>
  <c r="CL56" i="4"/>
  <c r="O56" i="4"/>
  <c r="DY56" i="4"/>
  <c r="CX56" i="4"/>
  <c r="CT56" i="4"/>
  <c r="DE52" i="4"/>
  <c r="EH52" i="4"/>
  <c r="CL52" i="4"/>
  <c r="O52" i="4"/>
  <c r="DY52" i="4"/>
  <c r="CX52" i="4"/>
  <c r="CT52" i="4"/>
  <c r="DE48" i="4"/>
  <c r="EH48" i="4"/>
  <c r="CL48" i="4"/>
  <c r="O48" i="4"/>
  <c r="DY48" i="4"/>
  <c r="CX48" i="4"/>
  <c r="CT48" i="4"/>
  <c r="DE44" i="4"/>
  <c r="EH44" i="4"/>
  <c r="CL44" i="4"/>
  <c r="O44" i="4"/>
  <c r="DY44" i="4"/>
  <c r="CX44" i="4"/>
  <c r="CT44" i="4"/>
  <c r="DE40" i="4"/>
  <c r="EH40" i="4"/>
  <c r="CL40" i="4"/>
  <c r="O40" i="4"/>
  <c r="DY40" i="4"/>
  <c r="CX40" i="4"/>
  <c r="CT40" i="4"/>
  <c r="DE36" i="4"/>
  <c r="EH36" i="4"/>
  <c r="CL36" i="4"/>
  <c r="O36" i="4"/>
  <c r="DY36" i="4"/>
  <c r="CX36" i="4"/>
  <c r="CT36" i="4"/>
  <c r="DE32" i="4"/>
  <c r="EH32" i="4"/>
  <c r="CL32" i="4"/>
  <c r="O32" i="4"/>
  <c r="DY32" i="4"/>
  <c r="CX32" i="4"/>
  <c r="CT32" i="4"/>
  <c r="DE28" i="4"/>
  <c r="EH28" i="4"/>
  <c r="CL28" i="4"/>
  <c r="O28" i="4"/>
  <c r="DY28" i="4"/>
  <c r="CX28" i="4"/>
  <c r="CT28" i="4"/>
  <c r="DE24" i="4"/>
  <c r="EH24" i="4"/>
  <c r="CL24" i="4"/>
  <c r="O24" i="4"/>
  <c r="DY24" i="4"/>
  <c r="CX24" i="4"/>
  <c r="CT24" i="4"/>
  <c r="DE20" i="4"/>
  <c r="EH20" i="4"/>
  <c r="CL20" i="4"/>
  <c r="O20" i="4"/>
  <c r="DY20" i="4"/>
  <c r="CX20" i="4"/>
  <c r="CT20" i="4"/>
  <c r="DE16" i="4"/>
  <c r="EH16" i="4"/>
  <c r="CL16" i="4"/>
  <c r="O16" i="4"/>
  <c r="DY16" i="4"/>
  <c r="CX16" i="4"/>
  <c r="CT16" i="4"/>
  <c r="DE12" i="4"/>
  <c r="EH12" i="4"/>
  <c r="CL12" i="4"/>
  <c r="O12" i="4"/>
  <c r="DY12" i="4"/>
  <c r="CX12" i="4"/>
  <c r="CT12" i="4"/>
  <c r="DE8" i="4"/>
  <c r="EH8" i="4"/>
  <c r="CL8" i="4"/>
  <c r="O8" i="4"/>
  <c r="DY8" i="4"/>
  <c r="CX8" i="4"/>
  <c r="CT8" i="4"/>
  <c r="CV161" i="4" l="1"/>
  <c r="CU161" i="4"/>
  <c r="CY161" i="4"/>
  <c r="CK161" i="4"/>
  <c r="CJ161" i="4"/>
  <c r="CU115" i="4"/>
  <c r="CV115" i="4"/>
  <c r="CY115" i="4"/>
  <c r="CK115" i="4"/>
  <c r="CJ115" i="4"/>
  <c r="CU143" i="4"/>
  <c r="CV143" i="4"/>
  <c r="CY143" i="4"/>
  <c r="CK143" i="4"/>
  <c r="CJ143" i="4"/>
  <c r="CV179" i="4"/>
  <c r="CU179" i="4"/>
  <c r="CK179" i="4"/>
  <c r="CY179" i="4"/>
  <c r="CJ179" i="4"/>
  <c r="CV187" i="4"/>
  <c r="CU187" i="4"/>
  <c r="CK187" i="4"/>
  <c r="CY187" i="4"/>
  <c r="CJ187" i="4"/>
  <c r="CU24" i="4"/>
  <c r="CV24" i="4"/>
  <c r="CY24" i="4"/>
  <c r="CJ24" i="4"/>
  <c r="CK24" i="4"/>
  <c r="CU60" i="4"/>
  <c r="CV60" i="4"/>
  <c r="CY60" i="4"/>
  <c r="CK60" i="4"/>
  <c r="CJ60" i="4"/>
  <c r="CU104" i="4"/>
  <c r="CV104" i="4"/>
  <c r="CY104" i="4"/>
  <c r="CK104" i="4"/>
  <c r="CJ104" i="4"/>
  <c r="CU148" i="4"/>
  <c r="CV148" i="4"/>
  <c r="CY148" i="4"/>
  <c r="CK148" i="4"/>
  <c r="CJ148" i="4"/>
  <c r="CV192" i="4"/>
  <c r="CU192" i="4"/>
  <c r="CK192" i="4"/>
  <c r="CY192" i="4"/>
  <c r="CJ192" i="4"/>
  <c r="CV22" i="4"/>
  <c r="CU22" i="4"/>
  <c r="CY22" i="4"/>
  <c r="CJ22" i="4"/>
  <c r="CK22" i="4"/>
  <c r="CV26" i="4"/>
  <c r="CU26" i="4"/>
  <c r="CY26" i="4"/>
  <c r="CJ26" i="4"/>
  <c r="CK26" i="4"/>
  <c r="CV38" i="4"/>
  <c r="CU38" i="4"/>
  <c r="CY38" i="4"/>
  <c r="CJ38" i="4"/>
  <c r="CK38" i="4"/>
  <c r="CV42" i="4"/>
  <c r="CU42" i="4"/>
  <c r="CY42" i="4"/>
  <c r="CJ42" i="4"/>
  <c r="CK42" i="4"/>
  <c r="CV54" i="4"/>
  <c r="CU54" i="4"/>
  <c r="CY54" i="4"/>
  <c r="CJ54" i="4"/>
  <c r="CK54" i="4"/>
  <c r="CV58" i="4"/>
  <c r="CU58" i="4"/>
  <c r="CY58" i="4"/>
  <c r="CK58" i="4"/>
  <c r="CJ58" i="4"/>
  <c r="CV70" i="4"/>
  <c r="CU70" i="4"/>
  <c r="CY70" i="4"/>
  <c r="CK70" i="4"/>
  <c r="CJ70" i="4"/>
  <c r="CV90" i="4"/>
  <c r="CU90" i="4"/>
  <c r="CY90" i="4"/>
  <c r="CK90" i="4"/>
  <c r="CJ90" i="4"/>
  <c r="CV106" i="4"/>
  <c r="CU106" i="4"/>
  <c r="CY106" i="4"/>
  <c r="CK106" i="4"/>
  <c r="CJ106" i="4"/>
  <c r="CV122" i="4"/>
  <c r="CU122" i="4"/>
  <c r="CY122" i="4"/>
  <c r="CK122" i="4"/>
  <c r="CJ122" i="4"/>
  <c r="CV138" i="4"/>
  <c r="CU138" i="4"/>
  <c r="CY138" i="4"/>
  <c r="CK138" i="4"/>
  <c r="CJ138" i="4"/>
  <c r="CV154" i="4"/>
  <c r="CU154" i="4"/>
  <c r="CY154" i="4"/>
  <c r="CK154" i="4"/>
  <c r="CJ154" i="4"/>
  <c r="CV162" i="4"/>
  <c r="CU162" i="4"/>
  <c r="CY162" i="4"/>
  <c r="CJ162" i="4"/>
  <c r="CK162" i="4"/>
  <c r="CV170" i="4"/>
  <c r="CU170" i="4"/>
  <c r="CY170" i="4"/>
  <c r="CK170" i="4"/>
  <c r="CJ170" i="4"/>
  <c r="CV178" i="4"/>
  <c r="CU178" i="4"/>
  <c r="CY178" i="4"/>
  <c r="CJ178" i="4"/>
  <c r="CK178" i="4"/>
  <c r="CV182" i="4"/>
  <c r="CU182" i="4"/>
  <c r="CY182" i="4"/>
  <c r="CK182" i="4"/>
  <c r="CJ182" i="4"/>
  <c r="CV186" i="4"/>
  <c r="CU186" i="4"/>
  <c r="CY186" i="4"/>
  <c r="CK186" i="4"/>
  <c r="CJ186" i="4"/>
  <c r="CV190" i="4"/>
  <c r="CU190" i="4"/>
  <c r="CY190" i="4"/>
  <c r="CK190" i="4"/>
  <c r="CJ190" i="4"/>
  <c r="CU119" i="4"/>
  <c r="CV119" i="4"/>
  <c r="CY119" i="4"/>
  <c r="CK119" i="4"/>
  <c r="CJ119" i="4"/>
  <c r="CV163" i="4"/>
  <c r="CU163" i="4"/>
  <c r="CY163" i="4"/>
  <c r="CK163" i="4"/>
  <c r="CJ163" i="4"/>
  <c r="CU12" i="4"/>
  <c r="CV12" i="4"/>
  <c r="CY12" i="4"/>
  <c r="CJ12" i="4"/>
  <c r="CK12" i="4"/>
  <c r="CU44" i="4"/>
  <c r="CV44" i="4"/>
  <c r="CY44" i="4"/>
  <c r="CK44" i="4"/>
  <c r="CJ44" i="4"/>
  <c r="CU80" i="4"/>
  <c r="CV80" i="4"/>
  <c r="CY80" i="4"/>
  <c r="CK80" i="4"/>
  <c r="CJ80" i="4"/>
  <c r="CU124" i="4"/>
  <c r="CV124" i="4"/>
  <c r="CY124" i="4"/>
  <c r="CK124" i="4"/>
  <c r="CJ124" i="4"/>
  <c r="CV164" i="4"/>
  <c r="CU164" i="4"/>
  <c r="CK164" i="4"/>
  <c r="CY164" i="4"/>
  <c r="CJ164" i="4"/>
  <c r="CV7" i="4"/>
  <c r="CU7" i="4"/>
  <c r="CY7" i="4"/>
  <c r="CK7" i="4"/>
  <c r="CJ7" i="4"/>
  <c r="CU27" i="4"/>
  <c r="CV27" i="4"/>
  <c r="CY27" i="4"/>
  <c r="CK27" i="4"/>
  <c r="CJ27" i="4"/>
  <c r="CU55" i="4"/>
  <c r="CV55" i="4"/>
  <c r="CY55" i="4"/>
  <c r="CK55" i="4"/>
  <c r="CJ55" i="4"/>
  <c r="CU67" i="4"/>
  <c r="CV67" i="4"/>
  <c r="CY67" i="4"/>
  <c r="CK67" i="4"/>
  <c r="CJ67" i="4"/>
  <c r="CV171" i="4"/>
  <c r="CU171" i="4"/>
  <c r="CY171" i="4"/>
  <c r="CK171" i="4"/>
  <c r="CJ171" i="4"/>
  <c r="CU16" i="4"/>
  <c r="CV16" i="4"/>
  <c r="CY16" i="4"/>
  <c r="CJ16" i="4"/>
  <c r="CK16" i="4"/>
  <c r="CU100" i="4"/>
  <c r="CV100" i="4"/>
  <c r="CY100" i="4"/>
  <c r="CK100" i="4"/>
  <c r="CJ100" i="4"/>
  <c r="CV172" i="4"/>
  <c r="CU172" i="4"/>
  <c r="CK172" i="4"/>
  <c r="CY172" i="4"/>
  <c r="CJ172" i="4"/>
  <c r="CV201" i="4"/>
  <c r="CU201" i="4"/>
  <c r="CY201" i="4"/>
  <c r="CK201" i="4"/>
  <c r="CJ201" i="4"/>
  <c r="CU93" i="4"/>
  <c r="CV93" i="4"/>
  <c r="CY93" i="4"/>
  <c r="CK93" i="4"/>
  <c r="CJ93" i="4"/>
  <c r="CU25" i="4"/>
  <c r="CV25" i="4"/>
  <c r="CY25" i="4"/>
  <c r="CJ25" i="4"/>
  <c r="CK25" i="4"/>
  <c r="CU41" i="4"/>
  <c r="CV41" i="4"/>
  <c r="CY41" i="4"/>
  <c r="CJ41" i="4"/>
  <c r="CK41" i="4"/>
  <c r="CU49" i="4"/>
  <c r="CV49" i="4"/>
  <c r="CY49" i="4"/>
  <c r="CK49" i="4"/>
  <c r="CJ49" i="4"/>
  <c r="CU57" i="4"/>
  <c r="CV57" i="4"/>
  <c r="CY57" i="4"/>
  <c r="CK57" i="4"/>
  <c r="CJ57" i="4"/>
  <c r="CU73" i="4"/>
  <c r="CV73" i="4"/>
  <c r="CY73" i="4"/>
  <c r="CK73" i="4"/>
  <c r="CJ73" i="4"/>
  <c r="CU81" i="4"/>
  <c r="CV81" i="4"/>
  <c r="CY81" i="4"/>
  <c r="CK81" i="4"/>
  <c r="CJ81" i="4"/>
  <c r="CU89" i="4"/>
  <c r="CV89" i="4"/>
  <c r="CY89" i="4"/>
  <c r="CK89" i="4"/>
  <c r="CJ89" i="4"/>
  <c r="CU97" i="4"/>
  <c r="CV97" i="4"/>
  <c r="CY97" i="4"/>
  <c r="CK97" i="4"/>
  <c r="CJ97" i="4"/>
  <c r="CU105" i="4"/>
  <c r="CV105" i="4"/>
  <c r="CY105" i="4"/>
  <c r="CK105" i="4"/>
  <c r="CJ105" i="4"/>
  <c r="CU121" i="4"/>
  <c r="CV121" i="4"/>
  <c r="CY121" i="4"/>
  <c r="CK121" i="4"/>
  <c r="CJ121" i="4"/>
  <c r="CU129" i="4"/>
  <c r="CV129" i="4"/>
  <c r="CY129" i="4"/>
  <c r="CK129" i="4"/>
  <c r="CJ129" i="4"/>
  <c r="CU137" i="4"/>
  <c r="CV137" i="4"/>
  <c r="CY137" i="4"/>
  <c r="CK137" i="4"/>
  <c r="CJ137" i="4"/>
  <c r="CU153" i="4"/>
  <c r="CV153" i="4"/>
  <c r="CY153" i="4"/>
  <c r="CK153" i="4"/>
  <c r="CJ153" i="4"/>
  <c r="CV169" i="4"/>
  <c r="CU169" i="4"/>
  <c r="CY169" i="4"/>
  <c r="CK169" i="4"/>
  <c r="CJ169" i="4"/>
  <c r="CV177" i="4"/>
  <c r="CU177" i="4"/>
  <c r="CY177" i="4"/>
  <c r="CK177" i="4"/>
  <c r="CJ177" i="4"/>
  <c r="CV185" i="4"/>
  <c r="CU185" i="4"/>
  <c r="CY185" i="4"/>
  <c r="CK185" i="4"/>
  <c r="CJ185" i="4"/>
  <c r="CV194" i="4"/>
  <c r="CU194" i="4"/>
  <c r="CY194" i="4"/>
  <c r="CJ194" i="4"/>
  <c r="CK194" i="4"/>
  <c r="CU103" i="4"/>
  <c r="CV103" i="4"/>
  <c r="CY103" i="4"/>
  <c r="CK103" i="4"/>
  <c r="CJ103" i="4"/>
  <c r="CU123" i="4"/>
  <c r="CV123" i="4"/>
  <c r="CY123" i="4"/>
  <c r="CK123" i="4"/>
  <c r="CJ123" i="4"/>
  <c r="CV167" i="4"/>
  <c r="CU167" i="4"/>
  <c r="CY167" i="4"/>
  <c r="CK167" i="4"/>
  <c r="CJ167" i="4"/>
  <c r="CV195" i="4"/>
  <c r="CU195" i="4"/>
  <c r="CK195" i="4"/>
  <c r="CY195" i="4"/>
  <c r="CJ195" i="4"/>
  <c r="CU52" i="4"/>
  <c r="CV52" i="4"/>
  <c r="CY52" i="4"/>
  <c r="CK52" i="4"/>
  <c r="CJ52" i="4"/>
  <c r="CU92" i="4"/>
  <c r="CV92" i="4"/>
  <c r="CY92" i="4"/>
  <c r="CK92" i="4"/>
  <c r="CJ92" i="4"/>
  <c r="CU140" i="4"/>
  <c r="CV140" i="4"/>
  <c r="CY140" i="4"/>
  <c r="CK140" i="4"/>
  <c r="CJ140" i="4"/>
  <c r="CV180" i="4"/>
  <c r="CU180" i="4"/>
  <c r="CK180" i="4"/>
  <c r="CY180" i="4"/>
  <c r="CJ180" i="4"/>
  <c r="CV6" i="4"/>
  <c r="CU6" i="4"/>
  <c r="CY6" i="4"/>
  <c r="CJ6" i="4"/>
  <c r="CK6" i="4"/>
  <c r="CV86" i="4"/>
  <c r="CU86" i="4"/>
  <c r="CY86" i="4"/>
  <c r="CK86" i="4"/>
  <c r="CJ86" i="4"/>
  <c r="CV118" i="4"/>
  <c r="CU118" i="4"/>
  <c r="CY118" i="4"/>
  <c r="CK118" i="4"/>
  <c r="CJ118" i="4"/>
  <c r="CV150" i="4"/>
  <c r="CU150" i="4"/>
  <c r="CY150" i="4"/>
  <c r="CK150" i="4"/>
  <c r="CJ150" i="4"/>
  <c r="CV198" i="4"/>
  <c r="CU198" i="4"/>
  <c r="CY198" i="4"/>
  <c r="CJ198" i="4"/>
  <c r="CK198" i="4"/>
  <c r="CU79" i="4"/>
  <c r="CV79" i="4"/>
  <c r="CY79" i="4"/>
  <c r="CK79" i="4"/>
  <c r="CJ79" i="4"/>
  <c r="CU91" i="4"/>
  <c r="CV91" i="4"/>
  <c r="CY91" i="4"/>
  <c r="CK91" i="4"/>
  <c r="CJ91" i="4"/>
  <c r="CV183" i="4"/>
  <c r="CU183" i="4"/>
  <c r="CK183" i="4"/>
  <c r="CY183" i="4"/>
  <c r="CJ183" i="4"/>
  <c r="CU36" i="4"/>
  <c r="CV36" i="4"/>
  <c r="CY36" i="4"/>
  <c r="CJ36" i="4"/>
  <c r="CK36" i="4"/>
  <c r="CU76" i="4"/>
  <c r="CV76" i="4"/>
  <c r="CY76" i="4"/>
  <c r="CK76" i="4"/>
  <c r="CJ76" i="4"/>
  <c r="CU112" i="4"/>
  <c r="CV112" i="4"/>
  <c r="CY112" i="4"/>
  <c r="CK112" i="4"/>
  <c r="CJ112" i="4"/>
  <c r="CV156" i="4"/>
  <c r="CU156" i="4"/>
  <c r="CK156" i="4"/>
  <c r="CY156" i="4"/>
  <c r="CJ156" i="4"/>
  <c r="CV196" i="4"/>
  <c r="CU196" i="4"/>
  <c r="CK196" i="4"/>
  <c r="CY196" i="4"/>
  <c r="CJ196" i="4"/>
  <c r="CU19" i="4"/>
  <c r="CV19" i="4"/>
  <c r="CY19" i="4"/>
  <c r="CK19" i="4"/>
  <c r="CJ19" i="4"/>
  <c r="CU39" i="4"/>
  <c r="CV39" i="4"/>
  <c r="CY39" i="4"/>
  <c r="CK39" i="4"/>
  <c r="CJ39" i="4"/>
  <c r="CU135" i="4"/>
  <c r="CV135" i="4"/>
  <c r="CY135" i="4"/>
  <c r="CK135" i="4"/>
  <c r="CJ135" i="4"/>
  <c r="CU88" i="4"/>
  <c r="CV88" i="4"/>
  <c r="CY88" i="4"/>
  <c r="CK88" i="4"/>
  <c r="CJ88" i="4"/>
  <c r="CU152" i="4"/>
  <c r="CV152" i="4"/>
  <c r="CY152" i="4"/>
  <c r="CK152" i="4"/>
  <c r="CJ152" i="4"/>
  <c r="CU113" i="4"/>
  <c r="CV113" i="4"/>
  <c r="CY113" i="4"/>
  <c r="CK113" i="4"/>
  <c r="CJ113" i="4"/>
  <c r="CV189" i="4"/>
  <c r="CU189" i="4"/>
  <c r="CY189" i="4"/>
  <c r="CK189" i="4"/>
  <c r="CJ189" i="4"/>
  <c r="CV193" i="4"/>
  <c r="CU193" i="4"/>
  <c r="CY193" i="4"/>
  <c r="CK193" i="4"/>
  <c r="CJ193" i="4"/>
  <c r="CU13" i="4"/>
  <c r="CV13" i="4"/>
  <c r="CY13" i="4"/>
  <c r="CJ13" i="4"/>
  <c r="CK13" i="4"/>
  <c r="CU17" i="4"/>
  <c r="CV17" i="4"/>
  <c r="CJ17" i="4"/>
  <c r="CY17" i="4"/>
  <c r="CK17" i="4"/>
  <c r="CU45" i="4"/>
  <c r="CV45" i="4"/>
  <c r="CY45" i="4"/>
  <c r="CJ45" i="4"/>
  <c r="CK45" i="4"/>
  <c r="CU77" i="4"/>
  <c r="CV77" i="4"/>
  <c r="CY77" i="4"/>
  <c r="CK77" i="4"/>
  <c r="CJ77" i="4"/>
  <c r="CU125" i="4"/>
  <c r="CV125" i="4"/>
  <c r="CY125" i="4"/>
  <c r="CK125" i="4"/>
  <c r="CJ125" i="4"/>
  <c r="CU59" i="4"/>
  <c r="CV59" i="4"/>
  <c r="CY59" i="4"/>
  <c r="CK59" i="4"/>
  <c r="CJ59" i="4"/>
  <c r="CU87" i="4"/>
  <c r="CV87" i="4"/>
  <c r="CY87" i="4"/>
  <c r="CK87" i="4"/>
  <c r="CJ87" i="4"/>
  <c r="CU95" i="4"/>
  <c r="CV95" i="4"/>
  <c r="CY95" i="4"/>
  <c r="CK95" i="4"/>
  <c r="CJ95" i="4"/>
  <c r="CU131" i="4"/>
  <c r="CV131" i="4"/>
  <c r="CY131" i="4"/>
  <c r="CK131" i="4"/>
  <c r="CJ131" i="4"/>
  <c r="CV159" i="4"/>
  <c r="CU159" i="4"/>
  <c r="CY159" i="4"/>
  <c r="CK159" i="4"/>
  <c r="CJ159" i="4"/>
  <c r="CU40" i="4"/>
  <c r="CV40" i="4"/>
  <c r="CY40" i="4"/>
  <c r="CK40" i="4"/>
  <c r="CJ40" i="4"/>
  <c r="CU84" i="4"/>
  <c r="CV84" i="4"/>
  <c r="CY84" i="4"/>
  <c r="CK84" i="4"/>
  <c r="CJ84" i="4"/>
  <c r="CU128" i="4"/>
  <c r="CV128" i="4"/>
  <c r="CY128" i="4"/>
  <c r="CK128" i="4"/>
  <c r="CJ128" i="4"/>
  <c r="CV168" i="4"/>
  <c r="CU168" i="4"/>
  <c r="CY168" i="4"/>
  <c r="CK168" i="4"/>
  <c r="CJ168" i="4"/>
  <c r="CV114" i="4"/>
  <c r="CU114" i="4"/>
  <c r="CY114" i="4"/>
  <c r="CJ114" i="4"/>
  <c r="CK114" i="4"/>
  <c r="CU63" i="4"/>
  <c r="CV63" i="4"/>
  <c r="CY63" i="4"/>
  <c r="CK63" i="4"/>
  <c r="CJ63" i="4"/>
  <c r="CU71" i="4"/>
  <c r="CV71" i="4"/>
  <c r="CY71" i="4"/>
  <c r="CK71" i="4"/>
  <c r="CJ71" i="4"/>
  <c r="CU111" i="4"/>
  <c r="CV111" i="4"/>
  <c r="CY111" i="4"/>
  <c r="CK111" i="4"/>
  <c r="CJ111" i="4"/>
  <c r="CU147" i="4"/>
  <c r="CV147" i="4"/>
  <c r="CY147" i="4"/>
  <c r="CK147" i="4"/>
  <c r="CJ147" i="4"/>
  <c r="CV191" i="4"/>
  <c r="CU191" i="4"/>
  <c r="CK191" i="4"/>
  <c r="CY191" i="4"/>
  <c r="CJ191" i="4"/>
  <c r="CU28" i="4"/>
  <c r="CV28" i="4"/>
  <c r="CY28" i="4"/>
  <c r="CJ28" i="4"/>
  <c r="CK28" i="4"/>
  <c r="CU64" i="4"/>
  <c r="CV64" i="4"/>
  <c r="CY64" i="4"/>
  <c r="CK64" i="4"/>
  <c r="CJ64" i="4"/>
  <c r="CU108" i="4"/>
  <c r="CV108" i="4"/>
  <c r="CY108" i="4"/>
  <c r="CK108" i="4"/>
  <c r="CJ108" i="4"/>
  <c r="CU144" i="4"/>
  <c r="CV144" i="4"/>
  <c r="CY144" i="4"/>
  <c r="CK144" i="4"/>
  <c r="CJ144" i="4"/>
  <c r="CV184" i="4"/>
  <c r="CU184" i="4"/>
  <c r="CK184" i="4"/>
  <c r="CJ184" i="4"/>
  <c r="CY184" i="4"/>
  <c r="CU15" i="4"/>
  <c r="CV15" i="4"/>
  <c r="CY15" i="4"/>
  <c r="CK15" i="4"/>
  <c r="CJ15" i="4"/>
  <c r="CU23" i="4"/>
  <c r="CV23" i="4"/>
  <c r="CY23" i="4"/>
  <c r="CK23" i="4"/>
  <c r="CJ23" i="4"/>
  <c r="CU35" i="4"/>
  <c r="CV35" i="4"/>
  <c r="CY35" i="4"/>
  <c r="CK35" i="4"/>
  <c r="CJ35" i="4"/>
  <c r="CU47" i="4"/>
  <c r="CV47" i="4"/>
  <c r="CY47" i="4"/>
  <c r="CK47" i="4"/>
  <c r="CJ47" i="4"/>
  <c r="CU51" i="4"/>
  <c r="CV51" i="4"/>
  <c r="CY51" i="4"/>
  <c r="CK51" i="4"/>
  <c r="CJ51" i="4"/>
  <c r="CU107" i="4"/>
  <c r="CV107" i="4"/>
  <c r="CY107" i="4"/>
  <c r="CK107" i="4"/>
  <c r="CJ107" i="4"/>
  <c r="CU68" i="4"/>
  <c r="CV68" i="4"/>
  <c r="CY68" i="4"/>
  <c r="CK68" i="4"/>
  <c r="CJ68" i="4"/>
  <c r="CU132" i="4"/>
  <c r="CV132" i="4"/>
  <c r="CY132" i="4"/>
  <c r="CK132" i="4"/>
  <c r="CJ132" i="4"/>
  <c r="CU29" i="4"/>
  <c r="CV29" i="4"/>
  <c r="CY29" i="4"/>
  <c r="CJ29" i="4"/>
  <c r="CK29" i="4"/>
  <c r="CU33" i="4"/>
  <c r="CV33" i="4"/>
  <c r="CJ33" i="4"/>
  <c r="CY33" i="4"/>
  <c r="CK33" i="4"/>
  <c r="CU61" i="4"/>
  <c r="CV61" i="4"/>
  <c r="CY61" i="4"/>
  <c r="CK61" i="4"/>
  <c r="CJ61" i="4"/>
  <c r="CU65" i="4"/>
  <c r="CV65" i="4"/>
  <c r="CY65" i="4"/>
  <c r="CK65" i="4"/>
  <c r="CJ65" i="4"/>
  <c r="CU145" i="4"/>
  <c r="CV145" i="4"/>
  <c r="CY145" i="4"/>
  <c r="CK145" i="4"/>
  <c r="CJ145" i="4"/>
  <c r="CV9" i="4"/>
  <c r="CU9" i="4"/>
  <c r="CY9" i="4"/>
  <c r="CJ9" i="4"/>
  <c r="CK9" i="4"/>
  <c r="CU21" i="4"/>
  <c r="CV21" i="4"/>
  <c r="CJ21" i="4"/>
  <c r="CK21" i="4"/>
  <c r="CY21" i="4"/>
  <c r="CU37" i="4"/>
  <c r="CV37" i="4"/>
  <c r="CJ37" i="4"/>
  <c r="CK37" i="4"/>
  <c r="CY37" i="4"/>
  <c r="CU53" i="4"/>
  <c r="CV53" i="4"/>
  <c r="CK53" i="4"/>
  <c r="CJ53" i="4"/>
  <c r="CY53" i="4"/>
  <c r="CU69" i="4"/>
  <c r="CV69" i="4"/>
  <c r="CK69" i="4"/>
  <c r="CY69" i="4"/>
  <c r="CJ69" i="4"/>
  <c r="CU85" i="4"/>
  <c r="CV85" i="4"/>
  <c r="CK85" i="4"/>
  <c r="CY85" i="4"/>
  <c r="CJ85" i="4"/>
  <c r="CU101" i="4"/>
  <c r="CV101" i="4"/>
  <c r="CK101" i="4"/>
  <c r="CY101" i="4"/>
  <c r="CJ101" i="4"/>
  <c r="CU109" i="4"/>
  <c r="CV109" i="4"/>
  <c r="CY109" i="4"/>
  <c r="CK109" i="4"/>
  <c r="CJ109" i="4"/>
  <c r="CU117" i="4"/>
  <c r="CV117" i="4"/>
  <c r="CK117" i="4"/>
  <c r="CJ117" i="4"/>
  <c r="CY117" i="4"/>
  <c r="CU133" i="4"/>
  <c r="CV133" i="4"/>
  <c r="CK133" i="4"/>
  <c r="CY133" i="4"/>
  <c r="CJ133" i="4"/>
  <c r="CU141" i="4"/>
  <c r="CV141" i="4"/>
  <c r="CY141" i="4"/>
  <c r="CK141" i="4"/>
  <c r="CJ141" i="4"/>
  <c r="CU149" i="4"/>
  <c r="CV149" i="4"/>
  <c r="CK149" i="4"/>
  <c r="CY149" i="4"/>
  <c r="CJ149" i="4"/>
  <c r="CV157" i="4"/>
  <c r="CU157" i="4"/>
  <c r="CK157" i="4"/>
  <c r="CY157" i="4"/>
  <c r="CJ157" i="4"/>
  <c r="CV165" i="4"/>
  <c r="CU165" i="4"/>
  <c r="CK165" i="4"/>
  <c r="CJ165" i="4"/>
  <c r="CY165" i="4"/>
  <c r="CV173" i="4"/>
  <c r="CU173" i="4"/>
  <c r="CK173" i="4"/>
  <c r="CY173" i="4"/>
  <c r="CJ173" i="4"/>
  <c r="CV181" i="4"/>
  <c r="CU181" i="4"/>
  <c r="CY181" i="4"/>
  <c r="CK181" i="4"/>
  <c r="CJ181" i="4"/>
  <c r="CV197" i="4"/>
  <c r="CU197" i="4"/>
  <c r="CY197" i="4"/>
  <c r="CK197" i="4"/>
  <c r="CJ197" i="4"/>
  <c r="CU75" i="4"/>
  <c r="CV75" i="4"/>
  <c r="CY75" i="4"/>
  <c r="CK75" i="4"/>
  <c r="CJ75" i="4"/>
  <c r="CU151" i="4"/>
  <c r="CV151" i="4"/>
  <c r="CY151" i="4"/>
  <c r="CK151" i="4"/>
  <c r="CJ151" i="4"/>
  <c r="CV8" i="4"/>
  <c r="CU8" i="4"/>
  <c r="CY8" i="4"/>
  <c r="CJ8" i="4"/>
  <c r="CK8" i="4"/>
  <c r="CU32" i="4"/>
  <c r="CV32" i="4"/>
  <c r="CY32" i="4"/>
  <c r="CJ32" i="4"/>
  <c r="CK32" i="4"/>
  <c r="CU72" i="4"/>
  <c r="CV72" i="4"/>
  <c r="CY72" i="4"/>
  <c r="CK72" i="4"/>
  <c r="CJ72" i="4"/>
  <c r="CU120" i="4"/>
  <c r="CV120" i="4"/>
  <c r="CY120" i="4"/>
  <c r="CK120" i="4"/>
  <c r="CJ120" i="4"/>
  <c r="CV160" i="4"/>
  <c r="CU160" i="4"/>
  <c r="CY160" i="4"/>
  <c r="CK160" i="4"/>
  <c r="CJ160" i="4"/>
  <c r="CV200" i="4"/>
  <c r="CU200" i="4"/>
  <c r="CK200" i="4"/>
  <c r="CJ200" i="4"/>
  <c r="CY200" i="4"/>
  <c r="CV10" i="4"/>
  <c r="CU10" i="4"/>
  <c r="CY10" i="4"/>
  <c r="CJ10" i="4"/>
  <c r="CK10" i="4"/>
  <c r="CV14" i="4"/>
  <c r="CU14" i="4"/>
  <c r="CY14" i="4"/>
  <c r="CJ14" i="4"/>
  <c r="CK14" i="4"/>
  <c r="CV18" i="4"/>
  <c r="CU18" i="4"/>
  <c r="CY18" i="4"/>
  <c r="CJ18" i="4"/>
  <c r="CK18" i="4"/>
  <c r="CV30" i="4"/>
  <c r="CU30" i="4"/>
  <c r="CY30" i="4"/>
  <c r="CJ30" i="4"/>
  <c r="CK30" i="4"/>
  <c r="CV34" i="4"/>
  <c r="CU34" i="4"/>
  <c r="CY34" i="4"/>
  <c r="CJ34" i="4"/>
  <c r="CK34" i="4"/>
  <c r="CV46" i="4"/>
  <c r="CU46" i="4"/>
  <c r="CY46" i="4"/>
  <c r="CJ46" i="4"/>
  <c r="CK46" i="4"/>
  <c r="CV50" i="4"/>
  <c r="CU50" i="4"/>
  <c r="CY50" i="4"/>
  <c r="CK50" i="4"/>
  <c r="CJ50" i="4"/>
  <c r="CV62" i="4"/>
  <c r="CU62" i="4"/>
  <c r="CY62" i="4"/>
  <c r="CK62" i="4"/>
  <c r="CJ62" i="4"/>
  <c r="CV66" i="4"/>
  <c r="CU66" i="4"/>
  <c r="CY66" i="4"/>
  <c r="CJ66" i="4"/>
  <c r="CK66" i="4"/>
  <c r="CV74" i="4"/>
  <c r="CU74" i="4"/>
  <c r="CY74" i="4"/>
  <c r="CK74" i="4"/>
  <c r="CJ74" i="4"/>
  <c r="CV78" i="4"/>
  <c r="CU78" i="4"/>
  <c r="CY78" i="4"/>
  <c r="CJ78" i="4"/>
  <c r="CK78" i="4"/>
  <c r="CV82" i="4"/>
  <c r="CU82" i="4"/>
  <c r="CY82" i="4"/>
  <c r="CK82" i="4"/>
  <c r="CJ82" i="4"/>
  <c r="CV94" i="4"/>
  <c r="CU94" i="4"/>
  <c r="CY94" i="4"/>
  <c r="CK94" i="4"/>
  <c r="CJ94" i="4"/>
  <c r="CV98" i="4"/>
  <c r="CU98" i="4"/>
  <c r="CY98" i="4"/>
  <c r="CJ98" i="4"/>
  <c r="CK98" i="4"/>
  <c r="CV102" i="4"/>
  <c r="CU102" i="4"/>
  <c r="CY102" i="4"/>
  <c r="CJ102" i="4"/>
  <c r="CK102" i="4"/>
  <c r="CV110" i="4"/>
  <c r="CU110" i="4"/>
  <c r="CY110" i="4"/>
  <c r="CK110" i="4"/>
  <c r="CJ110" i="4"/>
  <c r="CV126" i="4"/>
  <c r="CU126" i="4"/>
  <c r="CY126" i="4"/>
  <c r="CJ126" i="4"/>
  <c r="CK126" i="4"/>
  <c r="CV130" i="4"/>
  <c r="CU130" i="4"/>
  <c r="CY130" i="4"/>
  <c r="CJ130" i="4"/>
  <c r="CK130" i="4"/>
  <c r="CV134" i="4"/>
  <c r="CU134" i="4"/>
  <c r="CY134" i="4"/>
  <c r="CK134" i="4"/>
  <c r="CJ134" i="4"/>
  <c r="CV142" i="4"/>
  <c r="CU142" i="4"/>
  <c r="CY142" i="4"/>
  <c r="CK142" i="4"/>
  <c r="CJ142" i="4"/>
  <c r="CV146" i="4"/>
  <c r="CU146" i="4"/>
  <c r="CY146" i="4"/>
  <c r="CJ146" i="4"/>
  <c r="CK146" i="4"/>
  <c r="CV158" i="4"/>
  <c r="CU158" i="4"/>
  <c r="CY158" i="4"/>
  <c r="CJ158" i="4"/>
  <c r="CK158" i="4"/>
  <c r="CV166" i="4"/>
  <c r="CU166" i="4"/>
  <c r="CY166" i="4"/>
  <c r="CK166" i="4"/>
  <c r="CJ166" i="4"/>
  <c r="CV174" i="4"/>
  <c r="CU174" i="4"/>
  <c r="CY174" i="4"/>
  <c r="CK174" i="4"/>
  <c r="CJ174" i="4"/>
  <c r="CU99" i="4"/>
  <c r="CV99" i="4"/>
  <c r="CY99" i="4"/>
  <c r="CK99" i="4"/>
  <c r="CJ99" i="4"/>
  <c r="CU127" i="4"/>
  <c r="CV127" i="4"/>
  <c r="CY127" i="4"/>
  <c r="CK127" i="4"/>
  <c r="CJ127" i="4"/>
  <c r="CU139" i="4"/>
  <c r="CV139" i="4"/>
  <c r="CY139" i="4"/>
  <c r="CK139" i="4"/>
  <c r="CJ139" i="4"/>
  <c r="CV155" i="4"/>
  <c r="CU155" i="4"/>
  <c r="CY155" i="4"/>
  <c r="CK155" i="4"/>
  <c r="CJ155" i="4"/>
  <c r="CV175" i="4"/>
  <c r="CU175" i="4"/>
  <c r="CY175" i="4"/>
  <c r="CK175" i="4"/>
  <c r="CJ175" i="4"/>
  <c r="CV199" i="4"/>
  <c r="CU199" i="4"/>
  <c r="CK199" i="4"/>
  <c r="CY199" i="4"/>
  <c r="CJ199" i="4"/>
  <c r="CU20" i="4"/>
  <c r="CV20" i="4"/>
  <c r="CY20" i="4"/>
  <c r="CJ20" i="4"/>
  <c r="CK20" i="4"/>
  <c r="CU56" i="4"/>
  <c r="CV56" i="4"/>
  <c r="CY56" i="4"/>
  <c r="CK56" i="4"/>
  <c r="CJ56" i="4"/>
  <c r="CU96" i="4"/>
  <c r="CV96" i="4"/>
  <c r="CY96" i="4"/>
  <c r="CK96" i="4"/>
  <c r="CJ96" i="4"/>
  <c r="CU136" i="4"/>
  <c r="CV136" i="4"/>
  <c r="CY136" i="4"/>
  <c r="CK136" i="4"/>
  <c r="CJ136" i="4"/>
  <c r="CV176" i="4"/>
  <c r="CU176" i="4"/>
  <c r="CY176" i="4"/>
  <c r="CK176" i="4"/>
  <c r="CJ176" i="4"/>
  <c r="CV11" i="4"/>
  <c r="CU11" i="4"/>
  <c r="CY11" i="4"/>
  <c r="CK11" i="4"/>
  <c r="CJ11" i="4"/>
  <c r="CU31" i="4"/>
  <c r="CV31" i="4"/>
  <c r="CY31" i="4"/>
  <c r="CK31" i="4"/>
  <c r="CJ31" i="4"/>
  <c r="CU43" i="4"/>
  <c r="CV43" i="4"/>
  <c r="CY43" i="4"/>
  <c r="CK43" i="4"/>
  <c r="CJ43" i="4"/>
  <c r="CU83" i="4"/>
  <c r="CV83" i="4"/>
  <c r="CY83" i="4"/>
  <c r="CK83" i="4"/>
  <c r="CJ83" i="4"/>
  <c r="CU48" i="4"/>
  <c r="CV48" i="4"/>
  <c r="CY48" i="4"/>
  <c r="CK48" i="4"/>
  <c r="CJ48" i="4"/>
  <c r="CU116" i="4"/>
  <c r="CV116" i="4"/>
  <c r="CY116" i="4"/>
  <c r="CK116" i="4"/>
  <c r="CJ116" i="4"/>
  <c r="CV188" i="4"/>
  <c r="CU188" i="4"/>
  <c r="CK188" i="4"/>
  <c r="CJ188" i="4"/>
  <c r="CY188" i="4"/>
  <c r="CB201" i="4"/>
  <c r="CF201" i="4"/>
  <c r="CC201" i="4"/>
  <c r="CG201" i="4"/>
  <c r="CD201" i="4"/>
  <c r="CH201" i="4"/>
  <c r="CE201" i="4"/>
  <c r="CI201" i="4"/>
  <c r="CB9" i="4"/>
  <c r="CF9" i="4"/>
  <c r="CC9" i="4"/>
  <c r="CG9" i="4"/>
  <c r="CD9" i="4"/>
  <c r="CH9" i="4"/>
  <c r="CE9" i="4"/>
  <c r="CI9" i="4"/>
  <c r="CB13" i="4"/>
  <c r="CF13" i="4"/>
  <c r="CC13" i="4"/>
  <c r="CG13" i="4"/>
  <c r="CD13" i="4"/>
  <c r="CH13" i="4"/>
  <c r="CE13" i="4"/>
  <c r="CI13" i="4"/>
  <c r="CB45" i="4"/>
  <c r="CF45" i="4"/>
  <c r="CC45" i="4"/>
  <c r="CG45" i="4"/>
  <c r="CD45" i="4"/>
  <c r="CH45" i="4"/>
  <c r="CE45" i="4"/>
  <c r="CI45" i="4"/>
  <c r="CE49" i="4"/>
  <c r="CI49" i="4"/>
  <c r="CB49" i="4"/>
  <c r="CF49" i="4"/>
  <c r="CC49" i="4"/>
  <c r="CG49" i="4"/>
  <c r="CD49" i="4"/>
  <c r="CH49" i="4"/>
  <c r="CE77" i="4"/>
  <c r="CI77" i="4"/>
  <c r="CB77" i="4"/>
  <c r="CF77" i="4"/>
  <c r="CC77" i="4"/>
  <c r="CG77" i="4"/>
  <c r="CD77" i="4"/>
  <c r="CH77" i="4"/>
  <c r="CE81" i="4"/>
  <c r="CI81" i="4"/>
  <c r="CB81" i="4"/>
  <c r="CF81" i="4"/>
  <c r="CC81" i="4"/>
  <c r="CG81" i="4"/>
  <c r="CD81" i="4"/>
  <c r="CH81" i="4"/>
  <c r="CE97" i="4"/>
  <c r="CI97" i="4"/>
  <c r="CB97" i="4"/>
  <c r="CF97" i="4"/>
  <c r="CC97" i="4"/>
  <c r="CG97" i="4"/>
  <c r="CD97" i="4"/>
  <c r="CH97" i="4"/>
  <c r="CC125" i="4"/>
  <c r="CG125" i="4"/>
  <c r="CD125" i="4"/>
  <c r="CH125" i="4"/>
  <c r="CE125" i="4"/>
  <c r="CI125" i="4"/>
  <c r="CB125" i="4"/>
  <c r="CF125" i="4"/>
  <c r="CC129" i="4"/>
  <c r="CG129" i="4"/>
  <c r="CD129" i="4"/>
  <c r="CH129" i="4"/>
  <c r="CE129" i="4"/>
  <c r="CI129" i="4"/>
  <c r="CB129" i="4"/>
  <c r="CF129" i="4"/>
  <c r="CD177" i="4"/>
  <c r="CH177" i="4"/>
  <c r="CE177" i="4"/>
  <c r="CI177" i="4"/>
  <c r="CF177" i="4"/>
  <c r="CG177" i="4"/>
  <c r="CB177" i="4"/>
  <c r="CC177" i="4"/>
  <c r="CE59" i="4"/>
  <c r="CI59" i="4"/>
  <c r="CB59" i="4"/>
  <c r="CF59" i="4"/>
  <c r="CC59" i="4"/>
  <c r="CG59" i="4"/>
  <c r="CD59" i="4"/>
  <c r="CH59" i="4"/>
  <c r="CB8" i="4"/>
  <c r="CF8" i="4"/>
  <c r="CC8" i="4"/>
  <c r="CG8" i="4"/>
  <c r="CD8" i="4"/>
  <c r="CH8" i="4"/>
  <c r="CE8" i="4"/>
  <c r="CI8" i="4"/>
  <c r="CB10" i="4"/>
  <c r="CF10" i="4"/>
  <c r="CC10" i="4"/>
  <c r="CG10" i="4"/>
  <c r="CD10" i="4"/>
  <c r="CH10" i="4"/>
  <c r="CE10" i="4"/>
  <c r="CI10" i="4"/>
  <c r="CB22" i="4"/>
  <c r="CF22" i="4"/>
  <c r="CC22" i="4"/>
  <c r="CG22" i="4"/>
  <c r="CD22" i="4"/>
  <c r="CH22" i="4"/>
  <c r="CE22" i="4"/>
  <c r="CI22" i="4"/>
  <c r="CB38" i="4"/>
  <c r="CF38" i="4"/>
  <c r="CC38" i="4"/>
  <c r="CG38" i="4"/>
  <c r="CD38" i="4"/>
  <c r="CH38" i="4"/>
  <c r="CE38" i="4"/>
  <c r="CI38" i="4"/>
  <c r="CE54" i="4"/>
  <c r="CI54" i="4"/>
  <c r="CB54" i="4"/>
  <c r="CF54" i="4"/>
  <c r="CC54" i="4"/>
  <c r="CG54" i="4"/>
  <c r="CD54" i="4"/>
  <c r="CH54" i="4"/>
  <c r="CE70" i="4"/>
  <c r="CI70" i="4"/>
  <c r="CB70" i="4"/>
  <c r="CF70" i="4"/>
  <c r="CC70" i="4"/>
  <c r="CG70" i="4"/>
  <c r="CD70" i="4"/>
  <c r="CH70" i="4"/>
  <c r="CE74" i="4"/>
  <c r="CI74" i="4"/>
  <c r="CB74" i="4"/>
  <c r="CF74" i="4"/>
  <c r="CC74" i="4"/>
  <c r="CG74" i="4"/>
  <c r="CD74" i="4"/>
  <c r="CH74" i="4"/>
  <c r="CD182" i="4"/>
  <c r="CH182" i="4"/>
  <c r="CE182" i="4"/>
  <c r="CI182" i="4"/>
  <c r="CF182" i="4"/>
  <c r="CG182" i="4"/>
  <c r="CB182" i="4"/>
  <c r="CC182" i="4"/>
  <c r="CB198" i="4"/>
  <c r="CF198" i="4"/>
  <c r="CC198" i="4"/>
  <c r="CG198" i="4"/>
  <c r="CD198" i="4"/>
  <c r="CH198" i="4"/>
  <c r="CE198" i="4"/>
  <c r="CI198" i="4"/>
  <c r="CE91" i="4"/>
  <c r="CI91" i="4"/>
  <c r="CB91" i="4"/>
  <c r="CF91" i="4"/>
  <c r="CC91" i="4"/>
  <c r="CG91" i="4"/>
  <c r="CD91" i="4"/>
  <c r="CH91" i="4"/>
  <c r="CB191" i="4"/>
  <c r="CF191" i="4"/>
  <c r="CC191" i="4"/>
  <c r="CG191" i="4"/>
  <c r="CD191" i="4"/>
  <c r="CH191" i="4"/>
  <c r="CE191" i="4"/>
  <c r="CI191" i="4"/>
  <c r="CB12" i="4"/>
  <c r="CF12" i="4"/>
  <c r="CC12" i="4"/>
  <c r="CG12" i="4"/>
  <c r="CD12" i="4"/>
  <c r="CH12" i="4"/>
  <c r="CE12" i="4"/>
  <c r="CI12" i="4"/>
  <c r="CB20" i="4"/>
  <c r="CF20" i="4"/>
  <c r="CC20" i="4"/>
  <c r="CG20" i="4"/>
  <c r="CD20" i="4"/>
  <c r="CH20" i="4"/>
  <c r="CE20" i="4"/>
  <c r="CI20" i="4"/>
  <c r="CB28" i="4"/>
  <c r="CF28" i="4"/>
  <c r="CC28" i="4"/>
  <c r="CG28" i="4"/>
  <c r="CD28" i="4"/>
  <c r="CH28" i="4"/>
  <c r="CE28" i="4"/>
  <c r="CI28" i="4"/>
  <c r="CB36" i="4"/>
  <c r="CF36" i="4"/>
  <c r="CC36" i="4"/>
  <c r="CG36" i="4"/>
  <c r="CD36" i="4"/>
  <c r="CH36" i="4"/>
  <c r="CE36" i="4"/>
  <c r="CI36" i="4"/>
  <c r="CB44" i="4"/>
  <c r="CF44" i="4"/>
  <c r="CC44" i="4"/>
  <c r="CG44" i="4"/>
  <c r="CD44" i="4"/>
  <c r="CH44" i="4"/>
  <c r="CE44" i="4"/>
  <c r="CI44" i="4"/>
  <c r="CE56" i="4"/>
  <c r="CI56" i="4"/>
  <c r="CB56" i="4"/>
  <c r="CF56" i="4"/>
  <c r="CC56" i="4"/>
  <c r="CG56" i="4"/>
  <c r="CD56" i="4"/>
  <c r="CH56" i="4"/>
  <c r="CE64" i="4"/>
  <c r="CI64" i="4"/>
  <c r="CB64" i="4"/>
  <c r="CF64" i="4"/>
  <c r="CC64" i="4"/>
  <c r="CG64" i="4"/>
  <c r="CD64" i="4"/>
  <c r="CH64" i="4"/>
  <c r="CE76" i="4"/>
  <c r="CI76" i="4"/>
  <c r="CB76" i="4"/>
  <c r="CF76" i="4"/>
  <c r="CC76" i="4"/>
  <c r="CG76" i="4"/>
  <c r="CD76" i="4"/>
  <c r="CH76" i="4"/>
  <c r="CE80" i="4"/>
  <c r="CI80" i="4"/>
  <c r="CB80" i="4"/>
  <c r="CF80" i="4"/>
  <c r="CC80" i="4"/>
  <c r="CG80" i="4"/>
  <c r="CD80" i="4"/>
  <c r="CH80" i="4"/>
  <c r="CE96" i="4"/>
  <c r="CI96" i="4"/>
  <c r="CB96" i="4"/>
  <c r="CF96" i="4"/>
  <c r="CC96" i="4"/>
  <c r="CG96" i="4"/>
  <c r="CD96" i="4"/>
  <c r="CH96" i="4"/>
  <c r="CE108" i="4"/>
  <c r="CI108" i="4"/>
  <c r="CB108" i="4"/>
  <c r="CF108" i="4"/>
  <c r="CC108" i="4"/>
  <c r="CG108" i="4"/>
  <c r="CD108" i="4"/>
  <c r="CH108" i="4"/>
  <c r="CE112" i="4"/>
  <c r="CI112" i="4"/>
  <c r="CB112" i="4"/>
  <c r="CF112" i="4"/>
  <c r="CC112" i="4"/>
  <c r="CG112" i="4"/>
  <c r="CD112" i="4"/>
  <c r="CH112" i="4"/>
  <c r="CC124" i="4"/>
  <c r="CG124" i="4"/>
  <c r="CD124" i="4"/>
  <c r="CH124" i="4"/>
  <c r="CE124" i="4"/>
  <c r="CI124" i="4"/>
  <c r="CB124" i="4"/>
  <c r="CF124" i="4"/>
  <c r="CC136" i="4"/>
  <c r="CG136" i="4"/>
  <c r="CD136" i="4"/>
  <c r="CH136" i="4"/>
  <c r="CE136" i="4"/>
  <c r="CI136" i="4"/>
  <c r="CB136" i="4"/>
  <c r="CF136" i="4"/>
  <c r="CC144" i="4"/>
  <c r="CG144" i="4"/>
  <c r="CD144" i="4"/>
  <c r="CH144" i="4"/>
  <c r="CE144" i="4"/>
  <c r="CI144" i="4"/>
  <c r="CB144" i="4"/>
  <c r="CF144" i="4"/>
  <c r="CD156" i="4"/>
  <c r="CH156" i="4"/>
  <c r="CE156" i="4"/>
  <c r="CI156" i="4"/>
  <c r="CF156" i="4"/>
  <c r="CG156" i="4"/>
  <c r="CB156" i="4"/>
  <c r="CC156" i="4"/>
  <c r="CD164" i="4"/>
  <c r="CH164" i="4"/>
  <c r="CE164" i="4"/>
  <c r="CI164" i="4"/>
  <c r="CF164" i="4"/>
  <c r="CG164" i="4"/>
  <c r="CB164" i="4"/>
  <c r="CC164" i="4"/>
  <c r="CD176" i="4"/>
  <c r="CH176" i="4"/>
  <c r="CE176" i="4"/>
  <c r="CI176" i="4"/>
  <c r="CF176" i="4"/>
  <c r="CG176" i="4"/>
  <c r="CB176" i="4"/>
  <c r="CC176" i="4"/>
  <c r="CD184" i="4"/>
  <c r="CH184" i="4"/>
  <c r="CE184" i="4"/>
  <c r="CI184" i="4"/>
  <c r="CF184" i="4"/>
  <c r="CG184" i="4"/>
  <c r="CB184" i="4"/>
  <c r="CC184" i="4"/>
  <c r="CB196" i="4"/>
  <c r="CF196" i="4"/>
  <c r="CC196" i="4"/>
  <c r="CG196" i="4"/>
  <c r="CD196" i="4"/>
  <c r="CH196" i="4"/>
  <c r="CE196" i="4"/>
  <c r="CI196" i="4"/>
  <c r="CB7" i="4"/>
  <c r="CF7" i="4"/>
  <c r="CC7" i="4"/>
  <c r="CG7" i="4"/>
  <c r="CD7" i="4"/>
  <c r="CH7" i="4"/>
  <c r="CE7" i="4"/>
  <c r="CI7" i="4"/>
  <c r="CB11" i="4"/>
  <c r="CF11" i="4"/>
  <c r="CC11" i="4"/>
  <c r="CG11" i="4"/>
  <c r="CD11" i="4"/>
  <c r="CH11" i="4"/>
  <c r="CE11" i="4"/>
  <c r="CI11" i="4"/>
  <c r="CB15" i="4"/>
  <c r="CF15" i="4"/>
  <c r="CC15" i="4"/>
  <c r="CG15" i="4"/>
  <c r="CD15" i="4"/>
  <c r="CH15" i="4"/>
  <c r="CE15" i="4"/>
  <c r="CI15" i="4"/>
  <c r="CB19" i="4"/>
  <c r="CF19" i="4"/>
  <c r="CC19" i="4"/>
  <c r="CG19" i="4"/>
  <c r="CD19" i="4"/>
  <c r="CH19" i="4"/>
  <c r="CE19" i="4"/>
  <c r="CI19" i="4"/>
  <c r="CB43" i="4"/>
  <c r="CF43" i="4"/>
  <c r="CC43" i="4"/>
  <c r="CG43" i="4"/>
  <c r="CD43" i="4"/>
  <c r="CH43" i="4"/>
  <c r="CE43" i="4"/>
  <c r="CI43" i="4"/>
  <c r="CB47" i="4"/>
  <c r="CF47" i="4"/>
  <c r="CC47" i="4"/>
  <c r="CG47" i="4"/>
  <c r="CD47" i="4"/>
  <c r="CH47" i="4"/>
  <c r="CE47" i="4"/>
  <c r="CI47" i="4"/>
  <c r="CE55" i="4"/>
  <c r="CI55" i="4"/>
  <c r="CB55" i="4"/>
  <c r="CF55" i="4"/>
  <c r="CC55" i="4"/>
  <c r="CG55" i="4"/>
  <c r="CD55" i="4"/>
  <c r="CH55" i="4"/>
  <c r="CB17" i="4"/>
  <c r="CF17" i="4"/>
  <c r="CC17" i="4"/>
  <c r="CG17" i="4"/>
  <c r="CD17" i="4"/>
  <c r="CH17" i="4"/>
  <c r="CE17" i="4"/>
  <c r="CI17" i="4"/>
  <c r="CE109" i="4"/>
  <c r="CI109" i="4"/>
  <c r="CB109" i="4"/>
  <c r="CF109" i="4"/>
  <c r="CC109" i="4"/>
  <c r="CG109" i="4"/>
  <c r="CD109" i="4"/>
  <c r="CH109" i="4"/>
  <c r="CC141" i="4"/>
  <c r="CG141" i="4"/>
  <c r="CD141" i="4"/>
  <c r="CH141" i="4"/>
  <c r="CE141" i="4"/>
  <c r="CI141" i="4"/>
  <c r="CB141" i="4"/>
  <c r="CF141" i="4"/>
  <c r="CD157" i="4"/>
  <c r="CH157" i="4"/>
  <c r="CE157" i="4"/>
  <c r="CI157" i="4"/>
  <c r="CF157" i="4"/>
  <c r="CG157" i="4"/>
  <c r="CB157" i="4"/>
  <c r="CC157" i="4"/>
  <c r="CD173" i="4"/>
  <c r="CH173" i="4"/>
  <c r="CE173" i="4"/>
  <c r="CI173" i="4"/>
  <c r="CF173" i="4"/>
  <c r="CG173" i="4"/>
  <c r="CB173" i="4"/>
  <c r="CC173" i="4"/>
  <c r="CC123" i="4"/>
  <c r="CG123" i="4"/>
  <c r="CD123" i="4"/>
  <c r="CH123" i="4"/>
  <c r="CE123" i="4"/>
  <c r="CI123" i="4"/>
  <c r="CB123" i="4"/>
  <c r="CF123" i="4"/>
  <c r="CB195" i="4"/>
  <c r="CF195" i="4"/>
  <c r="CC195" i="4"/>
  <c r="CG195" i="4"/>
  <c r="CD195" i="4"/>
  <c r="CH195" i="4"/>
  <c r="CE195" i="4"/>
  <c r="CI195" i="4"/>
  <c r="CB6" i="4"/>
  <c r="CF6" i="4"/>
  <c r="CC6" i="4"/>
  <c r="CG6" i="4"/>
  <c r="CD6" i="4"/>
  <c r="CH6" i="4"/>
  <c r="CE6" i="4"/>
  <c r="CI6" i="4"/>
  <c r="CB14" i="4"/>
  <c r="CF14" i="4"/>
  <c r="CC14" i="4"/>
  <c r="CG14" i="4"/>
  <c r="CD14" i="4"/>
  <c r="CH14" i="4"/>
  <c r="CE14" i="4"/>
  <c r="CI14" i="4"/>
  <c r="CB26" i="4"/>
  <c r="CF26" i="4"/>
  <c r="CC26" i="4"/>
  <c r="CG26" i="4"/>
  <c r="CD26" i="4"/>
  <c r="CH26" i="4"/>
  <c r="CE26" i="4"/>
  <c r="CI26" i="4"/>
  <c r="CB30" i="4"/>
  <c r="CF30" i="4"/>
  <c r="CC30" i="4"/>
  <c r="CG30" i="4"/>
  <c r="CD30" i="4"/>
  <c r="CH30" i="4"/>
  <c r="CE30" i="4"/>
  <c r="CI30" i="4"/>
  <c r="CB42" i="4"/>
  <c r="CF42" i="4"/>
  <c r="CC42" i="4"/>
  <c r="CG42" i="4"/>
  <c r="CD42" i="4"/>
  <c r="CH42" i="4"/>
  <c r="CE42" i="4"/>
  <c r="CI42" i="4"/>
  <c r="CB46" i="4"/>
  <c r="CF46" i="4"/>
  <c r="CC46" i="4"/>
  <c r="CG46" i="4"/>
  <c r="CD46" i="4"/>
  <c r="CH46" i="4"/>
  <c r="CE46" i="4"/>
  <c r="CI46" i="4"/>
  <c r="CE58" i="4"/>
  <c r="CI58" i="4"/>
  <c r="CB58" i="4"/>
  <c r="CF58" i="4"/>
  <c r="CC58" i="4"/>
  <c r="CG58" i="4"/>
  <c r="CD58" i="4"/>
  <c r="CH58" i="4"/>
  <c r="CE62" i="4"/>
  <c r="CI62" i="4"/>
  <c r="CB62" i="4"/>
  <c r="CF62" i="4"/>
  <c r="CC62" i="4"/>
  <c r="CG62" i="4"/>
  <c r="CD62" i="4"/>
  <c r="CH62" i="4"/>
  <c r="CE78" i="4"/>
  <c r="CI78" i="4"/>
  <c r="CB78" i="4"/>
  <c r="CF78" i="4"/>
  <c r="CC78" i="4"/>
  <c r="CG78" i="4"/>
  <c r="CD78" i="4"/>
  <c r="CH78" i="4"/>
  <c r="CE86" i="4"/>
  <c r="CI86" i="4"/>
  <c r="CB86" i="4"/>
  <c r="CF86" i="4"/>
  <c r="CC86" i="4"/>
  <c r="CG86" i="4"/>
  <c r="CD86" i="4"/>
  <c r="CH86" i="4"/>
  <c r="CE90" i="4"/>
  <c r="CI90" i="4"/>
  <c r="CB90" i="4"/>
  <c r="CF90" i="4"/>
  <c r="CC90" i="4"/>
  <c r="CG90" i="4"/>
  <c r="CD90" i="4"/>
  <c r="CH90" i="4"/>
  <c r="CE94" i="4"/>
  <c r="CI94" i="4"/>
  <c r="CB94" i="4"/>
  <c r="CF94" i="4"/>
  <c r="CC94" i="4"/>
  <c r="CG94" i="4"/>
  <c r="CD94" i="4"/>
  <c r="CH94" i="4"/>
  <c r="CE106" i="4"/>
  <c r="CI106" i="4"/>
  <c r="CB106" i="4"/>
  <c r="CF106" i="4"/>
  <c r="CC106" i="4"/>
  <c r="CG106" i="4"/>
  <c r="CD106" i="4"/>
  <c r="CH106" i="4"/>
  <c r="CE110" i="4"/>
  <c r="CI110" i="4"/>
  <c r="CB110" i="4"/>
  <c r="CF110" i="4"/>
  <c r="CC110" i="4"/>
  <c r="CG110" i="4"/>
  <c r="CD110" i="4"/>
  <c r="CH110" i="4"/>
  <c r="CE114" i="4"/>
  <c r="CI114" i="4"/>
  <c r="CB114" i="4"/>
  <c r="CF114" i="4"/>
  <c r="CC114" i="4"/>
  <c r="CG114" i="4"/>
  <c r="CD114" i="4"/>
  <c r="CH114" i="4"/>
  <c r="CE118" i="4"/>
  <c r="CI118" i="4"/>
  <c r="CB118" i="4"/>
  <c r="CF118" i="4"/>
  <c r="CC118" i="4"/>
  <c r="CG118" i="4"/>
  <c r="CD118" i="4"/>
  <c r="CH118" i="4"/>
  <c r="CE122" i="4"/>
  <c r="CB122" i="4"/>
  <c r="CF122" i="4"/>
  <c r="CC122" i="4"/>
  <c r="CG122" i="4"/>
  <c r="CD122" i="4"/>
  <c r="CH122" i="4"/>
  <c r="CI122" i="4"/>
  <c r="CC126" i="4"/>
  <c r="CG126" i="4"/>
  <c r="CD126" i="4"/>
  <c r="CH126" i="4"/>
  <c r="CE126" i="4"/>
  <c r="CI126" i="4"/>
  <c r="CB126" i="4"/>
  <c r="CF126" i="4"/>
  <c r="CC138" i="4"/>
  <c r="CG138" i="4"/>
  <c r="CD138" i="4"/>
  <c r="CH138" i="4"/>
  <c r="CE138" i="4"/>
  <c r="CI138" i="4"/>
  <c r="CB138" i="4"/>
  <c r="CF138" i="4"/>
  <c r="CC142" i="4"/>
  <c r="CG142" i="4"/>
  <c r="CD142" i="4"/>
  <c r="CH142" i="4"/>
  <c r="CE142" i="4"/>
  <c r="CI142" i="4"/>
  <c r="CB142" i="4"/>
  <c r="CF142" i="4"/>
  <c r="CD150" i="4"/>
  <c r="CH150" i="4"/>
  <c r="CE150" i="4"/>
  <c r="CI150" i="4"/>
  <c r="CF150" i="4"/>
  <c r="CB150" i="4"/>
  <c r="CG150" i="4"/>
  <c r="CC150" i="4"/>
  <c r="CD154" i="4"/>
  <c r="CH154" i="4"/>
  <c r="CE154" i="4"/>
  <c r="CI154" i="4"/>
  <c r="CF154" i="4"/>
  <c r="CG154" i="4"/>
  <c r="CB154" i="4"/>
  <c r="CC154" i="4"/>
  <c r="CD158" i="4"/>
  <c r="CH158" i="4"/>
  <c r="CE158" i="4"/>
  <c r="CI158" i="4"/>
  <c r="CF158" i="4"/>
  <c r="CG158" i="4"/>
  <c r="CB158" i="4"/>
  <c r="CC158" i="4"/>
  <c r="CD170" i="4"/>
  <c r="CH170" i="4"/>
  <c r="CE170" i="4"/>
  <c r="CI170" i="4"/>
  <c r="CF170" i="4"/>
  <c r="CG170" i="4"/>
  <c r="CB170" i="4"/>
  <c r="CC170" i="4"/>
  <c r="CD174" i="4"/>
  <c r="CH174" i="4"/>
  <c r="CE174" i="4"/>
  <c r="CI174" i="4"/>
  <c r="CF174" i="4"/>
  <c r="CG174" i="4"/>
  <c r="CB174" i="4"/>
  <c r="CC174" i="4"/>
  <c r="CD186" i="4"/>
  <c r="CE186" i="4"/>
  <c r="CF186" i="4"/>
  <c r="CG186" i="4"/>
  <c r="CB186" i="4"/>
  <c r="CH186" i="4"/>
  <c r="CC186" i="4"/>
  <c r="CI186" i="4"/>
  <c r="CD155" i="4"/>
  <c r="CH155" i="4"/>
  <c r="CE155" i="4"/>
  <c r="CI155" i="4"/>
  <c r="CF155" i="4"/>
  <c r="CG155" i="4"/>
  <c r="CB155" i="4"/>
  <c r="CC155" i="4"/>
  <c r="CB27" i="4"/>
  <c r="CF27" i="4"/>
  <c r="CC27" i="4"/>
  <c r="CG27" i="4"/>
  <c r="CD27" i="4"/>
  <c r="CH27" i="4"/>
  <c r="CE27" i="4"/>
  <c r="CI27" i="4"/>
  <c r="CB31" i="4"/>
  <c r="CF31" i="4"/>
  <c r="CC31" i="4"/>
  <c r="CG31" i="4"/>
  <c r="CD31" i="4"/>
  <c r="CH31" i="4"/>
  <c r="CE31" i="4"/>
  <c r="CI31" i="4"/>
  <c r="CB35" i="4"/>
  <c r="CF35" i="4"/>
  <c r="CC35" i="4"/>
  <c r="CG35" i="4"/>
  <c r="CD35" i="4"/>
  <c r="CH35" i="4"/>
  <c r="CE35" i="4"/>
  <c r="CI35" i="4"/>
  <c r="CB39" i="4"/>
  <c r="CF39" i="4"/>
  <c r="CC39" i="4"/>
  <c r="CG39" i="4"/>
  <c r="CD39" i="4"/>
  <c r="CH39" i="4"/>
  <c r="CE39" i="4"/>
  <c r="CI39" i="4"/>
  <c r="CE51" i="4"/>
  <c r="CI51" i="4"/>
  <c r="CB51" i="4"/>
  <c r="CF51" i="4"/>
  <c r="CC51" i="4"/>
  <c r="CG51" i="4"/>
  <c r="CD51" i="4"/>
  <c r="CH51" i="4"/>
  <c r="CE67" i="4"/>
  <c r="CI67" i="4"/>
  <c r="CB67" i="4"/>
  <c r="CF67" i="4"/>
  <c r="CC67" i="4"/>
  <c r="CG67" i="4"/>
  <c r="CD67" i="4"/>
  <c r="CH67" i="4"/>
  <c r="CE83" i="4"/>
  <c r="CI83" i="4"/>
  <c r="CB83" i="4"/>
  <c r="CF83" i="4"/>
  <c r="CC83" i="4"/>
  <c r="CG83" i="4"/>
  <c r="CD83" i="4"/>
  <c r="CH83" i="4"/>
  <c r="CE107" i="4"/>
  <c r="CI107" i="4"/>
  <c r="CB107" i="4"/>
  <c r="CF107" i="4"/>
  <c r="CC107" i="4"/>
  <c r="CG107" i="4"/>
  <c r="CD107" i="4"/>
  <c r="CH107" i="4"/>
  <c r="CC135" i="4"/>
  <c r="CG135" i="4"/>
  <c r="CD135" i="4"/>
  <c r="CH135" i="4"/>
  <c r="CE135" i="4"/>
  <c r="CI135" i="4"/>
  <c r="CB135" i="4"/>
  <c r="CF135" i="4"/>
  <c r="CD171" i="4"/>
  <c r="CH171" i="4"/>
  <c r="CE171" i="4"/>
  <c r="CI171" i="4"/>
  <c r="CF171" i="4"/>
  <c r="CG171" i="4"/>
  <c r="CB171" i="4"/>
  <c r="CC171" i="4"/>
  <c r="CB25" i="4"/>
  <c r="CF25" i="4"/>
  <c r="CC25" i="4"/>
  <c r="CG25" i="4"/>
  <c r="CD25" i="4"/>
  <c r="CH25" i="4"/>
  <c r="CE25" i="4"/>
  <c r="CI25" i="4"/>
  <c r="CB29" i="4"/>
  <c r="CF29" i="4"/>
  <c r="CC29" i="4"/>
  <c r="CG29" i="4"/>
  <c r="CD29" i="4"/>
  <c r="CH29" i="4"/>
  <c r="CE29" i="4"/>
  <c r="CI29" i="4"/>
  <c r="CB41" i="4"/>
  <c r="CF41" i="4"/>
  <c r="CC41" i="4"/>
  <c r="CG41" i="4"/>
  <c r="CD41" i="4"/>
  <c r="CH41" i="4"/>
  <c r="CE41" i="4"/>
  <c r="CI41" i="4"/>
  <c r="CE57" i="4"/>
  <c r="CI57" i="4"/>
  <c r="CB57" i="4"/>
  <c r="CF57" i="4"/>
  <c r="CC57" i="4"/>
  <c r="CG57" i="4"/>
  <c r="CD57" i="4"/>
  <c r="CH57" i="4"/>
  <c r="CE61" i="4"/>
  <c r="CI61" i="4"/>
  <c r="CB61" i="4"/>
  <c r="CF61" i="4"/>
  <c r="CC61" i="4"/>
  <c r="CG61" i="4"/>
  <c r="CD61" i="4"/>
  <c r="CH61" i="4"/>
  <c r="CE73" i="4"/>
  <c r="CI73" i="4"/>
  <c r="CB73" i="4"/>
  <c r="CF73" i="4"/>
  <c r="CC73" i="4"/>
  <c r="CG73" i="4"/>
  <c r="CD73" i="4"/>
  <c r="CH73" i="4"/>
  <c r="CE89" i="4"/>
  <c r="CI89" i="4"/>
  <c r="CB89" i="4"/>
  <c r="CF89" i="4"/>
  <c r="CC89" i="4"/>
  <c r="CG89" i="4"/>
  <c r="CD89" i="4"/>
  <c r="CH89" i="4"/>
  <c r="CE93" i="4"/>
  <c r="CI93" i="4"/>
  <c r="CB93" i="4"/>
  <c r="CF93" i="4"/>
  <c r="CC93" i="4"/>
  <c r="CG93" i="4"/>
  <c r="CD93" i="4"/>
  <c r="CH93" i="4"/>
  <c r="CE105" i="4"/>
  <c r="CI105" i="4"/>
  <c r="CB105" i="4"/>
  <c r="CF105" i="4"/>
  <c r="CC105" i="4"/>
  <c r="CG105" i="4"/>
  <c r="CD105" i="4"/>
  <c r="CH105" i="4"/>
  <c r="CE121" i="4"/>
  <c r="CI121" i="4"/>
  <c r="CB121" i="4"/>
  <c r="CF121" i="4"/>
  <c r="CC121" i="4"/>
  <c r="CG121" i="4"/>
  <c r="CD121" i="4"/>
  <c r="CH121" i="4"/>
  <c r="CC137" i="4"/>
  <c r="CG137" i="4"/>
  <c r="CD137" i="4"/>
  <c r="CH137" i="4"/>
  <c r="CE137" i="4"/>
  <c r="CI137" i="4"/>
  <c r="CB137" i="4"/>
  <c r="CF137" i="4"/>
  <c r="CD153" i="4"/>
  <c r="CH153" i="4"/>
  <c r="CE153" i="4"/>
  <c r="CI153" i="4"/>
  <c r="CF153" i="4"/>
  <c r="CG153" i="4"/>
  <c r="CB153" i="4"/>
  <c r="CC153" i="4"/>
  <c r="CD169" i="4"/>
  <c r="CH169" i="4"/>
  <c r="CE169" i="4"/>
  <c r="CI169" i="4"/>
  <c r="CF169" i="4"/>
  <c r="CG169" i="4"/>
  <c r="CB169" i="4"/>
  <c r="CC169" i="4"/>
  <c r="CD185" i="4"/>
  <c r="CH185" i="4"/>
  <c r="CE185" i="4"/>
  <c r="CI185" i="4"/>
  <c r="CF185" i="4"/>
  <c r="CG185" i="4"/>
  <c r="CB185" i="4"/>
  <c r="CC185" i="4"/>
  <c r="CB189" i="4"/>
  <c r="CF189" i="4"/>
  <c r="CC189" i="4"/>
  <c r="CG189" i="4"/>
  <c r="CD189" i="4"/>
  <c r="CH189" i="4"/>
  <c r="CE189" i="4"/>
  <c r="CI189" i="4"/>
  <c r="CB194" i="4"/>
  <c r="CF194" i="4"/>
  <c r="CC194" i="4"/>
  <c r="CG194" i="4"/>
  <c r="CD194" i="4"/>
  <c r="CH194" i="4"/>
  <c r="CE194" i="4"/>
  <c r="CI194" i="4"/>
  <c r="CE75" i="4"/>
  <c r="CI75" i="4"/>
  <c r="CB75" i="4"/>
  <c r="CF75" i="4"/>
  <c r="CC75" i="4"/>
  <c r="CG75" i="4"/>
  <c r="CD75" i="4"/>
  <c r="CH75" i="4"/>
  <c r="CE87" i="4"/>
  <c r="CI87" i="4"/>
  <c r="CB87" i="4"/>
  <c r="CF87" i="4"/>
  <c r="CC87" i="4"/>
  <c r="CG87" i="4"/>
  <c r="CD87" i="4"/>
  <c r="CH87" i="4"/>
  <c r="CC143" i="4"/>
  <c r="CG143" i="4"/>
  <c r="CD143" i="4"/>
  <c r="CH143" i="4"/>
  <c r="CE143" i="4"/>
  <c r="CI143" i="4"/>
  <c r="CB143" i="4"/>
  <c r="CF143" i="4"/>
  <c r="CD151" i="4"/>
  <c r="CH151" i="4"/>
  <c r="CE151" i="4"/>
  <c r="CI151" i="4"/>
  <c r="CF151" i="4"/>
  <c r="CG151" i="4"/>
  <c r="CB151" i="4"/>
  <c r="CC151" i="4"/>
  <c r="CD159" i="4"/>
  <c r="CH159" i="4"/>
  <c r="CE159" i="4"/>
  <c r="CI159" i="4"/>
  <c r="CF159" i="4"/>
  <c r="CG159" i="4"/>
  <c r="CB159" i="4"/>
  <c r="CC159" i="4"/>
  <c r="CD167" i="4"/>
  <c r="CH167" i="4"/>
  <c r="CE167" i="4"/>
  <c r="CI167" i="4"/>
  <c r="CF167" i="4"/>
  <c r="CG167" i="4"/>
  <c r="CB167" i="4"/>
  <c r="CC167" i="4"/>
  <c r="CD179" i="4"/>
  <c r="CH179" i="4"/>
  <c r="CE179" i="4"/>
  <c r="CI179" i="4"/>
  <c r="CF179" i="4"/>
  <c r="CG179" i="4"/>
  <c r="CB179" i="4"/>
  <c r="CC179" i="4"/>
  <c r="CB24" i="4"/>
  <c r="CF24" i="4"/>
  <c r="CC24" i="4"/>
  <c r="CG24" i="4"/>
  <c r="CD24" i="4"/>
  <c r="CH24" i="4"/>
  <c r="CE24" i="4"/>
  <c r="CI24" i="4"/>
  <c r="CB32" i="4"/>
  <c r="CF32" i="4"/>
  <c r="CC32" i="4"/>
  <c r="CG32" i="4"/>
  <c r="CD32" i="4"/>
  <c r="CH32" i="4"/>
  <c r="CE32" i="4"/>
  <c r="CI32" i="4"/>
  <c r="CB40" i="4"/>
  <c r="CF40" i="4"/>
  <c r="CC40" i="4"/>
  <c r="CG40" i="4"/>
  <c r="CD40" i="4"/>
  <c r="CH40" i="4"/>
  <c r="CE40" i="4"/>
  <c r="CI40" i="4"/>
  <c r="CE52" i="4"/>
  <c r="CI52" i="4"/>
  <c r="CB52" i="4"/>
  <c r="CF52" i="4"/>
  <c r="CC52" i="4"/>
  <c r="CG52" i="4"/>
  <c r="CD52" i="4"/>
  <c r="CH52" i="4"/>
  <c r="CE60" i="4"/>
  <c r="CI60" i="4"/>
  <c r="CB60" i="4"/>
  <c r="CF60" i="4"/>
  <c r="CC60" i="4"/>
  <c r="CG60" i="4"/>
  <c r="CD60" i="4"/>
  <c r="CH60" i="4"/>
  <c r="CE72" i="4"/>
  <c r="CI72" i="4"/>
  <c r="CB72" i="4"/>
  <c r="CF72" i="4"/>
  <c r="CC72" i="4"/>
  <c r="CG72" i="4"/>
  <c r="CD72" i="4"/>
  <c r="CH72" i="4"/>
  <c r="CE84" i="4"/>
  <c r="CI84" i="4"/>
  <c r="CB84" i="4"/>
  <c r="CF84" i="4"/>
  <c r="CC84" i="4"/>
  <c r="CG84" i="4"/>
  <c r="CD84" i="4"/>
  <c r="CH84" i="4"/>
  <c r="CE92" i="4"/>
  <c r="CI92" i="4"/>
  <c r="CB92" i="4"/>
  <c r="CF92" i="4"/>
  <c r="CC92" i="4"/>
  <c r="CG92" i="4"/>
  <c r="CD92" i="4"/>
  <c r="CH92" i="4"/>
  <c r="CE104" i="4"/>
  <c r="CI104" i="4"/>
  <c r="CB104" i="4"/>
  <c r="CF104" i="4"/>
  <c r="CC104" i="4"/>
  <c r="CG104" i="4"/>
  <c r="CD104" i="4"/>
  <c r="CH104" i="4"/>
  <c r="CE120" i="4"/>
  <c r="CI120" i="4"/>
  <c r="CB120" i="4"/>
  <c r="CF120" i="4"/>
  <c r="CC120" i="4"/>
  <c r="CG120" i="4"/>
  <c r="CD120" i="4"/>
  <c r="CH120" i="4"/>
  <c r="CC128" i="4"/>
  <c r="CG128" i="4"/>
  <c r="CD128" i="4"/>
  <c r="CH128" i="4"/>
  <c r="CE128" i="4"/>
  <c r="CI128" i="4"/>
  <c r="CB128" i="4"/>
  <c r="CF128" i="4"/>
  <c r="CC140" i="4"/>
  <c r="CG140" i="4"/>
  <c r="CD140" i="4"/>
  <c r="CH140" i="4"/>
  <c r="CE140" i="4"/>
  <c r="CI140" i="4"/>
  <c r="CB140" i="4"/>
  <c r="CF140" i="4"/>
  <c r="CC148" i="4"/>
  <c r="CG148" i="4"/>
  <c r="CD148" i="4"/>
  <c r="CH148" i="4"/>
  <c r="CE148" i="4"/>
  <c r="CI148" i="4"/>
  <c r="CB148" i="4"/>
  <c r="CF148" i="4"/>
  <c r="CD160" i="4"/>
  <c r="CH160" i="4"/>
  <c r="CE160" i="4"/>
  <c r="CI160" i="4"/>
  <c r="CF160" i="4"/>
  <c r="CG160" i="4"/>
  <c r="CB160" i="4"/>
  <c r="CC160" i="4"/>
  <c r="CD168" i="4"/>
  <c r="CH168" i="4"/>
  <c r="CE168" i="4"/>
  <c r="CI168" i="4"/>
  <c r="CF168" i="4"/>
  <c r="CG168" i="4"/>
  <c r="CB168" i="4"/>
  <c r="CC168" i="4"/>
  <c r="CD180" i="4"/>
  <c r="CH180" i="4"/>
  <c r="CE180" i="4"/>
  <c r="CI180" i="4"/>
  <c r="CF180" i="4"/>
  <c r="CG180" i="4"/>
  <c r="CB180" i="4"/>
  <c r="CC180" i="4"/>
  <c r="CB192" i="4"/>
  <c r="CF192" i="4"/>
  <c r="CC192" i="4"/>
  <c r="CG192" i="4"/>
  <c r="CD192" i="4"/>
  <c r="CH192" i="4"/>
  <c r="CE192" i="4"/>
  <c r="CI192" i="4"/>
  <c r="CB200" i="4"/>
  <c r="CF200" i="4"/>
  <c r="CC200" i="4"/>
  <c r="CG200" i="4"/>
  <c r="CD200" i="4"/>
  <c r="CH200" i="4"/>
  <c r="CE200" i="4"/>
  <c r="CI200" i="4"/>
  <c r="CB18" i="4"/>
  <c r="CF18" i="4"/>
  <c r="CC18" i="4"/>
  <c r="CG18" i="4"/>
  <c r="CD18" i="4"/>
  <c r="CH18" i="4"/>
  <c r="CE18" i="4"/>
  <c r="CI18" i="4"/>
  <c r="CB34" i="4"/>
  <c r="CF34" i="4"/>
  <c r="CC34" i="4"/>
  <c r="CG34" i="4"/>
  <c r="CD34" i="4"/>
  <c r="CH34" i="4"/>
  <c r="CE34" i="4"/>
  <c r="CI34" i="4"/>
  <c r="CE50" i="4"/>
  <c r="CI50" i="4"/>
  <c r="CB50" i="4"/>
  <c r="CF50" i="4"/>
  <c r="CC50" i="4"/>
  <c r="CG50" i="4"/>
  <c r="CD50" i="4"/>
  <c r="CH50" i="4"/>
  <c r="CE66" i="4"/>
  <c r="CI66" i="4"/>
  <c r="CB66" i="4"/>
  <c r="CF66" i="4"/>
  <c r="CC66" i="4"/>
  <c r="CG66" i="4"/>
  <c r="CD66" i="4"/>
  <c r="CH66" i="4"/>
  <c r="CE82" i="4"/>
  <c r="CI82" i="4"/>
  <c r="CB82" i="4"/>
  <c r="CF82" i="4"/>
  <c r="CC82" i="4"/>
  <c r="CG82" i="4"/>
  <c r="CD82" i="4"/>
  <c r="CH82" i="4"/>
  <c r="CE98" i="4"/>
  <c r="CI98" i="4"/>
  <c r="CB98" i="4"/>
  <c r="CF98" i="4"/>
  <c r="CC98" i="4"/>
  <c r="CG98" i="4"/>
  <c r="CD98" i="4"/>
  <c r="CH98" i="4"/>
  <c r="CC130" i="4"/>
  <c r="CG130" i="4"/>
  <c r="CD130" i="4"/>
  <c r="CH130" i="4"/>
  <c r="CE130" i="4"/>
  <c r="CI130" i="4"/>
  <c r="CB130" i="4"/>
  <c r="CF130" i="4"/>
  <c r="CC146" i="4"/>
  <c r="CG146" i="4"/>
  <c r="CD146" i="4"/>
  <c r="CH146" i="4"/>
  <c r="CE146" i="4"/>
  <c r="CI146" i="4"/>
  <c r="CB146" i="4"/>
  <c r="CF146" i="4"/>
  <c r="CB190" i="4"/>
  <c r="CF190" i="4"/>
  <c r="CC190" i="4"/>
  <c r="CG190" i="4"/>
  <c r="CD190" i="4"/>
  <c r="CH190" i="4"/>
  <c r="CE190" i="4"/>
  <c r="CI190" i="4"/>
  <c r="CE63" i="4"/>
  <c r="CI63" i="4"/>
  <c r="CB63" i="4"/>
  <c r="CF63" i="4"/>
  <c r="CC63" i="4"/>
  <c r="CG63" i="4"/>
  <c r="CD63" i="4"/>
  <c r="CH63" i="4"/>
  <c r="CE119" i="4"/>
  <c r="CI119" i="4"/>
  <c r="CB119" i="4"/>
  <c r="CF119" i="4"/>
  <c r="CC119" i="4"/>
  <c r="CG119" i="4"/>
  <c r="CD119" i="4"/>
  <c r="CH119" i="4"/>
  <c r="CC127" i="4"/>
  <c r="CG127" i="4"/>
  <c r="CD127" i="4"/>
  <c r="CH127" i="4"/>
  <c r="CE127" i="4"/>
  <c r="CI127" i="4"/>
  <c r="CB127" i="4"/>
  <c r="CF127" i="4"/>
  <c r="CD183" i="4"/>
  <c r="CH183" i="4"/>
  <c r="CE183" i="4"/>
  <c r="CI183" i="4"/>
  <c r="CF183" i="4"/>
  <c r="CG183" i="4"/>
  <c r="CB183" i="4"/>
  <c r="CC183" i="4"/>
  <c r="CB199" i="4"/>
  <c r="CF199" i="4"/>
  <c r="CC199" i="4"/>
  <c r="CG199" i="4"/>
  <c r="CD199" i="4"/>
  <c r="CH199" i="4"/>
  <c r="CE199" i="4"/>
  <c r="CI199" i="4"/>
  <c r="CB23" i="4"/>
  <c r="CF23" i="4"/>
  <c r="CC23" i="4"/>
  <c r="CG23" i="4"/>
  <c r="CD23" i="4"/>
  <c r="CH23" i="4"/>
  <c r="CE23" i="4"/>
  <c r="CI23" i="4"/>
  <c r="CB16" i="4"/>
  <c r="CF16" i="4"/>
  <c r="CC16" i="4"/>
  <c r="CG16" i="4"/>
  <c r="CD16" i="4"/>
  <c r="CH16" i="4"/>
  <c r="CE16" i="4"/>
  <c r="CI16" i="4"/>
  <c r="CB48" i="4"/>
  <c r="CC48" i="4"/>
  <c r="CD48" i="4"/>
  <c r="CE48" i="4"/>
  <c r="CI48" i="4"/>
  <c r="CF48" i="4"/>
  <c r="CG48" i="4"/>
  <c r="CH48" i="4"/>
  <c r="CE68" i="4"/>
  <c r="CI68" i="4"/>
  <c r="CB68" i="4"/>
  <c r="CF68" i="4"/>
  <c r="CC68" i="4"/>
  <c r="CG68" i="4"/>
  <c r="CD68" i="4"/>
  <c r="CH68" i="4"/>
  <c r="CE88" i="4"/>
  <c r="CI88" i="4"/>
  <c r="CB88" i="4"/>
  <c r="CF88" i="4"/>
  <c r="CC88" i="4"/>
  <c r="CG88" i="4"/>
  <c r="CD88" i="4"/>
  <c r="CH88" i="4"/>
  <c r="CE100" i="4"/>
  <c r="CI100" i="4"/>
  <c r="CB100" i="4"/>
  <c r="CF100" i="4"/>
  <c r="CC100" i="4"/>
  <c r="CG100" i="4"/>
  <c r="CD100" i="4"/>
  <c r="CH100" i="4"/>
  <c r="CE116" i="4"/>
  <c r="CI116" i="4"/>
  <c r="CB116" i="4"/>
  <c r="CF116" i="4"/>
  <c r="CC116" i="4"/>
  <c r="CG116" i="4"/>
  <c r="CD116" i="4"/>
  <c r="CH116" i="4"/>
  <c r="CC132" i="4"/>
  <c r="CG132" i="4"/>
  <c r="CD132" i="4"/>
  <c r="CH132" i="4"/>
  <c r="CE132" i="4"/>
  <c r="CI132" i="4"/>
  <c r="CB132" i="4"/>
  <c r="CF132" i="4"/>
  <c r="CD152" i="4"/>
  <c r="CH152" i="4"/>
  <c r="CE152" i="4"/>
  <c r="CI152" i="4"/>
  <c r="CF152" i="4"/>
  <c r="CG152" i="4"/>
  <c r="CB152" i="4"/>
  <c r="CC152" i="4"/>
  <c r="CD172" i="4"/>
  <c r="CH172" i="4"/>
  <c r="CE172" i="4"/>
  <c r="CI172" i="4"/>
  <c r="CF172" i="4"/>
  <c r="CG172" i="4"/>
  <c r="CB172" i="4"/>
  <c r="CC172" i="4"/>
  <c r="CB188" i="4"/>
  <c r="CF188" i="4"/>
  <c r="CC188" i="4"/>
  <c r="CG188" i="4"/>
  <c r="CD188" i="4"/>
  <c r="CH188" i="4"/>
  <c r="CE188" i="4"/>
  <c r="CI188" i="4"/>
  <c r="CB21" i="4"/>
  <c r="CF21" i="4"/>
  <c r="CC21" i="4"/>
  <c r="CG21" i="4"/>
  <c r="CD21" i="4"/>
  <c r="CH21" i="4"/>
  <c r="CE21" i="4"/>
  <c r="CI21" i="4"/>
  <c r="CB33" i="4"/>
  <c r="CF33" i="4"/>
  <c r="CC33" i="4"/>
  <c r="CG33" i="4"/>
  <c r="CD33" i="4"/>
  <c r="CH33" i="4"/>
  <c r="CE33" i="4"/>
  <c r="CI33" i="4"/>
  <c r="CB37" i="4"/>
  <c r="CF37" i="4"/>
  <c r="CC37" i="4"/>
  <c r="CG37" i="4"/>
  <c r="CD37" i="4"/>
  <c r="CH37" i="4"/>
  <c r="CE37" i="4"/>
  <c r="CI37" i="4"/>
  <c r="CE53" i="4"/>
  <c r="CI53" i="4"/>
  <c r="CB53" i="4"/>
  <c r="CF53" i="4"/>
  <c r="CC53" i="4"/>
  <c r="CG53" i="4"/>
  <c r="CD53" i="4"/>
  <c r="CH53" i="4"/>
  <c r="CE65" i="4"/>
  <c r="CI65" i="4"/>
  <c r="CB65" i="4"/>
  <c r="CF65" i="4"/>
  <c r="CC65" i="4"/>
  <c r="CG65" i="4"/>
  <c r="CD65" i="4"/>
  <c r="CH65" i="4"/>
  <c r="CE69" i="4"/>
  <c r="CI69" i="4"/>
  <c r="CB69" i="4"/>
  <c r="CF69" i="4"/>
  <c r="CC69" i="4"/>
  <c r="CG69" i="4"/>
  <c r="CD69" i="4"/>
  <c r="CH69" i="4"/>
  <c r="CE85" i="4"/>
  <c r="CI85" i="4"/>
  <c r="CB85" i="4"/>
  <c r="CF85" i="4"/>
  <c r="CC85" i="4"/>
  <c r="CG85" i="4"/>
  <c r="CD85" i="4"/>
  <c r="CH85" i="4"/>
  <c r="CE101" i="4"/>
  <c r="CI101" i="4"/>
  <c r="CB101" i="4"/>
  <c r="CF101" i="4"/>
  <c r="CC101" i="4"/>
  <c r="CG101" i="4"/>
  <c r="CD101" i="4"/>
  <c r="CH101" i="4"/>
  <c r="CE113" i="4"/>
  <c r="CI113" i="4"/>
  <c r="CB113" i="4"/>
  <c r="CF113" i="4"/>
  <c r="CC113" i="4"/>
  <c r="CG113" i="4"/>
  <c r="CD113" i="4"/>
  <c r="CH113" i="4"/>
  <c r="CE117" i="4"/>
  <c r="CI117" i="4"/>
  <c r="CB117" i="4"/>
  <c r="CF117" i="4"/>
  <c r="CC117" i="4"/>
  <c r="CG117" i="4"/>
  <c r="CD117" i="4"/>
  <c r="CH117" i="4"/>
  <c r="CC133" i="4"/>
  <c r="CG133" i="4"/>
  <c r="CD133" i="4"/>
  <c r="CH133" i="4"/>
  <c r="CE133" i="4"/>
  <c r="CI133" i="4"/>
  <c r="CB133" i="4"/>
  <c r="CF133" i="4"/>
  <c r="CC145" i="4"/>
  <c r="CG145" i="4"/>
  <c r="CD145" i="4"/>
  <c r="CH145" i="4"/>
  <c r="CE145" i="4"/>
  <c r="CI145" i="4"/>
  <c r="CB145" i="4"/>
  <c r="CF145" i="4"/>
  <c r="CD149" i="4"/>
  <c r="CH149" i="4"/>
  <c r="CE149" i="4"/>
  <c r="CI149" i="4"/>
  <c r="CF149" i="4"/>
  <c r="CG149" i="4"/>
  <c r="CB149" i="4"/>
  <c r="CC149" i="4"/>
  <c r="CD161" i="4"/>
  <c r="CH161" i="4"/>
  <c r="CE161" i="4"/>
  <c r="CI161" i="4"/>
  <c r="CF161" i="4"/>
  <c r="CG161" i="4"/>
  <c r="CB161" i="4"/>
  <c r="CC161" i="4"/>
  <c r="CD165" i="4"/>
  <c r="CH165" i="4"/>
  <c r="CE165" i="4"/>
  <c r="CI165" i="4"/>
  <c r="CF165" i="4"/>
  <c r="CG165" i="4"/>
  <c r="CB165" i="4"/>
  <c r="CC165" i="4"/>
  <c r="CD181" i="4"/>
  <c r="CH181" i="4"/>
  <c r="CE181" i="4"/>
  <c r="CI181" i="4"/>
  <c r="CF181" i="4"/>
  <c r="CG181" i="4"/>
  <c r="CB181" i="4"/>
  <c r="CC181" i="4"/>
  <c r="CB193" i="4"/>
  <c r="CF193" i="4"/>
  <c r="CC193" i="4"/>
  <c r="CG193" i="4"/>
  <c r="CD193" i="4"/>
  <c r="CH193" i="4"/>
  <c r="CE193" i="4"/>
  <c r="CI193" i="4"/>
  <c r="CB197" i="4"/>
  <c r="CF197" i="4"/>
  <c r="CC197" i="4"/>
  <c r="CG197" i="4"/>
  <c r="CD197" i="4"/>
  <c r="CH197" i="4"/>
  <c r="CE197" i="4"/>
  <c r="CI197" i="4"/>
  <c r="CE95" i="4"/>
  <c r="CI95" i="4"/>
  <c r="CB95" i="4"/>
  <c r="CF95" i="4"/>
  <c r="CC95" i="4"/>
  <c r="CG95" i="4"/>
  <c r="CD95" i="4"/>
  <c r="CH95" i="4"/>
  <c r="CE103" i="4"/>
  <c r="CI103" i="4"/>
  <c r="CB103" i="4"/>
  <c r="CF103" i="4"/>
  <c r="CC103" i="4"/>
  <c r="CG103" i="4"/>
  <c r="CD103" i="4"/>
  <c r="CH103" i="4"/>
  <c r="CE115" i="4"/>
  <c r="CI115" i="4"/>
  <c r="CB115" i="4"/>
  <c r="CF115" i="4"/>
  <c r="CC115" i="4"/>
  <c r="CG115" i="4"/>
  <c r="CD115" i="4"/>
  <c r="CH115" i="4"/>
  <c r="CC131" i="4"/>
  <c r="CG131" i="4"/>
  <c r="CD131" i="4"/>
  <c r="CH131" i="4"/>
  <c r="CE131" i="4"/>
  <c r="CI131" i="4"/>
  <c r="CB131" i="4"/>
  <c r="CF131" i="4"/>
  <c r="CB187" i="4"/>
  <c r="CF187" i="4"/>
  <c r="CC187" i="4"/>
  <c r="CG187" i="4"/>
  <c r="CD187" i="4"/>
  <c r="CH187" i="4"/>
  <c r="CE187" i="4"/>
  <c r="CI187" i="4"/>
  <c r="CE102" i="4"/>
  <c r="CI102" i="4"/>
  <c r="CB102" i="4"/>
  <c r="CF102" i="4"/>
  <c r="CC102" i="4"/>
  <c r="CG102" i="4"/>
  <c r="CD102" i="4"/>
  <c r="CH102" i="4"/>
  <c r="CC134" i="4"/>
  <c r="CG134" i="4"/>
  <c r="CD134" i="4"/>
  <c r="CH134" i="4"/>
  <c r="CE134" i="4"/>
  <c r="CI134" i="4"/>
  <c r="CB134" i="4"/>
  <c r="CF134" i="4"/>
  <c r="CD162" i="4"/>
  <c r="CH162" i="4"/>
  <c r="CE162" i="4"/>
  <c r="CI162" i="4"/>
  <c r="CF162" i="4"/>
  <c r="CG162" i="4"/>
  <c r="CB162" i="4"/>
  <c r="CC162" i="4"/>
  <c r="CD166" i="4"/>
  <c r="CH166" i="4"/>
  <c r="CE166" i="4"/>
  <c r="CI166" i="4"/>
  <c r="CF166" i="4"/>
  <c r="CG166" i="4"/>
  <c r="CB166" i="4"/>
  <c r="CC166" i="4"/>
  <c r="CD178" i="4"/>
  <c r="CH178" i="4"/>
  <c r="CE178" i="4"/>
  <c r="CI178" i="4"/>
  <c r="CF178" i="4"/>
  <c r="CG178" i="4"/>
  <c r="CB178" i="4"/>
  <c r="CC178" i="4"/>
  <c r="CE71" i="4"/>
  <c r="CI71" i="4"/>
  <c r="CB71" i="4"/>
  <c r="CF71" i="4"/>
  <c r="CC71" i="4"/>
  <c r="CG71" i="4"/>
  <c r="CD71" i="4"/>
  <c r="CH71" i="4"/>
  <c r="CE79" i="4"/>
  <c r="CI79" i="4"/>
  <c r="CB79" i="4"/>
  <c r="CF79" i="4"/>
  <c r="CC79" i="4"/>
  <c r="CG79" i="4"/>
  <c r="CD79" i="4"/>
  <c r="CH79" i="4"/>
  <c r="CE99" i="4"/>
  <c r="CI99" i="4"/>
  <c r="CB99" i="4"/>
  <c r="CF99" i="4"/>
  <c r="CC99" i="4"/>
  <c r="CG99" i="4"/>
  <c r="CD99" i="4"/>
  <c r="CH99" i="4"/>
  <c r="CE111" i="4"/>
  <c r="CI111" i="4"/>
  <c r="CB111" i="4"/>
  <c r="CF111" i="4"/>
  <c r="CC111" i="4"/>
  <c r="CG111" i="4"/>
  <c r="CD111" i="4"/>
  <c r="CH111" i="4"/>
  <c r="CC139" i="4"/>
  <c r="CG139" i="4"/>
  <c r="CD139" i="4"/>
  <c r="CH139" i="4"/>
  <c r="CE139" i="4"/>
  <c r="CI139" i="4"/>
  <c r="CB139" i="4"/>
  <c r="CF139" i="4"/>
  <c r="CC147" i="4"/>
  <c r="CG147" i="4"/>
  <c r="CD147" i="4"/>
  <c r="CH147" i="4"/>
  <c r="CE147" i="4"/>
  <c r="CI147" i="4"/>
  <c r="CB147" i="4"/>
  <c r="CF147" i="4"/>
  <c r="CD163" i="4"/>
  <c r="CH163" i="4"/>
  <c r="CE163" i="4"/>
  <c r="CI163" i="4"/>
  <c r="CF163" i="4"/>
  <c r="CG163" i="4"/>
  <c r="CB163" i="4"/>
  <c r="CC163" i="4"/>
  <c r="CD175" i="4"/>
  <c r="CH175" i="4"/>
  <c r="CE175" i="4"/>
  <c r="CI175" i="4"/>
  <c r="CF175" i="4"/>
  <c r="CG175" i="4"/>
  <c r="CB175" i="4"/>
  <c r="CC175" i="4"/>
  <c r="AW21" i="4"/>
  <c r="CW21" i="4"/>
  <c r="DT25" i="4"/>
  <c r="DU25" i="4"/>
  <c r="DS25" i="4"/>
  <c r="DQ25" i="4"/>
  <c r="DR25" i="4"/>
  <c r="DP25" i="4"/>
  <c r="DO25" i="4"/>
  <c r="DN25" i="4"/>
  <c r="CR25" i="4"/>
  <c r="CQ25" i="4"/>
  <c r="DM25" i="4"/>
  <c r="CO25" i="4"/>
  <c r="CN25" i="4"/>
  <c r="CM25" i="4"/>
  <c r="DT41" i="4"/>
  <c r="DU41" i="4"/>
  <c r="DS41" i="4"/>
  <c r="DQ41" i="4"/>
  <c r="DR41" i="4"/>
  <c r="DP41" i="4"/>
  <c r="DO41" i="4"/>
  <c r="DN41" i="4"/>
  <c r="CR41" i="4"/>
  <c r="CQ41" i="4"/>
  <c r="DM41" i="4"/>
  <c r="CO41" i="4"/>
  <c r="CN41" i="4"/>
  <c r="CM41" i="4"/>
  <c r="DT45" i="4"/>
  <c r="DQ45" i="4"/>
  <c r="DU45" i="4"/>
  <c r="DP45" i="4"/>
  <c r="DO45" i="4"/>
  <c r="DS45" i="4"/>
  <c r="DN45" i="4"/>
  <c r="DM45" i="4"/>
  <c r="DR45" i="4"/>
  <c r="CR45" i="4"/>
  <c r="CQ45" i="4"/>
  <c r="CO45" i="4"/>
  <c r="CN45" i="4"/>
  <c r="CM45" i="4"/>
  <c r="AW53" i="4"/>
  <c r="CW53" i="4"/>
  <c r="DT57" i="4"/>
  <c r="DU57" i="4"/>
  <c r="DS57" i="4"/>
  <c r="DQ57" i="4"/>
  <c r="DR57" i="4"/>
  <c r="DP57" i="4"/>
  <c r="DO57" i="4"/>
  <c r="DN57" i="4"/>
  <c r="DM57" i="4"/>
  <c r="CR57" i="4"/>
  <c r="CQ57" i="4"/>
  <c r="CO57" i="4"/>
  <c r="CN57" i="4"/>
  <c r="CM57" i="4"/>
  <c r="AW65" i="4"/>
  <c r="CW65" i="4"/>
  <c r="AW69" i="4"/>
  <c r="CW69" i="4"/>
  <c r="AW85" i="4"/>
  <c r="CW85" i="4"/>
  <c r="DT89" i="4"/>
  <c r="DU89" i="4"/>
  <c r="DS89" i="4"/>
  <c r="DQ89" i="4"/>
  <c r="DR89" i="4"/>
  <c r="DP89" i="4"/>
  <c r="DO89" i="4"/>
  <c r="DN89" i="4"/>
  <c r="CR89" i="4"/>
  <c r="DM89" i="4"/>
  <c r="CQ89" i="4"/>
  <c r="CO89" i="4"/>
  <c r="CN89" i="4"/>
  <c r="CM89" i="4"/>
  <c r="AW101" i="4"/>
  <c r="CW101" i="4"/>
  <c r="DT109" i="4"/>
  <c r="DQ109" i="4"/>
  <c r="DU109" i="4"/>
  <c r="DS109" i="4"/>
  <c r="DP109" i="4"/>
  <c r="DO109" i="4"/>
  <c r="DN109" i="4"/>
  <c r="DM109" i="4"/>
  <c r="DR109" i="4"/>
  <c r="CQ109" i="4"/>
  <c r="CR109" i="4"/>
  <c r="CO109" i="4"/>
  <c r="CN109" i="4"/>
  <c r="CM109" i="4"/>
  <c r="AW117" i="4"/>
  <c r="CW117" i="4"/>
  <c r="DT121" i="4"/>
  <c r="DU121" i="4"/>
  <c r="DQ121" i="4"/>
  <c r="DR121" i="4"/>
  <c r="DP121" i="4"/>
  <c r="DO121" i="4"/>
  <c r="DS121" i="4"/>
  <c r="DN121" i="4"/>
  <c r="CR121" i="4"/>
  <c r="CQ121" i="4"/>
  <c r="DM121" i="4"/>
  <c r="CO121" i="4"/>
  <c r="CN121" i="4"/>
  <c r="CM121" i="4"/>
  <c r="AW165" i="4"/>
  <c r="CW165" i="4"/>
  <c r="DU169" i="4"/>
  <c r="DT169" i="4"/>
  <c r="DQ169" i="4"/>
  <c r="DR169" i="4"/>
  <c r="DP169" i="4"/>
  <c r="DS169" i="4"/>
  <c r="DN169" i="4"/>
  <c r="DO169" i="4"/>
  <c r="CR169" i="4"/>
  <c r="DM169" i="4"/>
  <c r="CQ169" i="4"/>
  <c r="CO169" i="4"/>
  <c r="CN169" i="4"/>
  <c r="CM169" i="4"/>
  <c r="AW181" i="4"/>
  <c r="CW181" i="4"/>
  <c r="DU185" i="4"/>
  <c r="DT185" i="4"/>
  <c r="DQ185" i="4"/>
  <c r="DR185" i="4"/>
  <c r="DP185" i="4"/>
  <c r="DS185" i="4"/>
  <c r="DN185" i="4"/>
  <c r="CR185" i="4"/>
  <c r="DO185" i="4"/>
  <c r="DM185" i="4"/>
  <c r="CQ185" i="4"/>
  <c r="CO185" i="4"/>
  <c r="CN185" i="4"/>
  <c r="CM185" i="4"/>
  <c r="AW197" i="4"/>
  <c r="CW197" i="4"/>
  <c r="AW103" i="4"/>
  <c r="CW103" i="4"/>
  <c r="AW115" i="4"/>
  <c r="CW115" i="4"/>
  <c r="AW187" i="4"/>
  <c r="CW187" i="4"/>
  <c r="AW201" i="4"/>
  <c r="CW201" i="4"/>
  <c r="CW9" i="4"/>
  <c r="AW13" i="4"/>
  <c r="CW13" i="4"/>
  <c r="DT29" i="4"/>
  <c r="DQ29" i="4"/>
  <c r="DU29" i="4"/>
  <c r="DP29" i="4"/>
  <c r="DO29" i="4"/>
  <c r="DN29" i="4"/>
  <c r="DM29" i="4"/>
  <c r="DR29" i="4"/>
  <c r="CQ29" i="4"/>
  <c r="DS29" i="4"/>
  <c r="CR29" i="4"/>
  <c r="CO29" i="4"/>
  <c r="CN29" i="4"/>
  <c r="CM29" i="4"/>
  <c r="DT33" i="4"/>
  <c r="DU33" i="4"/>
  <c r="DS33" i="4"/>
  <c r="DQ33" i="4"/>
  <c r="DR33" i="4"/>
  <c r="DP33" i="4"/>
  <c r="DO33" i="4"/>
  <c r="DN33" i="4"/>
  <c r="CQ33" i="4"/>
  <c r="CR33" i="4"/>
  <c r="DM33" i="4"/>
  <c r="CO33" i="4"/>
  <c r="CN33" i="4"/>
  <c r="CM33" i="4"/>
  <c r="AW49" i="4"/>
  <c r="CW49" i="4"/>
  <c r="DT61" i="4"/>
  <c r="DQ61" i="4"/>
  <c r="DU61" i="4"/>
  <c r="DP61" i="4"/>
  <c r="DO61" i="4"/>
  <c r="DN61" i="4"/>
  <c r="DS61" i="4"/>
  <c r="DM61" i="4"/>
  <c r="DR61" i="4"/>
  <c r="CQ61" i="4"/>
  <c r="CR61" i="4"/>
  <c r="CO61" i="4"/>
  <c r="CN61" i="4"/>
  <c r="CM61" i="4"/>
  <c r="DT65" i="4"/>
  <c r="DU65" i="4"/>
  <c r="DS65" i="4"/>
  <c r="DQ65" i="4"/>
  <c r="DR65" i="4"/>
  <c r="DP65" i="4"/>
  <c r="DO65" i="4"/>
  <c r="DN65" i="4"/>
  <c r="CQ65" i="4"/>
  <c r="CR65" i="4"/>
  <c r="DM65" i="4"/>
  <c r="CO65" i="4"/>
  <c r="CN65" i="4"/>
  <c r="CM65" i="4"/>
  <c r="AW77" i="4"/>
  <c r="CW77" i="4"/>
  <c r="AW81" i="4"/>
  <c r="CW81" i="4"/>
  <c r="DT81" i="4"/>
  <c r="DU81" i="4"/>
  <c r="DS81" i="4"/>
  <c r="DQ81" i="4"/>
  <c r="DR81" i="4"/>
  <c r="DP81" i="4"/>
  <c r="DO81" i="4"/>
  <c r="DN81" i="4"/>
  <c r="CQ81" i="4"/>
  <c r="CR81" i="4"/>
  <c r="DM81" i="4"/>
  <c r="CO81" i="4"/>
  <c r="CN81" i="4"/>
  <c r="CM81" i="4"/>
  <c r="DT93" i="4"/>
  <c r="DQ93" i="4"/>
  <c r="DU93" i="4"/>
  <c r="DP93" i="4"/>
  <c r="DO93" i="4"/>
  <c r="DN93" i="4"/>
  <c r="DM93" i="4"/>
  <c r="CQ93" i="4"/>
  <c r="CR93" i="4"/>
  <c r="DS93" i="4"/>
  <c r="DR93" i="4"/>
  <c r="CO93" i="4"/>
  <c r="CN93" i="4"/>
  <c r="CM93" i="4"/>
  <c r="AW97" i="4"/>
  <c r="CW97" i="4"/>
  <c r="DT97" i="4"/>
  <c r="DU97" i="4"/>
  <c r="DQ97" i="4"/>
  <c r="DS97" i="4"/>
  <c r="DR97" i="4"/>
  <c r="DP97" i="4"/>
  <c r="DO97" i="4"/>
  <c r="DN97" i="4"/>
  <c r="CQ97" i="4"/>
  <c r="CR97" i="4"/>
  <c r="DM97" i="4"/>
  <c r="CO97" i="4"/>
  <c r="CN97" i="4"/>
  <c r="CM97" i="4"/>
  <c r="DT113" i="4"/>
  <c r="DU113" i="4"/>
  <c r="DQ113" i="4"/>
  <c r="DR113" i="4"/>
  <c r="DP113" i="4"/>
  <c r="DO113" i="4"/>
  <c r="DN113" i="4"/>
  <c r="DS113" i="4"/>
  <c r="CQ113" i="4"/>
  <c r="CR113" i="4"/>
  <c r="DM113" i="4"/>
  <c r="CO113" i="4"/>
  <c r="CN113" i="4"/>
  <c r="CM113" i="4"/>
  <c r="DU161" i="4"/>
  <c r="DT161" i="4"/>
  <c r="DQ161" i="4"/>
  <c r="DR161" i="4"/>
  <c r="DP161" i="4"/>
  <c r="DO161" i="4"/>
  <c r="DN161" i="4"/>
  <c r="DS161" i="4"/>
  <c r="CQ161" i="4"/>
  <c r="CR161" i="4"/>
  <c r="DM161" i="4"/>
  <c r="CO161" i="4"/>
  <c r="CN161" i="4"/>
  <c r="CM161" i="4"/>
  <c r="DU177" i="4"/>
  <c r="DT177" i="4"/>
  <c r="DQ177" i="4"/>
  <c r="DR177" i="4"/>
  <c r="DP177" i="4"/>
  <c r="DO177" i="4"/>
  <c r="DN177" i="4"/>
  <c r="DS177" i="4"/>
  <c r="CQ177" i="4"/>
  <c r="CR177" i="4"/>
  <c r="DM177" i="4"/>
  <c r="CO177" i="4"/>
  <c r="CN177" i="4"/>
  <c r="CM177" i="4"/>
  <c r="DU194" i="4"/>
  <c r="DR194" i="4"/>
  <c r="DP194" i="4"/>
  <c r="DQ194" i="4"/>
  <c r="DT194" i="4"/>
  <c r="DN194" i="4"/>
  <c r="CQ194" i="4"/>
  <c r="DO194" i="4"/>
  <c r="DM194" i="4"/>
  <c r="CR194" i="4"/>
  <c r="DS194" i="4"/>
  <c r="CO194" i="4"/>
  <c r="CM194" i="4"/>
  <c r="CN194" i="4"/>
  <c r="CW8" i="4"/>
  <c r="DU24" i="4"/>
  <c r="DS24" i="4"/>
  <c r="DT24" i="4"/>
  <c r="DR24" i="4"/>
  <c r="DP24" i="4"/>
  <c r="DO24" i="4"/>
  <c r="DN24" i="4"/>
  <c r="DM24" i="4"/>
  <c r="CR24" i="4"/>
  <c r="CQ24" i="4"/>
  <c r="DQ24" i="4"/>
  <c r="CN24" i="4"/>
  <c r="CM24" i="4"/>
  <c r="CO24" i="4"/>
  <c r="DU40" i="4"/>
  <c r="DS40" i="4"/>
  <c r="DT40" i="4"/>
  <c r="DR40" i="4"/>
  <c r="DP40" i="4"/>
  <c r="DO40" i="4"/>
  <c r="DN40" i="4"/>
  <c r="DM40" i="4"/>
  <c r="DQ40" i="4"/>
  <c r="CR40" i="4"/>
  <c r="CQ40" i="4"/>
  <c r="CN40" i="4"/>
  <c r="CM40" i="4"/>
  <c r="CO40" i="4"/>
  <c r="DU104" i="4"/>
  <c r="DT104" i="4"/>
  <c r="DR104" i="4"/>
  <c r="DP104" i="4"/>
  <c r="DO104" i="4"/>
  <c r="DN104" i="4"/>
  <c r="DS104" i="4"/>
  <c r="DM104" i="4"/>
  <c r="DQ104" i="4"/>
  <c r="CR104" i="4"/>
  <c r="CQ104" i="4"/>
  <c r="CN104" i="4"/>
  <c r="CM104" i="4"/>
  <c r="CO104" i="4"/>
  <c r="DU128" i="4"/>
  <c r="DT128" i="4"/>
  <c r="DS128" i="4"/>
  <c r="DR128" i="4"/>
  <c r="DP128" i="4"/>
  <c r="DO128" i="4"/>
  <c r="DN128" i="4"/>
  <c r="DQ128" i="4"/>
  <c r="DM128" i="4"/>
  <c r="CR128" i="4"/>
  <c r="CQ128" i="4"/>
  <c r="CN128" i="4"/>
  <c r="CM128" i="4"/>
  <c r="CO128" i="4"/>
  <c r="DU160" i="4"/>
  <c r="DT160" i="4"/>
  <c r="DS160" i="4"/>
  <c r="DR160" i="4"/>
  <c r="DP160" i="4"/>
  <c r="DO160" i="4"/>
  <c r="DQ160" i="4"/>
  <c r="DN160" i="4"/>
  <c r="DM160" i="4"/>
  <c r="CR160" i="4"/>
  <c r="CQ160" i="4"/>
  <c r="CN160" i="4"/>
  <c r="CM160" i="4"/>
  <c r="CO160" i="4"/>
  <c r="DU200" i="4"/>
  <c r="DT200" i="4"/>
  <c r="DS200" i="4"/>
  <c r="DR200" i="4"/>
  <c r="DQ200" i="4"/>
  <c r="DP200" i="4"/>
  <c r="DN200" i="4"/>
  <c r="DM200" i="4"/>
  <c r="DO200" i="4"/>
  <c r="CR200" i="4"/>
  <c r="CQ200" i="4"/>
  <c r="CN200" i="4"/>
  <c r="CM200" i="4"/>
  <c r="CO200" i="4"/>
  <c r="AW10" i="4"/>
  <c r="CW10" i="4"/>
  <c r="DU10" i="4"/>
  <c r="DT10" i="4"/>
  <c r="DR10" i="4"/>
  <c r="DS10" i="4"/>
  <c r="DQ10" i="4"/>
  <c r="DN10" i="4"/>
  <c r="CQ10" i="4"/>
  <c r="DM10" i="4"/>
  <c r="DP10" i="4"/>
  <c r="DO10" i="4"/>
  <c r="CR10" i="4"/>
  <c r="CO10" i="4"/>
  <c r="CM10" i="4"/>
  <c r="CN10" i="4"/>
  <c r="DU14" i="4"/>
  <c r="DT14" i="4"/>
  <c r="DR14" i="4"/>
  <c r="DQ14" i="4"/>
  <c r="DP14" i="4"/>
  <c r="DO14" i="4"/>
  <c r="DS14" i="4"/>
  <c r="CQ14" i="4"/>
  <c r="DM14" i="4"/>
  <c r="DN14" i="4"/>
  <c r="CR14" i="4"/>
  <c r="CO14" i="4"/>
  <c r="CN14" i="4"/>
  <c r="CM14" i="4"/>
  <c r="DU26" i="4"/>
  <c r="DT26" i="4"/>
  <c r="DR26" i="4"/>
  <c r="DS26" i="4"/>
  <c r="DQ26" i="4"/>
  <c r="DP26" i="4"/>
  <c r="DN26" i="4"/>
  <c r="CQ26" i="4"/>
  <c r="DO26" i="4"/>
  <c r="CR26" i="4"/>
  <c r="DM26" i="4"/>
  <c r="CO26" i="4"/>
  <c r="CM26" i="4"/>
  <c r="CN26" i="4"/>
  <c r="DU38" i="4"/>
  <c r="DT38" i="4"/>
  <c r="DR38" i="4"/>
  <c r="DQ38" i="4"/>
  <c r="DS38" i="4"/>
  <c r="DO38" i="4"/>
  <c r="DP38" i="4"/>
  <c r="CQ38" i="4"/>
  <c r="DM38" i="4"/>
  <c r="CR38" i="4"/>
  <c r="DN38" i="4"/>
  <c r="CO38" i="4"/>
  <c r="CN38" i="4"/>
  <c r="CM38" i="4"/>
  <c r="DU42" i="4"/>
  <c r="DT42" i="4"/>
  <c r="DR42" i="4"/>
  <c r="DS42" i="4"/>
  <c r="DQ42" i="4"/>
  <c r="DP42" i="4"/>
  <c r="DN42" i="4"/>
  <c r="CQ42" i="4"/>
  <c r="DM42" i="4"/>
  <c r="DO42" i="4"/>
  <c r="CR42" i="4"/>
  <c r="CO42" i="4"/>
  <c r="CM42" i="4"/>
  <c r="CN42" i="4"/>
  <c r="DU50" i="4"/>
  <c r="DT50" i="4"/>
  <c r="DR50" i="4"/>
  <c r="DS50" i="4"/>
  <c r="DQ50" i="4"/>
  <c r="DP50" i="4"/>
  <c r="DO50" i="4"/>
  <c r="DN50" i="4"/>
  <c r="CQ50" i="4"/>
  <c r="DM50" i="4"/>
  <c r="CR50" i="4"/>
  <c r="CO50" i="4"/>
  <c r="CM50" i="4"/>
  <c r="CN50" i="4"/>
  <c r="DU54" i="4"/>
  <c r="DT54" i="4"/>
  <c r="DR54" i="4"/>
  <c r="DQ54" i="4"/>
  <c r="DS54" i="4"/>
  <c r="DO54" i="4"/>
  <c r="DP54" i="4"/>
  <c r="CQ54" i="4"/>
  <c r="DM54" i="4"/>
  <c r="CR54" i="4"/>
  <c r="DN54" i="4"/>
  <c r="CO54" i="4"/>
  <c r="CN54" i="4"/>
  <c r="CM54" i="4"/>
  <c r="DU66" i="4"/>
  <c r="DT66" i="4"/>
  <c r="DR66" i="4"/>
  <c r="DS66" i="4"/>
  <c r="DQ66" i="4"/>
  <c r="DP66" i="4"/>
  <c r="DO66" i="4"/>
  <c r="DN66" i="4"/>
  <c r="CQ66" i="4"/>
  <c r="DM66" i="4"/>
  <c r="CR66" i="4"/>
  <c r="CO66" i="4"/>
  <c r="CM66" i="4"/>
  <c r="CN66" i="4"/>
  <c r="AW74" i="4"/>
  <c r="CW74" i="4"/>
  <c r="DU74" i="4"/>
  <c r="DT74" i="4"/>
  <c r="DR74" i="4"/>
  <c r="DS74" i="4"/>
  <c r="DQ74" i="4"/>
  <c r="DP74" i="4"/>
  <c r="DN74" i="4"/>
  <c r="CQ74" i="4"/>
  <c r="DO74" i="4"/>
  <c r="DM74" i="4"/>
  <c r="CR74" i="4"/>
  <c r="CO74" i="4"/>
  <c r="CM74" i="4"/>
  <c r="CN74" i="4"/>
  <c r="DU86" i="4"/>
  <c r="DT86" i="4"/>
  <c r="DR86" i="4"/>
  <c r="DQ86" i="4"/>
  <c r="DS86" i="4"/>
  <c r="DO86" i="4"/>
  <c r="DP86" i="4"/>
  <c r="CQ86" i="4"/>
  <c r="DM86" i="4"/>
  <c r="CR86" i="4"/>
  <c r="DN86" i="4"/>
  <c r="CO86" i="4"/>
  <c r="CN86" i="4"/>
  <c r="CM86" i="4"/>
  <c r="DU90" i="4"/>
  <c r="DT90" i="4"/>
  <c r="DR90" i="4"/>
  <c r="DS90" i="4"/>
  <c r="DQ90" i="4"/>
  <c r="DP90" i="4"/>
  <c r="DN90" i="4"/>
  <c r="CQ90" i="4"/>
  <c r="DO90" i="4"/>
  <c r="DM90" i="4"/>
  <c r="CR90" i="4"/>
  <c r="CO90" i="4"/>
  <c r="CM90" i="4"/>
  <c r="CN90" i="4"/>
  <c r="DU98" i="4"/>
  <c r="DT98" i="4"/>
  <c r="DR98" i="4"/>
  <c r="DQ98" i="4"/>
  <c r="DS98" i="4"/>
  <c r="DP98" i="4"/>
  <c r="DO98" i="4"/>
  <c r="DN98" i="4"/>
  <c r="CQ98" i="4"/>
  <c r="DM98" i="4"/>
  <c r="CR98" i="4"/>
  <c r="CO98" i="4"/>
  <c r="CM98" i="4"/>
  <c r="CN98" i="4"/>
  <c r="DU102" i="4"/>
  <c r="DT102" i="4"/>
  <c r="DR102" i="4"/>
  <c r="DQ102" i="4"/>
  <c r="DS102" i="4"/>
  <c r="DO102" i="4"/>
  <c r="DP102" i="4"/>
  <c r="CQ102" i="4"/>
  <c r="DM102" i="4"/>
  <c r="CR102" i="4"/>
  <c r="DN102" i="4"/>
  <c r="CO102" i="4"/>
  <c r="CN102" i="4"/>
  <c r="CM102" i="4"/>
  <c r="DU106" i="4"/>
  <c r="DT106" i="4"/>
  <c r="DR106" i="4"/>
  <c r="DS106" i="4"/>
  <c r="DQ106" i="4"/>
  <c r="DP106" i="4"/>
  <c r="DN106" i="4"/>
  <c r="CQ106" i="4"/>
  <c r="CR106" i="4"/>
  <c r="DO106" i="4"/>
  <c r="DM106" i="4"/>
  <c r="CO106" i="4"/>
  <c r="CM106" i="4"/>
  <c r="CN106" i="4"/>
  <c r="DU110" i="4"/>
  <c r="DT110" i="4"/>
  <c r="DS110" i="4"/>
  <c r="DR110" i="4"/>
  <c r="DQ110" i="4"/>
  <c r="DO110" i="4"/>
  <c r="CQ110" i="4"/>
  <c r="DM110" i="4"/>
  <c r="DN110" i="4"/>
  <c r="CR110" i="4"/>
  <c r="DP110" i="4"/>
  <c r="CO110" i="4"/>
  <c r="CN110" i="4"/>
  <c r="CM110" i="4"/>
  <c r="DU114" i="4"/>
  <c r="DT114" i="4"/>
  <c r="DR114" i="4"/>
  <c r="DQ114" i="4"/>
  <c r="DP114" i="4"/>
  <c r="DO114" i="4"/>
  <c r="DN114" i="4"/>
  <c r="CQ114" i="4"/>
  <c r="DS114" i="4"/>
  <c r="DM114" i="4"/>
  <c r="CR114" i="4"/>
  <c r="CO114" i="4"/>
  <c r="CM114" i="4"/>
  <c r="CN114" i="4"/>
  <c r="DU126" i="4"/>
  <c r="DT126" i="4"/>
  <c r="DR126" i="4"/>
  <c r="DQ126" i="4"/>
  <c r="DS126" i="4"/>
  <c r="DO126" i="4"/>
  <c r="CQ126" i="4"/>
  <c r="DM126" i="4"/>
  <c r="DP126" i="4"/>
  <c r="CR126" i="4"/>
  <c r="DN126" i="4"/>
  <c r="CO126" i="4"/>
  <c r="CN126" i="4"/>
  <c r="CM126" i="4"/>
  <c r="DU130" i="4"/>
  <c r="DT130" i="4"/>
  <c r="DR130" i="4"/>
  <c r="DQ130" i="4"/>
  <c r="DP130" i="4"/>
  <c r="DO130" i="4"/>
  <c r="DN130" i="4"/>
  <c r="CQ130" i="4"/>
  <c r="DM130" i="4"/>
  <c r="CR130" i="4"/>
  <c r="DS130" i="4"/>
  <c r="CO130" i="4"/>
  <c r="CM130" i="4"/>
  <c r="CN130" i="4"/>
  <c r="DU134" i="4"/>
  <c r="DT134" i="4"/>
  <c r="DR134" i="4"/>
  <c r="DS134" i="4"/>
  <c r="DO134" i="4"/>
  <c r="DQ134" i="4"/>
  <c r="DP134" i="4"/>
  <c r="CQ134" i="4"/>
  <c r="DM134" i="4"/>
  <c r="CR134" i="4"/>
  <c r="DN134" i="4"/>
  <c r="CO134" i="4"/>
  <c r="CN134" i="4"/>
  <c r="CM134" i="4"/>
  <c r="DU154" i="4"/>
  <c r="DR154" i="4"/>
  <c r="DT154" i="4"/>
  <c r="DQ154" i="4"/>
  <c r="DP154" i="4"/>
  <c r="DO154" i="4"/>
  <c r="DS154" i="4"/>
  <c r="DN154" i="4"/>
  <c r="CQ154" i="4"/>
  <c r="DM154" i="4"/>
  <c r="CR154" i="4"/>
  <c r="CO154" i="4"/>
  <c r="CM154" i="4"/>
  <c r="CN154" i="4"/>
  <c r="DU158" i="4"/>
  <c r="DT158" i="4"/>
  <c r="DR158" i="4"/>
  <c r="DQ158" i="4"/>
  <c r="DS158" i="4"/>
  <c r="CQ158" i="4"/>
  <c r="DO158" i="4"/>
  <c r="DM158" i="4"/>
  <c r="DP158" i="4"/>
  <c r="CR158" i="4"/>
  <c r="DN158" i="4"/>
  <c r="CO158" i="4"/>
  <c r="CN158" i="4"/>
  <c r="CM158" i="4"/>
  <c r="DU162" i="4"/>
  <c r="DR162" i="4"/>
  <c r="DP162" i="4"/>
  <c r="DQ162" i="4"/>
  <c r="DN162" i="4"/>
  <c r="CQ162" i="4"/>
  <c r="DT162" i="4"/>
  <c r="DM162" i="4"/>
  <c r="DS162" i="4"/>
  <c r="DO162" i="4"/>
  <c r="CR162" i="4"/>
  <c r="CO162" i="4"/>
  <c r="CM162" i="4"/>
  <c r="CN162" i="4"/>
  <c r="DU170" i="4"/>
  <c r="DR170" i="4"/>
  <c r="DT170" i="4"/>
  <c r="DQ170" i="4"/>
  <c r="DP170" i="4"/>
  <c r="DO170" i="4"/>
  <c r="DS170" i="4"/>
  <c r="DN170" i="4"/>
  <c r="CQ170" i="4"/>
  <c r="CR170" i="4"/>
  <c r="DM170" i="4"/>
  <c r="CO170" i="4"/>
  <c r="CM170" i="4"/>
  <c r="CN170" i="4"/>
  <c r="DU174" i="4"/>
  <c r="DT174" i="4"/>
  <c r="DR174" i="4"/>
  <c r="DQ174" i="4"/>
  <c r="DS174" i="4"/>
  <c r="CQ174" i="4"/>
  <c r="DM174" i="4"/>
  <c r="CR174" i="4"/>
  <c r="DP174" i="4"/>
  <c r="DO174" i="4"/>
  <c r="DN174" i="4"/>
  <c r="CO174" i="4"/>
  <c r="CN174" i="4"/>
  <c r="CM174" i="4"/>
  <c r="AW182" i="4"/>
  <c r="CW182" i="4"/>
  <c r="DU182" i="4"/>
  <c r="DT182" i="4"/>
  <c r="DR182" i="4"/>
  <c r="DS182" i="4"/>
  <c r="DQ182" i="4"/>
  <c r="DO182" i="4"/>
  <c r="DP182" i="4"/>
  <c r="CQ182" i="4"/>
  <c r="DM182" i="4"/>
  <c r="CR182" i="4"/>
  <c r="DN182" i="4"/>
  <c r="CO182" i="4"/>
  <c r="CN182" i="4"/>
  <c r="CM182" i="4"/>
  <c r="DU186" i="4"/>
  <c r="DR186" i="4"/>
  <c r="DT186" i="4"/>
  <c r="DQ186" i="4"/>
  <c r="DP186" i="4"/>
  <c r="DO186" i="4"/>
  <c r="DS186" i="4"/>
  <c r="DN186" i="4"/>
  <c r="CQ186" i="4"/>
  <c r="DM186" i="4"/>
  <c r="CR186" i="4"/>
  <c r="CO186" i="4"/>
  <c r="CM186" i="4"/>
  <c r="CN186" i="4"/>
  <c r="DU190" i="4"/>
  <c r="DT190" i="4"/>
  <c r="DR190" i="4"/>
  <c r="DQ190" i="4"/>
  <c r="DS190" i="4"/>
  <c r="CQ190" i="4"/>
  <c r="DO190" i="4"/>
  <c r="DM190" i="4"/>
  <c r="DP190" i="4"/>
  <c r="DN190" i="4"/>
  <c r="CR190" i="4"/>
  <c r="CO190" i="4"/>
  <c r="CN190" i="4"/>
  <c r="CM190" i="4"/>
  <c r="AW198" i="4"/>
  <c r="CW198" i="4"/>
  <c r="DU198" i="4"/>
  <c r="DT198" i="4"/>
  <c r="DR198" i="4"/>
  <c r="DS198" i="4"/>
  <c r="DO198" i="4"/>
  <c r="DQ198" i="4"/>
  <c r="DP198" i="4"/>
  <c r="CQ198" i="4"/>
  <c r="DM198" i="4"/>
  <c r="CR198" i="4"/>
  <c r="DN198" i="4"/>
  <c r="CO198" i="4"/>
  <c r="CN198" i="4"/>
  <c r="CM198" i="4"/>
  <c r="AW91" i="4"/>
  <c r="CW91" i="4"/>
  <c r="AW12" i="4"/>
  <c r="CW12" i="4"/>
  <c r="AW28" i="4"/>
  <c r="CW28" i="4"/>
  <c r="AW36" i="4"/>
  <c r="CW36" i="4"/>
  <c r="AW44" i="4"/>
  <c r="CW44" i="4"/>
  <c r="AW56" i="4"/>
  <c r="CW56" i="4"/>
  <c r="AW76" i="4"/>
  <c r="CW76" i="4"/>
  <c r="AW144" i="4"/>
  <c r="CW144" i="4"/>
  <c r="AW156" i="4"/>
  <c r="CW156" i="4"/>
  <c r="AW164" i="4"/>
  <c r="CW164" i="4"/>
  <c r="AW184" i="4"/>
  <c r="CW184" i="4"/>
  <c r="DT196" i="4"/>
  <c r="DS196" i="4"/>
  <c r="DP196" i="4"/>
  <c r="DO196" i="4"/>
  <c r="DQ196" i="4"/>
  <c r="DR196" i="4"/>
  <c r="DN196" i="4"/>
  <c r="DM196" i="4"/>
  <c r="DU196" i="4"/>
  <c r="CR196" i="4"/>
  <c r="CQ196" i="4"/>
  <c r="CN196" i="4"/>
  <c r="CM196" i="4"/>
  <c r="CO196" i="4"/>
  <c r="DU27" i="4"/>
  <c r="DT27" i="4"/>
  <c r="DS27" i="4"/>
  <c r="DR27" i="4"/>
  <c r="DQ27" i="4"/>
  <c r="DM27" i="4"/>
  <c r="DP27" i="4"/>
  <c r="CR27" i="4"/>
  <c r="DN27" i="4"/>
  <c r="DO27" i="4"/>
  <c r="CQ27" i="4"/>
  <c r="CM27" i="4"/>
  <c r="CO27" i="4"/>
  <c r="CN27" i="4"/>
  <c r="DU35" i="4"/>
  <c r="DT35" i="4"/>
  <c r="DS35" i="4"/>
  <c r="DR35" i="4"/>
  <c r="DQ35" i="4"/>
  <c r="DM35" i="4"/>
  <c r="DP35" i="4"/>
  <c r="CR35" i="4"/>
  <c r="DO35" i="4"/>
  <c r="DN35" i="4"/>
  <c r="CQ35" i="4"/>
  <c r="CM35" i="4"/>
  <c r="CO35" i="4"/>
  <c r="CN35" i="4"/>
  <c r="AW43" i="4"/>
  <c r="CW43" i="4"/>
  <c r="AW47" i="4"/>
  <c r="CW47" i="4"/>
  <c r="DU55" i="4"/>
  <c r="DS55" i="4"/>
  <c r="DT55" i="4"/>
  <c r="DR55" i="4"/>
  <c r="DM55" i="4"/>
  <c r="DO55" i="4"/>
  <c r="CR55" i="4"/>
  <c r="DP55" i="4"/>
  <c r="CQ55" i="4"/>
  <c r="DQ55" i="4"/>
  <c r="DN55" i="4"/>
  <c r="CM55" i="4"/>
  <c r="CN55" i="4"/>
  <c r="CO55" i="4"/>
  <c r="DU107" i="4"/>
  <c r="DT107" i="4"/>
  <c r="DS107" i="4"/>
  <c r="DR107" i="4"/>
  <c r="DQ107" i="4"/>
  <c r="DM107" i="4"/>
  <c r="DP107" i="4"/>
  <c r="CR107" i="4"/>
  <c r="DN107" i="4"/>
  <c r="DO107" i="4"/>
  <c r="CQ107" i="4"/>
  <c r="CM107" i="4"/>
  <c r="CO107" i="4"/>
  <c r="CN107" i="4"/>
  <c r="DU88" i="4"/>
  <c r="DS88" i="4"/>
  <c r="DT88" i="4"/>
  <c r="DR88" i="4"/>
  <c r="DP88" i="4"/>
  <c r="DO88" i="4"/>
  <c r="DN88" i="4"/>
  <c r="DM88" i="4"/>
  <c r="CR88" i="4"/>
  <c r="DQ88" i="4"/>
  <c r="CQ88" i="4"/>
  <c r="CN88" i="4"/>
  <c r="CM88" i="4"/>
  <c r="CO88" i="4"/>
  <c r="DT188" i="4"/>
  <c r="DU188" i="4"/>
  <c r="DS188" i="4"/>
  <c r="DP188" i="4"/>
  <c r="DO188" i="4"/>
  <c r="DN188" i="4"/>
  <c r="DM188" i="4"/>
  <c r="CR188" i="4"/>
  <c r="CQ188" i="4"/>
  <c r="DQ188" i="4"/>
  <c r="DR188" i="4"/>
  <c r="CN188" i="4"/>
  <c r="CM188" i="4"/>
  <c r="CO188" i="4"/>
  <c r="DU201" i="4"/>
  <c r="DT201" i="4"/>
  <c r="DQ201" i="4"/>
  <c r="DR201" i="4"/>
  <c r="DS201" i="4"/>
  <c r="DP201" i="4"/>
  <c r="DO201" i="4"/>
  <c r="DN201" i="4"/>
  <c r="CQ201" i="4"/>
  <c r="DM201" i="4"/>
  <c r="CR201" i="4"/>
  <c r="CO201" i="4"/>
  <c r="CN201" i="4"/>
  <c r="CM201" i="4"/>
  <c r="DT9" i="4"/>
  <c r="DU9" i="4"/>
  <c r="DS9" i="4"/>
  <c r="DQ9" i="4"/>
  <c r="DR9" i="4"/>
  <c r="DP9" i="4"/>
  <c r="DO9" i="4"/>
  <c r="DN9" i="4"/>
  <c r="CQ9" i="4"/>
  <c r="DM9" i="4"/>
  <c r="CR9" i="4"/>
  <c r="CO9" i="4"/>
  <c r="CN9" i="4"/>
  <c r="CM9" i="4"/>
  <c r="AW17" i="4"/>
  <c r="CW17" i="4"/>
  <c r="DT21" i="4"/>
  <c r="DQ21" i="4"/>
  <c r="DS21" i="4"/>
  <c r="DU21" i="4"/>
  <c r="DO21" i="4"/>
  <c r="DR21" i="4"/>
  <c r="DN21" i="4"/>
  <c r="DP21" i="4"/>
  <c r="DM21" i="4"/>
  <c r="CR21" i="4"/>
  <c r="CQ21" i="4"/>
  <c r="CO21" i="4"/>
  <c r="CN21" i="4"/>
  <c r="CM21" i="4"/>
  <c r="DT69" i="4"/>
  <c r="DQ69" i="4"/>
  <c r="DS69" i="4"/>
  <c r="DP69" i="4"/>
  <c r="DO69" i="4"/>
  <c r="DR69" i="4"/>
  <c r="DN69" i="4"/>
  <c r="DM69" i="4"/>
  <c r="DU69" i="4"/>
  <c r="CR69" i="4"/>
  <c r="CQ69" i="4"/>
  <c r="CO69" i="4"/>
  <c r="CN69" i="4"/>
  <c r="CM69" i="4"/>
  <c r="DT85" i="4"/>
  <c r="DQ85" i="4"/>
  <c r="DS85" i="4"/>
  <c r="DU85" i="4"/>
  <c r="DP85" i="4"/>
  <c r="DO85" i="4"/>
  <c r="DR85" i="4"/>
  <c r="DN85" i="4"/>
  <c r="DM85" i="4"/>
  <c r="CR85" i="4"/>
  <c r="CQ85" i="4"/>
  <c r="CO85" i="4"/>
  <c r="CN85" i="4"/>
  <c r="CM85" i="4"/>
  <c r="AW109" i="4"/>
  <c r="CW109" i="4"/>
  <c r="DT117" i="4"/>
  <c r="DQ117" i="4"/>
  <c r="DS117" i="4"/>
  <c r="DU117" i="4"/>
  <c r="DP117" i="4"/>
  <c r="DO117" i="4"/>
  <c r="DR117" i="4"/>
  <c r="DN117" i="4"/>
  <c r="DM117" i="4"/>
  <c r="CR117" i="4"/>
  <c r="CQ117" i="4"/>
  <c r="CO117" i="4"/>
  <c r="CN117" i="4"/>
  <c r="CM117" i="4"/>
  <c r="AW141" i="4"/>
  <c r="CW141" i="4"/>
  <c r="DT149" i="4"/>
  <c r="DQ149" i="4"/>
  <c r="DS149" i="4"/>
  <c r="DU149" i="4"/>
  <c r="DP149" i="4"/>
  <c r="DO149" i="4"/>
  <c r="DR149" i="4"/>
  <c r="DN149" i="4"/>
  <c r="DM149" i="4"/>
  <c r="CR149" i="4"/>
  <c r="CQ149" i="4"/>
  <c r="CO149" i="4"/>
  <c r="CN149" i="4"/>
  <c r="CM149" i="4"/>
  <c r="AW157" i="4"/>
  <c r="CW157" i="4"/>
  <c r="DT165" i="4"/>
  <c r="DQ165" i="4"/>
  <c r="DS165" i="4"/>
  <c r="DP165" i="4"/>
  <c r="DO165" i="4"/>
  <c r="DU165" i="4"/>
  <c r="DR165" i="4"/>
  <c r="DN165" i="4"/>
  <c r="DM165" i="4"/>
  <c r="CQ165" i="4"/>
  <c r="CR165" i="4"/>
  <c r="CO165" i="4"/>
  <c r="CN165" i="4"/>
  <c r="CM165" i="4"/>
  <c r="AW173" i="4"/>
  <c r="CW173" i="4"/>
  <c r="AW123" i="4"/>
  <c r="CW123" i="4"/>
  <c r="AW195" i="4"/>
  <c r="CW195" i="4"/>
  <c r="DT52" i="4"/>
  <c r="DS52" i="4"/>
  <c r="DU52" i="4"/>
  <c r="DP52" i="4"/>
  <c r="DO52" i="4"/>
  <c r="DQ52" i="4"/>
  <c r="DR52" i="4"/>
  <c r="DN52" i="4"/>
  <c r="DM52" i="4"/>
  <c r="CR52" i="4"/>
  <c r="CQ52" i="4"/>
  <c r="CN52" i="4"/>
  <c r="CM52" i="4"/>
  <c r="CO52" i="4"/>
  <c r="DT84" i="4"/>
  <c r="DS84" i="4"/>
  <c r="DU84" i="4"/>
  <c r="DP84" i="4"/>
  <c r="DO84" i="4"/>
  <c r="DQ84" i="4"/>
  <c r="DR84" i="4"/>
  <c r="DN84" i="4"/>
  <c r="DM84" i="4"/>
  <c r="CR84" i="4"/>
  <c r="CQ84" i="4"/>
  <c r="CN84" i="4"/>
  <c r="CM84" i="4"/>
  <c r="CO84" i="4"/>
  <c r="DT148" i="4"/>
  <c r="DS148" i="4"/>
  <c r="DU148" i="4"/>
  <c r="DP148" i="4"/>
  <c r="DO148" i="4"/>
  <c r="DQ148" i="4"/>
  <c r="DR148" i="4"/>
  <c r="DN148" i="4"/>
  <c r="DM148" i="4"/>
  <c r="CR148" i="4"/>
  <c r="CQ148" i="4"/>
  <c r="CN148" i="4"/>
  <c r="CM148" i="4"/>
  <c r="CO148" i="4"/>
  <c r="CW6" i="4"/>
  <c r="AW14" i="4"/>
  <c r="CW14" i="4"/>
  <c r="AW26" i="4"/>
  <c r="CW26" i="4"/>
  <c r="AW30" i="4"/>
  <c r="CW30" i="4"/>
  <c r="AW42" i="4"/>
  <c r="CW42" i="4"/>
  <c r="AW46" i="4"/>
  <c r="CW46" i="4"/>
  <c r="AW58" i="4"/>
  <c r="CW58" i="4"/>
  <c r="AW62" i="4"/>
  <c r="CW62" i="4"/>
  <c r="AW78" i="4"/>
  <c r="CW78" i="4"/>
  <c r="AW86" i="4"/>
  <c r="CW86" i="4"/>
  <c r="AW90" i="4"/>
  <c r="CW90" i="4"/>
  <c r="AW94" i="4"/>
  <c r="CW94" i="4"/>
  <c r="AW106" i="4"/>
  <c r="CW106" i="4"/>
  <c r="AW110" i="4"/>
  <c r="CW110" i="4"/>
  <c r="AW114" i="4"/>
  <c r="CW114" i="4"/>
  <c r="AW118" i="4"/>
  <c r="CW118" i="4"/>
  <c r="AW122" i="4"/>
  <c r="CW122" i="4"/>
  <c r="AW126" i="4"/>
  <c r="CW126" i="4"/>
  <c r="AW138" i="4"/>
  <c r="CW138" i="4"/>
  <c r="AW142" i="4"/>
  <c r="CW142" i="4"/>
  <c r="AW150" i="4"/>
  <c r="CW150" i="4"/>
  <c r="AW154" i="4"/>
  <c r="CW154" i="4"/>
  <c r="AW158" i="4"/>
  <c r="CW158" i="4"/>
  <c r="AW170" i="4"/>
  <c r="CW170" i="4"/>
  <c r="AW174" i="4"/>
  <c r="CW174" i="4"/>
  <c r="AW186" i="4"/>
  <c r="CW186" i="4"/>
  <c r="AW155" i="4"/>
  <c r="CW155" i="4"/>
  <c r="DT28" i="4"/>
  <c r="DS28" i="4"/>
  <c r="DU28" i="4"/>
  <c r="DP28" i="4"/>
  <c r="DO28" i="4"/>
  <c r="DQ28" i="4"/>
  <c r="DN28" i="4"/>
  <c r="DM28" i="4"/>
  <c r="CR28" i="4"/>
  <c r="DR28" i="4"/>
  <c r="CQ28" i="4"/>
  <c r="CN28" i="4"/>
  <c r="CM28" i="4"/>
  <c r="CO28" i="4"/>
  <c r="DT44" i="4"/>
  <c r="DS44" i="4"/>
  <c r="DU44" i="4"/>
  <c r="DP44" i="4"/>
  <c r="DO44" i="4"/>
  <c r="DQ44" i="4"/>
  <c r="DN44" i="4"/>
  <c r="DM44" i="4"/>
  <c r="DR44" i="4"/>
  <c r="CR44" i="4"/>
  <c r="CQ44" i="4"/>
  <c r="CN44" i="4"/>
  <c r="CM44" i="4"/>
  <c r="CO44" i="4"/>
  <c r="DT76" i="4"/>
  <c r="DS76" i="4"/>
  <c r="DU76" i="4"/>
  <c r="DP76" i="4"/>
  <c r="DO76" i="4"/>
  <c r="DQ76" i="4"/>
  <c r="DN76" i="4"/>
  <c r="DM76" i="4"/>
  <c r="DR76" i="4"/>
  <c r="CR76" i="4"/>
  <c r="CQ76" i="4"/>
  <c r="CN76" i="4"/>
  <c r="CM76" i="4"/>
  <c r="CO76" i="4"/>
  <c r="DT108" i="4"/>
  <c r="DU108" i="4"/>
  <c r="DS108" i="4"/>
  <c r="DP108" i="4"/>
  <c r="DO108" i="4"/>
  <c r="DQ108" i="4"/>
  <c r="DN108" i="4"/>
  <c r="DM108" i="4"/>
  <c r="DR108" i="4"/>
  <c r="CR108" i="4"/>
  <c r="CQ108" i="4"/>
  <c r="CN108" i="4"/>
  <c r="CM108" i="4"/>
  <c r="CO108" i="4"/>
  <c r="DU124" i="4"/>
  <c r="DS124" i="4"/>
  <c r="DP124" i="4"/>
  <c r="DO124" i="4"/>
  <c r="DQ124" i="4"/>
  <c r="DN124" i="4"/>
  <c r="DM124" i="4"/>
  <c r="DT124" i="4"/>
  <c r="CR124" i="4"/>
  <c r="CQ124" i="4"/>
  <c r="DR124" i="4"/>
  <c r="CN124" i="4"/>
  <c r="CM124" i="4"/>
  <c r="CO124" i="4"/>
  <c r="DT156" i="4"/>
  <c r="DU156" i="4"/>
  <c r="DS156" i="4"/>
  <c r="DP156" i="4"/>
  <c r="DO156" i="4"/>
  <c r="DN156" i="4"/>
  <c r="DM156" i="4"/>
  <c r="DQ156" i="4"/>
  <c r="CR156" i="4"/>
  <c r="DR156" i="4"/>
  <c r="CQ156" i="4"/>
  <c r="CN156" i="4"/>
  <c r="CM156" i="4"/>
  <c r="CO156" i="4"/>
  <c r="DU7" i="4"/>
  <c r="DS7" i="4"/>
  <c r="DT7" i="4"/>
  <c r="DP7" i="4"/>
  <c r="DR7" i="4"/>
  <c r="DM7" i="4"/>
  <c r="DO7" i="4"/>
  <c r="DQ7" i="4"/>
  <c r="CR7" i="4"/>
  <c r="CQ7" i="4"/>
  <c r="DN7" i="4"/>
  <c r="CM7" i="4"/>
  <c r="CN7" i="4"/>
  <c r="CO7" i="4"/>
  <c r="AW27" i="4"/>
  <c r="CW27" i="4"/>
  <c r="AW31" i="4"/>
  <c r="CW31" i="4"/>
  <c r="AW35" i="4"/>
  <c r="CW35" i="4"/>
  <c r="AW39" i="4"/>
  <c r="CW39" i="4"/>
  <c r="AW51" i="4"/>
  <c r="CW51" i="4"/>
  <c r="AW67" i="4"/>
  <c r="CW67" i="4"/>
  <c r="AW83" i="4"/>
  <c r="CW83" i="4"/>
  <c r="AW107" i="4"/>
  <c r="CW107" i="4"/>
  <c r="AW135" i="4"/>
  <c r="CW135" i="4"/>
  <c r="AW171" i="4"/>
  <c r="CW171" i="4"/>
  <c r="DU16" i="4"/>
  <c r="DS16" i="4"/>
  <c r="DR16" i="4"/>
  <c r="DO16" i="4"/>
  <c r="DT16" i="4"/>
  <c r="DP16" i="4"/>
  <c r="DN16" i="4"/>
  <c r="DQ16" i="4"/>
  <c r="DM16" i="4"/>
  <c r="CR16" i="4"/>
  <c r="CQ16" i="4"/>
  <c r="CN16" i="4"/>
  <c r="CM16" i="4"/>
  <c r="CO16" i="4"/>
  <c r="DU48" i="4"/>
  <c r="DS48" i="4"/>
  <c r="DR48" i="4"/>
  <c r="DP48" i="4"/>
  <c r="DO48" i="4"/>
  <c r="DT48" i="4"/>
  <c r="DN48" i="4"/>
  <c r="DQ48" i="4"/>
  <c r="DM48" i="4"/>
  <c r="CR48" i="4"/>
  <c r="CQ48" i="4"/>
  <c r="CN48" i="4"/>
  <c r="CM48" i="4"/>
  <c r="CO48" i="4"/>
  <c r="DT68" i="4"/>
  <c r="DS68" i="4"/>
  <c r="DP68" i="4"/>
  <c r="DO68" i="4"/>
  <c r="DQ68" i="4"/>
  <c r="DR68" i="4"/>
  <c r="DN68" i="4"/>
  <c r="DM68" i="4"/>
  <c r="DU68" i="4"/>
  <c r="CR68" i="4"/>
  <c r="CQ68" i="4"/>
  <c r="CN68" i="4"/>
  <c r="CM68" i="4"/>
  <c r="CO68" i="4"/>
  <c r="DT100" i="4"/>
  <c r="DS100" i="4"/>
  <c r="DP100" i="4"/>
  <c r="DO100" i="4"/>
  <c r="DQ100" i="4"/>
  <c r="DU100" i="4"/>
  <c r="DR100" i="4"/>
  <c r="DN100" i="4"/>
  <c r="DM100" i="4"/>
  <c r="CR100" i="4"/>
  <c r="CQ100" i="4"/>
  <c r="CN100" i="4"/>
  <c r="CM100" i="4"/>
  <c r="CO100" i="4"/>
  <c r="DT116" i="4"/>
  <c r="DS116" i="4"/>
  <c r="DU116" i="4"/>
  <c r="DP116" i="4"/>
  <c r="DO116" i="4"/>
  <c r="DQ116" i="4"/>
  <c r="DR116" i="4"/>
  <c r="DN116" i="4"/>
  <c r="DM116" i="4"/>
  <c r="CR116" i="4"/>
  <c r="CQ116" i="4"/>
  <c r="CN116" i="4"/>
  <c r="CM116" i="4"/>
  <c r="CO116" i="4"/>
  <c r="DT132" i="4"/>
  <c r="DS132" i="4"/>
  <c r="DP132" i="4"/>
  <c r="DO132" i="4"/>
  <c r="DQ132" i="4"/>
  <c r="DR132" i="4"/>
  <c r="DN132" i="4"/>
  <c r="DM132" i="4"/>
  <c r="CR132" i="4"/>
  <c r="DU132" i="4"/>
  <c r="CQ132" i="4"/>
  <c r="CN132" i="4"/>
  <c r="CM132" i="4"/>
  <c r="CO132" i="4"/>
  <c r="AW33" i="4"/>
  <c r="CW33" i="4"/>
  <c r="AW37" i="4"/>
  <c r="CW37" i="4"/>
  <c r="DT73" i="4"/>
  <c r="DU73" i="4"/>
  <c r="DS73" i="4"/>
  <c r="DQ73" i="4"/>
  <c r="DR73" i="4"/>
  <c r="DP73" i="4"/>
  <c r="DO73" i="4"/>
  <c r="DN73" i="4"/>
  <c r="CR73" i="4"/>
  <c r="DM73" i="4"/>
  <c r="CQ73" i="4"/>
  <c r="CO73" i="4"/>
  <c r="CN73" i="4"/>
  <c r="CM73" i="4"/>
  <c r="DT77" i="4"/>
  <c r="DQ77" i="4"/>
  <c r="DU77" i="4"/>
  <c r="DP77" i="4"/>
  <c r="DO77" i="4"/>
  <c r="DS77" i="4"/>
  <c r="DN77" i="4"/>
  <c r="DM77" i="4"/>
  <c r="DR77" i="4"/>
  <c r="CQ77" i="4"/>
  <c r="CR77" i="4"/>
  <c r="CO77" i="4"/>
  <c r="CN77" i="4"/>
  <c r="CM77" i="4"/>
  <c r="DT101" i="4"/>
  <c r="DQ101" i="4"/>
  <c r="DS101" i="4"/>
  <c r="DP101" i="4"/>
  <c r="DO101" i="4"/>
  <c r="DU101" i="4"/>
  <c r="DR101" i="4"/>
  <c r="DN101" i="4"/>
  <c r="DM101" i="4"/>
  <c r="CQ101" i="4"/>
  <c r="CR101" i="4"/>
  <c r="CO101" i="4"/>
  <c r="CN101" i="4"/>
  <c r="CM101" i="4"/>
  <c r="DT105" i="4"/>
  <c r="DU105" i="4"/>
  <c r="DS105" i="4"/>
  <c r="DQ105" i="4"/>
  <c r="DR105" i="4"/>
  <c r="DP105" i="4"/>
  <c r="DO105" i="4"/>
  <c r="DN105" i="4"/>
  <c r="CR105" i="4"/>
  <c r="DM105" i="4"/>
  <c r="CQ105" i="4"/>
  <c r="CO105" i="4"/>
  <c r="CN105" i="4"/>
  <c r="CM105" i="4"/>
  <c r="AW113" i="4"/>
  <c r="CW113" i="4"/>
  <c r="DQ125" i="4"/>
  <c r="DU125" i="4"/>
  <c r="DS125" i="4"/>
  <c r="DP125" i="4"/>
  <c r="DO125" i="4"/>
  <c r="DN125" i="4"/>
  <c r="DM125" i="4"/>
  <c r="DT125" i="4"/>
  <c r="CQ125" i="4"/>
  <c r="DR125" i="4"/>
  <c r="CR125" i="4"/>
  <c r="CO125" i="4"/>
  <c r="CN125" i="4"/>
  <c r="CM125" i="4"/>
  <c r="AW133" i="4"/>
  <c r="CW133" i="4"/>
  <c r="DT137" i="4"/>
  <c r="DU137" i="4"/>
  <c r="DQ137" i="4"/>
  <c r="DR137" i="4"/>
  <c r="DP137" i="4"/>
  <c r="DO137" i="4"/>
  <c r="DS137" i="4"/>
  <c r="DN137" i="4"/>
  <c r="CR137" i="4"/>
  <c r="DM137" i="4"/>
  <c r="CQ137" i="4"/>
  <c r="CO137" i="4"/>
  <c r="CN137" i="4"/>
  <c r="CM137" i="4"/>
  <c r="DQ141" i="4"/>
  <c r="DU141" i="4"/>
  <c r="DT141" i="4"/>
  <c r="DS141" i="4"/>
  <c r="DP141" i="4"/>
  <c r="DO141" i="4"/>
  <c r="DN141" i="4"/>
  <c r="DM141" i="4"/>
  <c r="DR141" i="4"/>
  <c r="CQ141" i="4"/>
  <c r="CR141" i="4"/>
  <c r="CO141" i="4"/>
  <c r="CN141" i="4"/>
  <c r="CM141" i="4"/>
  <c r="AW145" i="4"/>
  <c r="CW145" i="4"/>
  <c r="AW149" i="4"/>
  <c r="CW149" i="4"/>
  <c r="DU153" i="4"/>
  <c r="DT153" i="4"/>
  <c r="DQ153" i="4"/>
  <c r="DR153" i="4"/>
  <c r="DP153" i="4"/>
  <c r="DS153" i="4"/>
  <c r="DN153" i="4"/>
  <c r="CR153" i="4"/>
  <c r="DO153" i="4"/>
  <c r="DM153" i="4"/>
  <c r="CQ153" i="4"/>
  <c r="CO153" i="4"/>
  <c r="CN153" i="4"/>
  <c r="CM153" i="4"/>
  <c r="DT157" i="4"/>
  <c r="DQ157" i="4"/>
  <c r="DU157" i="4"/>
  <c r="DS157" i="4"/>
  <c r="DP157" i="4"/>
  <c r="DN157" i="4"/>
  <c r="DO157" i="4"/>
  <c r="DM157" i="4"/>
  <c r="CQ157" i="4"/>
  <c r="DR157" i="4"/>
  <c r="CR157" i="4"/>
  <c r="CO157" i="4"/>
  <c r="CN157" i="4"/>
  <c r="CM157" i="4"/>
  <c r="AW161" i="4"/>
  <c r="CW161" i="4"/>
  <c r="DT173" i="4"/>
  <c r="DQ173" i="4"/>
  <c r="DU173" i="4"/>
  <c r="DS173" i="4"/>
  <c r="DP173" i="4"/>
  <c r="DN173" i="4"/>
  <c r="DM173" i="4"/>
  <c r="DR173" i="4"/>
  <c r="DO173" i="4"/>
  <c r="CQ173" i="4"/>
  <c r="CR173" i="4"/>
  <c r="CO173" i="4"/>
  <c r="CN173" i="4"/>
  <c r="CM173" i="4"/>
  <c r="AW193" i="4"/>
  <c r="CW193" i="4"/>
  <c r="AW95" i="4"/>
  <c r="CW95" i="4"/>
  <c r="AW131" i="4"/>
  <c r="CW131" i="4"/>
  <c r="DT60" i="4"/>
  <c r="DS60" i="4"/>
  <c r="DU60" i="4"/>
  <c r="DP60" i="4"/>
  <c r="DO60" i="4"/>
  <c r="DQ60" i="4"/>
  <c r="DN60" i="4"/>
  <c r="DM60" i="4"/>
  <c r="CR60" i="4"/>
  <c r="CQ60" i="4"/>
  <c r="DR60" i="4"/>
  <c r="CN60" i="4"/>
  <c r="CM60" i="4"/>
  <c r="CO60" i="4"/>
  <c r="DT92" i="4"/>
  <c r="DU92" i="4"/>
  <c r="DP92" i="4"/>
  <c r="DO92" i="4"/>
  <c r="DQ92" i="4"/>
  <c r="DN92" i="4"/>
  <c r="DM92" i="4"/>
  <c r="CR92" i="4"/>
  <c r="DS92" i="4"/>
  <c r="DR92" i="4"/>
  <c r="CQ92" i="4"/>
  <c r="CN92" i="4"/>
  <c r="CM92" i="4"/>
  <c r="CO92" i="4"/>
  <c r="DU140" i="4"/>
  <c r="DT140" i="4"/>
  <c r="DS140" i="4"/>
  <c r="DP140" i="4"/>
  <c r="DO140" i="4"/>
  <c r="DN140" i="4"/>
  <c r="DQ140" i="4"/>
  <c r="DM140" i="4"/>
  <c r="DR140" i="4"/>
  <c r="CR140" i="4"/>
  <c r="CQ140" i="4"/>
  <c r="CN140" i="4"/>
  <c r="CM140" i="4"/>
  <c r="CO140" i="4"/>
  <c r="DT13" i="4"/>
  <c r="DQ13" i="4"/>
  <c r="DU13" i="4"/>
  <c r="DP13" i="4"/>
  <c r="DO13" i="4"/>
  <c r="DS13" i="4"/>
  <c r="DN13" i="4"/>
  <c r="DM13" i="4"/>
  <c r="DR13" i="4"/>
  <c r="CQ13" i="4"/>
  <c r="CR13" i="4"/>
  <c r="CO13" i="4"/>
  <c r="CN13" i="4"/>
  <c r="CM13" i="4"/>
  <c r="DT17" i="4"/>
  <c r="DU17" i="4"/>
  <c r="DS17" i="4"/>
  <c r="DQ17" i="4"/>
  <c r="DR17" i="4"/>
  <c r="DO17" i="4"/>
  <c r="DP17" i="4"/>
  <c r="DN17" i="4"/>
  <c r="CQ17" i="4"/>
  <c r="CR17" i="4"/>
  <c r="DM17" i="4"/>
  <c r="CO17" i="4"/>
  <c r="CN17" i="4"/>
  <c r="CM17" i="4"/>
  <c r="DT37" i="4"/>
  <c r="DQ37" i="4"/>
  <c r="DS37" i="4"/>
  <c r="DP37" i="4"/>
  <c r="DO37" i="4"/>
  <c r="DU37" i="4"/>
  <c r="DR37" i="4"/>
  <c r="DN37" i="4"/>
  <c r="DM37" i="4"/>
  <c r="CR37" i="4"/>
  <c r="CQ37" i="4"/>
  <c r="CO37" i="4"/>
  <c r="CN37" i="4"/>
  <c r="CM37" i="4"/>
  <c r="AW45" i="4"/>
  <c r="CW45" i="4"/>
  <c r="DT49" i="4"/>
  <c r="DU49" i="4"/>
  <c r="DS49" i="4"/>
  <c r="DQ49" i="4"/>
  <c r="DR49" i="4"/>
  <c r="DP49" i="4"/>
  <c r="DO49" i="4"/>
  <c r="DN49" i="4"/>
  <c r="CQ49" i="4"/>
  <c r="CR49" i="4"/>
  <c r="DM49" i="4"/>
  <c r="CO49" i="4"/>
  <c r="CN49" i="4"/>
  <c r="CM49" i="4"/>
  <c r="DT53" i="4"/>
  <c r="DQ53" i="4"/>
  <c r="DS53" i="4"/>
  <c r="DU53" i="4"/>
  <c r="DP53" i="4"/>
  <c r="DO53" i="4"/>
  <c r="DR53" i="4"/>
  <c r="DN53" i="4"/>
  <c r="DM53" i="4"/>
  <c r="CQ53" i="4"/>
  <c r="CR53" i="4"/>
  <c r="CO53" i="4"/>
  <c r="CN53" i="4"/>
  <c r="CM53" i="4"/>
  <c r="AW125" i="4"/>
  <c r="CW125" i="4"/>
  <c r="AW129" i="4"/>
  <c r="CW129" i="4"/>
  <c r="DU129" i="4"/>
  <c r="DT129" i="4"/>
  <c r="DQ129" i="4"/>
  <c r="DR129" i="4"/>
  <c r="DP129" i="4"/>
  <c r="DO129" i="4"/>
  <c r="DN129" i="4"/>
  <c r="CQ129" i="4"/>
  <c r="CR129" i="4"/>
  <c r="DS129" i="4"/>
  <c r="DM129" i="4"/>
  <c r="CO129" i="4"/>
  <c r="CN129" i="4"/>
  <c r="CM129" i="4"/>
  <c r="DT133" i="4"/>
  <c r="DQ133" i="4"/>
  <c r="DS133" i="4"/>
  <c r="DP133" i="4"/>
  <c r="DO133" i="4"/>
  <c r="DR133" i="4"/>
  <c r="DN133" i="4"/>
  <c r="DM133" i="4"/>
  <c r="CR133" i="4"/>
  <c r="DU133" i="4"/>
  <c r="CQ133" i="4"/>
  <c r="CO133" i="4"/>
  <c r="CN133" i="4"/>
  <c r="CM133" i="4"/>
  <c r="DU145" i="4"/>
  <c r="DQ145" i="4"/>
  <c r="DR145" i="4"/>
  <c r="DP145" i="4"/>
  <c r="DO145" i="4"/>
  <c r="DT145" i="4"/>
  <c r="DN145" i="4"/>
  <c r="DS145" i="4"/>
  <c r="CQ145" i="4"/>
  <c r="DM145" i="4"/>
  <c r="CR145" i="4"/>
  <c r="CO145" i="4"/>
  <c r="CN145" i="4"/>
  <c r="CM145" i="4"/>
  <c r="AW177" i="4"/>
  <c r="CW177" i="4"/>
  <c r="DT181" i="4"/>
  <c r="DQ181" i="4"/>
  <c r="DS181" i="4"/>
  <c r="DU181" i="4"/>
  <c r="DP181" i="4"/>
  <c r="DO181" i="4"/>
  <c r="DR181" i="4"/>
  <c r="DN181" i="4"/>
  <c r="DM181" i="4"/>
  <c r="CQ181" i="4"/>
  <c r="CR181" i="4"/>
  <c r="CO181" i="4"/>
  <c r="CN181" i="4"/>
  <c r="CM181" i="4"/>
  <c r="DT189" i="4"/>
  <c r="DQ189" i="4"/>
  <c r="DU189" i="4"/>
  <c r="DS189" i="4"/>
  <c r="DP189" i="4"/>
  <c r="DN189" i="4"/>
  <c r="DO189" i="4"/>
  <c r="DM189" i="4"/>
  <c r="CR189" i="4"/>
  <c r="CQ189" i="4"/>
  <c r="DR189" i="4"/>
  <c r="CO189" i="4"/>
  <c r="CN189" i="4"/>
  <c r="CM189" i="4"/>
  <c r="DU193" i="4"/>
  <c r="DT193" i="4"/>
  <c r="DQ193" i="4"/>
  <c r="DR193" i="4"/>
  <c r="DP193" i="4"/>
  <c r="DO193" i="4"/>
  <c r="DN193" i="4"/>
  <c r="CR193" i="4"/>
  <c r="CQ193" i="4"/>
  <c r="DS193" i="4"/>
  <c r="DM193" i="4"/>
  <c r="CO193" i="4"/>
  <c r="CN193" i="4"/>
  <c r="CM193" i="4"/>
  <c r="DT197" i="4"/>
  <c r="DQ197" i="4"/>
  <c r="DS197" i="4"/>
  <c r="DP197" i="4"/>
  <c r="DO197" i="4"/>
  <c r="DR197" i="4"/>
  <c r="DN197" i="4"/>
  <c r="DM197" i="4"/>
  <c r="DU197" i="4"/>
  <c r="CR197" i="4"/>
  <c r="CQ197" i="4"/>
  <c r="CO197" i="4"/>
  <c r="CN197" i="4"/>
  <c r="CM197" i="4"/>
  <c r="AW59" i="4"/>
  <c r="CW59" i="4"/>
  <c r="DU72" i="4"/>
  <c r="DS72" i="4"/>
  <c r="DT72" i="4"/>
  <c r="DR72" i="4"/>
  <c r="DP72" i="4"/>
  <c r="DO72" i="4"/>
  <c r="DN72" i="4"/>
  <c r="DM72" i="4"/>
  <c r="DQ72" i="4"/>
  <c r="CR72" i="4"/>
  <c r="CQ72" i="4"/>
  <c r="CN72" i="4"/>
  <c r="CM72" i="4"/>
  <c r="CO72" i="4"/>
  <c r="DU18" i="4"/>
  <c r="DT18" i="4"/>
  <c r="DR18" i="4"/>
  <c r="DS18" i="4"/>
  <c r="DQ18" i="4"/>
  <c r="DP18" i="4"/>
  <c r="DO18" i="4"/>
  <c r="DN18" i="4"/>
  <c r="CQ18" i="4"/>
  <c r="DM18" i="4"/>
  <c r="CR18" i="4"/>
  <c r="CO18" i="4"/>
  <c r="CM18" i="4"/>
  <c r="CN18" i="4"/>
  <c r="AW22" i="4"/>
  <c r="CW22" i="4"/>
  <c r="DU22" i="4"/>
  <c r="DT22" i="4"/>
  <c r="DR22" i="4"/>
  <c r="DQ22" i="4"/>
  <c r="DS22" i="4"/>
  <c r="DO22" i="4"/>
  <c r="CQ22" i="4"/>
  <c r="DP22" i="4"/>
  <c r="DM22" i="4"/>
  <c r="CR22" i="4"/>
  <c r="DN22" i="4"/>
  <c r="CO22" i="4"/>
  <c r="CN22" i="4"/>
  <c r="CM22" i="4"/>
  <c r="DU30" i="4"/>
  <c r="DT30" i="4"/>
  <c r="DR30" i="4"/>
  <c r="DQ30" i="4"/>
  <c r="DO30" i="4"/>
  <c r="CQ30" i="4"/>
  <c r="DM30" i="4"/>
  <c r="DP30" i="4"/>
  <c r="DN30" i="4"/>
  <c r="CR30" i="4"/>
  <c r="DS30" i="4"/>
  <c r="CO30" i="4"/>
  <c r="CN30" i="4"/>
  <c r="CM30" i="4"/>
  <c r="DU34" i="4"/>
  <c r="DT34" i="4"/>
  <c r="DR34" i="4"/>
  <c r="DS34" i="4"/>
  <c r="DQ34" i="4"/>
  <c r="DP34" i="4"/>
  <c r="DO34" i="4"/>
  <c r="DN34" i="4"/>
  <c r="CQ34" i="4"/>
  <c r="DM34" i="4"/>
  <c r="CR34" i="4"/>
  <c r="CO34" i="4"/>
  <c r="CM34" i="4"/>
  <c r="CN34" i="4"/>
  <c r="AW38" i="4"/>
  <c r="CW38" i="4"/>
  <c r="DU46" i="4"/>
  <c r="DT46" i="4"/>
  <c r="DR46" i="4"/>
  <c r="DQ46" i="4"/>
  <c r="DO46" i="4"/>
  <c r="DS46" i="4"/>
  <c r="CQ46" i="4"/>
  <c r="DM46" i="4"/>
  <c r="DN46" i="4"/>
  <c r="CR46" i="4"/>
  <c r="DP46" i="4"/>
  <c r="CO46" i="4"/>
  <c r="CN46" i="4"/>
  <c r="CM46" i="4"/>
  <c r="AW54" i="4"/>
  <c r="CW54" i="4"/>
  <c r="DU58" i="4"/>
  <c r="DT58" i="4"/>
  <c r="DR58" i="4"/>
  <c r="DS58" i="4"/>
  <c r="DQ58" i="4"/>
  <c r="DP58" i="4"/>
  <c r="DN58" i="4"/>
  <c r="CQ58" i="4"/>
  <c r="DO58" i="4"/>
  <c r="DM58" i="4"/>
  <c r="CR58" i="4"/>
  <c r="CO58" i="4"/>
  <c r="CM58" i="4"/>
  <c r="CN58" i="4"/>
  <c r="DU62" i="4"/>
  <c r="DT62" i="4"/>
  <c r="DR62" i="4"/>
  <c r="DQ62" i="4"/>
  <c r="DO62" i="4"/>
  <c r="CQ62" i="4"/>
  <c r="DS62" i="4"/>
  <c r="DM62" i="4"/>
  <c r="DP62" i="4"/>
  <c r="DN62" i="4"/>
  <c r="CR62" i="4"/>
  <c r="CO62" i="4"/>
  <c r="CN62" i="4"/>
  <c r="CM62" i="4"/>
  <c r="AW70" i="4"/>
  <c r="CW70" i="4"/>
  <c r="DU70" i="4"/>
  <c r="DT70" i="4"/>
  <c r="DR70" i="4"/>
  <c r="DQ70" i="4"/>
  <c r="DS70" i="4"/>
  <c r="DO70" i="4"/>
  <c r="DP70" i="4"/>
  <c r="CQ70" i="4"/>
  <c r="DM70" i="4"/>
  <c r="CR70" i="4"/>
  <c r="DN70" i="4"/>
  <c r="CO70" i="4"/>
  <c r="CN70" i="4"/>
  <c r="CM70" i="4"/>
  <c r="DU78" i="4"/>
  <c r="DT78" i="4"/>
  <c r="DR78" i="4"/>
  <c r="DQ78" i="4"/>
  <c r="DO78" i="4"/>
  <c r="DS78" i="4"/>
  <c r="CQ78" i="4"/>
  <c r="DM78" i="4"/>
  <c r="DN78" i="4"/>
  <c r="CR78" i="4"/>
  <c r="DP78" i="4"/>
  <c r="CO78" i="4"/>
  <c r="CN78" i="4"/>
  <c r="CM78" i="4"/>
  <c r="DU82" i="4"/>
  <c r="DT82" i="4"/>
  <c r="DR82" i="4"/>
  <c r="DS82" i="4"/>
  <c r="DQ82" i="4"/>
  <c r="DP82" i="4"/>
  <c r="DO82" i="4"/>
  <c r="DN82" i="4"/>
  <c r="CQ82" i="4"/>
  <c r="DM82" i="4"/>
  <c r="CR82" i="4"/>
  <c r="CO82" i="4"/>
  <c r="CM82" i="4"/>
  <c r="CN82" i="4"/>
  <c r="DU94" i="4"/>
  <c r="DT94" i="4"/>
  <c r="DS94" i="4"/>
  <c r="DR94" i="4"/>
  <c r="DQ94" i="4"/>
  <c r="DO94" i="4"/>
  <c r="CQ94" i="4"/>
  <c r="DM94" i="4"/>
  <c r="DP94" i="4"/>
  <c r="DN94" i="4"/>
  <c r="CR94" i="4"/>
  <c r="CO94" i="4"/>
  <c r="CN94" i="4"/>
  <c r="CM94" i="4"/>
  <c r="DU118" i="4"/>
  <c r="DT118" i="4"/>
  <c r="DR118" i="4"/>
  <c r="DQ118" i="4"/>
  <c r="DS118" i="4"/>
  <c r="DO118" i="4"/>
  <c r="DP118" i="4"/>
  <c r="CQ118" i="4"/>
  <c r="DM118" i="4"/>
  <c r="CR118" i="4"/>
  <c r="DN118" i="4"/>
  <c r="CO118" i="4"/>
  <c r="CN118" i="4"/>
  <c r="CM118" i="4"/>
  <c r="DU122" i="4"/>
  <c r="DT122" i="4"/>
  <c r="DR122" i="4"/>
  <c r="DQ122" i="4"/>
  <c r="DP122" i="4"/>
  <c r="DS122" i="4"/>
  <c r="DN122" i="4"/>
  <c r="CQ122" i="4"/>
  <c r="DO122" i="4"/>
  <c r="DM122" i="4"/>
  <c r="CR122" i="4"/>
  <c r="CO122" i="4"/>
  <c r="CM122" i="4"/>
  <c r="CN122" i="4"/>
  <c r="DU138" i="4"/>
  <c r="DT138" i="4"/>
  <c r="DR138" i="4"/>
  <c r="DQ138" i="4"/>
  <c r="DP138" i="4"/>
  <c r="DS138" i="4"/>
  <c r="DN138" i="4"/>
  <c r="CQ138" i="4"/>
  <c r="DO138" i="4"/>
  <c r="CR138" i="4"/>
  <c r="DM138" i="4"/>
  <c r="CO138" i="4"/>
  <c r="CM138" i="4"/>
  <c r="CN138" i="4"/>
  <c r="DU142" i="4"/>
  <c r="DT142" i="4"/>
  <c r="DR142" i="4"/>
  <c r="DQ142" i="4"/>
  <c r="DS142" i="4"/>
  <c r="DO142" i="4"/>
  <c r="CQ142" i="4"/>
  <c r="DM142" i="4"/>
  <c r="CR142" i="4"/>
  <c r="DN142" i="4"/>
  <c r="DP142" i="4"/>
  <c r="CO142" i="4"/>
  <c r="CN142" i="4"/>
  <c r="CM142" i="4"/>
  <c r="DU146" i="4"/>
  <c r="DT146" i="4"/>
  <c r="DR146" i="4"/>
  <c r="DP146" i="4"/>
  <c r="DO146" i="4"/>
  <c r="DN146" i="4"/>
  <c r="CQ146" i="4"/>
  <c r="DS146" i="4"/>
  <c r="DM146" i="4"/>
  <c r="DQ146" i="4"/>
  <c r="CR146" i="4"/>
  <c r="CO146" i="4"/>
  <c r="CM146" i="4"/>
  <c r="CN146" i="4"/>
  <c r="DU150" i="4"/>
  <c r="DT150" i="4"/>
  <c r="DR150" i="4"/>
  <c r="DS150" i="4"/>
  <c r="DQ150" i="4"/>
  <c r="DO150" i="4"/>
  <c r="DP150" i="4"/>
  <c r="CQ150" i="4"/>
  <c r="DM150" i="4"/>
  <c r="CR150" i="4"/>
  <c r="DN150" i="4"/>
  <c r="CO150" i="4"/>
  <c r="CN150" i="4"/>
  <c r="CM150" i="4"/>
  <c r="DU166" i="4"/>
  <c r="DT166" i="4"/>
  <c r="DR166" i="4"/>
  <c r="DS166" i="4"/>
  <c r="DO166" i="4"/>
  <c r="DP166" i="4"/>
  <c r="CQ166" i="4"/>
  <c r="DM166" i="4"/>
  <c r="CR166" i="4"/>
  <c r="DQ166" i="4"/>
  <c r="DN166" i="4"/>
  <c r="CO166" i="4"/>
  <c r="CN166" i="4"/>
  <c r="CM166" i="4"/>
  <c r="DU178" i="4"/>
  <c r="DR178" i="4"/>
  <c r="DT178" i="4"/>
  <c r="DP178" i="4"/>
  <c r="DO178" i="4"/>
  <c r="DN178" i="4"/>
  <c r="CQ178" i="4"/>
  <c r="DS178" i="4"/>
  <c r="DQ178" i="4"/>
  <c r="DM178" i="4"/>
  <c r="CR178" i="4"/>
  <c r="CO178" i="4"/>
  <c r="CM178" i="4"/>
  <c r="CN178" i="4"/>
  <c r="AW191" i="4"/>
  <c r="CW191" i="4"/>
  <c r="AW20" i="4"/>
  <c r="CW20" i="4"/>
  <c r="DU64" i="4"/>
  <c r="DS64" i="4"/>
  <c r="DR64" i="4"/>
  <c r="DP64" i="4"/>
  <c r="DO64" i="4"/>
  <c r="DN64" i="4"/>
  <c r="DQ64" i="4"/>
  <c r="DM64" i="4"/>
  <c r="CR64" i="4"/>
  <c r="DT64" i="4"/>
  <c r="CQ64" i="4"/>
  <c r="CN64" i="4"/>
  <c r="CM64" i="4"/>
  <c r="CO64" i="4"/>
  <c r="AW64" i="4"/>
  <c r="CW64" i="4"/>
  <c r="AW80" i="4"/>
  <c r="CW80" i="4"/>
  <c r="DU96" i="4"/>
  <c r="DS96" i="4"/>
  <c r="DR96" i="4"/>
  <c r="DP96" i="4"/>
  <c r="DO96" i="4"/>
  <c r="DN96" i="4"/>
  <c r="DT96" i="4"/>
  <c r="DQ96" i="4"/>
  <c r="DM96" i="4"/>
  <c r="CR96" i="4"/>
  <c r="CQ96" i="4"/>
  <c r="CN96" i="4"/>
  <c r="CM96" i="4"/>
  <c r="CO96" i="4"/>
  <c r="AW96" i="4"/>
  <c r="CW96" i="4"/>
  <c r="AW108" i="4"/>
  <c r="CW108" i="4"/>
  <c r="DU112" i="4"/>
  <c r="DS112" i="4"/>
  <c r="DR112" i="4"/>
  <c r="DP112" i="4"/>
  <c r="DO112" i="4"/>
  <c r="DT112" i="4"/>
  <c r="DN112" i="4"/>
  <c r="DQ112" i="4"/>
  <c r="DM112" i="4"/>
  <c r="CR112" i="4"/>
  <c r="CQ112" i="4"/>
  <c r="CN112" i="4"/>
  <c r="CM112" i="4"/>
  <c r="CO112" i="4"/>
  <c r="AW112" i="4"/>
  <c r="CW112" i="4"/>
  <c r="AW124" i="4"/>
  <c r="CW124" i="4"/>
  <c r="DU136" i="4"/>
  <c r="DS136" i="4"/>
  <c r="DR136" i="4"/>
  <c r="DQ136" i="4"/>
  <c r="DP136" i="4"/>
  <c r="DO136" i="4"/>
  <c r="DT136" i="4"/>
  <c r="DN136" i="4"/>
  <c r="DM136" i="4"/>
  <c r="CR136" i="4"/>
  <c r="CQ136" i="4"/>
  <c r="CN136" i="4"/>
  <c r="CM136" i="4"/>
  <c r="CO136" i="4"/>
  <c r="AW136" i="4"/>
  <c r="CW136" i="4"/>
  <c r="AW176" i="4"/>
  <c r="CW176" i="4"/>
  <c r="AW196" i="4"/>
  <c r="CW196" i="4"/>
  <c r="CW7" i="4"/>
  <c r="AW11" i="4"/>
  <c r="CW11" i="4"/>
  <c r="AW15" i="4"/>
  <c r="CW15" i="4"/>
  <c r="AW19" i="4"/>
  <c r="CW19" i="4"/>
  <c r="DU23" i="4"/>
  <c r="DS23" i="4"/>
  <c r="DT23" i="4"/>
  <c r="DP23" i="4"/>
  <c r="DR23" i="4"/>
  <c r="DM23" i="4"/>
  <c r="DO23" i="4"/>
  <c r="CR23" i="4"/>
  <c r="DQ23" i="4"/>
  <c r="CQ23" i="4"/>
  <c r="DN23" i="4"/>
  <c r="CM23" i="4"/>
  <c r="CN23" i="4"/>
  <c r="CO23" i="4"/>
  <c r="DU31" i="4"/>
  <c r="DS31" i="4"/>
  <c r="DR31" i="4"/>
  <c r="DT31" i="4"/>
  <c r="DQ31" i="4"/>
  <c r="DM31" i="4"/>
  <c r="DO31" i="4"/>
  <c r="CR31" i="4"/>
  <c r="DP31" i="4"/>
  <c r="DN31" i="4"/>
  <c r="CQ31" i="4"/>
  <c r="CM31" i="4"/>
  <c r="CN31" i="4"/>
  <c r="CO31" i="4"/>
  <c r="DU39" i="4"/>
  <c r="DS39" i="4"/>
  <c r="DT39" i="4"/>
  <c r="DR39" i="4"/>
  <c r="DM39" i="4"/>
  <c r="DO39" i="4"/>
  <c r="DQ39" i="4"/>
  <c r="CR39" i="4"/>
  <c r="DP39" i="4"/>
  <c r="CQ39" i="4"/>
  <c r="DN39" i="4"/>
  <c r="CM39" i="4"/>
  <c r="CN39" i="4"/>
  <c r="CO39" i="4"/>
  <c r="DU43" i="4"/>
  <c r="DT43" i="4"/>
  <c r="DS43" i="4"/>
  <c r="DR43" i="4"/>
  <c r="DQ43" i="4"/>
  <c r="DM43" i="4"/>
  <c r="DP43" i="4"/>
  <c r="CR43" i="4"/>
  <c r="DN43" i="4"/>
  <c r="CQ43" i="4"/>
  <c r="DO43" i="4"/>
  <c r="CM43" i="4"/>
  <c r="CO43" i="4"/>
  <c r="CN43" i="4"/>
  <c r="DU47" i="4"/>
  <c r="DS47" i="4"/>
  <c r="DR47" i="4"/>
  <c r="DT47" i="4"/>
  <c r="DQ47" i="4"/>
  <c r="DM47" i="4"/>
  <c r="DO47" i="4"/>
  <c r="CR47" i="4"/>
  <c r="DN47" i="4"/>
  <c r="CQ47" i="4"/>
  <c r="DP47" i="4"/>
  <c r="CM47" i="4"/>
  <c r="CN47" i="4"/>
  <c r="CO47" i="4"/>
  <c r="DU51" i="4"/>
  <c r="DT51" i="4"/>
  <c r="DS51" i="4"/>
  <c r="DR51" i="4"/>
  <c r="DQ51" i="4"/>
  <c r="DM51" i="4"/>
  <c r="DP51" i="4"/>
  <c r="CR51" i="4"/>
  <c r="DO51" i="4"/>
  <c r="DN51" i="4"/>
  <c r="CQ51" i="4"/>
  <c r="CM51" i="4"/>
  <c r="CO51" i="4"/>
  <c r="CN51" i="4"/>
  <c r="AW55" i="4"/>
  <c r="CW55" i="4"/>
  <c r="DU67" i="4"/>
  <c r="DT67" i="4"/>
  <c r="DS67" i="4"/>
  <c r="DR67" i="4"/>
  <c r="DQ67" i="4"/>
  <c r="DM67" i="4"/>
  <c r="DP67" i="4"/>
  <c r="CR67" i="4"/>
  <c r="DO67" i="4"/>
  <c r="DN67" i="4"/>
  <c r="CQ67" i="4"/>
  <c r="CM67" i="4"/>
  <c r="CO67" i="4"/>
  <c r="CN67" i="4"/>
  <c r="DU83" i="4"/>
  <c r="DT83" i="4"/>
  <c r="DS83" i="4"/>
  <c r="DR83" i="4"/>
  <c r="DQ83" i="4"/>
  <c r="DM83" i="4"/>
  <c r="DP83" i="4"/>
  <c r="CR83" i="4"/>
  <c r="DO83" i="4"/>
  <c r="DN83" i="4"/>
  <c r="CQ83" i="4"/>
  <c r="CM83" i="4"/>
  <c r="CO83" i="4"/>
  <c r="CN83" i="4"/>
  <c r="DU135" i="4"/>
  <c r="DS135" i="4"/>
  <c r="DR135" i="4"/>
  <c r="DT135" i="4"/>
  <c r="DM135" i="4"/>
  <c r="DO135" i="4"/>
  <c r="CR135" i="4"/>
  <c r="DQ135" i="4"/>
  <c r="DP135" i="4"/>
  <c r="DN135" i="4"/>
  <c r="CQ135" i="4"/>
  <c r="CM135" i="4"/>
  <c r="CN135" i="4"/>
  <c r="CO135" i="4"/>
  <c r="DU171" i="4"/>
  <c r="DS171" i="4"/>
  <c r="DR171" i="4"/>
  <c r="DT171" i="4"/>
  <c r="DQ171" i="4"/>
  <c r="DM171" i="4"/>
  <c r="DP171" i="4"/>
  <c r="DO171" i="4"/>
  <c r="CR171" i="4"/>
  <c r="DN171" i="4"/>
  <c r="CQ171" i="4"/>
  <c r="CM171" i="4"/>
  <c r="CO171" i="4"/>
  <c r="CN171" i="4"/>
  <c r="AW25" i="4"/>
  <c r="CW25" i="4"/>
  <c r="AW29" i="4"/>
  <c r="CW29" i="4"/>
  <c r="AW41" i="4"/>
  <c r="CW41" i="4"/>
  <c r="AW57" i="4"/>
  <c r="CW57" i="4"/>
  <c r="AW61" i="4"/>
  <c r="CW61" i="4"/>
  <c r="AW73" i="4"/>
  <c r="CW73" i="4"/>
  <c r="AW89" i="4"/>
  <c r="CW89" i="4"/>
  <c r="AW93" i="4"/>
  <c r="CW93" i="4"/>
  <c r="AW105" i="4"/>
  <c r="CW105" i="4"/>
  <c r="AW121" i="4"/>
  <c r="CW121" i="4"/>
  <c r="AW137" i="4"/>
  <c r="CW137" i="4"/>
  <c r="AW153" i="4"/>
  <c r="CW153" i="4"/>
  <c r="AW169" i="4"/>
  <c r="CW169" i="4"/>
  <c r="AW185" i="4"/>
  <c r="CW185" i="4"/>
  <c r="AW189" i="4"/>
  <c r="CW189" i="4"/>
  <c r="AW194" i="4"/>
  <c r="CW194" i="4"/>
  <c r="DU59" i="4"/>
  <c r="DT59" i="4"/>
  <c r="DS59" i="4"/>
  <c r="DR59" i="4"/>
  <c r="DQ59" i="4"/>
  <c r="DM59" i="4"/>
  <c r="DP59" i="4"/>
  <c r="CR59" i="4"/>
  <c r="DN59" i="4"/>
  <c r="DO59" i="4"/>
  <c r="CQ59" i="4"/>
  <c r="CM59" i="4"/>
  <c r="CO59" i="4"/>
  <c r="CN59" i="4"/>
  <c r="AW75" i="4"/>
  <c r="CW75" i="4"/>
  <c r="DU75" i="4"/>
  <c r="DT75" i="4"/>
  <c r="DS75" i="4"/>
  <c r="DR75" i="4"/>
  <c r="DQ75" i="4"/>
  <c r="DM75" i="4"/>
  <c r="DP75" i="4"/>
  <c r="CR75" i="4"/>
  <c r="DN75" i="4"/>
  <c r="DO75" i="4"/>
  <c r="CQ75" i="4"/>
  <c r="CM75" i="4"/>
  <c r="CO75" i="4"/>
  <c r="CN75" i="4"/>
  <c r="AW87" i="4"/>
  <c r="CW87" i="4"/>
  <c r="DU87" i="4"/>
  <c r="DS87" i="4"/>
  <c r="DT87" i="4"/>
  <c r="DR87" i="4"/>
  <c r="DM87" i="4"/>
  <c r="DO87" i="4"/>
  <c r="CR87" i="4"/>
  <c r="DP87" i="4"/>
  <c r="DQ87" i="4"/>
  <c r="CQ87" i="4"/>
  <c r="DN87" i="4"/>
  <c r="CM87" i="4"/>
  <c r="CN87" i="4"/>
  <c r="CO87" i="4"/>
  <c r="DU95" i="4"/>
  <c r="DS95" i="4"/>
  <c r="DR95" i="4"/>
  <c r="DT95" i="4"/>
  <c r="DQ95" i="4"/>
  <c r="DM95" i="4"/>
  <c r="DO95" i="4"/>
  <c r="CR95" i="4"/>
  <c r="CQ95" i="4"/>
  <c r="DP95" i="4"/>
  <c r="DN95" i="4"/>
  <c r="CM95" i="4"/>
  <c r="CN95" i="4"/>
  <c r="CO95" i="4"/>
  <c r="DU103" i="4"/>
  <c r="DS103" i="4"/>
  <c r="DT103" i="4"/>
  <c r="DR103" i="4"/>
  <c r="DM103" i="4"/>
  <c r="DO103" i="4"/>
  <c r="DQ103" i="4"/>
  <c r="CR103" i="4"/>
  <c r="DP103" i="4"/>
  <c r="CQ103" i="4"/>
  <c r="DN103" i="4"/>
  <c r="CM103" i="4"/>
  <c r="CN103" i="4"/>
  <c r="CO103" i="4"/>
  <c r="DU115" i="4"/>
  <c r="DT115" i="4"/>
  <c r="DS115" i="4"/>
  <c r="DR115" i="4"/>
  <c r="DQ115" i="4"/>
  <c r="DM115" i="4"/>
  <c r="DP115" i="4"/>
  <c r="CR115" i="4"/>
  <c r="DO115" i="4"/>
  <c r="DN115" i="4"/>
  <c r="CQ115" i="4"/>
  <c r="CM115" i="4"/>
  <c r="CO115" i="4"/>
  <c r="CN115" i="4"/>
  <c r="DU123" i="4"/>
  <c r="DT123" i="4"/>
  <c r="DS123" i="4"/>
  <c r="DR123" i="4"/>
  <c r="DQ123" i="4"/>
  <c r="DM123" i="4"/>
  <c r="DP123" i="4"/>
  <c r="CR123" i="4"/>
  <c r="DN123" i="4"/>
  <c r="CQ123" i="4"/>
  <c r="DO123" i="4"/>
  <c r="CM123" i="4"/>
  <c r="CO123" i="4"/>
  <c r="CN123" i="4"/>
  <c r="DU131" i="4"/>
  <c r="DS131" i="4"/>
  <c r="DT131" i="4"/>
  <c r="DR131" i="4"/>
  <c r="DQ131" i="4"/>
  <c r="DM131" i="4"/>
  <c r="DP131" i="4"/>
  <c r="CR131" i="4"/>
  <c r="DO131" i="4"/>
  <c r="DN131" i="4"/>
  <c r="CQ131" i="4"/>
  <c r="CM131" i="4"/>
  <c r="CO131" i="4"/>
  <c r="CN131" i="4"/>
  <c r="AW143" i="4"/>
  <c r="CW143" i="4"/>
  <c r="DU143" i="4"/>
  <c r="DT143" i="4"/>
  <c r="DS143" i="4"/>
  <c r="DR143" i="4"/>
  <c r="DQ143" i="4"/>
  <c r="DM143" i="4"/>
  <c r="DO143" i="4"/>
  <c r="CR143" i="4"/>
  <c r="DN143" i="4"/>
  <c r="DP143" i="4"/>
  <c r="CQ143" i="4"/>
  <c r="CM143" i="4"/>
  <c r="CN143" i="4"/>
  <c r="CO143" i="4"/>
  <c r="AW151" i="4"/>
  <c r="CW151" i="4"/>
  <c r="DU151" i="4"/>
  <c r="DS151" i="4"/>
  <c r="DT151" i="4"/>
  <c r="DR151" i="4"/>
  <c r="DM151" i="4"/>
  <c r="DQ151" i="4"/>
  <c r="CR151" i="4"/>
  <c r="DP151" i="4"/>
  <c r="DO151" i="4"/>
  <c r="DN151" i="4"/>
  <c r="CQ151" i="4"/>
  <c r="CM151" i="4"/>
  <c r="CN151" i="4"/>
  <c r="CO151" i="4"/>
  <c r="AW159" i="4"/>
  <c r="CW159" i="4"/>
  <c r="DU159" i="4"/>
  <c r="DS159" i="4"/>
  <c r="DT159" i="4"/>
  <c r="DR159" i="4"/>
  <c r="DQ159" i="4"/>
  <c r="DO159" i="4"/>
  <c r="DM159" i="4"/>
  <c r="CR159" i="4"/>
  <c r="DN159" i="4"/>
  <c r="CQ159" i="4"/>
  <c r="DP159" i="4"/>
  <c r="CM159" i="4"/>
  <c r="CN159" i="4"/>
  <c r="CO159" i="4"/>
  <c r="AW167" i="4"/>
  <c r="CW167" i="4"/>
  <c r="DU167" i="4"/>
  <c r="DS167" i="4"/>
  <c r="DT167" i="4"/>
  <c r="DR167" i="4"/>
  <c r="DM167" i="4"/>
  <c r="DO167" i="4"/>
  <c r="CR167" i="4"/>
  <c r="DP167" i="4"/>
  <c r="DN167" i="4"/>
  <c r="CQ167" i="4"/>
  <c r="DQ167" i="4"/>
  <c r="CM167" i="4"/>
  <c r="CN167" i="4"/>
  <c r="CO167" i="4"/>
  <c r="AW179" i="4"/>
  <c r="CW179" i="4"/>
  <c r="DU179" i="4"/>
  <c r="DS179" i="4"/>
  <c r="DR179" i="4"/>
  <c r="DQ179" i="4"/>
  <c r="DM179" i="4"/>
  <c r="DT179" i="4"/>
  <c r="DP179" i="4"/>
  <c r="CR179" i="4"/>
  <c r="DO179" i="4"/>
  <c r="DN179" i="4"/>
  <c r="CQ179" i="4"/>
  <c r="CM179" i="4"/>
  <c r="CO179" i="4"/>
  <c r="CN179" i="4"/>
  <c r="DU187" i="4"/>
  <c r="DS187" i="4"/>
  <c r="DR187" i="4"/>
  <c r="DT187" i="4"/>
  <c r="DM187" i="4"/>
  <c r="DP187" i="4"/>
  <c r="DO187" i="4"/>
  <c r="CR187" i="4"/>
  <c r="DN187" i="4"/>
  <c r="DQ187" i="4"/>
  <c r="CQ187" i="4"/>
  <c r="CM187" i="4"/>
  <c r="CO187" i="4"/>
  <c r="CN187" i="4"/>
  <c r="DU195" i="4"/>
  <c r="DS195" i="4"/>
  <c r="DR195" i="4"/>
  <c r="DQ195" i="4"/>
  <c r="DM195" i="4"/>
  <c r="DP195" i="4"/>
  <c r="CR195" i="4"/>
  <c r="DT195" i="4"/>
  <c r="DN195" i="4"/>
  <c r="DO195" i="4"/>
  <c r="CQ195" i="4"/>
  <c r="CM195" i="4"/>
  <c r="CO195" i="4"/>
  <c r="CN195" i="4"/>
  <c r="DU8" i="4"/>
  <c r="DS8" i="4"/>
  <c r="DT8" i="4"/>
  <c r="DR8" i="4"/>
  <c r="DP8" i="4"/>
  <c r="DO8" i="4"/>
  <c r="DN8" i="4"/>
  <c r="DM8" i="4"/>
  <c r="DQ8" i="4"/>
  <c r="CR8" i="4"/>
  <c r="CQ8" i="4"/>
  <c r="CN8" i="4"/>
  <c r="CM8" i="4"/>
  <c r="CO8" i="4"/>
  <c r="AW24" i="4"/>
  <c r="CW24" i="4"/>
  <c r="DU32" i="4"/>
  <c r="DS32" i="4"/>
  <c r="DR32" i="4"/>
  <c r="DP32" i="4"/>
  <c r="DO32" i="4"/>
  <c r="DN32" i="4"/>
  <c r="DT32" i="4"/>
  <c r="DQ32" i="4"/>
  <c r="DM32" i="4"/>
  <c r="CR32" i="4"/>
  <c r="CQ32" i="4"/>
  <c r="CN32" i="4"/>
  <c r="CM32" i="4"/>
  <c r="CO32" i="4"/>
  <c r="AW32" i="4"/>
  <c r="CW32" i="4"/>
  <c r="AW40" i="4"/>
  <c r="CW40" i="4"/>
  <c r="AW52" i="4"/>
  <c r="CW52" i="4"/>
  <c r="AW60" i="4"/>
  <c r="CW60" i="4"/>
  <c r="AW72" i="4"/>
  <c r="CW72" i="4"/>
  <c r="AW84" i="4"/>
  <c r="CW84" i="4"/>
  <c r="AW92" i="4"/>
  <c r="CW92" i="4"/>
  <c r="AW104" i="4"/>
  <c r="CW104" i="4"/>
  <c r="DU120" i="4"/>
  <c r="DT120" i="4"/>
  <c r="DS120" i="4"/>
  <c r="DR120" i="4"/>
  <c r="DP120" i="4"/>
  <c r="DO120" i="4"/>
  <c r="DN120" i="4"/>
  <c r="DM120" i="4"/>
  <c r="CR120" i="4"/>
  <c r="CQ120" i="4"/>
  <c r="DQ120" i="4"/>
  <c r="CN120" i="4"/>
  <c r="CM120" i="4"/>
  <c r="CO120" i="4"/>
  <c r="AW120" i="4"/>
  <c r="CW120" i="4"/>
  <c r="AW128" i="4"/>
  <c r="CW128" i="4"/>
  <c r="AW140" i="4"/>
  <c r="CW140" i="4"/>
  <c r="AW148" i="4"/>
  <c r="CW148" i="4"/>
  <c r="AW160" i="4"/>
  <c r="CW160" i="4"/>
  <c r="DU168" i="4"/>
  <c r="DT168" i="4"/>
  <c r="DS168" i="4"/>
  <c r="DR168" i="4"/>
  <c r="DQ168" i="4"/>
  <c r="DP168" i="4"/>
  <c r="DO168" i="4"/>
  <c r="DN168" i="4"/>
  <c r="DM168" i="4"/>
  <c r="CR168" i="4"/>
  <c r="CQ168" i="4"/>
  <c r="CN168" i="4"/>
  <c r="CM168" i="4"/>
  <c r="CO168" i="4"/>
  <c r="AW168" i="4"/>
  <c r="CW168" i="4"/>
  <c r="DT180" i="4"/>
  <c r="DS180" i="4"/>
  <c r="DU180" i="4"/>
  <c r="DP180" i="4"/>
  <c r="DO180" i="4"/>
  <c r="DQ180" i="4"/>
  <c r="DR180" i="4"/>
  <c r="DN180" i="4"/>
  <c r="DM180" i="4"/>
  <c r="CR180" i="4"/>
  <c r="CQ180" i="4"/>
  <c r="CN180" i="4"/>
  <c r="CM180" i="4"/>
  <c r="CO180" i="4"/>
  <c r="AW180" i="4"/>
  <c r="CW180" i="4"/>
  <c r="DU192" i="4"/>
  <c r="DT192" i="4"/>
  <c r="DS192" i="4"/>
  <c r="DR192" i="4"/>
  <c r="DP192" i="4"/>
  <c r="DO192" i="4"/>
  <c r="DQ192" i="4"/>
  <c r="DN192" i="4"/>
  <c r="DM192" i="4"/>
  <c r="CR192" i="4"/>
  <c r="CQ192" i="4"/>
  <c r="CN192" i="4"/>
  <c r="CM192" i="4"/>
  <c r="CO192" i="4"/>
  <c r="AW192" i="4"/>
  <c r="CW192" i="4"/>
  <c r="AW200" i="4"/>
  <c r="CW200" i="4"/>
  <c r="DU6" i="4"/>
  <c r="DT6" i="4"/>
  <c r="DR6" i="4"/>
  <c r="DQ6" i="4"/>
  <c r="DS6" i="4"/>
  <c r="DO6" i="4"/>
  <c r="DP6" i="4"/>
  <c r="CQ6" i="4"/>
  <c r="DM6" i="4"/>
  <c r="CR6" i="4"/>
  <c r="DN6" i="4"/>
  <c r="CO6" i="4"/>
  <c r="CN6" i="4"/>
  <c r="CM6" i="4"/>
  <c r="AW18" i="4"/>
  <c r="CW18" i="4"/>
  <c r="AW34" i="4"/>
  <c r="CW34" i="4"/>
  <c r="AW50" i="4"/>
  <c r="CW50" i="4"/>
  <c r="AW66" i="4"/>
  <c r="CW66" i="4"/>
  <c r="AW82" i="4"/>
  <c r="CW82" i="4"/>
  <c r="AW98" i="4"/>
  <c r="CW98" i="4"/>
  <c r="AW130" i="4"/>
  <c r="CW130" i="4"/>
  <c r="AW146" i="4"/>
  <c r="CW146" i="4"/>
  <c r="AW190" i="4"/>
  <c r="CW190" i="4"/>
  <c r="AW63" i="4"/>
  <c r="CW63" i="4"/>
  <c r="DU63" i="4"/>
  <c r="DS63" i="4"/>
  <c r="DR63" i="4"/>
  <c r="DQ63" i="4"/>
  <c r="DM63" i="4"/>
  <c r="DO63" i="4"/>
  <c r="CR63" i="4"/>
  <c r="DT63" i="4"/>
  <c r="DP63" i="4"/>
  <c r="DN63" i="4"/>
  <c r="CQ63" i="4"/>
  <c r="CM63" i="4"/>
  <c r="CN63" i="4"/>
  <c r="CO63" i="4"/>
  <c r="DU71" i="4"/>
  <c r="DS71" i="4"/>
  <c r="DT71" i="4"/>
  <c r="DR71" i="4"/>
  <c r="DM71" i="4"/>
  <c r="DO71" i="4"/>
  <c r="DQ71" i="4"/>
  <c r="CR71" i="4"/>
  <c r="DP71" i="4"/>
  <c r="CQ71" i="4"/>
  <c r="DN71" i="4"/>
  <c r="CM71" i="4"/>
  <c r="CN71" i="4"/>
  <c r="CO71" i="4"/>
  <c r="DU79" i="4"/>
  <c r="DS79" i="4"/>
  <c r="DR79" i="4"/>
  <c r="DT79" i="4"/>
  <c r="DQ79" i="4"/>
  <c r="DM79" i="4"/>
  <c r="DO79" i="4"/>
  <c r="CR79" i="4"/>
  <c r="CQ79" i="4"/>
  <c r="DP79" i="4"/>
  <c r="DN79" i="4"/>
  <c r="CM79" i="4"/>
  <c r="CN79" i="4"/>
  <c r="CO79" i="4"/>
  <c r="DU91" i="4"/>
  <c r="DT91" i="4"/>
  <c r="DS91" i="4"/>
  <c r="DR91" i="4"/>
  <c r="DQ91" i="4"/>
  <c r="DM91" i="4"/>
  <c r="DP91" i="4"/>
  <c r="CR91" i="4"/>
  <c r="DN91" i="4"/>
  <c r="CQ91" i="4"/>
  <c r="DO91" i="4"/>
  <c r="CM91" i="4"/>
  <c r="CO91" i="4"/>
  <c r="CN91" i="4"/>
  <c r="DU99" i="4"/>
  <c r="DT99" i="4"/>
  <c r="DS99" i="4"/>
  <c r="DR99" i="4"/>
  <c r="DQ99" i="4"/>
  <c r="DM99" i="4"/>
  <c r="DP99" i="4"/>
  <c r="CR99" i="4"/>
  <c r="DO99" i="4"/>
  <c r="DN99" i="4"/>
  <c r="CQ99" i="4"/>
  <c r="CM99" i="4"/>
  <c r="CO99" i="4"/>
  <c r="CN99" i="4"/>
  <c r="DU111" i="4"/>
  <c r="DS111" i="4"/>
  <c r="DR111" i="4"/>
  <c r="DT111" i="4"/>
  <c r="DQ111" i="4"/>
  <c r="DM111" i="4"/>
  <c r="DO111" i="4"/>
  <c r="CR111" i="4"/>
  <c r="CQ111" i="4"/>
  <c r="DN111" i="4"/>
  <c r="DP111" i="4"/>
  <c r="CM111" i="4"/>
  <c r="CN111" i="4"/>
  <c r="CO111" i="4"/>
  <c r="AW119" i="4"/>
  <c r="CW119" i="4"/>
  <c r="DU119" i="4"/>
  <c r="DT119" i="4"/>
  <c r="DS119" i="4"/>
  <c r="DR119" i="4"/>
  <c r="DM119" i="4"/>
  <c r="DO119" i="4"/>
  <c r="CR119" i="4"/>
  <c r="DP119" i="4"/>
  <c r="CQ119" i="4"/>
  <c r="DQ119" i="4"/>
  <c r="DN119" i="4"/>
  <c r="CM119" i="4"/>
  <c r="CN119" i="4"/>
  <c r="CO119" i="4"/>
  <c r="AW127" i="4"/>
  <c r="CW127" i="4"/>
  <c r="DU127" i="4"/>
  <c r="DT127" i="4"/>
  <c r="DS127" i="4"/>
  <c r="DR127" i="4"/>
  <c r="DQ127" i="4"/>
  <c r="DM127" i="4"/>
  <c r="DO127" i="4"/>
  <c r="CR127" i="4"/>
  <c r="DP127" i="4"/>
  <c r="DN127" i="4"/>
  <c r="CQ127" i="4"/>
  <c r="CM127" i="4"/>
  <c r="CN127" i="4"/>
  <c r="CO127" i="4"/>
  <c r="DU139" i="4"/>
  <c r="DT139" i="4"/>
  <c r="DS139" i="4"/>
  <c r="DR139" i="4"/>
  <c r="DQ139" i="4"/>
  <c r="DM139" i="4"/>
  <c r="DP139" i="4"/>
  <c r="CR139" i="4"/>
  <c r="DN139" i="4"/>
  <c r="CQ139" i="4"/>
  <c r="DO139" i="4"/>
  <c r="CM139" i="4"/>
  <c r="CO139" i="4"/>
  <c r="CN139" i="4"/>
  <c r="DU147" i="4"/>
  <c r="DS147" i="4"/>
  <c r="DR147" i="4"/>
  <c r="DQ147" i="4"/>
  <c r="DM147" i="4"/>
  <c r="DT147" i="4"/>
  <c r="DP147" i="4"/>
  <c r="CR147" i="4"/>
  <c r="DO147" i="4"/>
  <c r="DN147" i="4"/>
  <c r="CQ147" i="4"/>
  <c r="CM147" i="4"/>
  <c r="CO147" i="4"/>
  <c r="CN147" i="4"/>
  <c r="DU155" i="4"/>
  <c r="DS155" i="4"/>
  <c r="DR155" i="4"/>
  <c r="DT155" i="4"/>
  <c r="DM155" i="4"/>
  <c r="DP155" i="4"/>
  <c r="DO155" i="4"/>
  <c r="DQ155" i="4"/>
  <c r="CR155" i="4"/>
  <c r="DN155" i="4"/>
  <c r="CQ155" i="4"/>
  <c r="CM155" i="4"/>
  <c r="CO155" i="4"/>
  <c r="CN155" i="4"/>
  <c r="DU163" i="4"/>
  <c r="DS163" i="4"/>
  <c r="DR163" i="4"/>
  <c r="DQ163" i="4"/>
  <c r="DM163" i="4"/>
  <c r="DP163" i="4"/>
  <c r="CR163" i="4"/>
  <c r="DN163" i="4"/>
  <c r="DT163" i="4"/>
  <c r="CQ163" i="4"/>
  <c r="DO163" i="4"/>
  <c r="CM163" i="4"/>
  <c r="CO163" i="4"/>
  <c r="CN163" i="4"/>
  <c r="DU175" i="4"/>
  <c r="DS175" i="4"/>
  <c r="DT175" i="4"/>
  <c r="DR175" i="4"/>
  <c r="DQ175" i="4"/>
  <c r="DO175" i="4"/>
  <c r="DM175" i="4"/>
  <c r="CR175" i="4"/>
  <c r="CQ175" i="4"/>
  <c r="DN175" i="4"/>
  <c r="DP175" i="4"/>
  <c r="CM175" i="4"/>
  <c r="CN175" i="4"/>
  <c r="CO175" i="4"/>
  <c r="AW183" i="4"/>
  <c r="CW183" i="4"/>
  <c r="DU183" i="4"/>
  <c r="DS183" i="4"/>
  <c r="DT183" i="4"/>
  <c r="DR183" i="4"/>
  <c r="DM183" i="4"/>
  <c r="DQ183" i="4"/>
  <c r="CR183" i="4"/>
  <c r="DP183" i="4"/>
  <c r="DN183" i="4"/>
  <c r="CQ183" i="4"/>
  <c r="DO183" i="4"/>
  <c r="CM183" i="4"/>
  <c r="CN183" i="4"/>
  <c r="CO183" i="4"/>
  <c r="DU191" i="4"/>
  <c r="DS191" i="4"/>
  <c r="DT191" i="4"/>
  <c r="DR191" i="4"/>
  <c r="DQ191" i="4"/>
  <c r="DO191" i="4"/>
  <c r="DM191" i="4"/>
  <c r="CR191" i="4"/>
  <c r="CQ191" i="4"/>
  <c r="DP191" i="4"/>
  <c r="DN191" i="4"/>
  <c r="CM191" i="4"/>
  <c r="CN191" i="4"/>
  <c r="CO191" i="4"/>
  <c r="AW199" i="4"/>
  <c r="CW199" i="4"/>
  <c r="DU199" i="4"/>
  <c r="DS199" i="4"/>
  <c r="DT199" i="4"/>
  <c r="DR199" i="4"/>
  <c r="DM199" i="4"/>
  <c r="DO199" i="4"/>
  <c r="CR199" i="4"/>
  <c r="DQ199" i="4"/>
  <c r="DP199" i="4"/>
  <c r="DN199" i="4"/>
  <c r="CQ199" i="4"/>
  <c r="CM199" i="4"/>
  <c r="CN199" i="4"/>
  <c r="CO199" i="4"/>
  <c r="DT12" i="4"/>
  <c r="DS12" i="4"/>
  <c r="DU12" i="4"/>
  <c r="DO12" i="4"/>
  <c r="DQ12" i="4"/>
  <c r="DN12" i="4"/>
  <c r="DM12" i="4"/>
  <c r="DR12" i="4"/>
  <c r="CR12" i="4"/>
  <c r="CQ12" i="4"/>
  <c r="DP12" i="4"/>
  <c r="CN12" i="4"/>
  <c r="CM12" i="4"/>
  <c r="CO12" i="4"/>
  <c r="DU56" i="4"/>
  <c r="DS56" i="4"/>
  <c r="DT56" i="4"/>
  <c r="DR56" i="4"/>
  <c r="DP56" i="4"/>
  <c r="DO56" i="4"/>
  <c r="DN56" i="4"/>
  <c r="DM56" i="4"/>
  <c r="CR56" i="4"/>
  <c r="CQ56" i="4"/>
  <c r="DQ56" i="4"/>
  <c r="CN56" i="4"/>
  <c r="CM56" i="4"/>
  <c r="CO56" i="4"/>
  <c r="DU144" i="4"/>
  <c r="DT144" i="4"/>
  <c r="DS144" i="4"/>
  <c r="DR144" i="4"/>
  <c r="DP144" i="4"/>
  <c r="DO144" i="4"/>
  <c r="DN144" i="4"/>
  <c r="DM144" i="4"/>
  <c r="CR144" i="4"/>
  <c r="DQ144" i="4"/>
  <c r="CQ144" i="4"/>
  <c r="CN144" i="4"/>
  <c r="CM144" i="4"/>
  <c r="CO144" i="4"/>
  <c r="DU176" i="4"/>
  <c r="DT176" i="4"/>
  <c r="DS176" i="4"/>
  <c r="DR176" i="4"/>
  <c r="DP176" i="4"/>
  <c r="DO176" i="4"/>
  <c r="DN176" i="4"/>
  <c r="DM176" i="4"/>
  <c r="DQ176" i="4"/>
  <c r="CR176" i="4"/>
  <c r="CQ176" i="4"/>
  <c r="CN176" i="4"/>
  <c r="CM176" i="4"/>
  <c r="CO176" i="4"/>
  <c r="DU184" i="4"/>
  <c r="DT184" i="4"/>
  <c r="DS184" i="4"/>
  <c r="DR184" i="4"/>
  <c r="DQ184" i="4"/>
  <c r="DP184" i="4"/>
  <c r="DO184" i="4"/>
  <c r="DN184" i="4"/>
  <c r="DM184" i="4"/>
  <c r="CQ184" i="4"/>
  <c r="CR184" i="4"/>
  <c r="CN184" i="4"/>
  <c r="CM184" i="4"/>
  <c r="CO184" i="4"/>
  <c r="AW23" i="4"/>
  <c r="CW23" i="4"/>
  <c r="AW16" i="4"/>
  <c r="CW16" i="4"/>
  <c r="AW48" i="4"/>
  <c r="CW48" i="4"/>
  <c r="AW68" i="4"/>
  <c r="CW68" i="4"/>
  <c r="AW88" i="4"/>
  <c r="CW88" i="4"/>
  <c r="AW100" i="4"/>
  <c r="CW100" i="4"/>
  <c r="AW116" i="4"/>
  <c r="CW116" i="4"/>
  <c r="AW132" i="4"/>
  <c r="CW132" i="4"/>
  <c r="DU152" i="4"/>
  <c r="DT152" i="4"/>
  <c r="DS152" i="4"/>
  <c r="DR152" i="4"/>
  <c r="DQ152" i="4"/>
  <c r="DP152" i="4"/>
  <c r="DO152" i="4"/>
  <c r="DN152" i="4"/>
  <c r="DM152" i="4"/>
  <c r="CR152" i="4"/>
  <c r="CQ152" i="4"/>
  <c r="CN152" i="4"/>
  <c r="CM152" i="4"/>
  <c r="CO152" i="4"/>
  <c r="AW152" i="4"/>
  <c r="CW152" i="4"/>
  <c r="AW172" i="4"/>
  <c r="CW172" i="4"/>
  <c r="AW188" i="4"/>
  <c r="CW188" i="4"/>
  <c r="AW102" i="4"/>
  <c r="CW102" i="4"/>
  <c r="AW134" i="4"/>
  <c r="CW134" i="4"/>
  <c r="AW162" i="4"/>
  <c r="CW162" i="4"/>
  <c r="AW166" i="4"/>
  <c r="CW166" i="4"/>
  <c r="AW178" i="4"/>
  <c r="CW178" i="4"/>
  <c r="AW71" i="4"/>
  <c r="CW71" i="4"/>
  <c r="AW79" i="4"/>
  <c r="CW79" i="4"/>
  <c r="AW99" i="4"/>
  <c r="CW99" i="4"/>
  <c r="AW111" i="4"/>
  <c r="CW111" i="4"/>
  <c r="AW139" i="4"/>
  <c r="CW139" i="4"/>
  <c r="AW147" i="4"/>
  <c r="CW147" i="4"/>
  <c r="AW163" i="4"/>
  <c r="CW163" i="4"/>
  <c r="AW175" i="4"/>
  <c r="CW175" i="4"/>
  <c r="DT20" i="4"/>
  <c r="DS20" i="4"/>
  <c r="DU20" i="4"/>
  <c r="DO20" i="4"/>
  <c r="DQ20" i="4"/>
  <c r="DP20" i="4"/>
  <c r="DR20" i="4"/>
  <c r="DN20" i="4"/>
  <c r="DM20" i="4"/>
  <c r="CR20" i="4"/>
  <c r="CQ20" i="4"/>
  <c r="CN20" i="4"/>
  <c r="CM20" i="4"/>
  <c r="CO20" i="4"/>
  <c r="DT36" i="4"/>
  <c r="DS36" i="4"/>
  <c r="DP36" i="4"/>
  <c r="DO36" i="4"/>
  <c r="DQ36" i="4"/>
  <c r="DU36" i="4"/>
  <c r="DR36" i="4"/>
  <c r="DN36" i="4"/>
  <c r="DM36" i="4"/>
  <c r="CR36" i="4"/>
  <c r="CQ36" i="4"/>
  <c r="CN36" i="4"/>
  <c r="CM36" i="4"/>
  <c r="CO36" i="4"/>
  <c r="DU80" i="4"/>
  <c r="DS80" i="4"/>
  <c r="DR80" i="4"/>
  <c r="DP80" i="4"/>
  <c r="DO80" i="4"/>
  <c r="DT80" i="4"/>
  <c r="DN80" i="4"/>
  <c r="DQ80" i="4"/>
  <c r="DM80" i="4"/>
  <c r="CR80" i="4"/>
  <c r="CQ80" i="4"/>
  <c r="CN80" i="4"/>
  <c r="CM80" i="4"/>
  <c r="CO80" i="4"/>
  <c r="DT164" i="4"/>
  <c r="DS164" i="4"/>
  <c r="DP164" i="4"/>
  <c r="DO164" i="4"/>
  <c r="DQ164" i="4"/>
  <c r="DU164" i="4"/>
  <c r="DR164" i="4"/>
  <c r="DN164" i="4"/>
  <c r="DM164" i="4"/>
  <c r="CR164" i="4"/>
  <c r="CQ164" i="4"/>
  <c r="CN164" i="4"/>
  <c r="CM164" i="4"/>
  <c r="CO164" i="4"/>
  <c r="DU11" i="4"/>
  <c r="DT11" i="4"/>
  <c r="DS11" i="4"/>
  <c r="DP11" i="4"/>
  <c r="DR11" i="4"/>
  <c r="DQ11" i="4"/>
  <c r="DM11" i="4"/>
  <c r="CR11" i="4"/>
  <c r="DN11" i="4"/>
  <c r="DO11" i="4"/>
  <c r="CQ11" i="4"/>
  <c r="CM11" i="4"/>
  <c r="CO11" i="4"/>
  <c r="CN11" i="4"/>
  <c r="DU15" i="4"/>
  <c r="DS15" i="4"/>
  <c r="DP15" i="4"/>
  <c r="DR15" i="4"/>
  <c r="DT15" i="4"/>
  <c r="DQ15" i="4"/>
  <c r="DM15" i="4"/>
  <c r="DO15" i="4"/>
  <c r="CR15" i="4"/>
  <c r="DN15" i="4"/>
  <c r="CQ15" i="4"/>
  <c r="CM15" i="4"/>
  <c r="CN15" i="4"/>
  <c r="CO15" i="4"/>
  <c r="DU19" i="4"/>
  <c r="DT19" i="4"/>
  <c r="DS19" i="4"/>
  <c r="DP19" i="4"/>
  <c r="DR19" i="4"/>
  <c r="DQ19" i="4"/>
  <c r="DM19" i="4"/>
  <c r="CR19" i="4"/>
  <c r="DO19" i="4"/>
  <c r="DN19" i="4"/>
  <c r="CQ19" i="4"/>
  <c r="CM19" i="4"/>
  <c r="CO19" i="4"/>
  <c r="CN19" i="4"/>
  <c r="DT172" i="4"/>
  <c r="DU172" i="4"/>
  <c r="DS172" i="4"/>
  <c r="DP172" i="4"/>
  <c r="DO172" i="4"/>
  <c r="DN172" i="4"/>
  <c r="DQ172" i="4"/>
  <c r="DM172" i="4"/>
  <c r="DR172" i="4"/>
  <c r="CR172" i="4"/>
  <c r="CQ172" i="4"/>
  <c r="CN172" i="4"/>
  <c r="CM172" i="4"/>
  <c r="CO172" i="4"/>
  <c r="AJ81" i="4"/>
  <c r="AI81" i="4"/>
  <c r="AH81" i="4"/>
  <c r="AG81" i="4"/>
  <c r="AK81" i="4"/>
  <c r="AK194" i="4"/>
  <c r="AG194" i="4"/>
  <c r="AJ194" i="4"/>
  <c r="AI194" i="4"/>
  <c r="AH194" i="4"/>
  <c r="AH159" i="4"/>
  <c r="AK159" i="4"/>
  <c r="AG159" i="4"/>
  <c r="AJ159" i="4"/>
  <c r="AI159" i="4"/>
  <c r="AJ33" i="4"/>
  <c r="AI33" i="4"/>
  <c r="AH33" i="4"/>
  <c r="AG33" i="4"/>
  <c r="AK33" i="4"/>
  <c r="AI200" i="4"/>
  <c r="AH200" i="4"/>
  <c r="AG200" i="4"/>
  <c r="AJ200" i="4"/>
  <c r="AK200" i="4"/>
  <c r="AK14" i="4"/>
  <c r="AG14" i="4"/>
  <c r="AJ14" i="4"/>
  <c r="AI14" i="4"/>
  <c r="AH14" i="4"/>
  <c r="AK66" i="4"/>
  <c r="AG66" i="4"/>
  <c r="AJ66" i="4"/>
  <c r="AI66" i="4"/>
  <c r="AH66" i="4"/>
  <c r="AK74" i="4"/>
  <c r="AG74" i="4"/>
  <c r="AJ74" i="4"/>
  <c r="AI74" i="4"/>
  <c r="AH74" i="4"/>
  <c r="AK98" i="4"/>
  <c r="AG98" i="4"/>
  <c r="AJ98" i="4"/>
  <c r="AI98" i="4"/>
  <c r="AH98" i="4"/>
  <c r="AK110" i="4"/>
  <c r="AG110" i="4"/>
  <c r="AJ110" i="4"/>
  <c r="AI110" i="4"/>
  <c r="AH110" i="4"/>
  <c r="AJ57" i="4"/>
  <c r="AI57" i="4"/>
  <c r="AG57" i="4"/>
  <c r="AH57" i="4"/>
  <c r="AK57" i="4"/>
  <c r="AJ61" i="4"/>
  <c r="AI61" i="4"/>
  <c r="AH61" i="4"/>
  <c r="AK61" i="4"/>
  <c r="AG61" i="4"/>
  <c r="AJ73" i="4"/>
  <c r="AI73" i="4"/>
  <c r="AH73" i="4"/>
  <c r="AG73" i="4"/>
  <c r="AK73" i="4"/>
  <c r="AJ89" i="4"/>
  <c r="AI89" i="4"/>
  <c r="AG89" i="4"/>
  <c r="AH89" i="4"/>
  <c r="AK89" i="4"/>
  <c r="AJ105" i="4"/>
  <c r="AI105" i="4"/>
  <c r="AG105" i="4"/>
  <c r="AH105" i="4"/>
  <c r="AK105" i="4"/>
  <c r="AJ113" i="4"/>
  <c r="AI113" i="4"/>
  <c r="AH113" i="4"/>
  <c r="AG113" i="4"/>
  <c r="AK113" i="4"/>
  <c r="AJ145" i="4"/>
  <c r="AI145" i="4"/>
  <c r="AH145" i="4"/>
  <c r="AG145" i="4"/>
  <c r="AK145" i="4"/>
  <c r="AJ161" i="4"/>
  <c r="AI161" i="4"/>
  <c r="AH161" i="4"/>
  <c r="AG161" i="4"/>
  <c r="AK161" i="4"/>
  <c r="AJ193" i="4"/>
  <c r="AI193" i="4"/>
  <c r="AH193" i="4"/>
  <c r="AG193" i="4"/>
  <c r="AK193" i="4"/>
  <c r="AH75" i="4"/>
  <c r="AK75" i="4"/>
  <c r="AG75" i="4"/>
  <c r="AJ75" i="4"/>
  <c r="AI75" i="4"/>
  <c r="AH103" i="4"/>
  <c r="AK103" i="4"/>
  <c r="AG103" i="4"/>
  <c r="AJ103" i="4"/>
  <c r="AI103" i="4"/>
  <c r="AH115" i="4"/>
  <c r="AK115" i="4"/>
  <c r="AG115" i="4"/>
  <c r="AJ115" i="4"/>
  <c r="AI115" i="4"/>
  <c r="AH131" i="4"/>
  <c r="AK131" i="4"/>
  <c r="AG131" i="4"/>
  <c r="AJ131" i="4"/>
  <c r="AI131" i="4"/>
  <c r="AI24" i="4"/>
  <c r="AH24" i="4"/>
  <c r="AG24" i="4"/>
  <c r="AK24" i="4"/>
  <c r="AJ24" i="4"/>
  <c r="AI32" i="4"/>
  <c r="AH32" i="4"/>
  <c r="AG32" i="4"/>
  <c r="AJ32" i="4"/>
  <c r="AK32" i="4"/>
  <c r="AK18" i="4"/>
  <c r="AG18" i="4"/>
  <c r="AJ18" i="4"/>
  <c r="AI18" i="4"/>
  <c r="AH18" i="4"/>
  <c r="AK38" i="4"/>
  <c r="AG38" i="4"/>
  <c r="AJ38" i="4"/>
  <c r="AH38" i="4"/>
  <c r="AI38" i="4"/>
  <c r="AK46" i="4"/>
  <c r="AG46" i="4"/>
  <c r="AJ46" i="4"/>
  <c r="AI46" i="4"/>
  <c r="AH46" i="4"/>
  <c r="AK50" i="4"/>
  <c r="AG50" i="4"/>
  <c r="AJ50" i="4"/>
  <c r="AI50" i="4"/>
  <c r="AH50" i="4"/>
  <c r="AK54" i="4"/>
  <c r="AG54" i="4"/>
  <c r="AJ54" i="4"/>
  <c r="AH54" i="4"/>
  <c r="AI54" i="4"/>
  <c r="AK62" i="4"/>
  <c r="AG62" i="4"/>
  <c r="AJ62" i="4"/>
  <c r="AI62" i="4"/>
  <c r="AH62" i="4"/>
  <c r="AK78" i="4"/>
  <c r="AG78" i="4"/>
  <c r="AJ78" i="4"/>
  <c r="AI78" i="4"/>
  <c r="AH78" i="4"/>
  <c r="AK82" i="4"/>
  <c r="AG82" i="4"/>
  <c r="AJ82" i="4"/>
  <c r="AI82" i="4"/>
  <c r="AH82" i="4"/>
  <c r="AK86" i="4"/>
  <c r="AG86" i="4"/>
  <c r="AJ86" i="4"/>
  <c r="AH86" i="4"/>
  <c r="AI86" i="4"/>
  <c r="AK102" i="4"/>
  <c r="AG102" i="4"/>
  <c r="AJ102" i="4"/>
  <c r="AH102" i="4"/>
  <c r="AI102" i="4"/>
  <c r="AK126" i="4"/>
  <c r="AG126" i="4"/>
  <c r="AJ126" i="4"/>
  <c r="AI126" i="4"/>
  <c r="AH126" i="4"/>
  <c r="AK134" i="4"/>
  <c r="AG134" i="4"/>
  <c r="AJ134" i="4"/>
  <c r="AH134" i="4"/>
  <c r="AI134" i="4"/>
  <c r="AK138" i="4"/>
  <c r="AG138" i="4"/>
  <c r="AJ138" i="4"/>
  <c r="AI138" i="4"/>
  <c r="AH138" i="4"/>
  <c r="AK142" i="4"/>
  <c r="AG142" i="4"/>
  <c r="AJ142" i="4"/>
  <c r="AI142" i="4"/>
  <c r="AH142" i="4"/>
  <c r="AK150" i="4"/>
  <c r="AG150" i="4"/>
  <c r="AJ150" i="4"/>
  <c r="AI150" i="4"/>
  <c r="AH150" i="4"/>
  <c r="AK158" i="4"/>
  <c r="AG158" i="4"/>
  <c r="AJ158" i="4"/>
  <c r="AH158" i="4"/>
  <c r="AI158" i="4"/>
  <c r="AK166" i="4"/>
  <c r="AG166" i="4"/>
  <c r="AJ166" i="4"/>
  <c r="AI166" i="4"/>
  <c r="AH166" i="4"/>
  <c r="AK170" i="4"/>
  <c r="AG170" i="4"/>
  <c r="AJ170" i="4"/>
  <c r="AI170" i="4"/>
  <c r="AH170" i="4"/>
  <c r="AK174" i="4"/>
  <c r="AG174" i="4"/>
  <c r="AJ174" i="4"/>
  <c r="AH174" i="4"/>
  <c r="AI174" i="4"/>
  <c r="AK178" i="4"/>
  <c r="AG178" i="4"/>
  <c r="AJ178" i="4"/>
  <c r="AI178" i="4"/>
  <c r="AH178" i="4"/>
  <c r="AK186" i="4"/>
  <c r="AG186" i="4"/>
  <c r="AJ186" i="4"/>
  <c r="AI186" i="4"/>
  <c r="AH186" i="4"/>
  <c r="AH63" i="4"/>
  <c r="AK63" i="4"/>
  <c r="AG63" i="4"/>
  <c r="AJ63" i="4"/>
  <c r="AI63" i="4"/>
  <c r="AH91" i="4"/>
  <c r="AK91" i="4"/>
  <c r="AG91" i="4"/>
  <c r="AI91" i="4"/>
  <c r="AJ91" i="4"/>
  <c r="AI20" i="4"/>
  <c r="AH20" i="4"/>
  <c r="AK20" i="4"/>
  <c r="AG20" i="4"/>
  <c r="AJ20" i="4"/>
  <c r="AI28" i="4"/>
  <c r="AH28" i="4"/>
  <c r="AK28" i="4"/>
  <c r="AG28" i="4"/>
  <c r="AJ28" i="4"/>
  <c r="AI96" i="4"/>
  <c r="AH96" i="4"/>
  <c r="AG96" i="4"/>
  <c r="AK96" i="4"/>
  <c r="AJ96" i="4"/>
  <c r="AI144" i="4"/>
  <c r="AH144" i="4"/>
  <c r="AG144" i="4"/>
  <c r="AK144" i="4"/>
  <c r="AJ144" i="4"/>
  <c r="AI184" i="4"/>
  <c r="AH184" i="4"/>
  <c r="AG184" i="4"/>
  <c r="AJ184" i="4"/>
  <c r="AK184" i="4"/>
  <c r="AH27" i="4"/>
  <c r="AK27" i="4"/>
  <c r="AG27" i="4"/>
  <c r="AJ27" i="4"/>
  <c r="AI27" i="4"/>
  <c r="AH35" i="4"/>
  <c r="AK35" i="4"/>
  <c r="AG35" i="4"/>
  <c r="AI35" i="4"/>
  <c r="AJ35" i="4"/>
  <c r="AH43" i="4"/>
  <c r="AK43" i="4"/>
  <c r="AG43" i="4"/>
  <c r="AJ43" i="4"/>
  <c r="AI43" i="4"/>
  <c r="AH51" i="4"/>
  <c r="AK51" i="4"/>
  <c r="AG51" i="4"/>
  <c r="AI51" i="4"/>
  <c r="AJ51" i="4"/>
  <c r="AH107" i="4"/>
  <c r="AK107" i="4"/>
  <c r="AG107" i="4"/>
  <c r="AI107" i="4"/>
  <c r="AJ107" i="4"/>
  <c r="AH171" i="4"/>
  <c r="AK171" i="4"/>
  <c r="AG171" i="4"/>
  <c r="AI171" i="4"/>
  <c r="AJ171" i="4"/>
  <c r="AJ201" i="4"/>
  <c r="AI201" i="4"/>
  <c r="AG201" i="4"/>
  <c r="AH201" i="4"/>
  <c r="AK201" i="4"/>
  <c r="AJ25" i="4"/>
  <c r="AI25" i="4"/>
  <c r="AG25" i="4"/>
  <c r="AH25" i="4"/>
  <c r="AK25" i="4"/>
  <c r="AJ41" i="4"/>
  <c r="AI41" i="4"/>
  <c r="AG41" i="4"/>
  <c r="AH41" i="4"/>
  <c r="AK41" i="4"/>
  <c r="AJ97" i="4"/>
  <c r="AI97" i="4"/>
  <c r="AH97" i="4"/>
  <c r="AG97" i="4"/>
  <c r="AK97" i="4"/>
  <c r="AJ165" i="4"/>
  <c r="AI165" i="4"/>
  <c r="AH165" i="4"/>
  <c r="AK165" i="4"/>
  <c r="AG165" i="4"/>
  <c r="AH187" i="4"/>
  <c r="AK187" i="4"/>
  <c r="AG187" i="4"/>
  <c r="AI187" i="4"/>
  <c r="AJ187" i="4"/>
  <c r="AI180" i="4"/>
  <c r="AH180" i="4"/>
  <c r="AK180" i="4"/>
  <c r="AG180" i="4"/>
  <c r="AJ180" i="4"/>
  <c r="AK22" i="4"/>
  <c r="AG22" i="4"/>
  <c r="AJ22" i="4"/>
  <c r="AH22" i="4"/>
  <c r="AI22" i="4"/>
  <c r="AK130" i="4"/>
  <c r="AG130" i="4"/>
  <c r="AJ130" i="4"/>
  <c r="AI130" i="4"/>
  <c r="AH130" i="4"/>
  <c r="AK162" i="4"/>
  <c r="AG162" i="4"/>
  <c r="AJ162" i="4"/>
  <c r="AI162" i="4"/>
  <c r="AH162" i="4"/>
  <c r="AK198" i="4"/>
  <c r="AG198" i="4"/>
  <c r="AJ198" i="4"/>
  <c r="AI198" i="4"/>
  <c r="AH198" i="4"/>
  <c r="AH111" i="4"/>
  <c r="AK111" i="4"/>
  <c r="AG111" i="4"/>
  <c r="AJ111" i="4"/>
  <c r="AI111" i="4"/>
  <c r="AH119" i="4"/>
  <c r="AK119" i="4"/>
  <c r="AG119" i="4"/>
  <c r="AJ119" i="4"/>
  <c r="AI119" i="4"/>
  <c r="AH163" i="4"/>
  <c r="AK163" i="4"/>
  <c r="AG163" i="4"/>
  <c r="AJ163" i="4"/>
  <c r="AI163" i="4"/>
  <c r="AI36" i="4"/>
  <c r="AH36" i="4"/>
  <c r="AK36" i="4"/>
  <c r="AG36" i="4"/>
  <c r="AJ36" i="4"/>
  <c r="AI136" i="4"/>
  <c r="AH136" i="4"/>
  <c r="AG136" i="4"/>
  <c r="AJ136" i="4"/>
  <c r="AK136" i="4"/>
  <c r="AI176" i="4"/>
  <c r="AH176" i="4"/>
  <c r="AG176" i="4"/>
  <c r="AK176" i="4"/>
  <c r="AJ176" i="4"/>
  <c r="AH67" i="4"/>
  <c r="AK67" i="4"/>
  <c r="AG67" i="4"/>
  <c r="AI67" i="4"/>
  <c r="AJ67" i="4"/>
  <c r="AH135" i="4"/>
  <c r="AK135" i="4"/>
  <c r="AG135" i="4"/>
  <c r="AJ135" i="4"/>
  <c r="AI135" i="4"/>
  <c r="AI48" i="4"/>
  <c r="AH48" i="4"/>
  <c r="AG48" i="4"/>
  <c r="AJ48" i="4"/>
  <c r="AK48" i="4"/>
  <c r="AI88" i="4"/>
  <c r="AH88" i="4"/>
  <c r="AG88" i="4"/>
  <c r="AJ88" i="4"/>
  <c r="AK88" i="4"/>
  <c r="AJ37" i="4"/>
  <c r="AI37" i="4"/>
  <c r="AH37" i="4"/>
  <c r="AK37" i="4"/>
  <c r="AG37" i="4"/>
  <c r="AJ77" i="4"/>
  <c r="AI77" i="4"/>
  <c r="AH77" i="4"/>
  <c r="AK77" i="4"/>
  <c r="AG77" i="4"/>
  <c r="AJ85" i="4"/>
  <c r="AI85" i="4"/>
  <c r="AH85" i="4"/>
  <c r="AK85" i="4"/>
  <c r="AG85" i="4"/>
  <c r="AJ121" i="4"/>
  <c r="AI121" i="4"/>
  <c r="AG121" i="4"/>
  <c r="AH121" i="4"/>
  <c r="AK121" i="4"/>
  <c r="AJ129" i="4"/>
  <c r="AI129" i="4"/>
  <c r="AH129" i="4"/>
  <c r="AG129" i="4"/>
  <c r="AK129" i="4"/>
  <c r="AJ141" i="4"/>
  <c r="AI141" i="4"/>
  <c r="AH141" i="4"/>
  <c r="AK141" i="4"/>
  <c r="AG141" i="4"/>
  <c r="AJ153" i="4"/>
  <c r="AI153" i="4"/>
  <c r="AG153" i="4"/>
  <c r="AH153" i="4"/>
  <c r="AK153" i="4"/>
  <c r="AJ169" i="4"/>
  <c r="AI169" i="4"/>
  <c r="AG169" i="4"/>
  <c r="AH169" i="4"/>
  <c r="AK169" i="4"/>
  <c r="AJ177" i="4"/>
  <c r="AI177" i="4"/>
  <c r="AH177" i="4"/>
  <c r="AG177" i="4"/>
  <c r="AK177" i="4"/>
  <c r="AJ185" i="4"/>
  <c r="AI185" i="4"/>
  <c r="AG185" i="4"/>
  <c r="AH185" i="4"/>
  <c r="AK185" i="4"/>
  <c r="AJ189" i="4"/>
  <c r="AI189" i="4"/>
  <c r="AH189" i="4"/>
  <c r="AK189" i="4"/>
  <c r="AG189" i="4"/>
  <c r="AH123" i="4"/>
  <c r="AK123" i="4"/>
  <c r="AG123" i="4"/>
  <c r="AI123" i="4"/>
  <c r="AJ123" i="4"/>
  <c r="AH151" i="4"/>
  <c r="AK151" i="4"/>
  <c r="AG151" i="4"/>
  <c r="AJ151" i="4"/>
  <c r="AI151" i="4"/>
  <c r="AH167" i="4"/>
  <c r="AK167" i="4"/>
  <c r="AG167" i="4"/>
  <c r="AJ167" i="4"/>
  <c r="AI167" i="4"/>
  <c r="AH195" i="4"/>
  <c r="AK195" i="4"/>
  <c r="AG195" i="4"/>
  <c r="AJ195" i="4"/>
  <c r="AI195" i="4"/>
  <c r="AI60" i="4"/>
  <c r="AH60" i="4"/>
  <c r="AK60" i="4"/>
  <c r="AG60" i="4"/>
  <c r="AJ60" i="4"/>
  <c r="AI84" i="4"/>
  <c r="AH84" i="4"/>
  <c r="AK84" i="4"/>
  <c r="AG84" i="4"/>
  <c r="AJ84" i="4"/>
  <c r="AI128" i="4"/>
  <c r="AH128" i="4"/>
  <c r="AG128" i="4"/>
  <c r="AK128" i="4"/>
  <c r="AJ128" i="4"/>
  <c r="AI148" i="4"/>
  <c r="AH148" i="4"/>
  <c r="AK148" i="4"/>
  <c r="AG148" i="4"/>
  <c r="AJ148" i="4"/>
  <c r="AI160" i="4"/>
  <c r="AH160" i="4"/>
  <c r="AG160" i="4"/>
  <c r="AK160" i="4"/>
  <c r="AJ160" i="4"/>
  <c r="AK114" i="4"/>
  <c r="AG114" i="4"/>
  <c r="AJ114" i="4"/>
  <c r="AI114" i="4"/>
  <c r="AH114" i="4"/>
  <c r="AK118" i="4"/>
  <c r="AG118" i="4"/>
  <c r="AJ118" i="4"/>
  <c r="AH118" i="4"/>
  <c r="AI118" i="4"/>
  <c r="AK122" i="4"/>
  <c r="AG122" i="4"/>
  <c r="AJ122" i="4"/>
  <c r="AI122" i="4"/>
  <c r="AH122" i="4"/>
  <c r="AK146" i="4"/>
  <c r="AG146" i="4"/>
  <c r="AJ146" i="4"/>
  <c r="AI146" i="4"/>
  <c r="AH146" i="4"/>
  <c r="AK154" i="4"/>
  <c r="AG154" i="4"/>
  <c r="AJ154" i="4"/>
  <c r="AI154" i="4"/>
  <c r="AH154" i="4"/>
  <c r="AK182" i="4"/>
  <c r="AG182" i="4"/>
  <c r="AJ182" i="4"/>
  <c r="AI182" i="4"/>
  <c r="AH182" i="4"/>
  <c r="AK190" i="4"/>
  <c r="AG190" i="4"/>
  <c r="AJ190" i="4"/>
  <c r="AH190" i="4"/>
  <c r="AI190" i="4"/>
  <c r="AH71" i="4"/>
  <c r="AK71" i="4"/>
  <c r="AG71" i="4"/>
  <c r="AJ71" i="4"/>
  <c r="AI71" i="4"/>
  <c r="AH99" i="4"/>
  <c r="AK99" i="4"/>
  <c r="AG99" i="4"/>
  <c r="AJ99" i="4"/>
  <c r="AI99" i="4"/>
  <c r="AH147" i="4"/>
  <c r="AK147" i="4"/>
  <c r="AG147" i="4"/>
  <c r="AJ147" i="4"/>
  <c r="AI147" i="4"/>
  <c r="AH155" i="4"/>
  <c r="AK155" i="4"/>
  <c r="AG155" i="4"/>
  <c r="AI155" i="4"/>
  <c r="AJ155" i="4"/>
  <c r="AH183" i="4"/>
  <c r="AK183" i="4"/>
  <c r="AG183" i="4"/>
  <c r="AJ183" i="4"/>
  <c r="AI183" i="4"/>
  <c r="AH199" i="4"/>
  <c r="AK199" i="4"/>
  <c r="AG199" i="4"/>
  <c r="AJ199" i="4"/>
  <c r="AI199" i="4"/>
  <c r="AI12" i="4"/>
  <c r="AH12" i="4"/>
  <c r="AK12" i="4"/>
  <c r="AG12" i="4"/>
  <c r="AJ12" i="4"/>
  <c r="AI44" i="4"/>
  <c r="AH44" i="4"/>
  <c r="AK44" i="4"/>
  <c r="AG44" i="4"/>
  <c r="AJ44" i="4"/>
  <c r="AI56" i="4"/>
  <c r="AH56" i="4"/>
  <c r="AG56" i="4"/>
  <c r="AK56" i="4"/>
  <c r="AJ56" i="4"/>
  <c r="AI64" i="4"/>
  <c r="AH64" i="4"/>
  <c r="AG64" i="4"/>
  <c r="AJ64" i="4"/>
  <c r="AK64" i="4"/>
  <c r="AI108" i="4"/>
  <c r="AH108" i="4"/>
  <c r="AK108" i="4"/>
  <c r="AG108" i="4"/>
  <c r="AJ108" i="4"/>
  <c r="AI112" i="4"/>
  <c r="AH112" i="4"/>
  <c r="AG112" i="4"/>
  <c r="AJ112" i="4"/>
  <c r="AK112" i="4"/>
  <c r="AI156" i="4"/>
  <c r="AH156" i="4"/>
  <c r="AK156" i="4"/>
  <c r="AG156" i="4"/>
  <c r="AJ156" i="4"/>
  <c r="AH11" i="4"/>
  <c r="AK11" i="4"/>
  <c r="AG11" i="4"/>
  <c r="AJ11" i="4"/>
  <c r="AI11" i="4"/>
  <c r="AH15" i="4"/>
  <c r="AK15" i="4"/>
  <c r="AG15" i="4"/>
  <c r="AJ15" i="4"/>
  <c r="AI15" i="4"/>
  <c r="AH19" i="4"/>
  <c r="AK19" i="4"/>
  <c r="AG19" i="4"/>
  <c r="AI19" i="4"/>
  <c r="AJ19" i="4"/>
  <c r="AH31" i="4"/>
  <c r="AK31" i="4"/>
  <c r="AG31" i="4"/>
  <c r="AJ31" i="4"/>
  <c r="AI31" i="4"/>
  <c r="AH47" i="4"/>
  <c r="AK47" i="4"/>
  <c r="AG47" i="4"/>
  <c r="AJ47" i="4"/>
  <c r="AI47" i="4"/>
  <c r="AI68" i="4"/>
  <c r="AH68" i="4"/>
  <c r="AK68" i="4"/>
  <c r="AG68" i="4"/>
  <c r="AJ68" i="4"/>
  <c r="AI172" i="4"/>
  <c r="AH172" i="4"/>
  <c r="AK172" i="4"/>
  <c r="AG172" i="4"/>
  <c r="AJ172" i="4"/>
  <c r="AH143" i="4"/>
  <c r="AK143" i="4"/>
  <c r="AG143" i="4"/>
  <c r="AJ143" i="4"/>
  <c r="AI143" i="4"/>
  <c r="AI72" i="4"/>
  <c r="AH72" i="4"/>
  <c r="AG72" i="4"/>
  <c r="AK72" i="4"/>
  <c r="AJ72" i="4"/>
  <c r="AI92" i="4"/>
  <c r="AH92" i="4"/>
  <c r="AK92" i="4"/>
  <c r="AG92" i="4"/>
  <c r="AJ92" i="4"/>
  <c r="AI120" i="4"/>
  <c r="AH120" i="4"/>
  <c r="AG120" i="4"/>
  <c r="AJ120" i="4"/>
  <c r="AK120" i="4"/>
  <c r="AK34" i="4"/>
  <c r="AG34" i="4"/>
  <c r="AJ34" i="4"/>
  <c r="AI34" i="4"/>
  <c r="AH34" i="4"/>
  <c r="AK58" i="4"/>
  <c r="AG58" i="4"/>
  <c r="AJ58" i="4"/>
  <c r="AI58" i="4"/>
  <c r="AH58" i="4"/>
  <c r="AK90" i="4"/>
  <c r="AG90" i="4"/>
  <c r="AJ90" i="4"/>
  <c r="AI90" i="4"/>
  <c r="AH90" i="4"/>
  <c r="AK94" i="4"/>
  <c r="AG94" i="4"/>
  <c r="AJ94" i="4"/>
  <c r="AI94" i="4"/>
  <c r="AH94" i="4"/>
  <c r="AK106" i="4"/>
  <c r="AG106" i="4"/>
  <c r="AJ106" i="4"/>
  <c r="AI106" i="4"/>
  <c r="AH106" i="4"/>
  <c r="AH79" i="4"/>
  <c r="AK79" i="4"/>
  <c r="AG79" i="4"/>
  <c r="AJ79" i="4"/>
  <c r="AI79" i="4"/>
  <c r="AI124" i="4"/>
  <c r="AH124" i="4"/>
  <c r="AK124" i="4"/>
  <c r="AG124" i="4"/>
  <c r="AJ124" i="4"/>
  <c r="AH39" i="4"/>
  <c r="AK39" i="4"/>
  <c r="AG39" i="4"/>
  <c r="AJ39" i="4"/>
  <c r="AI39" i="4"/>
  <c r="AI116" i="4"/>
  <c r="AH116" i="4"/>
  <c r="AK116" i="4"/>
  <c r="AG116" i="4"/>
  <c r="AJ116" i="4"/>
  <c r="AI132" i="4"/>
  <c r="AH132" i="4"/>
  <c r="AK132" i="4"/>
  <c r="AG132" i="4"/>
  <c r="AJ132" i="4"/>
  <c r="AJ13" i="4"/>
  <c r="AI13" i="4"/>
  <c r="AH13" i="4"/>
  <c r="AK13" i="4"/>
  <c r="AG13" i="4"/>
  <c r="AJ17" i="4"/>
  <c r="AI17" i="4"/>
  <c r="AH17" i="4"/>
  <c r="AG17" i="4"/>
  <c r="AK17" i="4"/>
  <c r="AJ21" i="4"/>
  <c r="AI21" i="4"/>
  <c r="AH21" i="4"/>
  <c r="AK21" i="4"/>
  <c r="AG21" i="4"/>
  <c r="AJ29" i="4"/>
  <c r="AI29" i="4"/>
  <c r="AH29" i="4"/>
  <c r="AK29" i="4"/>
  <c r="AG29" i="4"/>
  <c r="AJ45" i="4"/>
  <c r="AI45" i="4"/>
  <c r="AH45" i="4"/>
  <c r="AK45" i="4"/>
  <c r="AG45" i="4"/>
  <c r="AJ49" i="4"/>
  <c r="AI49" i="4"/>
  <c r="AH49" i="4"/>
  <c r="AG49" i="4"/>
  <c r="AK49" i="4"/>
  <c r="AJ53" i="4"/>
  <c r="AI53" i="4"/>
  <c r="AH53" i="4"/>
  <c r="AK53" i="4"/>
  <c r="AG53" i="4"/>
  <c r="AJ65" i="4"/>
  <c r="AI65" i="4"/>
  <c r="AG65" i="4"/>
  <c r="AH65" i="4"/>
  <c r="AK65" i="4"/>
  <c r="AJ69" i="4"/>
  <c r="AI69" i="4"/>
  <c r="AH69" i="4"/>
  <c r="AK69" i="4"/>
  <c r="AG69" i="4"/>
  <c r="AJ93" i="4"/>
  <c r="AI93" i="4"/>
  <c r="AH93" i="4"/>
  <c r="AK93" i="4"/>
  <c r="AG93" i="4"/>
  <c r="AJ101" i="4"/>
  <c r="AI101" i="4"/>
  <c r="AH101" i="4"/>
  <c r="AK101" i="4"/>
  <c r="AG101" i="4"/>
  <c r="AJ109" i="4"/>
  <c r="AI109" i="4"/>
  <c r="AH109" i="4"/>
  <c r="AK109" i="4"/>
  <c r="AG109" i="4"/>
  <c r="AJ117" i="4"/>
  <c r="AI117" i="4"/>
  <c r="AH117" i="4"/>
  <c r="AK117" i="4"/>
  <c r="AG117" i="4"/>
  <c r="AJ125" i="4"/>
  <c r="AI125" i="4"/>
  <c r="AH125" i="4"/>
  <c r="AK125" i="4"/>
  <c r="AG125" i="4"/>
  <c r="AJ133" i="4"/>
  <c r="AI133" i="4"/>
  <c r="AH133" i="4"/>
  <c r="AK133" i="4"/>
  <c r="AG133" i="4"/>
  <c r="AJ137" i="4"/>
  <c r="AI137" i="4"/>
  <c r="AG137" i="4"/>
  <c r="AH137" i="4"/>
  <c r="AK137" i="4"/>
  <c r="AJ149" i="4"/>
  <c r="AI149" i="4"/>
  <c r="AH149" i="4"/>
  <c r="AK149" i="4"/>
  <c r="AG149" i="4"/>
  <c r="AJ157" i="4"/>
  <c r="AI157" i="4"/>
  <c r="AH157" i="4"/>
  <c r="AK157" i="4"/>
  <c r="AG157" i="4"/>
  <c r="AJ173" i="4"/>
  <c r="AI173" i="4"/>
  <c r="AH173" i="4"/>
  <c r="AK173" i="4"/>
  <c r="AG173" i="4"/>
  <c r="AJ181" i="4"/>
  <c r="AI181" i="4"/>
  <c r="AH181" i="4"/>
  <c r="AK181" i="4"/>
  <c r="AG181" i="4"/>
  <c r="AJ197" i="4"/>
  <c r="AI197" i="4"/>
  <c r="AH197" i="4"/>
  <c r="AK197" i="4"/>
  <c r="AG197" i="4"/>
  <c r="AH59" i="4"/>
  <c r="AK59" i="4"/>
  <c r="AG59" i="4"/>
  <c r="AJ59" i="4"/>
  <c r="AI59" i="4"/>
  <c r="AH87" i="4"/>
  <c r="AK87" i="4"/>
  <c r="AG87" i="4"/>
  <c r="AJ87" i="4"/>
  <c r="AI87" i="4"/>
  <c r="AH95" i="4"/>
  <c r="AK95" i="4"/>
  <c r="AG95" i="4"/>
  <c r="AJ95" i="4"/>
  <c r="AI95" i="4"/>
  <c r="AH179" i="4"/>
  <c r="AK179" i="4"/>
  <c r="AG179" i="4"/>
  <c r="AJ179" i="4"/>
  <c r="AI179" i="4"/>
  <c r="AI40" i="4"/>
  <c r="AH40" i="4"/>
  <c r="AG40" i="4"/>
  <c r="AK40" i="4"/>
  <c r="AJ40" i="4"/>
  <c r="AI52" i="4"/>
  <c r="AH52" i="4"/>
  <c r="AK52" i="4"/>
  <c r="AG52" i="4"/>
  <c r="AJ52" i="4"/>
  <c r="AI104" i="4"/>
  <c r="AH104" i="4"/>
  <c r="AG104" i="4"/>
  <c r="AK104" i="4"/>
  <c r="AJ104" i="4"/>
  <c r="AI140" i="4"/>
  <c r="AH140" i="4"/>
  <c r="AK140" i="4"/>
  <c r="AG140" i="4"/>
  <c r="AJ140" i="4"/>
  <c r="AI168" i="4"/>
  <c r="AH168" i="4"/>
  <c r="AG168" i="4"/>
  <c r="AJ168" i="4"/>
  <c r="AK168" i="4"/>
  <c r="AI192" i="4"/>
  <c r="AH192" i="4"/>
  <c r="AG192" i="4"/>
  <c r="AK192" i="4"/>
  <c r="AJ192" i="4"/>
  <c r="AK10" i="4"/>
  <c r="AG10" i="4"/>
  <c r="AJ10" i="4"/>
  <c r="AI10" i="4"/>
  <c r="AH10" i="4"/>
  <c r="AK26" i="4"/>
  <c r="AG26" i="4"/>
  <c r="AJ26" i="4"/>
  <c r="AI26" i="4"/>
  <c r="AH26" i="4"/>
  <c r="AK30" i="4"/>
  <c r="AG30" i="4"/>
  <c r="AJ30" i="4"/>
  <c r="AI30" i="4"/>
  <c r="AH30" i="4"/>
  <c r="AK42" i="4"/>
  <c r="AG42" i="4"/>
  <c r="AJ42" i="4"/>
  <c r="AI42" i="4"/>
  <c r="AH42" i="4"/>
  <c r="AK70" i="4"/>
  <c r="AG70" i="4"/>
  <c r="AJ70" i="4"/>
  <c r="AH70" i="4"/>
  <c r="AI70" i="4"/>
  <c r="AH127" i="4"/>
  <c r="AK127" i="4"/>
  <c r="AG127" i="4"/>
  <c r="AJ127" i="4"/>
  <c r="AI127" i="4"/>
  <c r="AH139" i="4"/>
  <c r="AK139" i="4"/>
  <c r="AG139" i="4"/>
  <c r="AI139" i="4"/>
  <c r="AJ139" i="4"/>
  <c r="AH175" i="4"/>
  <c r="AK175" i="4"/>
  <c r="AG175" i="4"/>
  <c r="AJ175" i="4"/>
  <c r="AI175" i="4"/>
  <c r="AH191" i="4"/>
  <c r="AK191" i="4"/>
  <c r="AG191" i="4"/>
  <c r="AJ191" i="4"/>
  <c r="AI191" i="4"/>
  <c r="AI76" i="4"/>
  <c r="AH76" i="4"/>
  <c r="AK76" i="4"/>
  <c r="AG76" i="4"/>
  <c r="AJ76" i="4"/>
  <c r="AI80" i="4"/>
  <c r="AH80" i="4"/>
  <c r="AG80" i="4"/>
  <c r="AJ80" i="4"/>
  <c r="AK80" i="4"/>
  <c r="AI164" i="4"/>
  <c r="AH164" i="4"/>
  <c r="AK164" i="4"/>
  <c r="AG164" i="4"/>
  <c r="AJ164" i="4"/>
  <c r="AI196" i="4"/>
  <c r="AH196" i="4"/>
  <c r="AK196" i="4"/>
  <c r="AG196" i="4"/>
  <c r="AJ196" i="4"/>
  <c r="AH23" i="4"/>
  <c r="AK23" i="4"/>
  <c r="AG23" i="4"/>
  <c r="AJ23" i="4"/>
  <c r="AI23" i="4"/>
  <c r="AH55" i="4"/>
  <c r="AK55" i="4"/>
  <c r="AG55" i="4"/>
  <c r="AJ55" i="4"/>
  <c r="AI55" i="4"/>
  <c r="AH83" i="4"/>
  <c r="AK83" i="4"/>
  <c r="AG83" i="4"/>
  <c r="AJ83" i="4"/>
  <c r="AI83" i="4"/>
  <c r="AI16" i="4"/>
  <c r="AH16" i="4"/>
  <c r="AG16" i="4"/>
  <c r="AJ16" i="4"/>
  <c r="AK16" i="4"/>
  <c r="AI100" i="4"/>
  <c r="AH100" i="4"/>
  <c r="AK100" i="4"/>
  <c r="AG100" i="4"/>
  <c r="AJ100" i="4"/>
  <c r="AI152" i="4"/>
  <c r="AH152" i="4"/>
  <c r="AG152" i="4"/>
  <c r="AJ152" i="4"/>
  <c r="AK152" i="4"/>
  <c r="AI188" i="4"/>
  <c r="AH188" i="4"/>
  <c r="AK188" i="4"/>
  <c r="AG188" i="4"/>
  <c r="AJ188" i="4"/>
  <c r="DX201" i="4"/>
  <c r="DV201" i="4"/>
  <c r="DW201" i="4"/>
  <c r="DX13" i="4"/>
  <c r="DW13" i="4"/>
  <c r="DV13" i="4"/>
  <c r="DX21" i="4"/>
  <c r="DW21" i="4"/>
  <c r="DV21" i="4"/>
  <c r="DW25" i="4"/>
  <c r="DV25" i="4"/>
  <c r="DX25" i="4"/>
  <c r="DW33" i="4"/>
  <c r="DV33" i="4"/>
  <c r="DX33" i="4"/>
  <c r="DX37" i="4"/>
  <c r="DW37" i="4"/>
  <c r="DV37" i="4"/>
  <c r="DX45" i="4"/>
  <c r="DW45" i="4"/>
  <c r="DV45" i="4"/>
  <c r="DV81" i="4"/>
  <c r="DW81" i="4"/>
  <c r="DX81" i="4"/>
  <c r="DV89" i="4"/>
  <c r="DX89" i="4"/>
  <c r="DW89" i="4"/>
  <c r="DX93" i="4"/>
  <c r="DV93" i="4"/>
  <c r="DW93" i="4"/>
  <c r="DX113" i="4"/>
  <c r="DV113" i="4"/>
  <c r="DW113" i="4"/>
  <c r="DV121" i="4"/>
  <c r="DW121" i="4"/>
  <c r="DX121" i="4"/>
  <c r="DV137" i="4"/>
  <c r="DX137" i="4"/>
  <c r="DW137" i="4"/>
  <c r="DX145" i="4"/>
  <c r="DV145" i="4"/>
  <c r="DW145" i="4"/>
  <c r="DX161" i="4"/>
  <c r="DV161" i="4"/>
  <c r="DW161" i="4"/>
  <c r="DX169" i="4"/>
  <c r="DV169" i="4"/>
  <c r="DW169" i="4"/>
  <c r="DX177" i="4"/>
  <c r="DV177" i="4"/>
  <c r="DW177" i="4"/>
  <c r="DX185" i="4"/>
  <c r="DV185" i="4"/>
  <c r="DW185" i="4"/>
  <c r="DX66" i="4"/>
  <c r="DW66" i="4"/>
  <c r="DV66" i="4"/>
  <c r="DX86" i="4"/>
  <c r="DW86" i="4"/>
  <c r="DV86" i="4"/>
  <c r="DW94" i="4"/>
  <c r="DX94" i="4"/>
  <c r="DV94" i="4"/>
  <c r="DW110" i="4"/>
  <c r="DX110" i="4"/>
  <c r="DV110" i="4"/>
  <c r="DX118" i="4"/>
  <c r="DW118" i="4"/>
  <c r="DV118" i="4"/>
  <c r="DW126" i="4"/>
  <c r="DV126" i="4"/>
  <c r="DX126" i="4"/>
  <c r="DW142" i="4"/>
  <c r="DX142" i="4"/>
  <c r="DV142" i="4"/>
  <c r="DX150" i="4"/>
  <c r="DW150" i="4"/>
  <c r="DV150" i="4"/>
  <c r="DX154" i="4"/>
  <c r="DW154" i="4"/>
  <c r="DV154" i="4"/>
  <c r="DX158" i="4"/>
  <c r="DW158" i="4"/>
  <c r="DV158" i="4"/>
  <c r="DX162" i="4"/>
  <c r="DW162" i="4"/>
  <c r="DV162" i="4"/>
  <c r="DX174" i="4"/>
  <c r="DW174" i="4"/>
  <c r="DV174" i="4"/>
  <c r="DX182" i="4"/>
  <c r="DW182" i="4"/>
  <c r="DV182" i="4"/>
  <c r="DX190" i="4"/>
  <c r="DW190" i="4"/>
  <c r="DV190" i="4"/>
  <c r="DX60" i="4"/>
  <c r="DW60" i="4"/>
  <c r="DV60" i="4"/>
  <c r="DX76" i="4"/>
  <c r="DW76" i="4"/>
  <c r="DV76" i="4"/>
  <c r="DW88" i="4"/>
  <c r="DX88" i="4"/>
  <c r="DV88" i="4"/>
  <c r="DW104" i="4"/>
  <c r="DX104" i="4"/>
  <c r="DV104" i="4"/>
  <c r="DW120" i="4"/>
  <c r="DX120" i="4"/>
  <c r="DV120" i="4"/>
  <c r="DX128" i="4"/>
  <c r="DW128" i="4"/>
  <c r="DV128" i="4"/>
  <c r="DX144" i="4"/>
  <c r="DW144" i="4"/>
  <c r="DV144" i="4"/>
  <c r="DW160" i="4"/>
  <c r="DV160" i="4"/>
  <c r="DX160" i="4"/>
  <c r="DW168" i="4"/>
  <c r="DX168" i="4"/>
  <c r="DV168" i="4"/>
  <c r="DW192" i="4"/>
  <c r="DV192" i="4"/>
  <c r="DX192" i="4"/>
  <c r="DW9" i="4"/>
  <c r="DV9" i="4"/>
  <c r="DX9" i="4"/>
  <c r="DW41" i="4"/>
  <c r="DV41" i="4"/>
  <c r="DX41" i="4"/>
  <c r="DW49" i="4"/>
  <c r="DV49" i="4"/>
  <c r="DX49" i="4"/>
  <c r="DX53" i="4"/>
  <c r="DW53" i="4"/>
  <c r="DV53" i="4"/>
  <c r="DX61" i="4"/>
  <c r="DV61" i="4"/>
  <c r="DW61" i="4"/>
  <c r="DV65" i="4"/>
  <c r="DX65" i="4"/>
  <c r="DW65" i="4"/>
  <c r="DX77" i="4"/>
  <c r="DV77" i="4"/>
  <c r="DW77" i="4"/>
  <c r="DX97" i="4"/>
  <c r="DV97" i="4"/>
  <c r="DW97" i="4"/>
  <c r="DX101" i="4"/>
  <c r="DV101" i="4"/>
  <c r="DW101" i="4"/>
  <c r="DV105" i="4"/>
  <c r="DW105" i="4"/>
  <c r="DX105" i="4"/>
  <c r="DX117" i="4"/>
  <c r="DV117" i="4"/>
  <c r="DW117" i="4"/>
  <c r="DX125" i="4"/>
  <c r="DV125" i="4"/>
  <c r="DW125" i="4"/>
  <c r="DX129" i="4"/>
  <c r="DV129" i="4"/>
  <c r="DW129" i="4"/>
  <c r="DX133" i="4"/>
  <c r="DV133" i="4"/>
  <c r="DW133" i="4"/>
  <c r="DX141" i="4"/>
  <c r="DV141" i="4"/>
  <c r="DW141" i="4"/>
  <c r="DX149" i="4"/>
  <c r="DV149" i="4"/>
  <c r="DW149" i="4"/>
  <c r="DX157" i="4"/>
  <c r="DV157" i="4"/>
  <c r="DW157" i="4"/>
  <c r="DX173" i="4"/>
  <c r="DV173" i="4"/>
  <c r="DW173" i="4"/>
  <c r="DX181" i="4"/>
  <c r="DV181" i="4"/>
  <c r="DW181" i="4"/>
  <c r="DX193" i="4"/>
  <c r="DV193" i="4"/>
  <c r="DW193" i="4"/>
  <c r="DX197" i="4"/>
  <c r="DV197" i="4"/>
  <c r="DW197" i="4"/>
  <c r="DX10" i="4"/>
  <c r="DW10" i="4"/>
  <c r="DV10" i="4"/>
  <c r="DX30" i="4"/>
  <c r="DW30" i="4"/>
  <c r="DV30" i="4"/>
  <c r="DX42" i="4"/>
  <c r="DW42" i="4"/>
  <c r="DV42" i="4"/>
  <c r="DX62" i="4"/>
  <c r="DW62" i="4"/>
  <c r="DV62" i="4"/>
  <c r="DX90" i="4"/>
  <c r="DW90" i="4"/>
  <c r="DV90" i="4"/>
  <c r="DX98" i="4"/>
  <c r="DW98" i="4"/>
  <c r="DV98" i="4"/>
  <c r="DX102" i="4"/>
  <c r="DW102" i="4"/>
  <c r="DV102" i="4"/>
  <c r="DX106" i="4"/>
  <c r="DW106" i="4"/>
  <c r="DV106" i="4"/>
  <c r="DX130" i="4"/>
  <c r="DW130" i="4"/>
  <c r="DV130" i="4"/>
  <c r="DX134" i="4"/>
  <c r="DW134" i="4"/>
  <c r="DV134" i="4"/>
  <c r="DX166" i="4"/>
  <c r="DW166" i="4"/>
  <c r="DV166" i="4"/>
  <c r="DX170" i="4"/>
  <c r="DW170" i="4"/>
  <c r="DV170" i="4"/>
  <c r="DX198" i="4"/>
  <c r="DW198" i="4"/>
  <c r="DV198" i="4"/>
  <c r="DX59" i="4"/>
  <c r="DV59" i="4"/>
  <c r="DW59" i="4"/>
  <c r="DX67" i="4"/>
  <c r="DW67" i="4"/>
  <c r="DV67" i="4"/>
  <c r="DX75" i="4"/>
  <c r="DV75" i="4"/>
  <c r="DW75" i="4"/>
  <c r="DX83" i="4"/>
  <c r="DW83" i="4"/>
  <c r="DV83" i="4"/>
  <c r="DX91" i="4"/>
  <c r="DV91" i="4"/>
  <c r="DW91" i="4"/>
  <c r="DX99" i="4"/>
  <c r="DW99" i="4"/>
  <c r="DV99" i="4"/>
  <c r="DX107" i="4"/>
  <c r="DV107" i="4"/>
  <c r="DW107" i="4"/>
  <c r="DX115" i="4"/>
  <c r="DW115" i="4"/>
  <c r="DV115" i="4"/>
  <c r="DX123" i="4"/>
  <c r="DV123" i="4"/>
  <c r="DW123" i="4"/>
  <c r="DX131" i="4"/>
  <c r="DW131" i="4"/>
  <c r="DV131" i="4"/>
  <c r="DX139" i="4"/>
  <c r="DV139" i="4"/>
  <c r="DW139" i="4"/>
  <c r="DX147" i="4"/>
  <c r="DW147" i="4"/>
  <c r="DV147" i="4"/>
  <c r="DX155" i="4"/>
  <c r="DV155" i="4"/>
  <c r="DW155" i="4"/>
  <c r="DX163" i="4"/>
  <c r="DW163" i="4"/>
  <c r="DV163" i="4"/>
  <c r="DX171" i="4"/>
  <c r="DV171" i="4"/>
  <c r="DW171" i="4"/>
  <c r="DX179" i="4"/>
  <c r="DW179" i="4"/>
  <c r="DV179" i="4"/>
  <c r="DX187" i="4"/>
  <c r="DV187" i="4"/>
  <c r="DW187" i="4"/>
  <c r="DX195" i="4"/>
  <c r="DW195" i="4"/>
  <c r="DV195" i="4"/>
  <c r="DW8" i="4"/>
  <c r="DX8" i="4"/>
  <c r="DV8" i="4"/>
  <c r="DX12" i="4"/>
  <c r="DW12" i="4"/>
  <c r="DV12" i="4"/>
  <c r="DX28" i="4"/>
  <c r="DW28" i="4"/>
  <c r="DV28" i="4"/>
  <c r="DX44" i="4"/>
  <c r="DW44" i="4"/>
  <c r="DV44" i="4"/>
  <c r="DX68" i="4"/>
  <c r="DW68" i="4"/>
  <c r="DV68" i="4"/>
  <c r="DX84" i="4"/>
  <c r="DW84" i="4"/>
  <c r="DV84" i="4"/>
  <c r="DX96" i="4"/>
  <c r="DW96" i="4"/>
  <c r="DV96" i="4"/>
  <c r="DX112" i="4"/>
  <c r="DW112" i="4"/>
  <c r="DV112" i="4"/>
  <c r="DW136" i="4"/>
  <c r="DX136" i="4"/>
  <c r="DV136" i="4"/>
  <c r="DW152" i="4"/>
  <c r="DX152" i="4"/>
  <c r="DV152" i="4"/>
  <c r="DW176" i="4"/>
  <c r="DV176" i="4"/>
  <c r="DX176" i="4"/>
  <c r="DW184" i="4"/>
  <c r="DX184" i="4"/>
  <c r="DV184" i="4"/>
  <c r="DX200" i="4"/>
  <c r="DW200" i="4"/>
  <c r="DV200" i="4"/>
  <c r="DV73" i="4"/>
  <c r="DW73" i="4"/>
  <c r="DX73" i="4"/>
  <c r="DX109" i="4"/>
  <c r="DV109" i="4"/>
  <c r="DW109" i="4"/>
  <c r="DX165" i="4"/>
  <c r="DV165" i="4"/>
  <c r="DW165" i="4"/>
  <c r="DX6" i="4"/>
  <c r="DW6" i="4"/>
  <c r="DV6" i="4"/>
  <c r="DX14" i="4"/>
  <c r="DW14" i="4"/>
  <c r="DV14" i="4"/>
  <c r="DX18" i="4"/>
  <c r="DW18" i="4"/>
  <c r="DV18" i="4"/>
  <c r="DX22" i="4"/>
  <c r="DW22" i="4"/>
  <c r="DV22" i="4"/>
  <c r="DX26" i="4"/>
  <c r="DW26" i="4"/>
  <c r="DV26" i="4"/>
  <c r="DX38" i="4"/>
  <c r="DW38" i="4"/>
  <c r="DV38" i="4"/>
  <c r="DX50" i="4"/>
  <c r="DW50" i="4"/>
  <c r="DV50" i="4"/>
  <c r="DX70" i="4"/>
  <c r="DW70" i="4"/>
  <c r="DV70" i="4"/>
  <c r="DX74" i="4"/>
  <c r="DW74" i="4"/>
  <c r="DV74" i="4"/>
  <c r="DX82" i="4"/>
  <c r="DW82" i="4"/>
  <c r="DV82" i="4"/>
  <c r="DX178" i="4"/>
  <c r="DW178" i="4"/>
  <c r="DV178" i="4"/>
  <c r="DX7" i="4"/>
  <c r="DW7" i="4"/>
  <c r="DV7" i="4"/>
  <c r="DX11" i="4"/>
  <c r="DV11" i="4"/>
  <c r="DW11" i="4"/>
  <c r="DX19" i="4"/>
  <c r="DW19" i="4"/>
  <c r="DV19" i="4"/>
  <c r="DX27" i="4"/>
  <c r="DV27" i="4"/>
  <c r="DW27" i="4"/>
  <c r="DX35" i="4"/>
  <c r="DW35" i="4"/>
  <c r="DV35" i="4"/>
  <c r="DX43" i="4"/>
  <c r="DV43" i="4"/>
  <c r="DW43" i="4"/>
  <c r="DX51" i="4"/>
  <c r="DW51" i="4"/>
  <c r="DV51" i="4"/>
  <c r="DX20" i="4"/>
  <c r="DW20" i="4"/>
  <c r="DV20" i="4"/>
  <c r="DW24" i="4"/>
  <c r="DX24" i="4"/>
  <c r="DV24" i="4"/>
  <c r="DX36" i="4"/>
  <c r="DW36" i="4"/>
  <c r="DV36" i="4"/>
  <c r="DW40" i="4"/>
  <c r="DX40" i="4"/>
  <c r="DV40" i="4"/>
  <c r="DX52" i="4"/>
  <c r="DW52" i="4"/>
  <c r="DV52" i="4"/>
  <c r="DW64" i="4"/>
  <c r="DX64" i="4"/>
  <c r="DV64" i="4"/>
  <c r="DW80" i="4"/>
  <c r="DX80" i="4"/>
  <c r="DV80" i="4"/>
  <c r="DW92" i="4"/>
  <c r="DX92" i="4"/>
  <c r="DV92" i="4"/>
  <c r="DW108" i="4"/>
  <c r="DX108" i="4"/>
  <c r="DV108" i="4"/>
  <c r="DW124" i="4"/>
  <c r="DX124" i="4"/>
  <c r="DV124" i="4"/>
  <c r="DW140" i="4"/>
  <c r="DX140" i="4"/>
  <c r="DV140" i="4"/>
  <c r="DW156" i="4"/>
  <c r="DX156" i="4"/>
  <c r="DV156" i="4"/>
  <c r="DW172" i="4"/>
  <c r="DX172" i="4"/>
  <c r="DV172" i="4"/>
  <c r="DW188" i="4"/>
  <c r="DX188" i="4"/>
  <c r="DV188" i="4"/>
  <c r="DW17" i="4"/>
  <c r="DV17" i="4"/>
  <c r="DX17" i="4"/>
  <c r="DX29" i="4"/>
  <c r="DW29" i="4"/>
  <c r="DV29" i="4"/>
  <c r="DW57" i="4"/>
  <c r="DV57" i="4"/>
  <c r="DX57" i="4"/>
  <c r="DX69" i="4"/>
  <c r="DV69" i="4"/>
  <c r="DW69" i="4"/>
  <c r="DX85" i="4"/>
  <c r="DV85" i="4"/>
  <c r="DW85" i="4"/>
  <c r="DX153" i="4"/>
  <c r="DV153" i="4"/>
  <c r="DW153" i="4"/>
  <c r="DX189" i="4"/>
  <c r="DV189" i="4"/>
  <c r="DW189" i="4"/>
  <c r="DX34" i="4"/>
  <c r="DW34" i="4"/>
  <c r="DV34" i="4"/>
  <c r="DX46" i="4"/>
  <c r="DW46" i="4"/>
  <c r="DV46" i="4"/>
  <c r="DX54" i="4"/>
  <c r="DW54" i="4"/>
  <c r="DV54" i="4"/>
  <c r="DX58" i="4"/>
  <c r="DW58" i="4"/>
  <c r="DV58" i="4"/>
  <c r="DX78" i="4"/>
  <c r="DW78" i="4"/>
  <c r="DV78" i="4"/>
  <c r="DX114" i="4"/>
  <c r="DW114" i="4"/>
  <c r="DV114" i="4"/>
  <c r="DX122" i="4"/>
  <c r="DW122" i="4"/>
  <c r="DV122" i="4"/>
  <c r="DX138" i="4"/>
  <c r="DW138" i="4"/>
  <c r="DV138" i="4"/>
  <c r="DX146" i="4"/>
  <c r="DW146" i="4"/>
  <c r="DV146" i="4"/>
  <c r="DX186" i="4"/>
  <c r="DW186" i="4"/>
  <c r="DV186" i="4"/>
  <c r="DX194" i="4"/>
  <c r="DW194" i="4"/>
  <c r="DV194" i="4"/>
  <c r="DX15" i="4"/>
  <c r="DV15" i="4"/>
  <c r="DW15" i="4"/>
  <c r="DX23" i="4"/>
  <c r="DW23" i="4"/>
  <c r="DV23" i="4"/>
  <c r="DX31" i="4"/>
  <c r="DW31" i="4"/>
  <c r="DV31" i="4"/>
  <c r="DX39" i="4"/>
  <c r="DW39" i="4"/>
  <c r="DV39" i="4"/>
  <c r="DX47" i="4"/>
  <c r="DV47" i="4"/>
  <c r="DW47" i="4"/>
  <c r="DX55" i="4"/>
  <c r="DW55" i="4"/>
  <c r="DV55" i="4"/>
  <c r="DX63" i="4"/>
  <c r="DW63" i="4"/>
  <c r="DV63" i="4"/>
  <c r="DX71" i="4"/>
  <c r="DW71" i="4"/>
  <c r="DV71" i="4"/>
  <c r="DX79" i="4"/>
  <c r="DW79" i="4"/>
  <c r="DV79" i="4"/>
  <c r="DX87" i="4"/>
  <c r="DW87" i="4"/>
  <c r="DV87" i="4"/>
  <c r="DX95" i="4"/>
  <c r="DW95" i="4"/>
  <c r="DV95" i="4"/>
  <c r="DX103" i="4"/>
  <c r="DW103" i="4"/>
  <c r="DV103" i="4"/>
  <c r="DX111" i="4"/>
  <c r="DW111" i="4"/>
  <c r="DV111" i="4"/>
  <c r="DX119" i="4"/>
  <c r="DW119" i="4"/>
  <c r="DV119" i="4"/>
  <c r="DX127" i="4"/>
  <c r="DW127" i="4"/>
  <c r="DV127" i="4"/>
  <c r="DX135" i="4"/>
  <c r="DW135" i="4"/>
  <c r="DV135" i="4"/>
  <c r="DX143" i="4"/>
  <c r="DW143" i="4"/>
  <c r="DV143" i="4"/>
  <c r="DX151" i="4"/>
  <c r="DW151" i="4"/>
  <c r="DV151" i="4"/>
  <c r="DX159" i="4"/>
  <c r="DW159" i="4"/>
  <c r="DV159" i="4"/>
  <c r="DX167" i="4"/>
  <c r="DW167" i="4"/>
  <c r="DV167" i="4"/>
  <c r="DX175" i="4"/>
  <c r="DW175" i="4"/>
  <c r="DV175" i="4"/>
  <c r="DX183" i="4"/>
  <c r="DW183" i="4"/>
  <c r="DV183" i="4"/>
  <c r="DX191" i="4"/>
  <c r="DW191" i="4"/>
  <c r="DV191" i="4"/>
  <c r="DX199" i="4"/>
  <c r="DW199" i="4"/>
  <c r="DV199" i="4"/>
  <c r="DW16" i="4"/>
  <c r="DX16" i="4"/>
  <c r="DV16" i="4"/>
  <c r="DW32" i="4"/>
  <c r="DX32" i="4"/>
  <c r="DV32" i="4"/>
  <c r="DW48" i="4"/>
  <c r="DX48" i="4"/>
  <c r="DV48" i="4"/>
  <c r="DW56" i="4"/>
  <c r="DX56" i="4"/>
  <c r="DV56" i="4"/>
  <c r="DW72" i="4"/>
  <c r="DX72" i="4"/>
  <c r="DV72" i="4"/>
  <c r="DW100" i="4"/>
  <c r="DX100" i="4"/>
  <c r="DV100" i="4"/>
  <c r="DW116" i="4"/>
  <c r="DX116" i="4"/>
  <c r="DV116" i="4"/>
  <c r="DW132" i="4"/>
  <c r="DX132" i="4"/>
  <c r="DV132" i="4"/>
  <c r="DW148" i="4"/>
  <c r="DX148" i="4"/>
  <c r="DV148" i="4"/>
  <c r="DW164" i="4"/>
  <c r="DV164" i="4"/>
  <c r="DX164" i="4"/>
  <c r="DW180" i="4"/>
  <c r="DX180" i="4"/>
  <c r="DV180" i="4"/>
  <c r="DX196" i="4"/>
  <c r="DW196" i="4"/>
  <c r="DV196" i="4"/>
  <c r="B9" i="6"/>
  <c r="A8" i="6"/>
  <c r="AF8" i="6" s="1"/>
  <c r="A9" i="6"/>
  <c r="AF9" i="6" s="1"/>
  <c r="B10" i="6" l="1"/>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C14" i="2" l="1"/>
  <c r="C18" i="2"/>
  <c r="C22" i="2"/>
  <c r="C26" i="2"/>
  <c r="C30" i="2"/>
  <c r="C34" i="2"/>
  <c r="C38" i="2"/>
  <c r="C42" i="2"/>
  <c r="C46" i="2"/>
  <c r="C50" i="2"/>
  <c r="C54" i="2"/>
  <c r="C58" i="2"/>
  <c r="C62" i="2"/>
  <c r="C66" i="2"/>
  <c r="C70" i="2"/>
  <c r="C74" i="2"/>
  <c r="C78" i="2"/>
  <c r="C82" i="2"/>
  <c r="C86" i="2"/>
  <c r="C90" i="2"/>
  <c r="C94" i="2"/>
  <c r="C98" i="2"/>
  <c r="C102" i="2"/>
  <c r="C106" i="2"/>
  <c r="C110" i="2"/>
  <c r="C114" i="2"/>
  <c r="C118" i="2"/>
  <c r="C122" i="2"/>
  <c r="C126" i="2"/>
  <c r="C130" i="2"/>
  <c r="C134" i="2"/>
  <c r="C138" i="2"/>
  <c r="C142" i="2"/>
  <c r="C146" i="2"/>
  <c r="C150" i="2"/>
  <c r="C154" i="2"/>
  <c r="C158" i="2"/>
  <c r="C162" i="2"/>
  <c r="C166" i="2"/>
  <c r="C170" i="2"/>
  <c r="C174" i="2"/>
  <c r="C178" i="2"/>
  <c r="C182" i="2"/>
  <c r="C186" i="2"/>
  <c r="C190" i="2"/>
  <c r="C194" i="2"/>
  <c r="C198" i="2"/>
  <c r="C202" i="2"/>
  <c r="C48" i="2"/>
  <c r="C56" i="2"/>
  <c r="C64" i="2"/>
  <c r="C72" i="2"/>
  <c r="C80" i="2"/>
  <c r="C88" i="2"/>
  <c r="C96" i="2"/>
  <c r="C104" i="2"/>
  <c r="C112" i="2"/>
  <c r="C120" i="2"/>
  <c r="C128" i="2"/>
  <c r="C136" i="2"/>
  <c r="C144" i="2"/>
  <c r="C152" i="2"/>
  <c r="C160" i="2"/>
  <c r="C168" i="2"/>
  <c r="C176" i="2"/>
  <c r="C184" i="2"/>
  <c r="C192" i="2"/>
  <c r="C200" i="2"/>
  <c r="C17" i="2"/>
  <c r="C25" i="2"/>
  <c r="C33" i="2"/>
  <c r="C41" i="2"/>
  <c r="C49" i="2"/>
  <c r="C11" i="2"/>
  <c r="C15" i="2"/>
  <c r="C19" i="2"/>
  <c r="C23" i="2"/>
  <c r="C27" i="2"/>
  <c r="C31" i="2"/>
  <c r="C35" i="2"/>
  <c r="C39" i="2"/>
  <c r="C43" i="2"/>
  <c r="C47" i="2"/>
  <c r="C51" i="2"/>
  <c r="C55" i="2"/>
  <c r="C59" i="2"/>
  <c r="C63" i="2"/>
  <c r="C67" i="2"/>
  <c r="C71" i="2"/>
  <c r="C75" i="2"/>
  <c r="C79" i="2"/>
  <c r="C83" i="2"/>
  <c r="C87" i="2"/>
  <c r="C91" i="2"/>
  <c r="C95" i="2"/>
  <c r="C99" i="2"/>
  <c r="C103" i="2"/>
  <c r="C107" i="2"/>
  <c r="C111" i="2"/>
  <c r="C115" i="2"/>
  <c r="C119" i="2"/>
  <c r="C123" i="2"/>
  <c r="C127" i="2"/>
  <c r="C131" i="2"/>
  <c r="C135" i="2"/>
  <c r="C139" i="2"/>
  <c r="C143" i="2"/>
  <c r="C147" i="2"/>
  <c r="C151" i="2"/>
  <c r="C155" i="2"/>
  <c r="C159" i="2"/>
  <c r="C163" i="2"/>
  <c r="C167" i="2"/>
  <c r="C171" i="2"/>
  <c r="C175" i="2"/>
  <c r="C179" i="2"/>
  <c r="C183" i="2"/>
  <c r="C187" i="2"/>
  <c r="C191" i="2"/>
  <c r="C195" i="2"/>
  <c r="C199" i="2"/>
  <c r="C203" i="2"/>
  <c r="C12" i="2"/>
  <c r="C16" i="2"/>
  <c r="C20" i="2"/>
  <c r="C24" i="2"/>
  <c r="C28" i="2"/>
  <c r="C32" i="2"/>
  <c r="C36" i="2"/>
  <c r="C40" i="2"/>
  <c r="C44" i="2"/>
  <c r="C52" i="2"/>
  <c r="C60" i="2"/>
  <c r="C68" i="2"/>
  <c r="C76" i="2"/>
  <c r="C84" i="2"/>
  <c r="C92" i="2"/>
  <c r="C100" i="2"/>
  <c r="C108" i="2"/>
  <c r="C116" i="2"/>
  <c r="C124" i="2"/>
  <c r="C132" i="2"/>
  <c r="C140" i="2"/>
  <c r="C148" i="2"/>
  <c r="C156" i="2"/>
  <c r="C164" i="2"/>
  <c r="C172" i="2"/>
  <c r="C180" i="2"/>
  <c r="C188" i="2"/>
  <c r="C196" i="2"/>
  <c r="C13" i="2"/>
  <c r="C21" i="2"/>
  <c r="C29" i="2"/>
  <c r="C37" i="2"/>
  <c r="C45" i="2"/>
  <c r="C53" i="2"/>
  <c r="C69" i="2"/>
  <c r="C85" i="2"/>
  <c r="C101" i="2"/>
  <c r="C117" i="2"/>
  <c r="C133" i="2"/>
  <c r="C149" i="2"/>
  <c r="C165" i="2"/>
  <c r="C181" i="2"/>
  <c r="C197" i="2"/>
  <c r="C201" i="2"/>
  <c r="C77" i="2"/>
  <c r="C109" i="2"/>
  <c r="C141" i="2"/>
  <c r="C173" i="2"/>
  <c r="C65" i="2"/>
  <c r="C97" i="2"/>
  <c r="C129" i="2"/>
  <c r="C161" i="2"/>
  <c r="C193" i="2"/>
  <c r="C57" i="2"/>
  <c r="C73" i="2"/>
  <c r="C89" i="2"/>
  <c r="C105" i="2"/>
  <c r="C121" i="2"/>
  <c r="C137" i="2"/>
  <c r="C153" i="2"/>
  <c r="C169" i="2"/>
  <c r="C185" i="2"/>
  <c r="C61" i="2"/>
  <c r="C93" i="2"/>
  <c r="C125" i="2"/>
  <c r="C157" i="2"/>
  <c r="C189" i="2"/>
  <c r="C81" i="2"/>
  <c r="C113" i="2"/>
  <c r="C145" i="2"/>
  <c r="C177" i="2"/>
  <c r="A14" i="6" l="1"/>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6" i="6"/>
  <c r="AF6" i="6" s="1"/>
  <c r="A7" i="6"/>
  <c r="AF7" i="6" s="1"/>
  <c r="A10" i="6"/>
  <c r="A11" i="6"/>
  <c r="A12" i="6"/>
  <c r="A13" i="6"/>
  <c r="A5" i="6"/>
  <c r="AF5" i="6" l="1"/>
  <c r="BG7" i="4"/>
  <c r="BD7" i="4"/>
  <c r="AY7" i="4"/>
  <c r="AR7" i="4"/>
  <c r="AQ7" i="4"/>
  <c r="W7" i="4"/>
  <c r="AO7" i="4"/>
  <c r="X7" i="4"/>
  <c r="V7" i="4"/>
  <c r="AA7" i="4"/>
  <c r="S7" i="4"/>
  <c r="BO6" i="4"/>
  <c r="BJ6" i="4"/>
  <c r="AY6" i="4"/>
  <c r="BF6" i="4"/>
  <c r="BG6" i="4"/>
  <c r="BE6" i="4"/>
  <c r="U6" i="4"/>
  <c r="AM6" i="4"/>
  <c r="V6" i="4"/>
  <c r="AZ6" i="4"/>
  <c r="S6" i="4"/>
  <c r="AL6" i="4"/>
  <c r="BM8" i="4"/>
  <c r="BA8" i="4"/>
  <c r="BC8" i="4"/>
  <c r="AV8" i="4"/>
  <c r="AP8" i="4"/>
  <c r="X8" i="4"/>
  <c r="AL8" i="4"/>
  <c r="U8" i="4"/>
  <c r="AD8" i="4"/>
  <c r="BO8" i="4"/>
  <c r="V8" i="4"/>
  <c r="BN9" i="4"/>
  <c r="BL9" i="4"/>
  <c r="BB9" i="4"/>
  <c r="BE9" i="4"/>
  <c r="AP9" i="4"/>
  <c r="AF9" i="4"/>
  <c r="AU9" i="4"/>
  <c r="AL9" i="4"/>
  <c r="V9" i="4"/>
  <c r="AD9" i="4"/>
  <c r="X9" i="4"/>
  <c r="R9" i="4"/>
  <c r="BI6" i="4"/>
  <c r="BM6" i="4"/>
  <c r="BA6" i="4"/>
  <c r="BD6" i="4"/>
  <c r="AS6" i="4"/>
  <c r="AE6" i="4"/>
  <c r="P6" i="4"/>
  <c r="AN6" i="4"/>
  <c r="AB6" i="4"/>
  <c r="BN8" i="4"/>
  <c r="BG8" i="4"/>
  <c r="BK8" i="4"/>
  <c r="AS8" i="4"/>
  <c r="AN8" i="4"/>
  <c r="AA8" i="4"/>
  <c r="T8" i="4"/>
  <c r="AC8" i="4"/>
  <c r="AF8" i="4"/>
  <c r="BA9" i="4"/>
  <c r="AN9" i="4"/>
  <c r="AC9" i="4"/>
  <c r="Q9" i="4"/>
  <c r="S9" i="4"/>
  <c r="BL7" i="4"/>
  <c r="BN7" i="4"/>
  <c r="AZ7" i="4"/>
  <c r="BJ7" i="4"/>
  <c r="BF7" i="4"/>
  <c r="BB7" i="4"/>
  <c r="Z7" i="4"/>
  <c r="AT7" i="4"/>
  <c r="R7" i="4"/>
  <c r="AM7" i="4"/>
  <c r="AN7" i="4"/>
  <c r="T7" i="4"/>
  <c r="Y6" i="4"/>
  <c r="X6" i="4"/>
  <c r="AR8" i="4"/>
  <c r="AQ8" i="4"/>
  <c r="Q8" i="4"/>
  <c r="BK9" i="4"/>
  <c r="AX9" i="4"/>
  <c r="BC9" i="4"/>
  <c r="AB9" i="4"/>
  <c r="AA9" i="4"/>
  <c r="P9" i="4"/>
  <c r="W9" i="4"/>
  <c r="AQ6" i="4"/>
  <c r="AC6" i="4"/>
  <c r="Q6" i="4"/>
  <c r="AA6" i="4"/>
  <c r="BH8" i="4"/>
  <c r="BE8" i="4"/>
  <c r="AZ8" i="4"/>
  <c r="AX8" i="4"/>
  <c r="AE8" i="4"/>
  <c r="W8" i="4"/>
  <c r="R8" i="4"/>
  <c r="BJ9" i="4"/>
  <c r="AT9" i="4"/>
  <c r="AY9" i="4"/>
  <c r="AE9" i="4"/>
  <c r="AV9" i="4"/>
  <c r="BK7" i="4"/>
  <c r="BH7" i="4"/>
  <c r="AX7" i="4"/>
  <c r="BA7" i="4"/>
  <c r="AL7" i="4"/>
  <c r="BE7" i="4"/>
  <c r="AC7" i="4"/>
  <c r="Q7" i="4"/>
  <c r="AE7" i="4"/>
  <c r="U7" i="4"/>
  <c r="P7" i="4"/>
  <c r="BK6" i="4"/>
  <c r="BH6" i="4"/>
  <c r="BB6" i="4"/>
  <c r="AU6" i="4"/>
  <c r="AT6" i="4"/>
  <c r="AO6" i="4"/>
  <c r="AV6" i="4"/>
  <c r="AD6" i="4"/>
  <c r="AP6" i="4"/>
  <c r="T6" i="4"/>
  <c r="W6" i="4"/>
  <c r="R6" i="4"/>
  <c r="BI8" i="4"/>
  <c r="BF8" i="4"/>
  <c r="BD8" i="4"/>
  <c r="BJ8" i="4"/>
  <c r="AY8" i="4"/>
  <c r="AM8" i="4"/>
  <c r="BL8" i="4"/>
  <c r="AO8" i="4"/>
  <c r="S8" i="4"/>
  <c r="AB8" i="4"/>
  <c r="P8" i="4"/>
  <c r="Y8" i="4"/>
  <c r="BM9" i="4"/>
  <c r="BH9" i="4"/>
  <c r="BI9" i="4"/>
  <c r="AZ9" i="4"/>
  <c r="AS9" i="4"/>
  <c r="T9" i="4"/>
  <c r="AM9" i="4"/>
  <c r="Z9" i="4"/>
  <c r="BD9" i="4"/>
  <c r="AQ9" i="4"/>
  <c r="U9" i="4"/>
  <c r="BO9" i="4"/>
  <c r="BO7" i="4"/>
  <c r="BM7" i="4"/>
  <c r="BI7" i="4"/>
  <c r="BC7" i="4"/>
  <c r="AV7" i="4"/>
  <c r="AU7" i="4"/>
  <c r="AD7" i="4"/>
  <c r="AS7" i="4"/>
  <c r="AB7" i="4"/>
  <c r="Y7" i="4"/>
  <c r="AF7" i="4"/>
  <c r="AP7" i="4"/>
  <c r="BN6" i="4"/>
  <c r="BC6" i="4"/>
  <c r="AX6" i="4"/>
  <c r="BL6" i="4"/>
  <c r="AF6" i="4"/>
  <c r="Z6" i="4"/>
  <c r="AR6" i="4"/>
  <c r="AU8" i="4"/>
  <c r="BB8" i="4"/>
  <c r="AT8" i="4"/>
  <c r="Z8" i="4"/>
  <c r="BG9" i="4"/>
  <c r="BF9" i="4"/>
  <c r="AR9" i="4"/>
  <c r="Y9" i="4"/>
  <c r="AO9" i="4"/>
  <c r="AW6" i="4"/>
  <c r="AW9" i="4"/>
  <c r="AW8" i="4"/>
  <c r="AW7" i="4"/>
  <c r="A5" i="4"/>
  <c r="DF5" i="4" l="1"/>
  <c r="BR5" i="4"/>
  <c r="CP5" i="4"/>
  <c r="CA5" i="4"/>
  <c r="BY5" i="4"/>
  <c r="BZ5" i="4"/>
  <c r="BW5" i="4"/>
  <c r="BV5" i="4"/>
  <c r="BX5" i="4"/>
  <c r="BU5" i="4"/>
  <c r="AK7" i="4"/>
  <c r="AG7" i="4"/>
  <c r="AJ7" i="4"/>
  <c r="AH7" i="4"/>
  <c r="AI7" i="4"/>
  <c r="AK6" i="4"/>
  <c r="AI6" i="4"/>
  <c r="AH6" i="4"/>
  <c r="AG6" i="4"/>
  <c r="AJ6" i="4"/>
  <c r="AH8" i="4"/>
  <c r="AI8" i="4"/>
  <c r="AJ8" i="4"/>
  <c r="AG8" i="4"/>
  <c r="AK8" i="4"/>
  <c r="AI9" i="4"/>
  <c r="AG9" i="4"/>
  <c r="AJ9" i="4"/>
  <c r="AK9" i="4"/>
  <c r="AH9" i="4"/>
  <c r="BT5" i="4"/>
  <c r="BO5" i="4"/>
  <c r="BQ5" i="4"/>
  <c r="BK5" i="4"/>
  <c r="BS5" i="4"/>
  <c r="BJ5" i="4"/>
  <c r="BP5" i="4"/>
  <c r="BM5" i="4"/>
  <c r="BL5" i="4"/>
  <c r="BI5" i="4"/>
  <c r="BN5" i="4"/>
  <c r="BG5" i="4"/>
  <c r="BC5" i="4"/>
  <c r="AY5" i="4"/>
  <c r="BF5" i="4"/>
  <c r="BB5" i="4"/>
  <c r="AX5" i="4"/>
  <c r="BH5" i="4"/>
  <c r="BE5" i="4"/>
  <c r="AU5" i="4"/>
  <c r="AQ5" i="4"/>
  <c r="AZ5" i="4"/>
  <c r="AT5" i="4"/>
  <c r="AO5" i="4"/>
  <c r="AC5" i="4"/>
  <c r="U5" i="4"/>
  <c r="AR5" i="4"/>
  <c r="AN5" i="4"/>
  <c r="AF5" i="4"/>
  <c r="BA5" i="4"/>
  <c r="Y5" i="4"/>
  <c r="Q5" i="4"/>
  <c r="T5" i="4"/>
  <c r="AA5" i="4"/>
  <c r="Z5" i="4"/>
  <c r="V5" i="4"/>
  <c r="P5" i="4"/>
  <c r="AM5" i="4"/>
  <c r="AB5" i="4"/>
  <c r="X5" i="4"/>
  <c r="W5" i="4"/>
  <c r="AL5" i="4"/>
  <c r="AS5" i="4"/>
  <c r="S5" i="4"/>
  <c r="AP5" i="4"/>
  <c r="R5" i="4"/>
  <c r="AV5" i="4"/>
  <c r="AE5" i="4"/>
  <c r="AD5" i="4"/>
  <c r="BD5" i="4"/>
  <c r="N5" i="4"/>
  <c r="J5" i="4"/>
  <c r="F5" i="4"/>
  <c r="M5" i="4"/>
  <c r="I5" i="4"/>
  <c r="L5" i="4"/>
  <c r="K5" i="4"/>
  <c r="E5" i="4"/>
  <c r="D5" i="4"/>
  <c r="B5" i="4"/>
  <c r="G5" i="4"/>
  <c r="C5" i="4"/>
  <c r="H5" i="4"/>
  <c r="DJ5" i="4"/>
  <c r="DI5" i="4"/>
  <c r="DL5" i="4"/>
  <c r="DK5" i="4"/>
  <c r="DG5" i="4"/>
  <c r="DH5" i="4"/>
  <c r="CS5" i="4"/>
  <c r="DY5" i="4"/>
  <c r="EG5" i="4"/>
  <c r="EC5" i="4"/>
  <c r="EF5" i="4"/>
  <c r="EE5" i="4"/>
  <c r="ED5" i="4"/>
  <c r="DC5" i="4"/>
  <c r="EA5" i="4"/>
  <c r="DZ5" i="4"/>
  <c r="DD5" i="4"/>
  <c r="DB5" i="4"/>
  <c r="DA5" i="4"/>
  <c r="EB5" i="4"/>
  <c r="CZ5" i="4"/>
  <c r="DE5" i="4"/>
  <c r="CX5" i="4"/>
  <c r="CT5" i="4"/>
  <c r="EH5" i="4"/>
  <c r="CL5" i="4"/>
  <c r="O5" i="4"/>
  <c r="CV5" i="4" l="1"/>
  <c r="CU5" i="4"/>
  <c r="CY5" i="4"/>
  <c r="CK5" i="4"/>
  <c r="CJ5" i="4"/>
  <c r="CI5" i="4"/>
  <c r="CE5" i="4"/>
  <c r="CH5" i="4"/>
  <c r="CD5" i="4"/>
  <c r="CG5" i="4"/>
  <c r="CC5" i="4"/>
  <c r="CF5" i="4"/>
  <c r="CB5" i="4"/>
  <c r="AW5" i="4"/>
  <c r="CW5" i="4"/>
  <c r="DU5" i="4"/>
  <c r="DR5" i="4"/>
  <c r="DT5" i="4"/>
  <c r="DQ5" i="4"/>
  <c r="DP5" i="4"/>
  <c r="DS5" i="4"/>
  <c r="DO5" i="4"/>
  <c r="DN5" i="4"/>
  <c r="CQ5" i="4"/>
  <c r="DM5" i="4"/>
  <c r="CR5" i="4"/>
  <c r="CO5" i="4"/>
  <c r="CM5" i="4"/>
  <c r="CN5" i="4"/>
  <c r="AK5" i="4"/>
  <c r="AG5" i="4"/>
  <c r="AJ5" i="4"/>
  <c r="AI5" i="4"/>
  <c r="AH5" i="4"/>
  <c r="DX5" i="4"/>
  <c r="DW5" i="4"/>
  <c r="DV5" i="4"/>
</calcChain>
</file>

<file path=xl/sharedStrings.xml><?xml version="1.0" encoding="utf-8"?>
<sst xmlns="http://schemas.openxmlformats.org/spreadsheetml/2006/main" count="3918" uniqueCount="1916">
  <si>
    <t>Company A</t>
  </si>
  <si>
    <t>Company B</t>
  </si>
  <si>
    <t>Company C</t>
  </si>
  <si>
    <t>Company D</t>
  </si>
  <si>
    <t>At Entry</t>
  </si>
  <si>
    <t>Total Number of Board Seats</t>
  </si>
  <si>
    <t>EBITDA (TTM)</t>
  </si>
  <si>
    <t>Revenue (TTM)</t>
  </si>
  <si>
    <t>Total Equity</t>
  </si>
  <si>
    <t>Total Net Debt</t>
  </si>
  <si>
    <t>Total Enterprise Value</t>
  </si>
  <si>
    <t>Management Ownership %</t>
  </si>
  <si>
    <t>Cash</t>
  </si>
  <si>
    <t>Current/at Exit</t>
  </si>
  <si>
    <t>Debt Recoursed to Fund</t>
  </si>
  <si>
    <t>Position Status</t>
  </si>
  <si>
    <t>Full Auction</t>
  </si>
  <si>
    <t>Equity - Publicly Traded</t>
  </si>
  <si>
    <t>Buyout</t>
  </si>
  <si>
    <t>Strategic Buyer</t>
  </si>
  <si>
    <t>Active, Partially Exited</t>
  </si>
  <si>
    <t>Partial Auction</t>
  </si>
  <si>
    <t>Equity - Private</t>
  </si>
  <si>
    <t>Growth</t>
  </si>
  <si>
    <t>IPO</t>
  </si>
  <si>
    <t>Financial Buyer</t>
  </si>
  <si>
    <t>Proprietary Sourcing</t>
  </si>
  <si>
    <t>Debt</t>
  </si>
  <si>
    <t>Venture</t>
  </si>
  <si>
    <t>Full Write-Off</t>
  </si>
  <si>
    <t>Partial Write-Off + Partial Sale</t>
  </si>
  <si>
    <t>Infrastructure</t>
  </si>
  <si>
    <t>Real Estate</t>
  </si>
  <si>
    <t>Initial Investment Date</t>
  </si>
  <si>
    <t>Total Invested</t>
  </si>
  <si>
    <t>Current Cost</t>
  </si>
  <si>
    <t>Reported Value</t>
  </si>
  <si>
    <t>Realized Proceeds</t>
  </si>
  <si>
    <t>Exit Date</t>
  </si>
  <si>
    <t>Derivative</t>
  </si>
  <si>
    <t>Field Name</t>
  </si>
  <si>
    <t>Dropdown</t>
  </si>
  <si>
    <t>EUR</t>
  </si>
  <si>
    <t>USD</t>
  </si>
  <si>
    <t>USA</t>
  </si>
  <si>
    <t>Australia</t>
  </si>
  <si>
    <t>Percentage</t>
  </si>
  <si>
    <t>Date</t>
  </si>
  <si>
    <t>Override 1</t>
  </si>
  <si>
    <t>Override 2</t>
  </si>
  <si>
    <t>Override 3</t>
  </si>
  <si>
    <t>Sub-Saharan Africa</t>
  </si>
  <si>
    <t>Broker</t>
  </si>
  <si>
    <t>Initial Investment Date (mm/dd/yyyy)</t>
  </si>
  <si>
    <t>Exit Date (mm/dd/yyyy)</t>
  </si>
  <si>
    <t>Reached Maturity Date</t>
  </si>
  <si>
    <t>Company Reporting Currency</t>
  </si>
  <si>
    <t>Investment Strategy</t>
  </si>
  <si>
    <t>As At</t>
  </si>
  <si>
    <t>EBITDA 
(TTM)</t>
  </si>
  <si>
    <t>Revenue 
(TTM)</t>
  </si>
  <si>
    <t>ABC Capital, XYZ Ventures</t>
  </si>
  <si>
    <t>IPO Date</t>
  </si>
  <si>
    <t>Ticker</t>
  </si>
  <si>
    <t>Exchange</t>
  </si>
  <si>
    <t>Purchase Type</t>
  </si>
  <si>
    <t>Final Exit 
Type</t>
  </si>
  <si>
    <t>Public to Private</t>
  </si>
  <si>
    <t>Corporate Carve-Out</t>
  </si>
  <si>
    <t>Founder Succession</t>
  </si>
  <si>
    <t>Financial Sponsor</t>
  </si>
  <si>
    <t>State/Government</t>
  </si>
  <si>
    <t>Capital Increase</t>
  </si>
  <si>
    <t>Final Exit Type</t>
  </si>
  <si>
    <t>Delist Date</t>
  </si>
  <si>
    <t>Purchase Process</t>
  </si>
  <si>
    <t>Alternate Company Name 
(if applicable)</t>
  </si>
  <si>
    <t>Company Website</t>
  </si>
  <si>
    <t>Best Practices Fund II, L.P.</t>
  </si>
  <si>
    <t>Total 
Equity 
(A)</t>
  </si>
  <si>
    <t>Total 
Net Debt
(B)</t>
  </si>
  <si>
    <t>Total 
Invested
(A)</t>
  </si>
  <si>
    <t>Current 
Cost
(B)</t>
  </si>
  <si>
    <t>Realized 
Proceeds
(D)</t>
  </si>
  <si>
    <t>Gross IRR
(%)</t>
  </si>
  <si>
    <t>Reported 
Value
(C)</t>
  </si>
  <si>
    <t>IPO Date
(mm/dd/yyyy)</t>
  </si>
  <si>
    <t>Delist Date
(mm/dd/yyyy)</t>
  </si>
  <si>
    <t>(mm/dd/yyyy)</t>
  </si>
  <si>
    <t>Template Reporting Date</t>
  </si>
  <si>
    <t>(numeric)</t>
  </si>
  <si>
    <t>Total Fund NAV*</t>
  </si>
  <si>
    <t>Fund's Underlying Investments:</t>
  </si>
  <si>
    <r>
      <t>Total Invested Capital*</t>
    </r>
    <r>
      <rPr>
        <b/>
        <vertAlign val="superscript"/>
        <sz val="10"/>
        <color theme="1"/>
        <rFont val="Arial"/>
        <family val="2"/>
      </rPr>
      <t>,</t>
    </r>
    <r>
      <rPr>
        <b/>
        <sz val="10"/>
        <color theme="1"/>
        <rFont val="Arial"/>
        <family val="2"/>
      </rPr>
      <t>**</t>
    </r>
  </si>
  <si>
    <t>Total Reported Value (unrealized)*</t>
  </si>
  <si>
    <t>(dropdown)</t>
  </si>
  <si>
    <t>Total Current Cost*</t>
  </si>
  <si>
    <t>Number of Active Positions*</t>
  </si>
  <si>
    <r>
      <t>Number of Total Positions*</t>
    </r>
    <r>
      <rPr>
        <b/>
        <vertAlign val="superscript"/>
        <sz val="10"/>
        <color theme="1"/>
        <rFont val="Arial"/>
        <family val="2"/>
      </rPr>
      <t>,</t>
    </r>
    <r>
      <rPr>
        <b/>
        <sz val="10"/>
        <color theme="1"/>
        <rFont val="Arial"/>
        <family val="2"/>
      </rPr>
      <t>**</t>
    </r>
  </si>
  <si>
    <r>
      <t>Total Realized Proceeds*</t>
    </r>
    <r>
      <rPr>
        <b/>
        <vertAlign val="superscript"/>
        <sz val="10"/>
        <color theme="1"/>
        <rFont val="Arial"/>
        <family val="2"/>
      </rPr>
      <t>,</t>
    </r>
    <r>
      <rPr>
        <b/>
        <sz val="10"/>
        <color theme="1"/>
        <rFont val="Arial"/>
        <family val="2"/>
      </rPr>
      <t>**</t>
    </r>
  </si>
  <si>
    <t>Investment Period Status*</t>
  </si>
  <si>
    <t>Fund Inception Date</t>
  </si>
  <si>
    <t>Fund Strategy</t>
  </si>
  <si>
    <t>Fund Reporting Currency</t>
  </si>
  <si>
    <t>Evaluating New Investments</t>
  </si>
  <si>
    <t>Follow-On Investments Only</t>
  </si>
  <si>
    <t>No New or Follow-On Investments</t>
  </si>
  <si>
    <t>Total Fund Size*</t>
  </si>
  <si>
    <t>Number of Employees</t>
  </si>
  <si>
    <t>Country of Incorporation</t>
  </si>
  <si>
    <t>Company Description</t>
  </si>
  <si>
    <t>Book Value Debt</t>
  </si>
  <si>
    <t>Debt Status</t>
  </si>
  <si>
    <t>Covenant Status</t>
  </si>
  <si>
    <t>Cash
(C)</t>
  </si>
  <si>
    <t>Total Commitment</t>
  </si>
  <si>
    <t>Deal Team Members
(names)</t>
  </si>
  <si>
    <t>GP Board Seats
(names)</t>
  </si>
  <si>
    <t>Deal Role</t>
  </si>
  <si>
    <t>Seller Name(s)</t>
  </si>
  <si>
    <t>Total Size of Subordinated Loan(s) in Transaction</t>
  </si>
  <si>
    <t>% of Debt Owned by Fund</t>
  </si>
  <si>
    <t>Capitalized Deal Expenses Paid by Fund</t>
  </si>
  <si>
    <t>Originated or Purchased</t>
  </si>
  <si>
    <t>Fixed or Floating Rate</t>
  </si>
  <si>
    <t>Fixed Rate</t>
  </si>
  <si>
    <t>dba, A-Value, Inc.</t>
  </si>
  <si>
    <t>Fiscal 
Year-End</t>
  </si>
  <si>
    <t>Top Secondary Market(s)</t>
  </si>
  <si>
    <t>Deal Team Lead
(name)</t>
  </si>
  <si>
    <t>Floating Rate: Base</t>
  </si>
  <si>
    <t>Floating Rate: Spread</t>
  </si>
  <si>
    <t>Control / Influence</t>
  </si>
  <si>
    <t>www.companya.com</t>
  </si>
  <si>
    <t>www.companyb.com</t>
  </si>
  <si>
    <t>www.companyc.com</t>
  </si>
  <si>
    <t>www.companyd.biz</t>
  </si>
  <si>
    <t>AUD</t>
  </si>
  <si>
    <t>France</t>
  </si>
  <si>
    <t>Basic Information</t>
  </si>
  <si>
    <t>HQ State/
Province
(if applicable)</t>
  </si>
  <si>
    <t>HQ Country</t>
  </si>
  <si>
    <t>Public Status (if applicable)</t>
  </si>
  <si>
    <t>n/a</t>
  </si>
  <si>
    <t>Fund Performance Metrics</t>
  </si>
  <si>
    <t>Buyer Name(s)
(exited investments only)</t>
  </si>
  <si>
    <t>Capital Stack Position: % of Capital More Senior than</t>
  </si>
  <si>
    <t>Capital Stack Position: % of Capital More Junior than</t>
  </si>
  <si>
    <t>Number of 
Board Seats
(fund &amp; affiliated positions)</t>
  </si>
  <si>
    <t>Fully-Diluted Ownership %
(fund)</t>
  </si>
  <si>
    <r>
      <t xml:space="preserve">As of Current Quarter (or at Exit) - </t>
    </r>
    <r>
      <rPr>
        <b/>
        <i/>
        <sz val="8"/>
        <color theme="1"/>
        <rFont val="Arial"/>
        <family val="2"/>
      </rPr>
      <t>All balances in Company Reporting Currency (unless otherwise stated)</t>
    </r>
  </si>
  <si>
    <t>Transaction Description</t>
  </si>
  <si>
    <t>Total Invested
(fund)</t>
  </si>
  <si>
    <t>Total Invested 
(non-affiliated positions)</t>
  </si>
  <si>
    <t>Exit Details (if applicable)</t>
  </si>
  <si>
    <t>Publicly Listed? (y/n)</t>
  </si>
  <si>
    <t>Since Inception, as of Current Quarter (or at exit), Reported in:</t>
  </si>
  <si>
    <t>fka, Cis4 Cookie</t>
  </si>
  <si>
    <t>Active, No Partial Exits</t>
  </si>
  <si>
    <t>Performing</t>
  </si>
  <si>
    <t>Non-Performing</t>
  </si>
  <si>
    <t>Expected Breach</t>
  </si>
  <si>
    <t>Breach</t>
  </si>
  <si>
    <t>Lead</t>
  </si>
  <si>
    <t>Originated</t>
  </si>
  <si>
    <t>Purchased</t>
  </si>
  <si>
    <t>Fixed</t>
  </si>
  <si>
    <t>Floating</t>
  </si>
  <si>
    <t>Deal Team Lead (name)</t>
  </si>
  <si>
    <t>Deal Team Members (names)</t>
  </si>
  <si>
    <t>Total Invested (fund)</t>
  </si>
  <si>
    <t>Total Invested (non-affiliated positions)</t>
  </si>
  <si>
    <t>Number of Employees (exited only)</t>
  </si>
  <si>
    <t>Fiscal Year-End</t>
  </si>
  <si>
    <t>Primary Market (region)</t>
  </si>
  <si>
    <t>GP Board Seats (names)</t>
  </si>
  <si>
    <t>Fully-Diluted Ownership %
(affiliated positions)</t>
  </si>
  <si>
    <t>Fully-Diluted Ownership % (affiliated positions)</t>
  </si>
  <si>
    <t>Fully-Diluted Ownership % (fund)</t>
  </si>
  <si>
    <t>Control / Influence Notes</t>
  </si>
  <si>
    <t>Number of LP Co-Investors</t>
  </si>
  <si>
    <t>Cross-Fund Investment? (y/n)</t>
  </si>
  <si>
    <t>Key Performance Indicators Notes</t>
  </si>
  <si>
    <t>Public Status Notes</t>
  </si>
  <si>
    <t>Key Performance Indicators Notes (if any)</t>
  </si>
  <si>
    <t>Public Status Notes (if any)</t>
  </si>
  <si>
    <t>Basic Information Notes (if any)</t>
  </si>
  <si>
    <t>Transaction Description Notes (if any)</t>
  </si>
  <si>
    <t>Initial Transaction Size Notes (if any)</t>
  </si>
  <si>
    <t>Fund Performance Metrics Notes (if any)</t>
  </si>
  <si>
    <t>Control / Influence Notes (if any)</t>
  </si>
  <si>
    <t>at Entry</t>
  </si>
  <si>
    <t>Transaction Description Notes</t>
  </si>
  <si>
    <t>Fund Performance Metrics Notes</t>
  </si>
  <si>
    <t>Exit Details Notes</t>
  </si>
  <si>
    <t>Exit Details Notes 
(if any)</t>
  </si>
  <si>
    <t>Buyer Name(s)
(exited invs. only)</t>
  </si>
  <si>
    <t>Transaction Description Notes 
(if any)</t>
  </si>
  <si>
    <t>Basic Information Notes 
(if any)</t>
  </si>
  <si>
    <t>Publicly Listed? 
(y/n)</t>
  </si>
  <si>
    <t>Public Status Notes 
(if any)</t>
  </si>
  <si>
    <t>Key Performance Indicators Notes 
(if any)</t>
  </si>
  <si>
    <t>Fund Performance Metrics Notes 
(if any)</t>
  </si>
  <si>
    <t>Key Performance Indicators (current / at exit)</t>
  </si>
  <si>
    <t>Initial Transaction Size Notes 
(if any)</t>
  </si>
  <si>
    <t>Exit Date 
(mm/dd/yyyy)</t>
  </si>
  <si>
    <t>Date of First Cash Flow</t>
  </si>
  <si>
    <t>Gross IRR (%)</t>
  </si>
  <si>
    <t>Fund</t>
  </si>
  <si>
    <t>Gross Interest Expense 
(TTM)</t>
  </si>
  <si>
    <t>Free Cash Flow (before debt service) 
(TTM)</t>
  </si>
  <si>
    <t>Free Cash Flow (after debt service) 
(TTM)</t>
  </si>
  <si>
    <t>Interest Coverage Ratio 
(TTM)</t>
  </si>
  <si>
    <t>Interest Coverage Ratio
(TTM)</t>
  </si>
  <si>
    <t>Free Cash Flow (before debt service)
(TTM)</t>
  </si>
  <si>
    <t>Free Cash Flow (after debt service)
(TTM)</t>
  </si>
  <si>
    <t>Position Status Definition</t>
  </si>
  <si>
    <t>Purchase Process Definition</t>
  </si>
  <si>
    <t>Investment Strategy Definition</t>
  </si>
  <si>
    <t>Final Exit Type Definition</t>
  </si>
  <si>
    <t>Purchase Type Definition</t>
  </si>
  <si>
    <t>Investment Period Status Definition</t>
  </si>
  <si>
    <t>Debt Status Definition</t>
  </si>
  <si>
    <t>Covenant Status Definition</t>
  </si>
  <si>
    <t>Deal Role Definition</t>
  </si>
  <si>
    <t>Originated or Purchased Definition</t>
  </si>
  <si>
    <t>Fixed or Floating Rate Definition</t>
  </si>
  <si>
    <t>Company</t>
  </si>
  <si>
    <t>Position</t>
  </si>
  <si>
    <t>Line of Credit Outstanding? 
(y/n)</t>
  </si>
  <si>
    <t>Line of Credit Outstanding? (y/n)</t>
  </si>
  <si>
    <t>GP</t>
  </si>
  <si>
    <t>Best Practices Capital, LLC</t>
  </si>
  <si>
    <t>Total Size of Senior Loan(s) in Transaction</t>
  </si>
  <si>
    <t>Co-Investors
(non-LP)</t>
  </si>
  <si>
    <t>% PIK Interest at Time of transaction</t>
  </si>
  <si>
    <t>% PIK Interest at Time of Transaction</t>
  </si>
  <si>
    <t>Co-Investors 
(non-LP)</t>
  </si>
  <si>
    <t>Net Assets</t>
  </si>
  <si>
    <t>Latin America and the Caribbean</t>
  </si>
  <si>
    <t>Credit Related</t>
  </si>
  <si>
    <t>Distressed</t>
  </si>
  <si>
    <t>Fund of Funds</t>
  </si>
  <si>
    <t>Secondary</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</si>
  <si>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has not realized any invested capital or gains (e.g., dividend recap.), and has not experienced any write-offs</t>
    </r>
  </si>
  <si>
    <t>17. Deal Role</t>
  </si>
  <si>
    <t>18. Originated or Purchased</t>
  </si>
  <si>
    <t>19. Fixed or Floating Rate</t>
  </si>
  <si>
    <t>Capitalized terms in bold are referenced elsewhere in the 'Dropdown Options' tab or in the 'Field Definitions' tab</t>
  </si>
  <si>
    <r>
      <t xml:space="preserve">Subsequent to the </t>
    </r>
    <r>
      <rPr>
        <b/>
        <sz val="10"/>
        <color theme="1"/>
        <rFont val="Arial"/>
        <family val="2"/>
      </rPr>
      <t>Initial Investment Date</t>
    </r>
    <r>
      <rPr>
        <sz val="10"/>
        <color theme="1"/>
        <rFont val="Arial"/>
        <family val="2"/>
      </rPr>
      <t xml:space="preserve">, the </t>
    </r>
    <r>
      <rPr>
        <b/>
        <sz val="10"/>
        <color theme="1"/>
        <rFont val="Arial"/>
        <family val="2"/>
      </rPr>
      <t>Company</t>
    </r>
    <r>
      <rPr>
        <sz val="10"/>
        <color theme="1"/>
        <rFont val="Arial"/>
        <family val="2"/>
      </rPr>
      <t xml:space="preserve"> was listed on a public stock exchange and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shares have been sold</t>
    </r>
  </si>
  <si>
    <r>
      <t xml:space="preserve">The </t>
    </r>
    <r>
      <rPr>
        <b/>
        <sz val="10"/>
        <color theme="1"/>
        <rFont val="Arial"/>
        <family val="2"/>
      </rPr>
      <t>Position</t>
    </r>
    <r>
      <rPr>
        <sz val="10"/>
        <color theme="1"/>
        <rFont val="Arial"/>
        <family val="2"/>
      </rPr>
      <t xml:space="preserve"> was sold to a business that operates in the same (or a complementary) industry as the </t>
    </r>
    <r>
      <rPr>
        <b/>
        <sz val="10"/>
        <color theme="1"/>
        <rFont val="Arial"/>
        <family val="2"/>
      </rPr>
      <t>Company</t>
    </r>
  </si>
  <si>
    <r>
      <t xml:space="preserve">The </t>
    </r>
    <r>
      <rPr>
        <b/>
        <sz val="10"/>
        <color theme="1"/>
        <rFont val="Arial"/>
        <family val="2"/>
      </rPr>
      <t>Position's</t>
    </r>
    <r>
      <rPr>
        <sz val="10"/>
        <color theme="1"/>
        <rFont val="Arial"/>
        <family val="2"/>
      </rPr>
      <t xml:space="preserve"> principal (par) value was returned to the </t>
    </r>
    <r>
      <rPr>
        <b/>
        <sz val="10"/>
        <color theme="1"/>
        <rFont val="Arial"/>
        <family val="2"/>
      </rPr>
      <t>Fund</t>
    </r>
    <r>
      <rPr>
        <sz val="10"/>
        <color theme="1"/>
        <rFont val="Arial"/>
        <family val="2"/>
      </rPr>
      <t xml:space="preserve"> at a pre-specified date; Typically used for debt investments</t>
    </r>
  </si>
  <si>
    <r>
      <t xml:space="preserve">The </t>
    </r>
    <r>
      <rPr>
        <b/>
        <sz val="10"/>
        <color theme="1"/>
        <rFont val="Arial"/>
        <family val="2"/>
      </rPr>
      <t>Position</t>
    </r>
    <r>
      <rPr>
        <sz val="10"/>
        <color theme="1"/>
        <rFont val="Arial"/>
        <family val="2"/>
      </rPr>
      <t xml:space="preserve"> is deemed to be permanently impaired</t>
    </r>
  </si>
  <si>
    <r>
      <t xml:space="preserve">A </t>
    </r>
    <r>
      <rPr>
        <u/>
        <sz val="10"/>
        <color theme="1"/>
        <rFont val="Arial"/>
        <family val="2"/>
      </rPr>
      <t>significant</t>
    </r>
    <r>
      <rPr>
        <sz val="10"/>
        <color theme="1"/>
        <rFont val="Arial"/>
        <family val="2"/>
      </rPr>
      <t xml:space="preserve"> portion of the assets that represent the </t>
    </r>
    <r>
      <rPr>
        <b/>
        <sz val="10"/>
        <color theme="1"/>
        <rFont val="Arial"/>
        <family val="2"/>
      </rPr>
      <t>Position</t>
    </r>
    <r>
      <rPr>
        <sz val="10"/>
        <color theme="1"/>
        <rFont val="Arial"/>
        <family val="2"/>
      </rPr>
      <t xml:space="preserve"> (e.g., a </t>
    </r>
    <r>
      <rPr>
        <b/>
        <sz val="10"/>
        <color theme="1"/>
        <rFont val="Arial"/>
        <family val="2"/>
      </rPr>
      <t>Company's</t>
    </r>
    <r>
      <rPr>
        <sz val="10"/>
        <color theme="1"/>
        <rFont val="Arial"/>
        <family val="2"/>
      </rPr>
      <t xml:space="preserve"> subsidiary) has been deemed to be permanently impaired, while the remaining </t>
    </r>
    <r>
      <rPr>
        <b/>
        <sz val="10"/>
        <color theme="1"/>
        <rFont val="Arial"/>
        <family val="2"/>
      </rPr>
      <t>Position</t>
    </r>
    <r>
      <rPr>
        <sz val="10"/>
        <color theme="1"/>
        <rFont val="Arial"/>
        <family val="2"/>
      </rPr>
      <t xml:space="preserve"> has been realized via one or more of the other </t>
    </r>
    <r>
      <rPr>
        <b/>
        <sz val="10"/>
        <color theme="1"/>
        <rFont val="Arial"/>
        <family val="2"/>
      </rPr>
      <t>Final Exit Types</t>
    </r>
  </si>
  <si>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has realized some invested capital or gains (e.g., dividend recap.), and/or has experienced a partial write-off; But </t>
    </r>
    <r>
      <rPr>
        <b/>
        <sz val="10"/>
        <rFont val="Arial"/>
        <family val="2"/>
      </rPr>
      <t>Reported Value</t>
    </r>
    <r>
      <rPr>
        <sz val="10"/>
        <rFont val="Arial"/>
        <family val="2"/>
      </rPr>
      <t xml:space="preserve"> and/or </t>
    </r>
    <r>
      <rPr>
        <b/>
        <sz val="10"/>
        <rFont val="Arial"/>
        <family val="2"/>
      </rPr>
      <t>Current Cost</t>
    </r>
    <r>
      <rPr>
        <sz val="10"/>
        <rFont val="Arial"/>
        <family val="2"/>
      </rPr>
      <t xml:space="preserve"> is greater than zero</t>
    </r>
  </si>
  <si>
    <r>
      <rPr>
        <b/>
        <sz val="10"/>
        <color theme="1"/>
        <rFont val="Arial"/>
        <family val="2"/>
      </rPr>
      <t>Fund</t>
    </r>
    <r>
      <rPr>
        <sz val="10"/>
        <color theme="1"/>
        <rFont val="Arial"/>
        <family val="2"/>
      </rPr>
      <t xml:space="preserve"> is in the investment period and can invest in new </t>
    </r>
    <r>
      <rPr>
        <b/>
        <sz val="10"/>
        <color theme="1"/>
        <rFont val="Arial"/>
        <family val="2"/>
      </rPr>
      <t>Companies</t>
    </r>
  </si>
  <si>
    <t>Fund is outside the investment period and can no longer complete new or follow-on investments</t>
  </si>
  <si>
    <r>
      <rPr>
        <b/>
        <sz val="10"/>
        <color theme="1"/>
        <rFont val="Arial"/>
        <family val="2"/>
      </rPr>
      <t>Fund</t>
    </r>
    <r>
      <rPr>
        <sz val="10"/>
        <color theme="1"/>
        <rFont val="Arial"/>
        <family val="2"/>
      </rPr>
      <t xml:space="preserve"> is outside the investment period, but can still complete follow-on investments in </t>
    </r>
    <r>
      <rPr>
        <b/>
        <sz val="10"/>
        <color theme="1"/>
        <rFont val="Arial"/>
        <family val="2"/>
      </rPr>
      <t>Companies</t>
    </r>
    <r>
      <rPr>
        <sz val="10"/>
        <color theme="1"/>
        <rFont val="Arial"/>
        <family val="2"/>
      </rPr>
      <t xml:space="preserve"> already held in the portfolio</t>
    </r>
  </si>
  <si>
    <t>No Debt</t>
  </si>
  <si>
    <t>No Covenant</t>
  </si>
  <si>
    <r>
      <t xml:space="preserve">(debt </t>
    </r>
    <r>
      <rPr>
        <b/>
        <sz val="10"/>
        <color theme="1"/>
        <rFont val="Arial"/>
        <family val="2"/>
      </rPr>
      <t>Positions</t>
    </r>
    <r>
      <rPr>
        <sz val="10"/>
        <color theme="1"/>
        <rFont val="Arial"/>
        <family val="2"/>
      </rPr>
      <t xml:space="preserve"> only) The </t>
    </r>
    <r>
      <rPr>
        <b/>
        <sz val="10"/>
        <color theme="1"/>
        <rFont val="Arial"/>
        <family val="2"/>
      </rPr>
      <t>Position</t>
    </r>
    <r>
      <rPr>
        <sz val="10"/>
        <color theme="1"/>
        <rFont val="Arial"/>
        <family val="2"/>
      </rPr>
      <t xml:space="preserve"> represents a new loan for the </t>
    </r>
    <r>
      <rPr>
        <b/>
        <sz val="10"/>
        <color theme="1"/>
        <rFont val="Arial"/>
        <family val="2"/>
      </rPr>
      <t>Company</t>
    </r>
  </si>
  <si>
    <r>
      <t xml:space="preserve">(debt </t>
    </r>
    <r>
      <rPr>
        <b/>
        <sz val="10"/>
        <color theme="1"/>
        <rFont val="Arial"/>
        <family val="2"/>
      </rPr>
      <t>Positions</t>
    </r>
    <r>
      <rPr>
        <sz val="10"/>
        <color theme="1"/>
        <rFont val="Arial"/>
        <family val="2"/>
      </rPr>
      <t xml:space="preserve"> only) The </t>
    </r>
    <r>
      <rPr>
        <b/>
        <sz val="10"/>
        <color theme="1"/>
        <rFont val="Arial"/>
        <family val="2"/>
      </rPr>
      <t>Position</t>
    </r>
    <r>
      <rPr>
        <sz val="10"/>
        <color theme="1"/>
        <rFont val="Arial"/>
        <family val="2"/>
      </rPr>
      <t xml:space="preserve"> was held by another investor before the </t>
    </r>
    <r>
      <rPr>
        <b/>
        <sz val="10"/>
        <color theme="1"/>
        <rFont val="Arial"/>
        <family val="2"/>
      </rPr>
      <t>Fund</t>
    </r>
    <r>
      <rPr>
        <sz val="10"/>
        <color theme="1"/>
        <rFont val="Arial"/>
        <family val="2"/>
      </rPr>
      <t xml:space="preserve"> acquired it</t>
    </r>
  </si>
  <si>
    <r>
      <t xml:space="preserve">(debt </t>
    </r>
    <r>
      <rPr>
        <b/>
        <sz val="10"/>
        <color theme="1"/>
        <rFont val="Arial"/>
        <family val="2"/>
      </rPr>
      <t>Positions</t>
    </r>
    <r>
      <rPr>
        <sz val="10"/>
        <color theme="1"/>
        <rFont val="Arial"/>
        <family val="2"/>
      </rPr>
      <t xml:space="preserve"> only) The </t>
    </r>
    <r>
      <rPr>
        <b/>
        <sz val="10"/>
        <color theme="1"/>
        <rFont val="Arial"/>
        <family val="2"/>
      </rPr>
      <t>Position's</t>
    </r>
    <r>
      <rPr>
        <sz val="10"/>
        <color theme="1"/>
        <rFont val="Arial"/>
        <family val="2"/>
      </rPr>
      <t xml:space="preserve"> interest rate is a set figure</t>
    </r>
  </si>
  <si>
    <t>Multiple 
(total return)
([C+D]/A)</t>
  </si>
  <si>
    <t>Multiple 
(realizations)
(D/A)</t>
  </si>
  <si>
    <t>Multiple 
(unrealized)
(C/A)</t>
  </si>
  <si>
    <t>Compliant</t>
  </si>
  <si>
    <t>Waived</t>
  </si>
  <si>
    <t>January</t>
  </si>
  <si>
    <t>February</t>
  </si>
  <si>
    <t>March</t>
  </si>
  <si>
    <t>April</t>
  </si>
  <si>
    <t>May</t>
  </si>
  <si>
    <t>June</t>
  </si>
  <si>
    <t>July</t>
  </si>
  <si>
    <t>August</t>
  </si>
  <si>
    <t>September</t>
  </si>
  <si>
    <t>October</t>
  </si>
  <si>
    <t>November</t>
  </si>
  <si>
    <t>December</t>
  </si>
  <si>
    <t>*as of the Template Reporting Date; Stated in Fund Reporting Currency</t>
  </si>
  <si>
    <t>Field Section</t>
  </si>
  <si>
    <t>Investment Period Status</t>
  </si>
  <si>
    <r>
      <t xml:space="preserve">(dropdown) Choose the category that best describes the </t>
    </r>
    <r>
      <rPr>
        <b/>
        <sz val="10"/>
        <color theme="1"/>
        <rFont val="Arial"/>
        <family val="2"/>
      </rPr>
      <t>Fund's</t>
    </r>
    <r>
      <rPr>
        <sz val="10"/>
        <color theme="1"/>
        <rFont val="Arial"/>
        <family val="2"/>
      </rPr>
      <t xml:space="preserve"> ability to make new and/or follow-on investments (as defined by it's LPA)</t>
    </r>
  </si>
  <si>
    <r>
      <t xml:space="preserve">Provide the date in which the </t>
    </r>
    <r>
      <rPr>
        <b/>
        <sz val="10"/>
        <color theme="1"/>
        <rFont val="Arial"/>
        <family val="2"/>
      </rPr>
      <t>Fund</t>
    </r>
    <r>
      <rPr>
        <sz val="10"/>
        <color theme="1"/>
        <rFont val="Arial"/>
        <family val="2"/>
      </rPr>
      <t xml:space="preserve"> began as a legal entity</t>
    </r>
  </si>
  <si>
    <t>Total Fund NAV</t>
  </si>
  <si>
    <r>
      <t xml:space="preserve">The </t>
    </r>
    <r>
      <rPr>
        <b/>
        <sz val="10"/>
        <color theme="1"/>
        <rFont val="Arial"/>
        <family val="2"/>
      </rPr>
      <t>Fund's</t>
    </r>
    <r>
      <rPr>
        <sz val="10"/>
        <color theme="1"/>
        <rFont val="Arial"/>
        <family val="2"/>
      </rPr>
      <t xml:space="preserve"> total assets, less total liabilities, as of the </t>
    </r>
    <r>
      <rPr>
        <b/>
        <sz val="10"/>
        <color theme="1"/>
        <rFont val="Arial"/>
        <family val="2"/>
      </rPr>
      <t>Template Reporting Date</t>
    </r>
    <r>
      <rPr>
        <sz val="10"/>
        <color theme="1"/>
        <rFont val="Arial"/>
        <family val="2"/>
      </rPr>
      <t xml:space="preserve"> (as stated on the </t>
    </r>
    <r>
      <rPr>
        <b/>
        <sz val="10"/>
        <color theme="1"/>
        <rFont val="Arial"/>
        <family val="2"/>
      </rPr>
      <t>Fund's</t>
    </r>
    <r>
      <rPr>
        <sz val="10"/>
        <color theme="1"/>
        <rFont val="Arial"/>
        <family val="2"/>
      </rPr>
      <t xml:space="preserve"> balance sheet)</t>
    </r>
  </si>
  <si>
    <t>Total Fund Size</t>
  </si>
  <si>
    <r>
      <t xml:space="preserve">The total committed capital of the </t>
    </r>
    <r>
      <rPr>
        <b/>
        <sz val="10"/>
        <color theme="1"/>
        <rFont val="Arial"/>
        <family val="2"/>
      </rPr>
      <t>Fund</t>
    </r>
    <r>
      <rPr>
        <sz val="10"/>
        <color theme="1"/>
        <rFont val="Arial"/>
        <family val="2"/>
      </rPr>
      <t xml:space="preserve"> (including any commitments made by the </t>
    </r>
    <r>
      <rPr>
        <b/>
        <sz val="10"/>
        <color theme="1"/>
        <rFont val="Arial"/>
        <family val="2"/>
      </rPr>
      <t>GP</t>
    </r>
    <r>
      <rPr>
        <sz val="10"/>
        <color theme="1"/>
        <rFont val="Arial"/>
        <family val="2"/>
      </rPr>
      <t xml:space="preserve"> and related parties)</t>
    </r>
  </si>
  <si>
    <t>Lines of Credit Outstanding</t>
  </si>
  <si>
    <t>Total Invested Capital</t>
  </si>
  <si>
    <t>Total Current Cost</t>
  </si>
  <si>
    <t>Total Realized Proceeds</t>
  </si>
  <si>
    <t>Number of Active Positions</t>
  </si>
  <si>
    <t>Number of Total Positions</t>
  </si>
  <si>
    <r>
      <t xml:space="preserve">As of the </t>
    </r>
    <r>
      <rPr>
        <b/>
        <sz val="10"/>
        <color theme="1"/>
        <rFont val="Arial"/>
        <family val="2"/>
      </rPr>
      <t>Template Reporting Date</t>
    </r>
    <r>
      <rPr>
        <sz val="10"/>
        <color theme="1"/>
        <rFont val="Arial"/>
        <family val="2"/>
      </rPr>
      <t xml:space="preserve">, the number of all </t>
    </r>
    <r>
      <rPr>
        <b/>
        <sz val="10"/>
        <color theme="1"/>
        <rFont val="Arial"/>
        <family val="2"/>
      </rPr>
      <t>Positions</t>
    </r>
    <r>
      <rPr>
        <sz val="10"/>
        <color theme="1"/>
        <rFont val="Arial"/>
        <family val="2"/>
      </rPr>
      <t>, including fully realized</t>
    </r>
  </si>
  <si>
    <t>Misc.</t>
  </si>
  <si>
    <r>
      <t xml:space="preserve">The name of the business or asset that the </t>
    </r>
    <r>
      <rPr>
        <b/>
        <sz val="10"/>
        <color theme="1"/>
        <rFont val="Arial"/>
        <family val="2"/>
      </rPr>
      <t>Fund</t>
    </r>
    <r>
      <rPr>
        <sz val="10"/>
        <color theme="1"/>
        <rFont val="Arial"/>
        <family val="2"/>
      </rPr>
      <t xml:space="preserve"> invested in (not to be confused with </t>
    </r>
    <r>
      <rPr>
        <b/>
        <sz val="10"/>
        <color theme="1"/>
        <rFont val="Arial"/>
        <family val="2"/>
      </rPr>
      <t>Position</t>
    </r>
    <r>
      <rPr>
        <sz val="10"/>
        <color theme="1"/>
        <rFont val="Arial"/>
        <family val="2"/>
      </rPr>
      <t>)</t>
    </r>
  </si>
  <si>
    <r>
      <t xml:space="preserve">(dropdown) Choose the category that best describes how the opportunity for the </t>
    </r>
    <r>
      <rPr>
        <b/>
        <sz val="10"/>
        <color theme="1"/>
        <rFont val="Arial"/>
        <family val="2"/>
      </rPr>
      <t>Position</t>
    </r>
    <r>
      <rPr>
        <sz val="10"/>
        <color theme="1"/>
        <rFont val="Arial"/>
        <family val="2"/>
      </rPr>
      <t xml:space="preserve"> was sourced</t>
    </r>
  </si>
  <si>
    <r>
      <t xml:space="preserve">(dropdown) Choose the category that best describes how the </t>
    </r>
    <r>
      <rPr>
        <b/>
        <sz val="10"/>
        <color theme="1"/>
        <rFont val="Arial"/>
        <family val="2"/>
      </rPr>
      <t>Position</t>
    </r>
    <r>
      <rPr>
        <sz val="10"/>
        <color theme="1"/>
        <rFont val="Arial"/>
        <family val="2"/>
      </rPr>
      <t xml:space="preserve"> was transacted, including the type of seller and how the seller used the sale proceeds</t>
    </r>
  </si>
  <si>
    <r>
      <t xml:space="preserve">(dropdown) Choose the category that best describes the </t>
    </r>
    <r>
      <rPr>
        <b/>
        <sz val="10"/>
        <color theme="1"/>
        <rFont val="Arial"/>
        <family val="2"/>
      </rPr>
      <t>GP's</t>
    </r>
    <r>
      <rPr>
        <sz val="10"/>
        <color theme="1"/>
        <rFont val="Arial"/>
        <family val="2"/>
      </rPr>
      <t xml:space="preserve"> degree of leadership in sourcing, evaluating, and executing the transaction</t>
    </r>
  </si>
  <si>
    <r>
      <t xml:space="preserve">The original transaction date for the </t>
    </r>
    <r>
      <rPr>
        <b/>
        <sz val="10"/>
        <color theme="1"/>
        <rFont val="Arial"/>
        <family val="2"/>
      </rPr>
      <t>Position</t>
    </r>
  </si>
  <si>
    <r>
      <t xml:space="preserve">The name of the senior-most individual(s) at the </t>
    </r>
    <r>
      <rPr>
        <b/>
        <sz val="10"/>
        <color theme="1"/>
        <rFont val="Arial"/>
        <family val="2"/>
      </rPr>
      <t>GP</t>
    </r>
    <r>
      <rPr>
        <sz val="10"/>
        <color theme="1"/>
        <rFont val="Arial"/>
        <family val="2"/>
      </rPr>
      <t xml:space="preserve"> that was responsible for the sourcing, evaluation, and execution of the transaction</t>
    </r>
  </si>
  <si>
    <r>
      <t xml:space="preserve">The name of individual(s) at the </t>
    </r>
    <r>
      <rPr>
        <b/>
        <sz val="10"/>
        <color theme="1"/>
        <rFont val="Arial"/>
        <family val="2"/>
      </rPr>
      <t>GP</t>
    </r>
    <r>
      <rPr>
        <sz val="10"/>
        <color theme="1"/>
        <rFont val="Arial"/>
        <family val="2"/>
      </rPr>
      <t xml:space="preserve"> that made significant contributions to the sourcing, evaluation, and execution of the transaction, not already mentioned in </t>
    </r>
    <r>
      <rPr>
        <b/>
        <sz val="10"/>
        <color theme="1"/>
        <rFont val="Arial"/>
        <family val="2"/>
      </rPr>
      <t>Deal Team Lead</t>
    </r>
  </si>
  <si>
    <r>
      <t xml:space="preserve">Provide any additional details to help clarify the data reported in this </t>
    </r>
    <r>
      <rPr>
        <b/>
        <sz val="10"/>
        <color theme="1"/>
        <rFont val="Arial"/>
        <family val="2"/>
      </rPr>
      <t>Field Section</t>
    </r>
  </si>
  <si>
    <t>HQ State/Province</t>
  </si>
  <si>
    <r>
      <t xml:space="preserve">The country where the </t>
    </r>
    <r>
      <rPr>
        <b/>
        <sz val="10"/>
        <color theme="1"/>
        <rFont val="Arial"/>
        <family val="2"/>
      </rPr>
      <t>Company's</t>
    </r>
    <r>
      <rPr>
        <sz val="10"/>
        <color theme="1"/>
        <rFont val="Arial"/>
        <family val="2"/>
      </rPr>
      <t xml:space="preserve"> primary headquarters is located</t>
    </r>
  </si>
  <si>
    <t>Alternate Company Name</t>
  </si>
  <si>
    <r>
      <t xml:space="preserve">Any other name that may be used when referring to the </t>
    </r>
    <r>
      <rPr>
        <b/>
        <sz val="10"/>
        <color theme="1"/>
        <rFont val="Arial"/>
        <family val="2"/>
      </rPr>
      <t>Company</t>
    </r>
    <r>
      <rPr>
        <sz val="10"/>
        <color theme="1"/>
        <rFont val="Arial"/>
        <family val="2"/>
      </rPr>
      <t>, including 'fka' and 'dba'</t>
    </r>
  </si>
  <si>
    <t>Provide the URL where the majority of corporate-level information can be located (i.e., do not provide a URL with customer-centric information, if separate from the corp.-level info.)</t>
  </si>
  <si>
    <r>
      <t xml:space="preserve">The country/sovereignty in which the </t>
    </r>
    <r>
      <rPr>
        <b/>
        <sz val="10"/>
        <color theme="1"/>
        <rFont val="Arial"/>
        <family val="2"/>
      </rPr>
      <t>Country</t>
    </r>
    <r>
      <rPr>
        <sz val="10"/>
        <color theme="1"/>
        <rFont val="Arial"/>
        <family val="2"/>
      </rPr>
      <t xml:space="preserve"> is legally registered</t>
    </r>
  </si>
  <si>
    <r>
      <t xml:space="preserve">(dropdown) Select the month-end for the </t>
    </r>
    <r>
      <rPr>
        <b/>
        <sz val="10"/>
        <color theme="1"/>
        <rFont val="Arial"/>
        <family val="2"/>
      </rPr>
      <t>Company's</t>
    </r>
    <r>
      <rPr>
        <sz val="10"/>
        <color theme="1"/>
        <rFont val="Arial"/>
        <family val="2"/>
      </rPr>
      <t xml:space="preserve"> annual accounting period</t>
    </r>
  </si>
  <si>
    <t>Basic Information Notes</t>
  </si>
  <si>
    <t>Public Status</t>
  </si>
  <si>
    <t>Publicly Listed?</t>
  </si>
  <si>
    <t>Key Performance Indicators 
(current/at exit)</t>
  </si>
  <si>
    <t>Key Performance Indicators 
(at entry)</t>
  </si>
  <si>
    <t>Multiple (total return)</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</si>
  <si>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Reported Value</t>
    </r>
    <r>
      <rPr>
        <sz val="10"/>
        <color theme="1"/>
        <rFont val="Arial"/>
        <family val="2"/>
      </rPr>
      <t xml:space="preserve"> + </t>
    </r>
    <r>
      <rPr>
        <b/>
        <sz val="10"/>
        <color theme="1"/>
        <rFont val="Arial"/>
        <family val="2"/>
      </rPr>
      <t>Realized Proceeds</t>
    </r>
    <r>
      <rPr>
        <sz val="10"/>
        <color theme="1"/>
        <rFont val="Arial"/>
        <family val="2"/>
      </rPr>
      <t xml:space="preserve">), divided by </t>
    </r>
    <r>
      <rPr>
        <b/>
        <sz val="10"/>
        <color theme="1"/>
        <rFont val="Arial"/>
        <family val="2"/>
      </rPr>
      <t>Total Invested</t>
    </r>
  </si>
  <si>
    <t>Multiple (realizations)</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</si>
  <si>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Realized Proceeds</t>
    </r>
    <r>
      <rPr>
        <sz val="10"/>
        <color theme="1"/>
        <rFont val="Arial"/>
        <family val="2"/>
      </rPr>
      <t xml:space="preserve">, divided by </t>
    </r>
    <r>
      <rPr>
        <b/>
        <sz val="10"/>
        <color theme="1"/>
        <rFont val="Arial"/>
        <family val="2"/>
      </rPr>
      <t>Total Invested</t>
    </r>
  </si>
  <si>
    <t>Multiple (unrealized)</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</si>
  <si>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Reported Value</t>
    </r>
    <r>
      <rPr>
        <sz val="10"/>
        <color theme="1"/>
        <rFont val="Arial"/>
        <family val="2"/>
      </rPr>
      <t xml:space="preserve">, divided by </t>
    </r>
    <r>
      <rPr>
        <b/>
        <sz val="10"/>
        <color theme="1"/>
        <rFont val="Arial"/>
        <family val="2"/>
      </rPr>
      <t>Total Invested</t>
    </r>
  </si>
  <si>
    <t>Line of Credit Outstanding?</t>
  </si>
  <si>
    <t>Buyer Name(s)</t>
  </si>
  <si>
    <t>Measurement Date</t>
  </si>
  <si>
    <t>Co-Investors (non-LP)</t>
  </si>
  <si>
    <t>Cross-Fund Investment?</t>
  </si>
  <si>
    <t>Initial Transaction Size Notes</t>
  </si>
  <si>
    <t>Free Cash Flow 
(before debt service) (TTM)</t>
  </si>
  <si>
    <t>Free Cash Flow 
(after debt service) (TTM)</t>
  </si>
  <si>
    <t>Gross Interest 
Expense (TTM)</t>
  </si>
  <si>
    <t>Number of Employees 
(exited only)</t>
  </si>
  <si>
    <t>Key Performance 
Indicators Notes</t>
  </si>
  <si>
    <t>Fully-Diluted Ownership % 
(fund)</t>
  </si>
  <si>
    <t>Number of Board Seats 
(fund &amp; affiliated positions)</t>
  </si>
  <si>
    <t>Total Reported Value 
(unrealized)</t>
  </si>
  <si>
    <t>Capital Stack Position: 
% of Capital More Senior than</t>
  </si>
  <si>
    <t>Capital Stack Position: 
% of Capital More Junior than</t>
  </si>
  <si>
    <t>Total Invested 
(fund)</t>
  </si>
  <si>
    <r>
      <t>Field Name</t>
    </r>
    <r>
      <rPr>
        <sz val="10"/>
        <color theme="0"/>
        <rFont val="Arial"/>
        <family val="2"/>
      </rPr>
      <t xml:space="preserve"> 
(sorted by Template order)</t>
    </r>
  </si>
  <si>
    <r>
      <t xml:space="preserve">Field Definition 
</t>
    </r>
    <r>
      <rPr>
        <sz val="10"/>
        <color theme="0"/>
        <rFont val="Arial"/>
        <family val="2"/>
      </rPr>
      <t>(capitalized terms in bold are referenced elsewhere in the definitions section)</t>
    </r>
  </si>
  <si>
    <r>
      <t xml:space="preserve">For any debt-security </t>
    </r>
    <r>
      <rPr>
        <b/>
        <sz val="10"/>
        <color theme="1"/>
        <rFont val="Arial"/>
        <family val="2"/>
      </rPr>
      <t>Positions</t>
    </r>
    <r>
      <rPr>
        <sz val="10"/>
        <color theme="1"/>
        <rFont val="Arial"/>
        <family val="2"/>
      </rPr>
      <t xml:space="preserve"> in which the interest rate is a set figure (e.g., 3%), what is that figure?</t>
    </r>
  </si>
  <si>
    <r>
      <t xml:space="preserve">For any debt-security </t>
    </r>
    <r>
      <rPr>
        <b/>
        <sz val="10"/>
        <color theme="1"/>
        <rFont val="Arial"/>
        <family val="2"/>
      </rPr>
      <t>Positions</t>
    </r>
    <r>
      <rPr>
        <sz val="10"/>
        <color theme="1"/>
        <rFont val="Arial"/>
        <family val="2"/>
      </rPr>
      <t>, how much of the outstanding interest (at the time of the investment) is PIK interest (i.e., interest paid in the form of additional debt), as opposed to cash interest?</t>
    </r>
  </si>
  <si>
    <t>Alabama</t>
  </si>
  <si>
    <t>Alaska</t>
  </si>
  <si>
    <t>Alberta</t>
  </si>
  <si>
    <t>Arizona</t>
  </si>
  <si>
    <t>Arkansas</t>
  </si>
  <si>
    <t>British Columbia</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</si>
  <si>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</si>
  <si>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</si>
  <si>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</si>
  <si>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</si>
  <si>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</si>
  <si>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</si>
  <si>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</si>
  <si>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</si>
  <si>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</si>
  <si>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</si>
  <si>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</si>
  <si>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</si>
  <si>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</si>
  <si>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</si>
  <si>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</si>
  <si>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</si>
  <si>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Manitoba</t>
  </si>
  <si>
    <t>Maryland</t>
  </si>
  <si>
    <t>Massachusetts</t>
  </si>
  <si>
    <t>Michigan</t>
  </si>
  <si>
    <t>Minnesota</t>
  </si>
  <si>
    <t>Mississippi</t>
  </si>
  <si>
    <t>Missouri</t>
  </si>
  <si>
    <t>Montana</t>
  </si>
  <si>
    <t>Nebraska</t>
  </si>
  <si>
    <t>Nevada</t>
  </si>
  <si>
    <t>New Brunswick</t>
  </si>
  <si>
    <t>New Hampshire</t>
  </si>
  <si>
    <t>New Jersey</t>
  </si>
  <si>
    <t>New Mexico</t>
  </si>
  <si>
    <t>New York</t>
  </si>
  <si>
    <t>Newfoundland</t>
  </si>
  <si>
    <t>North Carolina</t>
  </si>
  <si>
    <t>North Dakota</t>
  </si>
  <si>
    <t>Northwest Territories</t>
  </si>
  <si>
    <t>Nova Scotia</t>
  </si>
  <si>
    <t>Nunavut</t>
  </si>
  <si>
    <t>Ohio</t>
  </si>
  <si>
    <t>Oklahoma</t>
  </si>
  <si>
    <t>Ontario</t>
  </si>
  <si>
    <t>Oregon</t>
  </si>
  <si>
    <t>Pennsylvania</t>
  </si>
  <si>
    <t>Prince Edward Island</t>
  </si>
  <si>
    <t>Puerto Rico</t>
  </si>
  <si>
    <t>Quebec</t>
  </si>
  <si>
    <t>Rhode Island</t>
  </si>
  <si>
    <t>Saskatchewan</t>
  </si>
  <si>
    <t>South Carolina</t>
  </si>
  <si>
    <t>South Dakota</t>
  </si>
  <si>
    <t>Tennessee</t>
  </si>
  <si>
    <t>Texas</t>
  </si>
  <si>
    <t>Utah</t>
  </si>
  <si>
    <t>Vermont</t>
  </si>
  <si>
    <t>Washington</t>
  </si>
  <si>
    <t>West Virginia</t>
  </si>
  <si>
    <t>Wisconsin</t>
  </si>
  <si>
    <t>Wyoming</t>
  </si>
  <si>
    <t>Yukon Territory</t>
  </si>
  <si>
    <r>
      <t xml:space="preserve">The </t>
    </r>
    <r>
      <rPr>
        <b/>
        <sz val="10"/>
        <color theme="1"/>
        <rFont val="Arial"/>
        <family val="2"/>
      </rPr>
      <t>Company</t>
    </r>
    <r>
      <rPr>
        <sz val="10"/>
        <color theme="1"/>
        <rFont val="Arial"/>
        <family val="2"/>
      </rPr>
      <t xml:space="preserve"> has no debt</t>
    </r>
  </si>
  <si>
    <r>
      <t xml:space="preserve">The </t>
    </r>
    <r>
      <rPr>
        <b/>
        <sz val="10"/>
        <color theme="1"/>
        <rFont val="Arial"/>
        <family val="2"/>
      </rPr>
      <t>Company's</t>
    </r>
    <r>
      <rPr>
        <sz val="10"/>
        <color theme="1"/>
        <rFont val="Arial"/>
        <family val="2"/>
      </rPr>
      <t xml:space="preserve"> covenants have been breached, but negotiations with creditors have not yet started</t>
    </r>
  </si>
  <si>
    <r>
      <t xml:space="preserve">The </t>
    </r>
    <r>
      <rPr>
        <b/>
        <sz val="10"/>
        <color theme="1"/>
        <rFont val="Arial"/>
        <family val="2"/>
      </rPr>
      <t>Company's</t>
    </r>
    <r>
      <rPr>
        <sz val="10"/>
        <color theme="1"/>
        <rFont val="Arial"/>
        <family val="2"/>
      </rPr>
      <t xml:space="preserve"> debt is performing and no covenant breach is expected</t>
    </r>
  </si>
  <si>
    <r>
      <t xml:space="preserve">The </t>
    </r>
    <r>
      <rPr>
        <b/>
        <sz val="10"/>
        <color theme="1"/>
        <rFont val="Arial"/>
        <family val="2"/>
      </rPr>
      <t>Company</t>
    </r>
    <r>
      <rPr>
        <sz val="10"/>
        <color theme="1"/>
        <rFont val="Arial"/>
        <family val="2"/>
      </rPr>
      <t xml:space="preserve"> is expected to breach its covenants</t>
    </r>
  </si>
  <si>
    <r>
      <t xml:space="preserve">The </t>
    </r>
    <r>
      <rPr>
        <b/>
        <sz val="10"/>
        <color theme="1"/>
        <rFont val="Arial"/>
        <family val="2"/>
      </rPr>
      <t>Company's</t>
    </r>
    <r>
      <rPr>
        <sz val="10"/>
        <color theme="1"/>
        <rFont val="Arial"/>
        <family val="2"/>
      </rPr>
      <t xml:space="preserve"> debt facility has no covenants</t>
    </r>
  </si>
  <si>
    <t>Renegotiating (breach)</t>
  </si>
  <si>
    <r>
      <t xml:space="preserve">The </t>
    </r>
    <r>
      <rPr>
        <b/>
        <sz val="10"/>
        <color theme="1"/>
        <rFont val="Arial"/>
        <family val="2"/>
      </rPr>
      <t>Company</t>
    </r>
    <r>
      <rPr>
        <sz val="10"/>
        <color theme="1"/>
        <rFont val="Arial"/>
        <family val="2"/>
      </rPr>
      <t xml:space="preserve"> is amending its covenants (due to breach)</t>
    </r>
  </si>
  <si>
    <t>Renegotiating (no breach)</t>
  </si>
  <si>
    <r>
      <t xml:space="preserve">The </t>
    </r>
    <r>
      <rPr>
        <b/>
        <sz val="10"/>
        <color rgb="FF000000"/>
        <rFont val="Arial"/>
        <family val="2"/>
      </rPr>
      <t>Company's</t>
    </r>
    <r>
      <rPr>
        <sz val="10"/>
        <color rgb="FF000000"/>
        <rFont val="Arial"/>
        <family val="2"/>
      </rPr>
      <t xml:space="preserve"> covenants have been breached, but creditors have elected to temporarily forgo enforcement of the covenant provisions</t>
    </r>
  </si>
  <si>
    <t>Actuals TTM</t>
  </si>
  <si>
    <t>Adjusted TTM</t>
  </si>
  <si>
    <t>Abu Dhabi Securities Market</t>
  </si>
  <si>
    <t>Amman Stock Exchange</t>
  </si>
  <si>
    <t>Athens Stock Exchange</t>
  </si>
  <si>
    <t>Australian Securities Exchange</t>
  </si>
  <si>
    <t>Bahrain Bourse</t>
  </si>
  <si>
    <t>Belarus Currency And Stock Exchange</t>
  </si>
  <si>
    <t>Belgrade Stock Exchange</t>
  </si>
  <si>
    <t>Berne Stock Exchange</t>
  </si>
  <si>
    <t>BM&amp;F Bovespa</t>
  </si>
  <si>
    <t>Bolsa de Comercio de Buenos Aires</t>
  </si>
  <si>
    <t>Bolsa De Valores De Caracas</t>
  </si>
  <si>
    <t>Bolsa De Valores De Colombia</t>
  </si>
  <si>
    <t>Bolsa De Valores De Lima</t>
  </si>
  <si>
    <t>Bolsa De Valores De Montevideo</t>
  </si>
  <si>
    <t>Bolsa De Valores De Panama, S.A.</t>
  </si>
  <si>
    <t>Bolsa De Valores De Quito</t>
  </si>
  <si>
    <t>Bolsa Mexicana de Valores</t>
  </si>
  <si>
    <t>Bolsas y Mercados Españoles</t>
  </si>
  <si>
    <t>Bombay Stock Exchange</t>
  </si>
  <si>
    <t>Borsa Istanbul</t>
  </si>
  <si>
    <t>Borsa Italiana Milan Stock Exchange</t>
  </si>
  <si>
    <t>Börse Berlin AG (Berlin Stock Exchange)</t>
  </si>
  <si>
    <t>Börse Stuttgart (Stuttgart Stock Exchange)</t>
  </si>
  <si>
    <t>Botswana Stock Exchange</t>
  </si>
  <si>
    <t>Bourse De Beyrouth - Beirut Stock Exchange</t>
  </si>
  <si>
    <t>Bourse De Tunis</t>
  </si>
  <si>
    <t>Bratislava Stock Exchange</t>
  </si>
  <si>
    <t>Bucharest Stock Exchange</t>
  </si>
  <si>
    <t>Budapest Stock Exchange</t>
  </si>
  <si>
    <t>Bulgarian Stock Exchange</t>
  </si>
  <si>
    <t>Bursa Malaysia</t>
  </si>
  <si>
    <t>Canadian Securities Exchange</t>
  </si>
  <si>
    <t>Casablanca Stock Exchange</t>
  </si>
  <si>
    <t>Colombo Stock Exchange</t>
  </si>
  <si>
    <t>Cyprus Stock Exchange</t>
  </si>
  <si>
    <t>Delhi Stock Exchange</t>
  </si>
  <si>
    <t>Deutsche Börse Frankfurt Stock Exchange</t>
  </si>
  <si>
    <t>Deutsche Börse XETRA</t>
  </si>
  <si>
    <t>Dhaka Stock Exchange Ltd</t>
  </si>
  <si>
    <t>Egyptian Exchange</t>
  </si>
  <si>
    <t>Fukuoka Stock Exchange</t>
  </si>
  <si>
    <t>Ghana Stock Exchange</t>
  </si>
  <si>
    <t>Hanoi Stock Exchange</t>
  </si>
  <si>
    <t>Hochiminh Stock Exchange</t>
  </si>
  <si>
    <t>Hong Kong Stock Exchange</t>
  </si>
  <si>
    <t>Indonesia Stock Exchange</t>
  </si>
  <si>
    <t>Irish Stock Exchange - Main Market</t>
  </si>
  <si>
    <t>Jamaica Stock Exchange</t>
  </si>
  <si>
    <t>Johannesburg Stock Exchange</t>
  </si>
  <si>
    <t>Kazakhstan Stock Exchange</t>
  </si>
  <si>
    <t>Korea Stock Exchange</t>
  </si>
  <si>
    <t>KOSDAQ</t>
  </si>
  <si>
    <t>Kuwait Stock Exchange</t>
  </si>
  <si>
    <t>Ljubljana Stock Exchange</t>
  </si>
  <si>
    <t>London Stock Exchange</t>
  </si>
  <si>
    <t>Luxembourg Stock Exchange</t>
  </si>
  <si>
    <t>Malta Stock Exchange</t>
  </si>
  <si>
    <t>Moscow Exchange</t>
  </si>
  <si>
    <t>Muscat Securities Market</t>
  </si>
  <si>
    <t>Nagoya Stock Exchange</t>
  </si>
  <si>
    <t>Nairobi Stock Exchange</t>
  </si>
  <si>
    <t>Namibian Stock Exchange</t>
  </si>
  <si>
    <t>NASDAQ OMX Copenhagen</t>
  </si>
  <si>
    <t>NASDAQ OMX Helsinki</t>
  </si>
  <si>
    <t>NASDAQ OMX Iceland</t>
  </si>
  <si>
    <t>NASDAQ OMX Riga</t>
  </si>
  <si>
    <t>NASDAQ OMX Stockholm</t>
  </si>
  <si>
    <t>NASDAQ OMX Tallinn</t>
  </si>
  <si>
    <t>NASDAQ OMX Vilnius</t>
  </si>
  <si>
    <t>NASDAQ Stock Market</t>
  </si>
  <si>
    <t>National Stock Exchange of India</t>
  </si>
  <si>
    <t>New York Stock Exchange</t>
  </si>
  <si>
    <t>New Zealand Stock Exchange</t>
  </si>
  <si>
    <t>NYSE Euronext Amsterdam</t>
  </si>
  <si>
    <t>NYSE Euronext Brussels</t>
  </si>
  <si>
    <t>NYSE Euronext Lisbon</t>
  </si>
  <si>
    <t>NYSE Euronext Paris</t>
  </si>
  <si>
    <t>Osaka Exchange</t>
  </si>
  <si>
    <t>Oslo Stock Exchange</t>
  </si>
  <si>
    <t>Over-the-Counter</t>
  </si>
  <si>
    <t>Pfts Stock Exchange</t>
  </si>
  <si>
    <t>Philippine Stock Exchange</t>
  </si>
  <si>
    <t>Qatar Exchange</t>
  </si>
  <si>
    <t>Santiago Stock Exchange (Bolsa Comercia Santiago)</t>
  </si>
  <si>
    <t>Saudi Stock Exchange</t>
  </si>
  <si>
    <t>Shanghai Stock Exchange</t>
  </si>
  <si>
    <t>Shenzhen Stock Exchange</t>
  </si>
  <si>
    <t>Singapore Exchange</t>
  </si>
  <si>
    <t>SIX Swiss Exchange</t>
  </si>
  <si>
    <t>Stock Exchange Of Mauritius Ltd</t>
  </si>
  <si>
    <t>Stock Exchange of Thailand</t>
  </si>
  <si>
    <t>Taipei Exchange</t>
  </si>
  <si>
    <t>Taiwan Stock Exchange</t>
  </si>
  <si>
    <t>Tehran Stock Exchange</t>
  </si>
  <si>
    <t>Tel Aviv Stock Exchange</t>
  </si>
  <si>
    <t>The Nigerian Stock Exchange</t>
  </si>
  <si>
    <t>The Pakistan Stock Exchange Limited</t>
  </si>
  <si>
    <t>Tokyo Stock Exchange</t>
  </si>
  <si>
    <t>Toronto TSX Stock Exchange</t>
  </si>
  <si>
    <t>Vienna Stock Exchange (Wiener Börse)</t>
  </si>
  <si>
    <t>Warsaw Stock Exchange</t>
  </si>
  <si>
    <t>Zagreb Stock Exchange</t>
  </si>
  <si>
    <t>Zimbabwe Stock Exchange</t>
  </si>
  <si>
    <t>Override 4</t>
  </si>
  <si>
    <t>Override 5</t>
  </si>
  <si>
    <t>Override 6</t>
  </si>
  <si>
    <t>Override 7</t>
  </si>
  <si>
    <t>Override 8</t>
  </si>
  <si>
    <t>Override 9</t>
  </si>
  <si>
    <t>Override 10</t>
  </si>
  <si>
    <r>
      <t xml:space="preserve">(yes or no) Is the </t>
    </r>
    <r>
      <rPr>
        <b/>
        <sz val="10"/>
        <color theme="1"/>
        <rFont val="Arial"/>
        <family val="2"/>
      </rPr>
      <t>Company's</t>
    </r>
    <r>
      <rPr>
        <sz val="10"/>
        <color theme="1"/>
        <rFont val="Arial"/>
        <family val="2"/>
      </rPr>
      <t xml:space="preserve"> equity currently traded on a public exchange?</t>
    </r>
  </si>
  <si>
    <t xml:space="preserve">As of Current Quarter (or at Exit) </t>
  </si>
  <si>
    <t>Transaction Description (debt Positions only)</t>
  </si>
  <si>
    <t>Initial Transaction Size
(equity Positions only)</t>
  </si>
  <si>
    <t>Transaction Description 
(debt Positions only)</t>
  </si>
  <si>
    <r>
      <t xml:space="preserve">The ratio of a </t>
    </r>
    <r>
      <rPr>
        <b/>
        <sz val="10"/>
        <color theme="1"/>
        <rFont val="Arial"/>
        <family val="2"/>
      </rPr>
      <t>Company’s:</t>
    </r>
    <r>
      <rPr>
        <sz val="10"/>
        <color theme="1"/>
        <rFont val="Arial"/>
        <family val="2"/>
      </rPr>
      <t xml:space="preserve"> 1.) earnings before interest and taxes (EBIT), over its</t>
    </r>
    <r>
      <rPr>
        <b/>
        <sz val="10"/>
        <color theme="1"/>
        <rFont val="Arial"/>
        <family val="2"/>
      </rPr>
      <t xml:space="preserve"> </t>
    </r>
    <r>
      <rPr>
        <sz val="10"/>
        <color theme="1"/>
        <rFont val="Arial"/>
        <family val="2"/>
      </rPr>
      <t xml:space="preserve">2.) </t>
    </r>
    <r>
      <rPr>
        <b/>
        <sz val="10"/>
        <color theme="1"/>
        <rFont val="Arial"/>
        <family val="2"/>
      </rPr>
      <t>Gross Interest Expense</t>
    </r>
    <r>
      <rPr>
        <sz val="10"/>
        <color theme="1"/>
        <rFont val="Arial"/>
        <family val="2"/>
      </rPr>
      <t xml:space="preserve"> (= EBIT/</t>
    </r>
    <r>
      <rPr>
        <b/>
        <sz val="10"/>
        <color theme="1"/>
        <rFont val="Arial"/>
        <family val="2"/>
      </rPr>
      <t>Gross Interest Expense</t>
    </r>
    <r>
      <rPr>
        <sz val="10"/>
        <color theme="1"/>
        <rFont val="Arial"/>
        <family val="2"/>
      </rPr>
      <t xml:space="preserve">);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</si>
  <si>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The </t>
    </r>
    <r>
      <rPr>
        <b/>
        <sz val="10"/>
        <color theme="1"/>
        <rFont val="Arial"/>
        <family val="2"/>
      </rPr>
      <t>Company's</t>
    </r>
    <r>
      <rPr>
        <sz val="10"/>
        <color theme="1"/>
        <rFont val="Arial"/>
        <family val="2"/>
      </rPr>
      <t xml:space="preserve"> cash flow from operating activities, less capital expenditures;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</si>
  <si>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The </t>
    </r>
    <r>
      <rPr>
        <b/>
        <sz val="10"/>
        <color theme="1"/>
        <rFont val="Arial"/>
        <family val="2"/>
      </rPr>
      <t>Company's</t>
    </r>
    <r>
      <rPr>
        <sz val="10"/>
        <color theme="1"/>
        <rFont val="Arial"/>
        <family val="2"/>
      </rPr>
      <t xml:space="preserve"> cash flow from operating activities, less capital expenditures, less debt service (principal + interest);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</si>
  <si>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Notes payable, plus long-term debt (excludes accounts payable or accrued liabilities) on the </t>
    </r>
    <r>
      <rPr>
        <b/>
        <sz val="10"/>
        <rFont val="Arial"/>
        <family val="2"/>
      </rPr>
      <t>Company's</t>
    </r>
    <r>
      <rPr>
        <sz val="10"/>
        <rFont val="Arial"/>
        <family val="2"/>
      </rPr>
      <t xml:space="preserve"> balance sheet, as of the earlier of: 1.) the </t>
    </r>
    <r>
      <rPr>
        <b/>
        <sz val="10"/>
        <rFont val="Arial"/>
        <family val="2"/>
      </rPr>
      <t>Template Reporting Date</t>
    </r>
    <r>
      <rPr>
        <sz val="10"/>
        <rFont val="Arial"/>
        <family val="2"/>
      </rPr>
      <t xml:space="preserve"> or 2.) the period-end just prior to the </t>
    </r>
    <r>
      <rPr>
        <b/>
        <sz val="10"/>
        <rFont val="Arial"/>
        <family val="2"/>
      </rPr>
      <t>Exit Date</t>
    </r>
  </si>
  <si>
    <t>EBITDA (TTM) (acquired)</t>
  </si>
  <si>
    <t>Revenue (TTM) (acquired)</t>
  </si>
  <si>
    <t>Non-Aggregable</t>
  </si>
  <si>
    <t>Open Text</t>
  </si>
  <si>
    <t>Transaction Description (debt invs. only) Notes</t>
  </si>
  <si>
    <t>as of Balance</t>
  </si>
  <si>
    <t>Numeric/Ratio</t>
  </si>
  <si>
    <t>Number of Board Seats (fund &amp; affiliated positions)</t>
  </si>
  <si>
    <t>Yes/No</t>
  </si>
  <si>
    <t>Company Currency</t>
  </si>
  <si>
    <t>Since Inception</t>
  </si>
  <si>
    <t>Fund Currency</t>
  </si>
  <si>
    <t>TTM</t>
  </si>
  <si>
    <t>Free Cash Flow (after debt service) (TTM)</t>
  </si>
  <si>
    <t>Free Cash Flow (before debt service) (TTM)</t>
  </si>
  <si>
    <t>Gross Interest Expense (TTM)</t>
  </si>
  <si>
    <t>Interest Coverage Ratio (TTM)</t>
  </si>
  <si>
    <t>HQ State / Province (if applicable)</t>
  </si>
  <si>
    <t>Total Reported Value (unrealized)</t>
  </si>
  <si>
    <t>08.</t>
  </si>
  <si>
    <t>07.</t>
  </si>
  <si>
    <t>06.</t>
  </si>
  <si>
    <t>05.</t>
  </si>
  <si>
    <t>04.</t>
  </si>
  <si>
    <t>03.</t>
  </si>
  <si>
    <t>P.</t>
  </si>
  <si>
    <t>02.</t>
  </si>
  <si>
    <t>C.</t>
  </si>
  <si>
    <t>01.</t>
  </si>
  <si>
    <t>F.</t>
  </si>
  <si>
    <t>As of Date</t>
  </si>
  <si>
    <t>Aggregation Type</t>
  </si>
  <si>
    <t>Field Type</t>
  </si>
  <si>
    <t>Field Level</t>
  </si>
  <si>
    <t>Field ID Number</t>
  </si>
  <si>
    <t>(open text)</t>
  </si>
  <si>
    <r>
      <t xml:space="preserve">Initial Transaction Size (equity Positions only) - </t>
    </r>
    <r>
      <rPr>
        <b/>
        <i/>
        <sz val="8"/>
        <color theme="0"/>
        <rFont val="Arial"/>
        <family val="2"/>
      </rPr>
      <t>All transaction amounts in Company Reporting Currency (unless otherwise stated)</t>
    </r>
  </si>
  <si>
    <r>
      <t xml:space="preserve">The </t>
    </r>
    <r>
      <rPr>
        <b/>
        <sz val="10"/>
        <color theme="1"/>
        <rFont val="Arial"/>
        <family val="2"/>
      </rPr>
      <t>Company</t>
    </r>
    <r>
      <rPr>
        <sz val="10"/>
        <color theme="1"/>
        <rFont val="Arial"/>
        <family val="2"/>
      </rPr>
      <t xml:space="preserve"> is proactively amending its covenants (even though no breach has occurred)</t>
    </r>
  </si>
  <si>
    <r>
      <t>Key Performance Indicators (at entry)</t>
    </r>
    <r>
      <rPr>
        <b/>
        <i/>
        <sz val="8"/>
        <color theme="0"/>
        <rFont val="Arial"/>
        <family val="2"/>
      </rPr>
      <t xml:space="preserve"> - All balances in Company Reporting Currency (unless otherwise stated)</t>
    </r>
  </si>
  <si>
    <r>
      <t xml:space="preserve">As of the </t>
    </r>
    <r>
      <rPr>
        <b/>
        <sz val="10"/>
        <color theme="1"/>
        <rFont val="Arial"/>
        <family val="2"/>
      </rPr>
      <t>Template Reporting Date</t>
    </r>
    <r>
      <rPr>
        <sz val="10"/>
        <color theme="1"/>
        <rFont val="Arial"/>
        <family val="2"/>
      </rPr>
      <t xml:space="preserve">, the </t>
    </r>
    <r>
      <rPr>
        <b/>
        <sz val="10"/>
        <color theme="1"/>
        <rFont val="Arial"/>
        <family val="2"/>
      </rPr>
      <t>Total Invested Capital</t>
    </r>
    <r>
      <rPr>
        <sz val="10"/>
        <color theme="1"/>
        <rFont val="Arial"/>
        <family val="2"/>
      </rPr>
      <t xml:space="preserve">, less any cost of capital that has already been realized or written-off from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fully/partially realized and written-off </t>
    </r>
    <r>
      <rPr>
        <b/>
        <sz val="10"/>
        <color theme="1"/>
        <rFont val="Arial"/>
        <family val="2"/>
      </rPr>
      <t>Positions</t>
    </r>
    <r>
      <rPr>
        <sz val="10"/>
        <color theme="1"/>
        <rFont val="Arial"/>
        <family val="2"/>
      </rPr>
      <t xml:space="preserve">; See additional details about f/x conversions in the </t>
    </r>
    <r>
      <rPr>
        <b/>
        <sz val="10"/>
        <color theme="1"/>
        <rFont val="Arial"/>
        <family val="2"/>
      </rPr>
      <t>Fund Performance Metrics</t>
    </r>
    <r>
      <rPr>
        <sz val="10"/>
        <color theme="1"/>
        <rFont val="Arial"/>
        <family val="2"/>
      </rPr>
      <t xml:space="preserve"> section of the definitions</t>
    </r>
  </si>
  <si>
    <t>Yes</t>
  </si>
  <si>
    <t>No</t>
  </si>
  <si>
    <t>Public</t>
  </si>
  <si>
    <t>A broad auction process with multiple participants reviewing and bidding</t>
  </si>
  <si>
    <t>A narrow auction, or broken auction, with a limited number (e.g., 2-3 participants reviewing and bidding)</t>
  </si>
  <si>
    <t>A process which does not involve a formal auction process where a broker identifies one or multiple possible purchasers to request to bid</t>
  </si>
  <si>
    <t>A non-brokered or auctioned private process</t>
  </si>
  <si>
    <t>Debt Purchase</t>
  </si>
  <si>
    <t>A transaction where the counterparty is a state or government; Typically the privatization of state assets</t>
  </si>
  <si>
    <t>A provision of capital to provide start-up capital, growth capital, and or equity recapitalization</t>
  </si>
  <si>
    <t xml:space="preserve">A secondary transaction where the previous owner was an investor that specializes in buying businesses / assets with growth potential (e.g., a private equity firm) </t>
  </si>
  <si>
    <r>
      <t xml:space="preserve">The </t>
    </r>
    <r>
      <rPr>
        <b/>
        <sz val="10"/>
        <color theme="1"/>
        <rFont val="Arial"/>
        <family val="2"/>
      </rPr>
      <t>Position</t>
    </r>
    <r>
      <rPr>
        <sz val="10"/>
        <color theme="1"/>
        <rFont val="Arial"/>
        <family val="2"/>
      </rPr>
      <t xml:space="preserve"> was sold to an investor that specializes in buying businesses / assets with growth potential (e.g., a private equity firm) </t>
    </r>
  </si>
  <si>
    <r>
      <t xml:space="preserve">The </t>
    </r>
    <r>
      <rPr>
        <b/>
        <sz val="10"/>
        <color theme="1"/>
        <rFont val="Arial"/>
        <family val="2"/>
      </rPr>
      <t>GP</t>
    </r>
    <r>
      <rPr>
        <sz val="10"/>
        <color theme="1"/>
        <rFont val="Arial"/>
        <family val="2"/>
      </rPr>
      <t xml:space="preserve"> took a key role in negotiation of the transaction alongside other active participants</t>
    </r>
  </si>
  <si>
    <r>
      <t xml:space="preserve">The </t>
    </r>
    <r>
      <rPr>
        <b/>
        <sz val="10"/>
        <color theme="1"/>
        <rFont val="Arial"/>
        <family val="2"/>
      </rPr>
      <t>GP</t>
    </r>
    <r>
      <rPr>
        <sz val="10"/>
        <color theme="1"/>
        <rFont val="Arial"/>
        <family val="2"/>
      </rPr>
      <t xml:space="preserve"> took the role of leading the negotiation of the transaction</t>
    </r>
  </si>
  <si>
    <t>The GP participated in an investment on terms negotiated by a third party</t>
  </si>
  <si>
    <t>Transaction Description (debt Positions only) Notes 
(if any)</t>
  </si>
  <si>
    <t>Minority Co-investor</t>
  </si>
  <si>
    <t>Co-Lead</t>
  </si>
  <si>
    <r>
      <t xml:space="preserve">As of Current Quarter (or at Exit) - </t>
    </r>
    <r>
      <rPr>
        <b/>
        <sz val="8"/>
        <color theme="1"/>
        <rFont val="Arial"/>
        <family val="2"/>
      </rPr>
      <t>All balances in Company Reporting Currency (unless otherwise stated)</t>
    </r>
  </si>
  <si>
    <r>
      <t xml:space="preserve">Key Performance Indicators (at entry) - </t>
    </r>
    <r>
      <rPr>
        <b/>
        <sz val="8"/>
        <color theme="0"/>
        <rFont val="Arial"/>
        <family val="2"/>
      </rPr>
      <t>All balances in Company Reporting Currency (unless otherwise stated)</t>
    </r>
  </si>
  <si>
    <r>
      <t>As of Current Quarter (or at Exit) -</t>
    </r>
    <r>
      <rPr>
        <b/>
        <sz val="8"/>
        <color theme="1"/>
        <rFont val="Arial"/>
        <family val="2"/>
      </rPr>
      <t xml:space="preserve"> All balances in Company Reporting Currency (unless otherwise stated)</t>
    </r>
  </si>
  <si>
    <r>
      <t xml:space="preserve">For equity </t>
    </r>
    <r>
      <rPr>
        <b/>
        <sz val="10"/>
        <color theme="1"/>
        <rFont val="Arial"/>
        <family val="2"/>
      </rPr>
      <t>Positions</t>
    </r>
    <r>
      <rPr>
        <sz val="10"/>
        <color theme="1"/>
        <rFont val="Arial"/>
        <family val="2"/>
      </rPr>
      <t xml:space="preserve"> only; Provide any additional details to help clarify the data reported in this </t>
    </r>
    <r>
      <rPr>
        <b/>
        <sz val="10"/>
        <color theme="1"/>
        <rFont val="Arial"/>
        <family val="2"/>
      </rPr>
      <t>Field Section</t>
    </r>
  </si>
  <si>
    <r>
      <t xml:space="preserve">For equity </t>
    </r>
    <r>
      <rPr>
        <b/>
        <sz val="10"/>
        <color theme="1"/>
        <rFont val="Arial"/>
        <family val="2"/>
      </rPr>
      <t>Positions</t>
    </r>
    <r>
      <rPr>
        <sz val="10"/>
        <color theme="1"/>
        <rFont val="Arial"/>
        <family val="2"/>
      </rPr>
      <t xml:space="preserve"> only; The total expenses, related to the </t>
    </r>
    <r>
      <rPr>
        <b/>
        <sz val="10"/>
        <color theme="1"/>
        <rFont val="Arial"/>
        <family val="2"/>
      </rPr>
      <t>Position</t>
    </r>
    <r>
      <rPr>
        <sz val="10"/>
        <color theme="1"/>
        <rFont val="Arial"/>
        <family val="2"/>
      </rPr>
      <t xml:space="preserve">, that were paid by the </t>
    </r>
    <r>
      <rPr>
        <b/>
        <sz val="10"/>
        <color theme="1"/>
        <rFont val="Arial"/>
        <family val="2"/>
      </rPr>
      <t>Fund</t>
    </r>
    <r>
      <rPr>
        <sz val="10"/>
        <color theme="1"/>
        <rFont val="Arial"/>
        <family val="2"/>
      </rPr>
      <t xml:space="preserve"> and rolled into the cost-basis of the </t>
    </r>
    <r>
      <rPr>
        <b/>
        <sz val="10"/>
        <color theme="1"/>
        <rFont val="Arial"/>
        <family val="2"/>
      </rPr>
      <t>Position</t>
    </r>
    <r>
      <rPr>
        <sz val="10"/>
        <color theme="1"/>
        <rFont val="Arial"/>
        <family val="2"/>
      </rPr>
      <t xml:space="preserve">; Includes capitalized expenses paid to (i.e., retained-by) the </t>
    </r>
    <r>
      <rPr>
        <b/>
        <sz val="10"/>
        <color theme="1"/>
        <rFont val="Arial"/>
        <family val="2"/>
      </rPr>
      <t>GP</t>
    </r>
    <r>
      <rPr>
        <sz val="10"/>
        <color theme="1"/>
        <rFont val="Arial"/>
        <family val="2"/>
      </rPr>
      <t xml:space="preserve"> (and related parties) or non-related parties that supported/participated-in the transaction</t>
    </r>
  </si>
  <si>
    <t>Investment</t>
  </si>
  <si>
    <t>Realization</t>
  </si>
  <si>
    <t>Debt Recoursed 
to Fund</t>
  </si>
  <si>
    <t>Number of 
LP Co-Investors</t>
  </si>
  <si>
    <t>Cross-Fund Investment? 
(y/n)</t>
  </si>
  <si>
    <r>
      <t xml:space="preserve">If currently public, the date in which the </t>
    </r>
    <r>
      <rPr>
        <b/>
        <sz val="10"/>
        <color theme="1"/>
        <rFont val="Arial"/>
        <family val="2"/>
      </rPr>
      <t>Company's</t>
    </r>
    <r>
      <rPr>
        <sz val="10"/>
        <color theme="1"/>
        <rFont val="Arial"/>
        <family val="2"/>
      </rPr>
      <t xml:space="preserve"> equity was listed on an </t>
    </r>
    <r>
      <rPr>
        <b/>
        <sz val="10"/>
        <color theme="1"/>
        <rFont val="Arial"/>
        <family val="2"/>
      </rPr>
      <t>Exchange</t>
    </r>
    <r>
      <rPr>
        <sz val="10"/>
        <color theme="1"/>
        <rFont val="Arial"/>
        <family val="2"/>
      </rPr>
      <t xml:space="preserve">; Leave this field blank for non-public </t>
    </r>
    <r>
      <rPr>
        <b/>
        <sz val="10"/>
        <color theme="1"/>
        <rFont val="Arial"/>
        <family val="2"/>
      </rPr>
      <t>Companies</t>
    </r>
  </si>
  <si>
    <r>
      <t xml:space="preserve">If currently public, the abbreviation used to uniquely-identify publicly-traded securities of a </t>
    </r>
    <r>
      <rPr>
        <b/>
        <sz val="10"/>
        <color theme="1"/>
        <rFont val="Arial"/>
        <family val="2"/>
      </rPr>
      <t>Company</t>
    </r>
    <r>
      <rPr>
        <sz val="10"/>
        <color theme="1"/>
        <rFont val="Arial"/>
        <family val="2"/>
      </rPr>
      <t xml:space="preserve"> on a particular stock market; May consist of letters, numbers, or a combination of both</t>
    </r>
  </si>
  <si>
    <r>
      <t xml:space="preserve">If applicable, the date that the </t>
    </r>
    <r>
      <rPr>
        <b/>
        <sz val="10"/>
        <color theme="1"/>
        <rFont val="Arial"/>
        <family val="2"/>
      </rPr>
      <t>Company's</t>
    </r>
    <r>
      <rPr>
        <sz val="10"/>
        <color theme="1"/>
        <rFont val="Arial"/>
        <family val="2"/>
      </rPr>
      <t xml:space="preserve"> equity was most-recently removed from a public stock exchange; Alternatively, the most recent date in which the </t>
    </r>
    <r>
      <rPr>
        <b/>
        <sz val="10"/>
        <color theme="1"/>
        <rFont val="Arial"/>
        <family val="2"/>
      </rPr>
      <t>Company</t>
    </r>
    <r>
      <rPr>
        <sz val="10"/>
        <color theme="1"/>
        <rFont val="Arial"/>
        <family val="2"/>
      </rPr>
      <t xml:space="preserve"> became private and no longer freely-traded</t>
    </r>
  </si>
  <si>
    <t>(buyout or growth)</t>
  </si>
  <si>
    <r>
      <t xml:space="preserve">The </t>
    </r>
    <r>
      <rPr>
        <b/>
        <sz val="10"/>
        <color theme="1"/>
        <rFont val="Arial"/>
        <family val="2"/>
      </rPr>
      <t>Position</t>
    </r>
    <r>
      <rPr>
        <sz val="10"/>
        <color theme="1"/>
        <rFont val="Arial"/>
        <family val="2"/>
      </rPr>
      <t xml:space="preserve"> represents a control investment in mid/late-stage life-cycle businesses (i.e., stable cash flows); Investments are typically in the form of equity; Control is defined as having a majority interest in the </t>
    </r>
    <r>
      <rPr>
        <b/>
        <sz val="10"/>
        <color theme="1"/>
        <rFont val="Arial"/>
        <family val="2"/>
      </rPr>
      <t>Company</t>
    </r>
    <r>
      <rPr>
        <sz val="10"/>
        <color theme="1"/>
        <rFont val="Arial"/>
        <family val="2"/>
      </rPr>
      <t xml:space="preserve"> or in partnership with an investment consortium that holds an aggregate majority interest</t>
    </r>
  </si>
  <si>
    <r>
      <t xml:space="preserve">The </t>
    </r>
    <r>
      <rPr>
        <b/>
        <sz val="10"/>
        <color theme="1"/>
        <rFont val="Arial"/>
        <family val="2"/>
      </rPr>
      <t>Position</t>
    </r>
    <r>
      <rPr>
        <sz val="10"/>
        <color theme="1"/>
        <rFont val="Arial"/>
        <family val="2"/>
      </rPr>
      <t xml:space="preserve"> represents a minority-investment in profitable, but early life-cycle businesses (i.e., moderately-consistent cash flows) that need capital to expand its footprint or provide liquidity for an existing investor; Investments are typically in the form of equity</t>
    </r>
  </si>
  <si>
    <r>
      <t xml:space="preserve">The </t>
    </r>
    <r>
      <rPr>
        <b/>
        <sz val="10"/>
        <color theme="1"/>
        <rFont val="Arial"/>
        <family val="2"/>
      </rPr>
      <t>Position</t>
    </r>
    <r>
      <rPr>
        <sz val="10"/>
        <color theme="1"/>
        <rFont val="Arial"/>
        <family val="2"/>
      </rPr>
      <t xml:space="preserve"> represents a minority investment in an early life-cycle business (i.e., highly-volatile cash flows) that need starter capital; Investments are typically in the form of equity or debt</t>
    </r>
  </si>
  <si>
    <r>
      <t xml:space="preserve">The </t>
    </r>
    <r>
      <rPr>
        <b/>
        <sz val="10"/>
        <color theme="1"/>
        <rFont val="Arial"/>
        <family val="2"/>
      </rPr>
      <t>Position</t>
    </r>
    <r>
      <rPr>
        <sz val="10"/>
        <color theme="1"/>
        <rFont val="Arial"/>
        <family val="2"/>
      </rPr>
      <t xml:space="preserve"> represents an equity or debt investment in a property, a collection of properties, or assets that are securitized by properties</t>
    </r>
  </si>
  <si>
    <r>
      <t xml:space="preserve">The </t>
    </r>
    <r>
      <rPr>
        <b/>
        <sz val="10"/>
        <color theme="1"/>
        <rFont val="Arial"/>
        <family val="2"/>
      </rPr>
      <t>Position</t>
    </r>
    <r>
      <rPr>
        <sz val="10"/>
        <color theme="1"/>
        <rFont val="Arial"/>
        <family val="2"/>
      </rPr>
      <t xml:space="preserve"> represents a loan (either </t>
    </r>
    <r>
      <rPr>
        <b/>
        <sz val="10"/>
        <color theme="1"/>
        <rFont val="Arial"/>
        <family val="2"/>
      </rPr>
      <t>Acquired</t>
    </r>
    <r>
      <rPr>
        <sz val="10"/>
        <color theme="1"/>
        <rFont val="Arial"/>
        <family val="2"/>
      </rPr>
      <t xml:space="preserve"> or </t>
    </r>
    <r>
      <rPr>
        <b/>
        <sz val="10"/>
        <color theme="1"/>
        <rFont val="Arial"/>
        <family val="2"/>
      </rPr>
      <t>Purchased</t>
    </r>
    <r>
      <rPr>
        <sz val="10"/>
        <color theme="1"/>
        <rFont val="Arial"/>
        <family val="2"/>
      </rPr>
      <t>) to financially-stable businesses</t>
    </r>
  </si>
  <si>
    <r>
      <t xml:space="preserve">The </t>
    </r>
    <r>
      <rPr>
        <b/>
        <sz val="10"/>
        <color theme="1"/>
        <rFont val="Arial"/>
        <family val="2"/>
      </rPr>
      <t>Position</t>
    </r>
    <r>
      <rPr>
        <sz val="10"/>
        <color theme="1"/>
        <rFont val="Arial"/>
        <family val="2"/>
      </rPr>
      <t xml:space="preserve"> represents a Limited Partner interest in a closed-ended fund, that was committed-to at (or before) the target fund's final closing date (i.e., a primary fund)</t>
    </r>
  </si>
  <si>
    <r>
      <t xml:space="preserve">The </t>
    </r>
    <r>
      <rPr>
        <b/>
        <sz val="10"/>
        <color theme="1"/>
        <rFont val="Arial"/>
        <family val="2"/>
      </rPr>
      <t>Position</t>
    </r>
    <r>
      <rPr>
        <sz val="10"/>
        <color theme="1"/>
        <rFont val="Arial"/>
        <family val="2"/>
      </rPr>
      <t xml:space="preserve"> represents an equity or debt investment in the physical structures, networks, and other facilities that provide services essential to economic productivity</t>
    </r>
  </si>
  <si>
    <t>Natural Resources</t>
  </si>
  <si>
    <r>
      <t xml:space="preserve">The </t>
    </r>
    <r>
      <rPr>
        <b/>
        <sz val="10"/>
        <color theme="1"/>
        <rFont val="Arial"/>
        <family val="2"/>
      </rPr>
      <t>Position</t>
    </r>
    <r>
      <rPr>
        <sz val="10"/>
        <color theme="1"/>
        <rFont val="Arial"/>
        <family val="2"/>
      </rPr>
      <t xml:space="preserve"> represents precious metal, commodities, agricultural land, oil, gas, and other similar real assets</t>
    </r>
  </si>
  <si>
    <r>
      <t xml:space="preserve">The </t>
    </r>
    <r>
      <rPr>
        <b/>
        <sz val="10"/>
        <color theme="1"/>
        <rFont val="Arial"/>
        <family val="2"/>
      </rPr>
      <t>Position</t>
    </r>
    <r>
      <rPr>
        <sz val="10"/>
        <color theme="1"/>
        <rFont val="Arial"/>
        <family val="2"/>
      </rPr>
      <t xml:space="preserve"> represents a loan (either </t>
    </r>
    <r>
      <rPr>
        <b/>
        <sz val="10"/>
        <color theme="1"/>
        <rFont val="Arial"/>
        <family val="2"/>
      </rPr>
      <t>Acquired</t>
    </r>
    <r>
      <rPr>
        <sz val="10"/>
        <color theme="1"/>
        <rFont val="Arial"/>
        <family val="2"/>
      </rPr>
      <t xml:space="preserve"> or </t>
    </r>
    <r>
      <rPr>
        <b/>
        <sz val="10"/>
        <color theme="1"/>
        <rFont val="Arial"/>
        <family val="2"/>
      </rPr>
      <t>Purchased</t>
    </r>
    <r>
      <rPr>
        <sz val="10"/>
        <color theme="1"/>
        <rFont val="Arial"/>
        <family val="2"/>
      </rPr>
      <t xml:space="preserve">) to a financially-troubled </t>
    </r>
    <r>
      <rPr>
        <b/>
        <sz val="10"/>
        <color theme="1"/>
        <rFont val="Arial"/>
        <family val="2"/>
      </rPr>
      <t>Company</t>
    </r>
    <r>
      <rPr>
        <sz val="10"/>
        <color theme="1"/>
        <rFont val="Arial"/>
        <family val="2"/>
      </rPr>
      <t xml:space="preserve">, with the goal of seeking an above-average yield and/or to take control of the </t>
    </r>
    <r>
      <rPr>
        <b/>
        <sz val="10"/>
        <color theme="1"/>
        <rFont val="Arial"/>
        <family val="2"/>
      </rPr>
      <t>Company</t>
    </r>
    <r>
      <rPr>
        <sz val="10"/>
        <color theme="1"/>
        <rFont val="Arial"/>
        <family val="2"/>
      </rPr>
      <t xml:space="preserve"> after bankruptcy</t>
    </r>
  </si>
  <si>
    <r>
      <t xml:space="preserve">The </t>
    </r>
    <r>
      <rPr>
        <b/>
        <sz val="10"/>
        <color theme="1"/>
        <rFont val="Arial"/>
        <family val="2"/>
      </rPr>
      <t>Position</t>
    </r>
    <r>
      <rPr>
        <sz val="10"/>
        <color theme="1"/>
        <rFont val="Arial"/>
        <family val="2"/>
      </rPr>
      <t xml:space="preserve"> represents a Limited Partner interest in a closed-ended fund, that was acquired from another investor after the target fund's final closing date</t>
    </r>
  </si>
  <si>
    <r>
      <t xml:space="preserve">The </t>
    </r>
    <r>
      <rPr>
        <b/>
        <sz val="10"/>
        <color theme="1"/>
        <rFont val="Arial"/>
        <family val="2"/>
      </rPr>
      <t>Company's</t>
    </r>
    <r>
      <rPr>
        <sz val="10"/>
        <color theme="1"/>
        <rFont val="Arial"/>
        <family val="2"/>
      </rPr>
      <t xml:space="preserve"> debt is </t>
    </r>
    <r>
      <rPr>
        <u/>
        <sz val="10"/>
        <color theme="1"/>
        <rFont val="Arial"/>
        <family val="2"/>
      </rPr>
      <t>not</t>
    </r>
    <r>
      <rPr>
        <sz val="10"/>
        <color theme="1"/>
        <rFont val="Arial"/>
        <family val="2"/>
      </rPr>
      <t xml:space="preserve"> in- or near-default; Necessary interest and principal payments are being paid on applicable debt</t>
    </r>
  </si>
  <si>
    <r>
      <t xml:space="preserve">The </t>
    </r>
    <r>
      <rPr>
        <b/>
        <sz val="10"/>
        <color theme="1"/>
        <rFont val="Arial"/>
        <family val="2"/>
      </rPr>
      <t>Company's</t>
    </r>
    <r>
      <rPr>
        <sz val="10"/>
        <color theme="1"/>
        <rFont val="Arial"/>
        <family val="2"/>
      </rPr>
      <t xml:space="preserve"> debt is in-default of close to default; Necessary interest and principal payments have </t>
    </r>
    <r>
      <rPr>
        <u/>
        <sz val="10"/>
        <color theme="1"/>
        <rFont val="Arial"/>
        <family val="2"/>
      </rPr>
      <t>not</t>
    </r>
    <r>
      <rPr>
        <sz val="10"/>
        <color theme="1"/>
        <rFont val="Arial"/>
        <family val="2"/>
      </rPr>
      <t xml:space="preserve"> been paid on applicable debt</t>
    </r>
  </si>
  <si>
    <t>Provides post-closing payment processing procedures</t>
  </si>
  <si>
    <t>Oil-pipeline operating outsourcing</t>
  </si>
  <si>
    <t>Iron-ore integration inventions</t>
  </si>
  <si>
    <t>Actuarial Advisors</t>
  </si>
  <si>
    <t>CAA</t>
  </si>
  <si>
    <t>Bartolo Bartholomew</t>
  </si>
  <si>
    <t>Carol Carlson</t>
  </si>
  <si>
    <t>Abigale Abraham</t>
  </si>
  <si>
    <t>Daniel Danforth</t>
  </si>
  <si>
    <t>Simpson, Szyslak, Gumble</t>
  </si>
  <si>
    <t>Crockett, Mackey, Sipowicz</t>
  </si>
  <si>
    <t>Smith, Peck, Murdoch, Baracus</t>
  </si>
  <si>
    <t>Blaine, Lund, Renault, Ferrari</t>
  </si>
  <si>
    <t>Lemon, Donaghy, Jordan</t>
  </si>
  <si>
    <t>Drebin International</t>
  </si>
  <si>
    <t>SamCo</t>
  </si>
  <si>
    <t>PTF, inc.</t>
  </si>
  <si>
    <t>Moleman Capital Partners</t>
  </si>
  <si>
    <t>Kabletown</t>
  </si>
  <si>
    <r>
      <t xml:space="preserve">Key Performance Indicators (current / at exit) </t>
    </r>
    <r>
      <rPr>
        <b/>
        <i/>
        <sz val="10"/>
        <color theme="0"/>
        <rFont val="Arial"/>
        <family val="2"/>
      </rPr>
      <t xml:space="preserve">- </t>
    </r>
    <r>
      <rPr>
        <b/>
        <i/>
        <sz val="8"/>
        <color theme="0"/>
        <rFont val="Arial"/>
        <family val="2"/>
      </rPr>
      <t>All balances in Company reporting currency (unless otherwise stated)</t>
    </r>
  </si>
  <si>
    <t>Multiple
(realizations)
(D/A)</t>
  </si>
  <si>
    <t>Multiple
(unrealized)
(C/A)</t>
  </si>
  <si>
    <t>(confidential 1), NYC Capital</t>
  </si>
  <si>
    <t>(confidential 2); ZZZ Capital</t>
  </si>
  <si>
    <t>MPQ Ventures; TSS Partners</t>
  </si>
  <si>
    <r>
      <t xml:space="preserve">The capital stack represents all the capital invested in a company, and any investment in that company can be categorized/ranked from least-risky capital to most-risky capital [i.e., 1.) Senior Debt, 2.) Junior Debt, 3.) Mezzanine Debt, 4.) Preferred Equity, 5.) Common Equity]; For any debt security </t>
    </r>
    <r>
      <rPr>
        <b/>
        <sz val="10"/>
        <color theme="1"/>
        <rFont val="Arial"/>
        <family val="2"/>
      </rPr>
      <t>Positions</t>
    </r>
    <r>
      <rPr>
        <sz val="10"/>
        <color theme="1"/>
        <rFont val="Arial"/>
        <family val="2"/>
      </rPr>
      <t xml:space="preserve">, what percentage of the capital stack (on a par-value basis, at the time of the investment) was </t>
    </r>
    <r>
      <rPr>
        <u/>
        <sz val="10"/>
        <color theme="1"/>
        <rFont val="Arial"/>
        <family val="2"/>
      </rPr>
      <t>less</t>
    </r>
    <r>
      <rPr>
        <sz val="10"/>
        <color theme="1"/>
        <rFont val="Arial"/>
        <family val="2"/>
      </rPr>
      <t xml:space="preserve"> risky than the debt in question? For the avoidance of doubt, do not include any portion of the capital stack that is as equally-risky as the debt in question</t>
    </r>
  </si>
  <si>
    <r>
      <t xml:space="preserve">The capital stack represents all the capital invested in a company, and any investment in that company can be categorized/ranked from least-risky capital to most-risky capital [i.e., 1.) Senior Debt, 2.) Junior Debt, 3.) Mezzanine Debt, 4.) Preferred Equity, 5.) Common Equity]; For any debt security </t>
    </r>
    <r>
      <rPr>
        <b/>
        <sz val="10"/>
        <color theme="1"/>
        <rFont val="Arial"/>
        <family val="2"/>
      </rPr>
      <t>Positions</t>
    </r>
    <r>
      <rPr>
        <sz val="10"/>
        <color theme="1"/>
        <rFont val="Arial"/>
        <family val="2"/>
      </rPr>
      <t xml:space="preserve">, what percentage of the capital stack (on a par-value basis, at the time of the investment) was </t>
    </r>
    <r>
      <rPr>
        <u/>
        <sz val="10"/>
        <color theme="1"/>
        <rFont val="Arial"/>
        <family val="2"/>
      </rPr>
      <t>more</t>
    </r>
    <r>
      <rPr>
        <sz val="10"/>
        <color theme="1"/>
        <rFont val="Arial"/>
        <family val="2"/>
      </rPr>
      <t xml:space="preserve"> risky than the debt in question? For the avoidance of doubt, do not include any portion of the capital stack that is as equally-risky as the debt in question</t>
    </r>
  </si>
  <si>
    <t>Lemon</t>
  </si>
  <si>
    <t>Simpson, Szyslak, Gumble, Hutz, McClure, Terwilliger, Burns</t>
  </si>
  <si>
    <t>n/a (IPO)</t>
  </si>
  <si>
    <t>Casablanca, Inc.</t>
  </si>
  <si>
    <t>Smithers, Grimes, Muntz</t>
  </si>
  <si>
    <t/>
  </si>
  <si>
    <t>Total 
Commitment</t>
  </si>
  <si>
    <t>KPI #1</t>
  </si>
  <si>
    <t>KPI #2</t>
  </si>
  <si>
    <t>KPI #3</t>
  </si>
  <si>
    <t>KPI #4</t>
  </si>
  <si>
    <t>KPI #5</t>
  </si>
  <si>
    <t>Override 11</t>
  </si>
  <si>
    <t>Override 12</t>
  </si>
  <si>
    <t>Override 13</t>
  </si>
  <si>
    <t>Override 14</t>
  </si>
  <si>
    <t>Override 15</t>
  </si>
  <si>
    <t>Override 16</t>
  </si>
  <si>
    <t>Override 17</t>
  </si>
  <si>
    <t>Override 18</t>
  </si>
  <si>
    <t>Override 19</t>
  </si>
  <si>
    <t>Override 20</t>
  </si>
  <si>
    <t>Override 21</t>
  </si>
  <si>
    <t>Override 22</t>
  </si>
  <si>
    <t>Override 23</t>
  </si>
  <si>
    <t>Override 24</t>
  </si>
  <si>
    <t>Override 25</t>
  </si>
  <si>
    <t>Override 26</t>
  </si>
  <si>
    <t>Override 27</t>
  </si>
  <si>
    <t>Override 28</t>
  </si>
  <si>
    <t>Override 29</t>
  </si>
  <si>
    <t>Override 30</t>
  </si>
  <si>
    <t>KPI #6</t>
  </si>
  <si>
    <t>KPI #7</t>
  </si>
  <si>
    <t>KPI #8</t>
  </si>
  <si>
    <t>KPI #9</t>
  </si>
  <si>
    <t>KPI #10</t>
  </si>
  <si>
    <t>ESG Program</t>
  </si>
  <si>
    <t>Carbon Footprint</t>
  </si>
  <si>
    <t xml:space="preserve">Initiatives / Performance Targets </t>
  </si>
  <si>
    <t>ESG Policy?
(y/n)</t>
  </si>
  <si>
    <t>Progress vs. Targets</t>
  </si>
  <si>
    <t>GP Monitoring?
(y/n)</t>
  </si>
  <si>
    <t>(GP to Provide Definition)</t>
  </si>
  <si>
    <t>GHG Emissions</t>
  </si>
  <si>
    <t>Pending, Subsequently Closed</t>
  </si>
  <si>
    <t>Mezzanine</t>
  </si>
  <si>
    <t>Direct Lending</t>
  </si>
  <si>
    <t>Initial Lock-Up Expiration Date</t>
  </si>
  <si>
    <t>Total Contributions*</t>
  </si>
  <si>
    <r>
      <t xml:space="preserve">Provide any additional details to help clarify the data reported in this </t>
    </r>
    <r>
      <rPr>
        <b/>
        <sz val="10"/>
        <color theme="1"/>
        <rFont val="Arial"/>
        <family val="2"/>
      </rPr>
      <t>Field Section</t>
    </r>
    <r>
      <rPr>
        <sz val="10"/>
        <color theme="1"/>
        <rFont val="Arial"/>
        <family val="2"/>
      </rPr>
      <t>, including an explanation for any mandatory fields not provided</t>
    </r>
  </si>
  <si>
    <t>Growth/VC for Control</t>
  </si>
  <si>
    <t>Analysis Date</t>
  </si>
  <si>
    <r>
      <t xml:space="preserve">As of Analysis Date - </t>
    </r>
    <r>
      <rPr>
        <b/>
        <sz val="8"/>
        <color theme="1"/>
        <rFont val="Arial"/>
        <family val="2"/>
      </rPr>
      <t>All balances in Company Reporting Currency (unless otherwise stated)</t>
    </r>
  </si>
  <si>
    <r>
      <t xml:space="preserve">As of Analysis Date - </t>
    </r>
    <r>
      <rPr>
        <b/>
        <i/>
        <sz val="8"/>
        <color theme="1"/>
        <rFont val="Arial"/>
        <family val="2"/>
      </rPr>
      <t>All balances in Company Reporting Currency (unless otherwise stated)</t>
    </r>
  </si>
  <si>
    <r>
      <t xml:space="preserve">Adjusted value to take into account any non-recurring items for the last twelve months ending on the </t>
    </r>
    <r>
      <rPr>
        <b/>
        <sz val="10"/>
        <color theme="1"/>
        <rFont val="Arial"/>
        <family val="2"/>
      </rPr>
      <t>Analysis Date</t>
    </r>
  </si>
  <si>
    <t>Recapitalization - Minority Investment</t>
  </si>
  <si>
    <t>ESOP</t>
  </si>
  <si>
    <t>Sale of a minority stake or investment to a buyer without a change in control of the business; Control may be retained by founder, corporate parent, or sponsor</t>
  </si>
  <si>
    <t>Fully Exited, No Escrow</t>
  </si>
  <si>
    <t>Fully Exited, Escrow Pending</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</si>
  <si>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is completely realized with none of the realized proceeds held in an escrow account; </t>
    </r>
    <r>
      <rPr>
        <b/>
        <sz val="10"/>
        <rFont val="Arial"/>
        <family val="2"/>
      </rPr>
      <t>Reported Value</t>
    </r>
    <r>
      <rPr>
        <sz val="10"/>
        <rFont val="Arial"/>
        <family val="2"/>
      </rPr>
      <t xml:space="preserve"> and </t>
    </r>
    <r>
      <rPr>
        <b/>
        <sz val="10"/>
        <rFont val="Arial"/>
        <family val="2"/>
      </rPr>
      <t>Current Cost</t>
    </r>
    <r>
      <rPr>
        <sz val="10"/>
        <rFont val="Arial"/>
        <family val="2"/>
      </rPr>
      <t xml:space="preserve"> are both zero; Use this status if the </t>
    </r>
    <r>
      <rPr>
        <b/>
        <sz val="10"/>
        <rFont val="Arial"/>
        <family val="2"/>
      </rPr>
      <t>Company</t>
    </r>
    <r>
      <rPr>
        <sz val="10"/>
        <rFont val="Arial"/>
        <family val="2"/>
      </rPr>
      <t xml:space="preserve"> was merged with another asset held by the </t>
    </r>
    <r>
      <rPr>
        <b/>
        <sz val="10"/>
        <rFont val="Arial"/>
        <family val="2"/>
      </rPr>
      <t>Fund</t>
    </r>
  </si>
  <si>
    <t>Early Redemption</t>
  </si>
  <si>
    <t>Management Buyout</t>
  </si>
  <si>
    <t>Position Identifier</t>
  </si>
  <si>
    <t>Notes</t>
  </si>
  <si>
    <t>Transaction Currency</t>
  </si>
  <si>
    <t>Factor</t>
  </si>
  <si>
    <t>ESG Industry Classification</t>
  </si>
  <si>
    <t>ESG Reporting Taxonomy</t>
  </si>
  <si>
    <t>IRIS</t>
  </si>
  <si>
    <t>GRI</t>
  </si>
  <si>
    <t>Custom</t>
  </si>
  <si>
    <t>M&amp;A Activity</t>
  </si>
  <si>
    <t>Total Enterprise Value 
(A+B+C)</t>
  </si>
  <si>
    <t>Industry Valuation Benchmark</t>
  </si>
  <si>
    <t>Multiple of Revenue</t>
  </si>
  <si>
    <t>Multiple of EBIT</t>
  </si>
  <si>
    <t>Multiple of EBITDA</t>
  </si>
  <si>
    <t>Multiple of EBITA</t>
  </si>
  <si>
    <t>Number of M&amp;A Transactions (net)</t>
  </si>
  <si>
    <t>Enterprise Value of M&amp;A Transactions (net)</t>
  </si>
  <si>
    <t>M&amp;A Activity Notes</t>
  </si>
  <si>
    <r>
      <t xml:space="preserve">Provide any additional details to help clarify the data reported in this </t>
    </r>
    <r>
      <rPr>
        <b/>
        <sz val="10"/>
        <rFont val="Arial"/>
        <family val="2"/>
      </rPr>
      <t>Field Section</t>
    </r>
  </si>
  <si>
    <t>M&amp;A Activity Notes
(if any)</t>
  </si>
  <si>
    <r>
      <t xml:space="preserve">As of the </t>
    </r>
    <r>
      <rPr>
        <b/>
        <sz val="10"/>
        <rFont val="Arial"/>
        <family val="2"/>
      </rPr>
      <t>Template Reporting Date</t>
    </r>
    <r>
      <rPr>
        <sz val="10"/>
        <rFont val="Arial"/>
        <family val="2"/>
      </rPr>
      <t xml:space="preserve">, the cumulative amount of capital (incl. in-kind payments) that has been generated by </t>
    </r>
    <r>
      <rPr>
        <u/>
        <sz val="10"/>
        <rFont val="Arial"/>
        <family val="2"/>
      </rPr>
      <t>all</t>
    </r>
    <r>
      <rPr>
        <sz val="10"/>
        <rFont val="Arial"/>
        <family val="2"/>
      </rPr>
      <t xml:space="preserve"> of the </t>
    </r>
    <r>
      <rPr>
        <b/>
        <sz val="10"/>
        <rFont val="Arial"/>
        <family val="2"/>
      </rPr>
      <t>Positions</t>
    </r>
    <r>
      <rPr>
        <sz val="10"/>
        <rFont val="Arial"/>
        <family val="2"/>
      </rPr>
      <t xml:space="preserve">, including realizations, income, and/or dividends; In-kind amounts should be based on the LPA definition; Include any PIK interest earned; Exclude any proceeds from the return of bridge financing, syndication, and/or transaction fees received from the </t>
    </r>
    <r>
      <rPr>
        <b/>
        <sz val="10"/>
        <rFont val="Arial"/>
        <family val="2"/>
      </rPr>
      <t>Company</t>
    </r>
    <r>
      <rPr>
        <sz val="10"/>
        <rFont val="Arial"/>
        <family val="2"/>
      </rPr>
      <t xml:space="preserve"> (e.g., monitoring, advisory, etc.); See additional details about f/x conversions in the </t>
    </r>
    <r>
      <rPr>
        <b/>
        <sz val="10"/>
        <rFont val="Arial"/>
        <family val="2"/>
      </rPr>
      <t>Fund Performance Metrics</t>
    </r>
    <r>
      <rPr>
        <sz val="10"/>
        <rFont val="Arial"/>
        <family val="2"/>
      </rPr>
      <t xml:space="preserve"> section of the definitions</t>
    </r>
  </si>
  <si>
    <t>Initial Lock-Up Expiration Date
(mm/dd/yyyy)</t>
  </si>
  <si>
    <t>Minority Interest and Other Net Assets</t>
  </si>
  <si>
    <r>
      <t xml:space="preserve">Interest charged to the </t>
    </r>
    <r>
      <rPr>
        <b/>
        <sz val="10"/>
        <color theme="1"/>
        <rFont val="Arial"/>
        <family val="2"/>
      </rPr>
      <t>Company</t>
    </r>
    <r>
      <rPr>
        <sz val="10"/>
        <color theme="1"/>
        <rFont val="Arial"/>
        <family val="2"/>
      </rPr>
      <t xml:space="preserve"> on all indebtedness; Alternatively, the product of: 1.) debt outstanding, 2.) interest rate, and 3.) time;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</si>
  <si>
    <t>Debt Maturity Schedule 
(fiscal-year 1)</t>
  </si>
  <si>
    <t>Debt Maturity Schedule 
(fiscal-year 2)</t>
  </si>
  <si>
    <t>Debt Maturity Schedule 
(fiscal-year 3)</t>
  </si>
  <si>
    <t>Debt Maturity Schedule 
(fiscal-year 4)</t>
  </si>
  <si>
    <t>Debt Maturity Schedule 
(fiscal-year 5)</t>
  </si>
  <si>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1)</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</si>
  <si>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2)</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</si>
  <si>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3)</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</si>
  <si>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4)</t>
    </r>
  </si>
  <si>
    <r>
      <t xml:space="preserve">(dropdown) The method in which the </t>
    </r>
    <r>
      <rPr>
        <b/>
        <sz val="10"/>
        <rFont val="Arial"/>
        <family val="2"/>
      </rPr>
      <t>Position</t>
    </r>
    <r>
      <rPr>
        <sz val="10"/>
        <rFont val="Arial"/>
        <family val="2"/>
      </rPr>
      <t xml:space="preserve"> was completely realized (including write-offs); If the </t>
    </r>
    <r>
      <rPr>
        <b/>
        <sz val="10"/>
        <rFont val="Arial"/>
        <family val="2"/>
      </rPr>
      <t>Fund</t>
    </r>
    <r>
      <rPr>
        <sz val="10"/>
        <rFont val="Arial"/>
        <family val="2"/>
      </rPr>
      <t xml:space="preserve"> experienced multiple types of final realizations (approximately at the same time), please select the largest exit type (based on total realized proceeds) and indicate the smaller realization types in the </t>
    </r>
    <r>
      <rPr>
        <b/>
        <sz val="10"/>
        <rFont val="Arial"/>
        <family val="2"/>
      </rPr>
      <t xml:space="preserve">Exit Details Notes </t>
    </r>
    <r>
      <rPr>
        <sz val="10"/>
        <rFont val="Arial"/>
        <family val="2"/>
      </rPr>
      <t>field</t>
    </r>
  </si>
  <si>
    <r>
      <t xml:space="preserve">For equity </t>
    </r>
    <r>
      <rPr>
        <b/>
        <sz val="10"/>
        <rFont val="Arial"/>
        <family val="2"/>
      </rPr>
      <t>Positions</t>
    </r>
    <r>
      <rPr>
        <sz val="10"/>
        <rFont val="Arial"/>
        <family val="2"/>
      </rPr>
      <t xml:space="preserve"> only; For the transaction that the </t>
    </r>
    <r>
      <rPr>
        <b/>
        <sz val="10"/>
        <rFont val="Arial"/>
        <family val="2"/>
      </rPr>
      <t>Fund</t>
    </r>
    <r>
      <rPr>
        <sz val="10"/>
        <rFont val="Arial"/>
        <family val="2"/>
      </rPr>
      <t xml:space="preserve"> participated in, how much senior-level debt (defined as debt that takes priority over unsecured or otherwise more-junior debt), if any, was borrowed (drawn) to complete the initial deal?; </t>
    </r>
    <r>
      <rPr>
        <b/>
        <sz val="10"/>
        <rFont val="Arial"/>
        <family val="2"/>
      </rPr>
      <t>Company</t>
    </r>
    <r>
      <rPr>
        <sz val="10"/>
        <rFont val="Arial"/>
        <family val="2"/>
      </rPr>
      <t xml:space="preserve">-level debt only </t>
    </r>
  </si>
  <si>
    <r>
      <t xml:space="preserve">For equity </t>
    </r>
    <r>
      <rPr>
        <b/>
        <sz val="10"/>
        <rFont val="Arial"/>
        <family val="2"/>
      </rPr>
      <t>Positions</t>
    </r>
    <r>
      <rPr>
        <sz val="10"/>
        <rFont val="Arial"/>
        <family val="2"/>
      </rPr>
      <t xml:space="preserve"> only; For the transaction that the </t>
    </r>
    <r>
      <rPr>
        <b/>
        <sz val="10"/>
        <rFont val="Arial"/>
        <family val="2"/>
      </rPr>
      <t>Fund</t>
    </r>
    <r>
      <rPr>
        <sz val="10"/>
        <rFont val="Arial"/>
        <family val="2"/>
      </rPr>
      <t xml:space="preserve"> participated in, how much subordinated debt (defined as debt in a secondary position to senior debt), if any, was borrowed (drawn) to complete the initial deal?; </t>
    </r>
    <r>
      <rPr>
        <b/>
        <sz val="10"/>
        <rFont val="Arial"/>
        <family val="2"/>
      </rPr>
      <t>Company</t>
    </r>
    <r>
      <rPr>
        <sz val="10"/>
        <rFont val="Arial"/>
        <family val="2"/>
      </rPr>
      <t xml:space="preserve">-level debt only </t>
    </r>
  </si>
  <si>
    <t>Transaction Description Notes (debt Positions only)</t>
  </si>
  <si>
    <t>Transaction Description (debt Positions only) Notes (if any)</t>
  </si>
  <si>
    <t>Position Type
(current/at exit)</t>
  </si>
  <si>
    <t>Position Type
(at entry)</t>
  </si>
  <si>
    <t>Multiple of Recurring Revenue</t>
  </si>
  <si>
    <t>Multiple of EBITDA, less CapEx</t>
  </si>
  <si>
    <t>Multiple of EBITDA, less Minority Interests</t>
  </si>
  <si>
    <t>Multiple of Earnings (P/E)</t>
  </si>
  <si>
    <r>
      <t xml:space="preserve">The application of an appropriate multiple to the </t>
    </r>
    <r>
      <rPr>
        <b/>
        <sz val="10"/>
        <color theme="1"/>
        <rFont val="Arial"/>
        <family val="2"/>
      </rPr>
      <t>Company's</t>
    </r>
    <r>
      <rPr>
        <sz val="10"/>
        <color theme="1"/>
        <rFont val="Arial"/>
        <family val="2"/>
      </rPr>
      <t xml:space="preserve"> Earnings per Share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</si>
  <si>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Recurring Revenue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</si>
  <si>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and Taxes during the selected </t>
    </r>
    <r>
      <rPr>
        <b/>
        <sz val="10"/>
        <color theme="1"/>
        <rFont val="Arial"/>
        <family val="2"/>
      </rPr>
      <t>Financial Reference Period</t>
    </r>
    <r>
      <rPr>
        <sz val="10"/>
        <color theme="1"/>
        <rFont val="Arial"/>
        <family val="2"/>
      </rPr>
      <t xml:space="preserve"> </t>
    </r>
  </si>
  <si>
    <t>Available Market Prices - Quoted</t>
  </si>
  <si>
    <t>Valuation Metrics (I &amp; II)</t>
  </si>
  <si>
    <t>Valuation Metrics I</t>
  </si>
  <si>
    <t>Methodology I</t>
  </si>
  <si>
    <t>Multiple I</t>
  </si>
  <si>
    <t>Financial Reference Period I</t>
  </si>
  <si>
    <t>Basis Value I</t>
  </si>
  <si>
    <t>Analysis Date I
(mm/dd/yyyy)</t>
  </si>
  <si>
    <t>Measurement Date I
(mm/dd/yyyy)</t>
  </si>
  <si>
    <t>Valuation Notes I
(if any)</t>
  </si>
  <si>
    <t>Valuation Metrics II</t>
  </si>
  <si>
    <t>Methodology II</t>
  </si>
  <si>
    <t>Multiple II</t>
  </si>
  <si>
    <t>Financial Reference Period II</t>
  </si>
  <si>
    <t>Basis Value II</t>
  </si>
  <si>
    <t>Analysis Date II
(mm/dd/yyyy)</t>
  </si>
  <si>
    <t>Measurement Date II
(mm/dd/yyyy)</t>
  </si>
  <si>
    <t>Valuation Notes II
(if any)</t>
  </si>
  <si>
    <t>Methodology (I &amp; II)</t>
  </si>
  <si>
    <t>Multiple (I &amp; II)</t>
  </si>
  <si>
    <t>Financial Reference Period (I &amp; II)</t>
  </si>
  <si>
    <t>Basis Value (I &amp; II)</t>
  </si>
  <si>
    <t>Analysis Date (I &amp; II)</t>
  </si>
  <si>
    <t>Measurement Date (I &amp; II)</t>
  </si>
  <si>
    <t>Valuation Notes (I &amp; II)</t>
  </si>
  <si>
    <r>
      <t xml:space="preserve">The application of an appropriate multiple to the </t>
    </r>
    <r>
      <rPr>
        <b/>
        <sz val="10"/>
        <color theme="1"/>
        <rFont val="Arial"/>
        <family val="2"/>
      </rPr>
      <t>Company's</t>
    </r>
    <r>
      <rPr>
        <sz val="10"/>
        <color theme="1"/>
        <rFont val="Arial"/>
        <family val="2"/>
      </rPr>
      <t xml:space="preserve"> Earnings Before Interest, Taxes, and Amortization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</si>
  <si>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</si>
  <si>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reduced by the amount of Capitalized Expenses, during the selected </t>
    </r>
    <r>
      <rPr>
        <b/>
        <sz val="10"/>
        <color theme="1"/>
        <rFont val="Arial"/>
        <family val="2"/>
      </rPr>
      <t>Financial Reference Period</t>
    </r>
    <r>
      <rPr>
        <sz val="10"/>
        <color theme="1"/>
        <rFont val="Arial"/>
        <family val="2"/>
      </rPr>
      <t xml:space="preserve"> </t>
    </r>
  </si>
  <si>
    <t>Financial Reference Period Definition</t>
  </si>
  <si>
    <t>Disclosure Restrictions 
(if any)</t>
  </si>
  <si>
    <t>Disclosure Restrictions (if any)</t>
  </si>
  <si>
    <t>Position Type (current/at exit)</t>
  </si>
  <si>
    <t>Position Type (at entry)</t>
  </si>
  <si>
    <t>Fund ID Number - Key</t>
  </si>
  <si>
    <t>Summary of Changes</t>
  </si>
  <si>
    <t>Fully Exited, Subsequently Closed</t>
  </si>
  <si>
    <r>
      <t xml:space="preserve">The initial investment in the </t>
    </r>
    <r>
      <rPr>
        <b/>
        <sz val="10"/>
        <rFont val="Arial"/>
        <family val="2"/>
      </rPr>
      <t>Position</t>
    </r>
    <r>
      <rPr>
        <sz val="10"/>
        <rFont val="Arial"/>
        <family val="2"/>
      </rPr>
      <t xml:space="preserve"> was completed after the </t>
    </r>
    <r>
      <rPr>
        <b/>
        <sz val="10"/>
        <rFont val="Arial"/>
        <family val="2"/>
      </rPr>
      <t>Template Reporting Date</t>
    </r>
    <r>
      <rPr>
        <sz val="10"/>
        <rFont val="Arial"/>
        <family val="2"/>
      </rPr>
      <t xml:space="preserve"> (but before the current Template was reported)</t>
    </r>
  </si>
  <si>
    <r>
      <t xml:space="preserve">The </t>
    </r>
    <r>
      <rPr>
        <b/>
        <sz val="10"/>
        <rFont val="Arial"/>
        <family val="2"/>
      </rPr>
      <t>Position</t>
    </r>
    <r>
      <rPr>
        <sz val="10"/>
        <rFont val="Arial"/>
        <family val="2"/>
      </rPr>
      <t xml:space="preserve"> was completely realized after the </t>
    </r>
    <r>
      <rPr>
        <b/>
        <sz val="10"/>
        <rFont val="Arial"/>
        <family val="2"/>
      </rPr>
      <t>Template Reporting Date</t>
    </r>
    <r>
      <rPr>
        <sz val="10"/>
        <rFont val="Arial"/>
        <family val="2"/>
      </rPr>
      <t xml:space="preserve"> (but before the current Template was reported); A portion of the </t>
    </r>
    <r>
      <rPr>
        <b/>
        <sz val="10"/>
        <rFont val="Arial"/>
        <family val="2"/>
      </rPr>
      <t>Realized Proceeds</t>
    </r>
    <r>
      <rPr>
        <sz val="10"/>
        <rFont val="Arial"/>
        <family val="2"/>
      </rPr>
      <t xml:space="preserve"> may </t>
    </r>
    <r>
      <rPr>
        <u/>
        <sz val="10"/>
        <rFont val="Arial"/>
        <family val="2"/>
      </rPr>
      <t>or</t>
    </r>
    <r>
      <rPr>
        <sz val="10"/>
        <rFont val="Arial"/>
        <family val="2"/>
      </rPr>
      <t xml:space="preserve"> may not be held in an escrow account</t>
    </r>
  </si>
  <si>
    <t>NAICS</t>
  </si>
  <si>
    <t>ESG Policy?</t>
  </si>
  <si>
    <t>GP Monitoring?</t>
  </si>
  <si>
    <t>KPI</t>
  </si>
  <si>
    <t>Total Investment Commitments</t>
  </si>
  <si>
    <t>Minority Interests and Other Net Assets
(C)</t>
  </si>
  <si>
    <t>Total 
Enterprise Value 
(A+B+C)</t>
  </si>
  <si>
    <r>
      <rPr>
        <sz val="10"/>
        <color theme="1"/>
        <rFont val="Arial"/>
        <family val="2"/>
      </rPr>
      <t xml:space="preserve">The date in which the </t>
    </r>
    <r>
      <rPr>
        <b/>
        <sz val="10"/>
        <color theme="1"/>
        <rFont val="Arial"/>
        <family val="2"/>
      </rPr>
      <t>Position</t>
    </r>
    <r>
      <rPr>
        <sz val="10"/>
        <color theme="1"/>
        <rFont val="Arial"/>
        <family val="2"/>
      </rPr>
      <t xml:space="preserve"> was completely realized (including write-offs)</t>
    </r>
  </si>
  <si>
    <r>
      <t xml:space="preserve">Provide any additional details to help clarify the data reported in these </t>
    </r>
    <r>
      <rPr>
        <b/>
        <sz val="10"/>
        <color theme="1"/>
        <rFont val="Arial"/>
        <family val="2"/>
      </rPr>
      <t>Field Sections</t>
    </r>
  </si>
  <si>
    <r>
      <t xml:space="preserve">For the valuation that the current/final </t>
    </r>
    <r>
      <rPr>
        <b/>
        <sz val="10"/>
        <color theme="1"/>
        <rFont val="Arial"/>
        <family val="2"/>
      </rPr>
      <t>Reported Value</t>
    </r>
    <r>
      <rPr>
        <sz val="10"/>
        <color theme="1"/>
        <rFont val="Arial"/>
        <family val="2"/>
      </rPr>
      <t xml:space="preserve"> is based on, the date in which the calculation is as of; May be different than the </t>
    </r>
    <r>
      <rPr>
        <b/>
        <sz val="10"/>
        <color theme="1"/>
        <rFont val="Arial"/>
        <family val="2"/>
      </rPr>
      <t>Template Reporting Date</t>
    </r>
    <r>
      <rPr>
        <sz val="10"/>
        <color theme="1"/>
        <rFont val="Arial"/>
        <family val="2"/>
      </rPr>
      <t xml:space="preserve"> and/or the </t>
    </r>
    <r>
      <rPr>
        <b/>
        <sz val="10"/>
        <color theme="1"/>
        <rFont val="Arial"/>
        <family val="2"/>
      </rPr>
      <t>Analysis Date</t>
    </r>
    <r>
      <rPr>
        <sz val="10"/>
        <color theme="1"/>
        <rFont val="Arial"/>
        <family val="2"/>
      </rPr>
      <t xml:space="preserve"> if any of the </t>
    </r>
    <r>
      <rPr>
        <b/>
        <sz val="10"/>
        <color theme="1"/>
        <rFont val="Arial"/>
        <family val="2"/>
      </rPr>
      <t>Fund's</t>
    </r>
    <r>
      <rPr>
        <sz val="10"/>
        <color theme="1"/>
        <rFont val="Arial"/>
        <family val="2"/>
      </rPr>
      <t xml:space="preserve"> valuations are not assessed on a quarterly basis (i.e., valuations are 'rolled' during certain quarters); Use </t>
    </r>
    <r>
      <rPr>
        <b/>
        <sz val="10"/>
        <color theme="1"/>
        <rFont val="Arial"/>
        <family val="2"/>
      </rPr>
      <t>Measurement Date II</t>
    </r>
    <r>
      <rPr>
        <sz val="10"/>
        <color theme="1"/>
        <rFont val="Arial"/>
        <family val="2"/>
      </rPr>
      <t xml:space="preserve"> to disclose the second date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</si>
  <si>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Provide the numeric value that represents the combination of </t>
    </r>
    <r>
      <rPr>
        <b/>
        <sz val="10"/>
        <color theme="1"/>
        <rFont val="Arial"/>
        <family val="2"/>
      </rPr>
      <t>Financial Reference Period</t>
    </r>
    <r>
      <rPr>
        <sz val="10"/>
        <color theme="1"/>
        <rFont val="Arial"/>
        <family val="2"/>
      </rPr>
      <t xml:space="preserve"> and </t>
    </r>
    <r>
      <rPr>
        <b/>
        <sz val="10"/>
        <color theme="1"/>
        <rFont val="Arial"/>
        <family val="2"/>
      </rPr>
      <t>Analysis Date</t>
    </r>
    <r>
      <rPr>
        <sz val="10"/>
        <color theme="1"/>
        <rFont val="Arial"/>
        <family val="2"/>
      </rPr>
      <t xml:space="preserve"> that was used to calculate the valuation that the current/final </t>
    </r>
    <r>
      <rPr>
        <b/>
        <sz val="10"/>
        <color theme="1"/>
        <rFont val="Arial"/>
        <family val="2"/>
      </rPr>
      <t>Reported Value</t>
    </r>
    <r>
      <rPr>
        <sz val="10"/>
        <color theme="1"/>
        <rFont val="Arial"/>
        <family val="2"/>
      </rPr>
      <t xml:space="preserve"> is based on; Enter 'n/a' if the selected </t>
    </r>
    <r>
      <rPr>
        <b/>
        <sz val="10"/>
        <color theme="1"/>
        <rFont val="Arial"/>
        <family val="2"/>
      </rPr>
      <t>Methodology</t>
    </r>
    <r>
      <rPr>
        <sz val="10"/>
        <color theme="1"/>
        <rFont val="Arial"/>
        <family val="2"/>
      </rPr>
      <t xml:space="preserve"> does not utilize a </t>
    </r>
    <r>
      <rPr>
        <b/>
        <sz val="10"/>
        <color theme="1"/>
        <rFont val="Arial"/>
        <family val="2"/>
      </rPr>
      <t>Basis Value</t>
    </r>
    <r>
      <rPr>
        <sz val="10"/>
        <color theme="1"/>
        <rFont val="Arial"/>
        <family val="2"/>
      </rPr>
      <t xml:space="preserve"> (e.g., </t>
    </r>
    <r>
      <rPr>
        <b/>
        <sz val="10"/>
        <color theme="1"/>
        <rFont val="Arial"/>
        <family val="2"/>
      </rPr>
      <t>Methodology</t>
    </r>
    <r>
      <rPr>
        <sz val="10"/>
        <color theme="1"/>
        <rFont val="Arial"/>
        <family val="2"/>
      </rPr>
      <t xml:space="preserve">=Income Approach); Use </t>
    </r>
    <r>
      <rPr>
        <b/>
        <sz val="10"/>
        <color theme="1"/>
        <rFont val="Arial"/>
        <family val="2"/>
      </rPr>
      <t xml:space="preserve">Basis Value II </t>
    </r>
    <r>
      <rPr>
        <sz val="10"/>
        <color theme="1"/>
        <rFont val="Arial"/>
        <family val="2"/>
      </rPr>
      <t xml:space="preserve">to disclose the second numeric value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</si>
  <si>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(dropdown) Choose the option that best describes the time period for the </t>
    </r>
    <r>
      <rPr>
        <b/>
        <sz val="10"/>
        <color theme="1"/>
        <rFont val="Arial"/>
        <family val="2"/>
      </rPr>
      <t>Basis Value</t>
    </r>
    <r>
      <rPr>
        <sz val="10"/>
        <color theme="1"/>
        <rFont val="Arial"/>
        <family val="2"/>
      </rPr>
      <t xml:space="preserve"> that was used to calculate the valuation that the current/final</t>
    </r>
    <r>
      <rPr>
        <b/>
        <sz val="10"/>
        <color theme="1"/>
        <rFont val="Arial"/>
        <family val="2"/>
      </rPr>
      <t xml:space="preserve"> Reported Value</t>
    </r>
    <r>
      <rPr>
        <sz val="10"/>
        <color theme="1"/>
        <rFont val="Arial"/>
        <family val="2"/>
      </rPr>
      <t xml:space="preserve"> is based on; Select 'n/a' if the reported </t>
    </r>
    <r>
      <rPr>
        <b/>
        <sz val="10"/>
        <color theme="1"/>
        <rFont val="Arial"/>
        <family val="2"/>
      </rPr>
      <t>Methodology</t>
    </r>
    <r>
      <rPr>
        <sz val="10"/>
        <color theme="1"/>
        <rFont val="Arial"/>
        <family val="2"/>
      </rPr>
      <t xml:space="preserve"> does not utilize a </t>
    </r>
    <r>
      <rPr>
        <b/>
        <sz val="10"/>
        <color theme="1"/>
        <rFont val="Arial"/>
        <family val="2"/>
      </rPr>
      <t>Financial Reference Period</t>
    </r>
    <r>
      <rPr>
        <sz val="10"/>
        <color theme="1"/>
        <rFont val="Arial"/>
        <family val="2"/>
      </rPr>
      <t xml:space="preserve"> (e.g., </t>
    </r>
    <r>
      <rPr>
        <b/>
        <sz val="10"/>
        <color theme="1"/>
        <rFont val="Arial"/>
        <family val="2"/>
      </rPr>
      <t>Methodology</t>
    </r>
    <r>
      <rPr>
        <sz val="10"/>
        <color theme="1"/>
        <rFont val="Arial"/>
        <family val="2"/>
      </rPr>
      <t xml:space="preserve">=Income Approach); Use </t>
    </r>
    <r>
      <rPr>
        <b/>
        <sz val="10"/>
        <color theme="1"/>
        <rFont val="Arial"/>
        <family val="2"/>
      </rPr>
      <t>Financial Reference Period II</t>
    </r>
    <r>
      <rPr>
        <sz val="10"/>
        <color theme="1"/>
        <rFont val="Arial"/>
        <family val="2"/>
      </rPr>
      <t xml:space="preserve"> to disclose the second time period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</si>
  <si>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t>Methodology Definition (based on 2018 IPEV Guidelines)</t>
  </si>
  <si>
    <r>
      <t xml:space="preserve">The application of an appropriate multiple to the </t>
    </r>
    <r>
      <rPr>
        <b/>
        <sz val="10"/>
        <color theme="1"/>
        <rFont val="Arial"/>
        <family val="2"/>
      </rPr>
      <t>Company's</t>
    </r>
    <r>
      <rPr>
        <sz val="10"/>
        <color theme="1"/>
        <rFont val="Arial"/>
        <family val="2"/>
      </rPr>
      <t xml:space="preserve"> Revenue during the selected </t>
    </r>
    <r>
      <rPr>
        <b/>
        <sz val="10"/>
        <color theme="1"/>
        <rFont val="Arial"/>
        <family val="2"/>
      </rPr>
      <t>Financial Reference Period</t>
    </r>
  </si>
  <si>
    <t>This valuation technique involves deriving the value of a business by reference to the value of its net assets</t>
  </si>
  <si>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reduced by the amount that can be allocated to Minority Interests, during the selected </t>
    </r>
    <r>
      <rPr>
        <b/>
        <sz val="10"/>
        <color theme="1"/>
        <rFont val="Arial"/>
        <family val="2"/>
      </rPr>
      <t>Financial Reference Period</t>
    </r>
    <r>
      <rPr>
        <sz val="10"/>
        <color theme="1"/>
        <rFont val="Arial"/>
        <family val="2"/>
      </rPr>
      <t xml:space="preserve"> </t>
    </r>
  </si>
  <si>
    <t>This valuation technique involves deriving the value of a business by calculating the present value of expected future cash flows (or the present value of expected future earnings, as a surrogate for expected future cash flows); The cash flows and ‘terminal value’ are those of the underlying business, not those from the investment itself</t>
  </si>
  <si>
    <t>Discounts may be applied to prices quoted in an active market if there is some contractual,
governmental, or other legally-enforceable restriction attributable to the security, not the holder,
resulting in diminished liquidity of the instrument that would impact the price a market participant
would pay</t>
  </si>
  <si>
    <t>Available Market Prices - Quoted, less discount</t>
  </si>
  <si>
    <t>Observable Prices - Third-Party Sources</t>
  </si>
  <si>
    <t>Instruments quoted on an active market should be valued at the price within the bid / ask
spread that is most representative of fair value; The valuer should consistently use the most representative point estimate in the bid/ask spread</t>
  </si>
  <si>
    <t>It can be common for funds investing in debt instruments and other infrequently-traded instruments
to use third-party sources, such as pricing services and quotes from brokers or dealers, to assist in
their fair value estimation process; Funds investing in illiquid instruments may also obtain indicative
offers from brokers or dealers or other potential buyers</t>
  </si>
  <si>
    <t>Discounted Cash Flows or Earnings (of Investee Company)</t>
  </si>
  <si>
    <t>Discounted Cash Flows (from an Investment)</t>
  </si>
  <si>
    <t>This valuation technique applies the Discounted Cash Flow concept and technique (described above) to the expected cash flows from the investment itself</t>
  </si>
  <si>
    <t>Pro-forma TTM</t>
  </si>
  <si>
    <r>
      <t xml:space="preserve">The selected </t>
    </r>
    <r>
      <rPr>
        <b/>
        <sz val="10"/>
        <color theme="1"/>
        <rFont val="Arial"/>
        <family val="2"/>
      </rPr>
      <t>Methodology</t>
    </r>
    <r>
      <rPr>
        <sz val="10"/>
        <color theme="1"/>
        <rFont val="Arial"/>
        <family val="2"/>
      </rPr>
      <t xml:space="preserve"> does not require a </t>
    </r>
    <r>
      <rPr>
        <b/>
        <sz val="10"/>
        <color theme="1"/>
        <rFont val="Arial"/>
        <family val="2"/>
      </rPr>
      <t>Financial Reference</t>
    </r>
    <r>
      <rPr>
        <sz val="10"/>
        <color theme="1"/>
        <rFont val="Arial"/>
        <family val="2"/>
      </rPr>
      <t xml:space="preserve"> Period (e.g., Discounted Cash Flow) </t>
    </r>
  </si>
  <si>
    <t>Forecasted TTM</t>
  </si>
  <si>
    <r>
      <t xml:space="preserve">Estimated value for a twelve-month period ending on the </t>
    </r>
    <r>
      <rPr>
        <b/>
        <sz val="10"/>
        <color theme="1"/>
        <rFont val="Arial"/>
        <family val="2"/>
      </rPr>
      <t>Analysis Date</t>
    </r>
    <r>
      <rPr>
        <sz val="10"/>
        <color theme="1"/>
        <rFont val="Arial"/>
        <family val="2"/>
      </rPr>
      <t>, which will occur at a future point in time</t>
    </r>
  </si>
  <si>
    <r>
      <t xml:space="preserve">Current balance as of the </t>
    </r>
    <r>
      <rPr>
        <b/>
        <sz val="10"/>
        <color theme="1"/>
        <rFont val="Arial"/>
        <family val="2"/>
      </rPr>
      <t>Analysis Date</t>
    </r>
    <r>
      <rPr>
        <sz val="10"/>
        <color theme="1"/>
        <rFont val="Arial"/>
        <family val="2"/>
      </rPr>
      <t>; Not the activity during a given period (e.g., TTM)</t>
    </r>
  </si>
  <si>
    <t>Equal weighted blend of 2 methodologies</t>
  </si>
  <si>
    <t>Mid-point between a range of multiples</t>
  </si>
  <si>
    <t>Consistent with IPEV?</t>
  </si>
  <si>
    <t>Consistent with AICPA? (U.S. only)</t>
  </si>
  <si>
    <t>Other Valuation Process</t>
  </si>
  <si>
    <t>Investment Period End Date</t>
  </si>
  <si>
    <t>Total Contributions</t>
  </si>
  <si>
    <t>Total Fund Size (other tranches)</t>
  </si>
  <si>
    <r>
      <t xml:space="preserve">Provide the date in which the </t>
    </r>
    <r>
      <rPr>
        <b/>
        <sz val="10"/>
        <color theme="1"/>
        <rFont val="Arial"/>
        <family val="2"/>
      </rPr>
      <t>Fund</t>
    </r>
    <r>
      <rPr>
        <sz val="10"/>
        <color theme="1"/>
        <rFont val="Arial"/>
        <family val="2"/>
      </rPr>
      <t xml:space="preserve"> could no longer make new investments; If still in its investment period, provide the best estimate (with the full understanding that this date is likely based on multiple variables that could change at any time)</t>
    </r>
  </si>
  <si>
    <t>Total Fund Size (other tranches)*</t>
  </si>
  <si>
    <t>Lines of Credit Peak Balance</t>
  </si>
  <si>
    <t>Lines of Credit Outstanding*</t>
  </si>
  <si>
    <t>Lines of Credit Peak Balance*</t>
  </si>
  <si>
    <t>Fund Details:</t>
  </si>
  <si>
    <t>Fund Details</t>
  </si>
  <si>
    <t>Industry Taxonomy</t>
  </si>
  <si>
    <t>11: Agriculture, Forestry, Fishing and Hunting</t>
  </si>
  <si>
    <t>21: Mining, Quarrying, and Oil and Gas Extraction</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</si>
  <si>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</si>
  <si>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</si>
  <si>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</si>
  <si>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</si>
  <si>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</si>
  <si>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</si>
  <si>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</si>
  <si>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</si>
  <si>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</si>
  <si>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</si>
  <si>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</si>
  <si>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Administrative and Support and Waste Management and Remediation Services</t>
  </si>
  <si>
    <t>61: Educational Services</t>
  </si>
  <si>
    <t>62: Health Care and Social Assistance</t>
  </si>
  <si>
    <t>71: Arts, Entertainment, and Recreation</t>
  </si>
  <si>
    <t>72: Accommodation and Food Services</t>
  </si>
  <si>
    <t>81: Other Services (except Public Administration)</t>
  </si>
  <si>
    <t>92: Public Administration</t>
  </si>
  <si>
    <t>NAICS Sector</t>
  </si>
  <si>
    <t>NAICS Industry Group</t>
  </si>
  <si>
    <t>1111: Oilseed and Grain Farming</t>
  </si>
  <si>
    <t>1112: Vegetable and Melon Farming</t>
  </si>
  <si>
    <t>1113: Fruit and Tree Nut Farming</t>
  </si>
  <si>
    <t>1114: Greenhouse, Nursery, and Floriculture Production</t>
  </si>
  <si>
    <t>1119: Other Crop Farming</t>
  </si>
  <si>
    <t>1121: Cattle Ranching and Farming</t>
  </si>
  <si>
    <t>1122: Hog and Pig Farming</t>
  </si>
  <si>
    <t>1123: Poultry and Egg Production</t>
  </si>
  <si>
    <t>1124: Sheep and Goat Farming</t>
  </si>
  <si>
    <t>1125: Aquaculture</t>
  </si>
  <si>
    <t>1129: Other Animal Production</t>
  </si>
  <si>
    <t>1131: Timber Tract Operations</t>
  </si>
  <si>
    <t>1132: Forest Nurseries and Gathering of Forest Products</t>
  </si>
  <si>
    <t>1133: Logging</t>
  </si>
  <si>
    <t>1141: Fishing</t>
  </si>
  <si>
    <t>1142: Hunting and Trapping</t>
  </si>
  <si>
    <t>1151: Support Activities for Crop Production</t>
  </si>
  <si>
    <t>1152: Support Activities for Animal Production</t>
  </si>
  <si>
    <t>1153: Support Activities for Forestry</t>
  </si>
  <si>
    <t>2111: Oil and Gas Extraction</t>
  </si>
  <si>
    <t>2121: Coal Mining</t>
  </si>
  <si>
    <t>2122: Metal Ore Mining</t>
  </si>
  <si>
    <t>2123: Nonmetallic Mineral Mining and Quarrying</t>
  </si>
  <si>
    <t>2131: Support Activities for Mining</t>
  </si>
  <si>
    <t>2211: Electric Power Generation, Transmission and Distribution</t>
  </si>
  <si>
    <t>2212: Natural Gas Distribution</t>
  </si>
  <si>
    <t>2213: Water, Sewage and Other Systems</t>
  </si>
  <si>
    <t>2361: Residential Building Construction</t>
  </si>
  <si>
    <t>2362: Nonresidential Building Construction</t>
  </si>
  <si>
    <t>2371: Utility System Construction</t>
  </si>
  <si>
    <t>2372: Land Subdivision</t>
  </si>
  <si>
    <t>2373: Highway, Street, and Bridge Construction</t>
  </si>
  <si>
    <t>2379: Other Heavy and Civil Engineering Construction</t>
  </si>
  <si>
    <t>2381: Foundation, Structure, and Building Exterior Contractors</t>
  </si>
  <si>
    <t>2382: Building Equipment Contractors</t>
  </si>
  <si>
    <t>2383: Building Finishing Contractors</t>
  </si>
  <si>
    <t>2389: Other Specialty Trade Contractors</t>
  </si>
  <si>
    <t>3111: Animal Food Manufacturing</t>
  </si>
  <si>
    <t>3112: Grain and Oilseed Milling</t>
  </si>
  <si>
    <t>3113: Sugar and Confectionery Product Manufacturing</t>
  </si>
  <si>
    <t>3114: Fruit and Vegetable Preserving and Specialty Food Manufacturing</t>
  </si>
  <si>
    <t>3115: Dairy Product Manufacturing</t>
  </si>
  <si>
    <t>3116: Animal Slaughtering and Processing</t>
  </si>
  <si>
    <t>3117: Seafood Product Preparation and Packaging</t>
  </si>
  <si>
    <t>3118: Bakeries and Tortilla Manufacturing</t>
  </si>
  <si>
    <t>3119: Other Food Manufacturing</t>
  </si>
  <si>
    <t>3121: Beverage Manufacturing</t>
  </si>
  <si>
    <t>3122: Tobacco Manufacturing</t>
  </si>
  <si>
    <t>3131: Fiber, Yarn, and Thread Mills</t>
  </si>
  <si>
    <t>3132: Fabric Mills</t>
  </si>
  <si>
    <t>3133: Textile and Fabric Finishing and Fabric Coating Mills</t>
  </si>
  <si>
    <t>3141: Textile Furnishings Mills</t>
  </si>
  <si>
    <t>3149: Other Textile Product Mills</t>
  </si>
  <si>
    <t>3151: Apparel Knitting Mills</t>
  </si>
  <si>
    <t>3152: Cut and Sew Apparel Manufacturing</t>
  </si>
  <si>
    <t>3159: Apparel Accessories and Other Apparel Manufacturing</t>
  </si>
  <si>
    <t>3161: Leather and Hide Tanning and Finishing</t>
  </si>
  <si>
    <t>3162: Footwear Manufacturing</t>
  </si>
  <si>
    <t>3169: Other Leather and Allied Product Manufacturing</t>
  </si>
  <si>
    <t>3211: Sawmills and Wood Preservation</t>
  </si>
  <si>
    <t>3212: Veneer, Plywood, and Engineered Wood Product Manufacturing</t>
  </si>
  <si>
    <t>3219: Other Wood Product Manufacturing</t>
  </si>
  <si>
    <t>3221: Pulp, Paper, and Paperboard Mills</t>
  </si>
  <si>
    <t>3222: Converted Paper Product Manufacturing</t>
  </si>
  <si>
    <t>3231: Printing and Related Support Activities</t>
  </si>
  <si>
    <t>3241: Petroleum and Coal Products Manufacturing</t>
  </si>
  <si>
    <t>3251: Basic Chemical Manufacturing</t>
  </si>
  <si>
    <t>3252: Resin, Synthetic Rubber, and Artificial and Synthetic Fibers and Filaments Manufacturing</t>
  </si>
  <si>
    <t>3253: Pesticide, Fertilizer, and Other Agricultural Chemical Manufacturing</t>
  </si>
  <si>
    <t>3254: Pharmaceutical and Medicine Manufacturing</t>
  </si>
  <si>
    <t>3255: Paint, Coating, and Adhesive Manufacturing</t>
  </si>
  <si>
    <t>3256: Soap, Cleaning Compound, and Toilet Preparation Manufacturing</t>
  </si>
  <si>
    <t>3259: Other Chemical Product and Preparation Manufacturing</t>
  </si>
  <si>
    <t>3261: Plastics Product Manufacturing</t>
  </si>
  <si>
    <t>3262: Rubber Product Manufacturing</t>
  </si>
  <si>
    <t>3271: Clay Product and Refractory Manufacturing</t>
  </si>
  <si>
    <t>3272: Glass and Glass Product Manufacturing</t>
  </si>
  <si>
    <t>3273: Cement and Concrete Product Manufacturing</t>
  </si>
  <si>
    <t>3274: Lime and Gypsum Product Manufacturing</t>
  </si>
  <si>
    <t>3279: Other Nonmetallic Mineral Product Manufacturing</t>
  </si>
  <si>
    <t>3311: Iron and Steel Mills and Ferroalloy Manufacturing</t>
  </si>
  <si>
    <t>3312: Steel Product Manufacturing from Purchased Steel</t>
  </si>
  <si>
    <t>3313: Alumina and Aluminum Production and Processing</t>
  </si>
  <si>
    <t>3314: Nonferrous Metal (except Aluminum) Production and Processing</t>
  </si>
  <si>
    <t>3315: Foundries</t>
  </si>
  <si>
    <t>3321: Forging and Stamping</t>
  </si>
  <si>
    <t>3322: Cutlery and Handtool Manufacturing</t>
  </si>
  <si>
    <t>3323: Architectural and Structural Metals Manufacturing</t>
  </si>
  <si>
    <t>3324: Boiler, Tank, and Shipping Container Manufacturing</t>
  </si>
  <si>
    <t>3325: Hardware Manufacturing</t>
  </si>
  <si>
    <t>3326: Spring and Wire Product Manufacturing</t>
  </si>
  <si>
    <t>3327: Machine Shops; Turned Product; and Screw, Nut, and Bolt Manufacturing</t>
  </si>
  <si>
    <t>3328: Coating, Engraving, Heat Treating, and Allied Activities</t>
  </si>
  <si>
    <t>3329: Other Fabricated Metal Product Manufacturing</t>
  </si>
  <si>
    <t>3331: Agriculture, Construction, and Mining Machinery Manufacturing</t>
  </si>
  <si>
    <t>3332: Industrial Machinery Manufacturing</t>
  </si>
  <si>
    <t>3333: Commercial and Service Industry Machinery Manufacturing</t>
  </si>
  <si>
    <t>3334: Ventilation, Heating, Air-Conditioning, and Commercial Refrigeration Equipment Manufacturing</t>
  </si>
  <si>
    <t>3335: Metalworking Machinery Manufacturing</t>
  </si>
  <si>
    <t>3336: Engine, Turbine, and Power Transmission Equipment Manufacturing</t>
  </si>
  <si>
    <t>3339: Other General Purpose Machinery Manufacturing</t>
  </si>
  <si>
    <t>3341: Computer and Peripheral Equipment Manufacturing</t>
  </si>
  <si>
    <t>3342: Communications Equipment Manufacturing</t>
  </si>
  <si>
    <t>3343: Audio and Video Equipment Manufacturing</t>
  </si>
  <si>
    <t>3344: Semiconductor and Other Electronic Component Manufacturing</t>
  </si>
  <si>
    <t>3345: Navigational, Measuring, Electromedical, and Control Instruments Manufacturing</t>
  </si>
  <si>
    <t>3346: Manufacturing and Reproducing Magnetic and Optical Media</t>
  </si>
  <si>
    <t>3351: Electric Lighting Equipment Manufacturing</t>
  </si>
  <si>
    <t>3352: Household Appliance Manufacturing</t>
  </si>
  <si>
    <t>3353: Electrical Equipment Manufacturing</t>
  </si>
  <si>
    <t>3359: Other Electrical Equipment and Component Manufacturing</t>
  </si>
  <si>
    <t>3361: Motor Vehicle Manufacturing</t>
  </si>
  <si>
    <t>3362: Motor Vehicle Body and Trailer Manufacturing</t>
  </si>
  <si>
    <t>3363: Motor Vehicle Parts Manufacturing</t>
  </si>
  <si>
    <t>3364: Aerospace Product and Parts Manufacturing</t>
  </si>
  <si>
    <t>3365: Railroad Rolling Stock Manufacturing</t>
  </si>
  <si>
    <t>3366: Ship and Boat Building</t>
  </si>
  <si>
    <t>3369: Other Transportation Equipment Manufacturing</t>
  </si>
  <si>
    <t>3371: Household and Institutional Furniture and Kitchen Cabinet Manufacturing</t>
  </si>
  <si>
    <t>3372: Office Furniture (including Fixtures) Manufacturing</t>
  </si>
  <si>
    <t>3379: Other Furniture Related Product Manufacturing</t>
  </si>
  <si>
    <t>3391: Medical Equipment and Supplies Manufacturing</t>
  </si>
  <si>
    <t>3399: Other Miscellaneous Manufacturing</t>
  </si>
  <si>
    <t xml:space="preserve">4231: Motor Vehicle and Motor Vehicle Parts and Supplies Merchant Wholesalers </t>
  </si>
  <si>
    <t xml:space="preserve">4232: Furniture and Home Furnishing Merchant Wholesalers </t>
  </si>
  <si>
    <t xml:space="preserve">4233: Lumber and Other Construction Materials Merchant Wholesalers </t>
  </si>
  <si>
    <t xml:space="preserve">4234: Professional and Commercial Equipment and Supplies Merchant Wholesalers </t>
  </si>
  <si>
    <t xml:space="preserve">4235: Metal and Mineral (except Petroleum) Merchant Wholesalers </t>
  </si>
  <si>
    <t xml:space="preserve">4236: Household Appliances and Electrical and Electronic Goods Merchant Wholesalers </t>
  </si>
  <si>
    <t xml:space="preserve">4237: Hardware, and Plumbing and Heating Equipment and Supplies Merchant Wholesalers </t>
  </si>
  <si>
    <t xml:space="preserve">4238: Machinery, Equipment, and Supplies Merchant Wholesalers </t>
  </si>
  <si>
    <t xml:space="preserve">4239: Miscellaneous Durable Goods Merchant Wholesalers </t>
  </si>
  <si>
    <t xml:space="preserve">4241: Paper and Paper Product Merchant Wholesalers </t>
  </si>
  <si>
    <t xml:space="preserve">4242: Drugs and Druggists' Sundries Merchant Wholesalers </t>
  </si>
  <si>
    <t xml:space="preserve">4243: Apparel, Piece Goods, and Notions Merchant Wholesalers </t>
  </si>
  <si>
    <t xml:space="preserve">4244: Grocery and Related Product Merchant Wholesalers </t>
  </si>
  <si>
    <t xml:space="preserve">4245: Farm Product Raw Material Merchant Wholesalers </t>
  </si>
  <si>
    <t xml:space="preserve">4246: Chemical and Allied Products Merchant Wholesalers </t>
  </si>
  <si>
    <t xml:space="preserve">4247: Petroleum and Petroleum Products Merchant Wholesalers </t>
  </si>
  <si>
    <t xml:space="preserve">4248: Beer, Wine, and Distilled Alcoholic Beverage Merchant Wholesalers </t>
  </si>
  <si>
    <t xml:space="preserve">4249: Miscellaneous Nondurable Goods Merchant Wholesalers </t>
  </si>
  <si>
    <t xml:space="preserve">4251: Wholesale Electronic Markets and Agents and Brokers </t>
  </si>
  <si>
    <t xml:space="preserve">4411: Automobile Dealers </t>
  </si>
  <si>
    <t xml:space="preserve">4412: Other Motor Vehicle Dealers </t>
  </si>
  <si>
    <t xml:space="preserve">4413: Automotive Parts, Accessories, and Tire Stores </t>
  </si>
  <si>
    <t xml:space="preserve">4421: Furniture Stores </t>
  </si>
  <si>
    <t xml:space="preserve">4422: Home Furnishings Stores </t>
  </si>
  <si>
    <t xml:space="preserve">4431: Electronics and Appliance Stores </t>
  </si>
  <si>
    <t xml:space="preserve">4441: Building Material and Supplies Dealers </t>
  </si>
  <si>
    <t xml:space="preserve">4442: Lawn and Garden Equipment and Supplies Stores </t>
  </si>
  <si>
    <t xml:space="preserve">4451: Grocery Stores </t>
  </si>
  <si>
    <t xml:space="preserve">4452: Specialty Food Stores </t>
  </si>
  <si>
    <t xml:space="preserve">4453: Beer, Wine, and Liquor Stores </t>
  </si>
  <si>
    <t xml:space="preserve">4461: Health and Personal Care Stores </t>
  </si>
  <si>
    <t xml:space="preserve">4471: Gasoline Stations </t>
  </si>
  <si>
    <t xml:space="preserve">4481: Clothing Stores </t>
  </si>
  <si>
    <t xml:space="preserve">4482: Shoe Stores </t>
  </si>
  <si>
    <t xml:space="preserve">4483: Jewelry, Luggage, and Leather Goods Stores </t>
  </si>
  <si>
    <t xml:space="preserve">4511: Sporting Goods, Hobby, and Musical Instrument Stores </t>
  </si>
  <si>
    <t xml:space="preserve">4512: Book Stores and News Dealers </t>
  </si>
  <si>
    <t xml:space="preserve">4522: Department Stores </t>
  </si>
  <si>
    <t xml:space="preserve">4523: General Merchandise Stores, including Warehouse Clubs and Supercenters </t>
  </si>
  <si>
    <t xml:space="preserve">4531: Florists </t>
  </si>
  <si>
    <t xml:space="preserve">4532: Office Supplies, Stationery, and Gift Stores </t>
  </si>
  <si>
    <t xml:space="preserve">4533: Used Merchandise Stores </t>
  </si>
  <si>
    <t xml:space="preserve">4539: Other Miscellaneous Store Retailers </t>
  </si>
  <si>
    <t xml:space="preserve">4541: Electronic Shopping and Mail-Order Houses </t>
  </si>
  <si>
    <t xml:space="preserve">4542: Vending Machine Operators </t>
  </si>
  <si>
    <t xml:space="preserve">4543: Direct Selling Establishments </t>
  </si>
  <si>
    <t>4811: Scheduled Air Transportation</t>
  </si>
  <si>
    <t>4812: Nonscheduled Air Transportation</t>
  </si>
  <si>
    <t>4821: Rail Transportation</t>
  </si>
  <si>
    <t>4831: Deep Sea, Coastal, and Great Lakes Water Transportation</t>
  </si>
  <si>
    <t>4832: Inland Water Transportation</t>
  </si>
  <si>
    <t>4841: General Freight Trucking</t>
  </si>
  <si>
    <t>4842: Specialized Freight Trucking</t>
  </si>
  <si>
    <t>4851: Urban Transit Systems</t>
  </si>
  <si>
    <t>4852: Interurban and Rural Bus Transportation</t>
  </si>
  <si>
    <t>4853: Taxi and Limousine Service</t>
  </si>
  <si>
    <t>4854: School and Employee Bus Transportation</t>
  </si>
  <si>
    <t>4855: Charter Bus Industry</t>
  </si>
  <si>
    <t>4859: Other Transit and Ground Passenger Transportation</t>
  </si>
  <si>
    <t>4861: Pipeline Transportation of Crude Oil</t>
  </si>
  <si>
    <t>4862: Pipeline Transportation of Natural Gas</t>
  </si>
  <si>
    <t>4869: Other Pipeline Transportation</t>
  </si>
  <si>
    <t>4871: Scenic and Sightseeing Transportation, Land</t>
  </si>
  <si>
    <t>4872: Scenic and Sightseeing Transportation, Water</t>
  </si>
  <si>
    <t>4879: Scenic and Sightseeing Transportation, Other</t>
  </si>
  <si>
    <t>4881: Support Activities for Air Transportation</t>
  </si>
  <si>
    <t>4882: Support Activities for Rail Transportation</t>
  </si>
  <si>
    <t>4883: Support Activities for Water Transportation</t>
  </si>
  <si>
    <t>4884: Support Activities for Road Transportation</t>
  </si>
  <si>
    <t>4885: Freight Transportation Arrangement</t>
  </si>
  <si>
    <t>4889: Other Support Activities for Transportation</t>
  </si>
  <si>
    <t>4911: Postal Service</t>
  </si>
  <si>
    <t>4921: Couriers and Express Delivery Services</t>
  </si>
  <si>
    <t>4922: Local Messengers and Local Delivery</t>
  </si>
  <si>
    <t>4931: Warehousing and Storage</t>
  </si>
  <si>
    <t>5111: Newspaper, Periodical, Book, and Directory Publishers</t>
  </si>
  <si>
    <t>5112: Software Publishers</t>
  </si>
  <si>
    <t>5121: Motion Picture and Video Industries</t>
  </si>
  <si>
    <t>5122: Sound Recording Industries</t>
  </si>
  <si>
    <t>5151: Radio and Television Broadcasting</t>
  </si>
  <si>
    <t>5152: Cable and Other Subscription Programming</t>
  </si>
  <si>
    <t>5173: Wired and Wireless Telecommunications Carriers</t>
  </si>
  <si>
    <t>5174: Satellite Telecommunications</t>
  </si>
  <si>
    <t>5179: Other Telecommunications</t>
  </si>
  <si>
    <t>5182: Data Processing, Hosting, and Related Services</t>
  </si>
  <si>
    <t>5191: Other Information Services</t>
  </si>
  <si>
    <t>5211: Monetary Authorities-Central Bank</t>
  </si>
  <si>
    <t xml:space="preserve">5221: Depository Credit Intermediation </t>
  </si>
  <si>
    <t xml:space="preserve">5222: Nondepository Credit Intermediation </t>
  </si>
  <si>
    <t xml:space="preserve">5223: Activities Related to Credit Intermediation </t>
  </si>
  <si>
    <t>5231: Securities and Commodity Contracts Intermediation and Brokerage</t>
  </si>
  <si>
    <t>5232: Securities and Commodity Exchanges</t>
  </si>
  <si>
    <t>5239: Other Financial Investment Activities</t>
  </si>
  <si>
    <t>5241: Insurance Carriers</t>
  </si>
  <si>
    <t>5242: Agencies, Brokerages, and Other Insurance Related Activities</t>
  </si>
  <si>
    <t xml:space="preserve">5251: Insurance and Employee Benefit Funds </t>
  </si>
  <si>
    <t>5259: Other Investment Pools and Funds</t>
  </si>
  <si>
    <t>5311: Lessors of Real Estate</t>
  </si>
  <si>
    <t>5312: Offices of Real Estate Agents and Brokers</t>
  </si>
  <si>
    <t>5313: Activities Related to Real Estate</t>
  </si>
  <si>
    <t>5321: Automotive Equipment Rental and Leasing</t>
  </si>
  <si>
    <t>5322: Consumer Goods Rental</t>
  </si>
  <si>
    <t>5323: General Rental Centers</t>
  </si>
  <si>
    <t>5324: Commercial and Industrial Machinery and Equipment Rental and Leasing</t>
  </si>
  <si>
    <t>5331: Lessors of Nonfinancial Intangible Assets (except Copyrighted Works)</t>
  </si>
  <si>
    <t>5411: Legal Services</t>
  </si>
  <si>
    <t>5412: Accounting, Tax Preparation, Bookkeeping, and Payroll Services</t>
  </si>
  <si>
    <t>5413: Architectural, Engineering, and Related Services</t>
  </si>
  <si>
    <t>5414: Specialized Design Services</t>
  </si>
  <si>
    <t>5415: Computer Systems Design and Related Services</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</si>
  <si>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</si>
  <si>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</si>
  <si>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</si>
  <si>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</si>
  <si>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</si>
  <si>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t>5611: Office Administrative Services</t>
  </si>
  <si>
    <t>5612: Facilities Support Services</t>
  </si>
  <si>
    <t>5613: Employment Services</t>
  </si>
  <si>
    <t>5614: Business Support Services</t>
  </si>
  <si>
    <t>5615: Travel Arrangement and Reservation Services</t>
  </si>
  <si>
    <t>5616: Investigation and Security Services</t>
  </si>
  <si>
    <t>5617: Services to Buildings and Dwellings</t>
  </si>
  <si>
    <t>5619: Other Support Services</t>
  </si>
  <si>
    <t>5621: Waste Collection</t>
  </si>
  <si>
    <t xml:space="preserve">5622: Waste Treatment and Disposal </t>
  </si>
  <si>
    <t xml:space="preserve">5629: Remediation and Other Waste Management Services </t>
  </si>
  <si>
    <t>6111: Elementary and Secondary Schools</t>
  </si>
  <si>
    <t>6112: Junior Colleges</t>
  </si>
  <si>
    <t>6113: Colleges, Universities, and Professional Schools</t>
  </si>
  <si>
    <t>6114: Business Schools and Computer and Management Training</t>
  </si>
  <si>
    <t>6115: Technical and Trade Schools</t>
  </si>
  <si>
    <t>6116: Other Schools and Instruction</t>
  </si>
  <si>
    <t>6117: Educational Support Services</t>
  </si>
  <si>
    <t>6211: Offices of Physicians</t>
  </si>
  <si>
    <t>6212: Offices of Dentists</t>
  </si>
  <si>
    <t>6213: Offices of Other Health Practitioners</t>
  </si>
  <si>
    <t>6214: Outpatient Care Centers</t>
  </si>
  <si>
    <t>6215: Medical and Diagnostic Laboratories</t>
  </si>
  <si>
    <t>6216: Home Health Care Services</t>
  </si>
  <si>
    <t>6219: Other Ambulatory Health Care Services</t>
  </si>
  <si>
    <t>6221: General Medical and Surgical Hospitals</t>
  </si>
  <si>
    <t>6222: Psychiatric and Substance Abuse Hospitals</t>
  </si>
  <si>
    <t>6223: Specialty (except Psychiatric and Substance Abuse) Hospitals</t>
  </si>
  <si>
    <t>6231: Nursing Care Facilities (Skilled Nursing Facilities)</t>
  </si>
  <si>
    <t>6232: Residential Intellectual and Developmental Disability, Mental Health, and Substance Abuse Facilities</t>
  </si>
  <si>
    <t>6233: Continuing Care Retirement Communities and Assisted Living Facilities for the Elderly</t>
  </si>
  <si>
    <t>6239: Other Residential Care Facilities</t>
  </si>
  <si>
    <t>6241: Individual and Family Services</t>
  </si>
  <si>
    <t>6242: Community Food and Housing, and Emergency and Other Relief Services</t>
  </si>
  <si>
    <t>6243: Vocational Rehabilitation Services</t>
  </si>
  <si>
    <t>6244: Child Day Care Services</t>
  </si>
  <si>
    <t>7111: Performing Arts Companies</t>
  </si>
  <si>
    <t>7112: Spectator Sports</t>
  </si>
  <si>
    <t>7113: Promoters of Performing Arts, Sports, and Similar Events</t>
  </si>
  <si>
    <t>7114: Agents and Managers for Artists, Athletes, Entertainers, and Other Public Figures</t>
  </si>
  <si>
    <t>7115: Independent Artists, Writers, and Performers</t>
  </si>
  <si>
    <t>7121: Museums, Historical Sites, and Similar Institutions</t>
  </si>
  <si>
    <t>7131: Amusement Parks and Arcades</t>
  </si>
  <si>
    <t>7132: Gambling Industries</t>
  </si>
  <si>
    <t>7139: Other Amusement and Recreation Industries</t>
  </si>
  <si>
    <t>7211: Traveler Accommodation</t>
  </si>
  <si>
    <t>7212: RV (Recreational Vehicle) Parks and Recreational Camps</t>
  </si>
  <si>
    <t>7213: Rooming and Boarding Houses, Dormitories, and Workers' Camps</t>
  </si>
  <si>
    <t>7223: Special Food Services</t>
  </si>
  <si>
    <t>7224: Drinking Places (Alcoholic Beverages)</t>
  </si>
  <si>
    <t>7225: Restaurants and Other Eating Places</t>
  </si>
  <si>
    <t>8111: Automotive Repair and Maintenance</t>
  </si>
  <si>
    <t>8112: Electronic and Precision Equipment Repair and Maintenance</t>
  </si>
  <si>
    <t>8113: Commercial and Industrial Machinery and Equipment (except Automotive and Electronic) Repair and Maintenance</t>
  </si>
  <si>
    <t>8114: Personal and Household Goods Repair and Maintenance</t>
  </si>
  <si>
    <t xml:space="preserve">8121: Personal Care Services </t>
  </si>
  <si>
    <t xml:space="preserve">8122: Death Care Services </t>
  </si>
  <si>
    <t xml:space="preserve">8123: Drycleaning and Laundry Services </t>
  </si>
  <si>
    <t xml:space="preserve">8129: Other Personal Services </t>
  </si>
  <si>
    <t xml:space="preserve">8131: Religious Organizations </t>
  </si>
  <si>
    <t xml:space="preserve">8132: Grantmaking and Giving Services </t>
  </si>
  <si>
    <t xml:space="preserve">8133: Social Advocacy Organizations </t>
  </si>
  <si>
    <t xml:space="preserve">8134: Civic and Social Organizations </t>
  </si>
  <si>
    <t xml:space="preserve">8139: Business, Professional, Labor, Political, and Similar Organizations </t>
  </si>
  <si>
    <t>8141: Private Households</t>
  </si>
  <si>
    <t xml:space="preserve">9211: Executive, Legislative, and Other General Government Support </t>
  </si>
  <si>
    <t xml:space="preserve">9221: Justice, Public Order, and Safety Activities </t>
  </si>
  <si>
    <t xml:space="preserve">9231: Administration of Human Resource Programs </t>
  </si>
  <si>
    <t xml:space="preserve">9241: Administration of Environmental Quality Programs </t>
  </si>
  <si>
    <t xml:space="preserve">9251: Administration of Housing Programs, Urban Planning, and Community Development </t>
  </si>
  <si>
    <t xml:space="preserve">9261: Administration of Economic Programs </t>
  </si>
  <si>
    <t xml:space="preserve">9271: Space Research and Technology </t>
  </si>
  <si>
    <t xml:space="preserve">9281: National Security and International Affairs </t>
  </si>
  <si>
    <t>Override 31</t>
  </si>
  <si>
    <t>Override 32</t>
  </si>
  <si>
    <t>Override 33</t>
  </si>
  <si>
    <t>Override 34</t>
  </si>
  <si>
    <t>Override 35</t>
  </si>
  <si>
    <t>Override 36</t>
  </si>
  <si>
    <t>Override 37</t>
  </si>
  <si>
    <t>Override 38</t>
  </si>
  <si>
    <t>Override 39</t>
  </si>
  <si>
    <t>Override 40</t>
  </si>
  <si>
    <t>Override 41</t>
  </si>
  <si>
    <t>Override 42</t>
  </si>
  <si>
    <t>Override 43</t>
  </si>
  <si>
    <t>Override 44</t>
  </si>
  <si>
    <t>Override 45</t>
  </si>
  <si>
    <t>Override 46</t>
  </si>
  <si>
    <t>Override 47</t>
  </si>
  <si>
    <t>Override 48</t>
  </si>
  <si>
    <t>Override 49</t>
  </si>
  <si>
    <t>Override 50</t>
  </si>
  <si>
    <t>Override 51</t>
  </si>
  <si>
    <t>Override 52</t>
  </si>
  <si>
    <t>Override 53</t>
  </si>
  <si>
    <t>Override 54</t>
  </si>
  <si>
    <t>Override 55</t>
  </si>
  <si>
    <t>Override 56</t>
  </si>
  <si>
    <t>Override 57</t>
  </si>
  <si>
    <t>Override 58</t>
  </si>
  <si>
    <t>Override 59</t>
  </si>
  <si>
    <t>Override 60</t>
  </si>
  <si>
    <t>Override 61</t>
  </si>
  <si>
    <t>Override 62</t>
  </si>
  <si>
    <t>Override 63</t>
  </si>
  <si>
    <t>Override 64</t>
  </si>
  <si>
    <t>Override 65</t>
  </si>
  <si>
    <t>Override 66</t>
  </si>
  <si>
    <t>Override 67</t>
  </si>
  <si>
    <t>Override 68</t>
  </si>
  <si>
    <t>Override 69</t>
  </si>
  <si>
    <t>Override 70</t>
  </si>
  <si>
    <t>Override 71</t>
  </si>
  <si>
    <t>Override 72</t>
  </si>
  <si>
    <t>Override 73</t>
  </si>
  <si>
    <t>Override 74</t>
  </si>
  <si>
    <t>Override 75</t>
  </si>
  <si>
    <t>Override 76</t>
  </si>
  <si>
    <t>Override 77</t>
  </si>
  <si>
    <t>Override 78</t>
  </si>
  <si>
    <t>Override 79</t>
  </si>
  <si>
    <t>Override 80</t>
  </si>
  <si>
    <t>Override 81</t>
  </si>
  <si>
    <t>Override 82</t>
  </si>
  <si>
    <t>Override 83</t>
  </si>
  <si>
    <t>Override 84</t>
  </si>
  <si>
    <t>Override 85</t>
  </si>
  <si>
    <t>Override 86</t>
  </si>
  <si>
    <t>Override 87</t>
  </si>
  <si>
    <t>Override 88</t>
  </si>
  <si>
    <t>Override 89</t>
  </si>
  <si>
    <t>Override 90</t>
  </si>
  <si>
    <t>Override 91</t>
  </si>
  <si>
    <t>Override 92</t>
  </si>
  <si>
    <t>Override 93</t>
  </si>
  <si>
    <t>Override 94</t>
  </si>
  <si>
    <t>Override 95</t>
  </si>
  <si>
    <t>Override 96</t>
  </si>
  <si>
    <t>Override 97</t>
  </si>
  <si>
    <t>Override 98</t>
  </si>
  <si>
    <t>Override 99</t>
  </si>
  <si>
    <t>Override 100</t>
  </si>
  <si>
    <t>Override 101</t>
  </si>
  <si>
    <t>Override 102</t>
  </si>
  <si>
    <t>Override 103</t>
  </si>
  <si>
    <t>Override 104</t>
  </si>
  <si>
    <t>Override 105</t>
  </si>
  <si>
    <t>Override 106</t>
  </si>
  <si>
    <t>Override 107</t>
  </si>
  <si>
    <t>Override 108</t>
  </si>
  <si>
    <t>Override 109</t>
  </si>
  <si>
    <t>Override 110</t>
  </si>
  <si>
    <t>Override 111</t>
  </si>
  <si>
    <t>Override 112</t>
  </si>
  <si>
    <t>Override 113</t>
  </si>
  <si>
    <t>Override 114</t>
  </si>
  <si>
    <t>Override 115</t>
  </si>
  <si>
    <t>Override 116</t>
  </si>
  <si>
    <t>Override 117</t>
  </si>
  <si>
    <t>Override 118</t>
  </si>
  <si>
    <t>Override 119</t>
  </si>
  <si>
    <t>Override 120</t>
  </si>
  <si>
    <t>Override 121</t>
  </si>
  <si>
    <t>Override 122</t>
  </si>
  <si>
    <t>Override 123</t>
  </si>
  <si>
    <t>Override 124</t>
  </si>
  <si>
    <t>Override 125</t>
  </si>
  <si>
    <t>Override 126</t>
  </si>
  <si>
    <t>Override 127</t>
  </si>
  <si>
    <t>Override 128</t>
  </si>
  <si>
    <t>Override 129</t>
  </si>
  <si>
    <t>Override 130</t>
  </si>
  <si>
    <t>Override 131</t>
  </si>
  <si>
    <t>Override 132</t>
  </si>
  <si>
    <t>Override 133</t>
  </si>
  <si>
    <t>Override 134</t>
  </si>
  <si>
    <t>Override 135</t>
  </si>
  <si>
    <t>Override 136</t>
  </si>
  <si>
    <t>Override 137</t>
  </si>
  <si>
    <t>Override 138</t>
  </si>
  <si>
    <t>Override 139</t>
  </si>
  <si>
    <t>Override 140</t>
  </si>
  <si>
    <t>Override 141</t>
  </si>
  <si>
    <t>Override 142</t>
  </si>
  <si>
    <t>Override 143</t>
  </si>
  <si>
    <t>Override 144</t>
  </si>
  <si>
    <t>Override 145</t>
  </si>
  <si>
    <t>Override 146</t>
  </si>
  <si>
    <t>Override 147</t>
  </si>
  <si>
    <t>Override 148</t>
  </si>
  <si>
    <t>Override 149</t>
  </si>
  <si>
    <t>Override 150</t>
  </si>
  <si>
    <t>Override 151</t>
  </si>
  <si>
    <t>Override 152</t>
  </si>
  <si>
    <t>Override 153</t>
  </si>
  <si>
    <t>Override 154</t>
  </si>
  <si>
    <t>Override 155</t>
  </si>
  <si>
    <t>Override 156</t>
  </si>
  <si>
    <t>Override 157</t>
  </si>
  <si>
    <t>Override 158</t>
  </si>
  <si>
    <t>Override 159</t>
  </si>
  <si>
    <t>Override 160</t>
  </si>
  <si>
    <t>Override 161</t>
  </si>
  <si>
    <t>Override 162</t>
  </si>
  <si>
    <t>Override 163</t>
  </si>
  <si>
    <t>Override 164</t>
  </si>
  <si>
    <t>Override 165</t>
  </si>
  <si>
    <t>Override 166</t>
  </si>
  <si>
    <t>Override 167</t>
  </si>
  <si>
    <t>Override 168</t>
  </si>
  <si>
    <t>Override 169</t>
  </si>
  <si>
    <t>Override 170</t>
  </si>
  <si>
    <t>Override 171</t>
  </si>
  <si>
    <t>Override 172</t>
  </si>
  <si>
    <t>Override 173</t>
  </si>
  <si>
    <t>Override 174</t>
  </si>
  <si>
    <t>Override 175</t>
  </si>
  <si>
    <t>Override 176</t>
  </si>
  <si>
    <t>Override 177</t>
  </si>
  <si>
    <t>Override 178</t>
  </si>
  <si>
    <t>Override 179</t>
  </si>
  <si>
    <t>Override 180</t>
  </si>
  <si>
    <t>Override 181</t>
  </si>
  <si>
    <t>Override 182</t>
  </si>
  <si>
    <t>Override 183</t>
  </si>
  <si>
    <t>Override 184</t>
  </si>
  <si>
    <t>Override 185</t>
  </si>
  <si>
    <t>Override 186</t>
  </si>
  <si>
    <t>Override 187</t>
  </si>
  <si>
    <t>Override 188</t>
  </si>
  <si>
    <t>Override 189</t>
  </si>
  <si>
    <t>Override 190</t>
  </si>
  <si>
    <t>Override 191</t>
  </si>
  <si>
    <t>Override 192</t>
  </si>
  <si>
    <t>Override 193</t>
  </si>
  <si>
    <t>Override 194</t>
  </si>
  <si>
    <t>Override 195</t>
  </si>
  <si>
    <t>Override 196</t>
  </si>
  <si>
    <t>Override 197</t>
  </si>
  <si>
    <t>Override 198</t>
  </si>
  <si>
    <t>Override 199</t>
  </si>
  <si>
    <t>Override 200</t>
  </si>
  <si>
    <t>Override 201</t>
  </si>
  <si>
    <t>Override 202</t>
  </si>
  <si>
    <t>Override 203</t>
  </si>
  <si>
    <t>Override 204</t>
  </si>
  <si>
    <t>Override 205</t>
  </si>
  <si>
    <t>Override 206</t>
  </si>
  <si>
    <t>Override 207</t>
  </si>
  <si>
    <t>Override 208</t>
  </si>
  <si>
    <t>Override 209</t>
  </si>
  <si>
    <t>Override 210</t>
  </si>
  <si>
    <t>Override 211</t>
  </si>
  <si>
    <t>Override 212</t>
  </si>
  <si>
    <t>Override 213</t>
  </si>
  <si>
    <t>Override 214</t>
  </si>
  <si>
    <t>Override 215</t>
  </si>
  <si>
    <t>Override 216</t>
  </si>
  <si>
    <t>Override 217</t>
  </si>
  <si>
    <t>Override 218</t>
  </si>
  <si>
    <t>Override 219</t>
  </si>
  <si>
    <t>Override 220</t>
  </si>
  <si>
    <t>Override 221</t>
  </si>
  <si>
    <t>Override 222</t>
  </si>
  <si>
    <t>Override 223</t>
  </si>
  <si>
    <t>Override 224</t>
  </si>
  <si>
    <t>Override 225</t>
  </si>
  <si>
    <t>Override 226</t>
  </si>
  <si>
    <t>Override 227</t>
  </si>
  <si>
    <t>Override 228</t>
  </si>
  <si>
    <t>Override 229</t>
  </si>
  <si>
    <t>Override 230</t>
  </si>
  <si>
    <t>Override 231</t>
  </si>
  <si>
    <t>Override 232</t>
  </si>
  <si>
    <t>Override 233</t>
  </si>
  <si>
    <t>Override 234</t>
  </si>
  <si>
    <t>Override 235</t>
  </si>
  <si>
    <t>Override 236</t>
  </si>
  <si>
    <t>Override 237</t>
  </si>
  <si>
    <t>Override 238</t>
  </si>
  <si>
    <t>Override 239</t>
  </si>
  <si>
    <t>Override 240</t>
  </si>
  <si>
    <t>Override 241</t>
  </si>
  <si>
    <t>Override 242</t>
  </si>
  <si>
    <t>Override 243</t>
  </si>
  <si>
    <t>Override 244</t>
  </si>
  <si>
    <t>Override 245</t>
  </si>
  <si>
    <t>Override 246</t>
  </si>
  <si>
    <t>Override 247</t>
  </si>
  <si>
    <t>Override 248</t>
  </si>
  <si>
    <t>Override 249</t>
  </si>
  <si>
    <t>Override 250</t>
  </si>
  <si>
    <t>Override 251</t>
  </si>
  <si>
    <t>Override 252</t>
  </si>
  <si>
    <t>Override 253</t>
  </si>
  <si>
    <t>Override 254</t>
  </si>
  <si>
    <t>Override 255</t>
  </si>
  <si>
    <t>Override 256</t>
  </si>
  <si>
    <t>Override 257</t>
  </si>
  <si>
    <t>Override 258</t>
  </si>
  <si>
    <t>Override 259</t>
  </si>
  <si>
    <t>Override 260</t>
  </si>
  <si>
    <t>Override 261</t>
  </si>
  <si>
    <t>Override 262</t>
  </si>
  <si>
    <t>Override 263</t>
  </si>
  <si>
    <t>Override 264</t>
  </si>
  <si>
    <t>Override 265</t>
  </si>
  <si>
    <t>Override 266</t>
  </si>
  <si>
    <t>Override 267</t>
  </si>
  <si>
    <t>Override 268</t>
  </si>
  <si>
    <t>Override 269</t>
  </si>
  <si>
    <t>Override 270</t>
  </si>
  <si>
    <t>Override 271</t>
  </si>
  <si>
    <t>Override 272</t>
  </si>
  <si>
    <t>Override 273</t>
  </si>
  <si>
    <t>Override 274</t>
  </si>
  <si>
    <t>Override 275</t>
  </si>
  <si>
    <t>Override 276</t>
  </si>
  <si>
    <t>Override 277</t>
  </si>
  <si>
    <t>Override 278</t>
  </si>
  <si>
    <t>Override 279</t>
  </si>
  <si>
    <t>Override 280</t>
  </si>
  <si>
    <t>Override 281</t>
  </si>
  <si>
    <t>Override 282</t>
  </si>
  <si>
    <t>Override 283</t>
  </si>
  <si>
    <t>Override 284</t>
  </si>
  <si>
    <t>Override 285</t>
  </si>
  <si>
    <t>Override 286</t>
  </si>
  <si>
    <t>Override 287</t>
  </si>
  <si>
    <t>Override 288</t>
  </si>
  <si>
    <t>Override 289</t>
  </si>
  <si>
    <t>Override 290</t>
  </si>
  <si>
    <t>Override 291</t>
  </si>
  <si>
    <t>Override 292</t>
  </si>
  <si>
    <t>Override 293</t>
  </si>
  <si>
    <t>Override 294</t>
  </si>
  <si>
    <t>Override 295</t>
  </si>
  <si>
    <t>Override 296</t>
  </si>
  <si>
    <t>Override 297</t>
  </si>
  <si>
    <t>Override 298</t>
  </si>
  <si>
    <t>Override 299</t>
  </si>
  <si>
    <t>Override 300</t>
  </si>
  <si>
    <t>Override 301</t>
  </si>
  <si>
    <t>Override 302</t>
  </si>
  <si>
    <t>Override 303</t>
  </si>
  <si>
    <t>Override 304</t>
  </si>
  <si>
    <t>Override 305</t>
  </si>
  <si>
    <t>Override 306</t>
  </si>
  <si>
    <t>Override 307</t>
  </si>
  <si>
    <t>Override 308</t>
  </si>
  <si>
    <t>Override 309</t>
  </si>
  <si>
    <t>Override 310</t>
  </si>
  <si>
    <t>Override 311</t>
  </si>
  <si>
    <t>Alternate Industry Code I</t>
  </si>
  <si>
    <t>Alternate Industry Code II</t>
  </si>
  <si>
    <r>
      <t xml:space="preserve">The outstanding balance of any loan or guarantees made to a </t>
    </r>
    <r>
      <rPr>
        <b/>
        <sz val="10"/>
        <rFont val="Arial"/>
        <family val="2"/>
      </rPr>
      <t>Company</t>
    </r>
    <r>
      <rPr>
        <sz val="10"/>
        <rFont val="Arial"/>
        <family val="2"/>
      </rPr>
      <t xml:space="preserve"> that are secured by the </t>
    </r>
    <r>
      <rPr>
        <b/>
        <sz val="10"/>
        <rFont val="Arial"/>
        <family val="2"/>
      </rPr>
      <t>Fund's</t>
    </r>
    <r>
      <rPr>
        <sz val="10"/>
        <rFont val="Arial"/>
        <family val="2"/>
      </rPr>
      <t xml:space="preserve"> unfunded commitments or existing assets, as of the </t>
    </r>
    <r>
      <rPr>
        <b/>
        <sz val="10"/>
        <rFont val="Arial"/>
        <family val="2"/>
      </rPr>
      <t>Template Reporting Date</t>
    </r>
    <r>
      <rPr>
        <sz val="10"/>
        <rFont val="Arial"/>
        <family val="2"/>
      </rPr>
      <t xml:space="preserve">; Not to be confused with fund-level debt that was used to finance a </t>
    </r>
    <r>
      <rPr>
        <b/>
        <sz val="10"/>
        <rFont val="Arial"/>
        <family val="2"/>
      </rPr>
      <t>Position</t>
    </r>
    <r>
      <rPr>
        <sz val="10"/>
        <rFont val="Arial"/>
        <family val="2"/>
      </rPr>
      <t xml:space="preserve"> (e.g., subscription line of credit)</t>
    </r>
  </si>
  <si>
    <r>
      <t xml:space="preserve">The sum of checking, money market (short-term certificates of deposit), and government securities (treasury bills); Alternatively, the money available immediately, representing the most liquid of all short-term assets; For the </t>
    </r>
    <r>
      <rPr>
        <b/>
        <sz val="10"/>
        <color theme="1"/>
        <rFont val="Arial"/>
        <family val="2"/>
      </rPr>
      <t>Company</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at exit</t>
    </r>
  </si>
  <si>
    <r>
      <t xml:space="preserve">Total </t>
    </r>
    <r>
      <rPr>
        <b/>
        <sz val="10"/>
        <rFont val="Arial"/>
        <family val="2"/>
      </rPr>
      <t>Company</t>
    </r>
    <r>
      <rPr>
        <sz val="10"/>
        <rFont val="Arial"/>
        <family val="2"/>
      </rPr>
      <t xml:space="preserve">-level debt (par value) that is expected to mature (or has already matured) during the </t>
    </r>
    <r>
      <rPr>
        <b/>
        <sz val="10"/>
        <rFont val="Arial"/>
        <family val="2"/>
      </rPr>
      <t>Company's</t>
    </r>
    <r>
      <rPr>
        <sz val="10"/>
        <rFont val="Arial"/>
        <family val="2"/>
      </rPr>
      <t xml:space="preserve"> current fiscal year (defined as the fiscal-year period that will close immediately after the earlier of: 1.) the </t>
    </r>
    <r>
      <rPr>
        <b/>
        <sz val="10"/>
        <rFont val="Arial"/>
        <family val="2"/>
      </rPr>
      <t>Template Reporting Date</t>
    </r>
    <r>
      <rPr>
        <sz val="10"/>
        <rFont val="Arial"/>
        <family val="2"/>
      </rPr>
      <t xml:space="preserve"> or 2.) at exit)</t>
    </r>
  </si>
  <si>
    <r>
      <t xml:space="preserve">For debt </t>
    </r>
    <r>
      <rPr>
        <b/>
        <sz val="10"/>
        <color theme="1"/>
        <rFont val="Arial"/>
        <family val="2"/>
      </rPr>
      <t>Positions</t>
    </r>
    <r>
      <rPr>
        <sz val="10"/>
        <color theme="1"/>
        <rFont val="Arial"/>
        <family val="2"/>
      </rPr>
      <t xml:space="preserve"> only; Calculated as the total amount of debt in the </t>
    </r>
    <r>
      <rPr>
        <b/>
        <sz val="10"/>
        <color theme="1"/>
        <rFont val="Arial"/>
        <family val="2"/>
      </rPr>
      <t>Company</t>
    </r>
    <r>
      <rPr>
        <sz val="10"/>
        <color theme="1"/>
        <rFont val="Arial"/>
        <family val="2"/>
      </rPr>
      <t xml:space="preserve"> (at any seniority) that the </t>
    </r>
    <r>
      <rPr>
        <b/>
        <sz val="10"/>
        <color theme="1"/>
        <rFont val="Arial"/>
        <family val="2"/>
      </rPr>
      <t>Position</t>
    </r>
    <r>
      <rPr>
        <sz val="10"/>
        <color theme="1"/>
        <rFont val="Arial"/>
        <family val="2"/>
      </rPr>
      <t xml:space="preserve"> represents, divided by the </t>
    </r>
    <r>
      <rPr>
        <b/>
        <sz val="10"/>
        <color theme="1"/>
        <rFont val="Arial"/>
        <family val="2"/>
      </rPr>
      <t>Company's</t>
    </r>
    <r>
      <rPr>
        <sz val="10"/>
        <color theme="1"/>
        <rFont val="Arial"/>
        <family val="2"/>
      </rPr>
      <t xml:space="preserve"> total debt outstanding; As of the earlier of: 1.) the </t>
    </r>
    <r>
      <rPr>
        <b/>
        <sz val="10"/>
        <color theme="1"/>
        <rFont val="Arial"/>
        <family val="2"/>
      </rPr>
      <t>Template Reporting Date</t>
    </r>
    <r>
      <rPr>
        <sz val="10"/>
        <color theme="1"/>
        <rFont val="Arial"/>
        <family val="2"/>
      </rPr>
      <t xml:space="preserve"> or 2.) at exit</t>
    </r>
  </si>
  <si>
    <t>Material ESG Issue</t>
  </si>
  <si>
    <t xml:space="preserve">   Material ESG Issue #1</t>
  </si>
  <si>
    <t xml:space="preserve">   Material ESG Issue #2</t>
  </si>
  <si>
    <t xml:space="preserve">   Material ESG Issue #3</t>
  </si>
  <si>
    <t xml:space="preserve">   Material ESG Issue #5</t>
  </si>
  <si>
    <t xml:space="preserve">   Material ESG Issue #4</t>
  </si>
  <si>
    <t xml:space="preserve">Initiatives/Performance Targets </t>
  </si>
  <si>
    <r>
      <t xml:space="preserve">Based on the selected </t>
    </r>
    <r>
      <rPr>
        <b/>
        <sz val="10"/>
        <color theme="1"/>
        <rFont val="Arial"/>
        <family val="2"/>
      </rPr>
      <t>ESG Reporting Taxonomy</t>
    </r>
    <r>
      <rPr>
        <sz val="10"/>
        <color theme="1"/>
        <rFont val="Arial"/>
        <family val="2"/>
      </rPr>
      <t xml:space="preserve">, describe the risk/opportunity related to the selected </t>
    </r>
    <r>
      <rPr>
        <b/>
        <sz val="10"/>
        <color theme="1"/>
        <rFont val="Arial"/>
        <family val="2"/>
      </rPr>
      <t>Material ESG Issue</t>
    </r>
    <r>
      <rPr>
        <sz val="10"/>
        <color theme="1"/>
        <rFont val="Arial"/>
        <family val="2"/>
      </rPr>
      <t xml:space="preserve"> for the </t>
    </r>
    <r>
      <rPr>
        <b/>
        <sz val="10"/>
        <color theme="1"/>
        <rFont val="Arial"/>
        <family val="2"/>
      </rPr>
      <t>Company</t>
    </r>
  </si>
  <si>
    <t>Ahead of schedule; Will reach goal by 2023</t>
  </si>
  <si>
    <t>Metals &amp; Mining</t>
  </si>
  <si>
    <t>Reduce GHG Emissions by 20% by 2025</t>
  </si>
  <si>
    <t>Board Oversight?
(y/n)</t>
  </si>
  <si>
    <t>Board Oversight?</t>
  </si>
  <si>
    <t>Resourced?</t>
  </si>
  <si>
    <t>Resourced?
(y/n)</t>
  </si>
  <si>
    <t>Deal closed in Q1 2019; Updated information will be provided in the next Template</t>
  </si>
  <si>
    <t>No policy in place</t>
  </si>
  <si>
    <t>Transaction Date 
(mm/dd/yyyy)</t>
  </si>
  <si>
    <r>
      <t>Returns Template</t>
    </r>
    <r>
      <rPr>
        <sz val="10"/>
        <rFont val="Arial"/>
        <family val="2"/>
      </rPr>
      <t xml:space="preserve">
(Tab 9)</t>
    </r>
  </si>
  <si>
    <r>
      <t>ESG Template</t>
    </r>
    <r>
      <rPr>
        <sz val="10"/>
        <rFont val="Arial"/>
        <family val="2"/>
      </rPr>
      <t xml:space="preserve">
 (Tab 10)</t>
    </r>
  </si>
  <si>
    <t>Transaction Date</t>
  </si>
  <si>
    <r>
      <t xml:space="preserve">(dropdown) Choose the category that best describes the characteristics of the </t>
    </r>
    <r>
      <rPr>
        <b/>
        <sz val="10"/>
        <color theme="1"/>
        <rFont val="Arial"/>
        <family val="2"/>
      </rPr>
      <t>Position</t>
    </r>
    <r>
      <rPr>
        <sz val="10"/>
        <color theme="1"/>
        <rFont val="Arial"/>
        <family val="2"/>
      </rPr>
      <t xml:space="preserve"> (based on the </t>
    </r>
    <r>
      <rPr>
        <b/>
        <sz val="10"/>
        <color theme="1"/>
        <rFont val="Arial"/>
        <family val="2"/>
      </rPr>
      <t>Position Type</t>
    </r>
    <r>
      <rPr>
        <sz val="10"/>
        <color theme="1"/>
        <rFont val="Arial"/>
        <family val="2"/>
      </rPr>
      <t>, degree-of-control, and risk profile of the deal)</t>
    </r>
  </si>
  <si>
    <r>
      <t xml:space="preserve">(dropdown) Choose the category that best describes the equity/debt/derivative instrument held by the </t>
    </r>
    <r>
      <rPr>
        <b/>
        <sz val="10"/>
        <color theme="1"/>
        <rFont val="Arial"/>
        <family val="2"/>
      </rPr>
      <t>Fund</t>
    </r>
    <r>
      <rPr>
        <sz val="10"/>
        <color theme="1"/>
        <rFont val="Arial"/>
        <family val="2"/>
      </rPr>
      <t xml:space="preserve"> (i.e., the </t>
    </r>
    <r>
      <rPr>
        <b/>
        <sz val="10"/>
        <color theme="1"/>
        <rFont val="Arial"/>
        <family val="2"/>
      </rPr>
      <t>Position</t>
    </r>
    <r>
      <rPr>
        <sz val="10"/>
        <color theme="1"/>
        <rFont val="Arial"/>
        <family val="2"/>
      </rPr>
      <t xml:space="preserve">), as of the </t>
    </r>
    <r>
      <rPr>
        <b/>
        <sz val="10"/>
        <color theme="1"/>
        <rFont val="Arial"/>
        <family val="2"/>
      </rPr>
      <t>Initial Investment date</t>
    </r>
  </si>
  <si>
    <r>
      <t xml:space="preserve">A concise description of the </t>
    </r>
    <r>
      <rPr>
        <b/>
        <sz val="10"/>
        <color theme="1"/>
        <rFont val="Arial"/>
        <family val="2"/>
      </rPr>
      <t>Company's</t>
    </r>
    <r>
      <rPr>
        <sz val="10"/>
        <color theme="1"/>
        <rFont val="Arial"/>
        <family val="2"/>
      </rPr>
      <t xml:space="preserve"> main areas of business; Avoid using subjective language (e.g., 'The worldwide leader in…')</t>
    </r>
  </si>
  <si>
    <t>Transaction Amount</t>
  </si>
  <si>
    <r>
      <t xml:space="preserve">Fund Details 
</t>
    </r>
    <r>
      <rPr>
        <sz val="10"/>
        <rFont val="Arial"/>
        <family val="2"/>
      </rPr>
      <t>(Tab 2)</t>
    </r>
  </si>
  <si>
    <r>
      <t xml:space="preserve">Fund's Underlying Investments 
</t>
    </r>
    <r>
      <rPr>
        <sz val="10"/>
        <rFont val="Arial"/>
        <family val="2"/>
      </rPr>
      <t>(Tab 2)</t>
    </r>
  </si>
  <si>
    <t>Exit Details</t>
  </si>
  <si>
    <r>
      <t xml:space="preserve">(dropdown) As of the </t>
    </r>
    <r>
      <rPr>
        <b/>
        <sz val="10"/>
        <rFont val="Arial"/>
        <family val="2"/>
      </rPr>
      <t>Template Reporting Date</t>
    </r>
    <r>
      <rPr>
        <sz val="10"/>
        <rFont val="Arial"/>
        <family val="2"/>
      </rPr>
      <t xml:space="preserve">, is the </t>
    </r>
    <r>
      <rPr>
        <b/>
        <sz val="10"/>
        <rFont val="Arial"/>
        <family val="2"/>
      </rPr>
      <t>Fund's</t>
    </r>
    <r>
      <rPr>
        <sz val="10"/>
        <rFont val="Arial"/>
        <family val="2"/>
      </rPr>
      <t xml:space="preserve"> investment unrealized, realized, partially-realized/written-off, or pending?</t>
    </r>
  </si>
  <si>
    <t>Primary Market</t>
  </si>
  <si>
    <r>
      <t xml:space="preserve">List one or more of the regions that represent the </t>
    </r>
    <r>
      <rPr>
        <b/>
        <sz val="10"/>
        <rFont val="Arial"/>
        <family val="2"/>
      </rPr>
      <t>Company's</t>
    </r>
    <r>
      <rPr>
        <sz val="10"/>
        <rFont val="Arial"/>
        <family val="2"/>
      </rPr>
      <t xml:space="preserve"> largest revenue sources; Exclude the </t>
    </r>
    <r>
      <rPr>
        <b/>
        <sz val="10"/>
        <rFont val="Arial"/>
        <family val="2"/>
      </rPr>
      <t>Primary Market</t>
    </r>
  </si>
  <si>
    <r>
      <t xml:space="preserve">(dropdown) Select the geographic region in which a plurality of the </t>
    </r>
    <r>
      <rPr>
        <b/>
        <sz val="10"/>
        <color theme="1"/>
        <rFont val="Arial"/>
        <family val="2"/>
      </rPr>
      <t>Company's</t>
    </r>
    <r>
      <rPr>
        <sz val="10"/>
        <color theme="1"/>
        <rFont val="Arial"/>
        <family val="2"/>
      </rPr>
      <t xml:space="preserve"> revenue is derived (i.e., single largest revenue source); Regions are based on the World Bank Country and Lending Groups (https://datahelpdesk.worldbank.org/knowledgebase/articles/906519-world-bank-country-and-lending-groups)</t>
    </r>
  </si>
  <si>
    <t>East Asia and Pacific</t>
  </si>
  <si>
    <t>Europe and Central Asia</t>
  </si>
  <si>
    <t>Middle East and North Africa</t>
  </si>
  <si>
    <t>North America</t>
  </si>
  <si>
    <t>South Asia</t>
  </si>
  <si>
    <t>American Samoa; Australia; Brunei Darussalam; Cambodia; China; Fiji; French Polynesia; Guam; Hong Kong SAR, China; Indonesia; Japan; Kiribati; Korea, Dem. People's Rep.; Korea, Rep.; Lao PDR; Macao SAR, China; Malaysia; Marshall Islands; Micronesia, Fed. Sts.; Mongolia; Myanmar; Nauru; New Caledonia; New Zealand; Northern Mariana Islands; Palau; Philippines; Samoa; Singapore; Solomon Islands; Taiwan, China; Thailand; Timor-Leste; Papua New Guinea; Tonga; Tuvalu; Vanuatu; Vietnam</t>
  </si>
  <si>
    <t>North America, East Asia and Pacific</t>
  </si>
  <si>
    <t>SASB Standards</t>
  </si>
  <si>
    <t>ECI Generation
(y/n)</t>
  </si>
  <si>
    <r>
      <t xml:space="preserve">Returns Template - Instructions: </t>
    </r>
    <r>
      <rPr>
        <sz val="9"/>
        <color theme="1"/>
        <rFont val="Arial"/>
        <family val="2"/>
      </rPr>
      <t>GPs may elect to use this format (the "Returns Template"), which is subject to the same implementation/timing/frequency guidelines found on Tab 1, to provide requesting-LPs with the means to independently calculate Position-level, gross performance figures (e.g., IRR). The complete cash flow history and most recent Reported Value should be provided for each Position. Multiple Positions in the same Company can be differentiated by their unique Position Identifier. All cash flows should be based on the transactions' settlement dates, and not necessarily the dates of capital calls and distributions. Any Transaction Amount should be in the transaction's local currency (which is most likely the Company Reporting Currency). Transaction Amounts for Investments should be expressed as negative values (unless they represent a syndication or post-close adjustment), while Transaction Amounts for Realizations (sale/income/dividend) and Reported Values should be positive values. See Tabs 11 &amp; 12 for more guidance.</t>
    </r>
  </si>
  <si>
    <r>
      <t xml:space="preserve">(dropdown) 1. </t>
    </r>
    <r>
      <rPr>
        <b/>
        <sz val="10"/>
        <color theme="1"/>
        <rFont val="Arial"/>
        <family val="2"/>
      </rPr>
      <t>Investment</t>
    </r>
    <r>
      <rPr>
        <sz val="10"/>
        <color theme="1"/>
        <rFont val="Arial"/>
        <family val="2"/>
      </rPr>
      <t xml:space="preserve">=Amount representing the </t>
    </r>
    <r>
      <rPr>
        <b/>
        <sz val="10"/>
        <color theme="1"/>
        <rFont val="Arial"/>
        <family val="2"/>
      </rPr>
      <t>Fund's</t>
    </r>
    <r>
      <rPr>
        <sz val="10"/>
        <color theme="1"/>
        <rFont val="Arial"/>
        <family val="2"/>
      </rPr>
      <t xml:space="preserve"> investment(s) into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2. </t>
    </r>
    <r>
      <rPr>
        <b/>
        <sz val="10"/>
        <color theme="1"/>
        <rFont val="Arial"/>
        <family val="2"/>
      </rPr>
      <t>Realization</t>
    </r>
    <r>
      <rPr>
        <sz val="10"/>
        <color theme="1"/>
        <rFont val="Arial"/>
        <family val="2"/>
      </rPr>
      <t xml:space="preserve">=Amount representing proceeds received from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3. </t>
    </r>
    <r>
      <rPr>
        <b/>
        <sz val="10"/>
        <color theme="1"/>
        <rFont val="Arial"/>
        <family val="2"/>
      </rPr>
      <t>Reported Value</t>
    </r>
    <r>
      <rPr>
        <sz val="10"/>
        <color theme="1"/>
        <rFont val="Arial"/>
        <family val="2"/>
      </rPr>
      <t xml:space="preserve">=Amount representing the </t>
    </r>
    <r>
      <rPr>
        <b/>
        <sz val="10"/>
        <color theme="1"/>
        <rFont val="Arial"/>
        <family val="2"/>
      </rPr>
      <t>Position's</t>
    </r>
    <r>
      <rPr>
        <sz val="10"/>
        <color theme="1"/>
        <rFont val="Arial"/>
        <family val="2"/>
      </rPr>
      <t xml:space="preserve"> unrealized fair value; For additional details, see Tab 12</t>
    </r>
  </si>
  <si>
    <t>Total Distributions*</t>
  </si>
  <si>
    <t>Total Distributions</t>
  </si>
  <si>
    <r>
      <t xml:space="preserve">As defined in its LPA, report the </t>
    </r>
    <r>
      <rPr>
        <b/>
        <sz val="10"/>
        <color theme="1"/>
        <rFont val="Arial"/>
        <family val="2"/>
      </rPr>
      <t>Fund's</t>
    </r>
    <r>
      <rPr>
        <sz val="10"/>
        <color theme="1"/>
        <rFont val="Arial"/>
        <family val="2"/>
      </rPr>
      <t xml:space="preserve"> aggregate drawdowns (e.g., investments, fees, &amp; expenses) from investors (</t>
    </r>
    <r>
      <rPr>
        <u/>
        <sz val="10"/>
        <color theme="1"/>
        <rFont val="Arial"/>
        <family val="2"/>
      </rPr>
      <t>including</t>
    </r>
    <r>
      <rPr>
        <sz val="10"/>
        <color theme="1"/>
        <rFont val="Arial"/>
        <family val="2"/>
      </rPr>
      <t xml:space="preserve"> any drawdowns from GP/SLP interests) on a since-inception basis, as of the </t>
    </r>
    <r>
      <rPr>
        <b/>
        <sz val="10"/>
        <color theme="1"/>
        <rFont val="Arial"/>
        <family val="2"/>
      </rPr>
      <t>Template Reporting Date</t>
    </r>
  </si>
  <si>
    <r>
      <t xml:space="preserve">As defined in its LPA, report the </t>
    </r>
    <r>
      <rPr>
        <b/>
        <sz val="10"/>
        <color theme="1"/>
        <rFont val="Arial"/>
        <family val="2"/>
      </rPr>
      <t>Fund's</t>
    </r>
    <r>
      <rPr>
        <sz val="10"/>
        <color theme="1"/>
        <rFont val="Arial"/>
        <family val="2"/>
      </rPr>
      <t xml:space="preserve"> aggregate investment realizations (e.g., sale proceeds (cash and in-kind), income, and dividends) paid to investors (</t>
    </r>
    <r>
      <rPr>
        <u/>
        <sz val="10"/>
        <color theme="1"/>
        <rFont val="Arial"/>
        <family val="2"/>
      </rPr>
      <t>excluding</t>
    </r>
    <r>
      <rPr>
        <sz val="10"/>
        <color theme="1"/>
        <rFont val="Arial"/>
        <family val="2"/>
      </rPr>
      <t xml:space="preserve"> any incentive allocation realized by the GP/SLP or held in escrow) on a since-inception basis, as of the </t>
    </r>
    <r>
      <rPr>
        <b/>
        <sz val="10"/>
        <color theme="1"/>
        <rFont val="Arial"/>
        <family val="2"/>
      </rPr>
      <t>Template Reporting Date</t>
    </r>
  </si>
  <si>
    <t>Total Invested
(LP co-investors)</t>
  </si>
  <si>
    <t>Total Invested
(other affiliated positions)</t>
  </si>
  <si>
    <t>Basic Information 
(current/at exit)</t>
  </si>
  <si>
    <t>Transaction Description
(as of the Initial Investment Date)</t>
  </si>
  <si>
    <t>Total Invested 
(LP co-investors)</t>
  </si>
  <si>
    <t>Fully-Diluted Ownership % 
(affiliated positions)</t>
  </si>
  <si>
    <t>Total Invested 
(other affiliated positions)</t>
  </si>
  <si>
    <r>
      <t xml:space="preserve">(yes or no) Does the </t>
    </r>
    <r>
      <rPr>
        <b/>
        <sz val="10"/>
        <color theme="1"/>
        <rFont val="Arial"/>
        <family val="2"/>
      </rPr>
      <t>Company</t>
    </r>
    <r>
      <rPr>
        <sz val="10"/>
        <color theme="1"/>
        <rFont val="Arial"/>
        <family val="2"/>
      </rPr>
      <t xml:space="preserve"> have an ESG/sustainability-related policy?</t>
    </r>
  </si>
  <si>
    <r>
      <t xml:space="preserve">(yes or no) Does the </t>
    </r>
    <r>
      <rPr>
        <b/>
        <sz val="10"/>
        <color theme="1"/>
        <rFont val="Arial"/>
        <family val="2"/>
      </rPr>
      <t>Company's</t>
    </r>
    <r>
      <rPr>
        <sz val="10"/>
        <color theme="1"/>
        <rFont val="Arial"/>
        <family val="2"/>
      </rPr>
      <t xml:space="preserve"> board have ownership of material ESG issues?</t>
    </r>
  </si>
  <si>
    <r>
      <t xml:space="preserve">(yes or no) Is the </t>
    </r>
    <r>
      <rPr>
        <b/>
        <sz val="10"/>
        <color theme="1"/>
        <rFont val="Arial"/>
        <family val="2"/>
      </rPr>
      <t>GP</t>
    </r>
    <r>
      <rPr>
        <sz val="10"/>
        <color theme="1"/>
        <rFont val="Arial"/>
        <family val="2"/>
      </rPr>
      <t xml:space="preserve"> monitoring the </t>
    </r>
    <r>
      <rPr>
        <b/>
        <sz val="10"/>
        <color theme="1"/>
        <rFont val="Arial"/>
        <family val="2"/>
      </rPr>
      <t>Company</t>
    </r>
    <r>
      <rPr>
        <sz val="10"/>
        <color theme="1"/>
        <rFont val="Arial"/>
        <family val="2"/>
      </rPr>
      <t xml:space="preserve"> on ESG performance?</t>
    </r>
  </si>
  <si>
    <r>
      <t xml:space="preserve">(dropdown) Which industry-standard classification system (e.g., SASB, IRIS) is used to describe the </t>
    </r>
    <r>
      <rPr>
        <b/>
        <sz val="10"/>
        <color theme="1"/>
        <rFont val="Arial"/>
        <family val="2"/>
      </rPr>
      <t>Material ESG Issue(s)</t>
    </r>
    <r>
      <rPr>
        <sz val="10"/>
        <color theme="1"/>
        <rFont val="Arial"/>
        <family val="2"/>
      </rPr>
      <t xml:space="preserve"> identified for the </t>
    </r>
    <r>
      <rPr>
        <b/>
        <sz val="10"/>
        <color theme="1"/>
        <rFont val="Arial"/>
        <family val="2"/>
      </rPr>
      <t>Company</t>
    </r>
    <r>
      <rPr>
        <sz val="10"/>
        <color theme="1"/>
        <rFont val="Arial"/>
        <family val="2"/>
      </rPr>
      <t>?</t>
    </r>
  </si>
  <si>
    <t>3rd party oversight by XYZ Advisors</t>
  </si>
  <si>
    <t>Standing oversight committee comprised of 3 senior managers</t>
  </si>
  <si>
    <r>
      <t xml:space="preserve">(yes or no) Based on the GP's (subjective) assessment, is responsibility for the </t>
    </r>
    <r>
      <rPr>
        <b/>
        <sz val="10"/>
        <color theme="1"/>
        <rFont val="Arial"/>
        <family val="2"/>
      </rPr>
      <t>Company's</t>
    </r>
    <r>
      <rPr>
        <sz val="10"/>
        <color theme="1"/>
        <rFont val="Arial"/>
        <family val="2"/>
      </rPr>
      <t xml:space="preserve"> ESG management resourced (e.g., via a dedicated oversight committee, via a third party advisor)?</t>
    </r>
  </si>
  <si>
    <t>Resources in Place</t>
  </si>
  <si>
    <r>
      <t xml:space="preserve">As determined by the selected </t>
    </r>
    <r>
      <rPr>
        <b/>
        <sz val="10"/>
        <color theme="1"/>
        <rFont val="Arial"/>
        <family val="2"/>
      </rPr>
      <t>ESG Reporting Taxonomy</t>
    </r>
    <r>
      <rPr>
        <sz val="10"/>
        <color theme="1"/>
        <rFont val="Arial"/>
        <family val="2"/>
      </rPr>
      <t xml:space="preserve">, what industry classification is most applicable for the </t>
    </r>
    <r>
      <rPr>
        <b/>
        <sz val="10"/>
        <color theme="1"/>
        <rFont val="Arial"/>
        <family val="2"/>
      </rPr>
      <t>Company</t>
    </r>
    <r>
      <rPr>
        <sz val="10"/>
        <color theme="1"/>
        <rFont val="Arial"/>
        <family val="2"/>
      </rPr>
      <t xml:space="preserve">? Leave blank if the selected </t>
    </r>
    <r>
      <rPr>
        <b/>
        <sz val="10"/>
        <color theme="1"/>
        <rFont val="Arial"/>
        <family val="2"/>
      </rPr>
      <t>ESG Reporting Taxonomy</t>
    </r>
    <r>
      <rPr>
        <sz val="10"/>
        <color theme="1"/>
        <rFont val="Arial"/>
        <family val="2"/>
      </rPr>
      <t xml:space="preserve"> does </t>
    </r>
    <r>
      <rPr>
        <u/>
        <sz val="10"/>
        <color theme="1"/>
        <rFont val="Arial"/>
        <family val="2"/>
      </rPr>
      <t>not</t>
    </r>
    <r>
      <rPr>
        <sz val="10"/>
        <color theme="1"/>
        <rFont val="Arial"/>
        <family val="2"/>
      </rPr>
      <t xml:space="preserve"> utilize its own industry classification system</t>
    </r>
  </si>
  <si>
    <t>Green</t>
  </si>
  <si>
    <t>Yellow</t>
  </si>
  <si>
    <t>Red</t>
  </si>
  <si>
    <t>Progress vs. Targets (description)</t>
  </si>
  <si>
    <r>
      <t xml:space="preserve">For the selected </t>
    </r>
    <r>
      <rPr>
        <b/>
        <sz val="10"/>
        <color theme="1"/>
        <rFont val="Arial"/>
        <family val="2"/>
      </rPr>
      <t>Material ESG Issue</t>
    </r>
    <r>
      <rPr>
        <sz val="10"/>
        <color theme="1"/>
        <rFont val="Arial"/>
        <family val="2"/>
      </rPr>
      <t xml:space="preserve">, provide a </t>
    </r>
    <r>
      <rPr>
        <u/>
        <sz val="10"/>
        <color theme="1"/>
        <rFont val="Arial"/>
        <family val="2"/>
      </rPr>
      <t>brief</t>
    </r>
    <r>
      <rPr>
        <sz val="10"/>
        <color theme="1"/>
        <rFont val="Arial"/>
        <family val="2"/>
      </rPr>
      <t xml:space="preserve"> statement describing any significant trends in the </t>
    </r>
    <r>
      <rPr>
        <b/>
        <sz val="10"/>
        <color theme="1"/>
        <rFont val="Arial"/>
        <family val="2"/>
      </rPr>
      <t>Company's</t>
    </r>
    <r>
      <rPr>
        <sz val="10"/>
        <color theme="1"/>
        <rFont val="Arial"/>
        <family val="2"/>
      </rPr>
      <t xml:space="preserve"> progress towards the stated </t>
    </r>
    <r>
      <rPr>
        <b/>
        <sz val="10"/>
        <color theme="1"/>
        <rFont val="Arial"/>
        <family val="2"/>
      </rPr>
      <t>Initiatives/Performance Targets</t>
    </r>
    <r>
      <rPr>
        <sz val="10"/>
        <color theme="1"/>
        <rFont val="Arial"/>
        <family val="2"/>
      </rPr>
      <t xml:space="preserve">; Include a date for when the statement was last updated, as the status may not always change from the last time the Template was reported; Use this field to also report any other relevant ESG information for the </t>
    </r>
    <r>
      <rPr>
        <b/>
        <sz val="10"/>
        <color theme="1"/>
        <rFont val="Arial"/>
        <family val="2"/>
      </rPr>
      <t>Company</t>
    </r>
    <r>
      <rPr>
        <sz val="10"/>
        <color theme="1"/>
        <rFont val="Arial"/>
        <family val="2"/>
      </rPr>
      <t xml:space="preserve"> that isn't captured elsewhere</t>
    </r>
  </si>
  <si>
    <r>
      <t xml:space="preserve">For the selected </t>
    </r>
    <r>
      <rPr>
        <b/>
        <sz val="10"/>
        <color theme="1"/>
        <rFont val="Arial"/>
        <family val="2"/>
      </rPr>
      <t>Material ESG Issue</t>
    </r>
    <r>
      <rPr>
        <sz val="10"/>
        <color theme="1"/>
        <rFont val="Arial"/>
        <family val="2"/>
      </rPr>
      <t xml:space="preserve">, and based on the selected </t>
    </r>
    <r>
      <rPr>
        <b/>
        <sz val="10"/>
        <color theme="1"/>
        <rFont val="Arial"/>
        <family val="2"/>
      </rPr>
      <t>ESG Reporting Taxonomy</t>
    </r>
    <r>
      <rPr>
        <sz val="10"/>
        <color theme="1"/>
        <rFont val="Arial"/>
        <family val="2"/>
      </rPr>
      <t xml:space="preserve">, name one of the metrics (or non-numeric value, if applicable) being monitored to assess the </t>
    </r>
    <r>
      <rPr>
        <b/>
        <sz val="10"/>
        <color theme="1"/>
        <rFont val="Arial"/>
        <family val="2"/>
      </rPr>
      <t>Factors</t>
    </r>
    <r>
      <rPr>
        <sz val="10"/>
        <color theme="1"/>
        <rFont val="Arial"/>
        <family val="2"/>
      </rPr>
      <t xml:space="preserve"> and</t>
    </r>
    <r>
      <rPr>
        <b/>
        <sz val="10"/>
        <color theme="1"/>
        <rFont val="Arial"/>
        <family val="2"/>
      </rPr>
      <t xml:space="preserve"> Initiatives/Performance Targets</t>
    </r>
    <r>
      <rPr>
        <sz val="10"/>
        <color theme="1"/>
        <rFont val="Arial"/>
        <family val="2"/>
      </rPr>
      <t xml:space="preserve"> for the </t>
    </r>
    <r>
      <rPr>
        <b/>
        <sz val="10"/>
        <color theme="1"/>
        <rFont val="Arial"/>
        <family val="2"/>
      </rPr>
      <t>Company</t>
    </r>
    <r>
      <rPr>
        <sz val="10"/>
        <color theme="1"/>
        <rFont val="Arial"/>
        <family val="2"/>
      </rPr>
      <t xml:space="preserve">; Space is provided to report up to ten </t>
    </r>
    <r>
      <rPr>
        <b/>
        <sz val="10"/>
        <color theme="1"/>
        <rFont val="Arial"/>
        <family val="2"/>
      </rPr>
      <t>KPIs</t>
    </r>
    <r>
      <rPr>
        <sz val="10"/>
        <color theme="1"/>
        <rFont val="Arial"/>
        <family val="2"/>
      </rPr>
      <t xml:space="preserve"> per </t>
    </r>
    <r>
      <rPr>
        <b/>
        <sz val="10"/>
        <color theme="1"/>
        <rFont val="Arial"/>
        <family val="2"/>
      </rPr>
      <t>Material ESG Issue</t>
    </r>
    <r>
      <rPr>
        <sz val="10"/>
        <color theme="1"/>
        <rFont val="Arial"/>
        <family val="2"/>
      </rPr>
      <t xml:space="preserve"> (</t>
    </r>
    <r>
      <rPr>
        <b/>
        <sz val="10"/>
        <color theme="1"/>
        <rFont val="Arial"/>
        <family val="2"/>
      </rPr>
      <t>KPI</t>
    </r>
    <r>
      <rPr>
        <sz val="10"/>
        <color theme="1"/>
        <rFont val="Arial"/>
        <family val="2"/>
      </rPr>
      <t xml:space="preserve"> #s 4-10 can be found in the expandable columns), but there is no limit to how many should be reported</t>
    </r>
  </si>
  <si>
    <r>
      <t xml:space="preserve">(dropdown) For the selected </t>
    </r>
    <r>
      <rPr>
        <b/>
        <sz val="10"/>
        <color theme="1"/>
        <rFont val="Arial"/>
        <family val="2"/>
      </rPr>
      <t>Material ESG Issue</t>
    </r>
    <r>
      <rPr>
        <sz val="10"/>
        <color theme="1"/>
        <rFont val="Arial"/>
        <family val="2"/>
      </rPr>
      <t xml:space="preserve">, choose the (color-coded) option that best describes the </t>
    </r>
    <r>
      <rPr>
        <b/>
        <sz val="10"/>
        <color theme="1"/>
        <rFont val="Arial"/>
        <family val="2"/>
      </rPr>
      <t>Company's</t>
    </r>
    <r>
      <rPr>
        <sz val="10"/>
        <color theme="1"/>
        <rFont val="Arial"/>
        <family val="2"/>
      </rPr>
      <t xml:space="preserve"> progress towards the stated </t>
    </r>
    <r>
      <rPr>
        <b/>
        <sz val="10"/>
        <color theme="1"/>
        <rFont val="Arial"/>
        <family val="2"/>
      </rPr>
      <t>Initiatives/Performance Targets</t>
    </r>
    <r>
      <rPr>
        <sz val="10"/>
        <color theme="1"/>
        <rFont val="Arial"/>
        <family val="2"/>
      </rPr>
      <t>; See Tab 12 for more details</t>
    </r>
  </si>
  <si>
    <t>CapEx
(TTM)</t>
  </si>
  <si>
    <t>CapEx (TTM)</t>
  </si>
  <si>
    <r>
      <t xml:space="preserve">The </t>
    </r>
    <r>
      <rPr>
        <b/>
        <sz val="10"/>
        <rFont val="Arial"/>
        <family val="2"/>
      </rPr>
      <t>Company's</t>
    </r>
    <r>
      <rPr>
        <sz val="10"/>
        <rFont val="Arial"/>
        <family val="2"/>
      </rPr>
      <t xml:space="preserve"> earnings before interest, taxes, depreciation, and amortization,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Compute on an adjusted or proforma basis, when applicable</t>
    </r>
  </si>
  <si>
    <r>
      <t xml:space="preserve">The </t>
    </r>
    <r>
      <rPr>
        <b/>
        <sz val="10"/>
        <rFont val="Arial"/>
        <family val="2"/>
      </rPr>
      <t>Company's</t>
    </r>
    <r>
      <rPr>
        <sz val="10"/>
        <rFont val="Arial"/>
        <family val="2"/>
      </rPr>
      <t xml:space="preserve"> capital expenditures,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xml:space="preserve"> </t>
    </r>
  </si>
  <si>
    <r>
      <t xml:space="preserve">The </t>
    </r>
    <r>
      <rPr>
        <b/>
        <sz val="10"/>
        <rFont val="Arial"/>
        <family val="2"/>
      </rPr>
      <t>Company's</t>
    </r>
    <r>
      <rPr>
        <sz val="10"/>
        <rFont val="Arial"/>
        <family val="2"/>
      </rPr>
      <t xml:space="preserve"> capital expenditures, as reported to the </t>
    </r>
    <r>
      <rPr>
        <b/>
        <sz val="10"/>
        <rFont val="Arial"/>
        <family val="2"/>
      </rPr>
      <t>Company's</t>
    </r>
    <r>
      <rPr>
        <sz val="10"/>
        <rFont val="Arial"/>
        <family val="2"/>
      </rPr>
      <t xml:space="preserve"> investors, over the twelve-month period of operations, ending as of the period-end just prior to the </t>
    </r>
    <r>
      <rPr>
        <b/>
        <sz val="10"/>
        <rFont val="Arial"/>
        <family val="2"/>
      </rPr>
      <t>Initial Investment Date</t>
    </r>
    <r>
      <rPr>
        <sz val="10"/>
        <rFont val="Arial"/>
        <family val="2"/>
      </rPr>
      <t xml:space="preserve"> </t>
    </r>
  </si>
  <si>
    <r>
      <t xml:space="preserve">For equity </t>
    </r>
    <r>
      <rPr>
        <b/>
        <sz val="10"/>
        <color theme="1"/>
        <rFont val="Arial"/>
        <family val="2"/>
      </rPr>
      <t>Positions</t>
    </r>
    <r>
      <rPr>
        <sz val="10"/>
        <color theme="1"/>
        <rFont val="Arial"/>
        <family val="2"/>
      </rPr>
      <t xml:space="preserve"> only; At the time of the </t>
    </r>
    <r>
      <rPr>
        <b/>
        <sz val="10"/>
        <color theme="1"/>
        <rFont val="Arial"/>
        <family val="2"/>
      </rPr>
      <t>Initial Investment Date</t>
    </r>
    <r>
      <rPr>
        <sz val="10"/>
        <color theme="1"/>
        <rFont val="Arial"/>
        <family val="2"/>
      </rPr>
      <t xml:space="preserve">, the amount of capital invested in the </t>
    </r>
    <r>
      <rPr>
        <b/>
        <sz val="10"/>
        <color theme="1"/>
        <rFont val="Arial"/>
        <family val="2"/>
      </rPr>
      <t>Position</t>
    </r>
    <r>
      <rPr>
        <sz val="10"/>
        <color theme="1"/>
        <rFont val="Arial"/>
        <family val="2"/>
      </rPr>
      <t xml:space="preserve">; Include any capital that has already been realized (incl. write-offs), any </t>
    </r>
    <r>
      <rPr>
        <b/>
        <sz val="10"/>
        <color theme="1"/>
        <rFont val="Arial"/>
        <family val="2"/>
      </rPr>
      <t>Capitalized Deal Expenses Paid by Fund</t>
    </r>
    <r>
      <rPr>
        <sz val="10"/>
        <color theme="1"/>
        <rFont val="Arial"/>
        <family val="2"/>
      </rPr>
      <t xml:space="preserve">, and any transactions that have been completed, but not yet financed by the </t>
    </r>
    <r>
      <rPr>
        <b/>
        <sz val="10"/>
        <color theme="1"/>
        <rFont val="Arial"/>
        <family val="2"/>
      </rPr>
      <t>Fund's</t>
    </r>
    <r>
      <rPr>
        <sz val="10"/>
        <color theme="1"/>
        <rFont val="Arial"/>
        <family val="2"/>
      </rPr>
      <t xml:space="preserve"> investors (e.g., capital calls financed by subscription lines of credit); Do not include any follow-on investments in the </t>
    </r>
    <r>
      <rPr>
        <b/>
        <sz val="10"/>
        <color theme="1"/>
        <rFont val="Arial"/>
        <family val="2"/>
      </rPr>
      <t>Position</t>
    </r>
    <r>
      <rPr>
        <sz val="10"/>
        <color theme="1"/>
        <rFont val="Arial"/>
        <family val="2"/>
      </rPr>
      <t xml:space="preserve"> (i.e., made after the </t>
    </r>
    <r>
      <rPr>
        <b/>
        <sz val="10"/>
        <color theme="1"/>
        <rFont val="Arial"/>
        <family val="2"/>
      </rPr>
      <t>Initial Investment Date</t>
    </r>
    <r>
      <rPr>
        <sz val="10"/>
        <color theme="1"/>
        <rFont val="Arial"/>
        <family val="2"/>
      </rPr>
      <t xml:space="preserve">); Adjust this balance by any capital that was syndicated after the </t>
    </r>
    <r>
      <rPr>
        <b/>
        <sz val="10"/>
        <color theme="1"/>
        <rFont val="Arial"/>
        <family val="2"/>
      </rPr>
      <t>Initial Investment Date</t>
    </r>
    <r>
      <rPr>
        <sz val="10"/>
        <color theme="1"/>
        <rFont val="Arial"/>
        <family val="2"/>
      </rPr>
      <t xml:space="preserve"> (any amount that was syndicated for a specific </t>
    </r>
    <r>
      <rPr>
        <b/>
        <sz val="10"/>
        <color theme="1"/>
        <rFont val="Arial"/>
        <family val="2"/>
      </rPr>
      <t>Position</t>
    </r>
    <r>
      <rPr>
        <sz val="10"/>
        <color theme="1"/>
        <rFont val="Arial"/>
        <family val="2"/>
      </rPr>
      <t xml:space="preserve"> should be disclosed in the </t>
    </r>
    <r>
      <rPr>
        <b/>
        <sz val="10"/>
        <color theme="1"/>
        <rFont val="Arial"/>
        <family val="2"/>
      </rPr>
      <t>Initial Transaction Size Notes</t>
    </r>
    <r>
      <rPr>
        <sz val="10"/>
        <color theme="1"/>
        <rFont val="Arial"/>
        <family val="2"/>
      </rPr>
      <t xml:space="preserve"> field)</t>
    </r>
  </si>
  <si>
    <r>
      <t xml:space="preserve">As of the </t>
    </r>
    <r>
      <rPr>
        <b/>
        <sz val="10"/>
        <rFont val="Arial"/>
        <family val="2"/>
      </rPr>
      <t>Template Reporting Date</t>
    </r>
    <r>
      <rPr>
        <sz val="10"/>
        <rFont val="Arial"/>
        <family val="2"/>
      </rPr>
      <t xml:space="preserve">, the cumulative amount of capital invested by the </t>
    </r>
    <r>
      <rPr>
        <b/>
        <sz val="10"/>
        <rFont val="Arial"/>
        <family val="2"/>
      </rPr>
      <t>Fund</t>
    </r>
    <r>
      <rPr>
        <sz val="10"/>
        <rFont val="Arial"/>
        <family val="2"/>
      </rPr>
      <t xml:space="preserve"> in </t>
    </r>
    <r>
      <rPr>
        <u/>
        <sz val="10"/>
        <rFont val="Arial"/>
        <family val="2"/>
      </rPr>
      <t>all</t>
    </r>
    <r>
      <rPr>
        <sz val="10"/>
        <rFont val="Arial"/>
        <family val="2"/>
      </rPr>
      <t xml:space="preserve"> of the </t>
    </r>
    <r>
      <rPr>
        <b/>
        <sz val="10"/>
        <rFont val="Arial"/>
        <family val="2"/>
      </rPr>
      <t>Positions</t>
    </r>
    <r>
      <rPr>
        <sz val="10"/>
        <rFont val="Arial"/>
        <family val="2"/>
      </rPr>
      <t xml:space="preserve">; Include any invested capital that has already been realized (incl. write-offs) and any transactions that have been completed, but not yet financed by the </t>
    </r>
    <r>
      <rPr>
        <b/>
        <sz val="10"/>
        <rFont val="Arial"/>
        <family val="2"/>
      </rPr>
      <t>Fund's</t>
    </r>
    <r>
      <rPr>
        <sz val="10"/>
        <rFont val="Arial"/>
        <family val="2"/>
      </rPr>
      <t xml:space="preserve"> investors (e.g., capital calls financed by subscription lines of credit); Include any PIK interest earned and any </t>
    </r>
    <r>
      <rPr>
        <b/>
        <sz val="10"/>
        <rFont val="Arial"/>
        <family val="2"/>
      </rPr>
      <t>Capitalized Deal Expenses Paid by the Fund</t>
    </r>
    <r>
      <rPr>
        <sz val="10"/>
        <rFont val="Arial"/>
        <family val="2"/>
      </rPr>
      <t xml:space="preserve">; Reduce/adjust this balance by any bridge financing, post-closing adjustment, and/or any capital that was syndicated to other investors (e.g., LP co-investors or third-party investors) after the </t>
    </r>
    <r>
      <rPr>
        <b/>
        <sz val="10"/>
        <rFont val="Arial"/>
        <family val="2"/>
      </rPr>
      <t>Initial Investment Date</t>
    </r>
    <r>
      <rPr>
        <sz val="10"/>
        <rFont val="Arial"/>
        <family val="2"/>
      </rPr>
      <t xml:space="preserve">; See additional details about f/x conversions in the </t>
    </r>
    <r>
      <rPr>
        <b/>
        <sz val="10"/>
        <rFont val="Arial"/>
        <family val="2"/>
      </rPr>
      <t>Fund Performance Metrics</t>
    </r>
    <r>
      <rPr>
        <sz val="10"/>
        <rFont val="Arial"/>
        <family val="2"/>
      </rPr>
      <t xml:space="preserve"> section of the definitions</t>
    </r>
  </si>
  <si>
    <t>ECI Generation</t>
  </si>
  <si>
    <t>**including realized investments</t>
  </si>
  <si>
    <t>Transaction Type</t>
  </si>
  <si>
    <r>
      <t xml:space="preserve">The local currency for the </t>
    </r>
    <r>
      <rPr>
        <b/>
        <sz val="10"/>
        <color theme="1"/>
        <rFont val="Arial"/>
        <family val="2"/>
      </rPr>
      <t>Transaction Type</t>
    </r>
    <r>
      <rPr>
        <sz val="10"/>
        <color theme="1"/>
        <rFont val="Arial"/>
        <family val="2"/>
      </rPr>
      <t xml:space="preserve"> on a given </t>
    </r>
    <r>
      <rPr>
        <b/>
        <sz val="10"/>
        <color theme="1"/>
        <rFont val="Arial"/>
        <family val="2"/>
      </rPr>
      <t>Transaction Date</t>
    </r>
    <r>
      <rPr>
        <sz val="10"/>
        <color theme="1"/>
        <rFont val="Arial"/>
        <family val="2"/>
      </rPr>
      <t xml:space="preserve">; Most likely the same as the </t>
    </r>
    <r>
      <rPr>
        <b/>
        <sz val="10"/>
        <color theme="1"/>
        <rFont val="Arial"/>
        <family val="2"/>
      </rPr>
      <t>Company Reporting Currency</t>
    </r>
  </si>
  <si>
    <r>
      <t xml:space="preserve">The as-of date for an individual </t>
    </r>
    <r>
      <rPr>
        <b/>
        <sz val="10"/>
        <color theme="1"/>
        <rFont val="Arial"/>
        <family val="2"/>
      </rPr>
      <t>Transaction Type</t>
    </r>
    <r>
      <rPr>
        <sz val="10"/>
        <color theme="1"/>
        <rFont val="Arial"/>
        <family val="2"/>
      </rPr>
      <t xml:space="preserve">; Not necessarily the same date in which the </t>
    </r>
    <r>
      <rPr>
        <b/>
        <sz val="10"/>
        <color theme="1"/>
        <rFont val="Arial"/>
        <family val="2"/>
      </rPr>
      <t>Fund</t>
    </r>
    <r>
      <rPr>
        <sz val="10"/>
        <color theme="1"/>
        <rFont val="Arial"/>
        <family val="2"/>
      </rPr>
      <t xml:space="preserve"> called/distributed capital from/to its LPs (as the call/dist. date may be significantly different from the </t>
    </r>
    <r>
      <rPr>
        <b/>
        <sz val="10"/>
        <color theme="1"/>
        <rFont val="Arial"/>
        <family val="2"/>
      </rPr>
      <t>Transaction Date</t>
    </r>
    <r>
      <rPr>
        <sz val="10"/>
        <color theme="1"/>
        <rFont val="Arial"/>
        <family val="2"/>
      </rPr>
      <t xml:space="preserve"> if the </t>
    </r>
    <r>
      <rPr>
        <b/>
        <sz val="10"/>
        <color theme="1"/>
        <rFont val="Arial"/>
        <family val="2"/>
      </rPr>
      <t>Position</t>
    </r>
    <r>
      <rPr>
        <sz val="10"/>
        <color theme="1"/>
        <rFont val="Arial"/>
        <family val="2"/>
      </rPr>
      <t xml:space="preserve"> was financed by a subscription line of credit, or similar debt instrument secured by the </t>
    </r>
    <r>
      <rPr>
        <b/>
        <sz val="10"/>
        <color theme="1"/>
        <rFont val="Arial"/>
        <family val="2"/>
      </rPr>
      <t>Fund's</t>
    </r>
    <r>
      <rPr>
        <sz val="10"/>
        <color theme="1"/>
        <rFont val="Arial"/>
        <family val="2"/>
      </rPr>
      <t xml:space="preserve"> outstanding commitments or existing assets) </t>
    </r>
  </si>
  <si>
    <r>
      <rPr>
        <b/>
        <sz val="9"/>
        <color theme="1"/>
        <rFont val="Arial"/>
        <family val="2"/>
      </rPr>
      <t>ESG Template - Instructions</t>
    </r>
    <r>
      <rPr>
        <sz val="9"/>
        <color theme="1"/>
        <rFont val="Arial"/>
        <family val="2"/>
      </rPr>
      <t xml:space="preserve">: GPs who wish to support the growing LP-demand for transparency into enterprise-level ESG initiatives may elect to use this format (the "ESG Template"), which is subject to the same implementation/timing/frequency guidelines found on Tab 1). GPs should report each Company, including exited deals and deals in which the Fund's ownership interest is too small to influence/monitor the Company's ESG initiatives. However, GPs may exclude non-equity Positions (i.e., Debt &amp; Derivatives). In the (unlikely) event that the GP reports multiple equity Positions for the same Company in the main Template, they do </t>
    </r>
    <r>
      <rPr>
        <u/>
        <sz val="9"/>
        <color theme="1"/>
        <rFont val="Arial"/>
        <family val="2"/>
      </rPr>
      <t>not</t>
    </r>
    <r>
      <rPr>
        <sz val="9"/>
        <color theme="1"/>
        <rFont val="Arial"/>
        <family val="2"/>
      </rPr>
      <t xml:space="preserve"> need to report all of those Positions in the ESG Template (i.e., only one row for each Company). In this scenario, GPs should use best judgment on the appropriate Position Status. Additional details for each field can be found on Tabs 11 &amp; 12.</t>
    </r>
  </si>
  <si>
    <t>Albania; Andorra; Armenia; Austria; Azerbaijan; Belarus; Belgium; Bosnia and Herzegovina; Bulgaria; Channel Islands; Croatia; Cyprus; Czech Republic; Denmark; Estonia; Faroe Islands; Finland; France; Georgia; Germany; Gibraltar; Greece; Greenland; Hungary; Iceland; Ireland; Isle of Man; Italy; Kazakhstan; Kosovo; Kyrgyz Republic; Latvia; Liechtenstein; Lithuania; Luxembourg; Macedonia, FYR; Moldova; Monaco; Montenegro; Netherlands; Norway; Poland; Portugal; Romania; Russian Federation; San Marino; Serbia; Slovak Republic; Slovenia; Spain; Sweden; Switzerland; Tajikistan; Turkey; Turkmenistan; Ukraine; United Kingdom; Uzbekistan</t>
  </si>
  <si>
    <t>SASB 
Standards</t>
  </si>
  <si>
    <t>Position Type 
(current/at exit)</t>
  </si>
  <si>
    <t>CapEx 
(TTM)</t>
  </si>
  <si>
    <t>Minority Interests and Other Net Assets 
(C)</t>
  </si>
  <si>
    <t>Debt Maturity Schedule 
(fiscal year 1)</t>
  </si>
  <si>
    <t>Debt Maturity Schedule 
(fiscal year 2)</t>
  </si>
  <si>
    <t>Debt Maturity Schedule 
(fiscal year 3)</t>
  </si>
  <si>
    <t>Debt Maturity Schedule 
(fiscal year 5)</t>
  </si>
  <si>
    <t>Debt Maturity Schedule 
(fiscal year 4)</t>
  </si>
  <si>
    <t>Number of M&amp;A Transactions 
(net)</t>
  </si>
  <si>
    <t>Enterprise Value of M&amp;A Transactions 
(net)</t>
  </si>
  <si>
    <t>M&amp;A Activity Notes 
(if any)</t>
  </si>
  <si>
    <t>ECI 
Generation 
(y/n)</t>
  </si>
  <si>
    <t>Total Invested (LP co-investors)</t>
  </si>
  <si>
    <t>CapEX
(TTM)</t>
  </si>
  <si>
    <t>Line of Credit Outstanding?
(y/n)</t>
  </si>
  <si>
    <t>ECI Generation (y/n)</t>
  </si>
  <si>
    <t>1. Investment Period Status</t>
  </si>
  <si>
    <t>2. 
Yes / No</t>
  </si>
  <si>
    <t>3. NAICS Sector</t>
  </si>
  <si>
    <t>4. NAICS Industry Group</t>
  </si>
  <si>
    <t>5. Alternate Industry Code I</t>
  </si>
  <si>
    <t>6. Alternate Industry Code II</t>
  </si>
  <si>
    <t>7. Fiscal Year-End</t>
  </si>
  <si>
    <t>8. HQ State/ Province</t>
  </si>
  <si>
    <t>9. Primary Market</t>
  </si>
  <si>
    <t>10. Exchange</t>
  </si>
  <si>
    <t>11. Debt Status</t>
  </si>
  <si>
    <t>12. Covenant Status</t>
  </si>
  <si>
    <t>13. Position Type</t>
  </si>
  <si>
    <t>14. Purchase Process</t>
  </si>
  <si>
    <t>15. Purchase Type</t>
  </si>
  <si>
    <t>16. Investment Strategy</t>
  </si>
  <si>
    <t>20. Position Status</t>
  </si>
  <si>
    <t>21. Final Exit Type</t>
  </si>
  <si>
    <t>22. Methodology 
I &amp; II</t>
  </si>
  <si>
    <t>23. Financial Reference Period 
I &amp; II</t>
  </si>
  <si>
    <t>24. Transaction Type</t>
  </si>
  <si>
    <t>25. ESG Reporting Taxonomy</t>
  </si>
  <si>
    <t>26. ESG Progress vs. Targets</t>
  </si>
  <si>
    <t>Algeria; Bahrain; Djibouti; Egypt, Arab Rep.; Iran, Islamic Rep.; Iraq; Israel; Jordan; Kuwait; Lebanon; Libya; Malta; Morocco; Oman; Qatar; Saudi Arabia; Syrian Arab Republic; Tunisia; United Arab Emirates; West Bank and Gaza; Yemen, Rep.</t>
  </si>
  <si>
    <t>Bermuda; Canada; United States</t>
  </si>
  <si>
    <t>Afghanistan; Bangladesh; Bhutan; India; Maldives; Nepal; Pakistan; Sri Lanka</t>
  </si>
  <si>
    <t>Angola; Benin; Botswana; Burkina Faso; Burundi; Cabo Verde; Cameroon; Central African Republic; Chad; Comoros; Congo, Dem. Rep.; Congo, Rep; Côte d'Ivoire; Equatorial Guinea; Eritrea; Ethiopia; Gabon; Gambia, The; Ghana; Guinea; Guinea-Bissau; Kenya; Lesotho; Liberia; Madagascar; Malawi; Mali; Mauritania; Mauritius; Mozambique; Namibia; Niger; Nigeria; Rwanda; São Tomé and Principe; Senegal; Seychelles; Sierra Leone; Somalia; South Africa; South Sudan; Sudan; Swaziland; Tanzania; Togo; Uganda; Zambia; Zimbabwe</t>
  </si>
  <si>
    <t>Antigua and Barbuda; Argentina; Aruba; Bahamas, The; Barbados; Belize; Bolivia; Brazil; British Virgin Islands; Cayman Islands; Chile; Colombia; Costa Rica; Cuba; Curacao; Dominica; Dominican Republic; Ecuador; El Salvador; Grenada; Guatemala; Guyana; Haiti; Honduras; Jamaica; Mexico; Nicaragua; Panama; Paraguay; Peru; Puerto Rico; St. Maarten (Dutch part); St. Kitts and Nevis; St. Lucia; St. Martin (French part); St. Vincent and the Grenadines; Suriname; Trinidad and Tobago; Turks and Caicos Islands; Uruguay; Venezuela, RB; Virgin Islands (U.S.)</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</si>
  <si>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is completely realized, but a portion of the </t>
    </r>
    <r>
      <rPr>
        <b/>
        <sz val="10"/>
        <rFont val="Arial"/>
        <family val="2"/>
      </rPr>
      <t>Realized Proceeds</t>
    </r>
    <r>
      <rPr>
        <sz val="10"/>
        <rFont val="Arial"/>
        <family val="2"/>
      </rPr>
      <t xml:space="preserve"> are temporarily held in an escrow account; </t>
    </r>
    <r>
      <rPr>
        <b/>
        <sz val="10"/>
        <rFont val="Arial"/>
        <family val="2"/>
      </rPr>
      <t>Reported Value</t>
    </r>
    <r>
      <rPr>
        <sz val="10"/>
        <rFont val="Arial"/>
        <family val="2"/>
      </rPr>
      <t xml:space="preserve"> and/or </t>
    </r>
    <r>
      <rPr>
        <b/>
        <sz val="10"/>
        <rFont val="Arial"/>
        <family val="2"/>
      </rPr>
      <t>Current Cost</t>
    </r>
    <r>
      <rPr>
        <sz val="10"/>
        <rFont val="Arial"/>
        <family val="2"/>
      </rPr>
      <t xml:space="preserve"> </t>
    </r>
    <r>
      <rPr>
        <u/>
        <sz val="10"/>
        <rFont val="Arial"/>
        <family val="2"/>
      </rPr>
      <t>may</t>
    </r>
    <r>
      <rPr>
        <sz val="10"/>
        <rFont val="Arial"/>
        <family val="2"/>
      </rPr>
      <t xml:space="preserve"> be zero</t>
    </r>
  </si>
  <si>
    <t>The use of industry benchmarks (e.g., price per subscriber for cable television companies) is only likely to be reliable and therefore appropriate as the main basis of estimating fair value in limited situations, and is more likely to be useful as a sanity check of values produced using other techniques</t>
  </si>
  <si>
    <r>
      <t xml:space="preserve">Progress towards achieving the </t>
    </r>
    <r>
      <rPr>
        <b/>
        <sz val="10"/>
        <color theme="1"/>
        <rFont val="Arial"/>
        <family val="2"/>
      </rPr>
      <t>Initiative / Performance Target</t>
    </r>
    <r>
      <rPr>
        <sz val="10"/>
        <color theme="1"/>
        <rFont val="Arial"/>
        <family val="2"/>
      </rPr>
      <t xml:space="preserve"> is on / ahead of schedule, or has been completed</t>
    </r>
  </si>
  <si>
    <r>
      <t xml:space="preserve">Progress towards achieving the </t>
    </r>
    <r>
      <rPr>
        <b/>
        <sz val="10"/>
        <color theme="1"/>
        <rFont val="Arial"/>
        <family val="2"/>
      </rPr>
      <t>Initiative / Performance Target</t>
    </r>
    <r>
      <rPr>
        <sz val="10"/>
        <color theme="1"/>
        <rFont val="Arial"/>
        <family val="2"/>
      </rPr>
      <t xml:space="preserve"> is uncertain or the </t>
    </r>
    <r>
      <rPr>
        <b/>
        <sz val="10"/>
        <color theme="1"/>
        <rFont val="Arial"/>
        <family val="2"/>
      </rPr>
      <t>KPIs</t>
    </r>
    <r>
      <rPr>
        <sz val="10"/>
        <color theme="1"/>
        <rFont val="Arial"/>
        <family val="2"/>
      </rPr>
      <t xml:space="preserve"> have shown mixed results</t>
    </r>
  </si>
  <si>
    <r>
      <t xml:space="preserve">Progress towards achieving the </t>
    </r>
    <r>
      <rPr>
        <b/>
        <sz val="10"/>
        <color theme="1"/>
        <rFont val="Arial"/>
        <family val="2"/>
      </rPr>
      <t>Initiative / Performance Target</t>
    </r>
    <r>
      <rPr>
        <sz val="10"/>
        <color theme="1"/>
        <rFont val="Arial"/>
        <family val="2"/>
      </rPr>
      <t xml:space="preserve"> is behind schedule</t>
    </r>
  </si>
  <si>
    <t>Position Type 
(at entry)</t>
  </si>
  <si>
    <r>
      <t>(yes or no) For U.S.-</t>
    </r>
    <r>
      <rPr>
        <b/>
        <sz val="10"/>
        <color theme="1"/>
        <rFont val="Arial"/>
        <family val="2"/>
      </rPr>
      <t>Companies</t>
    </r>
    <r>
      <rPr>
        <sz val="10"/>
        <color theme="1"/>
        <rFont val="Arial"/>
        <family val="2"/>
      </rPr>
      <t xml:space="preserve"> only, would any portion of the current/future </t>
    </r>
    <r>
      <rPr>
        <b/>
        <sz val="10"/>
        <color theme="1"/>
        <rFont val="Arial"/>
        <family val="2"/>
      </rPr>
      <t>Realized Proceeds</t>
    </r>
    <r>
      <rPr>
        <sz val="10"/>
        <color theme="1"/>
        <rFont val="Arial"/>
        <family val="2"/>
      </rPr>
      <t xml:space="preserve"> from the </t>
    </r>
    <r>
      <rPr>
        <b/>
        <sz val="10"/>
        <color theme="1"/>
        <rFont val="Arial"/>
        <family val="2"/>
      </rPr>
      <t>Position</t>
    </r>
    <r>
      <rPr>
        <sz val="10"/>
        <color theme="1"/>
        <rFont val="Arial"/>
        <family val="2"/>
      </rPr>
      <t xml:space="preserve"> represent Effectively Connected Income for non-U.S. investors that are not invested in the </t>
    </r>
    <r>
      <rPr>
        <b/>
        <sz val="10"/>
        <color theme="1"/>
        <rFont val="Arial"/>
        <family val="2"/>
      </rPr>
      <t>Fund</t>
    </r>
    <r>
      <rPr>
        <sz val="10"/>
        <color theme="1"/>
        <rFont val="Arial"/>
        <family val="2"/>
      </rPr>
      <t xml:space="preserve"> through a Blocker or similar investment structure? Select “n/a” for non-U.S. </t>
    </r>
    <r>
      <rPr>
        <b/>
        <sz val="10"/>
        <color theme="1"/>
        <rFont val="Arial"/>
        <family val="2"/>
      </rPr>
      <t>Companies</t>
    </r>
  </si>
  <si>
    <t>A transaction where a division or part of a larger business is purchased</t>
  </si>
  <si>
    <t>A transaction where a publicly listed business is delisted</t>
  </si>
  <si>
    <r>
      <t xml:space="preserve">A transaction where the </t>
    </r>
    <r>
      <rPr>
        <b/>
        <sz val="10"/>
        <color theme="1"/>
        <rFont val="Arial"/>
        <family val="2"/>
      </rPr>
      <t>Company</t>
    </r>
    <r>
      <rPr>
        <sz val="10"/>
        <color theme="1"/>
        <rFont val="Arial"/>
        <family val="2"/>
      </rPr>
      <t xml:space="preserve"> was previously founder-owned and the owner is selling a majority of their stake and stepping back from the business</t>
    </r>
  </si>
  <si>
    <r>
      <t xml:space="preserve">A purchase of debt in a </t>
    </r>
    <r>
      <rPr>
        <b/>
        <sz val="10"/>
        <color theme="1"/>
        <rFont val="Arial"/>
        <family val="2"/>
      </rPr>
      <t>Company</t>
    </r>
    <r>
      <rPr>
        <sz val="10"/>
        <color theme="1"/>
        <rFont val="Arial"/>
        <family val="2"/>
      </rPr>
      <t>; Typically with an aim of converting to equity in a bankruptcy process, or benefiting from the recovery of a distressed company</t>
    </r>
  </si>
  <si>
    <r>
      <t xml:space="preserve">The </t>
    </r>
    <r>
      <rPr>
        <b/>
        <sz val="10"/>
        <color theme="1"/>
        <rFont val="Arial"/>
        <family val="2"/>
      </rPr>
      <t>Fund</t>
    </r>
    <r>
      <rPr>
        <sz val="10"/>
        <color theme="1"/>
        <rFont val="Arial"/>
        <family val="2"/>
      </rPr>
      <t xml:space="preserve"> provided financing for an acquisition of a business that is majority-owned or controlled by an employee stock option plan</t>
    </r>
  </si>
  <si>
    <r>
      <t xml:space="preserve">The </t>
    </r>
    <r>
      <rPr>
        <b/>
        <sz val="10"/>
        <color theme="1"/>
        <rFont val="Arial"/>
        <family val="2"/>
      </rPr>
      <t>Position</t>
    </r>
    <r>
      <rPr>
        <sz val="10"/>
        <color theme="1"/>
        <rFont val="Arial"/>
        <family val="2"/>
      </rPr>
      <t xml:space="preserve"> represents a controlling-interest in an early life-cycle business that might otherwise be described as a </t>
    </r>
    <r>
      <rPr>
        <b/>
        <sz val="10"/>
        <color theme="1"/>
        <rFont val="Arial"/>
        <family val="2"/>
      </rPr>
      <t>Growth</t>
    </r>
    <r>
      <rPr>
        <sz val="10"/>
        <color theme="1"/>
        <rFont val="Arial"/>
        <family val="2"/>
      </rPr>
      <t xml:space="preserve"> or </t>
    </r>
    <r>
      <rPr>
        <b/>
        <sz val="10"/>
        <color theme="1"/>
        <rFont val="Arial"/>
        <family val="2"/>
      </rPr>
      <t>Venture</t>
    </r>
    <r>
      <rPr>
        <sz val="10"/>
        <color theme="1"/>
        <rFont val="Arial"/>
        <family val="2"/>
      </rPr>
      <t xml:space="preserve"> investment</t>
    </r>
  </si>
  <si>
    <r>
      <t xml:space="preserve">The </t>
    </r>
    <r>
      <rPr>
        <b/>
        <sz val="10"/>
        <color theme="1"/>
        <rFont val="Arial"/>
        <family val="2"/>
      </rPr>
      <t>Position</t>
    </r>
    <r>
      <rPr>
        <sz val="10"/>
        <color theme="1"/>
        <rFont val="Arial"/>
        <family val="2"/>
      </rPr>
      <t xml:space="preserve"> represent a hybrid of debt and equity financing that gives the lender the right to convert to an equity interest in the </t>
    </r>
    <r>
      <rPr>
        <b/>
        <sz val="10"/>
        <color theme="1"/>
        <rFont val="Arial"/>
        <family val="2"/>
      </rPr>
      <t>Company</t>
    </r>
    <r>
      <rPr>
        <sz val="10"/>
        <color theme="1"/>
        <rFont val="Arial"/>
        <family val="2"/>
      </rPr>
      <t xml:space="preserve"> in case of default, generally after venture capital companies and other senior lenders are paid</t>
    </r>
  </si>
  <si>
    <r>
      <t xml:space="preserve">The </t>
    </r>
    <r>
      <rPr>
        <b/>
        <sz val="10"/>
        <color theme="1"/>
        <rFont val="Arial"/>
        <family val="2"/>
      </rPr>
      <t>Position's</t>
    </r>
    <r>
      <rPr>
        <sz val="10"/>
        <color theme="1"/>
        <rFont val="Arial"/>
        <family val="2"/>
      </rPr>
      <t xml:space="preserve"> principal (par) value was returned to the </t>
    </r>
    <r>
      <rPr>
        <b/>
        <sz val="10"/>
        <color theme="1"/>
        <rFont val="Arial"/>
        <family val="2"/>
      </rPr>
      <t>Fund</t>
    </r>
    <r>
      <rPr>
        <sz val="10"/>
        <color theme="1"/>
        <rFont val="Arial"/>
        <family val="2"/>
      </rPr>
      <t xml:space="preserve"> before the pre-specified maturity date; Typically used for debt investments</t>
    </r>
  </si>
  <si>
    <r>
      <t xml:space="preserve">Investment activity, representing the </t>
    </r>
    <r>
      <rPr>
        <b/>
        <sz val="10"/>
        <color theme="1"/>
        <rFont val="Arial"/>
        <family val="2"/>
      </rPr>
      <t>Fund's</t>
    </r>
    <r>
      <rPr>
        <sz val="10"/>
        <color theme="1"/>
        <rFont val="Arial"/>
        <family val="2"/>
      </rPr>
      <t xml:space="preserve"> investment into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Reductions for syndications, returns of bridge financing, and/or post-closing adjustments should be itemized separately as of their respective </t>
    </r>
    <r>
      <rPr>
        <b/>
        <sz val="10"/>
        <color theme="1"/>
        <rFont val="Arial"/>
        <family val="2"/>
      </rPr>
      <t>Transaction Dates</t>
    </r>
    <r>
      <rPr>
        <sz val="10"/>
        <color theme="1"/>
        <rFont val="Arial"/>
        <family val="2"/>
      </rPr>
      <t xml:space="preserve">; The aggregate </t>
    </r>
    <r>
      <rPr>
        <b/>
        <sz val="10"/>
        <color theme="1"/>
        <rFont val="Arial"/>
        <family val="2"/>
      </rPr>
      <t>Investments</t>
    </r>
    <r>
      <rPr>
        <sz val="10"/>
        <color theme="1"/>
        <rFont val="Arial"/>
        <family val="2"/>
      </rPr>
      <t xml:space="preserve"> for each </t>
    </r>
    <r>
      <rPr>
        <b/>
        <sz val="10"/>
        <color theme="1"/>
        <rFont val="Arial"/>
        <family val="2"/>
      </rPr>
      <t>Position</t>
    </r>
    <r>
      <rPr>
        <sz val="10"/>
        <color theme="1"/>
        <rFont val="Arial"/>
        <family val="2"/>
      </rPr>
      <t xml:space="preserve"> should equal its </t>
    </r>
    <r>
      <rPr>
        <b/>
        <sz val="10"/>
        <color theme="1"/>
        <rFont val="Arial"/>
        <family val="2"/>
      </rPr>
      <t>Total Invested</t>
    </r>
    <r>
      <rPr>
        <sz val="10"/>
        <color theme="1"/>
        <rFont val="Arial"/>
        <family val="2"/>
      </rPr>
      <t xml:space="preserve">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Transaction Date</t>
    </r>
  </si>
  <si>
    <r>
      <t xml:space="preserve">Investment activity, representing any proceeds received from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including (but not limited to) sales (incl. in-kind), dividends, and interest; The aggregate </t>
    </r>
    <r>
      <rPr>
        <b/>
        <sz val="10"/>
        <color theme="1"/>
        <rFont val="Arial"/>
        <family val="2"/>
      </rPr>
      <t>Realizations</t>
    </r>
    <r>
      <rPr>
        <sz val="10"/>
        <color theme="1"/>
        <rFont val="Arial"/>
        <family val="2"/>
      </rPr>
      <t xml:space="preserve"> for each </t>
    </r>
    <r>
      <rPr>
        <b/>
        <sz val="10"/>
        <color theme="1"/>
        <rFont val="Arial"/>
        <family val="2"/>
      </rPr>
      <t>Position</t>
    </r>
    <r>
      <rPr>
        <sz val="10"/>
        <color theme="1"/>
        <rFont val="Arial"/>
        <family val="2"/>
      </rPr>
      <t xml:space="preserve"> should equal its </t>
    </r>
    <r>
      <rPr>
        <b/>
        <sz val="10"/>
        <color theme="1"/>
        <rFont val="Arial"/>
        <family val="2"/>
      </rPr>
      <t>Realized Proceeds</t>
    </r>
    <r>
      <rPr>
        <sz val="10"/>
        <color theme="1"/>
        <rFont val="Arial"/>
        <family val="2"/>
      </rPr>
      <t xml:space="preserve">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Transaction Date</t>
    </r>
  </si>
  <si>
    <r>
      <t xml:space="preserve">As of the </t>
    </r>
    <r>
      <rPr>
        <b/>
        <sz val="10"/>
        <color theme="1"/>
        <rFont val="Arial"/>
        <family val="2"/>
      </rPr>
      <t>Template Reporting Date</t>
    </r>
    <r>
      <rPr>
        <sz val="10"/>
        <color theme="1"/>
        <rFont val="Arial"/>
        <family val="2"/>
      </rPr>
      <t xml:space="preserve">, the fair market value of the </t>
    </r>
    <r>
      <rPr>
        <b/>
        <sz val="10"/>
        <color theme="1"/>
        <rFont val="Arial"/>
        <family val="2"/>
      </rPr>
      <t>Fund's</t>
    </r>
    <r>
      <rPr>
        <sz val="10"/>
        <color theme="1"/>
        <rFont val="Arial"/>
        <family val="2"/>
      </rPr>
      <t xml:space="preserve"> unrealized (incl. partially realized) </t>
    </r>
    <r>
      <rPr>
        <b/>
        <sz val="10"/>
        <color theme="1"/>
        <rFont val="Arial"/>
        <family val="2"/>
      </rPr>
      <t>Positions</t>
    </r>
    <r>
      <rPr>
        <sz val="10"/>
        <color theme="1"/>
        <rFont val="Arial"/>
        <family val="2"/>
      </rPr>
      <t xml:space="preserve"> (if any); Should tie back to the value reported in the </t>
    </r>
    <r>
      <rPr>
        <b/>
        <sz val="10"/>
        <color theme="1"/>
        <rFont val="Arial"/>
        <family val="2"/>
      </rPr>
      <t>Fund's</t>
    </r>
    <r>
      <rPr>
        <sz val="10"/>
        <color theme="1"/>
        <rFont val="Arial"/>
        <family val="2"/>
      </rPr>
      <t xml:space="preserve"> (consolidated) schedule of investments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Template Reporting Date</t>
    </r>
  </si>
  <si>
    <t>Minority Interests and Other Net Assets</t>
  </si>
  <si>
    <t>Debt Maturity Schedule (fiscal-year 1)</t>
  </si>
  <si>
    <t>Debt Maturity Schedule (fiscal-year 5)</t>
  </si>
  <si>
    <t>Debt Maturity Schedule (fiscal-year 2)</t>
  </si>
  <si>
    <t>Debt Maturity Schedule (fiscal-year 3)</t>
  </si>
  <si>
    <t>Debt Maturity Schedule (fiscal-year 4)</t>
  </si>
  <si>
    <r>
      <t xml:space="preserve">The </t>
    </r>
    <r>
      <rPr>
        <b/>
        <sz val="10"/>
        <rFont val="Arial"/>
        <family val="2"/>
      </rPr>
      <t>Company's</t>
    </r>
    <r>
      <rPr>
        <sz val="10"/>
        <rFont val="Arial"/>
        <family val="2"/>
      </rPr>
      <t xml:space="preserve"> revenue (sales/turnover, net of discounts and returns),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Compute on an adjusted or proforma basis, when applicable</t>
    </r>
  </si>
  <si>
    <r>
      <t xml:space="preserve">Market value of the </t>
    </r>
    <r>
      <rPr>
        <b/>
        <sz val="10"/>
        <rFont val="Arial"/>
        <family val="2"/>
      </rPr>
      <t>Company's</t>
    </r>
    <r>
      <rPr>
        <sz val="10"/>
        <rFont val="Arial"/>
        <family val="2"/>
      </rPr>
      <t xml:space="preserve"> common and preferred equity, as of the earlier of: the 1.) </t>
    </r>
    <r>
      <rPr>
        <b/>
        <sz val="10"/>
        <rFont val="Arial"/>
        <family val="2"/>
      </rPr>
      <t>Template Reporting Date</t>
    </r>
    <r>
      <rPr>
        <sz val="10"/>
        <rFont val="Arial"/>
        <family val="2"/>
      </rPr>
      <t xml:space="preserve"> or 2.) at exit (i.e., for exited deals, provide the implied </t>
    </r>
    <r>
      <rPr>
        <b/>
        <sz val="10"/>
        <rFont val="Arial"/>
        <family val="2"/>
      </rPr>
      <t>Total Equity</t>
    </r>
    <r>
      <rPr>
        <sz val="10"/>
        <rFont val="Arial"/>
        <family val="2"/>
      </rPr>
      <t xml:space="preserve"> that the sale price was based on) </t>
    </r>
  </si>
  <si>
    <r>
      <t xml:space="preserve">The percentage-share of equity controlled by the </t>
    </r>
    <r>
      <rPr>
        <b/>
        <sz val="10"/>
        <rFont val="Arial"/>
        <family val="2"/>
      </rPr>
      <t>Company's</t>
    </r>
    <r>
      <rPr>
        <sz val="10"/>
        <rFont val="Arial"/>
        <family val="2"/>
      </rPr>
      <t xml:space="preserve"> management team (fully diluted, based on an economic-interest, and not necessarily on a voting-rights basis), as of the earlier of: 1.) the </t>
    </r>
    <r>
      <rPr>
        <b/>
        <sz val="10"/>
        <rFont val="Arial"/>
        <family val="2"/>
      </rPr>
      <t>Template Reporting Date</t>
    </r>
    <r>
      <rPr>
        <sz val="10"/>
        <rFont val="Arial"/>
        <family val="2"/>
      </rPr>
      <t xml:space="preserve"> or 2.) at exit</t>
    </r>
  </si>
  <si>
    <r>
      <t xml:space="preserve">The percentage-share of equity controlled by the </t>
    </r>
    <r>
      <rPr>
        <b/>
        <sz val="10"/>
        <rFont val="Arial"/>
        <family val="2"/>
      </rPr>
      <t>Company's</t>
    </r>
    <r>
      <rPr>
        <sz val="10"/>
        <rFont val="Arial"/>
        <family val="2"/>
      </rPr>
      <t xml:space="preserve"> management team (fully diluted, based on an economic-interest, and not necessarily on a voting-rights basis), as of the </t>
    </r>
    <r>
      <rPr>
        <b/>
        <sz val="10"/>
        <rFont val="Arial"/>
        <family val="2"/>
      </rPr>
      <t>Initial Investment Date</t>
    </r>
  </si>
  <si>
    <r>
      <t xml:space="preserve">The number of </t>
    </r>
    <r>
      <rPr>
        <u/>
        <sz val="10"/>
        <rFont val="Arial"/>
        <family val="2"/>
      </rPr>
      <t>full-time</t>
    </r>
    <r>
      <rPr>
        <sz val="10"/>
        <rFont val="Arial"/>
        <family val="2"/>
      </rPr>
      <t xml:space="preserve"> employees at the </t>
    </r>
    <r>
      <rPr>
        <b/>
        <sz val="10"/>
        <rFont val="Arial"/>
        <family val="2"/>
      </rPr>
      <t>Company</t>
    </r>
    <r>
      <rPr>
        <sz val="10"/>
        <rFont val="Arial"/>
        <family val="2"/>
      </rPr>
      <t xml:space="preserve">, as of the period-end just prior to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If relevant, the number of seasonal/part-time employees, and/or the number of employees added/lost (net) through M&amp;A activity, can be disclosed in the </t>
    </r>
    <r>
      <rPr>
        <b/>
        <sz val="10"/>
        <rFont val="Arial"/>
        <family val="2"/>
      </rPr>
      <t>Key Performance Indicators Notes</t>
    </r>
    <r>
      <rPr>
        <sz val="10"/>
        <rFont val="Arial"/>
        <family val="2"/>
      </rPr>
      <t xml:space="preserve"> field</t>
    </r>
  </si>
  <si>
    <r>
      <t xml:space="preserve">As of the </t>
    </r>
    <r>
      <rPr>
        <b/>
        <sz val="10"/>
        <rFont val="Arial"/>
        <family val="2"/>
      </rPr>
      <t>Template Reporting Date</t>
    </r>
    <r>
      <rPr>
        <sz val="10"/>
        <rFont val="Arial"/>
        <family val="2"/>
      </rPr>
      <t xml:space="preserve">, the cumulative amount of capital (incl. in-kind payments) that has been generated by the </t>
    </r>
    <r>
      <rPr>
        <b/>
        <sz val="10"/>
        <rFont val="Arial"/>
        <family val="2"/>
      </rPr>
      <t>Position</t>
    </r>
    <r>
      <rPr>
        <sz val="10"/>
        <rFont val="Arial"/>
        <family val="2"/>
      </rPr>
      <t xml:space="preserve">, including realizations, income, and/or dividends; In-kind value should be based on the LPA definition; Include any PIK interest earned; Exclude any proceeds from the return of bridge financing, syndication, and/or transaction fees received from the </t>
    </r>
    <r>
      <rPr>
        <b/>
        <sz val="10"/>
        <rFont val="Arial"/>
        <family val="2"/>
      </rPr>
      <t>Company</t>
    </r>
    <r>
      <rPr>
        <sz val="10"/>
        <rFont val="Arial"/>
        <family val="2"/>
      </rPr>
      <t xml:space="preserve"> (e.g., monitoring, advisory, etc.); Denominated in </t>
    </r>
    <r>
      <rPr>
        <b/>
        <sz val="10"/>
        <rFont val="Arial"/>
        <family val="2"/>
      </rPr>
      <t>Fund Reporting Currency</t>
    </r>
    <r>
      <rPr>
        <sz val="10"/>
        <rFont val="Arial"/>
        <family val="2"/>
      </rPr>
      <t xml:space="preserve"> (for </t>
    </r>
    <r>
      <rPr>
        <b/>
        <sz val="10"/>
        <rFont val="Arial"/>
        <family val="2"/>
      </rPr>
      <t>Positions</t>
    </r>
    <r>
      <rPr>
        <sz val="10"/>
        <rFont val="Arial"/>
        <family val="2"/>
      </rPr>
      <t xml:space="preserve"> in which the </t>
    </r>
    <r>
      <rPr>
        <b/>
        <sz val="10"/>
        <rFont val="Arial"/>
        <family val="2"/>
      </rPr>
      <t>Company Reporting Currency</t>
    </r>
    <r>
      <rPr>
        <sz val="10"/>
        <rFont val="Arial"/>
        <family val="2"/>
      </rPr>
      <t xml:space="preserve"> is different from the </t>
    </r>
    <r>
      <rPr>
        <b/>
        <sz val="10"/>
        <rFont val="Arial"/>
        <family val="2"/>
      </rPr>
      <t>Fund Reporting Currency</t>
    </r>
    <r>
      <rPr>
        <sz val="10"/>
        <rFont val="Arial"/>
        <family val="2"/>
      </rPr>
      <t>, the value should be based on the exchange rate as of the date for each realization/income/dividend payment)</t>
    </r>
  </si>
  <si>
    <r>
      <t xml:space="preserve">Fund's Underlying Investments 
</t>
    </r>
    <r>
      <rPr>
        <sz val="10"/>
        <color theme="1"/>
        <rFont val="Arial"/>
        <family val="2"/>
      </rPr>
      <t>(Tab 2)</t>
    </r>
  </si>
  <si>
    <t>Basic Information (current/at exit)</t>
  </si>
  <si>
    <t>Key Performance Indicators (current/at exit)</t>
  </si>
  <si>
    <t>Total Invested (other affiliated positions)</t>
  </si>
  <si>
    <t>Initial Transaction Size (equity Positions only)</t>
  </si>
  <si>
    <r>
      <t xml:space="preserve">Returns Template </t>
    </r>
    <r>
      <rPr>
        <sz val="10"/>
        <color theme="1"/>
        <rFont val="Arial"/>
        <family val="2"/>
      </rPr>
      <t>(Tab 9)</t>
    </r>
  </si>
  <si>
    <t>Initiatives/Performance Targets</t>
  </si>
  <si>
    <r>
      <t xml:space="preserve">ESG Template 
</t>
    </r>
    <r>
      <rPr>
        <sz val="10"/>
        <color theme="1"/>
        <rFont val="Arial"/>
        <family val="2"/>
      </rPr>
      <t>(Tab 10)</t>
    </r>
  </si>
  <si>
    <r>
      <t xml:space="preserve">The sum of the market value of the </t>
    </r>
    <r>
      <rPr>
        <b/>
        <sz val="10"/>
        <rFont val="Arial"/>
        <family val="2"/>
      </rPr>
      <t>Company's</t>
    </r>
    <r>
      <rPr>
        <sz val="10"/>
        <rFont val="Arial"/>
        <family val="2"/>
      </rPr>
      <t xml:space="preserve"> short-term and long-term debt (if unavailable, substitute market value w/ par value and indicate the substitution in the </t>
    </r>
    <r>
      <rPr>
        <b/>
        <sz val="10"/>
        <rFont val="Arial"/>
        <family val="2"/>
      </rPr>
      <t>Key Performance Indicators Notes</t>
    </r>
    <r>
      <rPr>
        <sz val="10"/>
        <rFont val="Arial"/>
        <family val="2"/>
      </rPr>
      <t xml:space="preserve"> field), less its </t>
    </r>
    <r>
      <rPr>
        <b/>
        <sz val="10"/>
        <rFont val="Arial"/>
        <family val="2"/>
      </rPr>
      <t>Cash</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Total Net Debt</t>
    </r>
    <r>
      <rPr>
        <sz val="10"/>
        <rFont val="Arial"/>
        <family val="2"/>
      </rPr>
      <t xml:space="preserve"> that the sale price was based on)</t>
    </r>
  </si>
  <si>
    <t>Fund's Holding Period</t>
  </si>
  <si>
    <t>09.</t>
  </si>
  <si>
    <t>Transaction Description 
(as of the Initial Investment Date)</t>
  </si>
  <si>
    <t>C.01.02.02.001</t>
  </si>
  <si>
    <t>C.01.03.02.001</t>
  </si>
  <si>
    <t>C.01.03.02.002</t>
  </si>
  <si>
    <t>C.01.03.03.001</t>
  </si>
  <si>
    <t>C.01.05.02.001</t>
  </si>
  <si>
    <t>C.02.02.02.001</t>
  </si>
  <si>
    <t>C.02.02.02.002</t>
  </si>
  <si>
    <t>C.02.02.02.003</t>
  </si>
  <si>
    <t>C.02.02.02.004</t>
  </si>
  <si>
    <t>C.02.02.02.005</t>
  </si>
  <si>
    <t>C.02.02.02.006</t>
  </si>
  <si>
    <t>C.02.02.03.001</t>
  </si>
  <si>
    <t>C.02.02.03.002</t>
  </si>
  <si>
    <t>C.02.02.03.003</t>
  </si>
  <si>
    <t>C.02.02.03.004</t>
  </si>
  <si>
    <t>C.02.03.02.001</t>
  </si>
  <si>
    <t>C.02.03.02.002</t>
  </si>
  <si>
    <t>C.02.03.02.003</t>
  </si>
  <si>
    <t>C.02.03.02.004</t>
  </si>
  <si>
    <t>C.02.03.02.005</t>
  </si>
  <si>
    <t>C.02.03.02.006</t>
  </si>
  <si>
    <t>C.02.03.02.007</t>
  </si>
  <si>
    <t>C.02.03.02.008</t>
  </si>
  <si>
    <t>C.02.03.02.009</t>
  </si>
  <si>
    <t>C.02.03.02.010</t>
  </si>
  <si>
    <t>C.02.03.02.011</t>
  </si>
  <si>
    <t>C.02.03.02.012</t>
  </si>
  <si>
    <t>C.02.03.03.001</t>
  </si>
  <si>
    <t>C.02.03.03.002</t>
  </si>
  <si>
    <t>C.02.03.03.003</t>
  </si>
  <si>
    <t>C.02.03.03.004</t>
  </si>
  <si>
    <t>C.02.05.02.001</t>
  </si>
  <si>
    <t>C.02.05.02.002</t>
  </si>
  <si>
    <t>C.02.05.02.003</t>
  </si>
  <si>
    <t>C.04.04.01.001</t>
  </si>
  <si>
    <t>C.04.04.01.002</t>
  </si>
  <si>
    <t>C.04.04.01.003</t>
  </si>
  <si>
    <t>C.04.04.01.004</t>
  </si>
  <si>
    <t>C.04.04.01.005</t>
  </si>
  <si>
    <t>C.04.04.01.006</t>
  </si>
  <si>
    <t>C.04.04.01.007</t>
  </si>
  <si>
    <t>C.04.04.01.008</t>
  </si>
  <si>
    <t>C.04.04.01.009</t>
  </si>
  <si>
    <t>C.04.04.02.001</t>
  </si>
  <si>
    <t>C.04.04.02.002</t>
  </si>
  <si>
    <t>C.04.04.02.003</t>
  </si>
  <si>
    <t>C.04.04.02.004</t>
  </si>
  <si>
    <t>C.04.04.02.005</t>
  </si>
  <si>
    <t>C.04.04.02.006</t>
  </si>
  <si>
    <t>C.04.04.02.007</t>
  </si>
  <si>
    <t>C.04.04.02.008</t>
  </si>
  <si>
    <t>C.04.04.02.009</t>
  </si>
  <si>
    <t>C.04.04.02.010</t>
  </si>
  <si>
    <t>C.04.04.02.011</t>
  </si>
  <si>
    <t>C.04.04.02.012</t>
  </si>
  <si>
    <t>C.04.04.03.001</t>
  </si>
  <si>
    <t>C.05.04.01.001</t>
  </si>
  <si>
    <t>C.05.04.01.002</t>
  </si>
  <si>
    <t>C.05.04.02.001</t>
  </si>
  <si>
    <t>C.05.04.02.002</t>
  </si>
  <si>
    <t>C.05.04.02.003</t>
  </si>
  <si>
    <t>C.05.04.02.004</t>
  </si>
  <si>
    <t>C.05.04.02.005</t>
  </si>
  <si>
    <t>C.05.04.02.006</t>
  </si>
  <si>
    <t>C.05.04.02.007</t>
  </si>
  <si>
    <t>C.05.04.02.008</t>
  </si>
  <si>
    <t>C.05.04.02.009</t>
  </si>
  <si>
    <t>C.05.04.02.010</t>
  </si>
  <si>
    <t>C.06.03.02.001</t>
  </si>
  <si>
    <t>C.06.03.03.001</t>
  </si>
  <si>
    <t>C.07.04.02.001</t>
  </si>
  <si>
    <t>C.07.04.02.002</t>
  </si>
  <si>
    <t>C.07.04.02.003</t>
  </si>
  <si>
    <t>C.08.04.01.001</t>
  </si>
  <si>
    <t>C.08.04.01.002</t>
  </si>
  <si>
    <t>C.08.04.01.003</t>
  </si>
  <si>
    <t>C.08.04.01.004</t>
  </si>
  <si>
    <t>C.08.04.02.001</t>
  </si>
  <si>
    <t>F.01.03.01.001</t>
  </si>
  <si>
    <t>F.01.03.01.002</t>
  </si>
  <si>
    <t>F.03.01.01.001</t>
  </si>
  <si>
    <t>F.03.01.01.002</t>
  </si>
  <si>
    <t>F.03.01.01.003</t>
  </si>
  <si>
    <t>F.03.01.01.004</t>
  </si>
  <si>
    <t>F.03.03.01.001</t>
  </si>
  <si>
    <t>F.03.03.01.002</t>
  </si>
  <si>
    <t>F.03.03.01.003</t>
  </si>
  <si>
    <t>F.03.03.01.004</t>
  </si>
  <si>
    <t>F.03.03.01.005</t>
  </si>
  <si>
    <t>F.03.03.01.006</t>
  </si>
  <si>
    <t>F.03.03.01.007</t>
  </si>
  <si>
    <t>F.04.04.01.001</t>
  </si>
  <si>
    <t>F.04.04.01.002</t>
  </si>
  <si>
    <t>F.04.04.01.003</t>
  </si>
  <si>
    <t>F.04.04.01.004</t>
  </si>
  <si>
    <t>F.04.04.01.005</t>
  </si>
  <si>
    <t>F.05.04.01.001</t>
  </si>
  <si>
    <t>F.05.04.01.002</t>
  </si>
  <si>
    <t>F.07.04.01.001</t>
  </si>
  <si>
    <t>F.07.04.01.002</t>
  </si>
  <si>
    <t>F.07.04.01.003</t>
  </si>
  <si>
    <t>F.08.04.01.001</t>
  </si>
  <si>
    <t>F.08.04.01.002</t>
  </si>
  <si>
    <t>P.01.03.02.001</t>
  </si>
  <si>
    <t>P.01.04.03.001</t>
  </si>
  <si>
    <t>P.01.04.03.002</t>
  </si>
  <si>
    <t>P.01.04.04.001</t>
  </si>
  <si>
    <t>P.02.01.02.001</t>
  </si>
  <si>
    <t>P.02.01.02.002</t>
  </si>
  <si>
    <t>P.02.03.03.001</t>
  </si>
  <si>
    <t>P.02.03.03.002</t>
  </si>
  <si>
    <t>P.02.03.03.003</t>
  </si>
  <si>
    <t>P.02.03.03.004</t>
  </si>
  <si>
    <t>P.02.03.03.005</t>
  </si>
  <si>
    <t>P.02.03.03.006</t>
  </si>
  <si>
    <t>P.02.03.03.007</t>
  </si>
  <si>
    <t>P.02.04.04.001</t>
  </si>
  <si>
    <t>P.04.04.01.001</t>
  </si>
  <si>
    <t>P.04.04.01.002</t>
  </si>
  <si>
    <t>P.04.04.01.003</t>
  </si>
  <si>
    <t>P.04.04.01.004</t>
  </si>
  <si>
    <t>P.04.04.01.005</t>
  </si>
  <si>
    <t>P.04.04.01.006</t>
  </si>
  <si>
    <t>P.04.04.02.001</t>
  </si>
  <si>
    <t>P.04.04.02.002</t>
  </si>
  <si>
    <t>P.04.04.02.003</t>
  </si>
  <si>
    <t>P.04.04.02.004</t>
  </si>
  <si>
    <t>P.04.04.03.001</t>
  </si>
  <si>
    <t>P.04.04.03.002</t>
  </si>
  <si>
    <t>P.04.04.03.003</t>
  </si>
  <si>
    <t>P.04.04.03.004</t>
  </si>
  <si>
    <t>P.04.04.03.005</t>
  </si>
  <si>
    <t>P.04.04.03.006</t>
  </si>
  <si>
    <t>P.04.04.03.007</t>
  </si>
  <si>
    <t>P.04.04.03.008</t>
  </si>
  <si>
    <t>P.05.04.01.001</t>
  </si>
  <si>
    <t>P.05.04.01.002</t>
  </si>
  <si>
    <t>P.05.04.01.003</t>
  </si>
  <si>
    <t>P.05.04.01.004</t>
  </si>
  <si>
    <t>P.05.04.02.001</t>
  </si>
  <si>
    <t>P.05.04.03.001</t>
  </si>
  <si>
    <t>P.05.04.03.002</t>
  </si>
  <si>
    <t>P.05.04.03.003</t>
  </si>
  <si>
    <t>P.05.04.03.004</t>
  </si>
  <si>
    <t>P.05.04.03.005</t>
  </si>
  <si>
    <t>P.05.04.03.006</t>
  </si>
  <si>
    <t>P.05.04.03.007</t>
  </si>
  <si>
    <t>P.05.04.04.001</t>
  </si>
  <si>
    <t>P.05.04.04.002</t>
  </si>
  <si>
    <t>P.06.03.02.001</t>
  </si>
  <si>
    <t>P.06.03.02.002</t>
  </si>
  <si>
    <t>P.06.03.02.003</t>
  </si>
  <si>
    <t>P.06.03.03.001</t>
  </si>
  <si>
    <t>P.06.03.03.002</t>
  </si>
  <si>
    <t>P.06.03.03.003</t>
  </si>
  <si>
    <t>P.06.03.03.004</t>
  </si>
  <si>
    <t>P.06.03.03.005</t>
  </si>
  <si>
    <t>P.06.04.03.001</t>
  </si>
  <si>
    <t>P.07.04.01.001</t>
  </si>
  <si>
    <t>P.07.04.02.001</t>
  </si>
  <si>
    <t>P.07.04.03.001</t>
  </si>
  <si>
    <t>P.07.04.04.001</t>
  </si>
  <si>
    <t>P.07.04.06.001</t>
  </si>
  <si>
    <t>P.08.04.03.001</t>
  </si>
  <si>
    <t>P.09.03.01.001</t>
  </si>
  <si>
    <t>Latin America and The Caribbean</t>
  </si>
  <si>
    <r>
      <t xml:space="preserve">For the selected </t>
    </r>
    <r>
      <rPr>
        <b/>
        <sz val="10"/>
        <color theme="1"/>
        <rFont val="Arial"/>
        <family val="2"/>
      </rPr>
      <t>Material ESG Issue</t>
    </r>
    <r>
      <rPr>
        <sz val="10"/>
        <color theme="1"/>
        <rFont val="Arial"/>
        <family val="2"/>
      </rPr>
      <t xml:space="preserve">, what initiatives or performance targets were identified by the </t>
    </r>
    <r>
      <rPr>
        <b/>
        <sz val="10"/>
        <color theme="1"/>
        <rFont val="Arial"/>
        <family val="2"/>
      </rPr>
      <t>Company</t>
    </r>
    <r>
      <rPr>
        <sz val="10"/>
        <color theme="1"/>
        <rFont val="Arial"/>
        <family val="2"/>
      </rPr>
      <t xml:space="preserve"> as part of its goal-setting process to address the </t>
    </r>
    <r>
      <rPr>
        <b/>
        <sz val="10"/>
        <color theme="1"/>
        <rFont val="Arial"/>
        <family val="2"/>
      </rPr>
      <t>Factor</t>
    </r>
    <r>
      <rPr>
        <sz val="10"/>
        <color theme="1"/>
        <rFont val="Arial"/>
        <family val="2"/>
      </rPr>
      <t>? Include the projected time-horizon(s) for the initiatives/targets</t>
    </r>
  </si>
  <si>
    <r>
      <t xml:space="preserve">A transaction where the </t>
    </r>
    <r>
      <rPr>
        <b/>
        <sz val="10"/>
        <color theme="1"/>
        <rFont val="Arial"/>
        <family val="2"/>
      </rPr>
      <t>Fund</t>
    </r>
    <r>
      <rPr>
        <sz val="10"/>
        <color theme="1"/>
        <rFont val="Arial"/>
        <family val="2"/>
      </rPr>
      <t xml:space="preserve"> partnered with existing </t>
    </r>
    <r>
      <rPr>
        <b/>
        <sz val="10"/>
        <color theme="1"/>
        <rFont val="Arial"/>
        <family val="2"/>
      </rPr>
      <t>Company</t>
    </r>
    <r>
      <rPr>
        <sz val="10"/>
        <color theme="1"/>
        <rFont val="Arial"/>
        <family val="2"/>
      </rPr>
      <t xml:space="preserve"> management to acquire the business</t>
    </r>
  </si>
  <si>
    <r>
      <t xml:space="preserve">Primary Market Definition 
(as defined by the </t>
    </r>
    <r>
      <rPr>
        <b/>
        <sz val="11"/>
        <color theme="0"/>
        <rFont val="Calibri"/>
        <family val="2"/>
        <scheme val="minor"/>
      </rPr>
      <t>World Bank Country and Lending Groups)</t>
    </r>
  </si>
  <si>
    <r>
      <t xml:space="preserve">The name of the management company that currently controls the </t>
    </r>
    <r>
      <rPr>
        <b/>
        <sz val="10"/>
        <color theme="1"/>
        <rFont val="Arial"/>
        <family val="2"/>
      </rPr>
      <t>Fund's</t>
    </r>
    <r>
      <rPr>
        <sz val="10"/>
        <color theme="1"/>
        <rFont val="Arial"/>
        <family val="2"/>
      </rPr>
      <t xml:space="preserve"> investment activity; Provide the name of the organization and </t>
    </r>
    <r>
      <rPr>
        <u/>
        <sz val="10"/>
        <color theme="1"/>
        <rFont val="Arial"/>
        <family val="2"/>
      </rPr>
      <t>not</t>
    </r>
    <r>
      <rPr>
        <sz val="10"/>
        <color theme="1"/>
        <rFont val="Arial"/>
        <family val="2"/>
      </rPr>
      <t xml:space="preserve"> the name of the legal entity controlling the </t>
    </r>
    <r>
      <rPr>
        <b/>
        <sz val="10"/>
        <color theme="1"/>
        <rFont val="Arial"/>
        <family val="2"/>
      </rPr>
      <t>Fund</t>
    </r>
  </si>
  <si>
    <r>
      <t xml:space="preserve">The name of the investment vehicle represented in the Template; If possible (and applicable), report on a consolidated basis; Otherwise, clearly indicate the name of the specific tranche being reported and populate the </t>
    </r>
    <r>
      <rPr>
        <b/>
        <sz val="10"/>
        <color theme="1"/>
        <rFont val="Arial"/>
        <family val="2"/>
      </rPr>
      <t>Total Fund Size</t>
    </r>
    <r>
      <rPr>
        <sz val="10"/>
        <color theme="1"/>
        <rFont val="Arial"/>
        <family val="2"/>
      </rPr>
      <t xml:space="preserve"> and </t>
    </r>
    <r>
      <rPr>
        <b/>
        <sz val="10"/>
        <color theme="1"/>
        <rFont val="Arial"/>
        <family val="2"/>
      </rPr>
      <t>Total Fund Size (other tranches)</t>
    </r>
    <r>
      <rPr>
        <sz val="10"/>
        <color theme="1"/>
        <rFont val="Arial"/>
        <family val="2"/>
      </rPr>
      <t>, per the directions below</t>
    </r>
  </si>
  <si>
    <r>
      <t xml:space="preserve">The as-of date for most of the financial information presented in the Template; Typically the date of the </t>
    </r>
    <r>
      <rPr>
        <b/>
        <sz val="10"/>
        <rFont val="Arial"/>
        <family val="2"/>
      </rPr>
      <t>Fund's</t>
    </r>
    <r>
      <rPr>
        <sz val="10"/>
        <rFont val="Arial"/>
        <family val="2"/>
      </rPr>
      <t xml:space="preserve"> most recently-completed financial statements; May differ from the dates used for valuations (</t>
    </r>
    <r>
      <rPr>
        <b/>
        <sz val="10"/>
        <rFont val="Arial"/>
        <family val="2"/>
      </rPr>
      <t>Analysis Date</t>
    </r>
    <r>
      <rPr>
        <sz val="10"/>
        <rFont val="Arial"/>
        <family val="2"/>
      </rPr>
      <t xml:space="preserve"> / </t>
    </r>
    <r>
      <rPr>
        <b/>
        <sz val="10"/>
        <rFont val="Arial"/>
        <family val="2"/>
      </rPr>
      <t>Measurement Date)</t>
    </r>
    <r>
      <rPr>
        <sz val="10"/>
        <rFont val="Arial"/>
        <family val="2"/>
      </rPr>
      <t>; For any information provided in the Template that is not as of its prescribed date (i.e., different from what's noted above), the actual as-of date should be reported in relevant Notes field(s)</t>
    </r>
  </si>
  <si>
    <t>Which standard (e.g., NAICS, GICS®, etc.) are the industry classifications reported in the Template based on? See Tab #1 for more guidance on which fields to populate if something other than 'NAICS' is reported in this field</t>
  </si>
  <si>
    <r>
      <t xml:space="preserve">(yes or no) If a subscription line of credit (or similar debt instrument secured by the </t>
    </r>
    <r>
      <rPr>
        <b/>
        <sz val="10"/>
        <color theme="1"/>
        <rFont val="Arial"/>
        <family val="2"/>
      </rPr>
      <t>Fund's</t>
    </r>
    <r>
      <rPr>
        <sz val="10"/>
        <color theme="1"/>
        <rFont val="Arial"/>
        <family val="2"/>
      </rPr>
      <t xml:space="preserve"> outstanding commitments or existing assets) was used to finance any part of the </t>
    </r>
    <r>
      <rPr>
        <b/>
        <sz val="10"/>
        <color theme="1"/>
        <rFont val="Arial"/>
        <family val="2"/>
      </rPr>
      <t>Position</t>
    </r>
    <r>
      <rPr>
        <sz val="10"/>
        <color theme="1"/>
        <rFont val="Arial"/>
        <family val="2"/>
      </rPr>
      <t xml:space="preserve">, is any of the debt balance still outstanding (i.e., is the 'line' still 'open' for that investment?), as of the </t>
    </r>
    <r>
      <rPr>
        <b/>
        <sz val="10"/>
        <color theme="1"/>
        <rFont val="Arial"/>
        <family val="2"/>
      </rPr>
      <t>Template Reporting Date</t>
    </r>
    <r>
      <rPr>
        <sz val="10"/>
        <color theme="1"/>
        <rFont val="Arial"/>
        <family val="2"/>
      </rPr>
      <t xml:space="preserve">?; Select 'n/a' if a subscription line of credit was never utilized to finance the transaction (or if the </t>
    </r>
    <r>
      <rPr>
        <b/>
        <sz val="10"/>
        <color theme="1"/>
        <rFont val="Arial"/>
        <family val="2"/>
      </rPr>
      <t>Position Status</t>
    </r>
    <r>
      <rPr>
        <sz val="10"/>
        <color theme="1"/>
        <rFont val="Arial"/>
        <family val="2"/>
      </rPr>
      <t xml:space="preserve"> is 'Pending')</t>
    </r>
  </si>
  <si>
    <r>
      <t xml:space="preserve">If 'Yes' to </t>
    </r>
    <r>
      <rPr>
        <b/>
        <sz val="10"/>
        <color theme="1"/>
        <rFont val="Arial"/>
        <family val="2"/>
      </rPr>
      <t>Resourced?</t>
    </r>
    <r>
      <rPr>
        <sz val="10"/>
        <color theme="1"/>
        <rFont val="Arial"/>
        <family val="2"/>
      </rPr>
      <t xml:space="preserve">, provide a </t>
    </r>
    <r>
      <rPr>
        <u/>
        <sz val="10"/>
        <color theme="1"/>
        <rFont val="Arial"/>
        <family val="2"/>
      </rPr>
      <t>brief</t>
    </r>
    <r>
      <rPr>
        <sz val="10"/>
        <color theme="1"/>
        <rFont val="Arial"/>
        <family val="2"/>
      </rPr>
      <t xml:space="preserve"> description of the resource(s) in place to warrant the (subjective) assessment</t>
    </r>
  </si>
  <si>
    <r>
      <t xml:space="preserve">A 'material' ESG risk/opportunity that has been identified for the </t>
    </r>
    <r>
      <rPr>
        <b/>
        <sz val="10"/>
        <color theme="1"/>
        <rFont val="Arial"/>
        <family val="2"/>
      </rPr>
      <t>Company</t>
    </r>
    <r>
      <rPr>
        <sz val="10"/>
        <color theme="1"/>
        <rFont val="Arial"/>
        <family val="2"/>
      </rPr>
      <t xml:space="preserve">, including a description and status update of the initiatives/goals that have been established to address these risks/opportunities; Space is provided for up to five </t>
    </r>
    <r>
      <rPr>
        <b/>
        <sz val="10"/>
        <color theme="1"/>
        <rFont val="Arial"/>
        <family val="2"/>
      </rPr>
      <t>Material ESG Issues</t>
    </r>
    <r>
      <rPr>
        <sz val="10"/>
        <color theme="1"/>
        <rFont val="Arial"/>
        <family val="2"/>
      </rPr>
      <t xml:space="preserve">, but there is no limit to how many should be reported; The definition of 'material' is typically subject to the guidelines of the selected </t>
    </r>
    <r>
      <rPr>
        <b/>
        <sz val="10"/>
        <color theme="1"/>
        <rFont val="Arial"/>
        <family val="2"/>
      </rPr>
      <t>ESG Reporting Taxonomy</t>
    </r>
    <r>
      <rPr>
        <sz val="10"/>
        <color theme="1"/>
        <rFont val="Arial"/>
        <family val="2"/>
      </rPr>
      <t xml:space="preserve">, but is ultimately at the discretion of the </t>
    </r>
    <r>
      <rPr>
        <b/>
        <sz val="10"/>
        <color theme="1"/>
        <rFont val="Arial"/>
        <family val="2"/>
      </rPr>
      <t>GP</t>
    </r>
    <r>
      <rPr>
        <sz val="10"/>
        <color theme="1"/>
        <rFont val="Arial"/>
        <family val="2"/>
      </rPr>
      <t xml:space="preserve"> and/or </t>
    </r>
    <r>
      <rPr>
        <b/>
        <sz val="10"/>
        <color theme="1"/>
        <rFont val="Arial"/>
        <family val="2"/>
      </rPr>
      <t>Company</t>
    </r>
  </si>
  <si>
    <r>
      <t xml:space="preserve">The currency in which the </t>
    </r>
    <r>
      <rPr>
        <b/>
        <sz val="10"/>
        <color theme="1"/>
        <rFont val="Arial"/>
        <family val="2"/>
      </rPr>
      <t>Fund</t>
    </r>
    <r>
      <rPr>
        <sz val="10"/>
        <color theme="1"/>
        <rFont val="Arial"/>
        <family val="2"/>
      </rPr>
      <t xml:space="preserve"> prepares and presents its financial statements; For the purpose of this Template, investment vehicles comprised of tranches with different currency denominations should treat each tranche as a separate </t>
    </r>
    <r>
      <rPr>
        <b/>
        <sz val="10"/>
        <color theme="1"/>
        <rFont val="Arial"/>
        <family val="2"/>
      </rPr>
      <t>Fund</t>
    </r>
  </si>
  <si>
    <r>
      <t xml:space="preserve">(dropdown) Choose the category that best describes the </t>
    </r>
    <r>
      <rPr>
        <b/>
        <sz val="10"/>
        <color theme="1"/>
        <rFont val="Arial"/>
        <family val="2"/>
      </rPr>
      <t>Fund's</t>
    </r>
    <r>
      <rPr>
        <sz val="10"/>
        <color theme="1"/>
        <rFont val="Arial"/>
        <family val="2"/>
      </rPr>
      <t xml:space="preserve"> mandate (based on the </t>
    </r>
    <r>
      <rPr>
        <b/>
        <sz val="10"/>
        <color theme="1"/>
        <rFont val="Arial"/>
        <family val="2"/>
      </rPr>
      <t>Position Type</t>
    </r>
    <r>
      <rPr>
        <sz val="10"/>
        <color theme="1"/>
        <rFont val="Arial"/>
        <family val="2"/>
      </rPr>
      <t xml:space="preserve">, degree-of-control, and risk profile of the </t>
    </r>
    <r>
      <rPr>
        <b/>
        <sz val="10"/>
        <color theme="1"/>
        <rFont val="Arial"/>
        <family val="2"/>
      </rPr>
      <t>Fund's</t>
    </r>
    <r>
      <rPr>
        <sz val="10"/>
        <color theme="1"/>
        <rFont val="Arial"/>
        <family val="2"/>
      </rPr>
      <t xml:space="preserve"> typical deals), as disclosed in its PPM and other marketing materials; If the </t>
    </r>
    <r>
      <rPr>
        <b/>
        <sz val="10"/>
        <color theme="1"/>
        <rFont val="Arial"/>
        <family val="2"/>
      </rPr>
      <t>Fund Strategy</t>
    </r>
    <r>
      <rPr>
        <sz val="10"/>
        <color theme="1"/>
        <rFont val="Arial"/>
        <family val="2"/>
      </rPr>
      <t xml:space="preserve"> is any selection other than 'Buyout' or 'Growth', the Template is likely not applicable for the </t>
    </r>
    <r>
      <rPr>
        <b/>
        <sz val="10"/>
        <color theme="1"/>
        <rFont val="Arial"/>
        <family val="2"/>
      </rPr>
      <t>Fund</t>
    </r>
    <r>
      <rPr>
        <sz val="10"/>
        <color theme="1"/>
        <rFont val="Arial"/>
        <family val="2"/>
      </rPr>
      <t>; Please note that although this field only offers two dropdown options, users may manually type-over those choices within the field itself</t>
    </r>
  </si>
  <si>
    <r>
      <t xml:space="preserve">Provide the date in which the </t>
    </r>
    <r>
      <rPr>
        <b/>
        <sz val="10"/>
        <color theme="1"/>
        <rFont val="Arial"/>
        <family val="2"/>
      </rPr>
      <t>Fund</t>
    </r>
    <r>
      <rPr>
        <sz val="10"/>
        <color theme="1"/>
        <rFont val="Arial"/>
        <family val="2"/>
      </rPr>
      <t xml:space="preserve"> began drawing capital from its investors, or (if earlier) began drawing capital from a subscription line of credit (or similar debt instrument secured by the </t>
    </r>
    <r>
      <rPr>
        <b/>
        <sz val="10"/>
        <color theme="1"/>
        <rFont val="Arial"/>
        <family val="2"/>
      </rPr>
      <t>Fund's</t>
    </r>
    <r>
      <rPr>
        <sz val="10"/>
        <color theme="1"/>
        <rFont val="Arial"/>
        <family val="2"/>
      </rPr>
      <t xml:space="preserve"> outstanding commitments or existing assets) in lieu of investor drawdowns</t>
    </r>
  </si>
  <si>
    <r>
      <t xml:space="preserve">If the </t>
    </r>
    <r>
      <rPr>
        <b/>
        <sz val="10"/>
        <color theme="1"/>
        <rFont val="Arial"/>
        <family val="2"/>
      </rPr>
      <t>Fund</t>
    </r>
    <r>
      <rPr>
        <sz val="10"/>
        <color theme="1"/>
        <rFont val="Arial"/>
        <family val="2"/>
      </rPr>
      <t xml:space="preserve"> represents one tranche in a larger investment vehicle (i.e., the Template is not reported on a consolidated basis), provide the total committed capital of the unreported tranches in the larger vehicle</t>
    </r>
  </si>
  <si>
    <r>
      <t xml:space="preserve">The </t>
    </r>
    <r>
      <rPr>
        <b/>
        <sz val="10"/>
        <color theme="1"/>
        <rFont val="Arial"/>
        <family val="2"/>
      </rPr>
      <t>Fund's</t>
    </r>
    <r>
      <rPr>
        <sz val="10"/>
        <color theme="1"/>
        <rFont val="Arial"/>
        <family val="2"/>
      </rPr>
      <t xml:space="preserve"> current outstanding balance (if any) for all </t>
    </r>
    <r>
      <rPr>
        <u/>
        <sz val="10"/>
        <color theme="1"/>
        <rFont val="Arial"/>
        <family val="2"/>
      </rPr>
      <t>current</t>
    </r>
    <r>
      <rPr>
        <sz val="10"/>
        <color theme="1"/>
        <rFont val="Arial"/>
        <family val="2"/>
      </rPr>
      <t xml:space="preserve"> subscription lines of credit (or similar debt instrument secured by the </t>
    </r>
    <r>
      <rPr>
        <b/>
        <sz val="10"/>
        <color theme="1"/>
        <rFont val="Arial"/>
        <family val="2"/>
      </rPr>
      <t>Fund's</t>
    </r>
    <r>
      <rPr>
        <sz val="10"/>
        <color theme="1"/>
        <rFont val="Arial"/>
        <family val="2"/>
      </rPr>
      <t xml:space="preserve"> outstanding commitments or existing assets), as of the </t>
    </r>
    <r>
      <rPr>
        <b/>
        <sz val="10"/>
        <color theme="1"/>
        <rFont val="Arial"/>
        <family val="2"/>
      </rPr>
      <t>Template Reporting Date</t>
    </r>
    <r>
      <rPr>
        <sz val="10"/>
        <color theme="1"/>
        <rFont val="Arial"/>
        <family val="2"/>
      </rPr>
      <t xml:space="preserve">; The balance should tie-back to the relevant liability (or contra-asset balance) on the </t>
    </r>
    <r>
      <rPr>
        <b/>
        <sz val="10"/>
        <color theme="1"/>
        <rFont val="Arial"/>
        <family val="2"/>
      </rPr>
      <t>Fund's</t>
    </r>
    <r>
      <rPr>
        <sz val="10"/>
        <color theme="1"/>
        <rFont val="Arial"/>
        <family val="2"/>
      </rPr>
      <t xml:space="preserve"> balance sheet or in the notes to the financial statements</t>
    </r>
  </si>
  <si>
    <r>
      <t xml:space="preserve">The </t>
    </r>
    <r>
      <rPr>
        <b/>
        <sz val="10"/>
        <color theme="1"/>
        <rFont val="Arial"/>
        <family val="2"/>
      </rPr>
      <t>Fund's</t>
    </r>
    <r>
      <rPr>
        <sz val="10"/>
        <color theme="1"/>
        <rFont val="Arial"/>
        <family val="2"/>
      </rPr>
      <t xml:space="preserve"> largest outstanding balance (if any) for all subscription lines of credit (or similar debt instrument secured by the </t>
    </r>
    <r>
      <rPr>
        <b/>
        <sz val="10"/>
        <color theme="1"/>
        <rFont val="Arial"/>
        <family val="2"/>
      </rPr>
      <t>Fund's</t>
    </r>
    <r>
      <rPr>
        <sz val="10"/>
        <color theme="1"/>
        <rFont val="Arial"/>
        <family val="2"/>
      </rPr>
      <t xml:space="preserve"> outstanding commitments or existing assets), as of any one point in time, prior to (and including) the </t>
    </r>
    <r>
      <rPr>
        <b/>
        <sz val="10"/>
        <color theme="1"/>
        <rFont val="Arial"/>
        <family val="2"/>
      </rPr>
      <t>Template Reporting Date</t>
    </r>
    <r>
      <rPr>
        <sz val="10"/>
        <color theme="1"/>
        <rFont val="Arial"/>
        <family val="2"/>
      </rPr>
      <t xml:space="preserve">; Must be greater than or equal to the </t>
    </r>
    <r>
      <rPr>
        <b/>
        <sz val="10"/>
        <color theme="1"/>
        <rFont val="Arial"/>
        <family val="2"/>
      </rPr>
      <t>Fund's</t>
    </r>
    <r>
      <rPr>
        <sz val="10"/>
        <color theme="1"/>
        <rFont val="Arial"/>
        <family val="2"/>
      </rPr>
      <t xml:space="preserve"> current </t>
    </r>
    <r>
      <rPr>
        <b/>
        <sz val="10"/>
        <color theme="1"/>
        <rFont val="Arial"/>
        <family val="2"/>
      </rPr>
      <t>Lines of Credit Outstanding</t>
    </r>
  </si>
  <si>
    <r>
      <t xml:space="preserve">(yes or no) Is the valuation process, used for determining the </t>
    </r>
    <r>
      <rPr>
        <b/>
        <sz val="10"/>
        <color theme="1"/>
        <rFont val="Arial"/>
        <family val="2"/>
      </rPr>
      <t>Reported Value</t>
    </r>
    <r>
      <rPr>
        <sz val="10"/>
        <color theme="1"/>
        <rFont val="Arial"/>
        <family val="2"/>
      </rPr>
      <t xml:space="preserve"> of the </t>
    </r>
    <r>
      <rPr>
        <b/>
        <sz val="10"/>
        <color theme="1"/>
        <rFont val="Arial"/>
        <family val="2"/>
      </rPr>
      <t>Fund's</t>
    </r>
    <r>
      <rPr>
        <sz val="10"/>
        <color theme="1"/>
        <rFont val="Arial"/>
        <family val="2"/>
      </rPr>
      <t xml:space="preserve"> investments, consistent with IPEV Guidelines (http://www.privateequityvaluation.com/Valuation-Guidelines)?</t>
    </r>
  </si>
  <si>
    <r>
      <t xml:space="preserve">(yes or no) Is the valuation process, used for determining the </t>
    </r>
    <r>
      <rPr>
        <b/>
        <sz val="10"/>
        <color theme="1"/>
        <rFont val="Arial"/>
        <family val="2"/>
      </rPr>
      <t>Reported Value</t>
    </r>
    <r>
      <rPr>
        <sz val="10"/>
        <color theme="1"/>
        <rFont val="Arial"/>
        <family val="2"/>
      </rPr>
      <t xml:space="preserve"> of the </t>
    </r>
    <r>
      <rPr>
        <b/>
        <sz val="10"/>
        <color theme="1"/>
        <rFont val="Arial"/>
        <family val="2"/>
      </rPr>
      <t>Fund's</t>
    </r>
    <r>
      <rPr>
        <sz val="10"/>
        <color theme="1"/>
        <rFont val="Arial"/>
        <family val="2"/>
      </rPr>
      <t xml:space="preserve"> investments, consistent with AICPA Guidelines? Applicable only if the </t>
    </r>
    <r>
      <rPr>
        <b/>
        <sz val="10"/>
        <color theme="1"/>
        <rFont val="Arial"/>
        <family val="2"/>
      </rPr>
      <t>Fund</t>
    </r>
    <r>
      <rPr>
        <sz val="10"/>
        <color theme="1"/>
        <rFont val="Arial"/>
        <family val="2"/>
      </rPr>
      <t xml:space="preserve"> follows U.S. GAAP; Select 'n/a' if reporting a non-U.S. </t>
    </r>
    <r>
      <rPr>
        <b/>
        <sz val="10"/>
        <color theme="1"/>
        <rFont val="Arial"/>
        <family val="2"/>
      </rPr>
      <t>Fund</t>
    </r>
  </si>
  <si>
    <r>
      <t xml:space="preserve">If 'no' to the prior two questions, which industry standard is the </t>
    </r>
    <r>
      <rPr>
        <b/>
        <sz val="10"/>
        <color theme="1"/>
        <rFont val="Arial"/>
        <family val="2"/>
      </rPr>
      <t>Fund's</t>
    </r>
    <r>
      <rPr>
        <sz val="10"/>
        <color theme="1"/>
        <rFont val="Arial"/>
        <family val="2"/>
      </rPr>
      <t xml:space="preserve"> valuation process most consistent with? If 'yes' to either of the prior two questions, enter 'n/a'</t>
    </r>
  </si>
  <si>
    <r>
      <t xml:space="preserve">As of the </t>
    </r>
    <r>
      <rPr>
        <b/>
        <sz val="10"/>
        <color theme="1"/>
        <rFont val="Arial"/>
        <family val="2"/>
      </rPr>
      <t>Template Reporting Date</t>
    </r>
    <r>
      <rPr>
        <sz val="10"/>
        <color theme="1"/>
        <rFont val="Arial"/>
        <family val="2"/>
      </rPr>
      <t xml:space="preserve">, the market value of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unrealized (incl. partial realizations) </t>
    </r>
    <r>
      <rPr>
        <b/>
        <sz val="10"/>
        <color theme="1"/>
        <rFont val="Arial"/>
        <family val="2"/>
      </rPr>
      <t>Positions</t>
    </r>
    <r>
      <rPr>
        <sz val="10"/>
        <color theme="1"/>
        <rFont val="Arial"/>
        <family val="2"/>
      </rPr>
      <t xml:space="preserve"> (if any); Amount should tie-back to the </t>
    </r>
    <r>
      <rPr>
        <b/>
        <sz val="10"/>
        <color theme="1"/>
        <rFont val="Arial"/>
        <family val="2"/>
      </rPr>
      <t>Fund's</t>
    </r>
    <r>
      <rPr>
        <sz val="10"/>
        <color theme="1"/>
        <rFont val="Arial"/>
        <family val="2"/>
      </rPr>
      <t xml:space="preserve"> balance sheet; See additional details about f/x conversions in the </t>
    </r>
    <r>
      <rPr>
        <b/>
        <sz val="10"/>
        <color theme="1"/>
        <rFont val="Arial"/>
        <family val="2"/>
      </rPr>
      <t>Fund Performance Metrics</t>
    </r>
    <r>
      <rPr>
        <sz val="10"/>
        <color theme="1"/>
        <rFont val="Arial"/>
        <family val="2"/>
      </rPr>
      <t xml:space="preserve"> section of the definitions</t>
    </r>
  </si>
  <si>
    <r>
      <t xml:space="preserve">As of the </t>
    </r>
    <r>
      <rPr>
        <b/>
        <sz val="10"/>
        <color theme="1"/>
        <rFont val="Arial"/>
        <family val="2"/>
      </rPr>
      <t>Template Reporting Date</t>
    </r>
    <r>
      <rPr>
        <sz val="10"/>
        <color theme="1"/>
        <rFont val="Arial"/>
        <family val="2"/>
      </rPr>
      <t xml:space="preserve">, the number of </t>
    </r>
    <r>
      <rPr>
        <b/>
        <sz val="10"/>
        <color theme="1"/>
        <rFont val="Arial"/>
        <family val="2"/>
      </rPr>
      <t>Positions</t>
    </r>
    <r>
      <rPr>
        <sz val="10"/>
        <color theme="1"/>
        <rFont val="Arial"/>
        <family val="2"/>
      </rPr>
      <t xml:space="preserve"> that have not been fully realized by the </t>
    </r>
    <r>
      <rPr>
        <b/>
        <sz val="10"/>
        <color theme="1"/>
        <rFont val="Arial"/>
        <family val="2"/>
      </rPr>
      <t>Fund</t>
    </r>
    <r>
      <rPr>
        <sz val="10"/>
        <color theme="1"/>
        <rFont val="Arial"/>
        <family val="2"/>
      </rPr>
      <t xml:space="preserve"> (i.e., the number of </t>
    </r>
    <r>
      <rPr>
        <b/>
        <sz val="10"/>
        <color theme="1"/>
        <rFont val="Arial"/>
        <family val="2"/>
      </rPr>
      <t>Positions</t>
    </r>
    <r>
      <rPr>
        <sz val="10"/>
        <color theme="1"/>
        <rFont val="Arial"/>
        <family val="2"/>
      </rPr>
      <t xml:space="preserve"> with a </t>
    </r>
    <r>
      <rPr>
        <b/>
        <sz val="10"/>
        <color theme="1"/>
        <rFont val="Arial"/>
        <family val="2"/>
      </rPr>
      <t>Position Status</t>
    </r>
    <r>
      <rPr>
        <sz val="10"/>
        <color theme="1"/>
        <rFont val="Arial"/>
        <family val="2"/>
      </rPr>
      <t xml:space="preserve"> of 'Active, No Partial Exits' and 'Active, Partially Exited'</t>
    </r>
  </si>
  <si>
    <r>
      <t xml:space="preserve">Any investment made by the </t>
    </r>
    <r>
      <rPr>
        <b/>
        <sz val="10"/>
        <rFont val="Arial"/>
        <family val="2"/>
      </rPr>
      <t>Fund</t>
    </r>
    <r>
      <rPr>
        <sz val="10"/>
        <rFont val="Arial"/>
        <family val="2"/>
      </rPr>
      <t xml:space="preserve"> in a </t>
    </r>
    <r>
      <rPr>
        <b/>
        <sz val="10"/>
        <rFont val="Arial"/>
        <family val="2"/>
      </rPr>
      <t>Company</t>
    </r>
    <r>
      <rPr>
        <sz val="10"/>
        <rFont val="Arial"/>
        <family val="2"/>
      </rPr>
      <t xml:space="preserve">, including debt, public/private equity, and/or derivative securities (collectively referred to as </t>
    </r>
    <r>
      <rPr>
        <b/>
        <sz val="10"/>
        <rFont val="Arial"/>
        <family val="2"/>
      </rPr>
      <t>Position Types</t>
    </r>
    <r>
      <rPr>
        <sz val="10"/>
        <rFont val="Arial"/>
        <family val="2"/>
      </rPr>
      <t xml:space="preserve">); For the avoidance of doubt, multiple </t>
    </r>
    <r>
      <rPr>
        <b/>
        <sz val="10"/>
        <rFont val="Arial"/>
        <family val="2"/>
      </rPr>
      <t>Positions</t>
    </r>
    <r>
      <rPr>
        <sz val="10"/>
        <rFont val="Arial"/>
        <family val="2"/>
      </rPr>
      <t xml:space="preserve"> in the same </t>
    </r>
    <r>
      <rPr>
        <b/>
        <sz val="10"/>
        <rFont val="Arial"/>
        <family val="2"/>
      </rPr>
      <t>Company</t>
    </r>
    <r>
      <rPr>
        <sz val="10"/>
        <rFont val="Arial"/>
        <family val="2"/>
      </rPr>
      <t xml:space="preserve"> should be itemized separately in the Template if they represent different </t>
    </r>
    <r>
      <rPr>
        <b/>
        <sz val="10"/>
        <rFont val="Arial"/>
        <family val="2"/>
      </rPr>
      <t>Position Types</t>
    </r>
    <r>
      <rPr>
        <sz val="10"/>
        <rFont val="Arial"/>
        <family val="2"/>
      </rPr>
      <t xml:space="preserve"> or they have materially-different valuation </t>
    </r>
    <r>
      <rPr>
        <b/>
        <sz val="10"/>
        <rFont val="Arial"/>
        <family val="2"/>
      </rPr>
      <t>Methodologies</t>
    </r>
    <r>
      <rPr>
        <sz val="10"/>
        <rFont val="Arial"/>
        <family val="2"/>
      </rPr>
      <t xml:space="preserve">; Otherwise, all of the </t>
    </r>
    <r>
      <rPr>
        <b/>
        <sz val="10"/>
        <rFont val="Arial"/>
        <family val="2"/>
      </rPr>
      <t>Fund's</t>
    </r>
    <r>
      <rPr>
        <sz val="10"/>
        <rFont val="Arial"/>
        <family val="2"/>
      </rPr>
      <t xml:space="preserve"> investments in a single </t>
    </r>
    <r>
      <rPr>
        <b/>
        <sz val="10"/>
        <rFont val="Arial"/>
        <family val="2"/>
      </rPr>
      <t>Company</t>
    </r>
    <r>
      <rPr>
        <sz val="10"/>
        <rFont val="Arial"/>
        <family val="2"/>
      </rPr>
      <t xml:space="preserve"> can be reported on one row; Include any </t>
    </r>
    <r>
      <rPr>
        <b/>
        <sz val="10"/>
        <rFont val="Arial"/>
        <family val="2"/>
      </rPr>
      <t>Positions</t>
    </r>
    <r>
      <rPr>
        <sz val="10"/>
        <rFont val="Arial"/>
        <family val="2"/>
      </rPr>
      <t xml:space="preserve"> that have been financed by a subscription line of credit (or similar debt instrument secured by the </t>
    </r>
    <r>
      <rPr>
        <b/>
        <sz val="10"/>
        <rFont val="Arial"/>
        <family val="2"/>
      </rPr>
      <t>Fund's</t>
    </r>
    <r>
      <rPr>
        <sz val="10"/>
        <rFont val="Arial"/>
        <family val="2"/>
      </rPr>
      <t xml:space="preserve"> outstanding commitments or existing assets) that have not yet been funded by LPs
If two or more </t>
    </r>
    <r>
      <rPr>
        <b/>
        <sz val="10"/>
        <rFont val="Arial"/>
        <family val="2"/>
      </rPr>
      <t>Companies</t>
    </r>
    <r>
      <rPr>
        <sz val="10"/>
        <rFont val="Arial"/>
        <family val="2"/>
      </rPr>
      <t xml:space="preserve"> in the </t>
    </r>
    <r>
      <rPr>
        <b/>
        <sz val="10"/>
        <rFont val="Arial"/>
        <family val="2"/>
      </rPr>
      <t>Fund</t>
    </r>
    <r>
      <rPr>
        <sz val="10"/>
        <rFont val="Arial"/>
        <family val="2"/>
      </rPr>
      <t xml:space="preserve"> were merged during the </t>
    </r>
    <r>
      <rPr>
        <b/>
        <sz val="10"/>
        <rFont val="Arial"/>
        <family val="2"/>
      </rPr>
      <t>Fund's</t>
    </r>
    <r>
      <rPr>
        <sz val="10"/>
        <rFont val="Arial"/>
        <family val="2"/>
      </rPr>
      <t xml:space="preserve"> ownership, remove the original </t>
    </r>
    <r>
      <rPr>
        <b/>
        <sz val="10"/>
        <rFont val="Arial"/>
        <family val="2"/>
      </rPr>
      <t>Positions</t>
    </r>
    <r>
      <rPr>
        <sz val="10"/>
        <rFont val="Arial"/>
        <family val="2"/>
      </rPr>
      <t xml:space="preserve"> from all sections of the Template and replace them with a single </t>
    </r>
    <r>
      <rPr>
        <b/>
        <sz val="10"/>
        <rFont val="Arial"/>
        <family val="2"/>
      </rPr>
      <t>Position</t>
    </r>
    <r>
      <rPr>
        <sz val="10"/>
        <rFont val="Arial"/>
        <family val="2"/>
      </rPr>
      <t xml:space="preserve"> (with a new </t>
    </r>
    <r>
      <rPr>
        <b/>
        <sz val="10"/>
        <rFont val="Arial"/>
        <family val="2"/>
      </rPr>
      <t>Position Identifier</t>
    </r>
    <r>
      <rPr>
        <sz val="10"/>
        <rFont val="Arial"/>
        <family val="2"/>
      </rPr>
      <t xml:space="preserve">) for the merged </t>
    </r>
    <r>
      <rPr>
        <b/>
        <sz val="10"/>
        <rFont val="Arial"/>
        <family val="2"/>
      </rPr>
      <t>Company</t>
    </r>
    <r>
      <rPr>
        <sz val="10"/>
        <rFont val="Arial"/>
        <family val="2"/>
      </rPr>
      <t xml:space="preserve">, reflecting the combined transaction history, investment performance (e.g., </t>
    </r>
    <r>
      <rPr>
        <b/>
        <sz val="10"/>
        <rFont val="Arial"/>
        <family val="2"/>
      </rPr>
      <t>Realized Proceeds</t>
    </r>
    <r>
      <rPr>
        <sz val="10"/>
        <rFont val="Arial"/>
        <family val="2"/>
      </rPr>
      <t xml:space="preserve">), and at-entry/current </t>
    </r>
    <r>
      <rPr>
        <b/>
        <sz val="10"/>
        <rFont val="Arial"/>
        <family val="2"/>
      </rPr>
      <t>Key Performance Indicator</t>
    </r>
    <r>
      <rPr>
        <sz val="10"/>
        <rFont val="Arial"/>
        <family val="2"/>
      </rPr>
      <t xml:space="preserve"> (KPI) values; Additional color regarding the merger (including the original </t>
    </r>
    <r>
      <rPr>
        <b/>
        <sz val="10"/>
        <rFont val="Arial"/>
        <family val="2"/>
      </rPr>
      <t>Position Identifiers</t>
    </r>
    <r>
      <rPr>
        <sz val="10"/>
        <rFont val="Arial"/>
        <family val="2"/>
      </rPr>
      <t xml:space="preserve">) should be permanently disclosed in the </t>
    </r>
    <r>
      <rPr>
        <b/>
        <sz val="10"/>
        <rFont val="Arial"/>
        <family val="2"/>
      </rPr>
      <t>Basic Information Notes</t>
    </r>
    <r>
      <rPr>
        <sz val="10"/>
        <rFont val="Arial"/>
        <family val="2"/>
      </rPr>
      <t xml:space="preserve"> field; At-Entry KPI values (e.g., </t>
    </r>
    <r>
      <rPr>
        <b/>
        <sz val="10"/>
        <rFont val="Arial"/>
        <family val="2"/>
      </rPr>
      <t>EBITDA (TTM)</t>
    </r>
    <r>
      <rPr>
        <sz val="10"/>
        <rFont val="Arial"/>
        <family val="2"/>
      </rPr>
      <t xml:space="preserve">) for the original </t>
    </r>
    <r>
      <rPr>
        <b/>
        <sz val="10"/>
        <rFont val="Arial"/>
        <family val="2"/>
      </rPr>
      <t>Positions</t>
    </r>
    <r>
      <rPr>
        <sz val="10"/>
        <rFont val="Arial"/>
        <family val="2"/>
      </rPr>
      <t xml:space="preserve"> should be permanently disclosed in the </t>
    </r>
    <r>
      <rPr>
        <b/>
        <sz val="10"/>
        <rFont val="Arial"/>
        <family val="2"/>
      </rPr>
      <t>Key Performance Indicators Notes</t>
    </r>
    <r>
      <rPr>
        <sz val="10"/>
        <rFont val="Arial"/>
        <family val="2"/>
      </rPr>
      <t xml:space="preserve"> (at Entry) field</t>
    </r>
  </si>
  <si>
    <r>
      <t xml:space="preserve">A permanent, internal record number used by the </t>
    </r>
    <r>
      <rPr>
        <b/>
        <sz val="10"/>
        <rFont val="Arial"/>
        <family val="2"/>
      </rPr>
      <t>GP</t>
    </r>
    <r>
      <rPr>
        <sz val="10"/>
        <rFont val="Arial"/>
        <family val="2"/>
      </rPr>
      <t xml:space="preserve"> to distinguish one </t>
    </r>
    <r>
      <rPr>
        <b/>
        <sz val="10"/>
        <rFont val="Arial"/>
        <family val="2"/>
      </rPr>
      <t>Position</t>
    </r>
    <r>
      <rPr>
        <sz val="10"/>
        <rFont val="Arial"/>
        <family val="2"/>
      </rPr>
      <t xml:space="preserve"> from another; Could be used by the </t>
    </r>
    <r>
      <rPr>
        <b/>
        <sz val="10"/>
        <rFont val="Arial"/>
        <family val="2"/>
      </rPr>
      <t>GP</t>
    </r>
    <r>
      <rPr>
        <sz val="10"/>
        <rFont val="Arial"/>
        <family val="2"/>
      </rPr>
      <t xml:space="preserve"> to automate or speed-up the Template-reporting process; Could be used by LPs to populate and organize their internal records, particularly in case the </t>
    </r>
    <r>
      <rPr>
        <b/>
        <sz val="10"/>
        <rFont val="Arial"/>
        <family val="2"/>
      </rPr>
      <t>Position</t>
    </r>
    <r>
      <rPr>
        <sz val="10"/>
        <rFont val="Arial"/>
        <family val="2"/>
      </rPr>
      <t xml:space="preserve"> is ever renamed or restructured (e.g., bankruptcy, IPO, merger, etc.); This field is also used in Tab 9 to distinguish between multiple </t>
    </r>
    <r>
      <rPr>
        <b/>
        <sz val="10"/>
        <rFont val="Arial"/>
        <family val="2"/>
      </rPr>
      <t>Positions</t>
    </r>
    <r>
      <rPr>
        <sz val="10"/>
        <rFont val="Arial"/>
        <family val="2"/>
      </rPr>
      <t xml:space="preserve"> in the same </t>
    </r>
    <r>
      <rPr>
        <b/>
        <sz val="10"/>
        <rFont val="Arial"/>
        <family val="2"/>
      </rPr>
      <t>Company</t>
    </r>
    <r>
      <rPr>
        <sz val="10"/>
        <rFont val="Arial"/>
        <family val="2"/>
      </rPr>
      <t xml:space="preserve">; Once reported in the Template, the </t>
    </r>
    <r>
      <rPr>
        <b/>
        <sz val="10"/>
        <rFont val="Arial"/>
        <family val="2"/>
      </rPr>
      <t>Position Identifier</t>
    </r>
    <r>
      <rPr>
        <sz val="10"/>
        <rFont val="Arial"/>
        <family val="2"/>
      </rPr>
      <t xml:space="preserve"> should not be changed (see the </t>
    </r>
    <r>
      <rPr>
        <b/>
        <sz val="10"/>
        <rFont val="Arial"/>
        <family val="2"/>
      </rPr>
      <t>Position</t>
    </r>
    <r>
      <rPr>
        <sz val="10"/>
        <rFont val="Arial"/>
        <family val="2"/>
      </rPr>
      <t xml:space="preserve"> definition for exceptions); While a four-digit, numeric identifier is provided as an example in the Template, the </t>
    </r>
    <r>
      <rPr>
        <b/>
        <sz val="10"/>
        <rFont val="Arial"/>
        <family val="2"/>
      </rPr>
      <t>GP</t>
    </r>
    <r>
      <rPr>
        <sz val="10"/>
        <rFont val="Arial"/>
        <family val="2"/>
      </rPr>
      <t xml:space="preserve"> is not restricted from using an identifier with multiple characters (numbers, letters, symbols, etc.) or different lengths</t>
    </r>
  </si>
  <si>
    <r>
      <t xml:space="preserve">The currency in which the </t>
    </r>
    <r>
      <rPr>
        <b/>
        <sz val="10"/>
        <color theme="1"/>
        <rFont val="Arial"/>
        <family val="2"/>
      </rPr>
      <t>Company</t>
    </r>
    <r>
      <rPr>
        <sz val="10"/>
        <color theme="1"/>
        <rFont val="Arial"/>
        <family val="2"/>
      </rPr>
      <t xml:space="preserve"> prepares and presents its financial statements; Also referred to as presentation currency; Must be provided in a 3-digit currency code</t>
    </r>
  </si>
  <si>
    <r>
      <t xml:space="preserve">(dropdown) Choose the category that best describes the equity/debt/derivative instrument held by the </t>
    </r>
    <r>
      <rPr>
        <b/>
        <sz val="10"/>
        <color theme="1"/>
        <rFont val="Arial"/>
        <family val="2"/>
      </rPr>
      <t>Fund</t>
    </r>
    <r>
      <rPr>
        <sz val="10"/>
        <color theme="1"/>
        <rFont val="Arial"/>
        <family val="2"/>
      </rPr>
      <t xml:space="preserve"> (i.e., the </t>
    </r>
    <r>
      <rPr>
        <b/>
        <sz val="10"/>
        <color theme="1"/>
        <rFont val="Arial"/>
        <family val="2"/>
      </rPr>
      <t>Position</t>
    </r>
    <r>
      <rPr>
        <sz val="10"/>
        <color theme="1"/>
        <rFont val="Arial"/>
        <family val="2"/>
      </rPr>
      <t xml:space="preserve">), as of the: 1) </t>
    </r>
    <r>
      <rPr>
        <b/>
        <sz val="10"/>
        <color theme="1"/>
        <rFont val="Arial"/>
        <family val="2"/>
      </rPr>
      <t>Template Reporting Date</t>
    </r>
    <r>
      <rPr>
        <sz val="10"/>
        <color theme="1"/>
        <rFont val="Arial"/>
        <family val="2"/>
      </rPr>
      <t xml:space="preserve"> or 2.) at exit; May differ from  </t>
    </r>
    <r>
      <rPr>
        <b/>
        <sz val="10"/>
        <color theme="1"/>
        <rFont val="Arial"/>
        <family val="2"/>
      </rPr>
      <t>Position Type (at entry)</t>
    </r>
    <r>
      <rPr>
        <sz val="10"/>
        <color theme="1"/>
        <rFont val="Arial"/>
        <family val="2"/>
      </rPr>
      <t xml:space="preserve">, due to a restructuring or IPO during the </t>
    </r>
    <r>
      <rPr>
        <b/>
        <sz val="10"/>
        <color theme="1"/>
        <rFont val="Arial"/>
        <family val="2"/>
      </rPr>
      <t>Fund's</t>
    </r>
    <r>
      <rPr>
        <sz val="10"/>
        <color theme="1"/>
        <rFont val="Arial"/>
        <family val="2"/>
      </rPr>
      <t xml:space="preserve"> ownership</t>
    </r>
  </si>
  <si>
    <r>
      <t xml:space="preserve">List the names of the investor(s) that sold their full/partial interest in the </t>
    </r>
    <r>
      <rPr>
        <b/>
        <sz val="10"/>
        <rFont val="Arial"/>
        <family val="2"/>
      </rPr>
      <t>Company</t>
    </r>
    <r>
      <rPr>
        <sz val="10"/>
        <rFont val="Arial"/>
        <family val="2"/>
      </rPr>
      <t xml:space="preserve"> to the </t>
    </r>
    <r>
      <rPr>
        <b/>
        <sz val="10"/>
        <rFont val="Arial"/>
        <family val="2"/>
      </rPr>
      <t>Fund</t>
    </r>
    <r>
      <rPr>
        <sz val="10"/>
        <rFont val="Arial"/>
        <family val="2"/>
      </rPr>
      <t xml:space="preserve">, at the time of the </t>
    </r>
    <r>
      <rPr>
        <b/>
        <sz val="10"/>
        <rFont val="Arial"/>
        <family val="2"/>
      </rPr>
      <t>Fund's</t>
    </r>
    <r>
      <rPr>
        <sz val="10"/>
        <rFont val="Arial"/>
        <family val="2"/>
      </rPr>
      <t xml:space="preserve"> original investment; For primary investments (i.e., no prior owners) and/or originated debt securities, use 'n/a'; List the seller name(s) for any 'add-on' acquisitions in the </t>
    </r>
    <r>
      <rPr>
        <b/>
        <sz val="10"/>
        <rFont val="Arial"/>
        <family val="2"/>
      </rPr>
      <t>Transaction Description Notes</t>
    </r>
    <r>
      <rPr>
        <sz val="10"/>
        <rFont val="Arial"/>
        <family val="2"/>
      </rPr>
      <t xml:space="preserve"> section</t>
    </r>
  </si>
  <si>
    <r>
      <t xml:space="preserve">(dropdown) Based on the 2-digit NAICS industry classification (https://www.census.gov/eos/www/naics/index.html); If the </t>
    </r>
    <r>
      <rPr>
        <b/>
        <sz val="10"/>
        <color theme="1"/>
        <rFont val="Arial"/>
        <family val="2"/>
      </rPr>
      <t>Industry Taxonomy</t>
    </r>
    <r>
      <rPr>
        <sz val="10"/>
        <color theme="1"/>
        <rFont val="Arial"/>
        <family val="2"/>
      </rPr>
      <t xml:space="preserve">='NAICS', select the category that best describes the </t>
    </r>
    <r>
      <rPr>
        <b/>
        <sz val="10"/>
        <color theme="1"/>
        <rFont val="Arial"/>
        <family val="2"/>
      </rPr>
      <t>Company's</t>
    </r>
    <r>
      <rPr>
        <sz val="10"/>
        <color theme="1"/>
        <rFont val="Arial"/>
        <family val="2"/>
      </rPr>
      <t xml:space="preserve"> main area of business; If the </t>
    </r>
    <r>
      <rPr>
        <b/>
        <sz val="10"/>
        <color theme="1"/>
        <rFont val="Arial"/>
        <family val="2"/>
      </rPr>
      <t>Industry Taxonomy</t>
    </r>
    <r>
      <rPr>
        <sz val="10"/>
        <color theme="1"/>
        <rFont val="Arial"/>
        <family val="2"/>
      </rPr>
      <t xml:space="preserve">≠'NAICS', leave blank and populate </t>
    </r>
    <r>
      <rPr>
        <b/>
        <sz val="10"/>
        <color theme="1"/>
        <rFont val="Arial"/>
        <family val="2"/>
      </rPr>
      <t>Alternate Industry Code I</t>
    </r>
  </si>
  <si>
    <r>
      <t xml:space="preserve">(dropdown) Based on the 4-digit NAICS industry classification (https://www.census.gov/eos/www/naics/index.html); If the </t>
    </r>
    <r>
      <rPr>
        <b/>
        <sz val="10"/>
        <color theme="1"/>
        <rFont val="Arial"/>
        <family val="2"/>
      </rPr>
      <t>Industry Taxonomy</t>
    </r>
    <r>
      <rPr>
        <sz val="10"/>
        <color theme="1"/>
        <rFont val="Arial"/>
        <family val="2"/>
      </rPr>
      <t xml:space="preserve">='NAICS', select the category that best describes the </t>
    </r>
    <r>
      <rPr>
        <b/>
        <sz val="10"/>
        <color theme="1"/>
        <rFont val="Arial"/>
        <family val="2"/>
      </rPr>
      <t>Company's</t>
    </r>
    <r>
      <rPr>
        <sz val="10"/>
        <color theme="1"/>
        <rFont val="Arial"/>
        <family val="2"/>
      </rPr>
      <t xml:space="preserve"> main area of business; If the </t>
    </r>
    <r>
      <rPr>
        <b/>
        <sz val="10"/>
        <color theme="1"/>
        <rFont val="Arial"/>
        <family val="2"/>
      </rPr>
      <t>Industry Taxonomy</t>
    </r>
    <r>
      <rPr>
        <sz val="10"/>
        <color theme="1"/>
        <rFont val="Arial"/>
        <family val="2"/>
      </rPr>
      <t xml:space="preserve">≠'NAICS', leave blank and populate </t>
    </r>
    <r>
      <rPr>
        <b/>
        <sz val="10"/>
        <color theme="1"/>
        <rFont val="Arial"/>
        <family val="2"/>
      </rPr>
      <t>Alternate Industry Code II</t>
    </r>
  </si>
  <si>
    <r>
      <t xml:space="preserve">(dropdown) Leave blank if the </t>
    </r>
    <r>
      <rPr>
        <b/>
        <sz val="10"/>
        <color theme="1"/>
        <rFont val="Arial"/>
        <family val="2"/>
      </rPr>
      <t>Industry Taxonomy</t>
    </r>
    <r>
      <rPr>
        <sz val="10"/>
        <color theme="1"/>
        <rFont val="Arial"/>
        <family val="2"/>
      </rPr>
      <t xml:space="preserve">='NAICS'; If the </t>
    </r>
    <r>
      <rPr>
        <b/>
        <sz val="10"/>
        <color theme="1"/>
        <rFont val="Arial"/>
        <family val="2"/>
      </rPr>
      <t>Industry Taxonomy</t>
    </r>
    <r>
      <rPr>
        <sz val="10"/>
        <color theme="1"/>
        <rFont val="Arial"/>
        <family val="2"/>
      </rPr>
      <t>≠'NAICS', select the category that best describes the Company's main area of business</t>
    </r>
    <r>
      <rPr>
        <b/>
        <sz val="10"/>
        <color theme="1"/>
        <rFont val="Arial"/>
        <family val="2"/>
      </rPr>
      <t xml:space="preserve"> </t>
    </r>
    <r>
      <rPr>
        <sz val="10"/>
        <color theme="1"/>
        <rFont val="Arial"/>
        <family val="2"/>
      </rPr>
      <t xml:space="preserve">(must first replace dropdown overrides on Tab 12 with the </t>
    </r>
    <r>
      <rPr>
        <u/>
        <sz val="10"/>
        <color theme="1"/>
        <rFont val="Arial"/>
        <family val="2"/>
      </rPr>
      <t>higher</t>
    </r>
    <r>
      <rPr>
        <sz val="10"/>
        <color theme="1"/>
        <rFont val="Arial"/>
        <family val="2"/>
      </rPr>
      <t xml:space="preserve">-level categories (e.g., GICS® Level I) used by the </t>
    </r>
    <r>
      <rPr>
        <b/>
        <sz val="10"/>
        <color theme="1"/>
        <rFont val="Arial"/>
        <family val="2"/>
      </rPr>
      <t>Industry Taxonomy</t>
    </r>
    <r>
      <rPr>
        <sz val="10"/>
        <color theme="1"/>
        <rFont val="Arial"/>
        <family val="2"/>
      </rPr>
      <t>)</t>
    </r>
  </si>
  <si>
    <r>
      <t xml:space="preserve">(dropdown) Leave blank if the </t>
    </r>
    <r>
      <rPr>
        <b/>
        <sz val="10"/>
        <color theme="1"/>
        <rFont val="Arial"/>
        <family val="2"/>
      </rPr>
      <t>Industry Taxonomy</t>
    </r>
    <r>
      <rPr>
        <sz val="10"/>
        <color theme="1"/>
        <rFont val="Arial"/>
        <family val="2"/>
      </rPr>
      <t xml:space="preserve">='NAICS'; If the </t>
    </r>
    <r>
      <rPr>
        <b/>
        <sz val="10"/>
        <color theme="1"/>
        <rFont val="Arial"/>
        <family val="2"/>
      </rPr>
      <t>Industry Taxonomy</t>
    </r>
    <r>
      <rPr>
        <sz val="10"/>
        <color theme="1"/>
        <rFont val="Arial"/>
        <family val="2"/>
      </rPr>
      <t>≠'NAICS', select the category that best describes the Company's main area of business</t>
    </r>
    <r>
      <rPr>
        <b/>
        <sz val="10"/>
        <color theme="1"/>
        <rFont val="Arial"/>
        <family val="2"/>
      </rPr>
      <t xml:space="preserve"> </t>
    </r>
    <r>
      <rPr>
        <sz val="10"/>
        <color theme="1"/>
        <rFont val="Arial"/>
        <family val="2"/>
      </rPr>
      <t xml:space="preserve">(must first replace dropdown overrides on Tab 12 with the </t>
    </r>
    <r>
      <rPr>
        <u/>
        <sz val="10"/>
        <color theme="1"/>
        <rFont val="Arial"/>
        <family val="2"/>
      </rPr>
      <t>detailed</t>
    </r>
    <r>
      <rPr>
        <sz val="10"/>
        <color theme="1"/>
        <rFont val="Arial"/>
        <family val="2"/>
      </rPr>
      <t xml:space="preserve">-level categories (e.g., GICS® Level III) used by the </t>
    </r>
    <r>
      <rPr>
        <b/>
        <sz val="10"/>
        <color theme="1"/>
        <rFont val="Arial"/>
        <family val="2"/>
      </rPr>
      <t>Industry Taxonomy</t>
    </r>
    <r>
      <rPr>
        <sz val="10"/>
        <color theme="1"/>
        <rFont val="Arial"/>
        <family val="2"/>
      </rPr>
      <t>)</t>
    </r>
  </si>
  <si>
    <r>
      <t xml:space="preserve">The number of individuals with voting rights on the </t>
    </r>
    <r>
      <rPr>
        <b/>
        <sz val="10"/>
        <rFont val="Arial"/>
        <family val="2"/>
      </rPr>
      <t>Company's</t>
    </r>
    <r>
      <rPr>
        <sz val="10"/>
        <rFont val="Arial"/>
        <family val="2"/>
      </rPr>
      <t xml:space="preserve"> board of directors; Exclude board observers; In the event of a dual-board structure, only include the management board if they have similar voting rights to the supervisory board (footnote this scenario in the </t>
    </r>
    <r>
      <rPr>
        <b/>
        <sz val="10"/>
        <rFont val="Arial"/>
        <family val="2"/>
      </rPr>
      <t>Basic Information Notes</t>
    </r>
    <r>
      <rPr>
        <sz val="10"/>
        <rFont val="Arial"/>
        <family val="2"/>
      </rPr>
      <t xml:space="preserve"> field)</t>
    </r>
  </si>
  <si>
    <r>
      <t xml:space="preserve">If applicable, indicate the Template fields (and the rationale) in which the </t>
    </r>
    <r>
      <rPr>
        <b/>
        <sz val="10"/>
        <color theme="1"/>
        <rFont val="Arial"/>
        <family val="2"/>
      </rPr>
      <t>GP</t>
    </r>
    <r>
      <rPr>
        <sz val="10"/>
        <color theme="1"/>
        <rFont val="Arial"/>
        <family val="2"/>
      </rPr>
      <t xml:space="preserve"> is restricted from reporting for the </t>
    </r>
    <r>
      <rPr>
        <b/>
        <sz val="10"/>
        <color theme="1"/>
        <rFont val="Arial"/>
        <family val="2"/>
      </rPr>
      <t>Company</t>
    </r>
    <r>
      <rPr>
        <sz val="10"/>
        <color theme="1"/>
        <rFont val="Arial"/>
        <family val="2"/>
      </rPr>
      <t>; Typical rationales include 'IPO pending' and 'Represents material, non-public information'; Leave field blank if not applicable</t>
    </r>
  </si>
  <si>
    <r>
      <t xml:space="preserve">(dropdown) The state/province where the </t>
    </r>
    <r>
      <rPr>
        <b/>
        <sz val="10"/>
        <color theme="1"/>
        <rFont val="Arial"/>
        <family val="2"/>
      </rPr>
      <t>Company's</t>
    </r>
    <r>
      <rPr>
        <sz val="10"/>
        <color theme="1"/>
        <rFont val="Arial"/>
        <family val="2"/>
      </rPr>
      <t xml:space="preserve"> primary headquarters is located; U.S./Canada only</t>
    </r>
  </si>
  <si>
    <r>
      <t xml:space="preserve">Provide any additional details to help clarify the data reported in this </t>
    </r>
    <r>
      <rPr>
        <b/>
        <sz val="10"/>
        <color theme="1"/>
        <rFont val="Arial"/>
        <family val="2"/>
      </rPr>
      <t>Field Section</t>
    </r>
    <r>
      <rPr>
        <sz val="10"/>
        <color theme="1"/>
        <rFont val="Arial"/>
        <family val="2"/>
      </rPr>
      <t xml:space="preserve">, including additional details related to the merger of two </t>
    </r>
    <r>
      <rPr>
        <b/>
        <sz val="10"/>
        <color theme="1"/>
        <rFont val="Arial"/>
        <family val="2"/>
      </rPr>
      <t>Companies</t>
    </r>
    <r>
      <rPr>
        <sz val="10"/>
        <color theme="1"/>
        <rFont val="Arial"/>
        <family val="2"/>
      </rPr>
      <t xml:space="preserve"> held by the </t>
    </r>
    <r>
      <rPr>
        <b/>
        <sz val="10"/>
        <color theme="1"/>
        <rFont val="Arial"/>
        <family val="2"/>
      </rPr>
      <t>Fund</t>
    </r>
    <r>
      <rPr>
        <sz val="10"/>
        <color theme="1"/>
        <rFont val="Arial"/>
        <family val="2"/>
      </rPr>
      <t xml:space="preserve"> (if applicable; see the definition of </t>
    </r>
    <r>
      <rPr>
        <b/>
        <sz val="10"/>
        <color theme="1"/>
        <rFont val="Arial"/>
        <family val="2"/>
      </rPr>
      <t>Position</t>
    </r>
    <r>
      <rPr>
        <sz val="10"/>
        <color theme="1"/>
        <rFont val="Arial"/>
        <family val="2"/>
      </rPr>
      <t xml:space="preserve"> for more details)</t>
    </r>
  </si>
  <si>
    <r>
      <t xml:space="preserve">If currently public, the date in which insiders (major shareholders who were holding a </t>
    </r>
    <r>
      <rPr>
        <b/>
        <sz val="10"/>
        <rFont val="Arial"/>
        <family val="2"/>
      </rPr>
      <t>Company's</t>
    </r>
    <r>
      <rPr>
        <sz val="10"/>
        <rFont val="Arial"/>
        <family val="2"/>
      </rPr>
      <t xml:space="preserve"> stock before it went public) can freely-trade securities that were recently publicly-listed (IPO'd); If the expiration date is staggered across multiple dates, provide the earliest date and indicate any subsequent dates in the</t>
    </r>
    <r>
      <rPr>
        <b/>
        <sz val="10"/>
        <rFont val="Arial"/>
        <family val="2"/>
      </rPr>
      <t xml:space="preserve"> Public Status Notes</t>
    </r>
    <r>
      <rPr>
        <sz val="10"/>
        <rFont val="Arial"/>
        <family val="2"/>
      </rPr>
      <t xml:space="preserve"> field</t>
    </r>
  </si>
  <si>
    <r>
      <t xml:space="preserve">(dropdown) If currently public, select the facility where the </t>
    </r>
    <r>
      <rPr>
        <b/>
        <sz val="10"/>
        <color theme="1"/>
        <rFont val="Arial"/>
        <family val="2"/>
      </rPr>
      <t>Company's</t>
    </r>
    <r>
      <rPr>
        <sz val="10"/>
        <color theme="1"/>
        <rFont val="Arial"/>
        <family val="2"/>
      </rPr>
      <t xml:space="preserve"> equity can be bought or sold; If the </t>
    </r>
    <r>
      <rPr>
        <b/>
        <sz val="10"/>
        <color theme="1"/>
        <rFont val="Arial"/>
        <family val="2"/>
      </rPr>
      <t>Company</t>
    </r>
    <r>
      <rPr>
        <sz val="10"/>
        <color theme="1"/>
        <rFont val="Arial"/>
        <family val="2"/>
      </rPr>
      <t xml:space="preserve"> is listed on multiple </t>
    </r>
    <r>
      <rPr>
        <b/>
        <sz val="10"/>
        <color theme="1"/>
        <rFont val="Arial"/>
        <family val="2"/>
      </rPr>
      <t>Exchanges</t>
    </r>
    <r>
      <rPr>
        <sz val="10"/>
        <color theme="1"/>
        <rFont val="Arial"/>
        <family val="2"/>
      </rPr>
      <t xml:space="preserve">, choose the primary </t>
    </r>
    <r>
      <rPr>
        <b/>
        <sz val="10"/>
        <color theme="1"/>
        <rFont val="Arial"/>
        <family val="2"/>
      </rPr>
      <t>Exchange</t>
    </r>
    <r>
      <rPr>
        <sz val="10"/>
        <color theme="1"/>
        <rFont val="Arial"/>
        <family val="2"/>
      </rPr>
      <t xml:space="preserve"> and footnote the secondary </t>
    </r>
    <r>
      <rPr>
        <b/>
        <sz val="10"/>
        <color theme="1"/>
        <rFont val="Arial"/>
        <family val="2"/>
      </rPr>
      <t>Exchanges</t>
    </r>
    <r>
      <rPr>
        <sz val="10"/>
        <color theme="1"/>
        <rFont val="Arial"/>
        <family val="2"/>
      </rPr>
      <t xml:space="preserve"> in the </t>
    </r>
    <r>
      <rPr>
        <b/>
        <sz val="10"/>
        <color theme="1"/>
        <rFont val="Arial"/>
        <family val="2"/>
      </rPr>
      <t>Public Status Notes</t>
    </r>
    <r>
      <rPr>
        <sz val="10"/>
        <color theme="1"/>
        <rFont val="Arial"/>
        <family val="2"/>
      </rPr>
      <t xml:space="preserve"> field</t>
    </r>
  </si>
  <si>
    <r>
      <t xml:space="preserve">The number of </t>
    </r>
    <r>
      <rPr>
        <u/>
        <sz val="10"/>
        <color theme="1"/>
        <rFont val="Arial"/>
        <family val="2"/>
      </rPr>
      <t>full-time</t>
    </r>
    <r>
      <rPr>
        <sz val="10"/>
        <color theme="1"/>
        <rFont val="Arial"/>
        <family val="2"/>
      </rPr>
      <t xml:space="preserve"> employees at the </t>
    </r>
    <r>
      <rPr>
        <b/>
        <sz val="10"/>
        <color theme="1"/>
        <rFont val="Arial"/>
        <family val="2"/>
      </rPr>
      <t>Company</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xml:space="preserve">; If relevant, the number of seasonal/part-time employees can be disclosed in the notes field in the </t>
    </r>
    <r>
      <rPr>
        <b/>
        <sz val="10"/>
        <color theme="1"/>
        <rFont val="Arial"/>
        <family val="2"/>
      </rPr>
      <t>Key Performance Indicators Notes</t>
    </r>
    <r>
      <rPr>
        <sz val="10"/>
        <color theme="1"/>
        <rFont val="Arial"/>
        <family val="2"/>
      </rPr>
      <t xml:space="preserve"> field; Reporting for investments in unrealized </t>
    </r>
    <r>
      <rPr>
        <b/>
        <sz val="10"/>
        <color theme="1"/>
        <rFont val="Arial"/>
        <family val="2"/>
      </rPr>
      <t>Companies</t>
    </r>
    <r>
      <rPr>
        <sz val="10"/>
        <color theme="1"/>
        <rFont val="Arial"/>
        <family val="2"/>
      </rPr>
      <t xml:space="preserve"> is </t>
    </r>
    <r>
      <rPr>
        <u/>
        <sz val="10"/>
        <color theme="1"/>
        <rFont val="Arial"/>
        <family val="2"/>
      </rPr>
      <t>not</t>
    </r>
    <r>
      <rPr>
        <sz val="10"/>
        <color theme="1"/>
        <rFont val="Arial"/>
        <family val="2"/>
      </rPr>
      <t xml:space="preserve"> required</t>
    </r>
  </si>
  <si>
    <r>
      <t xml:space="preserve">(dropdown) Select the option that best describes the status of the financial stipulations and arrangements agreed to by the </t>
    </r>
    <r>
      <rPr>
        <b/>
        <sz val="10"/>
        <color theme="1"/>
        <rFont val="Arial"/>
        <family val="2"/>
      </rPr>
      <t>Company</t>
    </r>
    <r>
      <rPr>
        <sz val="10"/>
        <color theme="1"/>
        <rFont val="Arial"/>
        <family val="2"/>
      </rPr>
      <t xml:space="preserve"> and its lenders</t>
    </r>
  </si>
  <si>
    <r>
      <t xml:space="preserve">(dropdown) Select the option that best describes the overall health of the </t>
    </r>
    <r>
      <rPr>
        <b/>
        <sz val="10"/>
        <color theme="1"/>
        <rFont val="Arial"/>
        <family val="2"/>
      </rPr>
      <t>Company's</t>
    </r>
    <r>
      <rPr>
        <sz val="10"/>
        <color theme="1"/>
        <rFont val="Arial"/>
        <family val="2"/>
      </rPr>
      <t xml:space="preserve"> outstanding debt </t>
    </r>
  </si>
  <si>
    <r>
      <t xml:space="preserve">Provide any additional details to help clarify the data reported in this </t>
    </r>
    <r>
      <rPr>
        <b/>
        <sz val="10"/>
        <color theme="1"/>
        <rFont val="Arial"/>
        <family val="2"/>
      </rPr>
      <t>Field Section</t>
    </r>
    <r>
      <rPr>
        <sz val="10"/>
        <color theme="1"/>
        <rFont val="Arial"/>
        <family val="2"/>
      </rPr>
      <t xml:space="preserve">, including any reported KPIs in this section that were as of a date that's different than the </t>
    </r>
    <r>
      <rPr>
        <b/>
        <sz val="10"/>
        <color theme="1"/>
        <rFont val="Arial"/>
        <family val="2"/>
      </rPr>
      <t>Template Reporting Date</t>
    </r>
    <r>
      <rPr>
        <sz val="10"/>
        <color theme="1"/>
        <rFont val="Arial"/>
        <family val="2"/>
      </rPr>
      <t xml:space="preserve"> or the period-end just prior to the </t>
    </r>
    <r>
      <rPr>
        <b/>
        <sz val="10"/>
        <color theme="1"/>
        <rFont val="Arial"/>
        <family val="2"/>
      </rPr>
      <t>Exit Date</t>
    </r>
  </si>
  <si>
    <r>
      <t xml:space="preserve">For equity </t>
    </r>
    <r>
      <rPr>
        <b/>
        <sz val="10"/>
        <rFont val="Arial"/>
        <family val="2"/>
      </rPr>
      <t>Positions</t>
    </r>
    <r>
      <rPr>
        <sz val="10"/>
        <rFont val="Arial"/>
        <family val="2"/>
      </rPr>
      <t xml:space="preserve"> only; The number of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number of divestitures during the same period</t>
    </r>
  </si>
  <si>
    <r>
      <t xml:space="preserve">For equity </t>
    </r>
    <r>
      <rPr>
        <b/>
        <sz val="10"/>
        <rFont val="Arial"/>
        <family val="2"/>
      </rPr>
      <t>Positions</t>
    </r>
    <r>
      <rPr>
        <sz val="10"/>
        <rFont val="Arial"/>
        <family val="2"/>
      </rPr>
      <t xml:space="preserve"> only; The </t>
    </r>
    <r>
      <rPr>
        <b/>
        <sz val="10"/>
        <rFont val="Arial"/>
        <family val="2"/>
      </rPr>
      <t>Total Enterprise Value</t>
    </r>
    <r>
      <rPr>
        <sz val="10"/>
        <rFont val="Arial"/>
        <family val="2"/>
      </rPr>
      <t xml:space="preserve">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
    </r>
    <r>
      <rPr>
        <b/>
        <sz val="10"/>
        <rFont val="Arial"/>
        <family val="2"/>
      </rPr>
      <t>Total Enterprise Value</t>
    </r>
    <r>
      <rPr>
        <sz val="10"/>
        <rFont val="Arial"/>
        <family val="2"/>
      </rPr>
      <t xml:space="preserve">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 xml:space="preserve">Enterprise Value (at entry) </t>
    </r>
    <r>
      <rPr>
        <sz val="10"/>
        <rFont val="Arial"/>
        <family val="2"/>
      </rPr>
      <t xml:space="preserve">to better understand the </t>
    </r>
    <r>
      <rPr>
        <b/>
        <sz val="10"/>
        <rFont val="Arial"/>
        <family val="2"/>
      </rPr>
      <t>Company's</t>
    </r>
    <r>
      <rPr>
        <sz val="10"/>
        <rFont val="Arial"/>
        <family val="2"/>
      </rPr>
      <t xml:space="preserve"> organic growth</t>
    </r>
  </si>
  <si>
    <r>
      <t xml:space="preserve">For equity </t>
    </r>
    <r>
      <rPr>
        <b/>
        <sz val="10"/>
        <rFont val="Arial"/>
        <family val="2"/>
      </rPr>
      <t>Positions</t>
    </r>
    <r>
      <rPr>
        <sz val="10"/>
        <rFont val="Arial"/>
        <family val="2"/>
      </rPr>
      <t xml:space="preserve"> only; The total </t>
    </r>
    <r>
      <rPr>
        <b/>
        <sz val="10"/>
        <rFont val="Arial"/>
        <family val="2"/>
      </rPr>
      <t>EBITDA</t>
    </r>
    <r>
      <rPr>
        <sz val="10"/>
        <rFont val="Arial"/>
        <family val="2"/>
      </rPr>
      <t xml:space="preserve"> (TTM,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total </t>
    </r>
    <r>
      <rPr>
        <b/>
        <sz val="10"/>
        <rFont val="Arial"/>
        <family val="2"/>
      </rPr>
      <t>EBITDA</t>
    </r>
    <r>
      <rPr>
        <sz val="10"/>
        <rFont val="Arial"/>
        <family val="2"/>
      </rPr>
      <t xml:space="preserve"> (TTM,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EBITDA (TTM) (at entry)</t>
    </r>
    <r>
      <rPr>
        <sz val="10"/>
        <rFont val="Arial"/>
        <family val="2"/>
      </rPr>
      <t xml:space="preserve"> to better understand the </t>
    </r>
    <r>
      <rPr>
        <b/>
        <sz val="10"/>
        <rFont val="Arial"/>
        <family val="2"/>
      </rPr>
      <t>Company's</t>
    </r>
    <r>
      <rPr>
        <sz val="10"/>
        <rFont val="Arial"/>
        <family val="2"/>
      </rPr>
      <t xml:space="preserve"> organic growth</t>
    </r>
  </si>
  <si>
    <r>
      <t xml:space="preserve">For equity </t>
    </r>
    <r>
      <rPr>
        <b/>
        <sz val="10"/>
        <rFont val="Arial"/>
        <family val="2"/>
      </rPr>
      <t>Positions</t>
    </r>
    <r>
      <rPr>
        <sz val="10"/>
        <rFont val="Arial"/>
        <family val="2"/>
      </rPr>
      <t xml:space="preserve"> only; The total </t>
    </r>
    <r>
      <rPr>
        <b/>
        <sz val="10"/>
        <rFont val="Arial"/>
        <family val="2"/>
      </rPr>
      <t>Revenue</t>
    </r>
    <r>
      <rPr>
        <sz val="10"/>
        <rFont val="Arial"/>
        <family val="2"/>
      </rPr>
      <t xml:space="preserve"> (TTM,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total </t>
    </r>
    <r>
      <rPr>
        <b/>
        <sz val="10"/>
        <rFont val="Arial"/>
        <family val="2"/>
      </rPr>
      <t>Revenue</t>
    </r>
    <r>
      <rPr>
        <sz val="10"/>
        <rFont val="Arial"/>
        <family val="2"/>
      </rPr>
      <t xml:space="preserve"> (TTM,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Revenue (TTM) (at entry)</t>
    </r>
    <r>
      <rPr>
        <sz val="10"/>
        <rFont val="Arial"/>
        <family val="2"/>
      </rPr>
      <t xml:space="preserve"> to better understand the </t>
    </r>
    <r>
      <rPr>
        <b/>
        <sz val="10"/>
        <rFont val="Arial"/>
        <family val="2"/>
      </rPr>
      <t>Company's</t>
    </r>
    <r>
      <rPr>
        <sz val="10"/>
        <rFont val="Arial"/>
        <family val="2"/>
      </rPr>
      <t xml:space="preserve"> organic growth</t>
    </r>
  </si>
  <si>
    <r>
      <t xml:space="preserve">Non-controlling interests in any subsidiary-entities held by the </t>
    </r>
    <r>
      <rPr>
        <b/>
        <sz val="10"/>
        <rFont val="Arial"/>
        <family val="2"/>
      </rPr>
      <t xml:space="preserve">Company, </t>
    </r>
    <r>
      <rPr>
        <sz val="10"/>
        <rFont val="Arial"/>
        <family val="2"/>
      </rPr>
      <t xml:space="preserve">plus any other net assets (or adjustments) not already accounted for in the other components of the </t>
    </r>
    <r>
      <rPr>
        <b/>
        <sz val="10"/>
        <rFont val="Arial"/>
        <family val="2"/>
      </rPr>
      <t>Total Enterprise Value</t>
    </r>
    <r>
      <rPr>
        <sz val="10"/>
        <rFont val="Arial"/>
        <family val="2"/>
      </rPr>
      <t xml:space="preserve"> calculation (i.e., </t>
    </r>
    <r>
      <rPr>
        <b/>
        <sz val="10"/>
        <rFont val="Arial"/>
        <family val="2"/>
      </rPr>
      <t>Total Equity</t>
    </r>
    <r>
      <rPr>
        <sz val="10"/>
        <rFont val="Arial"/>
        <family val="2"/>
      </rPr>
      <t xml:space="preserve"> and </t>
    </r>
    <r>
      <rPr>
        <b/>
        <sz val="10"/>
        <rFont val="Arial"/>
        <family val="2"/>
      </rPr>
      <t>Total Net Debt</t>
    </r>
    <r>
      <rPr>
        <sz val="10"/>
        <rFont val="Arial"/>
        <family val="2"/>
      </rPr>
      <t xml:space="preserve">); As of the </t>
    </r>
    <r>
      <rPr>
        <b/>
        <sz val="10"/>
        <rFont val="Arial"/>
        <family val="2"/>
      </rPr>
      <t>Initial Investment Date</t>
    </r>
    <r>
      <rPr>
        <sz val="10"/>
        <rFont val="Arial"/>
        <family val="2"/>
      </rPr>
      <t xml:space="preserve"> (i.e., provide the implied valuation of the transaction); Do not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t>
    </r>
  </si>
  <si>
    <r>
      <t xml:space="preserve">The sum of checking, money market (short-term certificates of deposit), and government securities (treasury bills); Alternatively, the money available immediately, representing the most liquid of all short-term assets; For the </t>
    </r>
    <r>
      <rPr>
        <b/>
        <sz val="10"/>
        <rFont val="Arial"/>
        <family val="2"/>
      </rPr>
      <t>Company</t>
    </r>
    <r>
      <rPr>
        <sz val="10"/>
        <rFont val="Arial"/>
        <family val="2"/>
      </rPr>
      <t xml:space="preserve">, as of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 price adjustments are permissible, but should be footnoted in the </t>
    </r>
    <r>
      <rPr>
        <b/>
        <sz val="10"/>
        <rFont val="Arial"/>
        <family val="2"/>
      </rPr>
      <t>Key Performance Indicators Notes</t>
    </r>
    <r>
      <rPr>
        <sz val="10"/>
        <rFont val="Arial"/>
        <family val="2"/>
      </rPr>
      <t xml:space="preserve"> field</t>
    </r>
  </si>
  <si>
    <r>
      <t xml:space="preserve">Provide any additional details to help clarify the data reported in this </t>
    </r>
    <r>
      <rPr>
        <b/>
        <sz val="10"/>
        <color theme="1"/>
        <rFont val="Arial"/>
        <family val="2"/>
      </rPr>
      <t>Field Section</t>
    </r>
    <r>
      <rPr>
        <sz val="10"/>
        <color theme="1"/>
        <rFont val="Arial"/>
        <family val="2"/>
      </rPr>
      <t xml:space="preserve">, including any reported KPIs in this section that were as of a date that's different than the period-end just prior to the </t>
    </r>
    <r>
      <rPr>
        <b/>
        <sz val="10"/>
        <color theme="1"/>
        <rFont val="Arial"/>
        <family val="2"/>
      </rPr>
      <t>Initial Investment Date</t>
    </r>
  </si>
  <si>
    <r>
      <t xml:space="preserve">The </t>
    </r>
    <r>
      <rPr>
        <b/>
        <sz val="10"/>
        <rFont val="Arial"/>
        <family val="2"/>
      </rPr>
      <t>Company's</t>
    </r>
    <r>
      <rPr>
        <sz val="10"/>
        <rFont val="Arial"/>
        <family val="2"/>
      </rPr>
      <t xml:space="preserve"> earnings before interest, taxes, depreciation, and amortization, as reported to the </t>
    </r>
    <r>
      <rPr>
        <b/>
        <sz val="10"/>
        <rFont val="Arial"/>
        <family val="2"/>
      </rPr>
      <t>Company's</t>
    </r>
    <r>
      <rPr>
        <sz val="10"/>
        <rFont val="Arial"/>
        <family val="2"/>
      </rPr>
      <t xml:space="preserve"> investors, over the twelve month period of operations, as of the period-end just prior to the </t>
    </r>
    <r>
      <rPr>
        <b/>
        <sz val="10"/>
        <rFont val="Arial"/>
        <family val="2"/>
      </rPr>
      <t>Initial Investment Date</t>
    </r>
    <r>
      <rPr>
        <sz val="10"/>
        <rFont val="Arial"/>
        <family val="2"/>
      </rPr>
      <t xml:space="preserve">; Often computed on an adjusted basis; Do </t>
    </r>
    <r>
      <rPr>
        <u/>
        <sz val="10"/>
        <rFont val="Arial"/>
        <family val="2"/>
      </rPr>
      <t>not</t>
    </r>
    <r>
      <rPr>
        <sz val="10"/>
        <rFont val="Arial"/>
        <family val="2"/>
      </rPr>
      <t xml:space="preserve"> adjust on a proforma basis for any acquisitions/divestitures made by the </t>
    </r>
    <r>
      <rPr>
        <b/>
        <sz val="10"/>
        <rFont val="Arial"/>
        <family val="2"/>
      </rPr>
      <t>Company</t>
    </r>
    <r>
      <rPr>
        <sz val="10"/>
        <rFont val="Arial"/>
        <family val="2"/>
      </rPr>
      <t xml:space="preserve"> that took place after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for any synergies that are expected to be realized after the closing of the initial transaction; See the Template Instructions on Tab 1 (At-Entry KPI Values) for more guidance</t>
    </r>
  </si>
  <si>
    <r>
      <t xml:space="preserve">The </t>
    </r>
    <r>
      <rPr>
        <b/>
        <sz val="10"/>
        <rFont val="Arial"/>
        <family val="2"/>
      </rPr>
      <t>Company's</t>
    </r>
    <r>
      <rPr>
        <sz val="10"/>
        <rFont val="Arial"/>
        <family val="2"/>
      </rPr>
      <t xml:space="preserve"> revenue (sales/turnover, net of discounts and returns), as reported to the </t>
    </r>
    <r>
      <rPr>
        <b/>
        <sz val="10"/>
        <rFont val="Arial"/>
        <family val="2"/>
      </rPr>
      <t>Company's</t>
    </r>
    <r>
      <rPr>
        <sz val="10"/>
        <rFont val="Arial"/>
        <family val="2"/>
      </rPr>
      <t xml:space="preserve"> investors, over the twelve month period of operations, as of the period-end just prior to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made by the </t>
    </r>
    <r>
      <rPr>
        <b/>
        <sz val="10"/>
        <rFont val="Arial"/>
        <family val="2"/>
      </rPr>
      <t>Company</t>
    </r>
    <r>
      <rPr>
        <sz val="10"/>
        <rFont val="Arial"/>
        <family val="2"/>
      </rPr>
      <t xml:space="preserve"> that took place after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for any synergies that are expected to be realized after the closing of the initial transaction; See the Template Instructions on Tab 1 (At-Entry KPI Values) for more guidance</t>
    </r>
  </si>
  <si>
    <r>
      <t xml:space="preserve">Market value of the </t>
    </r>
    <r>
      <rPr>
        <b/>
        <sz val="10"/>
        <rFont val="Arial"/>
        <family val="2"/>
      </rPr>
      <t>Company's</t>
    </r>
    <r>
      <rPr>
        <sz val="10"/>
        <rFont val="Arial"/>
        <family val="2"/>
      </rPr>
      <t xml:space="preserve"> common stock and preferred equity, as of the </t>
    </r>
    <r>
      <rPr>
        <b/>
        <sz val="10"/>
        <rFont val="Arial"/>
        <family val="2"/>
      </rPr>
      <t xml:space="preserve">Initial Investment Date </t>
    </r>
    <r>
      <rPr>
        <sz val="10"/>
        <rFont val="Arial"/>
        <family val="2"/>
      </rPr>
      <t xml:space="preserve">(i.e., provide the implied valuation of the transaction);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 See the Template Instructions on Tab 1 (At-Entry KPI Values) for more guidance</t>
    </r>
  </si>
  <si>
    <r>
      <t xml:space="preserve">The sum of the market value of the </t>
    </r>
    <r>
      <rPr>
        <b/>
        <sz val="10"/>
        <rFont val="Arial"/>
        <family val="2"/>
      </rPr>
      <t>Company's</t>
    </r>
    <r>
      <rPr>
        <sz val="10"/>
        <rFont val="Arial"/>
        <family val="2"/>
      </rPr>
      <t xml:space="preserve"> short-term and long-term debt (if unavailable, substitute market value w/ par value and indicate the substitution in the </t>
    </r>
    <r>
      <rPr>
        <b/>
        <sz val="10"/>
        <rFont val="Arial"/>
        <family val="2"/>
      </rPr>
      <t>Key Performance Indicators Notes</t>
    </r>
    <r>
      <rPr>
        <sz val="10"/>
        <rFont val="Arial"/>
        <family val="2"/>
      </rPr>
      <t xml:space="preserve"> field), less its </t>
    </r>
    <r>
      <rPr>
        <b/>
        <sz val="10"/>
        <rFont val="Arial"/>
        <family val="2"/>
      </rPr>
      <t>Cash</t>
    </r>
    <r>
      <rPr>
        <sz val="10"/>
        <rFont val="Arial"/>
        <family val="2"/>
      </rPr>
      <t xml:space="preserve">; As of the </t>
    </r>
    <r>
      <rPr>
        <b/>
        <sz val="10"/>
        <rFont val="Arial"/>
        <family val="2"/>
      </rPr>
      <t>Initial Investment Date</t>
    </r>
    <r>
      <rPr>
        <sz val="10"/>
        <rFont val="Arial"/>
        <family val="2"/>
      </rPr>
      <t xml:space="preserve"> (i.e., provide the implied valuation of the transaction);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 See the Template Instructions on Tab 1 (At-Entry KPI Values) for more guidance</t>
    </r>
  </si>
  <si>
    <r>
      <t xml:space="preserve">As of the </t>
    </r>
    <r>
      <rPr>
        <b/>
        <sz val="10"/>
        <rFont val="Arial"/>
        <family val="2"/>
      </rPr>
      <t>Template Reporting Date</t>
    </r>
    <r>
      <rPr>
        <sz val="10"/>
        <rFont val="Arial"/>
        <family val="2"/>
      </rPr>
      <t xml:space="preserve">, the cumulative amount of capital invested by the </t>
    </r>
    <r>
      <rPr>
        <b/>
        <sz val="10"/>
        <rFont val="Arial"/>
        <family val="2"/>
      </rPr>
      <t>Fund</t>
    </r>
    <r>
      <rPr>
        <sz val="10"/>
        <rFont val="Arial"/>
        <family val="2"/>
      </rPr>
      <t xml:space="preserve"> in the </t>
    </r>
    <r>
      <rPr>
        <b/>
        <sz val="10"/>
        <rFont val="Arial"/>
        <family val="2"/>
      </rPr>
      <t>Position</t>
    </r>
    <r>
      <rPr>
        <sz val="10"/>
        <rFont val="Arial"/>
        <family val="2"/>
      </rPr>
      <t xml:space="preserve">; Include any invested capital that has already been realized (incl. write-offs) and any transactions that have been completed, but not yet financed by the </t>
    </r>
    <r>
      <rPr>
        <b/>
        <sz val="10"/>
        <rFont val="Arial"/>
        <family val="2"/>
      </rPr>
      <t>Fund's</t>
    </r>
    <r>
      <rPr>
        <sz val="10"/>
        <rFont val="Arial"/>
        <family val="2"/>
      </rPr>
      <t xml:space="preserve"> investors (e.g., capital calls financed by subscription lines of credit); Include any PIK interest earned and any </t>
    </r>
    <r>
      <rPr>
        <b/>
        <sz val="10"/>
        <rFont val="Arial"/>
        <family val="2"/>
      </rPr>
      <t>Capitalized Deal Expenses Paid by Fund</t>
    </r>
    <r>
      <rPr>
        <sz val="10"/>
        <rFont val="Arial"/>
        <family val="2"/>
      </rPr>
      <t xml:space="preserve">; Adjust this balance by any bridge financing, post-closing adjustment, and/or any capital that was syndicated to other investors (e.g., LP co-investors or third-party investors) after the </t>
    </r>
    <r>
      <rPr>
        <b/>
        <sz val="10"/>
        <rFont val="Arial"/>
        <family val="2"/>
      </rPr>
      <t>Initial Investment Date</t>
    </r>
    <r>
      <rPr>
        <sz val="10"/>
        <rFont val="Arial"/>
        <family val="2"/>
      </rPr>
      <t xml:space="preserve"> (any </t>
    </r>
    <r>
      <rPr>
        <b/>
        <sz val="10"/>
        <rFont val="Arial"/>
        <family val="2"/>
      </rPr>
      <t>Capitalized Deal Expenses Paid by Fund</t>
    </r>
    <r>
      <rPr>
        <sz val="10"/>
        <rFont val="Arial"/>
        <family val="2"/>
      </rPr>
      <t xml:space="preserve">, bridge financing, and/or amount that was syndicated for a specific </t>
    </r>
    <r>
      <rPr>
        <b/>
        <sz val="10"/>
        <rFont val="Arial"/>
        <family val="2"/>
      </rPr>
      <t>Position</t>
    </r>
    <r>
      <rPr>
        <sz val="10"/>
        <rFont val="Arial"/>
        <family val="2"/>
      </rPr>
      <t xml:space="preserve"> should be included in the </t>
    </r>
    <r>
      <rPr>
        <b/>
        <sz val="10"/>
        <rFont val="Arial"/>
        <family val="2"/>
      </rPr>
      <t>Initial Transaction Size Notes</t>
    </r>
    <r>
      <rPr>
        <sz val="10"/>
        <rFont val="Arial"/>
        <family val="2"/>
      </rPr>
      <t xml:space="preserve"> field); Denominated in </t>
    </r>
    <r>
      <rPr>
        <b/>
        <sz val="10"/>
        <rFont val="Arial"/>
        <family val="2"/>
      </rPr>
      <t>Fund Reporting Currency</t>
    </r>
    <r>
      <rPr>
        <sz val="10"/>
        <rFont val="Arial"/>
        <family val="2"/>
      </rPr>
      <t xml:space="preserve"> (for </t>
    </r>
    <r>
      <rPr>
        <b/>
        <sz val="10"/>
        <rFont val="Arial"/>
        <family val="2"/>
      </rPr>
      <t>Positions</t>
    </r>
    <r>
      <rPr>
        <sz val="10"/>
        <rFont val="Arial"/>
        <family val="2"/>
      </rPr>
      <t xml:space="preserve"> in which the </t>
    </r>
    <r>
      <rPr>
        <b/>
        <sz val="10"/>
        <rFont val="Arial"/>
        <family val="2"/>
      </rPr>
      <t>Company Reporting Currency</t>
    </r>
    <r>
      <rPr>
        <sz val="10"/>
        <rFont val="Arial"/>
        <family val="2"/>
      </rPr>
      <t xml:space="preserve"> is different from the</t>
    </r>
    <r>
      <rPr>
        <b/>
        <sz val="10"/>
        <rFont val="Arial"/>
        <family val="2"/>
      </rPr>
      <t xml:space="preserve"> Fund Reporting Currency</t>
    </r>
    <r>
      <rPr>
        <sz val="10"/>
        <rFont val="Arial"/>
        <family val="2"/>
      </rPr>
      <t>, the value should be based on the exchange rate as of the investment date(s))</t>
    </r>
  </si>
  <si>
    <r>
      <t xml:space="preserve">As of the </t>
    </r>
    <r>
      <rPr>
        <b/>
        <sz val="10"/>
        <color theme="1"/>
        <rFont val="Arial"/>
        <family val="2"/>
      </rPr>
      <t>Template Reporting Date</t>
    </r>
    <r>
      <rPr>
        <sz val="10"/>
        <color theme="1"/>
        <rFont val="Arial"/>
        <family val="2"/>
      </rPr>
      <t xml:space="preserve">, the </t>
    </r>
    <r>
      <rPr>
        <b/>
        <sz val="10"/>
        <color theme="1"/>
        <rFont val="Arial"/>
        <family val="2"/>
      </rPr>
      <t>Total Invested</t>
    </r>
    <r>
      <rPr>
        <sz val="10"/>
        <color theme="1"/>
        <rFont val="Arial"/>
        <family val="2"/>
      </rPr>
      <t xml:space="preserve">, less any cost of capital that has already been realized or written-off from any fully/partially realized </t>
    </r>
    <r>
      <rPr>
        <b/>
        <sz val="10"/>
        <color theme="1"/>
        <rFont val="Arial"/>
        <family val="2"/>
      </rPr>
      <t>Positions</t>
    </r>
    <r>
      <rPr>
        <sz val="10"/>
        <color theme="1"/>
        <rFont val="Arial"/>
        <family val="2"/>
      </rPr>
      <t xml:space="preserve">;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the value should be based on the exchange rate as of the transaction date(s))</t>
    </r>
  </si>
  <si>
    <r>
      <t xml:space="preserve">As of the </t>
    </r>
    <r>
      <rPr>
        <b/>
        <sz val="10"/>
        <color theme="1"/>
        <rFont val="Arial"/>
        <family val="2"/>
      </rPr>
      <t>Template Reporting Date</t>
    </r>
    <r>
      <rPr>
        <sz val="10"/>
        <color theme="1"/>
        <rFont val="Arial"/>
        <family val="2"/>
      </rPr>
      <t xml:space="preserve">, the fair market value of the </t>
    </r>
    <r>
      <rPr>
        <b/>
        <sz val="10"/>
        <color theme="1"/>
        <rFont val="Arial"/>
        <family val="2"/>
      </rPr>
      <t>Fund's</t>
    </r>
    <r>
      <rPr>
        <sz val="10"/>
        <color theme="1"/>
        <rFont val="Arial"/>
        <family val="2"/>
      </rPr>
      <t xml:space="preserve"> unrealized (incl. partially realized) </t>
    </r>
    <r>
      <rPr>
        <b/>
        <sz val="10"/>
        <color theme="1"/>
        <rFont val="Arial"/>
        <family val="2"/>
      </rPr>
      <t>Positions</t>
    </r>
    <r>
      <rPr>
        <sz val="10"/>
        <color theme="1"/>
        <rFont val="Arial"/>
        <family val="2"/>
      </rPr>
      <t xml:space="preserve"> (if any); Should tie back to the value reported in the </t>
    </r>
    <r>
      <rPr>
        <b/>
        <sz val="10"/>
        <color theme="1"/>
        <rFont val="Arial"/>
        <family val="2"/>
      </rPr>
      <t>Fund's</t>
    </r>
    <r>
      <rPr>
        <sz val="10"/>
        <color theme="1"/>
        <rFont val="Arial"/>
        <family val="2"/>
      </rPr>
      <t xml:space="preserve"> schedule of investments;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xml:space="preserve">, the value should be based on the exchange rate as of the </t>
    </r>
    <r>
      <rPr>
        <b/>
        <sz val="10"/>
        <color theme="1"/>
        <rFont val="Arial"/>
        <family val="2"/>
      </rPr>
      <t>Template Reporting Date</t>
    </r>
    <r>
      <rPr>
        <sz val="10"/>
        <color theme="1"/>
        <rFont val="Arial"/>
        <family val="2"/>
      </rPr>
      <t>)</t>
    </r>
  </si>
  <si>
    <r>
      <t xml:space="preserve">The Internal Rate of Return (defined as a discount rate that makes the net present value of all cash flows, including the current </t>
    </r>
    <r>
      <rPr>
        <b/>
        <sz val="10"/>
        <rFont val="Arial"/>
        <family val="2"/>
      </rPr>
      <t>Reported Value</t>
    </r>
    <r>
      <rPr>
        <sz val="10"/>
        <rFont val="Arial"/>
        <family val="2"/>
      </rPr>
      <t xml:space="preserve">, from a particular investment equal to zero) on the </t>
    </r>
    <r>
      <rPr>
        <b/>
        <sz val="10"/>
        <rFont val="Arial"/>
        <family val="2"/>
      </rPr>
      <t>Position</t>
    </r>
    <r>
      <rPr>
        <sz val="10"/>
        <rFont val="Arial"/>
        <family val="2"/>
      </rPr>
      <t xml:space="preserve">; Excluding the return-impact from any fees, expenses, or incentive allocation (i.e., carried interest) that are allocable to investors, but including the return-impact from any </t>
    </r>
    <r>
      <rPr>
        <b/>
        <sz val="10"/>
        <rFont val="Arial"/>
        <family val="2"/>
      </rPr>
      <t>Capitalized Deal Expenses Paid by Fund</t>
    </r>
  </si>
  <si>
    <r>
      <t xml:space="preserve">The name of the investor(s) that acquired the </t>
    </r>
    <r>
      <rPr>
        <b/>
        <sz val="10"/>
        <rFont val="Arial"/>
        <family val="2"/>
      </rPr>
      <t>Position</t>
    </r>
    <r>
      <rPr>
        <sz val="10"/>
        <rFont val="Arial"/>
        <family val="2"/>
      </rPr>
      <t xml:space="preserve"> (via the </t>
    </r>
    <r>
      <rPr>
        <b/>
        <sz val="10"/>
        <rFont val="Arial"/>
        <family val="2"/>
      </rPr>
      <t>Final Exit Type</t>
    </r>
    <r>
      <rPr>
        <sz val="10"/>
        <rFont val="Arial"/>
        <family val="2"/>
      </rPr>
      <t xml:space="preserve">), at the </t>
    </r>
    <r>
      <rPr>
        <b/>
        <sz val="10"/>
        <rFont val="Arial"/>
        <family val="2"/>
      </rPr>
      <t>Exit Date</t>
    </r>
    <r>
      <rPr>
        <sz val="10"/>
        <rFont val="Arial"/>
        <family val="2"/>
      </rPr>
      <t xml:space="preserve">; Applicable to fully realized investments only; For any partial realizations, list the relevant buyer names (if applicable) in the </t>
    </r>
    <r>
      <rPr>
        <b/>
        <sz val="10"/>
        <rFont val="Arial"/>
        <family val="2"/>
      </rPr>
      <t>Exit Details Notes</t>
    </r>
    <r>
      <rPr>
        <sz val="10"/>
        <rFont val="Arial"/>
        <family val="2"/>
      </rPr>
      <t xml:space="preserve"> field</t>
    </r>
  </si>
  <si>
    <r>
      <t xml:space="preserve">(dropdown) Choose the option that best describes the technique used to calculate the valuation that the current/final </t>
    </r>
    <r>
      <rPr>
        <b/>
        <sz val="10"/>
        <color theme="1"/>
        <rFont val="Arial"/>
        <family val="2"/>
      </rPr>
      <t xml:space="preserve">Reported Value </t>
    </r>
    <r>
      <rPr>
        <sz val="10"/>
        <color theme="1"/>
        <rFont val="Arial"/>
        <family val="2"/>
      </rPr>
      <t xml:space="preserve">is based on; If the </t>
    </r>
    <r>
      <rPr>
        <b/>
        <sz val="10"/>
        <color theme="1"/>
        <rFont val="Arial"/>
        <family val="2"/>
      </rPr>
      <t>Position</t>
    </r>
    <r>
      <rPr>
        <sz val="10"/>
        <color theme="1"/>
        <rFont val="Arial"/>
        <family val="2"/>
      </rPr>
      <t xml:space="preserve"> is a recent investment and is held at cost, report the</t>
    </r>
    <r>
      <rPr>
        <b/>
        <sz val="10"/>
        <color theme="1"/>
        <rFont val="Arial"/>
        <family val="2"/>
      </rPr>
      <t xml:space="preserve"> Methodology/Multiple/Financial Reference Period/Basis Value/Analysis Date/Measurement Date</t>
    </r>
    <r>
      <rPr>
        <sz val="10"/>
        <color theme="1"/>
        <rFont val="Arial"/>
        <family val="2"/>
      </rPr>
      <t xml:space="preserve"> used to determine the original purchase price; If the valuation is based on a combination of two </t>
    </r>
    <r>
      <rPr>
        <b/>
        <sz val="10"/>
        <color theme="1"/>
        <rFont val="Arial"/>
        <family val="2"/>
      </rPr>
      <t>Methodologies</t>
    </r>
    <r>
      <rPr>
        <sz val="10"/>
        <color theme="1"/>
        <rFont val="Arial"/>
        <family val="2"/>
      </rPr>
      <t xml:space="preserve">, use the second set of Template fields (denoted with 'II') to disclose the second </t>
    </r>
    <r>
      <rPr>
        <b/>
        <sz val="10"/>
        <color theme="1"/>
        <rFont val="Arial"/>
        <family val="2"/>
      </rPr>
      <t>Methodology</t>
    </r>
    <r>
      <rPr>
        <sz val="10"/>
        <color theme="1"/>
        <rFont val="Arial"/>
        <family val="2"/>
      </rPr>
      <t xml:space="preserve"> (plus any other relevant </t>
    </r>
    <r>
      <rPr>
        <b/>
        <sz val="10"/>
        <color theme="1"/>
        <rFont val="Arial"/>
        <family val="2"/>
      </rPr>
      <t>Valuation Metrics</t>
    </r>
    <r>
      <rPr>
        <sz val="10"/>
        <color theme="1"/>
        <rFont val="Arial"/>
        <family val="2"/>
      </rPr>
      <t xml:space="preserve">), and use the </t>
    </r>
    <r>
      <rPr>
        <b/>
        <sz val="10"/>
        <color theme="1"/>
        <rFont val="Arial"/>
        <family val="2"/>
      </rPr>
      <t>Valuation Notes</t>
    </r>
    <r>
      <rPr>
        <sz val="10"/>
        <color theme="1"/>
        <rFont val="Arial"/>
        <family val="2"/>
      </rPr>
      <t xml:space="preserve"> fields to disclose the weighting of each </t>
    </r>
    <r>
      <rPr>
        <b/>
        <sz val="10"/>
        <color theme="1"/>
        <rFont val="Arial"/>
        <family val="2"/>
      </rPr>
      <t>Methodology</t>
    </r>
    <r>
      <rPr>
        <sz val="10"/>
        <color theme="1"/>
        <rFont val="Arial"/>
        <family val="2"/>
      </rPr>
      <t xml:space="preserve"> and any other </t>
    </r>
    <r>
      <rPr>
        <b/>
        <sz val="10"/>
        <color theme="1"/>
        <rFont val="Arial"/>
        <family val="2"/>
      </rPr>
      <t>Methodologies</t>
    </r>
    <r>
      <rPr>
        <sz val="10"/>
        <color theme="1"/>
        <rFont val="Arial"/>
        <family val="2"/>
      </rPr>
      <t xml:space="preserve"> that were used (i.e., if three or more were used); For the avoidance of doubt, this is the only Mandatory Field in this </t>
    </r>
    <r>
      <rPr>
        <b/>
        <sz val="10"/>
        <color theme="1"/>
        <rFont val="Arial"/>
        <family val="2"/>
      </rPr>
      <t>Field Section</t>
    </r>
  </si>
  <si>
    <r>
      <t xml:space="preserve">Provide the numeric value that, when multiplied by the relevant </t>
    </r>
    <r>
      <rPr>
        <b/>
        <sz val="10"/>
        <color theme="1"/>
        <rFont val="Arial"/>
        <family val="2"/>
      </rPr>
      <t>Basis Value</t>
    </r>
    <r>
      <rPr>
        <sz val="10"/>
        <color theme="1"/>
        <rFont val="Arial"/>
        <family val="2"/>
      </rPr>
      <t xml:space="preserve">, is used to calculate the valuation that the current/final </t>
    </r>
    <r>
      <rPr>
        <b/>
        <sz val="10"/>
        <color theme="1"/>
        <rFont val="Arial"/>
        <family val="2"/>
      </rPr>
      <t>Reported Value</t>
    </r>
    <r>
      <rPr>
        <sz val="10"/>
        <color theme="1"/>
        <rFont val="Arial"/>
        <family val="2"/>
      </rPr>
      <t xml:space="preserve"> is based on; Select 'n/a' if the reported </t>
    </r>
    <r>
      <rPr>
        <b/>
        <sz val="10"/>
        <color theme="1"/>
        <rFont val="Arial"/>
        <family val="2"/>
      </rPr>
      <t>Methodology</t>
    </r>
    <r>
      <rPr>
        <sz val="10"/>
        <color theme="1"/>
        <rFont val="Arial"/>
        <family val="2"/>
      </rPr>
      <t xml:space="preserve"> does not utilize a </t>
    </r>
    <r>
      <rPr>
        <b/>
        <sz val="10"/>
        <color theme="1"/>
        <rFont val="Arial"/>
        <family val="2"/>
      </rPr>
      <t>Multiple</t>
    </r>
    <r>
      <rPr>
        <sz val="10"/>
        <color theme="1"/>
        <rFont val="Arial"/>
        <family val="2"/>
      </rPr>
      <t xml:space="preserve"> (e.g., </t>
    </r>
    <r>
      <rPr>
        <b/>
        <sz val="10"/>
        <color theme="1"/>
        <rFont val="Arial"/>
        <family val="2"/>
      </rPr>
      <t>Methodology</t>
    </r>
    <r>
      <rPr>
        <sz val="10"/>
        <color theme="1"/>
        <rFont val="Arial"/>
        <family val="2"/>
      </rPr>
      <t xml:space="preserve">=Income Approach); If the valuation is based on a range of </t>
    </r>
    <r>
      <rPr>
        <b/>
        <sz val="10"/>
        <color theme="1"/>
        <rFont val="Arial"/>
        <family val="2"/>
      </rPr>
      <t>Multiples</t>
    </r>
    <r>
      <rPr>
        <sz val="10"/>
        <color theme="1"/>
        <rFont val="Arial"/>
        <family val="2"/>
      </rPr>
      <t xml:space="preserve">, use </t>
    </r>
    <r>
      <rPr>
        <b/>
        <sz val="10"/>
        <color theme="1"/>
        <rFont val="Arial"/>
        <family val="2"/>
      </rPr>
      <t>Multiple II</t>
    </r>
    <r>
      <rPr>
        <sz val="10"/>
        <color theme="1"/>
        <rFont val="Arial"/>
        <family val="2"/>
      </rPr>
      <t xml:space="preserve"> to disclose the </t>
    </r>
    <r>
      <rPr>
        <u/>
        <sz val="10"/>
        <color theme="1"/>
        <rFont val="Arial"/>
        <family val="2"/>
      </rPr>
      <t>higher</t>
    </r>
    <r>
      <rPr>
        <sz val="10"/>
        <color theme="1"/>
        <rFont val="Arial"/>
        <family val="2"/>
      </rPr>
      <t xml:space="preserve"> end of the </t>
    </r>
    <r>
      <rPr>
        <b/>
        <sz val="10"/>
        <color theme="1"/>
        <rFont val="Arial"/>
        <family val="2"/>
      </rPr>
      <t>Multiple</t>
    </r>
    <r>
      <rPr>
        <sz val="10"/>
        <color theme="1"/>
        <rFont val="Arial"/>
        <family val="2"/>
      </rPr>
      <t xml:space="preserve"> range (while also providing any other relevant </t>
    </r>
    <r>
      <rPr>
        <b/>
        <sz val="10"/>
        <color theme="1"/>
        <rFont val="Arial"/>
        <family val="2"/>
      </rPr>
      <t>Valuation Metrics</t>
    </r>
    <r>
      <rPr>
        <sz val="10"/>
        <color theme="1"/>
        <rFont val="Arial"/>
        <family val="2"/>
      </rPr>
      <t xml:space="preserve">), and use the </t>
    </r>
    <r>
      <rPr>
        <b/>
        <sz val="10"/>
        <color theme="1"/>
        <rFont val="Arial"/>
        <family val="2"/>
      </rPr>
      <t>Valuation Notes</t>
    </r>
    <r>
      <rPr>
        <sz val="10"/>
        <color theme="1"/>
        <rFont val="Arial"/>
        <family val="2"/>
      </rPr>
      <t xml:space="preserve"> fields to disclose what mid-range point was chosen in the valuation, as well as any other nuances to the valuation</t>
    </r>
  </si>
  <si>
    <r>
      <t xml:space="preserve">The date in which the </t>
    </r>
    <r>
      <rPr>
        <b/>
        <sz val="10"/>
        <color theme="1"/>
        <rFont val="Arial"/>
        <family val="2"/>
      </rPr>
      <t>Methodology</t>
    </r>
    <r>
      <rPr>
        <sz val="10"/>
        <color theme="1"/>
        <rFont val="Arial"/>
        <family val="2"/>
      </rPr>
      <t xml:space="preserve">, </t>
    </r>
    <r>
      <rPr>
        <b/>
        <sz val="10"/>
        <color theme="1"/>
        <rFont val="Arial"/>
        <family val="2"/>
      </rPr>
      <t>Multiple</t>
    </r>
    <r>
      <rPr>
        <sz val="10"/>
        <color theme="1"/>
        <rFont val="Arial"/>
        <family val="2"/>
      </rPr>
      <t xml:space="preserve">, </t>
    </r>
    <r>
      <rPr>
        <b/>
        <sz val="10"/>
        <color theme="1"/>
        <rFont val="Arial"/>
        <family val="2"/>
      </rPr>
      <t>Financial Reference Period</t>
    </r>
    <r>
      <rPr>
        <sz val="10"/>
        <color theme="1"/>
        <rFont val="Arial"/>
        <family val="2"/>
      </rPr>
      <t>, and</t>
    </r>
    <r>
      <rPr>
        <b/>
        <sz val="10"/>
        <color theme="1"/>
        <rFont val="Arial"/>
        <family val="2"/>
      </rPr>
      <t xml:space="preserve"> Basis Value</t>
    </r>
    <r>
      <rPr>
        <sz val="10"/>
        <color theme="1"/>
        <rFont val="Arial"/>
        <family val="2"/>
      </rPr>
      <t xml:space="preserve"> of the </t>
    </r>
    <r>
      <rPr>
        <b/>
        <sz val="10"/>
        <color theme="1"/>
        <rFont val="Arial"/>
        <family val="2"/>
      </rPr>
      <t>Position</t>
    </r>
    <r>
      <rPr>
        <sz val="10"/>
        <color theme="1"/>
        <rFont val="Arial"/>
        <family val="2"/>
      </rPr>
      <t xml:space="preserve"> is based on (may be different than the </t>
    </r>
    <r>
      <rPr>
        <b/>
        <sz val="10"/>
        <color theme="1"/>
        <rFont val="Arial"/>
        <family val="2"/>
      </rPr>
      <t>Template Reporting Date</t>
    </r>
    <r>
      <rPr>
        <sz val="10"/>
        <color theme="1"/>
        <rFont val="Arial"/>
        <family val="2"/>
      </rPr>
      <t xml:space="preserve">); Use </t>
    </r>
    <r>
      <rPr>
        <b/>
        <sz val="10"/>
        <color theme="1"/>
        <rFont val="Arial"/>
        <family val="2"/>
      </rPr>
      <t>Analysis Date II</t>
    </r>
    <r>
      <rPr>
        <sz val="10"/>
        <color theme="1"/>
        <rFont val="Arial"/>
        <family val="2"/>
      </rPr>
      <t xml:space="preserve"> to disclose the second date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</si>
  <si>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(dropdown) For any debt-security </t>
    </r>
    <r>
      <rPr>
        <b/>
        <sz val="10"/>
        <color theme="1"/>
        <rFont val="Arial"/>
        <family val="2"/>
      </rPr>
      <t>Positions</t>
    </r>
    <r>
      <rPr>
        <sz val="10"/>
        <color theme="1"/>
        <rFont val="Arial"/>
        <family val="2"/>
      </rPr>
      <t xml:space="preserve">, does the </t>
    </r>
    <r>
      <rPr>
        <b/>
        <sz val="10"/>
        <color theme="1"/>
        <rFont val="Arial"/>
        <family val="2"/>
      </rPr>
      <t>Position</t>
    </r>
    <r>
      <rPr>
        <sz val="10"/>
        <color theme="1"/>
        <rFont val="Arial"/>
        <family val="2"/>
      </rPr>
      <t xml:space="preserve"> represent a new loan for the </t>
    </r>
    <r>
      <rPr>
        <b/>
        <sz val="10"/>
        <color theme="1"/>
        <rFont val="Arial"/>
        <family val="2"/>
      </rPr>
      <t>Company</t>
    </r>
    <r>
      <rPr>
        <sz val="10"/>
        <color theme="1"/>
        <rFont val="Arial"/>
        <family val="2"/>
      </rPr>
      <t xml:space="preserve"> or was the debt previously held by another investor?</t>
    </r>
  </si>
  <si>
    <r>
      <t xml:space="preserve">(dropdown) For any debt-security </t>
    </r>
    <r>
      <rPr>
        <b/>
        <sz val="10"/>
        <color theme="1"/>
        <rFont val="Arial"/>
        <family val="2"/>
      </rPr>
      <t>Positions</t>
    </r>
    <r>
      <rPr>
        <sz val="10"/>
        <color theme="1"/>
        <rFont val="Arial"/>
        <family val="2"/>
      </rPr>
      <t>, is the interest rate a set figure (e.g., 3%), or is it derived from an index or similar reference point that moves over time (e.g., 90-Day LIBOR, +300 bps)?</t>
    </r>
  </si>
  <si>
    <r>
      <t xml:space="preserve">For the interest rate calculation of any floating-rate debt-security </t>
    </r>
    <r>
      <rPr>
        <b/>
        <sz val="10"/>
        <color theme="1"/>
        <rFont val="Arial"/>
        <family val="2"/>
      </rPr>
      <t>Positions</t>
    </r>
    <r>
      <rPr>
        <sz val="10"/>
        <color theme="1"/>
        <rFont val="Arial"/>
        <family val="2"/>
      </rPr>
      <t>, what index/reference point (e.g., 90-Day LIBOR) is the calculation derived from?</t>
    </r>
  </si>
  <si>
    <r>
      <t xml:space="preserve">For the interest rate calculation of any floating-rate debt-security </t>
    </r>
    <r>
      <rPr>
        <b/>
        <sz val="10"/>
        <color theme="1"/>
        <rFont val="Arial"/>
        <family val="2"/>
      </rPr>
      <t>Positions</t>
    </r>
    <r>
      <rPr>
        <sz val="10"/>
        <color theme="1"/>
        <rFont val="Arial"/>
        <family val="2"/>
      </rPr>
      <t>, how much more/less is the note's interest rate than the 'base' index/reference point (e.g., +300 bps)?</t>
    </r>
  </si>
  <si>
    <r>
      <t xml:space="preserve">Any investment made by the Fund in a </t>
    </r>
    <r>
      <rPr>
        <b/>
        <sz val="10"/>
        <color theme="1"/>
        <rFont val="Arial"/>
        <family val="2"/>
      </rPr>
      <t>Company</t>
    </r>
    <r>
      <rPr>
        <sz val="10"/>
        <color theme="1"/>
        <rFont val="Arial"/>
        <family val="2"/>
      </rPr>
      <t xml:space="preserve">, including debt, public/private equity, and/or derivative securities (collectively referred to as </t>
    </r>
    <r>
      <rPr>
        <b/>
        <sz val="10"/>
        <color theme="1"/>
        <rFont val="Arial"/>
        <family val="2"/>
      </rPr>
      <t>Position Types</t>
    </r>
    <r>
      <rPr>
        <sz val="10"/>
        <color theme="1"/>
        <rFont val="Arial"/>
        <family val="2"/>
      </rPr>
      <t xml:space="preserve">); For the avoidance of doubt, multiple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should be itemized separately in the Template if they represent different </t>
    </r>
    <r>
      <rPr>
        <b/>
        <sz val="10"/>
        <color theme="1"/>
        <rFont val="Arial"/>
        <family val="2"/>
      </rPr>
      <t>Position Types</t>
    </r>
    <r>
      <rPr>
        <sz val="10"/>
        <color theme="1"/>
        <rFont val="Arial"/>
        <family val="2"/>
      </rPr>
      <t xml:space="preserve"> or they have materially-different valuation </t>
    </r>
    <r>
      <rPr>
        <b/>
        <sz val="10"/>
        <color theme="1"/>
        <rFont val="Arial"/>
        <family val="2"/>
      </rPr>
      <t>Methodologies</t>
    </r>
    <r>
      <rPr>
        <sz val="10"/>
        <color theme="1"/>
        <rFont val="Arial"/>
        <family val="2"/>
      </rPr>
      <t xml:space="preserve">; Otherwise, all of the </t>
    </r>
    <r>
      <rPr>
        <b/>
        <sz val="10"/>
        <color theme="1"/>
        <rFont val="Arial"/>
        <family val="2"/>
      </rPr>
      <t>Fund's</t>
    </r>
    <r>
      <rPr>
        <sz val="10"/>
        <color theme="1"/>
        <rFont val="Arial"/>
        <family val="2"/>
      </rPr>
      <t xml:space="preserve"> investments in a single </t>
    </r>
    <r>
      <rPr>
        <b/>
        <sz val="10"/>
        <color theme="1"/>
        <rFont val="Arial"/>
        <family val="2"/>
      </rPr>
      <t>Company</t>
    </r>
    <r>
      <rPr>
        <sz val="10"/>
        <color theme="1"/>
        <rFont val="Arial"/>
        <family val="2"/>
      </rPr>
      <t xml:space="preserve"> can be reported on one row; Include any </t>
    </r>
    <r>
      <rPr>
        <b/>
        <sz val="10"/>
        <color theme="1"/>
        <rFont val="Arial"/>
        <family val="2"/>
      </rPr>
      <t>Positions</t>
    </r>
    <r>
      <rPr>
        <sz val="10"/>
        <color theme="1"/>
        <rFont val="Arial"/>
        <family val="2"/>
      </rPr>
      <t xml:space="preserve"> that have been financed by a subscription line of credit (or similar debt instrument secured by the </t>
    </r>
    <r>
      <rPr>
        <b/>
        <sz val="10"/>
        <color theme="1"/>
        <rFont val="Arial"/>
        <family val="2"/>
      </rPr>
      <t>Fund's</t>
    </r>
    <r>
      <rPr>
        <sz val="10"/>
        <color theme="1"/>
        <rFont val="Arial"/>
        <family val="2"/>
      </rPr>
      <t xml:space="preserve"> outstanding commitments or existing assets) that have not yet been funded by LPs
If two or more </t>
    </r>
    <r>
      <rPr>
        <b/>
        <sz val="10"/>
        <color theme="1"/>
        <rFont val="Arial"/>
        <family val="2"/>
      </rPr>
      <t>Companies</t>
    </r>
    <r>
      <rPr>
        <sz val="10"/>
        <color theme="1"/>
        <rFont val="Arial"/>
        <family val="2"/>
      </rPr>
      <t xml:space="preserve"> in the </t>
    </r>
    <r>
      <rPr>
        <b/>
        <sz val="10"/>
        <color theme="1"/>
        <rFont val="Arial"/>
        <family val="2"/>
      </rPr>
      <t>Fund</t>
    </r>
    <r>
      <rPr>
        <sz val="10"/>
        <color theme="1"/>
        <rFont val="Arial"/>
        <family val="2"/>
      </rPr>
      <t xml:space="preserve"> were merged during the </t>
    </r>
    <r>
      <rPr>
        <b/>
        <sz val="10"/>
        <color theme="1"/>
        <rFont val="Arial"/>
        <family val="2"/>
      </rPr>
      <t>Fund's</t>
    </r>
    <r>
      <rPr>
        <sz val="10"/>
        <color theme="1"/>
        <rFont val="Arial"/>
        <family val="2"/>
      </rPr>
      <t xml:space="preserve"> ownership, remove the original </t>
    </r>
    <r>
      <rPr>
        <b/>
        <sz val="10"/>
        <color theme="1"/>
        <rFont val="Arial"/>
        <family val="2"/>
      </rPr>
      <t>Positions</t>
    </r>
    <r>
      <rPr>
        <sz val="10"/>
        <color theme="1"/>
        <rFont val="Arial"/>
        <family val="2"/>
      </rPr>
      <t xml:space="preserve"> from all sections of the </t>
    </r>
    <r>
      <rPr>
        <b/>
        <sz val="10"/>
        <color theme="1"/>
        <rFont val="Arial"/>
        <family val="2"/>
      </rPr>
      <t>Template</t>
    </r>
    <r>
      <rPr>
        <sz val="10"/>
        <color theme="1"/>
        <rFont val="Arial"/>
        <family val="2"/>
      </rPr>
      <t xml:space="preserve"> and replace them with a single </t>
    </r>
    <r>
      <rPr>
        <b/>
        <sz val="10"/>
        <color theme="1"/>
        <rFont val="Arial"/>
        <family val="2"/>
      </rPr>
      <t>Position</t>
    </r>
    <r>
      <rPr>
        <sz val="10"/>
        <color theme="1"/>
        <rFont val="Arial"/>
        <family val="2"/>
      </rPr>
      <t xml:space="preserve"> (with a new </t>
    </r>
    <r>
      <rPr>
        <b/>
        <sz val="10"/>
        <color theme="1"/>
        <rFont val="Arial"/>
        <family val="2"/>
      </rPr>
      <t>Position Identifier</t>
    </r>
    <r>
      <rPr>
        <sz val="10"/>
        <color theme="1"/>
        <rFont val="Arial"/>
        <family val="2"/>
      </rPr>
      <t xml:space="preserve">) for the merged </t>
    </r>
    <r>
      <rPr>
        <b/>
        <sz val="10"/>
        <color theme="1"/>
        <rFont val="Arial"/>
        <family val="2"/>
      </rPr>
      <t>Company</t>
    </r>
    <r>
      <rPr>
        <sz val="10"/>
        <color theme="1"/>
        <rFont val="Arial"/>
        <family val="2"/>
      </rPr>
      <t xml:space="preserve">, reflecting the combined transaction history, investment performance (e.g., </t>
    </r>
    <r>
      <rPr>
        <b/>
        <sz val="10"/>
        <color theme="1"/>
        <rFont val="Arial"/>
        <family val="2"/>
      </rPr>
      <t>Realized Proceeds</t>
    </r>
    <r>
      <rPr>
        <sz val="10"/>
        <color theme="1"/>
        <rFont val="Arial"/>
        <family val="2"/>
      </rPr>
      <t xml:space="preserve">), and at-entry/current </t>
    </r>
    <r>
      <rPr>
        <b/>
        <sz val="10"/>
        <color theme="1"/>
        <rFont val="Arial"/>
        <family val="2"/>
      </rPr>
      <t>Key Performance Indicator</t>
    </r>
    <r>
      <rPr>
        <sz val="10"/>
        <color theme="1"/>
        <rFont val="Arial"/>
        <family val="2"/>
      </rPr>
      <t xml:space="preserve"> (KPI) values; Additional color regarding the merger (including the original </t>
    </r>
    <r>
      <rPr>
        <b/>
        <sz val="10"/>
        <color theme="1"/>
        <rFont val="Arial"/>
        <family val="2"/>
      </rPr>
      <t>Position Identifiers</t>
    </r>
    <r>
      <rPr>
        <sz val="10"/>
        <color theme="1"/>
        <rFont val="Arial"/>
        <family val="2"/>
      </rPr>
      <t xml:space="preserve">) should be permanently disclosed in the </t>
    </r>
    <r>
      <rPr>
        <b/>
        <sz val="10"/>
        <color theme="1"/>
        <rFont val="Arial"/>
        <family val="2"/>
      </rPr>
      <t>Basic Information Notes</t>
    </r>
    <r>
      <rPr>
        <sz val="10"/>
        <color theme="1"/>
        <rFont val="Arial"/>
        <family val="2"/>
      </rPr>
      <t xml:space="preserve"> field; At-Entry KPI values (e.g., </t>
    </r>
    <r>
      <rPr>
        <b/>
        <sz val="10"/>
        <color theme="1"/>
        <rFont val="Arial"/>
        <family val="2"/>
      </rPr>
      <t>EBITDA (TTM)</t>
    </r>
    <r>
      <rPr>
        <sz val="10"/>
        <color theme="1"/>
        <rFont val="Arial"/>
        <family val="2"/>
      </rPr>
      <t xml:space="preserve">) for the original </t>
    </r>
    <r>
      <rPr>
        <b/>
        <sz val="10"/>
        <color theme="1"/>
        <rFont val="Arial"/>
        <family val="2"/>
      </rPr>
      <t>Positions</t>
    </r>
    <r>
      <rPr>
        <sz val="10"/>
        <color theme="1"/>
        <rFont val="Arial"/>
        <family val="2"/>
      </rPr>
      <t xml:space="preserve"> should be permanently disclosed in the </t>
    </r>
    <r>
      <rPr>
        <b/>
        <sz val="10"/>
        <color theme="1"/>
        <rFont val="Arial"/>
        <family val="2"/>
      </rPr>
      <t>Key Performance Indicators Notes (at Entry)</t>
    </r>
    <r>
      <rPr>
        <sz val="10"/>
        <color theme="1"/>
        <rFont val="Arial"/>
        <family val="2"/>
      </rPr>
      <t xml:space="preserve"> field</t>
    </r>
  </si>
  <si>
    <r>
      <t xml:space="preserve">A permanent, internal record number used by the </t>
    </r>
    <r>
      <rPr>
        <b/>
        <sz val="10"/>
        <color theme="1"/>
        <rFont val="Arial"/>
        <family val="2"/>
      </rPr>
      <t>GP</t>
    </r>
    <r>
      <rPr>
        <sz val="10"/>
        <color theme="1"/>
        <rFont val="Arial"/>
        <family val="2"/>
      </rPr>
      <t xml:space="preserve"> to distinguish one </t>
    </r>
    <r>
      <rPr>
        <b/>
        <sz val="10"/>
        <color theme="1"/>
        <rFont val="Arial"/>
        <family val="2"/>
      </rPr>
      <t>Position</t>
    </r>
    <r>
      <rPr>
        <sz val="10"/>
        <color theme="1"/>
        <rFont val="Arial"/>
        <family val="2"/>
      </rPr>
      <t xml:space="preserve"> from another; Could be used by the </t>
    </r>
    <r>
      <rPr>
        <b/>
        <sz val="10"/>
        <color theme="1"/>
        <rFont val="Arial"/>
        <family val="2"/>
      </rPr>
      <t>GP</t>
    </r>
    <r>
      <rPr>
        <sz val="10"/>
        <color theme="1"/>
        <rFont val="Arial"/>
        <family val="2"/>
      </rPr>
      <t xml:space="preserve"> to automate or speed-up the Template-reporting process; Could be used by LPs to populate and organize their internal records, particularly in case the </t>
    </r>
    <r>
      <rPr>
        <b/>
        <sz val="10"/>
        <color theme="1"/>
        <rFont val="Arial"/>
        <family val="2"/>
      </rPr>
      <t>Position</t>
    </r>
    <r>
      <rPr>
        <sz val="10"/>
        <color theme="1"/>
        <rFont val="Arial"/>
        <family val="2"/>
      </rPr>
      <t xml:space="preserve"> is ever renamed or restructured (e.g., bankruptcy, IPO, merger, etc.); This field is also used in Tab 9 to distinguish between multiple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Once reported in the Template, the </t>
    </r>
    <r>
      <rPr>
        <b/>
        <sz val="10"/>
        <color theme="1"/>
        <rFont val="Arial"/>
        <family val="2"/>
      </rPr>
      <t>Position Identifier</t>
    </r>
    <r>
      <rPr>
        <sz val="10"/>
        <color theme="1"/>
        <rFont val="Arial"/>
        <family val="2"/>
      </rPr>
      <t xml:space="preserve"> should not be changed (see the </t>
    </r>
    <r>
      <rPr>
        <b/>
        <sz val="10"/>
        <color theme="1"/>
        <rFont val="Arial"/>
        <family val="2"/>
      </rPr>
      <t>Position</t>
    </r>
    <r>
      <rPr>
        <sz val="10"/>
        <color theme="1"/>
        <rFont val="Arial"/>
        <family val="2"/>
      </rPr>
      <t xml:space="preserve"> definition for exceptions); While a four-digit, numeric identifier is provided as an example in the Template, the </t>
    </r>
    <r>
      <rPr>
        <b/>
        <sz val="10"/>
        <color theme="1"/>
        <rFont val="Arial"/>
        <family val="2"/>
      </rPr>
      <t>GP</t>
    </r>
    <r>
      <rPr>
        <sz val="10"/>
        <color theme="1"/>
        <rFont val="Arial"/>
        <family val="2"/>
      </rPr>
      <t xml:space="preserve"> is not restricted from using an identifier with multiple characters (numbers, letters, symbols, etc.) or different lengths</t>
    </r>
  </si>
  <si>
    <r>
      <t xml:space="preserve">The numeric value for the </t>
    </r>
    <r>
      <rPr>
        <b/>
        <sz val="10"/>
        <color theme="1"/>
        <rFont val="Arial"/>
        <family val="2"/>
      </rPr>
      <t>Transaction Type</t>
    </r>
    <r>
      <rPr>
        <sz val="10"/>
        <color theme="1"/>
        <rFont val="Arial"/>
        <family val="2"/>
      </rPr>
      <t xml:space="preserve"> as of a given </t>
    </r>
    <r>
      <rPr>
        <b/>
        <sz val="10"/>
        <color theme="1"/>
        <rFont val="Arial"/>
        <family val="2"/>
      </rPr>
      <t>Transaction Date</t>
    </r>
    <r>
      <rPr>
        <sz val="10"/>
        <color theme="1"/>
        <rFont val="Arial"/>
        <family val="2"/>
      </rPr>
      <t xml:space="preserve">, expressed in the </t>
    </r>
    <r>
      <rPr>
        <b/>
        <sz val="10"/>
        <color theme="1"/>
        <rFont val="Arial"/>
        <family val="2"/>
      </rPr>
      <t>Transaction Currency</t>
    </r>
    <r>
      <rPr>
        <sz val="10"/>
        <color theme="1"/>
        <rFont val="Arial"/>
        <family val="2"/>
      </rPr>
      <t xml:space="preserve">; Any </t>
    </r>
    <r>
      <rPr>
        <b/>
        <sz val="10"/>
        <color theme="1"/>
        <rFont val="Arial"/>
        <family val="2"/>
      </rPr>
      <t>Transaction Amount</t>
    </r>
    <r>
      <rPr>
        <sz val="10"/>
        <color theme="1"/>
        <rFont val="Arial"/>
        <family val="2"/>
      </rPr>
      <t xml:space="preserve"> representing capital invested by the </t>
    </r>
    <r>
      <rPr>
        <b/>
        <sz val="10"/>
        <color theme="1"/>
        <rFont val="Arial"/>
        <family val="2"/>
      </rPr>
      <t>Fund</t>
    </r>
    <r>
      <rPr>
        <sz val="10"/>
        <color theme="1"/>
        <rFont val="Arial"/>
        <family val="2"/>
      </rPr>
      <t xml:space="preserve"> into the </t>
    </r>
    <r>
      <rPr>
        <b/>
        <sz val="10"/>
        <color theme="1"/>
        <rFont val="Arial"/>
        <family val="2"/>
      </rPr>
      <t>Position</t>
    </r>
    <r>
      <rPr>
        <sz val="10"/>
        <color theme="1"/>
        <rFont val="Arial"/>
        <family val="2"/>
      </rPr>
      <t xml:space="preserve"> (before any syndications or post-closing adjustments) should be expressed as a negative value; All other </t>
    </r>
    <r>
      <rPr>
        <b/>
        <sz val="10"/>
        <color theme="1"/>
        <rFont val="Arial"/>
        <family val="2"/>
      </rPr>
      <t>Transaction Amounts</t>
    </r>
    <r>
      <rPr>
        <sz val="10"/>
        <color theme="1"/>
        <rFont val="Arial"/>
        <family val="2"/>
      </rPr>
      <t xml:space="preserve"> should be expressed as a positive value; If there is any doubt about whether to use a positive or negative value, please note that the sum of all </t>
    </r>
    <r>
      <rPr>
        <b/>
        <sz val="10"/>
        <color theme="1"/>
        <rFont val="Arial"/>
        <family val="2"/>
      </rPr>
      <t>Transaction Amounts</t>
    </r>
    <r>
      <rPr>
        <sz val="10"/>
        <color theme="1"/>
        <rFont val="Arial"/>
        <family val="2"/>
      </rPr>
      <t xml:space="preserve"> for each </t>
    </r>
    <r>
      <rPr>
        <b/>
        <sz val="10"/>
        <color theme="1"/>
        <rFont val="Arial"/>
        <family val="2"/>
      </rPr>
      <t>Position</t>
    </r>
    <r>
      <rPr>
        <sz val="10"/>
        <color theme="1"/>
        <rFont val="Arial"/>
        <family val="2"/>
      </rPr>
      <t xml:space="preserve"> should equal that </t>
    </r>
    <r>
      <rPr>
        <b/>
        <sz val="10"/>
        <color theme="1"/>
        <rFont val="Arial"/>
        <family val="2"/>
      </rPr>
      <t>Position's</t>
    </r>
    <r>
      <rPr>
        <sz val="10"/>
        <color theme="1"/>
        <rFont val="Arial"/>
        <family val="2"/>
      </rPr>
      <t xml:space="preserve"> aggregate realized/unrealized gain (loss), expressed in the </t>
    </r>
    <r>
      <rPr>
        <b/>
        <sz val="10"/>
        <color theme="1"/>
        <rFont val="Arial"/>
        <family val="2"/>
      </rPr>
      <t>Transaction Currency</t>
    </r>
    <r>
      <rPr>
        <sz val="10"/>
        <color theme="1"/>
        <rFont val="Arial"/>
        <family val="2"/>
      </rPr>
      <t xml:space="preserve">, as of the </t>
    </r>
    <r>
      <rPr>
        <b/>
        <sz val="10"/>
        <color theme="1"/>
        <rFont val="Arial"/>
        <family val="2"/>
      </rPr>
      <t>Transaction Dates</t>
    </r>
  </si>
  <si>
    <r>
      <t xml:space="preserve">(dropdown) As of the </t>
    </r>
    <r>
      <rPr>
        <b/>
        <sz val="10"/>
        <color theme="1"/>
        <rFont val="Arial"/>
        <family val="2"/>
      </rPr>
      <t>Template Reporting Date</t>
    </r>
    <r>
      <rPr>
        <sz val="10"/>
        <color theme="1"/>
        <rFont val="Arial"/>
        <family val="2"/>
      </rPr>
      <t xml:space="preserve">, is the </t>
    </r>
    <r>
      <rPr>
        <b/>
        <sz val="10"/>
        <color theme="1"/>
        <rFont val="Arial"/>
        <family val="2"/>
      </rPr>
      <t>Fund's</t>
    </r>
    <r>
      <rPr>
        <sz val="10"/>
        <color theme="1"/>
        <rFont val="Arial"/>
        <family val="2"/>
      </rPr>
      <t xml:space="preserve"> investment unrealized, realized, partially-realized/written-off, or pending?</t>
    </r>
  </si>
  <si>
    <r>
      <t xml:space="preserve">For equity </t>
    </r>
    <r>
      <rPr>
        <b/>
        <sz val="10"/>
        <rFont val="Arial"/>
        <family val="2"/>
      </rPr>
      <t>Positions</t>
    </r>
    <r>
      <rPr>
        <sz val="10"/>
        <rFont val="Arial"/>
        <family val="2"/>
      </rPr>
      <t xml:space="preserve"> only; Provide the names of the individuals that were appointed to board seats by the </t>
    </r>
    <r>
      <rPr>
        <b/>
        <sz val="10"/>
        <rFont val="Arial"/>
        <family val="2"/>
      </rPr>
      <t>GP</t>
    </r>
    <r>
      <rPr>
        <sz val="10"/>
        <rFont val="Arial"/>
        <family val="2"/>
      </rPr>
      <t xml:space="preserve">, as of the earlier of: the 1.)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Includes individual board seats that are allocable to a </t>
    </r>
    <r>
      <rPr>
        <b/>
        <sz val="10"/>
        <rFont val="Arial"/>
        <family val="2"/>
      </rPr>
      <t>Position</t>
    </r>
    <r>
      <rPr>
        <sz val="10"/>
        <rFont val="Arial"/>
        <family val="2"/>
      </rPr>
      <t xml:space="preserve">, as well as other investment vehicles and LP co-investors (i.e., direct investors whose voting rights are controlled by the </t>
    </r>
    <r>
      <rPr>
        <b/>
        <sz val="10"/>
        <rFont val="Arial"/>
        <family val="2"/>
      </rPr>
      <t>GP</t>
    </r>
    <r>
      <rPr>
        <sz val="10"/>
        <rFont val="Arial"/>
        <family val="2"/>
      </rPr>
      <t xml:space="preserve">); In the event of a dual-board structure, only include appointments to the management board if it has equal voting rights to the supervisory board (footnote this scenario in the </t>
    </r>
    <r>
      <rPr>
        <b/>
        <sz val="10"/>
        <rFont val="Arial"/>
        <family val="2"/>
      </rPr>
      <t>Control / Influence Notes</t>
    </r>
    <r>
      <rPr>
        <sz val="10"/>
        <rFont val="Arial"/>
        <family val="2"/>
      </rPr>
      <t xml:space="preserve"> field)</t>
    </r>
  </si>
  <si>
    <r>
      <t xml:space="preserve">The cumulative amount of capital the </t>
    </r>
    <r>
      <rPr>
        <b/>
        <sz val="10"/>
        <color theme="1"/>
        <rFont val="Arial"/>
        <family val="2"/>
      </rPr>
      <t>Fund</t>
    </r>
    <r>
      <rPr>
        <sz val="10"/>
        <color theme="1"/>
        <rFont val="Arial"/>
        <family val="2"/>
      </rPr>
      <t xml:space="preserve"> has pledged (or expects) to invest in </t>
    </r>
    <r>
      <rPr>
        <u/>
        <sz val="10"/>
        <color theme="1"/>
        <rFont val="Arial"/>
        <family val="2"/>
      </rPr>
      <t>all</t>
    </r>
    <r>
      <rPr>
        <sz val="10"/>
        <color theme="1"/>
        <rFont val="Arial"/>
        <family val="2"/>
      </rPr>
      <t xml:space="preserve"> </t>
    </r>
    <r>
      <rPr>
        <b/>
        <sz val="10"/>
        <color theme="1"/>
        <rFont val="Arial"/>
        <family val="2"/>
      </rPr>
      <t>Positions</t>
    </r>
    <r>
      <rPr>
        <sz val="10"/>
        <color theme="1"/>
        <rFont val="Arial"/>
        <family val="2"/>
      </rPr>
      <t xml:space="preserve">; Includes </t>
    </r>
    <r>
      <rPr>
        <b/>
        <sz val="10"/>
        <color theme="1"/>
        <rFont val="Arial"/>
        <family val="2"/>
      </rPr>
      <t>Total Invested Capital</t>
    </r>
    <r>
      <rPr>
        <sz val="10"/>
        <color theme="1"/>
        <rFont val="Arial"/>
        <family val="2"/>
      </rPr>
      <t xml:space="preserve">, plus any amount not yet funded (incl. deals that closed after the </t>
    </r>
    <r>
      <rPr>
        <b/>
        <sz val="10"/>
        <color theme="1"/>
        <rFont val="Arial"/>
        <family val="2"/>
      </rPr>
      <t>Template Reporting Date</t>
    </r>
    <r>
      <rPr>
        <sz val="10"/>
        <color theme="1"/>
        <rFont val="Arial"/>
        <family val="2"/>
      </rPr>
      <t xml:space="preserve">); Includes the full amount due, assuming all </t>
    </r>
    <r>
      <rPr>
        <b/>
        <sz val="10"/>
        <color theme="1"/>
        <rFont val="Arial"/>
        <family val="2"/>
      </rPr>
      <t>Companies</t>
    </r>
    <r>
      <rPr>
        <sz val="10"/>
        <color theme="1"/>
        <rFont val="Arial"/>
        <family val="2"/>
      </rPr>
      <t xml:space="preserve"> meet any and all pre-determined (and still achievable) milestones; See additional details about f/x conversions in the </t>
    </r>
    <r>
      <rPr>
        <b/>
        <sz val="10"/>
        <color theme="1"/>
        <rFont val="Arial"/>
        <family val="2"/>
      </rPr>
      <t>Fund Performance Metrics</t>
    </r>
    <r>
      <rPr>
        <sz val="10"/>
        <color theme="1"/>
        <rFont val="Arial"/>
        <family val="2"/>
      </rPr>
      <t xml:space="preserve"> section of the definitions; Upon final liquidation of the </t>
    </r>
    <r>
      <rPr>
        <b/>
        <sz val="10"/>
        <color theme="1"/>
        <rFont val="Arial"/>
        <family val="2"/>
      </rPr>
      <t>Fund</t>
    </r>
    <r>
      <rPr>
        <sz val="10"/>
        <color theme="1"/>
        <rFont val="Arial"/>
        <family val="2"/>
      </rPr>
      <t xml:space="preserve">, the </t>
    </r>
    <r>
      <rPr>
        <b/>
        <sz val="10"/>
        <color theme="1"/>
        <rFont val="Arial"/>
        <family val="2"/>
      </rPr>
      <t>Total Investment Commitments</t>
    </r>
    <r>
      <rPr>
        <sz val="10"/>
        <color theme="1"/>
        <rFont val="Arial"/>
        <family val="2"/>
      </rPr>
      <t xml:space="preserve"> should equal </t>
    </r>
    <r>
      <rPr>
        <b/>
        <sz val="10"/>
        <color theme="1"/>
        <rFont val="Arial"/>
        <family val="2"/>
      </rPr>
      <t>Total Invested Capital</t>
    </r>
  </si>
  <si>
    <r>
      <t xml:space="preserve">The cumulative amount of capital the </t>
    </r>
    <r>
      <rPr>
        <b/>
        <sz val="10"/>
        <color theme="1"/>
        <rFont val="Arial"/>
        <family val="2"/>
      </rPr>
      <t>Fund</t>
    </r>
    <r>
      <rPr>
        <sz val="10"/>
        <color theme="1"/>
        <rFont val="Arial"/>
        <family val="2"/>
      </rPr>
      <t xml:space="preserve"> has pledged (or expects) to invest in the </t>
    </r>
    <r>
      <rPr>
        <b/>
        <sz val="10"/>
        <color theme="1"/>
        <rFont val="Arial"/>
        <family val="2"/>
      </rPr>
      <t>Position</t>
    </r>
    <r>
      <rPr>
        <sz val="10"/>
        <color theme="1"/>
        <rFont val="Arial"/>
        <family val="2"/>
      </rPr>
      <t xml:space="preserve">; Includes </t>
    </r>
    <r>
      <rPr>
        <b/>
        <sz val="10"/>
        <color theme="1"/>
        <rFont val="Arial"/>
        <family val="2"/>
      </rPr>
      <t>Total Invested</t>
    </r>
    <r>
      <rPr>
        <sz val="10"/>
        <color theme="1"/>
        <rFont val="Arial"/>
        <family val="2"/>
      </rPr>
      <t xml:space="preserve">, plus any amount not yet funded (incl. deals that closed after the </t>
    </r>
    <r>
      <rPr>
        <b/>
        <sz val="10"/>
        <color theme="1"/>
        <rFont val="Arial"/>
        <family val="2"/>
      </rPr>
      <t>Template Reporting Date</t>
    </r>
    <r>
      <rPr>
        <sz val="10"/>
        <color theme="1"/>
        <rFont val="Arial"/>
        <family val="2"/>
      </rPr>
      <t xml:space="preserve">); Includes the full amount due, assuming the </t>
    </r>
    <r>
      <rPr>
        <b/>
        <sz val="10"/>
        <color theme="1"/>
        <rFont val="Arial"/>
        <family val="2"/>
      </rPr>
      <t>Company</t>
    </r>
    <r>
      <rPr>
        <sz val="10"/>
        <color theme="1"/>
        <rFont val="Arial"/>
        <family val="2"/>
      </rPr>
      <t xml:space="preserve"> meets any and all pre-determined (and still achievable) milestones;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xml:space="preserve">, the value should be based on the exchange rate as of the commitment date(s); However, to avoid any f/x-related discrepancy between </t>
    </r>
    <r>
      <rPr>
        <b/>
        <sz val="10"/>
        <color theme="1"/>
        <rFont val="Arial"/>
        <family val="2"/>
      </rPr>
      <t>Total Commitment</t>
    </r>
    <r>
      <rPr>
        <sz val="10"/>
        <color theme="1"/>
        <rFont val="Arial"/>
        <family val="2"/>
      </rPr>
      <t xml:space="preserve"> and </t>
    </r>
    <r>
      <rPr>
        <b/>
        <sz val="10"/>
        <color theme="1"/>
        <rFont val="Arial"/>
        <family val="2"/>
      </rPr>
      <t>Total Invested</t>
    </r>
    <r>
      <rPr>
        <sz val="10"/>
        <color theme="1"/>
        <rFont val="Arial"/>
        <family val="2"/>
      </rPr>
      <t xml:space="preserve">, once the commitment is funded, the value should be based on the exchange rate as of the investment date(s)); For exited </t>
    </r>
    <r>
      <rPr>
        <b/>
        <sz val="10"/>
        <color theme="1"/>
        <rFont val="Arial"/>
        <family val="2"/>
      </rPr>
      <t>Positions</t>
    </r>
    <r>
      <rPr>
        <sz val="10"/>
        <color theme="1"/>
        <rFont val="Arial"/>
        <family val="2"/>
      </rPr>
      <t xml:space="preserve">, </t>
    </r>
    <r>
      <rPr>
        <b/>
        <sz val="10"/>
        <color theme="1"/>
        <rFont val="Arial"/>
        <family val="2"/>
      </rPr>
      <t>Total Commitment</t>
    </r>
    <r>
      <rPr>
        <sz val="10"/>
        <color theme="1"/>
        <rFont val="Arial"/>
        <family val="2"/>
      </rPr>
      <t xml:space="preserve"> should equal </t>
    </r>
    <r>
      <rPr>
        <b/>
        <sz val="10"/>
        <color theme="1"/>
        <rFont val="Arial"/>
        <family val="2"/>
      </rPr>
      <t>Total Invested</t>
    </r>
  </si>
  <si>
    <t>P.03.03.01.001</t>
  </si>
  <si>
    <t>P.03.03.01.002</t>
  </si>
  <si>
    <t>P.03.03.01.003</t>
  </si>
  <si>
    <t>P.03.01.01.001</t>
  </si>
  <si>
    <t>P.03.01.01.002</t>
  </si>
  <si>
    <t>P.06.01.01.001</t>
  </si>
  <si>
    <t>P.01.03.01.001</t>
  </si>
  <si>
    <t>P.01.03.01.002</t>
  </si>
  <si>
    <t>P.01.03.01.003</t>
  </si>
  <si>
    <t>P.08.03.01.001</t>
  </si>
  <si>
    <t>P.08.03.01.002</t>
  </si>
  <si>
    <t>P.04.04.01.007</t>
  </si>
  <si>
    <t>F.07.04.01.004</t>
  </si>
  <si>
    <t>F.03.03.01.008</t>
  </si>
  <si>
    <t>(no formulas, formatting, or dropdowns are provided below this line)</t>
  </si>
  <si>
    <r>
      <t xml:space="preserve">For equity </t>
    </r>
    <r>
      <rPr>
        <b/>
        <sz val="10"/>
        <rFont val="Arial"/>
        <family val="2"/>
      </rPr>
      <t>Positions</t>
    </r>
    <r>
      <rPr>
        <sz val="10"/>
        <rFont val="Arial"/>
        <family val="2"/>
      </rPr>
      <t xml:space="preserve"> only; The percentage-share of equity that the </t>
    </r>
    <r>
      <rPr>
        <b/>
        <sz val="10"/>
        <rFont val="Arial"/>
        <family val="2"/>
      </rPr>
      <t>Position</t>
    </r>
    <r>
      <rPr>
        <sz val="10"/>
        <rFont val="Arial"/>
        <family val="2"/>
      </rPr>
      <t xml:space="preserve"> represents (based on an economic-interest, and not necessarily on a voting-rights basis), assuming that the </t>
    </r>
    <r>
      <rPr>
        <b/>
        <sz val="10"/>
        <rFont val="Arial"/>
        <family val="2"/>
      </rPr>
      <t>Company's</t>
    </r>
    <r>
      <rPr>
        <sz val="10"/>
        <rFont val="Arial"/>
        <family val="2"/>
      </rPr>
      <t xml:space="preserve"> total number of convertible shares outstanding are exercised; As of the earlier of: 1.) the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For the avoidance of doubt, if multiple equity </t>
    </r>
    <r>
      <rPr>
        <b/>
        <sz val="10"/>
        <rFont val="Arial"/>
        <family val="2"/>
      </rPr>
      <t>Positions</t>
    </r>
    <r>
      <rPr>
        <sz val="10"/>
        <rFont val="Arial"/>
        <family val="2"/>
      </rPr>
      <t xml:space="preserve"> in the same </t>
    </r>
    <r>
      <rPr>
        <b/>
        <sz val="10"/>
        <rFont val="Arial"/>
        <family val="2"/>
      </rPr>
      <t>Company</t>
    </r>
    <r>
      <rPr>
        <sz val="10"/>
        <rFont val="Arial"/>
        <family val="2"/>
      </rPr>
      <t xml:space="preserve"> are reported on separate lines in the Template, do not report the </t>
    </r>
    <r>
      <rPr>
        <b/>
        <sz val="10"/>
        <rFont val="Arial"/>
        <family val="2"/>
      </rPr>
      <t>Fund's</t>
    </r>
    <r>
      <rPr>
        <sz val="10"/>
        <rFont val="Arial"/>
        <family val="2"/>
      </rPr>
      <t xml:space="preserve"> combined ownership percentage in the </t>
    </r>
    <r>
      <rPr>
        <b/>
        <sz val="10"/>
        <rFont val="Arial"/>
        <family val="2"/>
      </rPr>
      <t>Company</t>
    </r>
    <r>
      <rPr>
        <sz val="10"/>
        <rFont val="Arial"/>
        <family val="2"/>
      </rPr>
      <t xml:space="preserve"> on each line (i.e., treat each line as a separate ownership interest that aggregates to the total ownership percentage that’s allocated to the </t>
    </r>
    <r>
      <rPr>
        <b/>
        <sz val="10"/>
        <rFont val="Arial"/>
        <family val="2"/>
      </rPr>
      <t>Fund</t>
    </r>
    <r>
      <rPr>
        <sz val="10"/>
        <rFont val="Arial"/>
        <family val="2"/>
      </rPr>
      <t>)</t>
    </r>
  </si>
  <si>
    <r>
      <t xml:space="preserve">For equity </t>
    </r>
    <r>
      <rPr>
        <b/>
        <sz val="10"/>
        <color theme="1"/>
        <rFont val="Arial"/>
        <family val="2"/>
      </rPr>
      <t>Positions</t>
    </r>
    <r>
      <rPr>
        <sz val="10"/>
        <color theme="1"/>
        <rFont val="Arial"/>
        <family val="2"/>
      </rPr>
      <t xml:space="preserve"> only; The percentage-share of equity that</t>
    </r>
    <r>
      <rPr>
        <b/>
        <sz val="10"/>
        <color theme="1"/>
        <rFont val="Arial"/>
        <family val="2"/>
      </rPr>
      <t xml:space="preserve"> </t>
    </r>
    <r>
      <rPr>
        <sz val="10"/>
        <color theme="1"/>
        <rFont val="Arial"/>
        <family val="2"/>
      </rPr>
      <t xml:space="preserve">the </t>
    </r>
    <r>
      <rPr>
        <b/>
        <sz val="10"/>
        <color theme="1"/>
        <rFont val="Arial"/>
        <family val="2"/>
      </rPr>
      <t>Position</t>
    </r>
    <r>
      <rPr>
        <sz val="10"/>
        <color theme="1"/>
        <rFont val="Arial"/>
        <family val="2"/>
      </rPr>
      <t xml:space="preserve"> represents (based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As of the </t>
    </r>
    <r>
      <rPr>
        <b/>
        <sz val="10"/>
        <color theme="1"/>
        <rFont val="Arial"/>
        <family val="2"/>
      </rPr>
      <t>Initial Investment Date</t>
    </r>
    <r>
      <rPr>
        <sz val="10"/>
        <color theme="1"/>
        <rFont val="Arial"/>
        <family val="2"/>
      </rPr>
      <t xml:space="preserve">; For the avoidance of doubt, if multiple </t>
    </r>
    <r>
      <rPr>
        <u/>
        <sz val="10"/>
        <color theme="1"/>
        <rFont val="Arial"/>
        <family val="2"/>
      </rPr>
      <t>equity</t>
    </r>
    <r>
      <rPr>
        <sz val="10"/>
        <color theme="1"/>
        <rFont val="Arial"/>
        <family val="2"/>
      </rPr>
      <t xml:space="preserv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are reported on separate lines in the Template, do not report the </t>
    </r>
    <r>
      <rPr>
        <b/>
        <sz val="10"/>
        <color theme="1"/>
        <rFont val="Arial"/>
        <family val="2"/>
      </rPr>
      <t>Fund's</t>
    </r>
    <r>
      <rPr>
        <sz val="10"/>
        <color theme="1"/>
        <rFont val="Arial"/>
        <family val="2"/>
      </rPr>
      <t xml:space="preserve"> combined ownership percentage in the </t>
    </r>
    <r>
      <rPr>
        <b/>
        <sz val="10"/>
        <color theme="1"/>
        <rFont val="Arial"/>
        <family val="2"/>
      </rPr>
      <t>Company</t>
    </r>
    <r>
      <rPr>
        <sz val="10"/>
        <color theme="1"/>
        <rFont val="Arial"/>
        <family val="2"/>
      </rPr>
      <t xml:space="preserve"> on each line (i.e., treat each line as a separate ownership interest that aggregates to the total ownership percentage that’s allocated to the </t>
    </r>
    <r>
      <rPr>
        <b/>
        <sz val="10"/>
        <color theme="1"/>
        <rFont val="Arial"/>
        <family val="2"/>
      </rPr>
      <t>Fund</t>
    </r>
    <r>
      <rPr>
        <sz val="10"/>
        <color theme="1"/>
        <rFont val="Arial"/>
        <family val="2"/>
      </rPr>
      <t>)</t>
    </r>
  </si>
  <si>
    <r>
      <t xml:space="preserve">(yes or no) For equity </t>
    </r>
    <r>
      <rPr>
        <b/>
        <sz val="10"/>
        <color rgb="FF000000"/>
        <rFont val="Arial"/>
        <family val="2"/>
      </rPr>
      <t>Positions</t>
    </r>
    <r>
      <rPr>
        <sz val="10"/>
        <color rgb="FF000000"/>
        <rFont val="Arial"/>
        <family val="2"/>
      </rPr>
      <t xml:space="preserve"> only; Did any other investment vehicles under the umbrella of the </t>
    </r>
    <r>
      <rPr>
        <b/>
        <sz val="10"/>
        <color rgb="FF000000"/>
        <rFont val="Arial"/>
        <family val="2"/>
      </rPr>
      <t>GP</t>
    </r>
    <r>
      <rPr>
        <sz val="10"/>
        <color rgb="FF000000"/>
        <rFont val="Arial"/>
        <family val="2"/>
      </rPr>
      <t xml:space="preserve"> (i.e., non-</t>
    </r>
    <r>
      <rPr>
        <b/>
        <sz val="10"/>
        <color rgb="FF000000"/>
        <rFont val="Arial"/>
        <family val="2"/>
      </rPr>
      <t>Funds</t>
    </r>
    <r>
      <rPr>
        <sz val="10"/>
        <color rgb="FF000000"/>
        <rFont val="Arial"/>
        <family val="2"/>
      </rPr>
      <t xml:space="preserve"> managed by the </t>
    </r>
    <r>
      <rPr>
        <b/>
        <sz val="10"/>
        <color rgb="FF000000"/>
        <rFont val="Arial"/>
        <family val="2"/>
      </rPr>
      <t>GP</t>
    </r>
    <r>
      <rPr>
        <sz val="10"/>
        <color rgb="FF000000"/>
        <rFont val="Arial"/>
        <family val="2"/>
      </rPr>
      <t xml:space="preserve">) invest in the </t>
    </r>
    <r>
      <rPr>
        <b/>
        <sz val="10"/>
        <color rgb="FF000000"/>
        <rFont val="Arial"/>
        <family val="2"/>
      </rPr>
      <t>Company</t>
    </r>
    <r>
      <rPr>
        <sz val="10"/>
        <color rgb="FF000000"/>
        <rFont val="Arial"/>
        <family val="2"/>
      </rPr>
      <t xml:space="preserve"> alongside the </t>
    </r>
    <r>
      <rPr>
        <b/>
        <sz val="10"/>
        <color rgb="FF000000"/>
        <rFont val="Arial"/>
        <family val="2"/>
      </rPr>
      <t>Fund</t>
    </r>
    <r>
      <rPr>
        <sz val="10"/>
        <color rgb="FF000000"/>
        <rFont val="Arial"/>
        <family val="2"/>
      </rPr>
      <t>?</t>
    </r>
  </si>
  <si>
    <r>
      <t>Total Investment Commitments*</t>
    </r>
    <r>
      <rPr>
        <b/>
        <vertAlign val="superscript"/>
        <sz val="10"/>
        <color theme="1"/>
        <rFont val="Arial"/>
        <family val="2"/>
      </rPr>
      <t>,</t>
    </r>
    <r>
      <rPr>
        <b/>
        <sz val="10"/>
        <color theme="1"/>
        <rFont val="Arial"/>
        <family val="2"/>
      </rPr>
      <t>**</t>
    </r>
  </si>
  <si>
    <r>
      <t xml:space="preserve">(formula) (= </t>
    </r>
    <r>
      <rPr>
        <b/>
        <sz val="10"/>
        <rFont val="Arial"/>
        <family val="2"/>
      </rPr>
      <t>Total Equity</t>
    </r>
    <r>
      <rPr>
        <sz val="10"/>
        <rFont val="Arial"/>
        <family val="2"/>
      </rPr>
      <t xml:space="preserve"> + </t>
    </r>
    <r>
      <rPr>
        <b/>
        <sz val="10"/>
        <rFont val="Arial"/>
        <family val="2"/>
      </rPr>
      <t>Total Net Debt</t>
    </r>
    <r>
      <rPr>
        <sz val="10"/>
        <rFont val="Arial"/>
        <family val="2"/>
      </rPr>
      <t xml:space="preserve"> +</t>
    </r>
    <r>
      <rPr>
        <b/>
        <sz val="10"/>
        <rFont val="Arial"/>
        <family val="2"/>
      </rPr>
      <t xml:space="preserve"> Minority Interests and Other Net Assets</t>
    </r>
    <r>
      <rPr>
        <sz val="10"/>
        <rFont val="Arial"/>
        <family val="2"/>
      </rPr>
      <t xml:space="preserve">), for the </t>
    </r>
    <r>
      <rPr>
        <b/>
        <sz val="10"/>
        <rFont val="Arial"/>
        <family val="2"/>
      </rPr>
      <t>Company</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Total Enterprise Value</t>
    </r>
    <r>
      <rPr>
        <sz val="10"/>
        <rFont val="Arial"/>
        <family val="2"/>
      </rPr>
      <t xml:space="preserve"> that the sale price was based on) </t>
    </r>
  </si>
  <si>
    <r>
      <t xml:space="preserve">(formula) (= </t>
    </r>
    <r>
      <rPr>
        <b/>
        <sz val="10"/>
        <rFont val="Arial"/>
        <family val="2"/>
      </rPr>
      <t>Total Equity</t>
    </r>
    <r>
      <rPr>
        <sz val="10"/>
        <rFont val="Arial"/>
        <family val="2"/>
      </rPr>
      <t xml:space="preserve"> + </t>
    </r>
    <r>
      <rPr>
        <b/>
        <sz val="10"/>
        <rFont val="Arial"/>
        <family val="2"/>
      </rPr>
      <t>Total Net Debt</t>
    </r>
    <r>
      <rPr>
        <sz val="10"/>
        <rFont val="Arial"/>
        <family val="2"/>
      </rPr>
      <t xml:space="preserve"> + </t>
    </r>
    <r>
      <rPr>
        <b/>
        <sz val="10"/>
        <rFont val="Arial"/>
        <family val="2"/>
      </rPr>
      <t>Minority Interests and Other Net Assets</t>
    </r>
    <r>
      <rPr>
        <sz val="10"/>
        <rFont val="Arial"/>
        <family val="2"/>
      </rPr>
      <t xml:space="preserve">), for the </t>
    </r>
    <r>
      <rPr>
        <b/>
        <sz val="10"/>
        <rFont val="Arial"/>
        <family val="2"/>
      </rPr>
      <t>Company</t>
    </r>
    <r>
      <rPr>
        <sz val="10"/>
        <rFont val="Arial"/>
        <family val="2"/>
      </rPr>
      <t xml:space="preserve">, as of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 price adjustments are permissible, but should be footnoted in the </t>
    </r>
    <r>
      <rPr>
        <b/>
        <sz val="10"/>
        <rFont val="Arial"/>
        <family val="2"/>
      </rPr>
      <t>Key Performance Indicators Notes</t>
    </r>
    <r>
      <rPr>
        <sz val="10"/>
        <rFont val="Arial"/>
        <family val="2"/>
      </rPr>
      <t xml:space="preserve"> field</t>
    </r>
  </si>
  <si>
    <r>
      <t xml:space="preserve">Non-controlling interests in any subsidiary-entities held by the </t>
    </r>
    <r>
      <rPr>
        <b/>
        <sz val="10"/>
        <rFont val="Arial"/>
        <family val="2"/>
      </rPr>
      <t>Company</t>
    </r>
    <r>
      <rPr>
        <sz val="10"/>
        <rFont val="Arial"/>
        <family val="2"/>
      </rPr>
      <t>,</t>
    </r>
    <r>
      <rPr>
        <b/>
        <sz val="10"/>
        <rFont val="Arial"/>
        <family val="2"/>
      </rPr>
      <t xml:space="preserve"> </t>
    </r>
    <r>
      <rPr>
        <sz val="10"/>
        <rFont val="Arial"/>
        <family val="2"/>
      </rPr>
      <t xml:space="preserve">plus any other net assets (or adjustments) not already accounted for in the other components of the </t>
    </r>
    <r>
      <rPr>
        <b/>
        <sz val="10"/>
        <rFont val="Arial"/>
        <family val="2"/>
      </rPr>
      <t>Total Enterprise Value</t>
    </r>
    <r>
      <rPr>
        <sz val="10"/>
        <rFont val="Arial"/>
        <family val="2"/>
      </rPr>
      <t xml:space="preserve"> calculation (i.e., </t>
    </r>
    <r>
      <rPr>
        <b/>
        <sz val="10"/>
        <rFont val="Arial"/>
        <family val="2"/>
      </rPr>
      <t>Total Equity</t>
    </r>
    <r>
      <rPr>
        <sz val="10"/>
        <rFont val="Arial"/>
        <family val="2"/>
      </rPr>
      <t xml:space="preserve"> and </t>
    </r>
    <r>
      <rPr>
        <b/>
        <sz val="10"/>
        <rFont val="Arial"/>
        <family val="2"/>
      </rPr>
      <t>Total Net Debt</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Minority Interests and Other Net Assets</t>
    </r>
    <r>
      <rPr>
        <sz val="10"/>
        <rFont val="Arial"/>
        <family val="2"/>
      </rPr>
      <t xml:space="preserve"> that the sale price was based on)</t>
    </r>
  </si>
  <si>
    <t>Position Type Definition 
(at-entry or current/at-exit)</t>
  </si>
  <si>
    <r>
      <t xml:space="preserve">The </t>
    </r>
    <r>
      <rPr>
        <b/>
        <sz val="10"/>
        <rFont val="Arial"/>
        <family val="2"/>
      </rPr>
      <t>Position</t>
    </r>
    <r>
      <rPr>
        <sz val="10"/>
        <rFont val="Arial"/>
        <family val="2"/>
      </rPr>
      <t xml:space="preserve"> represents/represented ownership in the </t>
    </r>
    <r>
      <rPr>
        <b/>
        <sz val="10"/>
        <rFont val="Arial"/>
        <family val="2"/>
      </rPr>
      <t>Company</t>
    </r>
    <r>
      <rPr>
        <sz val="10"/>
        <rFont val="Arial"/>
        <family val="2"/>
      </rPr>
      <t xml:space="preserve">; The </t>
    </r>
    <r>
      <rPr>
        <b/>
        <sz val="10"/>
        <rFont val="Arial"/>
        <family val="2"/>
      </rPr>
      <t>Position</t>
    </r>
    <r>
      <rPr>
        <sz val="10"/>
        <rFont val="Arial"/>
        <family val="2"/>
      </rPr>
      <t xml:space="preserve"> is/was tradable on a public exchange</t>
    </r>
  </si>
  <si>
    <r>
      <t xml:space="preserve">The </t>
    </r>
    <r>
      <rPr>
        <b/>
        <sz val="10"/>
        <rFont val="Arial"/>
        <family val="2"/>
      </rPr>
      <t>Position</t>
    </r>
    <r>
      <rPr>
        <sz val="10"/>
        <rFont val="Arial"/>
        <family val="2"/>
      </rPr>
      <t xml:space="preserve"> represents/represented ownership in the </t>
    </r>
    <r>
      <rPr>
        <b/>
        <sz val="10"/>
        <rFont val="Arial"/>
        <family val="2"/>
      </rPr>
      <t>Company</t>
    </r>
    <r>
      <rPr>
        <sz val="10"/>
        <rFont val="Arial"/>
        <family val="2"/>
      </rPr>
      <t xml:space="preserve">; The </t>
    </r>
    <r>
      <rPr>
        <b/>
        <sz val="10"/>
        <rFont val="Arial"/>
        <family val="2"/>
      </rPr>
      <t>Position</t>
    </r>
    <r>
      <rPr>
        <sz val="10"/>
        <rFont val="Arial"/>
        <family val="2"/>
      </rPr>
      <t xml:space="preserve"> is/was </t>
    </r>
    <r>
      <rPr>
        <u/>
        <sz val="10"/>
        <rFont val="Arial"/>
        <family val="2"/>
      </rPr>
      <t>not</t>
    </r>
    <r>
      <rPr>
        <sz val="10"/>
        <rFont val="Arial"/>
        <family val="2"/>
      </rPr>
      <t xml:space="preserve"> tradable on a public exchange</t>
    </r>
  </si>
  <si>
    <r>
      <t xml:space="preserve">The </t>
    </r>
    <r>
      <rPr>
        <b/>
        <sz val="10"/>
        <rFont val="Arial"/>
        <family val="2"/>
      </rPr>
      <t>Position</t>
    </r>
    <r>
      <rPr>
        <sz val="10"/>
        <rFont val="Arial"/>
        <family val="2"/>
      </rPr>
      <t xml:space="preserve"> represents/represented a loan to the </t>
    </r>
    <r>
      <rPr>
        <b/>
        <sz val="10"/>
        <rFont val="Arial"/>
        <family val="2"/>
      </rPr>
      <t>Company</t>
    </r>
    <r>
      <rPr>
        <sz val="10"/>
        <rFont val="Arial"/>
        <family val="2"/>
      </rPr>
      <t xml:space="preserve">; The loan is/was either </t>
    </r>
    <r>
      <rPr>
        <b/>
        <sz val="10"/>
        <rFont val="Arial"/>
        <family val="2"/>
      </rPr>
      <t>Originated</t>
    </r>
    <r>
      <rPr>
        <sz val="10"/>
        <rFont val="Arial"/>
        <family val="2"/>
      </rPr>
      <t xml:space="preserve"> or </t>
    </r>
    <r>
      <rPr>
        <b/>
        <sz val="10"/>
        <rFont val="Arial"/>
        <family val="2"/>
      </rPr>
      <t>Purchased</t>
    </r>
    <r>
      <rPr>
        <sz val="10"/>
        <rFont val="Arial"/>
        <family val="2"/>
      </rPr>
      <t xml:space="preserve"> from another investor</t>
    </r>
  </si>
  <si>
    <r>
      <t xml:space="preserve">The </t>
    </r>
    <r>
      <rPr>
        <b/>
        <sz val="10"/>
        <rFont val="Arial"/>
        <family val="2"/>
      </rPr>
      <t>Position</t>
    </r>
    <r>
      <rPr>
        <sz val="10"/>
        <rFont val="Arial"/>
        <family val="2"/>
      </rPr>
      <t xml:space="preserve"> represents/represented a contract between two or more parties based upon at least one asset; Its price is/was determined by fluctuations in the underlying asset(s), which can include stocks, bonds, commodities, and currencies</t>
    </r>
  </si>
  <si>
    <t>Includes Public-to-Private and Open Market transactions</t>
  </si>
  <si>
    <r>
      <t xml:space="preserve">(debt </t>
    </r>
    <r>
      <rPr>
        <b/>
        <sz val="10"/>
        <color theme="1"/>
        <rFont val="Arial"/>
        <family val="2"/>
      </rPr>
      <t>Positions</t>
    </r>
    <r>
      <rPr>
        <sz val="10"/>
        <color theme="1"/>
        <rFont val="Arial"/>
        <family val="2"/>
      </rPr>
      <t xml:space="preserve"> only) The </t>
    </r>
    <r>
      <rPr>
        <b/>
        <sz val="10"/>
        <color theme="1"/>
        <rFont val="Arial"/>
        <family val="2"/>
      </rPr>
      <t>Position's</t>
    </r>
    <r>
      <rPr>
        <sz val="10"/>
        <color theme="1"/>
        <rFont val="Arial"/>
        <family val="2"/>
      </rPr>
      <t xml:space="preserve"> interest rate is a derivative of an index or similar reference point that moves over time (e.g., 90-day LIBOR + 300 bps)</t>
    </r>
  </si>
  <si>
    <r>
      <t xml:space="preserve">Actual values for the last twelve-month period ending on the </t>
    </r>
    <r>
      <rPr>
        <b/>
        <sz val="10"/>
        <color theme="1"/>
        <rFont val="Arial"/>
        <family val="2"/>
      </rPr>
      <t>Analysis Date</t>
    </r>
    <r>
      <rPr>
        <sz val="10"/>
        <color theme="1"/>
        <rFont val="Arial"/>
        <family val="2"/>
      </rPr>
      <t xml:space="preserve"> </t>
    </r>
  </si>
  <si>
    <r>
      <t xml:space="preserve">Actual values for the last twelve-month period ending on the </t>
    </r>
    <r>
      <rPr>
        <b/>
        <sz val="10"/>
        <color theme="1"/>
        <rFont val="Arial"/>
        <family val="2"/>
      </rPr>
      <t>Analysis Date</t>
    </r>
    <r>
      <rPr>
        <sz val="10"/>
        <color theme="1"/>
        <rFont val="Arial"/>
        <family val="2"/>
      </rPr>
      <t>, adjusted to reflect any future transaction or catalyst</t>
    </r>
  </si>
  <si>
    <r>
      <t xml:space="preserve">For equity </t>
    </r>
    <r>
      <rPr>
        <b/>
        <sz val="10"/>
        <rFont val="Arial"/>
        <family val="2"/>
      </rPr>
      <t>Positions</t>
    </r>
    <r>
      <rPr>
        <sz val="10"/>
        <rFont val="Arial"/>
        <family val="2"/>
      </rPr>
      <t xml:space="preserve"> only; A subset of the </t>
    </r>
    <r>
      <rPr>
        <b/>
        <sz val="10"/>
        <rFont val="Arial"/>
        <family val="2"/>
      </rPr>
      <t>Total Number of Board Seats</t>
    </r>
    <r>
      <rPr>
        <sz val="10"/>
        <rFont val="Arial"/>
        <family val="2"/>
      </rPr>
      <t xml:space="preserve">, representing the number of individual seats that are appointable by the </t>
    </r>
    <r>
      <rPr>
        <b/>
        <sz val="10"/>
        <rFont val="Arial"/>
        <family val="2"/>
      </rPr>
      <t>GP</t>
    </r>
    <r>
      <rPr>
        <sz val="10"/>
        <rFont val="Arial"/>
        <family val="2"/>
      </rPr>
      <t xml:space="preserve">, as of the earlier of: 1.) the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Includes individual board seats that are allocable to </t>
    </r>
    <r>
      <rPr>
        <b/>
        <sz val="10"/>
        <rFont val="Arial"/>
        <family val="2"/>
      </rPr>
      <t>Positions</t>
    </r>
    <r>
      <rPr>
        <sz val="10"/>
        <rFont val="Arial"/>
        <family val="2"/>
      </rPr>
      <t xml:space="preserve">, as well as other investment vehicles and LP co-investors (i.e., direct/syndicated investors whose economic interests in the </t>
    </r>
    <r>
      <rPr>
        <b/>
        <sz val="10"/>
        <rFont val="Arial"/>
        <family val="2"/>
      </rPr>
      <t>Company</t>
    </r>
    <r>
      <rPr>
        <sz val="10"/>
        <rFont val="Arial"/>
        <family val="2"/>
      </rPr>
      <t xml:space="preserve"> are controlled by the </t>
    </r>
    <r>
      <rPr>
        <b/>
        <sz val="10"/>
        <rFont val="Arial"/>
        <family val="2"/>
      </rPr>
      <t>GP</t>
    </r>
    <r>
      <rPr>
        <sz val="10"/>
        <rFont val="Arial"/>
        <family val="2"/>
      </rPr>
      <t xml:space="preserve">) under the management of the </t>
    </r>
    <r>
      <rPr>
        <b/>
        <sz val="10"/>
        <rFont val="Arial"/>
        <family val="2"/>
      </rPr>
      <t>GP</t>
    </r>
    <r>
      <rPr>
        <sz val="10"/>
        <rFont val="Arial"/>
        <family val="2"/>
      </rPr>
      <t xml:space="preserve">; For the avoidance of doubt, if multiple </t>
    </r>
    <r>
      <rPr>
        <u/>
        <sz val="10"/>
        <rFont val="Arial"/>
        <family val="2"/>
      </rPr>
      <t>equity</t>
    </r>
    <r>
      <rPr>
        <sz val="10"/>
        <rFont val="Arial"/>
        <family val="2"/>
      </rPr>
      <t xml:space="preserve"> </t>
    </r>
    <r>
      <rPr>
        <b/>
        <sz val="10"/>
        <rFont val="Arial"/>
        <family val="2"/>
      </rPr>
      <t>Positions</t>
    </r>
    <r>
      <rPr>
        <sz val="10"/>
        <rFont val="Arial"/>
        <family val="2"/>
      </rPr>
      <t xml:space="preserve"> in the same </t>
    </r>
    <r>
      <rPr>
        <b/>
        <sz val="10"/>
        <rFont val="Arial"/>
        <family val="2"/>
      </rPr>
      <t>Company</t>
    </r>
    <r>
      <rPr>
        <sz val="10"/>
        <rFont val="Arial"/>
        <family val="2"/>
      </rPr>
      <t xml:space="preserve"> are reported on separate lines in the Template, report the combined number of board seats on each line (i.e., the number will be duplicated); In the event of a dual-board structure, only include appointments to the management board if it has equal voting rights to the supervisory board (footnote this scenario in the </t>
    </r>
    <r>
      <rPr>
        <b/>
        <sz val="10"/>
        <rFont val="Arial"/>
        <family val="2"/>
      </rPr>
      <t>Control / Influence Notes</t>
    </r>
    <r>
      <rPr>
        <sz val="10"/>
        <rFont val="Arial"/>
        <family val="2"/>
      </rPr>
      <t xml:space="preserve"> field)</t>
    </r>
  </si>
  <si>
    <r>
      <t xml:space="preserve">For equity </t>
    </r>
    <r>
      <rPr>
        <b/>
        <sz val="10"/>
        <color rgb="FF000000"/>
        <rFont val="Arial"/>
        <family val="2"/>
      </rPr>
      <t>Positions</t>
    </r>
    <r>
      <rPr>
        <sz val="10"/>
        <color rgb="FF000000"/>
        <rFont val="Arial"/>
        <family val="2"/>
      </rPr>
      <t xml:space="preserve"> only; The count (if any) of LP co-investors (i.e., direct/syndicated investors whose economic interests in the </t>
    </r>
    <r>
      <rPr>
        <b/>
        <sz val="10"/>
        <color rgb="FF000000"/>
        <rFont val="Arial"/>
        <family val="2"/>
      </rPr>
      <t>Company</t>
    </r>
    <r>
      <rPr>
        <sz val="10"/>
        <color rgb="FF000000"/>
        <rFont val="Arial"/>
        <family val="2"/>
      </rPr>
      <t xml:space="preserve"> are controlled by the </t>
    </r>
    <r>
      <rPr>
        <b/>
        <sz val="10"/>
        <color rgb="FF000000"/>
        <rFont val="Arial"/>
        <family val="2"/>
      </rPr>
      <t>GP</t>
    </r>
    <r>
      <rPr>
        <sz val="10"/>
        <color rgb="FF000000"/>
        <rFont val="Arial"/>
        <family val="2"/>
      </rPr>
      <t xml:space="preserve">) in the </t>
    </r>
    <r>
      <rPr>
        <b/>
        <sz val="10"/>
        <color rgb="FF000000"/>
        <rFont val="Arial"/>
        <family val="2"/>
      </rPr>
      <t>Company</t>
    </r>
    <r>
      <rPr>
        <sz val="10"/>
        <color rgb="FF000000"/>
        <rFont val="Arial"/>
        <family val="2"/>
      </rPr>
      <t xml:space="preserve">; As of the </t>
    </r>
    <r>
      <rPr>
        <b/>
        <sz val="10"/>
        <color rgb="FF000000"/>
        <rFont val="Arial"/>
        <family val="2"/>
      </rPr>
      <t>Initial Investment Date</t>
    </r>
  </si>
  <si>
    <r>
      <t xml:space="preserve">For equity </t>
    </r>
    <r>
      <rPr>
        <b/>
        <sz val="10"/>
        <color rgb="FF000000"/>
        <rFont val="Arial"/>
        <family val="2"/>
      </rPr>
      <t>Positions</t>
    </r>
    <r>
      <rPr>
        <sz val="10"/>
        <color rgb="FF000000"/>
        <rFont val="Arial"/>
        <family val="2"/>
      </rPr>
      <t xml:space="preserve"> only; The names of organizations/investors that directly invested in the </t>
    </r>
    <r>
      <rPr>
        <b/>
        <sz val="10"/>
        <color rgb="FF000000"/>
        <rFont val="Arial"/>
        <family val="2"/>
      </rPr>
      <t>Company</t>
    </r>
    <r>
      <rPr>
        <sz val="10"/>
        <color rgb="FF000000"/>
        <rFont val="Arial"/>
        <family val="2"/>
      </rPr>
      <t xml:space="preserve"> (as of the </t>
    </r>
    <r>
      <rPr>
        <b/>
        <sz val="10"/>
        <color rgb="FF000000"/>
        <rFont val="Arial"/>
        <family val="2"/>
      </rPr>
      <t>Initial Investment Date</t>
    </r>
    <r>
      <rPr>
        <sz val="10"/>
        <color rgb="FF000000"/>
        <rFont val="Arial"/>
        <family val="2"/>
      </rPr>
      <t xml:space="preserve">), alongside the </t>
    </r>
    <r>
      <rPr>
        <b/>
        <sz val="10"/>
        <color rgb="FF000000"/>
        <rFont val="Arial"/>
        <family val="2"/>
      </rPr>
      <t>Fund</t>
    </r>
    <r>
      <rPr>
        <sz val="10"/>
        <color rgb="FF000000"/>
        <rFont val="Arial"/>
        <family val="2"/>
      </rPr>
      <t xml:space="preserve">, excluding LP co-investors; For the avoidance of doubt, include the names of any ‘LPs’ making a direct investment that directly manage their economic interest in the </t>
    </r>
    <r>
      <rPr>
        <b/>
        <sz val="10"/>
        <color rgb="FF000000"/>
        <rFont val="Arial"/>
        <family val="2"/>
      </rPr>
      <t>Company</t>
    </r>
    <r>
      <rPr>
        <sz val="10"/>
        <color rgb="FF000000"/>
        <rFont val="Arial"/>
        <family val="2"/>
      </rPr>
      <t xml:space="preserve"> (e.g., they were a co-underwriter of the transaction); If any names are confidential, report them as '(confidential)'</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</si>
  <si>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by the </t>
    </r>
    <r>
      <rPr>
        <b/>
        <i/>
        <sz val="10"/>
        <color theme="1"/>
        <rFont val="Arial"/>
        <family val="2"/>
      </rPr>
      <t>GP</t>
    </r>
    <r>
      <rPr>
        <i/>
        <sz val="10"/>
        <color theme="1"/>
        <rFont val="Arial"/>
        <family val="2"/>
      </rPr>
      <t xml:space="preserve">, excluding the </t>
    </r>
    <r>
      <rPr>
        <b/>
        <i/>
        <sz val="10"/>
        <color theme="1"/>
        <rFont val="Arial"/>
        <family val="2"/>
      </rPr>
      <t>Fund's</t>
    </r>
    <r>
      <rPr>
        <i/>
        <sz val="10"/>
        <color theme="1"/>
        <rFont val="Arial"/>
        <family val="2"/>
      </rPr>
      <t xml:space="preserve"> investment and any other investments made by funds under the </t>
    </r>
    <r>
      <rPr>
        <b/>
        <i/>
        <sz val="10"/>
        <color theme="1"/>
        <rFont val="Arial"/>
        <family val="2"/>
      </rPr>
      <t>GP</t>
    </r>
    <r>
      <rPr>
        <sz val="10"/>
        <color theme="1"/>
        <rFont val="Arial"/>
        <family val="2"/>
      </rPr>
      <t xml:space="preserve">; As of the </t>
    </r>
    <r>
      <rPr>
        <b/>
        <sz val="10"/>
        <color theme="1"/>
        <rFont val="Arial"/>
        <family val="2"/>
      </rPr>
      <t>Template Reporting Date</t>
    </r>
    <r>
      <rPr>
        <sz val="10"/>
        <color theme="1"/>
        <rFont val="Arial"/>
        <family val="2"/>
      </rPr>
      <t xml:space="preserve">, the cumulative amount of capital invested by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alongside the </t>
    </r>
    <r>
      <rPr>
        <b/>
        <sz val="10"/>
        <color theme="1"/>
        <rFont val="Arial"/>
        <family val="2"/>
      </rPr>
      <t>Fund's</t>
    </r>
    <r>
      <rPr>
        <sz val="10"/>
        <color theme="1"/>
        <rFont val="Arial"/>
        <family val="2"/>
      </rPr>
      <t xml:space="preserve"> investment; Include any capital that has already been realized (incl. write-offs) and any transactions that have been completed, but not yet financed by the LP co-investors (e.g., capital calls financed by subscription lines of credit); Include any PIK interest earned and any applicable capitalized deal expenses; Adjust this balance by any capital that was syndicated after the </t>
    </r>
    <r>
      <rPr>
        <b/>
        <sz val="10"/>
        <color theme="1"/>
        <rFont val="Arial"/>
        <family val="2"/>
      </rPr>
      <t>Initial Investment Date</t>
    </r>
    <r>
      <rPr>
        <sz val="10"/>
        <color theme="1"/>
        <rFont val="Arial"/>
        <family val="2"/>
      </rPr>
      <t xml:space="preserve">; For the avoidance of doubt, the total capital invested by vehicles/investors under the management of the </t>
    </r>
    <r>
      <rPr>
        <b/>
        <sz val="10"/>
        <color theme="1"/>
        <rFont val="Arial"/>
        <family val="2"/>
      </rPr>
      <t>GP</t>
    </r>
    <r>
      <rPr>
        <sz val="10"/>
        <color theme="1"/>
        <rFont val="Arial"/>
        <family val="2"/>
      </rPr>
      <t xml:space="preserve"> as of a particular date (denominated in </t>
    </r>
    <r>
      <rPr>
        <b/>
        <sz val="10"/>
        <color theme="1"/>
        <rFont val="Arial"/>
        <family val="2"/>
      </rPr>
      <t>Company Reporting Currency</t>
    </r>
    <r>
      <rPr>
        <sz val="10"/>
        <color theme="1"/>
        <rFont val="Arial"/>
        <family val="2"/>
      </rPr>
      <t xml:space="preserve">) = 1.) </t>
    </r>
    <r>
      <rPr>
        <b/>
        <sz val="10"/>
        <color theme="1"/>
        <rFont val="Arial"/>
        <family val="2"/>
      </rPr>
      <t>Total Invested</t>
    </r>
    <r>
      <rPr>
        <sz val="10"/>
        <color theme="1"/>
        <rFont val="Arial"/>
        <family val="2"/>
      </rPr>
      <t xml:space="preserve"> (converted to </t>
    </r>
    <r>
      <rPr>
        <b/>
        <sz val="10"/>
        <color theme="1"/>
        <rFont val="Arial"/>
        <family val="2"/>
      </rPr>
      <t>Company Reporting Currency</t>
    </r>
    <r>
      <rPr>
        <sz val="10"/>
        <color theme="1"/>
        <rFont val="Arial"/>
        <family val="2"/>
      </rPr>
      <t xml:space="preserve">) + 2.) </t>
    </r>
    <r>
      <rPr>
        <b/>
        <sz val="10"/>
        <color theme="1"/>
        <rFont val="Arial"/>
        <family val="2"/>
      </rPr>
      <t>Total Invested (LP co-investors)</t>
    </r>
    <r>
      <rPr>
        <sz val="10"/>
        <color theme="1"/>
        <rFont val="Arial"/>
        <family val="2"/>
      </rPr>
      <t xml:space="preserve"> + 3.) </t>
    </r>
    <r>
      <rPr>
        <b/>
        <sz val="10"/>
        <color theme="1"/>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</si>
  <si>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 and any other investments made by funds under the </t>
    </r>
    <r>
      <rPr>
        <b/>
        <i/>
        <sz val="10"/>
        <color theme="1"/>
        <rFont val="Arial"/>
        <family val="2"/>
      </rPr>
      <t>GP</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by LP co-investors (i.e., </t>
    </r>
    <r>
      <rPr>
        <sz val="10"/>
        <color theme="1"/>
        <rFont val="Arial"/>
        <family val="2"/>
      </rPr>
      <t xml:space="preserve">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rgb="FF000000"/>
        <rFont val="Arial"/>
        <family val="2"/>
      </rPr>
      <t xml:space="preserve">) alongside the </t>
    </r>
    <r>
      <rPr>
        <b/>
        <sz val="10"/>
        <color rgb="FF000000"/>
        <rFont val="Arial"/>
        <family val="2"/>
      </rPr>
      <t>Fund's</t>
    </r>
    <r>
      <rPr>
        <sz val="10"/>
        <color rgb="FF000000"/>
        <rFont val="Arial"/>
        <family val="2"/>
      </rPr>
      <t xml:space="preserve"> investment; Include any capital that has already been realized (incl. write-offs), any applicable capitalized deal expenses, and any transactions that have been completed, but not yet financed by LP co-investors (e.g., capital calls financed by subscription lines of credit); Adjust this balance by any capital that was syndicated after the </t>
    </r>
    <r>
      <rPr>
        <b/>
        <sz val="10"/>
        <color rgb="FF000000"/>
        <rFont val="Arial"/>
        <family val="2"/>
      </rPr>
      <t>Initial Investment Date</t>
    </r>
    <r>
      <rPr>
        <sz val="10"/>
        <color rgb="FF000000"/>
        <rFont val="Arial"/>
        <family val="2"/>
      </rPr>
      <t xml:space="preserve">; For the avoidance of doubt, do </t>
    </r>
    <r>
      <rPr>
        <u/>
        <sz val="10"/>
        <color rgb="FF000000"/>
        <rFont val="Arial"/>
        <family val="2"/>
      </rPr>
      <t>not</t>
    </r>
    <r>
      <rPr>
        <sz val="10"/>
        <color rgb="FF000000"/>
        <rFont val="Arial"/>
        <family val="2"/>
      </rPr>
      <t xml:space="preserve"> include the capital that was directly invested by any ‘LPs’ that directly manage their economic interests in the </t>
    </r>
    <r>
      <rPr>
        <b/>
        <sz val="10"/>
        <color rgb="FF000000"/>
        <rFont val="Arial"/>
        <family val="2"/>
      </rPr>
      <t>Company</t>
    </r>
    <r>
      <rPr>
        <sz val="10"/>
        <color rgb="FF000000"/>
        <rFont val="Arial"/>
        <family val="2"/>
      </rPr>
      <t xml:space="preserve"> (e.g., they were a co-underwriter of the transaction); For the avoidance of doubt, the total capital invested by vehicles/investors under the management of the </t>
    </r>
    <r>
      <rPr>
        <b/>
        <sz val="10"/>
        <color rgb="FF000000"/>
        <rFont val="Arial"/>
        <family val="2"/>
      </rPr>
      <t>GP</t>
    </r>
    <r>
      <rPr>
        <sz val="10"/>
        <color rgb="FF000000"/>
        <rFont val="Arial"/>
        <family val="2"/>
      </rPr>
      <t xml:space="preserve"> as of the </t>
    </r>
    <r>
      <rPr>
        <b/>
        <sz val="10"/>
        <color rgb="FF000000"/>
        <rFont val="Arial"/>
        <family val="2"/>
      </rPr>
      <t>Initial Investment Date</t>
    </r>
    <r>
      <rPr>
        <sz val="10"/>
        <color rgb="FF000000"/>
        <rFont val="Arial"/>
        <family val="2"/>
      </rPr>
      <t xml:space="preserv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 (fund)</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</si>
  <si>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 and any LP co-investors</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alongside the </t>
    </r>
    <r>
      <rPr>
        <b/>
        <sz val="10"/>
        <color rgb="FF000000"/>
        <rFont val="Arial"/>
        <family val="2"/>
      </rPr>
      <t xml:space="preserve">Fund's </t>
    </r>
    <r>
      <rPr>
        <sz val="10"/>
        <color rgb="FF000000"/>
        <rFont val="Arial"/>
        <family val="2"/>
      </rPr>
      <t>investment</t>
    </r>
    <r>
      <rPr>
        <b/>
        <sz val="10"/>
        <color rgb="FF000000"/>
        <rFont val="Arial"/>
        <family val="2"/>
      </rPr>
      <t>,</t>
    </r>
    <r>
      <rPr>
        <sz val="10"/>
        <color rgb="FF000000"/>
        <rFont val="Arial"/>
        <family val="2"/>
      </rPr>
      <t xml:space="preserve"> by vehicles under the management of the </t>
    </r>
    <r>
      <rPr>
        <b/>
        <sz val="10"/>
        <color rgb="FF000000"/>
        <rFont val="Arial"/>
        <family val="2"/>
      </rPr>
      <t>GP</t>
    </r>
    <r>
      <rPr>
        <sz val="10"/>
        <color rgb="FF000000"/>
        <rFont val="Arial"/>
        <family val="2"/>
      </rPr>
      <t xml:space="preserve">, excluding the </t>
    </r>
    <r>
      <rPr>
        <b/>
        <sz val="10"/>
        <color rgb="FF000000"/>
        <rFont val="Arial"/>
        <family val="2"/>
      </rPr>
      <t>Position</t>
    </r>
    <r>
      <rPr>
        <sz val="10"/>
        <color rgb="FF000000"/>
        <rFont val="Arial"/>
        <family val="2"/>
      </rPr>
      <t xml:space="preserve"> and LP co-investors (i.e., </t>
    </r>
    <r>
      <rPr>
        <sz val="10"/>
        <color theme="1"/>
        <rFont val="Arial"/>
        <family val="2"/>
      </rPr>
      <t xml:space="preserve">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t>
    </r>
    <r>
      <rPr>
        <sz val="10"/>
        <color rgb="FF000000"/>
        <rFont val="Arial"/>
        <family val="2"/>
      </rPr>
      <t xml:space="preserve">; Typically represents cross-fund investments; Include any capital that has already been realized (incl. write-offs), any applicable capitalized deal expenses, and any transactions that have been completed, but not yet financed by the vehicles' investors (e.g., capital calls financed by subscription lines of credit); Adjust this balance by any capital that was syndicated after the </t>
    </r>
    <r>
      <rPr>
        <b/>
        <sz val="10"/>
        <color rgb="FF000000"/>
        <rFont val="Arial"/>
        <family val="2"/>
      </rPr>
      <t>Initial Investment Date</t>
    </r>
    <r>
      <rPr>
        <sz val="10"/>
        <color rgb="FF000000"/>
        <rFont val="Arial"/>
        <family val="2"/>
      </rPr>
      <t xml:space="preserve">; For the avoidance of doubt, the total capital invested by vehicles/investors under the management of the </t>
    </r>
    <r>
      <rPr>
        <b/>
        <sz val="10"/>
        <color rgb="FF000000"/>
        <rFont val="Arial"/>
        <family val="2"/>
      </rPr>
      <t>GP</t>
    </r>
    <r>
      <rPr>
        <sz val="10"/>
        <color rgb="FF000000"/>
        <rFont val="Arial"/>
        <family val="2"/>
      </rPr>
      <t xml:space="preserve"> as of the </t>
    </r>
    <r>
      <rPr>
        <b/>
        <sz val="10"/>
        <color rgb="FF000000"/>
        <rFont val="Arial"/>
        <family val="2"/>
      </rPr>
      <t>Initial Investment Date</t>
    </r>
    <r>
      <rPr>
        <sz val="10"/>
        <color rgb="FF000000"/>
        <rFont val="Arial"/>
        <family val="2"/>
      </rPr>
      <t xml:space="preserv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 (fund)</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</si>
  <si>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t>
    </r>
    <r>
      <rPr>
        <i/>
        <u/>
        <sz val="10"/>
        <color theme="1"/>
        <rFont val="Arial"/>
        <family val="2"/>
      </rPr>
      <t>not</t>
    </r>
    <r>
      <rPr>
        <i/>
        <sz val="10"/>
        <color theme="1"/>
        <rFont val="Arial"/>
        <family val="2"/>
      </rPr>
      <t xml:space="preserve"> controlled by the </t>
    </r>
    <r>
      <rPr>
        <b/>
        <i/>
        <sz val="10"/>
        <color theme="1"/>
        <rFont val="Arial"/>
        <family val="2"/>
      </rPr>
      <t>GP</t>
    </r>
    <r>
      <rPr>
        <i/>
        <sz val="10"/>
        <color theme="1"/>
        <rFont val="Arial"/>
        <family val="2"/>
      </rPr>
      <t xml:space="preserve"> (at entry);</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alongside the </t>
    </r>
    <r>
      <rPr>
        <b/>
        <sz val="10"/>
        <color rgb="FF000000"/>
        <rFont val="Arial"/>
        <family val="2"/>
      </rPr>
      <t>Fund</t>
    </r>
    <r>
      <rPr>
        <sz val="10"/>
        <color rgb="FF000000"/>
        <rFont val="Arial"/>
        <family val="2"/>
      </rPr>
      <t xml:space="preserve"> by vehicles/ investors </t>
    </r>
    <r>
      <rPr>
        <u/>
        <sz val="10"/>
        <color rgb="FF000000"/>
        <rFont val="Arial"/>
        <family val="2"/>
      </rPr>
      <t>not</t>
    </r>
    <r>
      <rPr>
        <sz val="10"/>
        <color rgb="FF000000"/>
        <rFont val="Arial"/>
        <family val="2"/>
      </rPr>
      <t xml:space="preserve"> under the management of the </t>
    </r>
    <r>
      <rPr>
        <b/>
        <sz val="10"/>
        <color rgb="FF000000"/>
        <rFont val="Arial"/>
        <family val="2"/>
      </rPr>
      <t>GP</t>
    </r>
    <r>
      <rPr>
        <sz val="10"/>
        <color rgb="FF000000"/>
        <rFont val="Arial"/>
        <family val="2"/>
      </rPr>
      <t xml:space="preserve"> (e.g., 'club deals'); Include any capital that has already been realized (incl. write-offs); For the avoidance of doubt, include the capital that was directly invested by any ‘LPs’ that directly manage their economic interest in the </t>
    </r>
    <r>
      <rPr>
        <b/>
        <sz val="10"/>
        <color rgb="FF000000"/>
        <rFont val="Arial"/>
        <family val="2"/>
      </rPr>
      <t>Company</t>
    </r>
    <r>
      <rPr>
        <sz val="10"/>
        <color rgb="FF000000"/>
        <rFont val="Arial"/>
        <family val="2"/>
      </rPr>
      <t xml:space="preserve"> (e.g., they were a co-underwriter of the transaction)</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</si>
  <si>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(on a percentage basis)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t>
    </r>
    <r>
      <rPr>
        <sz val="10"/>
        <color theme="1"/>
        <rFont val="Arial"/>
        <family val="2"/>
      </rPr>
      <t xml:space="preserve">; For equity </t>
    </r>
    <r>
      <rPr>
        <b/>
        <sz val="10"/>
        <color theme="1"/>
        <rFont val="Arial"/>
        <family val="2"/>
      </rPr>
      <t>Positions</t>
    </r>
    <r>
      <rPr>
        <sz val="10"/>
        <color theme="1"/>
        <rFont val="Arial"/>
        <family val="2"/>
      </rPr>
      <t xml:space="preserve"> only; The percentage-share of equity in the </t>
    </r>
    <r>
      <rPr>
        <b/>
        <sz val="10"/>
        <color theme="1"/>
        <rFont val="Arial"/>
        <family val="2"/>
      </rPr>
      <t>Company</t>
    </r>
    <r>
      <rPr>
        <sz val="10"/>
        <color theme="1"/>
        <rFont val="Arial"/>
        <family val="2"/>
      </rPr>
      <t xml:space="preserve"> (if any) that's managed by the </t>
    </r>
    <r>
      <rPr>
        <b/>
        <sz val="10"/>
        <color theme="1"/>
        <rFont val="Arial"/>
        <family val="2"/>
      </rPr>
      <t>GP</t>
    </r>
    <r>
      <rPr>
        <sz val="10"/>
        <color theme="1"/>
        <rFont val="Arial"/>
        <family val="2"/>
      </rPr>
      <t xml:space="preserve">, excluding the </t>
    </r>
    <r>
      <rPr>
        <b/>
        <sz val="10"/>
        <color theme="1"/>
        <rFont val="Arial"/>
        <family val="2"/>
      </rPr>
      <t xml:space="preserve">Position </t>
    </r>
    <r>
      <rPr>
        <sz val="10"/>
        <color theme="1"/>
        <rFont val="Arial"/>
        <family val="2"/>
      </rPr>
      <t xml:space="preserve">(based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Typically represents the equity interest in the </t>
    </r>
    <r>
      <rPr>
        <b/>
        <sz val="10"/>
        <color theme="1"/>
        <rFont val="Arial"/>
        <family val="2"/>
      </rPr>
      <t>Company</t>
    </r>
    <r>
      <rPr>
        <sz val="10"/>
        <color theme="1"/>
        <rFont val="Arial"/>
        <family val="2"/>
      </rPr>
      <t xml:space="preserve"> that’s managed by the </t>
    </r>
    <r>
      <rPr>
        <b/>
        <sz val="10"/>
        <color theme="1"/>
        <rFont val="Arial"/>
        <family val="2"/>
      </rPr>
      <t>GP</t>
    </r>
    <r>
      <rPr>
        <sz val="10"/>
        <color theme="1"/>
        <rFont val="Arial"/>
        <family val="2"/>
      </rPr>
      <t xml:space="preserve"> on behalf of non-</t>
    </r>
    <r>
      <rPr>
        <b/>
        <sz val="10"/>
        <color theme="1"/>
        <rFont val="Arial"/>
        <family val="2"/>
      </rPr>
      <t>Fund</t>
    </r>
    <r>
      <rPr>
        <sz val="10"/>
        <color theme="1"/>
        <rFont val="Arial"/>
        <family val="2"/>
      </rPr>
      <t xml:space="preserve"> vehicles (i.e., cross-fund investments) and/or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As of the </t>
    </r>
    <r>
      <rPr>
        <b/>
        <sz val="10"/>
        <color theme="1"/>
        <rFont val="Arial"/>
        <family val="2"/>
      </rPr>
      <t>Initial Investment Date</t>
    </r>
    <r>
      <rPr>
        <sz val="10"/>
        <color theme="1"/>
        <rFont val="Arial"/>
        <family val="2"/>
      </rPr>
      <t xml:space="preserve"> </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</si>
  <si>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(on a percentage basis) by the </t>
    </r>
    <r>
      <rPr>
        <b/>
        <i/>
        <sz val="10"/>
        <color theme="1"/>
        <rFont val="Arial"/>
        <family val="2"/>
      </rPr>
      <t>GP</t>
    </r>
    <r>
      <rPr>
        <i/>
        <sz val="10"/>
        <color theme="1"/>
        <rFont val="Arial"/>
        <family val="2"/>
      </rPr>
      <t xml:space="preserve">, excluding the </t>
    </r>
    <r>
      <rPr>
        <b/>
        <i/>
        <sz val="10"/>
        <color theme="1"/>
        <rFont val="Arial"/>
        <family val="2"/>
      </rPr>
      <t>Fund's</t>
    </r>
    <r>
      <rPr>
        <i/>
        <sz val="10"/>
        <color theme="1"/>
        <rFont val="Arial"/>
        <family val="2"/>
      </rPr>
      <t xml:space="preserve"> investment; </t>
    </r>
    <r>
      <rPr>
        <sz val="10"/>
        <color theme="1"/>
        <rFont val="Arial"/>
        <family val="2"/>
      </rPr>
      <t xml:space="preserve">For equity </t>
    </r>
    <r>
      <rPr>
        <b/>
        <sz val="10"/>
        <color theme="1"/>
        <rFont val="Arial"/>
        <family val="2"/>
      </rPr>
      <t>Positions</t>
    </r>
    <r>
      <rPr>
        <sz val="10"/>
        <color theme="1"/>
        <rFont val="Arial"/>
        <family val="2"/>
      </rPr>
      <t xml:space="preserve"> only; The percentage-share of equity in the </t>
    </r>
    <r>
      <rPr>
        <b/>
        <sz val="10"/>
        <color theme="1"/>
        <rFont val="Arial"/>
        <family val="2"/>
      </rPr>
      <t>Company</t>
    </r>
    <r>
      <rPr>
        <sz val="10"/>
        <color theme="1"/>
        <rFont val="Arial"/>
        <family val="2"/>
      </rPr>
      <t xml:space="preserve"> (if any) that's managed by the </t>
    </r>
    <r>
      <rPr>
        <b/>
        <sz val="10"/>
        <color theme="1"/>
        <rFont val="Arial"/>
        <family val="2"/>
      </rPr>
      <t>GP,</t>
    </r>
    <r>
      <rPr>
        <sz val="10"/>
        <color theme="1"/>
        <rFont val="Arial"/>
        <family val="2"/>
      </rPr>
      <t xml:space="preserve"> excluding the </t>
    </r>
    <r>
      <rPr>
        <b/>
        <sz val="10"/>
        <color theme="1"/>
        <rFont val="Arial"/>
        <family val="2"/>
      </rPr>
      <t xml:space="preserve">Position </t>
    </r>
    <r>
      <rPr>
        <sz val="10"/>
        <color theme="1"/>
        <rFont val="Arial"/>
        <family val="2"/>
      </rPr>
      <t xml:space="preserve">(based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Typically represents the equity interest in the </t>
    </r>
    <r>
      <rPr>
        <b/>
        <sz val="10"/>
        <color theme="1"/>
        <rFont val="Arial"/>
        <family val="2"/>
      </rPr>
      <t>Company</t>
    </r>
    <r>
      <rPr>
        <sz val="10"/>
        <color theme="1"/>
        <rFont val="Arial"/>
        <family val="2"/>
      </rPr>
      <t xml:space="preserve"> that’s managed by the </t>
    </r>
    <r>
      <rPr>
        <b/>
        <sz val="10"/>
        <color theme="1"/>
        <rFont val="Arial"/>
        <family val="2"/>
      </rPr>
      <t>GP</t>
    </r>
    <r>
      <rPr>
        <sz val="10"/>
        <color theme="1"/>
        <rFont val="Arial"/>
        <family val="2"/>
      </rPr>
      <t xml:space="preserve"> on behalf of non-</t>
    </r>
    <r>
      <rPr>
        <b/>
        <sz val="10"/>
        <color theme="1"/>
        <rFont val="Arial"/>
        <family val="2"/>
      </rPr>
      <t>Fund</t>
    </r>
    <r>
      <rPr>
        <sz val="10"/>
        <color theme="1"/>
        <rFont val="Arial"/>
        <family val="2"/>
      </rPr>
      <t xml:space="preserve"> vehicles (i.e., cross-fund investments) and/or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the </t>
    </r>
    <r>
      <rPr>
        <b/>
        <sz val="10"/>
        <color theme="1"/>
        <rFont val="Arial"/>
        <family val="2"/>
      </rPr>
      <t>Exit Date</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</si>
  <si>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by the </t>
    </r>
    <r>
      <rPr>
        <b/>
        <i/>
        <sz val="10"/>
        <color theme="1"/>
        <rFont val="Arial"/>
        <family val="2"/>
      </rPr>
      <t>GP</t>
    </r>
    <r>
      <rPr>
        <sz val="10"/>
        <color theme="1"/>
        <rFont val="Arial"/>
        <family val="2"/>
      </rPr>
      <t xml:space="preserve">, </t>
    </r>
    <r>
      <rPr>
        <i/>
        <sz val="10"/>
        <color theme="1"/>
        <rFont val="Arial"/>
        <family val="2"/>
      </rPr>
      <t xml:space="preserve">exluding the </t>
    </r>
    <r>
      <rPr>
        <b/>
        <i/>
        <sz val="10"/>
        <color theme="1"/>
        <rFont val="Arial"/>
        <family val="2"/>
      </rPr>
      <t>Fund's</t>
    </r>
    <r>
      <rPr>
        <i/>
        <sz val="10"/>
        <color theme="1"/>
        <rFont val="Arial"/>
        <family val="2"/>
      </rPr>
      <t xml:space="preserve"> investment and any LP co-investors</t>
    </r>
    <r>
      <rPr>
        <sz val="10"/>
        <color theme="1"/>
        <rFont val="Arial"/>
        <family val="2"/>
      </rPr>
      <t xml:space="preserve">; As of the </t>
    </r>
    <r>
      <rPr>
        <b/>
        <sz val="10"/>
        <color rgb="FF000000"/>
        <rFont val="Arial"/>
        <family val="2"/>
      </rPr>
      <t>Template Reporting Date</t>
    </r>
    <r>
      <rPr>
        <sz val="10"/>
        <color rgb="FF000000"/>
        <rFont val="Arial"/>
        <family val="2"/>
      </rPr>
      <t xml:space="preserve">, the cumulative amount of capital invested alongside the </t>
    </r>
    <r>
      <rPr>
        <b/>
        <sz val="10"/>
        <color rgb="FF000000"/>
        <rFont val="Arial"/>
        <family val="2"/>
      </rPr>
      <t>Fund</t>
    </r>
    <r>
      <rPr>
        <sz val="10"/>
        <color rgb="FF000000"/>
        <rFont val="Arial"/>
        <family val="2"/>
      </rPr>
      <t xml:space="preserve">, by vehicles under the management of the </t>
    </r>
    <r>
      <rPr>
        <b/>
        <sz val="10"/>
        <color rgb="FF000000"/>
        <rFont val="Arial"/>
        <family val="2"/>
      </rPr>
      <t>GP</t>
    </r>
    <r>
      <rPr>
        <sz val="10"/>
        <color rgb="FF000000"/>
        <rFont val="Arial"/>
        <family val="2"/>
      </rPr>
      <t xml:space="preserve">, excluding: 1.) the </t>
    </r>
    <r>
      <rPr>
        <b/>
        <sz val="10"/>
        <color rgb="FF000000"/>
        <rFont val="Arial"/>
        <family val="2"/>
      </rPr>
      <t>Position</t>
    </r>
    <r>
      <rPr>
        <sz val="10"/>
        <color rgb="FF000000"/>
        <rFont val="Arial"/>
        <family val="2"/>
      </rPr>
      <t xml:space="preserve"> and 2.) LP co-investors (i.e., direct/syndicated investors whose economic interests in the </t>
    </r>
    <r>
      <rPr>
        <b/>
        <sz val="10"/>
        <color rgb="FF000000"/>
        <rFont val="Arial"/>
        <family val="2"/>
      </rPr>
      <t>Company</t>
    </r>
    <r>
      <rPr>
        <sz val="10"/>
        <color rgb="FF000000"/>
        <rFont val="Arial"/>
        <family val="2"/>
      </rPr>
      <t xml:space="preserve"> are</t>
    </r>
    <r>
      <rPr>
        <sz val="10"/>
        <color theme="1"/>
        <rFont val="Arial"/>
        <family val="2"/>
      </rPr>
      <t xml:space="preserve"> controlled by the </t>
    </r>
    <r>
      <rPr>
        <b/>
        <sz val="10"/>
        <color theme="1"/>
        <rFont val="Arial"/>
        <family val="2"/>
      </rPr>
      <t>GP</t>
    </r>
    <r>
      <rPr>
        <sz val="10"/>
        <color theme="1"/>
        <rFont val="Arial"/>
        <family val="2"/>
      </rPr>
      <t>)</t>
    </r>
    <r>
      <rPr>
        <sz val="10"/>
        <color rgb="FF000000"/>
        <rFont val="Arial"/>
        <family val="2"/>
      </rPr>
      <t xml:space="preserve">; Typically represents cross-fund investments; Include any capital that has already been realized (incl. write-offs) and any transactions that have been completed, but not yet financed by the vehicles' investors (e.g., capital calls financed by subscription lines of credit); Include any PIK interest earned and any applicable capitalized deal expenses; Adjust this balance by any capital that was syndicated after the </t>
    </r>
    <r>
      <rPr>
        <b/>
        <sz val="10"/>
        <color rgb="FF000000"/>
        <rFont val="Arial"/>
        <family val="2"/>
      </rPr>
      <t>Initial Investment Date</t>
    </r>
    <r>
      <rPr>
        <sz val="10"/>
        <color rgb="FF000000"/>
        <rFont val="Arial"/>
        <family val="2"/>
      </rPr>
      <t xml:space="preserve">; For the avoidance of doubt, the total capital invested by vehicles/investors under the management of the </t>
    </r>
    <r>
      <rPr>
        <b/>
        <sz val="10"/>
        <color rgb="FF000000"/>
        <rFont val="Arial"/>
        <family val="2"/>
      </rPr>
      <t>GP</t>
    </r>
    <r>
      <rPr>
        <sz val="10"/>
        <color rgb="FF000000"/>
        <rFont val="Arial"/>
        <family val="2"/>
      </rPr>
      <t xml:space="preserve"> as of a particular date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t>
    </r>
    <r>
      <rPr>
        <sz val="10"/>
        <color rgb="FF000000"/>
        <rFont val="Arial"/>
        <family val="2"/>
      </rPr>
      <t xml:space="preserve"> (converted to </t>
    </r>
    <r>
      <rPr>
        <b/>
        <sz val="10"/>
        <color rgb="FF000000"/>
        <rFont val="Arial"/>
        <family val="2"/>
      </rPr>
      <t>Company Reporting Currency</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</si>
  <si>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t>ILPA Portfolio Company Metrics Template (v. 1.0) - This file was last updated on March 21, 2019</t>
  </si>
  <si>
    <r>
      <rPr>
        <sz val="11"/>
        <color theme="1"/>
        <rFont val="AvenirNext LT Pro Regular"/>
        <family val="2"/>
      </rPr>
      <t>•</t>
    </r>
    <r>
      <rPr>
        <sz val="11"/>
        <color theme="1"/>
        <rFont val="Arial"/>
        <family val="2"/>
      </rPr>
      <t xml:space="preserve"> There have been no changes made to this file since it was initially published on March 21,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</si>
</sst>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x"/>
    <numFmt numFmtId="165" formatCode="[$-1009]mmmm\ d\,\ yyyy;@"/>
    <numFmt numFmtId="166" formatCode="#,##0.00\x"/>
    <numFmt numFmtId="167" formatCode="mm\-dd\-yyyy"/>
    <numFmt numFmtId="168" formatCode="[$-409]mmmm\ dd"/>
    <numFmt numFmtId="169" formatCode="mm/dd/yyyy"/>
    <numFmt numFmtId="170" formatCode="mm/dd/yy"/>
    <numFmt numFmtId="171" formatCode="0.0\x"/>
    <numFmt numFmtId="172" formatCode="0.0%"/>
    <numFmt numFmtId="173" formatCode="0000"/>
  </numFmts>
  <fonts count="46" x14ac:knownFonts="1">
    <font>
      <sz val="11"/>
      <color theme="1"/>
      <name val="Calibri"/>
      <family val="2"/>
      <scheme val="minor"/>
    </font>
    <font>
      <sz val="10"/>
      <color theme="1"/>
      <name val="Arial"/>
      <family val="2"/>
    </font>
    <font>
      <sz val="10"/>
      <color rgb="FF00B0F0"/>
      <name val="Arial"/>
      <family val="2"/>
    </font>
    <font>
      <b/>
      <sz val="10"/>
      <color theme="1"/>
      <name val="Arial"/>
      <family val="2"/>
    </font>
    <font>
      <sz val="11"/>
      <color theme="1"/>
      <name val="Calibri"/>
      <family val="2"/>
      <scheme val="minor"/>
    </font>
    <font>
      <b/>
      <vertAlign val="superscript"/>
      <sz val="10"/>
      <color theme="1"/>
      <name val="Arial"/>
      <family val="2"/>
    </font>
    <font>
      <b/>
      <sz val="10"/>
      <color rgb="FFFF0000"/>
      <name val="Arial"/>
      <family val="2"/>
    </font>
    <font>
      <sz val="10"/>
      <color rgb="FF00B050"/>
      <name val="Arial"/>
      <family val="2"/>
    </font>
    <font>
      <i/>
      <sz val="8"/>
      <color theme="1"/>
      <name val="Arial"/>
      <family val="2"/>
    </font>
    <font>
      <sz val="10"/>
      <color rgb="FFFF0000"/>
      <name val="Arial"/>
      <family val="2"/>
    </font>
    <font>
      <b/>
      <i/>
      <sz val="8"/>
      <color theme="1"/>
      <name val="Arial"/>
      <family val="2"/>
    </font>
    <font>
      <b/>
      <sz val="10"/>
      <name val="Arial"/>
      <family val="2"/>
    </font>
    <font>
      <sz val="10"/>
      <name val="Arial"/>
      <family val="2"/>
    </font>
    <font>
      <b/>
      <sz val="10"/>
      <color theme="0"/>
      <name val="Arial"/>
      <family val="2"/>
    </font>
    <font>
      <sz val="10"/>
      <color theme="0"/>
      <name val="Arial"/>
      <family val="2"/>
    </font>
    <font>
      <sz val="6"/>
      <color theme="1"/>
      <name val="Arial"/>
      <family val="2"/>
    </font>
    <font>
      <u/>
      <sz val="10"/>
      <color theme="1"/>
      <name val="Arial"/>
      <family val="2"/>
    </font>
    <font>
      <i/>
      <sz val="10"/>
      <color theme="1"/>
      <name val="Arial"/>
      <family val="2"/>
    </font>
    <font>
      <sz val="10"/>
      <color rgb="FF000000"/>
      <name val="Arial"/>
      <family val="2"/>
    </font>
    <font>
      <b/>
      <sz val="10"/>
      <color rgb="FF000000"/>
      <name val="Arial"/>
      <family val="2"/>
    </font>
    <font>
      <b/>
      <i/>
      <sz val="8"/>
      <color theme="0"/>
      <name val="Arial"/>
      <family val="2"/>
    </font>
    <font>
      <b/>
      <sz val="8"/>
      <color theme="1"/>
      <name val="Arial"/>
      <family val="2"/>
    </font>
    <font>
      <b/>
      <sz val="8"/>
      <color theme="0"/>
      <name val="Arial"/>
      <family val="2"/>
    </font>
    <font>
      <b/>
      <sz val="10"/>
      <color rgb="FF00B0F0"/>
      <name val="Arial"/>
      <family val="2"/>
    </font>
    <font>
      <b/>
      <i/>
      <sz val="10"/>
      <color rgb="FFFF0000"/>
      <name val="Arial"/>
      <family val="2"/>
    </font>
    <font>
      <u/>
      <sz val="10"/>
      <name val="Arial"/>
      <family val="2"/>
    </font>
    <font>
      <b/>
      <i/>
      <sz val="10"/>
      <color theme="0"/>
      <name val="Arial"/>
      <family val="2"/>
    </font>
    <font>
      <sz val="7"/>
      <color theme="1"/>
      <name val="Arial"/>
      <family val="2"/>
    </font>
    <font>
      <sz val="11"/>
      <color theme="1"/>
      <name val="Arial"/>
      <family val="2"/>
    </font>
    <font>
      <b/>
      <sz val="11"/>
      <color theme="0"/>
      <name val="Arial"/>
      <family val="2"/>
    </font>
    <font>
      <i/>
      <sz val="11"/>
      <color theme="1"/>
      <name val="Arial"/>
      <family val="2"/>
    </font>
    <font>
      <b/>
      <i/>
      <sz val="10"/>
      <color rgb="FF00B0F0"/>
      <name val="Arial"/>
      <family val="2"/>
    </font>
    <font>
      <b/>
      <i/>
      <sz val="9"/>
      <color rgb="FFFF0000"/>
      <name val="Arial"/>
      <family val="2"/>
    </font>
    <font>
      <b/>
      <u/>
      <sz val="11"/>
      <color theme="1"/>
      <name val="Arial"/>
      <family val="2"/>
    </font>
    <font>
      <sz val="11"/>
      <color theme="1"/>
      <name val="AvenirNext LT Pro Regular"/>
      <family val="2"/>
    </font>
    <font>
      <i/>
      <sz val="9"/>
      <color theme="1"/>
      <name val="Arial"/>
      <family val="2"/>
    </font>
    <font>
      <sz val="9"/>
      <color theme="1"/>
      <name val="Arial"/>
      <family val="2"/>
    </font>
    <font>
      <b/>
      <sz val="9"/>
      <color theme="1"/>
      <name val="Arial"/>
      <family val="2"/>
    </font>
    <font>
      <u/>
      <sz val="9"/>
      <color theme="1"/>
      <name val="Arial"/>
      <family val="2"/>
    </font>
    <font>
      <b/>
      <i/>
      <sz val="8"/>
      <color rgb="FFFF0000"/>
      <name val="Arial"/>
      <family val="2"/>
    </font>
    <font>
      <sz val="9"/>
      <color rgb="FF00B050"/>
      <name val="Arial"/>
      <family val="2"/>
    </font>
    <font>
      <sz val="11"/>
      <color rgb="FF00B050"/>
      <name val="Arial"/>
      <family val="2"/>
    </font>
    <font>
      <b/>
      <sz val="11"/>
      <color theme="0"/>
      <name val="Calibri"/>
      <family val="2"/>
      <scheme val="minor"/>
    </font>
    <font>
      <u/>
      <sz val="10"/>
      <color rgb="FF000000"/>
      <name val="Arial"/>
      <family val="2"/>
    </font>
    <font>
      <b/>
      <i/>
      <sz val="10"/>
      <color theme="1"/>
      <name val="Arial"/>
      <family val="2"/>
    </font>
    <font>
      <i/>
      <u/>
      <sz val="10"/>
      <color theme="1"/>
      <name val="Arial"/>
      <family val="2"/>
    </font>
  </fonts>
  <fills count="12">
    <fill>
      <patternFill patternType="none"/>
    </fill>
    <fill>
      <patternFill patternType="gray125"/>
    </fill>
    <fill>
      <patternFill patternType="solid">
        <fgColor theme="0"/>
        <bgColor indexed="64"/>
      </patternFill>
    </fill>
    <fill>
      <patternFill patternType="gray0625"/>
    </fill>
    <fill>
      <patternFill patternType="solid">
        <fgColor indexed="65"/>
        <bgColor indexed="64"/>
      </patternFill>
    </fill>
    <fill>
      <patternFill patternType="solid">
        <fgColor rgb="FF002060"/>
        <bgColor indexed="64"/>
      </patternFill>
    </fill>
    <fill>
      <patternFill patternType="gray0625">
        <bgColor rgb="FF002060"/>
      </patternFill>
    </fill>
    <fill>
      <patternFill patternType="gray0625">
        <fgColor theme="6" tint="-0.24994659260841701"/>
        <bgColor rgb="FF002060"/>
      </patternFill>
    </fill>
    <fill>
      <patternFill patternType="solid">
        <fgColor theme="0" tint="-0.14999847407452621"/>
        <bgColor indexed="64"/>
      </patternFill>
    </fill>
    <fill>
      <patternFill patternType="gray0625">
        <bgColor theme="0" tint="-0.14999847407452621"/>
      </patternFill>
    </fill>
    <fill>
      <patternFill patternType="gray0625">
        <bgColor auto="1"/>
      </patternFill>
    </fill>
    <fill>
      <patternFill patternType="gray0625">
        <bgColor theme="0"/>
      </patternFill>
    </fill>
  </fills>
  <borders count="1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indexed="64"/>
      </bottom>
      <diagonal/>
    </border>
    <border>
      <left/>
      <right/>
      <top/>
      <bottom style="medium">
        <color indexed="64"/>
      </bottom>
      <diagonal/>
    </border>
    <border>
      <left style="thin">
        <color theme="0" tint="-0.249977111117893"/>
      </left>
      <right style="thin">
        <color theme="0" tint="-0.249977111117893"/>
      </right>
      <top/>
      <bottom style="thin">
        <color theme="0" tint="-0.249977111117893"/>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theme="0" tint="-0.249977111117893"/>
      </left>
      <right style="thin">
        <color theme="0" tint="-0.249977111117893"/>
      </right>
      <top/>
      <bottom style="medium">
        <color indexed="64"/>
      </bottom>
      <diagonal/>
    </border>
    <border>
      <left style="thin">
        <color indexed="64"/>
      </left>
      <right/>
      <top/>
      <bottom style="thin">
        <color indexed="64"/>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indexed="64"/>
      </bottom>
      <diagonal/>
    </border>
    <border>
      <left style="thin">
        <color indexed="64"/>
      </left>
      <right style="thin">
        <color indexed="64"/>
      </right>
      <top/>
      <bottom/>
      <diagonal/>
    </border>
    <border>
      <left style="thin">
        <color indexed="64"/>
      </left>
      <right style="thin">
        <color theme="0"/>
      </right>
      <top style="thin">
        <color indexed="64"/>
      </top>
      <bottom style="thin">
        <color indexed="64"/>
      </bottom>
      <diagonal/>
    </border>
    <border>
      <left style="thin">
        <color indexed="64"/>
      </left>
      <right style="thin">
        <color theme="0"/>
      </right>
      <top/>
      <bottom style="thin">
        <color indexed="64"/>
      </bottom>
      <diagonal/>
    </border>
    <border>
      <left/>
      <right style="thin">
        <color theme="0"/>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0" tint="-0.249977111117893"/>
      </top>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medium">
        <color theme="0"/>
      </left>
      <right style="medium">
        <color theme="0"/>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theme="0" tint="-0.249977111117893"/>
      </left>
      <right style="thin">
        <color theme="0" tint="-0.249977111117893"/>
      </right>
      <top style="medium">
        <color indexed="64"/>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theme="0"/>
      </left>
      <right/>
      <top style="medium">
        <color indexed="64"/>
      </top>
      <bottom style="thin">
        <color indexed="64"/>
      </bottom>
      <diagonal/>
    </border>
    <border>
      <left/>
      <right style="medium">
        <color theme="0"/>
      </right>
      <top style="medium">
        <color indexed="64"/>
      </top>
      <bottom style="thin">
        <color indexed="64"/>
      </bottom>
      <diagonal/>
    </border>
    <border>
      <left style="medium">
        <color theme="0"/>
      </left>
      <right style="thin">
        <color indexed="64"/>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bottom/>
      <diagonal/>
    </border>
    <border>
      <left style="thin">
        <color theme="0"/>
      </left>
      <right style="thin">
        <color theme="0"/>
      </right>
      <top/>
      <bottom/>
      <diagonal/>
    </border>
    <border>
      <left/>
      <right/>
      <top style="thin">
        <color indexed="64"/>
      </top>
      <bottom style="medium">
        <color indexed="64"/>
      </bottom>
      <diagonal/>
    </border>
    <border>
      <left/>
      <right style="medium">
        <color theme="0"/>
      </right>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theme="0"/>
      </left>
      <right/>
      <top style="thin">
        <color indexed="64"/>
      </top>
      <bottom style="thin">
        <color indexed="64"/>
      </bottom>
      <diagonal/>
    </border>
    <border>
      <left/>
      <right/>
      <top/>
      <bottom style="thin">
        <color theme="0"/>
      </bottom>
      <diagonal/>
    </border>
    <border>
      <left style="thin">
        <color theme="0" tint="-0.249977111117893"/>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theme="0"/>
      </right>
      <top style="medium">
        <color indexed="64"/>
      </top>
      <bottom/>
      <diagonal/>
    </border>
    <border>
      <left style="medium">
        <color theme="0"/>
      </left>
      <right/>
      <top style="medium">
        <color indexed="64"/>
      </top>
      <bottom/>
      <diagonal/>
    </border>
    <border>
      <left style="medium">
        <color theme="0"/>
      </left>
      <right/>
      <top/>
      <bottom/>
      <diagonal/>
    </border>
    <border>
      <left/>
      <right style="medium">
        <color theme="0"/>
      </right>
      <top/>
      <bottom/>
      <diagonal/>
    </border>
    <border>
      <left style="thin">
        <color indexed="64"/>
      </left>
      <right style="medium">
        <color indexed="64"/>
      </right>
      <top/>
      <bottom/>
      <diagonal/>
    </border>
    <border>
      <left/>
      <right style="thin">
        <color theme="0" tint="-0.34998626667073579"/>
      </right>
      <top/>
      <bottom/>
      <diagonal/>
    </border>
    <border>
      <left style="thin">
        <color theme="0" tint="-0.34998626667073579"/>
      </left>
      <right style="medium">
        <color indexed="64"/>
      </right>
      <top style="thin">
        <color theme="0" tint="-0.34998626667073579"/>
      </top>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thin">
        <color theme="0"/>
      </left>
      <right/>
      <top/>
      <bottom style="thin">
        <color indexed="64"/>
      </bottom>
      <diagonal/>
    </border>
    <border>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theme="0" tint="-0.34998626667073579"/>
      </right>
      <top style="thin">
        <color theme="0" tint="-0.34998626667073579"/>
      </top>
      <bottom/>
      <diagonal/>
    </border>
    <border>
      <left style="medium">
        <color theme="0"/>
      </left>
      <right/>
      <top style="thin">
        <color indexed="64"/>
      </top>
      <bottom style="medium">
        <color indexed="64"/>
      </bottom>
      <diagonal/>
    </border>
    <border>
      <left/>
      <right style="medium">
        <color theme="0"/>
      </right>
      <top style="thin">
        <color indexed="64"/>
      </top>
      <bottom style="medium">
        <color indexed="64"/>
      </bottom>
      <diagonal/>
    </border>
    <border>
      <left style="medium">
        <color theme="0"/>
      </left>
      <right/>
      <top/>
      <bottom style="thin">
        <color indexed="64"/>
      </bottom>
      <diagonal/>
    </border>
    <border>
      <left/>
      <right style="thin">
        <color theme="0" tint="-0.249977111117893"/>
      </right>
      <top/>
      <bottom/>
      <diagonal/>
    </border>
    <border>
      <left style="medium">
        <color indexed="64"/>
      </left>
      <right style="thin">
        <color indexed="64"/>
      </right>
      <top/>
      <bottom/>
      <diagonal/>
    </border>
    <border>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style="thin">
        <color indexed="64"/>
      </left>
      <right style="medium">
        <color indexed="64"/>
      </right>
      <top style="medium">
        <color indexed="64"/>
      </top>
      <bottom/>
      <diagonal/>
    </border>
    <border>
      <left style="thin">
        <color theme="0" tint="-0.34998626667073579"/>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bottom style="medium">
        <color indexed="64"/>
      </bottom>
      <diagonal/>
    </border>
  </borders>
  <cellStyleXfs count="3">
    <xf numFmtId="0" fontId="0" fillId="0" borderId="0"/>
    <xf numFmtId="9" fontId="4" fillId="0" borderId="0" applyFont="0" applyFill="0" applyBorder="0" applyAlignment="0" applyProtection="0"/>
    <xf numFmtId="43" fontId="4" fillId="0" borderId="0" applyFont="0" applyFill="0" applyBorder="0" applyAlignment="0" applyProtection="0"/>
  </cellStyleXfs>
  <cellXfs count="646">
    <xf numFmtId="0" fontId="0" fillId="0" borderId="0" xfId="0"/>
    <xf numFmtId="0" fontId="1" fillId="0" borderId="0" xfId="0" applyFont="1"/>
    <xf numFmtId="0" fontId="3" fillId="0" borderId="0" xfId="0" applyFont="1"/>
    <xf numFmtId="49" fontId="2" fillId="0" borderId="4" xfId="0" applyNumberFormat="1" applyFont="1" applyBorder="1"/>
    <xf numFmtId="0" fontId="2" fillId="0" borderId="4" xfId="0" applyFont="1" applyBorder="1"/>
    <xf numFmtId="3" fontId="2" fillId="0" borderId="4" xfId="0" applyNumberFormat="1" applyFont="1" applyBorder="1"/>
    <xf numFmtId="9" fontId="2" fillId="0" borderId="4" xfId="1" applyFont="1" applyBorder="1"/>
    <xf numFmtId="49" fontId="2" fillId="0" borderId="1" xfId="0" applyNumberFormat="1" applyFont="1" applyBorder="1"/>
    <xf numFmtId="3" fontId="2" fillId="0" borderId="1" xfId="0" applyNumberFormat="1" applyFont="1" applyBorder="1"/>
    <xf numFmtId="9" fontId="2" fillId="0" borderId="1" xfId="1" applyFont="1" applyBorder="1"/>
    <xf numFmtId="49" fontId="2" fillId="0" borderId="2" xfId="0" applyNumberFormat="1" applyFont="1" applyBorder="1"/>
    <xf numFmtId="3" fontId="2" fillId="0" borderId="2" xfId="0" applyNumberFormat="1" applyFont="1" applyBorder="1"/>
    <xf numFmtId="9" fontId="2" fillId="0" borderId="2" xfId="1" applyFont="1" applyBorder="1"/>
    <xf numFmtId="0" fontId="1" fillId="0" borderId="3" xfId="0" applyFont="1" applyBorder="1"/>
    <xf numFmtId="0" fontId="2" fillId="0" borderId="2" xfId="0" applyFont="1" applyBorder="1"/>
    <xf numFmtId="0" fontId="3" fillId="0" borderId="0" xfId="0" applyFont="1" applyAlignment="1">
      <alignment horizontal="center" vertical="center" wrapText="1"/>
    </xf>
    <xf numFmtId="0" fontId="1" fillId="0" borderId="4" xfId="0" applyFont="1" applyBorder="1" applyAlignment="1">
      <alignment vertical="center"/>
    </xf>
    <xf numFmtId="3" fontId="1" fillId="0" borderId="4" xfId="0" applyNumberFormat="1" applyFont="1" applyBorder="1" applyAlignment="1">
      <alignment vertical="center"/>
    </xf>
    <xf numFmtId="9" fontId="1" fillId="0" borderId="4" xfId="1" applyFont="1" applyBorder="1" applyAlignment="1">
      <alignment vertical="center"/>
    </xf>
    <xf numFmtId="0" fontId="1" fillId="0" borderId="0" xfId="0" applyFont="1" applyAlignment="1">
      <alignment horizontal="center"/>
    </xf>
    <xf numFmtId="49" fontId="2" fillId="0" borderId="4" xfId="0" applyNumberFormat="1" applyFont="1" applyBorder="1" applyAlignment="1">
      <alignment horizontal="left" vertical="center"/>
    </xf>
    <xf numFmtId="49" fontId="7" fillId="0" borderId="4" xfId="0" applyNumberFormat="1" applyFont="1" applyBorder="1" applyAlignment="1">
      <alignment horizontal="left" vertical="center"/>
    </xf>
    <xf numFmtId="49" fontId="3" fillId="0" borderId="1" xfId="0" applyNumberFormat="1" applyFont="1" applyBorder="1" applyAlignment="1">
      <alignment horizontal="right" vertical="center"/>
    </xf>
    <xf numFmtId="49" fontId="2" fillId="0" borderId="1" xfId="0" applyNumberFormat="1" applyFont="1" applyBorder="1" applyAlignment="1">
      <alignment horizontal="left" vertical="center"/>
    </xf>
    <xf numFmtId="0" fontId="1" fillId="0" borderId="0" xfId="0" applyFont="1" applyAlignment="1">
      <alignment vertical="center"/>
    </xf>
    <xf numFmtId="3" fontId="2" fillId="0" borderId="4" xfId="0" applyNumberFormat="1" applyFont="1" applyBorder="1" applyAlignment="1">
      <alignment horizontal="left" vertical="center"/>
    </xf>
    <xf numFmtId="49" fontId="3" fillId="0" borderId="0" xfId="0" applyNumberFormat="1" applyFont="1" applyAlignment="1">
      <alignment horizontal="right" vertical="center"/>
    </xf>
    <xf numFmtId="3" fontId="2" fillId="0" borderId="0" xfId="0" applyNumberFormat="1" applyFont="1" applyAlignment="1">
      <alignment vertical="center"/>
    </xf>
    <xf numFmtId="49" fontId="3" fillId="0" borderId="15" xfId="0" applyNumberFormat="1" applyFont="1" applyBorder="1" applyAlignment="1">
      <alignment horizontal="right" vertical="center"/>
    </xf>
    <xf numFmtId="0" fontId="7" fillId="0" borderId="4" xfId="0" applyFont="1" applyBorder="1"/>
    <xf numFmtId="0" fontId="7" fillId="0" borderId="1" xfId="0" applyFont="1" applyBorder="1"/>
    <xf numFmtId="0" fontId="7" fillId="0" borderId="2" xfId="0" applyFont="1" applyBorder="1"/>
    <xf numFmtId="0" fontId="7" fillId="0" borderId="4" xfId="0" applyFont="1" applyBorder="1" applyAlignment="1">
      <alignment horizontal="center"/>
    </xf>
    <xf numFmtId="0" fontId="7" fillId="0" borderId="2" xfId="0" applyFont="1" applyBorder="1" applyAlignment="1">
      <alignment horizontal="center"/>
    </xf>
    <xf numFmtId="0" fontId="7" fillId="0" borderId="4"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3" fontId="9" fillId="0" borderId="4" xfId="0" applyNumberFormat="1" applyFont="1" applyBorder="1"/>
    <xf numFmtId="3" fontId="9" fillId="0" borderId="2" xfId="0" applyNumberFormat="1" applyFont="1" applyBorder="1"/>
    <xf numFmtId="0" fontId="9" fillId="0" borderId="4" xfId="0" applyFont="1" applyBorder="1"/>
    <xf numFmtId="0" fontId="9" fillId="0" borderId="2" xfId="0" applyFont="1" applyBorder="1"/>
    <xf numFmtId="3" fontId="2" fillId="0" borderId="1" xfId="0" applyNumberFormat="1" applyFont="1" applyBorder="1" applyAlignment="1">
      <alignment horizontal="center"/>
    </xf>
    <xf numFmtId="3" fontId="2" fillId="0" borderId="2" xfId="0" applyNumberFormat="1" applyFont="1" applyBorder="1" applyAlignment="1">
      <alignment horizontal="center"/>
    </xf>
    <xf numFmtId="0" fontId="9" fillId="0" borderId="4" xfId="0" applyFont="1" applyBorder="1" applyAlignment="1">
      <alignment horizontal="center"/>
    </xf>
    <xf numFmtId="0" fontId="9" fillId="0" borderId="13" xfId="0" applyFont="1" applyBorder="1" applyAlignment="1">
      <alignment horizontal="center"/>
    </xf>
    <xf numFmtId="49" fontId="2" fillId="0" borderId="1" xfId="0" applyNumberFormat="1" applyFont="1" applyBorder="1" applyAlignment="1">
      <alignment horizontal="center"/>
    </xf>
    <xf numFmtId="49" fontId="2" fillId="0" borderId="2" xfId="0" applyNumberFormat="1" applyFont="1" applyBorder="1" applyAlignment="1">
      <alignment horizontal="center"/>
    </xf>
    <xf numFmtId="164" fontId="9" fillId="0" borderId="4" xfId="0" applyNumberFormat="1" applyFont="1" applyBorder="1" applyAlignment="1">
      <alignment horizontal="center"/>
    </xf>
    <xf numFmtId="164" fontId="9" fillId="0" borderId="2" xfId="0" applyNumberFormat="1" applyFont="1" applyBorder="1" applyAlignment="1">
      <alignment horizontal="center"/>
    </xf>
    <xf numFmtId="10" fontId="2" fillId="0" borderId="4" xfId="1" applyNumberFormat="1" applyFont="1" applyBorder="1" applyAlignment="1">
      <alignment horizontal="center"/>
    </xf>
    <xf numFmtId="10" fontId="2" fillId="0" borderId="2" xfId="1" applyNumberFormat="1" applyFont="1" applyBorder="1" applyAlignment="1">
      <alignment horizontal="center"/>
    </xf>
    <xf numFmtId="166" fontId="2" fillId="0" borderId="4" xfId="0" applyNumberFormat="1" applyFont="1" applyBorder="1" applyAlignment="1">
      <alignment horizontal="center"/>
    </xf>
    <xf numFmtId="166" fontId="2" fillId="0" borderId="1" xfId="0" applyNumberFormat="1" applyFont="1" applyBorder="1" applyAlignment="1">
      <alignment horizontal="center"/>
    </xf>
    <xf numFmtId="166" fontId="2" fillId="0" borderId="2" xfId="0" applyNumberFormat="1" applyFont="1" applyBorder="1" applyAlignment="1">
      <alignment horizontal="center"/>
    </xf>
    <xf numFmtId="0" fontId="2" fillId="0" borderId="4" xfId="0"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9" fillId="0" borderId="2" xfId="0" applyFont="1" applyBorder="1" applyAlignment="1">
      <alignment horizontal="center"/>
    </xf>
    <xf numFmtId="0" fontId="3" fillId="0" borderId="0" xfId="0" applyFont="1" applyAlignment="1">
      <alignment horizontal="center"/>
    </xf>
    <xf numFmtId="0" fontId="3" fillId="0" borderId="0" xfId="0" applyFont="1" applyAlignment="1">
      <alignment horizontal="center" vertical="center"/>
    </xf>
    <xf numFmtId="0" fontId="2" fillId="0" borderId="4" xfId="1" applyNumberFormat="1" applyFont="1" applyBorder="1" applyAlignment="1">
      <alignment vertical="center"/>
    </xf>
    <xf numFmtId="3" fontId="2" fillId="0" borderId="4" xfId="0" applyNumberFormat="1" applyFont="1" applyBorder="1" applyAlignment="1">
      <alignment vertical="center"/>
    </xf>
    <xf numFmtId="0" fontId="1" fillId="0" borderId="2" xfId="0" applyFont="1" applyBorder="1" applyAlignment="1">
      <alignment vertical="center"/>
    </xf>
    <xf numFmtId="0" fontId="3" fillId="4" borderId="0" xfId="0" applyFont="1" applyFill="1" applyAlignment="1">
      <alignment horizontal="center"/>
    </xf>
    <xf numFmtId="0" fontId="3" fillId="4" borderId="0" xfId="0" applyFont="1" applyFill="1" applyAlignment="1">
      <alignment horizontal="center" vertical="center" wrapText="1"/>
    </xf>
    <xf numFmtId="3" fontId="2" fillId="0" borderId="0" xfId="0" applyNumberFormat="1" applyFont="1"/>
    <xf numFmtId="3" fontId="2" fillId="0" borderId="3" xfId="0" applyNumberFormat="1" applyFont="1" applyBorder="1"/>
    <xf numFmtId="3" fontId="2" fillId="0" borderId="15" xfId="0" applyNumberFormat="1" applyFont="1" applyBorder="1"/>
    <xf numFmtId="3" fontId="2" fillId="0" borderId="17" xfId="0" applyNumberFormat="1" applyFont="1" applyBorder="1"/>
    <xf numFmtId="167" fontId="1" fillId="0" borderId="4" xfId="0" applyNumberFormat="1" applyFont="1" applyBorder="1" applyAlignment="1">
      <alignment vertical="center"/>
    </xf>
    <xf numFmtId="167" fontId="1" fillId="0" borderId="2" xfId="0" applyNumberFormat="1" applyFont="1" applyBorder="1" applyAlignment="1">
      <alignment vertical="center"/>
    </xf>
    <xf numFmtId="9" fontId="1" fillId="0" borderId="2" xfId="1" applyFont="1" applyBorder="1" applyAlignment="1">
      <alignment vertical="center"/>
    </xf>
    <xf numFmtId="1" fontId="1" fillId="0" borderId="4" xfId="0" applyNumberFormat="1" applyFont="1" applyBorder="1" applyAlignment="1">
      <alignment vertical="center"/>
    </xf>
    <xf numFmtId="168" fontId="1" fillId="0" borderId="4" xfId="0" applyNumberFormat="1" applyFont="1" applyBorder="1" applyAlignment="1">
      <alignment vertical="center"/>
    </xf>
    <xf numFmtId="3" fontId="1" fillId="0" borderId="2" xfId="0" applyNumberFormat="1" applyFont="1" applyBorder="1" applyAlignment="1">
      <alignment vertical="center"/>
    </xf>
    <xf numFmtId="0" fontId="2" fillId="0" borderId="1" xfId="0" applyFont="1" applyBorder="1"/>
    <xf numFmtId="0" fontId="1" fillId="0" borderId="4" xfId="0" applyFont="1" applyBorder="1" applyAlignment="1">
      <alignment horizontal="center" vertical="center"/>
    </xf>
    <xf numFmtId="0" fontId="1" fillId="0" borderId="2" xfId="0" applyFont="1" applyBorder="1" applyAlignment="1">
      <alignment horizontal="center" vertical="center"/>
    </xf>
    <xf numFmtId="3" fontId="1" fillId="0" borderId="4" xfId="0" applyNumberFormat="1" applyFont="1" applyBorder="1" applyAlignment="1">
      <alignment horizontal="center" vertical="center"/>
    </xf>
    <xf numFmtId="3" fontId="1" fillId="0" borderId="2" xfId="0" applyNumberFormat="1" applyFont="1" applyBorder="1" applyAlignment="1">
      <alignment horizontal="center" vertical="center"/>
    </xf>
    <xf numFmtId="9" fontId="1" fillId="0" borderId="4" xfId="1" applyFont="1" applyBorder="1" applyAlignment="1">
      <alignment horizontal="center" vertical="center"/>
    </xf>
    <xf numFmtId="9" fontId="1" fillId="0" borderId="2" xfId="1" applyFont="1" applyBorder="1" applyAlignment="1">
      <alignment horizontal="center" vertical="center"/>
    </xf>
    <xf numFmtId="9" fontId="2" fillId="0" borderId="4" xfId="1" applyFont="1" applyBorder="1" applyAlignment="1">
      <alignment vertical="center"/>
    </xf>
    <xf numFmtId="3" fontId="2" fillId="0" borderId="1" xfId="0" applyNumberFormat="1" applyFont="1" applyBorder="1" applyAlignment="1">
      <alignment vertical="center"/>
    </xf>
    <xf numFmtId="3" fontId="2" fillId="0" borderId="2" xfId="0" applyNumberFormat="1" applyFont="1" applyBorder="1" applyAlignment="1">
      <alignment vertical="center"/>
    </xf>
    <xf numFmtId="9" fontId="2" fillId="0" borderId="2" xfId="1" applyFont="1" applyBorder="1" applyAlignment="1">
      <alignment vertical="center"/>
    </xf>
    <xf numFmtId="9" fontId="2" fillId="0" borderId="2" xfId="1" applyFont="1" applyBorder="1" applyAlignment="1">
      <alignment horizontal="center" vertical="center"/>
    </xf>
    <xf numFmtId="3" fontId="2" fillId="0" borderId="2" xfId="0" applyNumberFormat="1" applyFont="1" applyBorder="1" applyAlignment="1">
      <alignment horizontal="center" vertical="center"/>
    </xf>
    <xf numFmtId="0" fontId="7" fillId="0" borderId="2" xfId="0" applyFont="1" applyBorder="1" applyAlignment="1">
      <alignment horizontal="center" vertical="center"/>
    </xf>
    <xf numFmtId="1" fontId="2" fillId="0" borderId="2" xfId="0" applyNumberFormat="1" applyFont="1" applyBorder="1" applyAlignment="1">
      <alignment vertical="center"/>
    </xf>
    <xf numFmtId="9" fontId="2" fillId="0" borderId="4" xfId="1" applyFont="1" applyBorder="1" applyAlignment="1">
      <alignment horizontal="center" vertical="center"/>
    </xf>
    <xf numFmtId="3" fontId="2" fillId="0" borderId="4" xfId="0" applyNumberFormat="1" applyFont="1" applyBorder="1" applyAlignment="1">
      <alignment horizontal="center" vertical="center"/>
    </xf>
    <xf numFmtId="0" fontId="7" fillId="0" borderId="4" xfId="0" applyFont="1" applyBorder="1" applyAlignment="1">
      <alignment horizontal="center" vertical="center"/>
    </xf>
    <xf numFmtId="1" fontId="2" fillId="0" borderId="4" xfId="0" applyNumberFormat="1" applyFont="1" applyBorder="1" applyAlignment="1">
      <alignment vertical="center"/>
    </xf>
    <xf numFmtId="3" fontId="9" fillId="0" borderId="4" xfId="0" applyNumberFormat="1" applyFont="1" applyBorder="1" applyAlignment="1">
      <alignment vertical="center"/>
    </xf>
    <xf numFmtId="3" fontId="9" fillId="0" borderId="2" xfId="0" applyNumberFormat="1" applyFont="1" applyBorder="1" applyAlignment="1">
      <alignment vertical="center"/>
    </xf>
    <xf numFmtId="0" fontId="7" fillId="0" borderId="4" xfId="1" applyNumberFormat="1" applyFont="1" applyBorder="1" applyAlignment="1">
      <alignment vertical="center"/>
    </xf>
    <xf numFmtId="0" fontId="7" fillId="0" borderId="2" xfId="1" applyNumberFormat="1" applyFont="1" applyBorder="1" applyAlignment="1">
      <alignment vertical="center"/>
    </xf>
    <xf numFmtId="0" fontId="2" fillId="0" borderId="4" xfId="0" applyFont="1" applyBorder="1" applyAlignment="1">
      <alignment horizontal="center"/>
    </xf>
    <xf numFmtId="0" fontId="2" fillId="0" borderId="2" xfId="0" applyFont="1" applyBorder="1" applyAlignment="1">
      <alignment horizontal="center"/>
    </xf>
    <xf numFmtId="3" fontId="2" fillId="0" borderId="22" xfId="0" applyNumberFormat="1" applyFont="1" applyBorder="1" applyAlignment="1">
      <alignment horizontal="center" vertical="center"/>
    </xf>
    <xf numFmtId="3" fontId="2" fillId="0" borderId="23" xfId="0" applyNumberFormat="1" applyFont="1" applyBorder="1" applyAlignment="1">
      <alignment horizontal="center" vertical="center"/>
    </xf>
    <xf numFmtId="0" fontId="1" fillId="0" borderId="8" xfId="0" applyFont="1" applyBorder="1" applyAlignment="1">
      <alignment vertical="center" wrapText="1"/>
    </xf>
    <xf numFmtId="0" fontId="12" fillId="0" borderId="8" xfId="0" applyFont="1" applyBorder="1" applyAlignment="1">
      <alignment vertical="center" wrapText="1"/>
    </xf>
    <xf numFmtId="0" fontId="1" fillId="0" borderId="0" xfId="0" applyFont="1" applyAlignment="1">
      <alignment vertical="center" wrapText="1"/>
    </xf>
    <xf numFmtId="0" fontId="14" fillId="0" borderId="0" xfId="0" applyFont="1" applyAlignment="1">
      <alignment vertical="center" wrapText="1"/>
    </xf>
    <xf numFmtId="0" fontId="1" fillId="0" borderId="8" xfId="0" applyFont="1" applyBorder="1" applyAlignment="1">
      <alignment horizontal="center" vertical="center" wrapText="1"/>
    </xf>
    <xf numFmtId="0" fontId="13" fillId="0" borderId="0" xfId="0" applyFont="1" applyAlignment="1">
      <alignment horizontal="center" vertical="center" wrapText="1"/>
    </xf>
    <xf numFmtId="0" fontId="1" fillId="0" borderId="0" xfId="0" applyFont="1" applyAlignment="1">
      <alignment horizontal="center" vertical="center" wrapText="1"/>
    </xf>
    <xf numFmtId="0" fontId="12"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11" fillId="0" borderId="0" xfId="0" applyFont="1" applyAlignment="1">
      <alignment vertical="center" wrapText="1"/>
    </xf>
    <xf numFmtId="0" fontId="13" fillId="0" borderId="0" xfId="0" applyFont="1" applyAlignment="1">
      <alignment vertical="center" wrapText="1"/>
    </xf>
    <xf numFmtId="0" fontId="1" fillId="0" borderId="9" xfId="0" applyFont="1" applyBorder="1" applyAlignment="1">
      <alignment vertical="center" wrapText="1"/>
    </xf>
    <xf numFmtId="0" fontId="14" fillId="0" borderId="0" xfId="0" applyFont="1" applyAlignment="1">
      <alignment horizontal="center" vertical="center" wrapText="1"/>
    </xf>
    <xf numFmtId="0" fontId="11" fillId="0" borderId="24" xfId="0" applyFont="1" applyBorder="1" applyAlignment="1">
      <alignment vertical="center" wrapText="1"/>
    </xf>
    <xf numFmtId="0" fontId="15" fillId="0" borderId="0" xfId="0" applyFont="1" applyAlignment="1">
      <alignment vertical="center" wrapText="1"/>
    </xf>
    <xf numFmtId="0" fontId="13" fillId="5" borderId="11" xfId="0" applyFont="1" applyFill="1" applyBorder="1" applyAlignment="1">
      <alignment horizontal="center" vertical="center" wrapText="1"/>
    </xf>
    <xf numFmtId="0" fontId="13" fillId="5" borderId="25"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3" borderId="32"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0" borderId="33" xfId="0" applyFont="1" applyBorder="1" applyAlignment="1">
      <alignment horizontal="center" vertical="center" wrapText="1"/>
    </xf>
    <xf numFmtId="0" fontId="3" fillId="0" borderId="37" xfId="0" applyFont="1" applyBorder="1" applyAlignment="1">
      <alignment horizontal="center" vertical="center"/>
    </xf>
    <xf numFmtId="0" fontId="3" fillId="0" borderId="38"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0" xfId="0" applyFont="1" applyAlignment="1">
      <alignment vertical="center"/>
    </xf>
    <xf numFmtId="0" fontId="3" fillId="4" borderId="4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1" fillId="0" borderId="0" xfId="0" applyFont="1" applyAlignment="1">
      <alignment horizontal="left" vertical="center" wrapText="1"/>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54" xfId="0" quotePrefix="1" applyFont="1" applyBorder="1" applyAlignment="1">
      <alignment horizontal="left" vertical="center" wrapText="1"/>
    </xf>
    <xf numFmtId="0" fontId="1" fillId="0" borderId="55" xfId="0" applyFont="1" applyBorder="1" applyAlignment="1">
      <alignment horizontal="left" vertical="center" wrapText="1"/>
    </xf>
    <xf numFmtId="0" fontId="1" fillId="0" borderId="56" xfId="0" applyFont="1" applyBorder="1" applyAlignment="1">
      <alignment vertical="center" wrapText="1"/>
    </xf>
    <xf numFmtId="0" fontId="1" fillId="0" borderId="57" xfId="0" applyFont="1" applyBorder="1" applyAlignment="1">
      <alignment vertical="center" wrapText="1"/>
    </xf>
    <xf numFmtId="0" fontId="1" fillId="0" borderId="58" xfId="0" applyFont="1" applyBorder="1" applyAlignment="1">
      <alignment vertical="center"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65" xfId="0" applyFont="1" applyFill="1" applyBorder="1" applyAlignment="1">
      <alignment horizontal="center" vertical="center" wrapText="1"/>
    </xf>
    <xf numFmtId="3" fontId="2" fillId="0" borderId="1" xfId="0" applyNumberFormat="1" applyFont="1" applyBorder="1" applyAlignment="1">
      <alignment horizontal="left" vertical="center"/>
    </xf>
    <xf numFmtId="0" fontId="3" fillId="0" borderId="68" xfId="0" applyFont="1" applyBorder="1" applyAlignment="1">
      <alignment horizontal="center" vertical="center" wrapText="1"/>
    </xf>
    <xf numFmtId="0" fontId="3" fillId="0" borderId="37" xfId="0" applyFont="1" applyBorder="1" applyAlignment="1">
      <alignment horizontal="center" vertical="center" wrapText="1"/>
    </xf>
    <xf numFmtId="0" fontId="1" fillId="0" borderId="0" xfId="0" applyFont="1" applyAlignment="1">
      <alignment horizontal="center" wrapText="1"/>
    </xf>
    <xf numFmtId="0" fontId="1" fillId="0" borderId="0" xfId="0" applyFont="1" applyAlignment="1">
      <alignment wrapText="1"/>
    </xf>
    <xf numFmtId="1" fontId="1" fillId="0" borderId="2" xfId="0" applyNumberFormat="1" applyFont="1" applyBorder="1" applyAlignment="1">
      <alignment vertical="center"/>
    </xf>
    <xf numFmtId="168" fontId="1" fillId="0" borderId="2" xfId="0" applyNumberFormat="1" applyFont="1" applyBorder="1" applyAlignment="1">
      <alignment vertical="center"/>
    </xf>
    <xf numFmtId="169" fontId="2" fillId="0" borderId="4" xfId="0" applyNumberFormat="1" applyFont="1" applyBorder="1" applyAlignment="1">
      <alignment horizontal="left" vertical="center"/>
    </xf>
    <xf numFmtId="0" fontId="13" fillId="5" borderId="0" xfId="0" applyFont="1" applyFill="1" applyAlignment="1">
      <alignment horizontal="left" vertical="center"/>
    </xf>
    <xf numFmtId="0" fontId="14" fillId="5" borderId="0" xfId="0" applyFont="1" applyFill="1" applyAlignment="1">
      <alignment vertical="center"/>
    </xf>
    <xf numFmtId="0" fontId="13" fillId="5" borderId="78" xfId="0" applyFont="1" applyFill="1" applyBorder="1" applyAlignment="1">
      <alignment horizontal="center" vertical="center" wrapText="1"/>
    </xf>
    <xf numFmtId="14" fontId="3" fillId="0" borderId="32" xfId="0" applyNumberFormat="1" applyFont="1" applyBorder="1" applyAlignment="1">
      <alignment horizontal="center" vertical="center" wrapText="1"/>
    </xf>
    <xf numFmtId="14" fontId="2" fillId="0" borderId="4" xfId="0" applyNumberFormat="1" applyFont="1" applyBorder="1" applyAlignment="1">
      <alignment vertical="center"/>
    </xf>
    <xf numFmtId="14" fontId="1" fillId="0" borderId="0" xfId="0" applyNumberFormat="1" applyFont="1"/>
    <xf numFmtId="169" fontId="1" fillId="0" borderId="4" xfId="0" applyNumberFormat="1" applyFont="1" applyBorder="1" applyAlignment="1">
      <alignment vertical="center"/>
    </xf>
    <xf numFmtId="169" fontId="1" fillId="0" borderId="2" xfId="0" applyNumberFormat="1" applyFont="1" applyBorder="1" applyAlignment="1">
      <alignment vertical="center"/>
    </xf>
    <xf numFmtId="169" fontId="2" fillId="0" borderId="4" xfId="0" applyNumberFormat="1" applyFont="1" applyBorder="1"/>
    <xf numFmtId="169" fontId="2" fillId="0" borderId="2" xfId="0" applyNumberFormat="1" applyFont="1" applyBorder="1"/>
    <xf numFmtId="169" fontId="2" fillId="0" borderId="4" xfId="0" applyNumberFormat="1" applyFont="1" applyBorder="1" applyAlignment="1">
      <alignment vertical="center"/>
    </xf>
    <xf numFmtId="169" fontId="2" fillId="0" borderId="2" xfId="0" applyNumberFormat="1" applyFont="1" applyBorder="1" applyAlignment="1">
      <alignment vertical="center"/>
    </xf>
    <xf numFmtId="169" fontId="1" fillId="0" borderId="4" xfId="0" applyNumberFormat="1" applyFont="1" applyBorder="1" applyAlignment="1">
      <alignment horizontal="center" vertical="center"/>
    </xf>
    <xf numFmtId="169" fontId="1" fillId="0" borderId="2" xfId="0" applyNumberFormat="1" applyFont="1" applyBorder="1" applyAlignment="1">
      <alignment horizontal="center" vertical="center"/>
    </xf>
    <xf numFmtId="169" fontId="2" fillId="0" borderId="4" xfId="0" applyNumberFormat="1" applyFont="1" applyBorder="1" applyAlignment="1">
      <alignment horizontal="center" vertical="center"/>
    </xf>
    <xf numFmtId="169" fontId="2" fillId="0" borderId="2" xfId="0" applyNumberFormat="1" applyFont="1" applyBorder="1" applyAlignment="1">
      <alignment horizontal="center" vertical="center"/>
    </xf>
    <xf numFmtId="0" fontId="3" fillId="3" borderId="57" xfId="0" applyFont="1" applyFill="1" applyBorder="1" applyAlignment="1">
      <alignment vertical="center" wrapText="1"/>
    </xf>
    <xf numFmtId="0" fontId="3" fillId="3" borderId="56" xfId="0" applyFont="1" applyFill="1" applyBorder="1" applyAlignment="1">
      <alignment vertical="center" wrapText="1"/>
    </xf>
    <xf numFmtId="0" fontId="3" fillId="3" borderId="58" xfId="0" applyFont="1" applyFill="1" applyBorder="1" applyAlignment="1">
      <alignment vertical="center" wrapText="1"/>
    </xf>
    <xf numFmtId="0" fontId="13" fillId="7" borderId="26"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3" fillId="0" borderId="0" xfId="0" applyFont="1" applyAlignment="1">
      <alignment horizontal="center" wrapText="1"/>
    </xf>
    <xf numFmtId="0" fontId="2" fillId="0" borderId="4" xfId="0" applyFont="1" applyBorder="1" applyAlignment="1">
      <alignment wrapText="1"/>
    </xf>
    <xf numFmtId="0" fontId="2" fillId="0" borderId="4" xfId="0" applyFont="1" applyBorder="1" applyAlignment="1">
      <alignment horizontal="center" wrapText="1"/>
    </xf>
    <xf numFmtId="170" fontId="2" fillId="0" borderId="4" xfId="0" applyNumberFormat="1" applyFont="1" applyBorder="1" applyAlignment="1">
      <alignment wrapText="1"/>
    </xf>
    <xf numFmtId="3" fontId="2" fillId="0" borderId="4" xfId="2" applyNumberFormat="1" applyFont="1" applyBorder="1" applyAlignment="1">
      <alignment wrapText="1"/>
    </xf>
    <xf numFmtId="3" fontId="2" fillId="0" borderId="1" xfId="2" applyNumberFormat="1"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wrapText="1"/>
    </xf>
    <xf numFmtId="0" fontId="2" fillId="0" borderId="15" xfId="0" applyFont="1" applyBorder="1" applyAlignment="1">
      <alignment wrapText="1"/>
    </xf>
    <xf numFmtId="167" fontId="11" fillId="3" borderId="82" xfId="0" applyNumberFormat="1" applyFont="1" applyFill="1" applyBorder="1" applyAlignment="1">
      <alignment horizontal="center" vertical="center" wrapText="1"/>
    </xf>
    <xf numFmtId="3" fontId="11" fillId="3" borderId="82" xfId="2" applyNumberFormat="1" applyFont="1" applyFill="1" applyBorder="1" applyAlignment="1">
      <alignment horizontal="center" vertical="center" wrapText="1"/>
    </xf>
    <xf numFmtId="164" fontId="9" fillId="0" borderId="4" xfId="0" applyNumberFormat="1" applyFont="1" applyBorder="1" applyAlignment="1">
      <alignment horizontal="center" vertical="center"/>
    </xf>
    <xf numFmtId="166" fontId="12" fillId="0" borderId="4" xfId="0" applyNumberFormat="1" applyFont="1" applyBorder="1" applyAlignment="1">
      <alignment horizontal="center" vertical="center"/>
    </xf>
    <xf numFmtId="164" fontId="9"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166" fontId="2" fillId="0" borderId="4" xfId="0" applyNumberFormat="1" applyFont="1" applyBorder="1" applyAlignment="1">
      <alignment horizontal="center" vertical="center"/>
    </xf>
    <xf numFmtId="166" fontId="2" fillId="0" borderId="1" xfId="0" applyNumberFormat="1" applyFont="1" applyBorder="1" applyAlignment="1">
      <alignment horizontal="center" vertical="center"/>
    </xf>
    <xf numFmtId="166" fontId="2" fillId="0" borderId="2" xfId="0" applyNumberFormat="1" applyFont="1" applyBorder="1" applyAlignment="1">
      <alignment horizontal="center" vertical="center"/>
    </xf>
    <xf numFmtId="164" fontId="1" fillId="0" borderId="0" xfId="0" applyNumberFormat="1" applyFont="1" applyAlignment="1">
      <alignment vertical="center"/>
    </xf>
    <xf numFmtId="0" fontId="23" fillId="0" borderId="8" xfId="0" applyFont="1" applyBorder="1" applyAlignment="1">
      <alignment horizontal="center" vertical="center" wrapText="1"/>
    </xf>
    <xf numFmtId="0" fontId="1" fillId="0" borderId="8" xfId="0" applyFont="1" applyBorder="1" applyAlignment="1">
      <alignment horizontal="left" vertical="center" wrapText="1"/>
    </xf>
    <xf numFmtId="0" fontId="14" fillId="0" borderId="0" xfId="0" applyFont="1" applyAlignment="1">
      <alignment horizontal="left" vertical="center" wrapText="1"/>
    </xf>
    <xf numFmtId="0" fontId="2" fillId="0" borderId="1" xfId="0" applyFont="1" applyBorder="1" applyAlignment="1">
      <alignment horizontal="left" vertical="center"/>
    </xf>
    <xf numFmtId="0" fontId="3" fillId="0" borderId="32" xfId="0" applyFont="1" applyBorder="1" applyAlignment="1">
      <alignment vertical="center" wrapText="1"/>
    </xf>
    <xf numFmtId="169" fontId="2" fillId="0" borderId="4" xfId="0" applyNumberFormat="1" applyFont="1" applyBorder="1" applyAlignment="1">
      <alignment horizontal="center"/>
    </xf>
    <xf numFmtId="169" fontId="2" fillId="0" borderId="2" xfId="0" applyNumberFormat="1" applyFont="1" applyBorder="1" applyAlignment="1">
      <alignment horizontal="center"/>
    </xf>
    <xf numFmtId="171" fontId="3" fillId="3" borderId="32" xfId="0" applyNumberFormat="1" applyFont="1" applyFill="1" applyBorder="1" applyAlignment="1">
      <alignment horizontal="center" vertical="center" wrapText="1"/>
    </xf>
    <xf numFmtId="171" fontId="2" fillId="0" borderId="4" xfId="0" applyNumberFormat="1" applyFont="1" applyBorder="1"/>
    <xf numFmtId="171" fontId="2" fillId="0" borderId="2" xfId="0" applyNumberFormat="1" applyFont="1" applyBorder="1"/>
    <xf numFmtId="171" fontId="1" fillId="0" borderId="4" xfId="0" applyNumberFormat="1" applyFont="1" applyBorder="1" applyAlignment="1">
      <alignment horizontal="center" vertical="center"/>
    </xf>
    <xf numFmtId="171" fontId="1" fillId="0" borderId="2" xfId="0" applyNumberFormat="1" applyFont="1" applyBorder="1" applyAlignment="1">
      <alignment horizontal="center" vertical="center"/>
    </xf>
    <xf numFmtId="172" fontId="2" fillId="0" borderId="4" xfId="1" applyNumberFormat="1" applyFont="1" applyBorder="1"/>
    <xf numFmtId="172" fontId="2" fillId="0" borderId="2" xfId="1" applyNumberFormat="1" applyFont="1" applyBorder="1"/>
    <xf numFmtId="172" fontId="1" fillId="0" borderId="4" xfId="1" applyNumberFormat="1" applyFont="1" applyBorder="1" applyAlignment="1">
      <alignment vertical="center"/>
    </xf>
    <xf numFmtId="172" fontId="1" fillId="0" borderId="2" xfId="1" applyNumberFormat="1" applyFont="1" applyBorder="1" applyAlignment="1">
      <alignment vertical="center"/>
    </xf>
    <xf numFmtId="0" fontId="12" fillId="0" borderId="8" xfId="0" applyFont="1" applyBorder="1" applyAlignment="1">
      <alignment horizontal="left" vertical="center" wrapText="1"/>
    </xf>
    <xf numFmtId="0" fontId="12" fillId="0" borderId="8" xfId="0" applyFont="1" applyBorder="1" applyAlignment="1">
      <alignment horizontal="center" vertical="center" wrapText="1"/>
    </xf>
    <xf numFmtId="0" fontId="1" fillId="0" borderId="11" xfId="0" applyFont="1" applyBorder="1" applyAlignment="1">
      <alignment horizontal="center" vertical="center" wrapText="1"/>
    </xf>
    <xf numFmtId="171" fontId="1" fillId="0" borderId="0" xfId="0" applyNumberFormat="1" applyFont="1" applyAlignment="1">
      <alignment vertical="center"/>
    </xf>
    <xf numFmtId="0" fontId="9" fillId="0" borderId="4" xfId="0" applyFont="1" applyBorder="1" applyAlignment="1">
      <alignment horizontal="center" vertical="center"/>
    </xf>
    <xf numFmtId="9" fontId="2" fillId="0" borderId="1" xfId="1" applyFont="1" applyBorder="1" applyAlignment="1">
      <alignment vertical="center"/>
    </xf>
    <xf numFmtId="3" fontId="2" fillId="0" borderId="1" xfId="1" applyNumberFormat="1" applyFont="1" applyBorder="1" applyAlignment="1">
      <alignment vertical="center"/>
    </xf>
    <xf numFmtId="0" fontId="9" fillId="0" borderId="2" xfId="0" applyFont="1" applyBorder="1" applyAlignment="1">
      <alignment horizontal="center" vertical="center"/>
    </xf>
    <xf numFmtId="14" fontId="2" fillId="0" borderId="2" xfId="0" applyNumberFormat="1" applyFont="1" applyBorder="1" applyAlignment="1">
      <alignment vertical="center"/>
    </xf>
    <xf numFmtId="0" fontId="2" fillId="0" borderId="2" xfId="1" applyNumberFormat="1" applyFont="1" applyBorder="1" applyAlignment="1">
      <alignment vertical="center"/>
    </xf>
    <xf numFmtId="3" fontId="2" fillId="0" borderId="2" xfId="1" applyNumberFormat="1" applyFont="1" applyBorder="1" applyAlignment="1">
      <alignment vertical="center"/>
    </xf>
    <xf numFmtId="3" fontId="1" fillId="0" borderId="0" xfId="0" applyNumberFormat="1" applyFont="1"/>
    <xf numFmtId="171" fontId="1" fillId="0" borderId="0" xfId="0" applyNumberFormat="1" applyFont="1"/>
    <xf numFmtId="10" fontId="2" fillId="0" borderId="4" xfId="1" applyNumberFormat="1" applyFont="1" applyBorder="1" applyAlignment="1">
      <alignment vertical="center"/>
    </xf>
    <xf numFmtId="10" fontId="2" fillId="0" borderId="1" xfId="1" applyNumberFormat="1" applyFont="1" applyBorder="1" applyAlignment="1">
      <alignment vertical="center"/>
    </xf>
    <xf numFmtId="10" fontId="2" fillId="0" borderId="2" xfId="1" applyNumberFormat="1" applyFont="1" applyBorder="1" applyAlignment="1">
      <alignment vertical="center"/>
    </xf>
    <xf numFmtId="10" fontId="1" fillId="0" borderId="4" xfId="1" applyNumberFormat="1" applyFont="1" applyBorder="1" applyAlignment="1">
      <alignment horizontal="center" vertical="center"/>
    </xf>
    <xf numFmtId="10" fontId="1" fillId="0" borderId="2" xfId="1" applyNumberFormat="1" applyFont="1" applyBorder="1" applyAlignment="1">
      <alignment horizontal="center" vertical="center"/>
    </xf>
    <xf numFmtId="10" fontId="2" fillId="0" borderId="4" xfId="1" applyNumberFormat="1" applyFont="1" applyBorder="1" applyAlignment="1">
      <alignment horizontal="center" vertical="center"/>
    </xf>
    <xf numFmtId="10" fontId="2" fillId="0" borderId="2" xfId="1" applyNumberFormat="1" applyFont="1" applyBorder="1" applyAlignment="1">
      <alignment horizontal="center" vertical="center"/>
    </xf>
    <xf numFmtId="3" fontId="2" fillId="0" borderId="4" xfId="0" applyNumberFormat="1" applyFont="1" applyBorder="1" applyAlignment="1">
      <alignment horizontal="right"/>
    </xf>
    <xf numFmtId="3" fontId="2" fillId="0" borderId="1" xfId="0" applyNumberFormat="1" applyFont="1" applyBorder="1" applyAlignment="1">
      <alignment horizontal="right"/>
    </xf>
    <xf numFmtId="3" fontId="2" fillId="0" borderId="2" xfId="0" applyNumberFormat="1" applyFont="1" applyBorder="1" applyAlignment="1">
      <alignment horizontal="right"/>
    </xf>
    <xf numFmtId="172" fontId="2" fillId="0" borderId="4" xfId="1" applyNumberFormat="1" applyFont="1" applyBorder="1" applyAlignment="1">
      <alignment vertical="center"/>
    </xf>
    <xf numFmtId="172" fontId="2" fillId="0" borderId="2" xfId="1" applyNumberFormat="1" applyFont="1" applyBorder="1" applyAlignment="1">
      <alignment vertical="center"/>
    </xf>
    <xf numFmtId="0" fontId="7" fillId="0" borderId="4" xfId="0" applyFont="1" applyBorder="1" applyAlignment="1">
      <alignment horizontal="left" vertical="center"/>
    </xf>
    <xf numFmtId="0" fontId="7" fillId="0" borderId="2" xfId="0" applyFont="1" applyBorder="1" applyAlignment="1">
      <alignment horizontal="left" vertical="center"/>
    </xf>
    <xf numFmtId="3" fontId="2" fillId="0" borderId="4" xfId="0" applyNumberFormat="1" applyFont="1" applyBorder="1" applyAlignment="1">
      <alignment horizontal="right" vertical="center"/>
    </xf>
    <xf numFmtId="3" fontId="2" fillId="0" borderId="2" xfId="0" applyNumberFormat="1" applyFont="1" applyBorder="1" applyAlignment="1">
      <alignment horizontal="right" vertical="center"/>
    </xf>
    <xf numFmtId="3" fontId="1" fillId="0" borderId="4" xfId="0" applyNumberFormat="1" applyFont="1" applyBorder="1" applyAlignment="1">
      <alignment horizontal="right" vertical="center"/>
    </xf>
    <xf numFmtId="3" fontId="1" fillId="0" borderId="2" xfId="0" applyNumberFormat="1" applyFont="1" applyBorder="1" applyAlignment="1">
      <alignment horizontal="right" vertical="center"/>
    </xf>
    <xf numFmtId="172" fontId="1" fillId="0" borderId="4" xfId="1" applyNumberFormat="1" applyFont="1" applyBorder="1" applyAlignment="1">
      <alignment horizontal="center" vertical="center"/>
    </xf>
    <xf numFmtId="172" fontId="1" fillId="0" borderId="2" xfId="1" applyNumberFormat="1" applyFont="1" applyBorder="1" applyAlignment="1">
      <alignment horizontal="center" vertical="center"/>
    </xf>
    <xf numFmtId="0" fontId="1" fillId="0" borderId="0" xfId="0" applyFont="1" applyAlignment="1">
      <alignment horizontal="right" vertical="center"/>
    </xf>
    <xf numFmtId="3" fontId="1" fillId="0" borderId="4" xfId="0" applyNumberFormat="1" applyFont="1" applyBorder="1" applyAlignment="1">
      <alignment horizontal="center"/>
    </xf>
    <xf numFmtId="3" fontId="1" fillId="0" borderId="2" xfId="0" applyNumberFormat="1" applyFont="1" applyBorder="1" applyAlignment="1">
      <alignment horizontal="center"/>
    </xf>
    <xf numFmtId="14" fontId="1" fillId="0" borderId="0" xfId="0" applyNumberFormat="1" applyFont="1" applyAlignment="1">
      <alignment vertical="center"/>
    </xf>
    <xf numFmtId="171" fontId="2" fillId="0" borderId="4" xfId="0" applyNumberFormat="1" applyFont="1" applyBorder="1" applyAlignment="1">
      <alignment horizontal="center" vertical="center"/>
    </xf>
    <xf numFmtId="171" fontId="2" fillId="0" borderId="2" xfId="0" applyNumberFormat="1" applyFont="1" applyBorder="1" applyAlignment="1">
      <alignment horizontal="center" vertical="center"/>
    </xf>
    <xf numFmtId="172" fontId="2" fillId="0" borderId="4" xfId="1" applyNumberFormat="1" applyFont="1" applyBorder="1" applyAlignment="1">
      <alignment horizontal="center" vertical="center"/>
    </xf>
    <xf numFmtId="172" fontId="2" fillId="0" borderId="2" xfId="1" applyNumberFormat="1" applyFont="1" applyBorder="1" applyAlignment="1">
      <alignment horizontal="center" vertical="center"/>
    </xf>
    <xf numFmtId="0" fontId="27" fillId="0" borderId="0" xfId="0" applyFont="1" applyAlignment="1">
      <alignment vertical="center" wrapText="1"/>
    </xf>
    <xf numFmtId="0" fontId="28" fillId="0" borderId="0" xfId="0" applyFont="1"/>
    <xf numFmtId="167" fontId="11" fillId="3" borderId="19" xfId="0" applyNumberFormat="1" applyFont="1" applyFill="1" applyBorder="1" applyAlignment="1">
      <alignment horizontal="center" vertical="center" wrapText="1"/>
    </xf>
    <xf numFmtId="167" fontId="11" fillId="3" borderId="8" xfId="0" applyNumberFormat="1" applyFont="1" applyFill="1" applyBorder="1" applyAlignment="1">
      <alignment horizontal="center" vertical="center" wrapText="1"/>
    </xf>
    <xf numFmtId="0" fontId="30" fillId="0" borderId="0" xfId="0" applyFont="1" applyAlignment="1">
      <alignment vertical="center"/>
    </xf>
    <xf numFmtId="0" fontId="2" fillId="8" borderId="4" xfId="0" applyFont="1" applyFill="1" applyBorder="1" applyAlignment="1">
      <alignment vertical="center"/>
    </xf>
    <xf numFmtId="167" fontId="11" fillId="9" borderId="19" xfId="0" applyNumberFormat="1" applyFont="1" applyFill="1" applyBorder="1" applyAlignment="1">
      <alignment horizontal="center" vertical="center" wrapText="1"/>
    </xf>
    <xf numFmtId="167" fontId="11" fillId="9" borderId="82" xfId="0" applyNumberFormat="1" applyFont="1" applyFill="1" applyBorder="1" applyAlignment="1">
      <alignment horizontal="center" vertical="center" wrapText="1"/>
    </xf>
    <xf numFmtId="0" fontId="13" fillId="0" borderId="88" xfId="0" applyFont="1" applyBorder="1" applyAlignment="1">
      <alignment vertical="center" wrapText="1"/>
    </xf>
    <xf numFmtId="0" fontId="13" fillId="5" borderId="9" xfId="0" applyFont="1" applyFill="1" applyBorder="1" applyAlignment="1">
      <alignment horizontal="center" vertical="center" wrapText="1"/>
    </xf>
    <xf numFmtId="0" fontId="31" fillId="0" borderId="8" xfId="0" applyFont="1" applyBorder="1" applyAlignment="1">
      <alignment vertical="center" wrapText="1"/>
    </xf>
    <xf numFmtId="0" fontId="13" fillId="5" borderId="26" xfId="0" applyFont="1" applyFill="1" applyBorder="1" applyAlignment="1">
      <alignment horizontal="center" vertical="center" wrapText="1"/>
    </xf>
    <xf numFmtId="170" fontId="2" fillId="0" borderId="0" xfId="0" applyNumberFormat="1" applyFont="1" applyAlignment="1">
      <alignment wrapText="1"/>
    </xf>
    <xf numFmtId="0" fontId="2" fillId="0" borderId="0" xfId="0" applyFont="1" applyAlignment="1">
      <alignment wrapText="1"/>
    </xf>
    <xf numFmtId="170" fontId="7" fillId="0" borderId="4" xfId="0" applyNumberFormat="1" applyFont="1" applyBorder="1" applyAlignment="1">
      <alignment wrapText="1"/>
    </xf>
    <xf numFmtId="0" fontId="6" fillId="0" borderId="0" xfId="0" applyFont="1" applyAlignment="1">
      <alignment horizontal="left" vertical="center"/>
    </xf>
    <xf numFmtId="0" fontId="6" fillId="0" borderId="0" xfId="0" applyFont="1" applyAlignment="1">
      <alignment vertical="center"/>
    </xf>
    <xf numFmtId="165" fontId="6" fillId="0" borderId="89" xfId="0" applyNumberFormat="1" applyFont="1" applyBorder="1" applyAlignment="1">
      <alignment horizontal="left" vertical="center"/>
    </xf>
    <xf numFmtId="165" fontId="6" fillId="0" borderId="0" xfId="0" applyNumberFormat="1" applyFont="1" applyAlignment="1">
      <alignment horizontal="left" vertical="center"/>
    </xf>
    <xf numFmtId="165" fontId="6" fillId="0" borderId="0" xfId="0" applyNumberFormat="1" applyFont="1" applyAlignment="1">
      <alignment vertical="center"/>
    </xf>
    <xf numFmtId="165" fontId="6" fillId="0" borderId="18" xfId="0" applyNumberFormat="1" applyFont="1" applyBorder="1" applyAlignment="1">
      <alignment vertical="center"/>
    </xf>
    <xf numFmtId="0" fontId="3" fillId="0" borderId="9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90" xfId="0" applyFont="1" applyBorder="1" applyAlignment="1">
      <alignment horizontal="center" vertical="center" wrapText="1"/>
    </xf>
    <xf numFmtId="0" fontId="3" fillId="3" borderId="5" xfId="0" applyFont="1" applyFill="1" applyBorder="1" applyAlignment="1">
      <alignment horizontal="center" vertical="center" wrapText="1"/>
    </xf>
    <xf numFmtId="0" fontId="3" fillId="3" borderId="90"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2" fillId="0" borderId="54" xfId="0" applyFont="1" applyBorder="1" applyAlignment="1">
      <alignment horizontal="left" vertical="center" wrapText="1"/>
    </xf>
    <xf numFmtId="166" fontId="12" fillId="0" borderId="13" xfId="0" applyNumberFormat="1" applyFont="1" applyBorder="1" applyAlignment="1">
      <alignment horizontal="center" vertical="center"/>
    </xf>
    <xf numFmtId="0" fontId="1" fillId="0" borderId="13" xfId="0" applyFont="1" applyBorder="1" applyAlignment="1">
      <alignment horizontal="center" vertical="center"/>
    </xf>
    <xf numFmtId="3" fontId="1" fillId="0" borderId="13" xfId="0" applyNumberFormat="1" applyFont="1" applyBorder="1" applyAlignment="1">
      <alignment horizontal="right" vertical="center"/>
    </xf>
    <xf numFmtId="169" fontId="1" fillId="0" borderId="13" xfId="0" applyNumberFormat="1" applyFont="1" applyBorder="1" applyAlignment="1">
      <alignment horizontal="center" vertical="center"/>
    </xf>
    <xf numFmtId="0" fontId="3" fillId="0" borderId="56" xfId="0" applyFont="1" applyBorder="1" applyAlignment="1">
      <alignment vertical="center" wrapText="1"/>
    </xf>
    <xf numFmtId="0" fontId="33" fillId="0" borderId="0" xfId="0" applyFont="1"/>
    <xf numFmtId="0" fontId="17" fillId="0" borderId="0" xfId="0" applyFont="1" applyAlignment="1">
      <alignment vertical="center"/>
    </xf>
    <xf numFmtId="0" fontId="1" fillId="0" borderId="98" xfId="0" applyFont="1" applyBorder="1" applyAlignment="1">
      <alignment horizontal="left" vertical="center" wrapText="1"/>
    </xf>
    <xf numFmtId="14" fontId="2" fillId="0" borderId="4" xfId="0" applyNumberFormat="1" applyFont="1" applyBorder="1" applyAlignment="1">
      <alignment horizontal="center" wrapText="1"/>
    </xf>
    <xf numFmtId="14" fontId="2" fillId="0" borderId="1" xfId="0" applyNumberFormat="1" applyFont="1" applyBorder="1" applyAlignment="1">
      <alignment horizontal="center" wrapText="1"/>
    </xf>
    <xf numFmtId="0" fontId="3" fillId="0" borderId="58" xfId="0" applyFont="1" applyBorder="1" applyAlignment="1">
      <alignment vertical="center" wrapText="1"/>
    </xf>
    <xf numFmtId="0" fontId="17" fillId="0" borderId="0" xfId="0" applyFont="1" applyAlignment="1">
      <alignment vertical="center" wrapText="1"/>
    </xf>
    <xf numFmtId="0" fontId="35" fillId="0" borderId="0" xfId="0" applyFont="1" applyAlignment="1">
      <alignment vertical="center"/>
    </xf>
    <xf numFmtId="0" fontId="2" fillId="0" borderId="4" xfId="0" applyFont="1" applyBorder="1" applyAlignment="1">
      <alignment horizontal="left" vertical="center"/>
    </xf>
    <xf numFmtId="0" fontId="1" fillId="0" borderId="0" xfId="0" applyFont="1" applyAlignment="1">
      <alignment horizontal="left" vertical="center"/>
    </xf>
    <xf numFmtId="0" fontId="2" fillId="0" borderId="2" xfId="0" applyFont="1" applyBorder="1" applyAlignment="1">
      <alignment horizontal="left" vertical="center"/>
    </xf>
    <xf numFmtId="10" fontId="2" fillId="0" borderId="4" xfId="1" applyNumberFormat="1" applyFont="1" applyBorder="1" applyAlignment="1">
      <alignment horizontal="left" vertical="center"/>
    </xf>
    <xf numFmtId="0" fontId="30" fillId="0" borderId="0" xfId="0" applyFont="1" applyAlignment="1">
      <alignment vertical="center" wrapText="1"/>
    </xf>
    <xf numFmtId="0" fontId="36" fillId="0" borderId="12" xfId="0" applyFont="1" applyBorder="1" applyAlignment="1">
      <alignment vertical="center" wrapText="1"/>
    </xf>
    <xf numFmtId="0" fontId="36" fillId="0" borderId="0" xfId="0" applyFont="1" applyAlignment="1">
      <alignment vertical="center" wrapText="1"/>
    </xf>
    <xf numFmtId="0" fontId="1" fillId="0" borderId="21" xfId="0" applyFont="1" applyBorder="1"/>
    <xf numFmtId="0" fontId="17" fillId="0" borderId="18" xfId="0" applyFont="1" applyBorder="1" applyAlignment="1">
      <alignment vertical="center" wrapText="1"/>
    </xf>
    <xf numFmtId="0" fontId="6" fillId="0" borderId="21" xfId="0" applyFont="1" applyBorder="1" applyAlignment="1">
      <alignment horizontal="left" vertical="center"/>
    </xf>
    <xf numFmtId="165" fontId="6" fillId="0" borderId="21" xfId="0" applyNumberFormat="1" applyFont="1" applyBorder="1" applyAlignment="1">
      <alignment horizontal="left" vertical="center"/>
    </xf>
    <xf numFmtId="0" fontId="36" fillId="0" borderId="18" xfId="0" applyFont="1" applyBorder="1" applyAlignment="1">
      <alignment vertical="center" wrapText="1"/>
    </xf>
    <xf numFmtId="0" fontId="36" fillId="0" borderId="14" xfId="0" applyFont="1" applyBorder="1" applyAlignment="1">
      <alignment vertical="center" wrapText="1"/>
    </xf>
    <xf numFmtId="0" fontId="36" fillId="0" borderId="19" xfId="0" applyFont="1" applyBorder="1" applyAlignment="1">
      <alignment vertical="center" wrapText="1"/>
    </xf>
    <xf numFmtId="0" fontId="2" fillId="0" borderId="0" xfId="0" applyFont="1" applyAlignment="1">
      <alignment horizontal="center" wrapText="1"/>
    </xf>
    <xf numFmtId="14" fontId="2" fillId="0" borderId="0" xfId="0" applyNumberFormat="1" applyFont="1" applyAlignment="1">
      <alignment horizontal="center" wrapText="1"/>
    </xf>
    <xf numFmtId="3" fontId="2" fillId="0" borderId="0" xfId="2" applyNumberFormat="1" applyFont="1" applyAlignment="1">
      <alignment wrapText="1"/>
    </xf>
    <xf numFmtId="173" fontId="2" fillId="0" borderId="0" xfId="0" applyNumberFormat="1" applyFont="1" applyAlignment="1">
      <alignment wrapText="1"/>
    </xf>
    <xf numFmtId="173" fontId="11" fillId="3" borderId="82" xfId="0" applyNumberFormat="1" applyFont="1" applyFill="1" applyBorder="1" applyAlignment="1">
      <alignment horizontal="center" vertical="center" wrapText="1"/>
    </xf>
    <xf numFmtId="173" fontId="2" fillId="0" borderId="4" xfId="0" applyNumberFormat="1" applyFont="1" applyBorder="1" applyAlignment="1">
      <alignment wrapText="1"/>
    </xf>
    <xf numFmtId="173" fontId="2" fillId="0" borderId="1" xfId="0" applyNumberFormat="1" applyFont="1" applyBorder="1" applyAlignment="1">
      <alignment wrapText="1"/>
    </xf>
    <xf numFmtId="173" fontId="2" fillId="0" borderId="4" xfId="0" applyNumberFormat="1" applyFont="1" applyBorder="1" applyAlignment="1">
      <alignment vertical="center"/>
    </xf>
    <xf numFmtId="173" fontId="2" fillId="0" borderId="2" xfId="0" applyNumberFormat="1" applyFont="1" applyBorder="1" applyAlignment="1">
      <alignment vertical="center"/>
    </xf>
    <xf numFmtId="173" fontId="1" fillId="0" borderId="0" xfId="0" applyNumberFormat="1" applyFont="1" applyAlignment="1">
      <alignment vertical="center"/>
    </xf>
    <xf numFmtId="0" fontId="3" fillId="3" borderId="102" xfId="0" applyFont="1" applyFill="1" applyBorder="1" applyAlignment="1">
      <alignment vertical="center" wrapText="1"/>
    </xf>
    <xf numFmtId="0" fontId="1" fillId="0" borderId="103" xfId="0" applyFont="1" applyBorder="1" applyAlignment="1">
      <alignment horizontal="left" vertical="center" wrapText="1"/>
    </xf>
    <xf numFmtId="0" fontId="32" fillId="0" borderId="12" xfId="0" applyFont="1" applyBorder="1" applyAlignment="1">
      <alignment horizontal="left" vertical="center"/>
    </xf>
    <xf numFmtId="0" fontId="1" fillId="0" borderId="12" xfId="0" applyFont="1" applyBorder="1" applyAlignment="1">
      <alignment vertical="center"/>
    </xf>
    <xf numFmtId="0" fontId="39" fillId="0" borderId="12" xfId="0" applyFont="1" applyBorder="1" applyAlignment="1">
      <alignment horizontal="left" vertical="center"/>
    </xf>
    <xf numFmtId="0" fontId="39" fillId="0" borderId="9" xfId="0" applyFont="1" applyBorder="1" applyAlignment="1">
      <alignment vertical="center"/>
    </xf>
    <xf numFmtId="0" fontId="30" fillId="0" borderId="10" xfId="0" applyFont="1" applyBorder="1" applyAlignment="1">
      <alignment vertical="center" wrapText="1"/>
    </xf>
    <xf numFmtId="0" fontId="30" fillId="0" borderId="11" xfId="0" applyFont="1" applyBorder="1" applyAlignment="1">
      <alignment vertical="center" wrapText="1"/>
    </xf>
    <xf numFmtId="0" fontId="39" fillId="0" borderId="12" xfId="0" applyFont="1" applyBorder="1" applyAlignment="1">
      <alignment vertical="center"/>
    </xf>
    <xf numFmtId="0" fontId="1" fillId="0" borderId="12" xfId="0" applyFont="1" applyBorder="1" applyAlignment="1">
      <alignment horizontal="center" vertical="center" wrapText="1"/>
    </xf>
    <xf numFmtId="0" fontId="1" fillId="0" borderId="12" xfId="0" applyFont="1" applyBorder="1" applyAlignment="1">
      <alignment vertical="center" wrapText="1"/>
    </xf>
    <xf numFmtId="0" fontId="24" fillId="0" borderId="0" xfId="0" applyFont="1" applyAlignment="1">
      <alignment horizontal="left" vertical="center"/>
    </xf>
    <xf numFmtId="0" fontId="8" fillId="0" borderId="52" xfId="0" applyFont="1" applyBorder="1" applyAlignment="1">
      <alignment vertical="center"/>
    </xf>
    <xf numFmtId="0" fontId="39" fillId="0" borderId="0" xfId="0" applyFont="1" applyAlignment="1">
      <alignment vertical="center"/>
    </xf>
    <xf numFmtId="0" fontId="36" fillId="0" borderId="42" xfId="0" applyFont="1" applyBorder="1" applyAlignment="1">
      <alignment vertical="center" wrapText="1"/>
    </xf>
    <xf numFmtId="0" fontId="40" fillId="0" borderId="42" xfId="0" applyFont="1" applyBorder="1" applyAlignment="1">
      <alignment vertical="center" wrapText="1"/>
    </xf>
    <xf numFmtId="0" fontId="40" fillId="0" borderId="0" xfId="0" applyFont="1" applyAlignment="1">
      <alignment vertical="center" wrapText="1"/>
    </xf>
    <xf numFmtId="0" fontId="40" fillId="0" borderId="12" xfId="0" applyFont="1" applyBorder="1" applyAlignment="1">
      <alignment vertical="center" wrapText="1"/>
    </xf>
    <xf numFmtId="0" fontId="7" fillId="8" borderId="4" xfId="0" applyFont="1" applyFill="1" applyBorder="1" applyAlignment="1">
      <alignment vertical="center"/>
    </xf>
    <xf numFmtId="0" fontId="41" fillId="0" borderId="0" xfId="0" applyFont="1"/>
    <xf numFmtId="0" fontId="1" fillId="0" borderId="105" xfId="0" applyFont="1" applyBorder="1" applyAlignment="1">
      <alignment vertical="center" wrapText="1"/>
    </xf>
    <xf numFmtId="0" fontId="3" fillId="3" borderId="46" xfId="0" applyFont="1" applyFill="1" applyBorder="1" applyAlignment="1">
      <alignment horizontal="center" vertical="center" wrapText="1"/>
    </xf>
    <xf numFmtId="0" fontId="8" fillId="0" borderId="52" xfId="0" applyFont="1" applyBorder="1" applyAlignment="1">
      <alignment horizontal="left" vertical="center" indent="3"/>
    </xf>
    <xf numFmtId="0" fontId="8" fillId="0" borderId="0" xfId="0" applyFont="1" applyAlignment="1">
      <alignment horizontal="left" vertical="center" indent="3"/>
    </xf>
    <xf numFmtId="173" fontId="9" fillId="0" borderId="4" xfId="0" applyNumberFormat="1" applyFont="1" applyBorder="1"/>
    <xf numFmtId="173" fontId="9" fillId="0" borderId="2" xfId="0" applyNumberFormat="1" applyFont="1" applyBorder="1"/>
    <xf numFmtId="164" fontId="7" fillId="0" borderId="4" xfId="0" applyNumberFormat="1" applyFont="1" applyBorder="1" applyAlignment="1">
      <alignment horizontal="center"/>
    </xf>
    <xf numFmtId="164" fontId="7" fillId="0" borderId="2" xfId="0" applyNumberFormat="1" applyFont="1" applyBorder="1" applyAlignment="1">
      <alignment horizontal="center"/>
    </xf>
    <xf numFmtId="173" fontId="1" fillId="0" borderId="4" xfId="0" applyNumberFormat="1" applyFont="1" applyBorder="1" applyAlignment="1">
      <alignment vertical="center"/>
    </xf>
    <xf numFmtId="173" fontId="1" fillId="0" borderId="2" xfId="0" applyNumberFormat="1" applyFont="1" applyBorder="1" applyAlignment="1">
      <alignment vertical="center"/>
    </xf>
    <xf numFmtId="0" fontId="1" fillId="0" borderId="3" xfId="0" applyFont="1" applyBorder="1" applyAlignment="1">
      <alignment horizontal="center"/>
    </xf>
    <xf numFmtId="14" fontId="1" fillId="0" borderId="3" xfId="0" applyNumberFormat="1" applyFont="1" applyBorder="1"/>
    <xf numFmtId="0" fontId="3" fillId="0" borderId="66" xfId="0" applyFont="1" applyBorder="1" applyAlignment="1">
      <alignment horizontal="center"/>
    </xf>
    <xf numFmtId="0" fontId="1" fillId="0" borderId="89" xfId="0" applyFont="1" applyBorder="1" applyAlignment="1">
      <alignment vertical="center"/>
    </xf>
    <xf numFmtId="0" fontId="1" fillId="0" borderId="20" xfId="0" applyFont="1" applyBorder="1" applyAlignment="1">
      <alignment vertical="center"/>
    </xf>
    <xf numFmtId="0" fontId="1" fillId="0" borderId="42" xfId="0" applyFont="1" applyBorder="1" applyAlignment="1">
      <alignment vertical="center"/>
    </xf>
    <xf numFmtId="0" fontId="1" fillId="0" borderId="39" xfId="0" applyFont="1" applyBorder="1" applyAlignment="1">
      <alignment vertical="center"/>
    </xf>
    <xf numFmtId="0" fontId="3" fillId="0" borderId="66" xfId="0" applyFont="1" applyBorder="1" applyAlignment="1">
      <alignment vertical="center"/>
    </xf>
    <xf numFmtId="0" fontId="3" fillId="0" borderId="66" xfId="0" applyFont="1" applyBorder="1" applyAlignment="1">
      <alignment horizontal="center" vertical="center"/>
    </xf>
    <xf numFmtId="0" fontId="1" fillId="0" borderId="109" xfId="0" applyFont="1" applyBorder="1" applyAlignment="1">
      <alignment vertical="center"/>
    </xf>
    <xf numFmtId="0" fontId="3" fillId="0" borderId="46" xfId="0" applyFont="1" applyBorder="1" applyAlignment="1">
      <alignment horizontal="center" vertical="center" wrapText="1"/>
    </xf>
    <xf numFmtId="0" fontId="1" fillId="0" borderId="4" xfId="0" applyFont="1" applyBorder="1" applyAlignment="1">
      <alignment horizontal="left" vertical="center"/>
    </xf>
    <xf numFmtId="0" fontId="1" fillId="0" borderId="0" xfId="0" applyFont="1" applyAlignment="1">
      <alignment horizontal="center" vertical="center"/>
    </xf>
    <xf numFmtId="0" fontId="7" fillId="0" borderId="0" xfId="0" applyFont="1" applyAlignment="1">
      <alignment vertical="center"/>
    </xf>
    <xf numFmtId="164" fontId="7" fillId="0" borderId="4" xfId="0" applyNumberFormat="1" applyFont="1" applyBorder="1" applyAlignment="1">
      <alignment horizontal="center" vertical="center"/>
    </xf>
    <xf numFmtId="164" fontId="7" fillId="0" borderId="13" xfId="0" applyNumberFormat="1" applyFont="1" applyBorder="1" applyAlignment="1">
      <alignment horizontal="center" vertical="center"/>
    </xf>
    <xf numFmtId="0" fontId="3" fillId="0" borderId="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7" xfId="0" applyFont="1" applyBorder="1" applyAlignment="1">
      <alignment horizontal="center" vertical="center" wrapText="1"/>
    </xf>
    <xf numFmtId="0" fontId="3" fillId="3" borderId="8" xfId="0" applyFont="1" applyFill="1" applyBorder="1" applyAlignment="1">
      <alignment horizontal="center" vertical="center" wrapText="1"/>
    </xf>
    <xf numFmtId="3" fontId="3" fillId="3" borderId="8" xfId="0" applyNumberFormat="1" applyFont="1" applyFill="1" applyBorder="1" applyAlignment="1">
      <alignment horizontal="center" vertical="center" wrapText="1"/>
    </xf>
    <xf numFmtId="0" fontId="3" fillId="0" borderId="48"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20"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0" borderId="42"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110" xfId="0" applyFont="1" applyBorder="1" applyAlignment="1">
      <alignment horizontal="center" vertical="center" wrapText="1"/>
    </xf>
    <xf numFmtId="171" fontId="3" fillId="3" borderId="16" xfId="0" applyNumberFormat="1"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3" fontId="3" fillId="3" borderId="35"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0" borderId="9" xfId="0" applyFont="1" applyBorder="1" applyAlignment="1">
      <alignment horizontal="center" vertical="center" wrapText="1"/>
    </xf>
    <xf numFmtId="168" fontId="2" fillId="0" borderId="4" xfId="0" applyNumberFormat="1" applyFont="1" applyBorder="1" applyAlignment="1">
      <alignment horizontal="left" vertical="center"/>
    </xf>
    <xf numFmtId="168" fontId="2" fillId="0" borderId="2" xfId="0" applyNumberFormat="1" applyFont="1" applyBorder="1" applyAlignment="1">
      <alignment horizontal="left" vertical="center"/>
    </xf>
    <xf numFmtId="167" fontId="2" fillId="0" borderId="4" xfId="0" applyNumberFormat="1" applyFont="1" applyBorder="1" applyAlignment="1">
      <alignment horizontal="left" vertical="center"/>
    </xf>
    <xf numFmtId="167" fontId="2" fillId="0" borderId="13" xfId="0" applyNumberFormat="1" applyFont="1" applyBorder="1" applyAlignment="1">
      <alignment horizontal="left" vertical="center"/>
    </xf>
    <xf numFmtId="0" fontId="2" fillId="0" borderId="13" xfId="0" applyFont="1" applyBorder="1" applyAlignment="1">
      <alignment horizontal="left" vertical="center"/>
    </xf>
    <xf numFmtId="3" fontId="2" fillId="0" borderId="4" xfId="0" applyNumberFormat="1" applyFont="1" applyBorder="1" applyAlignment="1">
      <alignment horizontal="left"/>
    </xf>
    <xf numFmtId="3" fontId="2" fillId="0" borderId="1" xfId="0" applyNumberFormat="1" applyFont="1" applyBorder="1" applyAlignment="1">
      <alignment horizontal="left"/>
    </xf>
    <xf numFmtId="3" fontId="2" fillId="0" borderId="2" xfId="0" applyNumberFormat="1" applyFont="1" applyBorder="1" applyAlignment="1">
      <alignment horizontal="left"/>
    </xf>
    <xf numFmtId="0" fontId="2" fillId="0" borderId="4" xfId="0" applyFont="1" applyBorder="1" applyAlignment="1">
      <alignment horizontal="left"/>
    </xf>
    <xf numFmtId="0" fontId="2" fillId="0" borderId="2" xfId="0" applyFont="1" applyBorder="1" applyAlignment="1">
      <alignment horizontal="left"/>
    </xf>
    <xf numFmtId="9" fontId="2" fillId="0" borderId="4" xfId="1" applyFont="1" applyBorder="1" applyAlignment="1">
      <alignment horizontal="left"/>
    </xf>
    <xf numFmtId="9" fontId="2" fillId="0" borderId="2" xfId="1" applyFont="1" applyBorder="1" applyAlignment="1">
      <alignment horizontal="left"/>
    </xf>
    <xf numFmtId="0" fontId="2" fillId="0" borderId="69" xfId="0" applyFont="1" applyBorder="1" applyAlignment="1">
      <alignment horizontal="left" vertical="center"/>
    </xf>
    <xf numFmtId="0" fontId="1" fillId="0" borderId="2" xfId="0" applyFont="1" applyBorder="1" applyAlignment="1">
      <alignment horizontal="left" vertical="center"/>
    </xf>
    <xf numFmtId="168" fontId="1" fillId="0" borderId="4" xfId="0" applyNumberFormat="1" applyFont="1" applyBorder="1" applyAlignment="1">
      <alignment horizontal="left" vertical="center"/>
    </xf>
    <xf numFmtId="168" fontId="1" fillId="0" borderId="2" xfId="0" applyNumberFormat="1" applyFont="1" applyBorder="1" applyAlignment="1">
      <alignment horizontal="left" vertical="center"/>
    </xf>
    <xf numFmtId="167" fontId="1" fillId="0" borderId="4" xfId="0" applyNumberFormat="1" applyFont="1" applyBorder="1" applyAlignment="1">
      <alignment horizontal="left" vertical="center"/>
    </xf>
    <xf numFmtId="167" fontId="1" fillId="0" borderId="2" xfId="0" applyNumberFormat="1" applyFont="1" applyBorder="1" applyAlignment="1">
      <alignment horizontal="left" vertical="center"/>
    </xf>
    <xf numFmtId="0" fontId="1" fillId="0" borderId="22" xfId="0" applyFont="1" applyBorder="1" applyAlignment="1">
      <alignment horizontal="left" vertical="center"/>
    </xf>
    <xf numFmtId="0" fontId="1" fillId="2" borderId="4" xfId="0" applyFont="1" applyFill="1" applyBorder="1" applyAlignment="1">
      <alignment horizontal="left" vertical="center"/>
    </xf>
    <xf numFmtId="0" fontId="1" fillId="0" borderId="13" xfId="0" applyFont="1" applyBorder="1" applyAlignment="1">
      <alignment horizontal="left" vertical="center"/>
    </xf>
    <xf numFmtId="164" fontId="12" fillId="0" borderId="4" xfId="0" applyNumberFormat="1" applyFont="1" applyBorder="1" applyAlignment="1">
      <alignment horizontal="left" vertical="center"/>
    </xf>
    <xf numFmtId="164" fontId="12" fillId="0" borderId="2" xfId="0" applyNumberFormat="1" applyFont="1" applyBorder="1" applyAlignment="1">
      <alignment horizontal="left" vertical="center"/>
    </xf>
    <xf numFmtId="0" fontId="12"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4" borderId="2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3" fillId="5" borderId="79" xfId="0" applyFont="1" applyFill="1" applyBorder="1" applyAlignment="1">
      <alignment horizontal="center" vertical="center" wrapText="1"/>
    </xf>
    <xf numFmtId="0" fontId="13" fillId="5" borderId="0" xfId="0" applyFont="1" applyFill="1" applyAlignment="1">
      <alignment horizontal="center" vertical="center" wrapText="1"/>
    </xf>
    <xf numFmtId="0" fontId="1" fillId="0" borderId="117" xfId="0" applyFont="1" applyBorder="1" applyAlignment="1">
      <alignment vertical="center" wrapText="1"/>
    </xf>
    <xf numFmtId="0" fontId="1" fillId="0" borderId="118" xfId="0" applyFont="1" applyBorder="1" applyAlignment="1">
      <alignment horizontal="center" vertical="center"/>
    </xf>
    <xf numFmtId="0" fontId="1" fillId="0" borderId="70" xfId="0" applyFont="1" applyBorder="1" applyAlignment="1">
      <alignment horizontal="center" vertical="center"/>
    </xf>
    <xf numFmtId="0" fontId="1" fillId="0" borderId="49" xfId="0" applyFont="1" applyBorder="1" applyAlignment="1">
      <alignment vertical="center"/>
    </xf>
    <xf numFmtId="0" fontId="1" fillId="0" borderId="51" xfId="0" applyFont="1" applyBorder="1" applyAlignment="1">
      <alignment vertical="center"/>
    </xf>
    <xf numFmtId="0" fontId="1" fillId="0" borderId="66" xfId="0" applyFont="1" applyBorder="1" applyAlignment="1">
      <alignment vertical="center"/>
    </xf>
    <xf numFmtId="0" fontId="1" fillId="0" borderId="67" xfId="0" applyFont="1" applyBorder="1" applyAlignment="1">
      <alignment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1" fillId="0" borderId="8" xfId="0" quotePrefix="1" applyFont="1" applyBorder="1" applyAlignment="1">
      <alignment horizontal="center" vertical="center"/>
    </xf>
    <xf numFmtId="0" fontId="1" fillId="0" borderId="54" xfId="0" applyFont="1" applyBorder="1" applyAlignment="1">
      <alignment horizontal="center" vertical="center"/>
    </xf>
    <xf numFmtId="0" fontId="1" fillId="0" borderId="72" xfId="0" applyFont="1" applyBorder="1" applyAlignment="1">
      <alignment vertical="center"/>
    </xf>
    <xf numFmtId="0" fontId="1" fillId="0" borderId="3" xfId="0" applyFont="1" applyBorder="1" applyAlignment="1">
      <alignment vertical="center"/>
    </xf>
    <xf numFmtId="0" fontId="1" fillId="0" borderId="71" xfId="0" applyFont="1" applyBorder="1" applyAlignment="1">
      <alignment vertical="center"/>
    </xf>
    <xf numFmtId="0" fontId="1" fillId="0" borderId="120" xfId="0" applyFont="1" applyBorder="1" applyAlignment="1">
      <alignment vertical="center" wrapText="1"/>
    </xf>
    <xf numFmtId="0" fontId="1" fillId="0" borderId="84" xfId="0" applyFont="1" applyBorder="1" applyAlignment="1">
      <alignment horizontal="center" vertical="center"/>
    </xf>
    <xf numFmtId="0" fontId="1" fillId="0" borderId="102" xfId="0" applyFont="1" applyBorder="1" applyAlignment="1">
      <alignment vertical="center" wrapText="1"/>
    </xf>
    <xf numFmtId="0" fontId="1" fillId="0" borderId="116" xfId="0" applyFont="1" applyBorder="1" applyAlignment="1">
      <alignment horizontal="center" vertical="center"/>
    </xf>
    <xf numFmtId="0" fontId="1" fillId="0" borderId="103" xfId="0" applyFont="1" applyBorder="1" applyAlignment="1">
      <alignment horizontal="center" vertical="center"/>
    </xf>
    <xf numFmtId="0" fontId="1" fillId="0" borderId="55" xfId="0" applyFont="1" applyBorder="1" applyAlignment="1">
      <alignment horizontal="center" vertical="center"/>
    </xf>
    <xf numFmtId="0" fontId="1" fillId="0" borderId="97" xfId="0" applyFont="1" applyBorder="1" applyAlignment="1">
      <alignment vertical="center" wrapText="1"/>
    </xf>
    <xf numFmtId="0" fontId="1" fillId="0" borderId="114" xfId="0" applyFont="1" applyBorder="1" applyAlignment="1">
      <alignment horizontal="center" vertical="center"/>
    </xf>
    <xf numFmtId="0" fontId="1" fillId="0" borderId="115" xfId="0" applyFont="1" applyBorder="1" applyAlignment="1">
      <alignment horizontal="center" vertical="center" wrapText="1"/>
    </xf>
    <xf numFmtId="0" fontId="1" fillId="0" borderId="54" xfId="0" applyFont="1" applyBorder="1" applyAlignment="1">
      <alignment horizontal="center" vertical="center" wrapText="1"/>
    </xf>
    <xf numFmtId="0" fontId="3" fillId="11" borderId="57" xfId="0" applyFont="1" applyFill="1" applyBorder="1" applyAlignment="1">
      <alignment vertical="center" wrapText="1"/>
    </xf>
    <xf numFmtId="0" fontId="1" fillId="0" borderId="55" xfId="0" applyFont="1" applyBorder="1" applyAlignment="1">
      <alignment horizontal="center" vertical="center" wrapText="1"/>
    </xf>
    <xf numFmtId="0" fontId="3" fillId="10" borderId="57" xfId="0" applyFont="1" applyFill="1" applyBorder="1" applyAlignment="1">
      <alignment vertical="center" wrapText="1"/>
    </xf>
    <xf numFmtId="0" fontId="1" fillId="0" borderId="83" xfId="0" applyFont="1" applyBorder="1" applyAlignment="1">
      <alignment horizontal="center" vertical="center"/>
    </xf>
    <xf numFmtId="0" fontId="1" fillId="0" borderId="53" xfId="0" applyFont="1" applyBorder="1" applyAlignment="1">
      <alignment horizontal="center" vertical="center" wrapText="1"/>
    </xf>
    <xf numFmtId="0" fontId="1" fillId="0" borderId="121" xfId="0" applyFont="1" applyBorder="1" applyAlignment="1">
      <alignment horizontal="center" vertical="center"/>
    </xf>
    <xf numFmtId="0" fontId="1" fillId="0" borderId="53" xfId="0" applyFont="1" applyBorder="1" applyAlignment="1">
      <alignment horizontal="center" vertical="center"/>
    </xf>
    <xf numFmtId="0" fontId="12" fillId="0" borderId="0" xfId="0" applyFont="1" applyAlignment="1">
      <alignment wrapText="1"/>
    </xf>
    <xf numFmtId="0" fontId="12" fillId="0" borderId="116"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83" xfId="0" applyFont="1" applyBorder="1" applyAlignment="1">
      <alignment horizontal="center" vertical="center" wrapText="1"/>
    </xf>
    <xf numFmtId="0" fontId="12" fillId="0" borderId="121" xfId="0" applyFont="1" applyBorder="1" applyAlignment="1">
      <alignment horizontal="center" vertical="center" wrapText="1"/>
    </xf>
    <xf numFmtId="165" fontId="6" fillId="0" borderId="3" xfId="0" applyNumberFormat="1" applyFont="1" applyBorder="1" applyAlignment="1">
      <alignment horizontal="left" vertical="center"/>
    </xf>
    <xf numFmtId="0" fontId="3" fillId="0" borderId="18"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82" xfId="0" applyFont="1" applyBorder="1" applyAlignment="1">
      <alignment horizontal="center" vertical="center"/>
    </xf>
    <xf numFmtId="0" fontId="3" fillId="0" borderId="82" xfId="0" applyFont="1" applyBorder="1" applyAlignment="1">
      <alignment horizontal="center" vertical="center" wrapText="1"/>
    </xf>
    <xf numFmtId="0" fontId="6" fillId="0" borderId="3" xfId="0" applyFont="1" applyBorder="1" applyAlignment="1">
      <alignment horizontal="left" vertical="center"/>
    </xf>
    <xf numFmtId="0" fontId="6" fillId="0" borderId="71" xfId="0" applyFont="1" applyBorder="1" applyAlignment="1">
      <alignment horizontal="left" vertical="center"/>
    </xf>
    <xf numFmtId="0" fontId="3" fillId="3" borderId="24" xfId="0" applyFont="1" applyFill="1" applyBorder="1" applyAlignment="1">
      <alignment horizontal="center" vertical="center" wrapText="1"/>
    </xf>
    <xf numFmtId="0" fontId="6" fillId="0" borderId="67" xfId="0" applyFont="1" applyBorder="1" applyAlignment="1">
      <alignment horizontal="left" vertical="center"/>
    </xf>
    <xf numFmtId="165" fontId="6" fillId="0" borderId="71" xfId="0" applyNumberFormat="1" applyFont="1" applyBorder="1" applyAlignment="1">
      <alignment horizontal="left" vertical="center"/>
    </xf>
    <xf numFmtId="0" fontId="0" fillId="0" borderId="8" xfId="0" applyBorder="1" applyAlignment="1">
      <alignment horizontal="center" vertical="center" wrapText="1"/>
    </xf>
    <xf numFmtId="0" fontId="0" fillId="0" borderId="8" xfId="0" applyBorder="1" applyAlignment="1">
      <alignment horizontal="center" vertical="center"/>
    </xf>
    <xf numFmtId="172" fontId="2" fillId="0" borderId="1" xfId="1" applyNumberFormat="1" applyFont="1" applyBorder="1" applyAlignment="1">
      <alignment horizontal="center"/>
    </xf>
    <xf numFmtId="172" fontId="2" fillId="0" borderId="2" xfId="1" applyNumberFormat="1" applyFont="1" applyBorder="1" applyAlignment="1">
      <alignment horizontal="center"/>
    </xf>
    <xf numFmtId="169" fontId="2" fillId="0" borderId="4" xfId="0" applyNumberFormat="1" applyFont="1" applyBorder="1" applyAlignment="1">
      <alignment wrapText="1"/>
    </xf>
    <xf numFmtId="0" fontId="14" fillId="0" borderId="0" xfId="0" applyFont="1" applyAlignment="1">
      <alignment horizontal="center" vertical="center"/>
    </xf>
    <xf numFmtId="0" fontId="3" fillId="0" borderId="59" xfId="0" applyFont="1" applyBorder="1" applyAlignment="1">
      <alignment vertical="center" wrapText="1"/>
    </xf>
    <xf numFmtId="0" fontId="3" fillId="0" borderId="60" xfId="0" applyFont="1" applyBorder="1" applyAlignment="1">
      <alignment vertical="center" wrapText="1"/>
    </xf>
    <xf numFmtId="0" fontId="3" fillId="0" borderId="61" xfId="0" applyFont="1" applyBorder="1" applyAlignment="1">
      <alignment vertical="center" wrapText="1"/>
    </xf>
    <xf numFmtId="0" fontId="1" fillId="0" borderId="119" xfId="0" applyFont="1" applyBorder="1" applyAlignment="1">
      <alignment horizontal="center" vertical="center"/>
    </xf>
    <xf numFmtId="0" fontId="1" fillId="0" borderId="103" xfId="0" applyFont="1" applyBorder="1" applyAlignment="1">
      <alignment horizontal="center" vertical="center" wrapText="1"/>
    </xf>
    <xf numFmtId="0" fontId="1" fillId="0" borderId="98" xfId="0" applyFont="1" applyBorder="1" applyAlignment="1">
      <alignment horizontal="center" vertical="center" wrapText="1"/>
    </xf>
    <xf numFmtId="0" fontId="1" fillId="0" borderId="0" xfId="0" quotePrefix="1" applyFont="1" applyAlignment="1">
      <alignment horizontal="center" vertical="center"/>
    </xf>
    <xf numFmtId="0" fontId="2" fillId="8" borderId="2" xfId="0" applyFont="1" applyFill="1" applyBorder="1" applyAlignment="1">
      <alignment vertical="center"/>
    </xf>
    <xf numFmtId="0" fontId="7" fillId="8" borderId="2" xfId="0" applyFont="1" applyFill="1" applyBorder="1" applyAlignment="1">
      <alignment vertical="center"/>
    </xf>
    <xf numFmtId="0" fontId="1" fillId="0" borderId="123" xfId="0" applyFont="1" applyBorder="1" applyAlignment="1">
      <alignment vertical="center" wrapText="1"/>
    </xf>
    <xf numFmtId="0" fontId="12" fillId="0" borderId="55" xfId="0" applyFont="1" applyBorder="1" applyAlignment="1">
      <alignment horizontal="left" vertical="center" wrapText="1"/>
    </xf>
    <xf numFmtId="37" fontId="1" fillId="0" borderId="4" xfId="2" applyNumberFormat="1" applyFont="1" applyBorder="1" applyAlignment="1">
      <alignment horizontal="center" vertical="center"/>
    </xf>
    <xf numFmtId="37" fontId="1" fillId="0" borderId="2" xfId="2" applyNumberFormat="1" applyFont="1" applyBorder="1" applyAlignment="1">
      <alignment horizontal="center" vertical="center"/>
    </xf>
    <xf numFmtId="0" fontId="3" fillId="0" borderId="41" xfId="0" applyFont="1" applyBorder="1" applyAlignment="1">
      <alignment horizontal="left" vertical="center"/>
    </xf>
    <xf numFmtId="0" fontId="3" fillId="0" borderId="80" xfId="0" applyFont="1" applyBorder="1" applyAlignment="1">
      <alignment horizontal="left" vertical="center"/>
    </xf>
    <xf numFmtId="0" fontId="3" fillId="0" borderId="68" xfId="0" applyFont="1" applyBorder="1" applyAlignment="1">
      <alignment horizontal="left" vertical="center"/>
    </xf>
    <xf numFmtId="0" fontId="13" fillId="6" borderId="93" xfId="0" applyFont="1" applyFill="1" applyBorder="1" applyAlignment="1">
      <alignment horizontal="center" vertical="center"/>
    </xf>
    <xf numFmtId="0" fontId="13" fillId="6" borderId="50" xfId="0" applyFont="1" applyFill="1" applyBorder="1" applyAlignment="1">
      <alignment horizontal="center" vertical="center"/>
    </xf>
    <xf numFmtId="0" fontId="13" fillId="6" borderId="92" xfId="0" applyFont="1" applyFill="1" applyBorder="1" applyAlignment="1">
      <alignment horizontal="center"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13" fillId="5" borderId="94" xfId="0" applyFont="1" applyFill="1" applyBorder="1" applyAlignment="1">
      <alignment horizontal="center" vertical="center"/>
    </xf>
    <xf numFmtId="0" fontId="13" fillId="5" borderId="0" xfId="0" applyFont="1" applyFill="1" applyAlignment="1">
      <alignment horizontal="center" vertical="center"/>
    </xf>
    <xf numFmtId="0" fontId="13" fillId="5" borderId="95"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96" xfId="0" applyFont="1" applyFill="1" applyBorder="1" applyAlignment="1">
      <alignment horizontal="center" vertical="center"/>
    </xf>
    <xf numFmtId="0" fontId="13" fillId="5" borderId="100"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99" xfId="0" applyFont="1" applyFill="1" applyBorder="1" applyAlignment="1">
      <alignment horizontal="center" vertical="center"/>
    </xf>
    <xf numFmtId="0" fontId="13" fillId="5" borderId="66" xfId="0" applyFont="1" applyFill="1" applyBorder="1" applyAlignment="1">
      <alignment horizontal="left" vertical="center"/>
    </xf>
    <xf numFmtId="0" fontId="13" fillId="5" borderId="0" xfId="0" applyFont="1" applyFill="1" applyAlignment="1">
      <alignment horizontal="left" vertical="center"/>
    </xf>
    <xf numFmtId="0" fontId="13" fillId="5" borderId="95" xfId="0" applyFont="1" applyFill="1" applyBorder="1" applyAlignment="1">
      <alignment horizontal="left" vertical="center"/>
    </xf>
    <xf numFmtId="0" fontId="13" fillId="5" borderId="94" xfId="0" applyFont="1" applyFill="1" applyBorder="1" applyAlignment="1">
      <alignment horizontal="left" vertical="center"/>
    </xf>
    <xf numFmtId="0" fontId="13" fillId="6" borderId="0" xfId="0" applyFont="1" applyFill="1" applyAlignment="1">
      <alignment horizontal="center" vertical="center"/>
    </xf>
    <xf numFmtId="0" fontId="13" fillId="6" borderId="95" xfId="0" applyFont="1" applyFill="1" applyBorder="1" applyAlignment="1">
      <alignment horizontal="center" vertical="center"/>
    </xf>
    <xf numFmtId="0" fontId="13" fillId="5" borderId="93" xfId="0" applyFont="1" applyFill="1" applyBorder="1" applyAlignment="1">
      <alignment horizontal="center" vertical="center"/>
    </xf>
    <xf numFmtId="0" fontId="13" fillId="5" borderId="50" xfId="0" applyFont="1" applyFill="1" applyBorder="1" applyAlignment="1">
      <alignment horizontal="center" vertical="center"/>
    </xf>
    <xf numFmtId="0" fontId="13" fillId="5" borderId="92" xfId="0" applyFont="1" applyFill="1" applyBorder="1" applyAlignment="1">
      <alignment horizontal="center" vertical="center"/>
    </xf>
    <xf numFmtId="0" fontId="13" fillId="5" borderId="106" xfId="0" applyFont="1" applyFill="1" applyBorder="1" applyAlignment="1">
      <alignment horizontal="center" vertical="center"/>
    </xf>
    <xf numFmtId="0" fontId="13" fillId="5" borderId="80" xfId="0" applyFont="1" applyFill="1" applyBorder="1" applyAlignment="1">
      <alignment horizontal="center" vertical="center"/>
    </xf>
    <xf numFmtId="0" fontId="13" fillId="5" borderId="107" xfId="0" applyFont="1" applyFill="1" applyBorder="1" applyAlignment="1">
      <alignment horizontal="center" vertical="center"/>
    </xf>
    <xf numFmtId="0" fontId="3" fillId="0" borderId="8" xfId="0" applyFont="1" applyBorder="1" applyAlignment="1">
      <alignment horizontal="left" vertical="center"/>
    </xf>
    <xf numFmtId="0" fontId="3" fillId="0" borderId="9" xfId="0" applyFont="1" applyBorder="1" applyAlignment="1">
      <alignment horizontal="right" vertical="center"/>
    </xf>
    <xf numFmtId="0" fontId="3" fillId="0" borderId="10" xfId="0" applyFont="1" applyBorder="1" applyAlignment="1">
      <alignment horizontal="righ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165" fontId="6" fillId="0" borderId="3" xfId="0" applyNumberFormat="1" applyFont="1" applyBorder="1" applyAlignment="1">
      <alignment horizontal="left" vertical="center"/>
    </xf>
    <xf numFmtId="0" fontId="6" fillId="0" borderId="0" xfId="0" applyFont="1" applyAlignment="1">
      <alignment horizontal="left" vertical="center"/>
    </xf>
    <xf numFmtId="0" fontId="13" fillId="5" borderId="34" xfId="0" applyFont="1" applyFill="1" applyBorder="1" applyAlignment="1">
      <alignment horizontal="center"/>
    </xf>
    <xf numFmtId="0" fontId="13" fillId="5" borderId="35" xfId="0" applyFont="1" applyFill="1" applyBorder="1" applyAlignment="1">
      <alignment horizontal="center"/>
    </xf>
    <xf numFmtId="0" fontId="13" fillId="5" borderId="36" xfId="0" applyFont="1" applyFill="1" applyBorder="1" applyAlignment="1">
      <alignment horizontal="center"/>
    </xf>
    <xf numFmtId="0" fontId="3" fillId="0" borderId="37" xfId="0" applyFont="1" applyBorder="1" applyAlignment="1">
      <alignment horizontal="center"/>
    </xf>
    <xf numFmtId="0" fontId="3" fillId="0" borderId="90" xfId="0" applyFont="1" applyBorder="1" applyAlignment="1">
      <alignment horizontal="center"/>
    </xf>
    <xf numFmtId="0" fontId="3" fillId="0" borderId="38" xfId="0" applyFont="1" applyBorder="1" applyAlignment="1">
      <alignment horizontal="center"/>
    </xf>
    <xf numFmtId="0" fontId="13" fillId="5" borderId="73" xfId="0" applyFont="1" applyFill="1" applyBorder="1" applyAlignment="1">
      <alignment horizontal="center"/>
    </xf>
    <xf numFmtId="0" fontId="13" fillId="5" borderId="29" xfId="0" applyFont="1" applyFill="1" applyBorder="1" applyAlignment="1">
      <alignment horizontal="center"/>
    </xf>
    <xf numFmtId="0" fontId="13" fillId="5" borderId="73" xfId="0" applyFont="1" applyFill="1" applyBorder="1"/>
    <xf numFmtId="0" fontId="13" fillId="5" borderId="29" xfId="0" applyFont="1" applyFill="1" applyBorder="1"/>
    <xf numFmtId="0" fontId="13" fillId="5" borderId="74" xfId="0" applyFont="1" applyFill="1" applyBorder="1"/>
    <xf numFmtId="0" fontId="13" fillId="6" borderId="29" xfId="0" applyFont="1" applyFill="1" applyBorder="1" applyAlignment="1">
      <alignment horizontal="center" wrapText="1"/>
    </xf>
    <xf numFmtId="49" fontId="3" fillId="0" borderId="6" xfId="0" applyNumberFormat="1" applyFont="1" applyBorder="1" applyAlignment="1">
      <alignment horizontal="left" vertical="center" wrapText="1"/>
    </xf>
    <xf numFmtId="49" fontId="3" fillId="0" borderId="5"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0" fontId="13" fillId="5" borderId="28" xfId="0" applyFont="1" applyFill="1" applyBorder="1" applyAlignment="1">
      <alignment horizontal="left"/>
    </xf>
    <xf numFmtId="0" fontId="13" fillId="5" borderId="29" xfId="0" applyFont="1" applyFill="1" applyBorder="1" applyAlignment="1">
      <alignment horizontal="left"/>
    </xf>
    <xf numFmtId="0" fontId="13" fillId="5" borderId="74" xfId="0" applyFont="1" applyFill="1" applyBorder="1" applyAlignment="1">
      <alignment horizontal="left"/>
    </xf>
    <xf numFmtId="0" fontId="13" fillId="5" borderId="76" xfId="0" applyFont="1" applyFill="1" applyBorder="1" applyAlignment="1">
      <alignment horizontal="center"/>
    </xf>
    <xf numFmtId="0" fontId="13" fillId="6" borderId="75" xfId="0" applyFont="1" applyFill="1" applyBorder="1" applyAlignment="1">
      <alignment horizontal="center"/>
    </xf>
    <xf numFmtId="0" fontId="13" fillId="6" borderId="35" xfId="0" applyFont="1" applyFill="1" applyBorder="1" applyAlignment="1">
      <alignment horizontal="center"/>
    </xf>
    <xf numFmtId="0" fontId="13" fillId="6" borderId="36" xfId="0" applyFont="1" applyFill="1" applyBorder="1" applyAlignment="1">
      <alignment horizontal="center"/>
    </xf>
    <xf numFmtId="0" fontId="3" fillId="0" borderId="6" xfId="0" applyFont="1" applyBorder="1" applyAlignment="1">
      <alignment horizontal="left"/>
    </xf>
    <xf numFmtId="0" fontId="3" fillId="0" borderId="5" xfId="0" applyFont="1" applyBorder="1" applyAlignment="1">
      <alignment horizontal="left"/>
    </xf>
    <xf numFmtId="0" fontId="3" fillId="0" borderId="7" xfId="0" applyFont="1" applyBorder="1" applyAlignment="1">
      <alignment horizontal="left"/>
    </xf>
    <xf numFmtId="0" fontId="3" fillId="0" borderId="90" xfId="0" applyFont="1" applyBorder="1" applyAlignment="1">
      <alignment horizontal="left"/>
    </xf>
    <xf numFmtId="0" fontId="3" fillId="0" borderId="38" xfId="0" applyFont="1" applyBorder="1" applyAlignment="1">
      <alignment horizontal="left"/>
    </xf>
    <xf numFmtId="0" fontId="13" fillId="6" borderId="85" xfId="0" applyFont="1" applyFill="1" applyBorder="1" applyAlignment="1">
      <alignment horizontal="center"/>
    </xf>
    <xf numFmtId="0" fontId="13" fillId="6" borderId="86" xfId="0" applyFont="1" applyFill="1" applyBorder="1" applyAlignment="1">
      <alignment horizontal="center"/>
    </xf>
    <xf numFmtId="0" fontId="13" fillId="6" borderId="113" xfId="0" applyFont="1" applyFill="1" applyBorder="1" applyAlignment="1">
      <alignment horizontal="center"/>
    </xf>
    <xf numFmtId="0" fontId="13" fillId="6" borderId="77" xfId="0" applyFont="1" applyFill="1" applyBorder="1" applyAlignment="1">
      <alignment horizontal="center"/>
    </xf>
    <xf numFmtId="0" fontId="3" fillId="0" borderId="49" xfId="0" applyFont="1" applyBorder="1" applyAlignment="1">
      <alignment horizontal="right"/>
    </xf>
    <xf numFmtId="0" fontId="3" fillId="0" borderId="50" xfId="0" applyFont="1" applyBorder="1" applyAlignment="1">
      <alignment horizontal="right"/>
    </xf>
    <xf numFmtId="0" fontId="3" fillId="0" borderId="51" xfId="0" applyFont="1" applyBorder="1" applyAlignment="1">
      <alignment horizontal="right"/>
    </xf>
    <xf numFmtId="0" fontId="13" fillId="5" borderId="74" xfId="0" applyFont="1" applyFill="1" applyBorder="1" applyAlignment="1">
      <alignment horizontal="center"/>
    </xf>
    <xf numFmtId="0" fontId="13" fillId="5" borderId="6" xfId="0" applyFont="1" applyFill="1" applyBorder="1" applyAlignment="1">
      <alignment horizontal="center"/>
    </xf>
    <xf numFmtId="0" fontId="13" fillId="5" borderId="5" xfId="0" applyFont="1" applyFill="1" applyBorder="1" applyAlignment="1">
      <alignment horizontal="center"/>
    </xf>
    <xf numFmtId="0" fontId="13" fillId="5" borderId="7" xfId="0" applyFont="1" applyFill="1" applyBorder="1" applyAlignment="1">
      <alignment horizontal="center"/>
    </xf>
    <xf numFmtId="0" fontId="6" fillId="0" borderId="50" xfId="0" applyFont="1" applyBorder="1" applyAlignment="1">
      <alignment horizontal="left"/>
    </xf>
    <xf numFmtId="0" fontId="6" fillId="0" borderId="85" xfId="0" applyFont="1" applyBorder="1" applyAlignment="1">
      <alignment horizontal="left"/>
    </xf>
    <xf numFmtId="0" fontId="3" fillId="0" borderId="104" xfId="0" applyFont="1" applyBorder="1" applyAlignment="1">
      <alignment horizontal="left"/>
    </xf>
    <xf numFmtId="0" fontId="3" fillId="0" borderId="91" xfId="0" applyFont="1" applyBorder="1" applyAlignment="1">
      <alignment horizontal="left"/>
    </xf>
    <xf numFmtId="0" fontId="3" fillId="0" borderId="5" xfId="0" applyFont="1" applyBorder="1" applyAlignment="1">
      <alignment horizontal="center" vertical="center"/>
    </xf>
    <xf numFmtId="0" fontId="3" fillId="0" borderId="91" xfId="0" applyFont="1" applyBorder="1" applyAlignment="1">
      <alignment horizontal="center" vertical="center"/>
    </xf>
    <xf numFmtId="0" fontId="13" fillId="5" borderId="73" xfId="0" applyFont="1" applyFill="1" applyBorder="1" applyAlignment="1">
      <alignment horizontal="center" vertical="center"/>
    </xf>
    <xf numFmtId="0" fontId="13" fillId="5" borderId="29" xfId="0" applyFont="1" applyFill="1" applyBorder="1" applyAlignment="1">
      <alignment horizontal="center" vertical="center"/>
    </xf>
    <xf numFmtId="0" fontId="13" fillId="5" borderId="74" xfId="0" applyFont="1" applyFill="1" applyBorder="1" applyAlignment="1">
      <alignment horizontal="center" vertical="center"/>
    </xf>
    <xf numFmtId="0" fontId="13" fillId="6" borderId="7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74" xfId="0" applyFont="1" applyFill="1" applyBorder="1" applyAlignment="1">
      <alignment horizontal="center" vertical="center" wrapText="1"/>
    </xf>
    <xf numFmtId="0" fontId="3" fillId="0" borderId="6" xfId="0" applyFont="1" applyBorder="1" applyAlignment="1">
      <alignment horizontal="left" vertical="center"/>
    </xf>
    <xf numFmtId="0" fontId="3" fillId="0" borderId="5" xfId="0" applyFont="1" applyBorder="1" applyAlignment="1">
      <alignment horizontal="left" vertical="center"/>
    </xf>
    <xf numFmtId="0" fontId="3" fillId="0" borderId="7" xfId="0" applyFont="1" applyBorder="1" applyAlignment="1">
      <alignment horizontal="left" vertical="center"/>
    </xf>
    <xf numFmtId="0" fontId="3" fillId="0" borderId="111" xfId="0" applyFont="1" applyBorder="1" applyAlignment="1">
      <alignment horizontal="left" vertical="center"/>
    </xf>
    <xf numFmtId="0" fontId="3" fillId="0" borderId="112" xfId="0" applyFont="1" applyBorder="1" applyAlignment="1">
      <alignment horizontal="left" vertical="center"/>
    </xf>
    <xf numFmtId="0" fontId="3" fillId="0" borderId="91" xfId="0" applyFont="1" applyBorder="1" applyAlignment="1">
      <alignment horizontal="left" vertical="center"/>
    </xf>
    <xf numFmtId="0" fontId="3" fillId="0" borderId="40" xfId="0" applyFont="1" applyBorder="1" applyAlignment="1">
      <alignment horizontal="right" vertical="center"/>
    </xf>
    <xf numFmtId="0" fontId="3" fillId="0" borderId="29" xfId="0" applyFont="1" applyBorder="1" applyAlignment="1">
      <alignment horizontal="right" vertical="center"/>
    </xf>
    <xf numFmtId="0" fontId="3" fillId="0" borderId="104" xfId="0" applyFont="1" applyBorder="1" applyAlignment="1">
      <alignment horizontal="left" vertical="center"/>
    </xf>
    <xf numFmtId="0" fontId="13" fillId="6" borderId="30" xfId="0" applyFont="1" applyFill="1" applyBorder="1" applyAlignment="1">
      <alignment horizontal="center" vertical="center" wrapText="1"/>
    </xf>
    <xf numFmtId="0" fontId="13" fillId="6" borderId="73" xfId="0" applyFont="1" applyFill="1" applyBorder="1" applyAlignment="1">
      <alignment horizontal="center" vertical="center"/>
    </xf>
    <xf numFmtId="0" fontId="13" fillId="6" borderId="29" xfId="0" applyFont="1" applyFill="1" applyBorder="1" applyAlignment="1">
      <alignment horizontal="center" vertical="center"/>
    </xf>
    <xf numFmtId="0" fontId="13" fillId="5" borderId="75" xfId="0" applyFont="1" applyFill="1" applyBorder="1" applyAlignment="1">
      <alignment horizontal="left" vertical="center"/>
    </xf>
    <xf numFmtId="0" fontId="13" fillId="5" borderId="35" xfId="0" applyFont="1" applyFill="1" applyBorder="1" applyAlignment="1">
      <alignment horizontal="left" vertical="center"/>
    </xf>
    <xf numFmtId="0" fontId="13" fillId="5" borderId="76" xfId="0" applyFont="1" applyFill="1" applyBorder="1" applyAlignment="1">
      <alignment horizontal="left" vertical="center"/>
    </xf>
    <xf numFmtId="0" fontId="13" fillId="5" borderId="29" xfId="0" applyFont="1" applyFill="1" applyBorder="1" applyAlignment="1">
      <alignment horizontal="left" vertical="center"/>
    </xf>
    <xf numFmtId="0" fontId="13" fillId="5" borderId="74" xfId="0" applyFont="1" applyFill="1" applyBorder="1" applyAlignment="1">
      <alignment horizontal="left" vertical="center"/>
    </xf>
    <xf numFmtId="0" fontId="6" fillId="0" borderId="5" xfId="0" applyFont="1" applyBorder="1" applyAlignment="1">
      <alignment horizontal="left" vertical="center"/>
    </xf>
    <xf numFmtId="0" fontId="6" fillId="0" borderId="7" xfId="0" applyFont="1" applyBorder="1" applyAlignment="1">
      <alignment horizontal="left" vertical="center"/>
    </xf>
    <xf numFmtId="0" fontId="13" fillId="5" borderId="108" xfId="0" applyFont="1" applyFill="1" applyBorder="1" applyAlignment="1">
      <alignment horizontal="left" vertical="center"/>
    </xf>
    <xf numFmtId="0" fontId="13" fillId="5" borderId="12" xfId="0" applyFont="1" applyFill="1" applyBorder="1" applyAlignment="1">
      <alignment horizontal="left" vertical="center"/>
    </xf>
    <xf numFmtId="0" fontId="13" fillId="5" borderId="81" xfId="0" applyFont="1" applyFill="1" applyBorder="1" applyAlignment="1">
      <alignment horizontal="left" vertical="center"/>
    </xf>
    <xf numFmtId="0" fontId="13" fillId="5" borderId="6" xfId="0" applyFont="1" applyFill="1" applyBorder="1" applyAlignment="1">
      <alignment horizontal="left" vertical="center"/>
    </xf>
    <xf numFmtId="0" fontId="13" fillId="5" borderId="5" xfId="0" applyFont="1" applyFill="1" applyBorder="1" applyAlignment="1">
      <alignment horizontal="left" vertical="center"/>
    </xf>
    <xf numFmtId="0" fontId="13" fillId="5" borderId="7" xfId="0" applyFont="1" applyFill="1" applyBorder="1" applyAlignment="1">
      <alignment horizontal="left" vertical="center"/>
    </xf>
    <xf numFmtId="0" fontId="13" fillId="5" borderId="73" xfId="0" applyFont="1" applyFill="1" applyBorder="1" applyAlignment="1">
      <alignment horizontal="left" vertical="center"/>
    </xf>
    <xf numFmtId="0" fontId="37" fillId="2" borderId="20"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6" fillId="0" borderId="20" xfId="0" applyFont="1" applyBorder="1" applyAlignment="1">
      <alignment horizontal="left"/>
    </xf>
    <xf numFmtId="0" fontId="6" fillId="0" borderId="39" xfId="0" applyFont="1" applyBorder="1" applyAlignment="1">
      <alignment horizontal="left"/>
    </xf>
    <xf numFmtId="165" fontId="6" fillId="0" borderId="14" xfId="0" applyNumberFormat="1" applyFont="1" applyBorder="1" applyAlignment="1">
      <alignment horizontal="left" vertical="top"/>
    </xf>
    <xf numFmtId="165" fontId="6" fillId="0" borderId="19" xfId="0" applyNumberFormat="1" applyFont="1" applyBorder="1" applyAlignment="1">
      <alignment horizontal="left" vertical="top"/>
    </xf>
    <xf numFmtId="0" fontId="36" fillId="0" borderId="20" xfId="0" applyFont="1" applyBorder="1" applyAlignment="1">
      <alignment horizontal="left" vertical="center" wrapText="1"/>
    </xf>
    <xf numFmtId="0" fontId="36" fillId="0" borderId="42" xfId="0" applyFont="1" applyBorder="1" applyAlignment="1">
      <alignment horizontal="left" vertical="center" wrapText="1"/>
    </xf>
    <xf numFmtId="0" fontId="36" fillId="0" borderId="39" xfId="0" applyFont="1" applyBorder="1" applyAlignment="1">
      <alignment horizontal="left" vertical="center" wrapText="1"/>
    </xf>
    <xf numFmtId="0" fontId="36" fillId="0" borderId="21" xfId="0" applyFont="1" applyBorder="1" applyAlignment="1">
      <alignment horizontal="left" vertical="center" wrapText="1"/>
    </xf>
    <xf numFmtId="0" fontId="36" fillId="0" borderId="0" xfId="0" applyFont="1" applyAlignment="1">
      <alignment horizontal="left" vertical="center" wrapText="1"/>
    </xf>
    <xf numFmtId="0" fontId="36" fillId="0" borderId="18" xfId="0" applyFont="1" applyBorder="1" applyAlignment="1">
      <alignment horizontal="left" vertical="center" wrapText="1"/>
    </xf>
    <xf numFmtId="0" fontId="36" fillId="0" borderId="14" xfId="0" applyFont="1" applyBorder="1" applyAlignment="1">
      <alignment horizontal="left" vertical="center" wrapText="1"/>
    </xf>
    <xf numFmtId="0" fontId="36" fillId="0" borderId="12" xfId="0" applyFont="1" applyBorder="1" applyAlignment="1">
      <alignment horizontal="left" vertical="center" wrapText="1"/>
    </xf>
    <xf numFmtId="0" fontId="36" fillId="0" borderId="19" xfId="0" applyFont="1" applyBorder="1" applyAlignment="1">
      <alignment horizontal="left" vertical="center" wrapText="1"/>
    </xf>
    <xf numFmtId="167" fontId="11" fillId="3" borderId="24" xfId="0" applyNumberFormat="1" applyFont="1" applyFill="1" applyBorder="1" applyAlignment="1">
      <alignment horizontal="center" vertical="center" wrapText="1"/>
    </xf>
    <xf numFmtId="167" fontId="11" fillId="3" borderId="82" xfId="0" applyNumberFormat="1" applyFont="1" applyFill="1" applyBorder="1" applyAlignment="1">
      <alignment horizontal="center" vertical="center" wrapText="1"/>
    </xf>
    <xf numFmtId="0" fontId="29" fillId="5" borderId="101" xfId="0" applyFont="1" applyFill="1" applyBorder="1"/>
    <xf numFmtId="0" fontId="29" fillId="5" borderId="12" xfId="0" applyFont="1" applyFill="1" applyBorder="1"/>
    <xf numFmtId="0" fontId="29" fillId="5" borderId="10" xfId="0" applyFont="1" applyFill="1" applyBorder="1"/>
    <xf numFmtId="0" fontId="29" fillId="5" borderId="27" xfId="0" applyFont="1" applyFill="1" applyBorder="1"/>
    <xf numFmtId="0" fontId="29" fillId="5" borderId="87" xfId="0" applyFont="1" applyFill="1" applyBorder="1"/>
    <xf numFmtId="0" fontId="29" fillId="5" borderId="21" xfId="0" applyFont="1" applyFill="1" applyBorder="1" applyAlignment="1">
      <alignment horizontal="center"/>
    </xf>
    <xf numFmtId="0" fontId="29" fillId="5" borderId="0" xfId="0" applyFont="1" applyFill="1" applyAlignment="1">
      <alignment horizontal="center"/>
    </xf>
    <xf numFmtId="0" fontId="29" fillId="5" borderId="78" xfId="0" applyFont="1" applyFill="1" applyBorder="1" applyAlignment="1">
      <alignment horizontal="center"/>
    </xf>
    <xf numFmtId="0" fontId="11" fillId="3" borderId="59" xfId="0" applyFont="1" applyFill="1" applyBorder="1" applyAlignment="1">
      <alignment horizontal="center" vertical="center" wrapText="1"/>
    </xf>
    <xf numFmtId="0" fontId="11" fillId="3" borderId="60"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4" xfId="0" applyFont="1" applyBorder="1" applyAlignment="1">
      <alignment horizontal="center" vertical="center" wrapText="1"/>
    </xf>
    <xf numFmtId="0" fontId="13" fillId="5" borderId="21" xfId="0" applyFont="1" applyFill="1" applyBorder="1" applyAlignment="1">
      <alignment horizontal="center" vertical="center" wrapText="1"/>
    </xf>
    <xf numFmtId="0" fontId="13" fillId="5" borderId="0" xfId="0" applyFont="1" applyFill="1" applyAlignment="1">
      <alignment horizontal="center" vertical="center" wrapText="1"/>
    </xf>
    <xf numFmtId="0" fontId="3" fillId="0" borderId="122" xfId="0" applyFont="1" applyBorder="1" applyAlignment="1">
      <alignment horizontal="center" vertical="center" wrapText="1"/>
    </xf>
    <xf numFmtId="0" fontId="3" fillId="3" borderId="59"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4" borderId="122" xfId="0" applyFont="1" applyFill="1" applyBorder="1" applyAlignment="1">
      <alignment horizontal="center" vertical="center" wrapText="1"/>
    </xf>
    <xf numFmtId="0" fontId="3" fillId="3" borderId="122" xfId="0" applyFont="1" applyFill="1" applyBorder="1" applyAlignment="1">
      <alignment horizontal="center" vertical="center" wrapText="1"/>
    </xf>
    <xf numFmtId="0" fontId="3" fillId="0" borderId="8" xfId="0" applyFont="1" applyBorder="1" applyAlignment="1">
      <alignment horizontal="center" vertical="center"/>
    </xf>
    <xf numFmtId="0" fontId="14" fillId="0" borderId="0" xfId="0" applyFont="1" applyAlignment="1">
      <alignment horizontal="center" vertical="center"/>
    </xf>
  </cellXfs>
  <cellStyles count="3">
    <cellStyle name="Comma" xfId="2" builtinId="3"/>
    <cellStyle name="Normal" xfId="0" builtinId="0"/>
    <cellStyle name="Percent" xfId="1" builtinId="5"/>
  </cellStyles>
  <dxfs count="31">
    <dxf>
      <font>
        <b/>
        <i val="0"/>
        <color rgb="FF00B050"/>
      </font>
    </dxf>
    <dxf>
      <font>
        <b/>
        <i val="0"/>
        <color rgb="FFFFFF00"/>
      </font>
    </dxf>
    <dxf>
      <font>
        <b/>
        <i val="0"/>
        <color rgb="FFFF0000"/>
      </font>
    </dxf>
    <dxf>
      <font>
        <b/>
        <i val="0"/>
        <color rgb="FF00B050"/>
      </font>
    </dxf>
    <dxf>
      <font>
        <b/>
        <i val="0"/>
        <color rgb="FFFFFF00"/>
      </font>
    </dxf>
    <dxf>
      <font>
        <b/>
        <i val="0"/>
        <color rgb="FFFF0000"/>
      </font>
    </dxf>
    <dxf>
      <font>
        <b/>
        <i val="0"/>
        <color rgb="FF00B050"/>
      </font>
    </dxf>
    <dxf>
      <font>
        <b/>
        <i val="0"/>
        <color rgb="FFFFFF00"/>
      </font>
    </dxf>
    <dxf>
      <font>
        <b/>
        <i val="0"/>
        <color rgb="FFFF0000"/>
      </font>
    </dxf>
    <dxf>
      <font>
        <b/>
        <i val="0"/>
        <color rgb="FF00B050"/>
      </font>
    </dxf>
    <dxf>
      <font>
        <b/>
        <i val="0"/>
        <color rgb="FFFFFF00"/>
      </font>
    </dxf>
    <dxf>
      <font>
        <b/>
        <i val="0"/>
        <color rgb="FFFF0000"/>
      </font>
    </dxf>
    <dxf>
      <font>
        <b/>
        <i val="0"/>
        <color rgb="FF00B050"/>
      </font>
    </dxf>
    <dxf>
      <font>
        <b/>
        <i val="0"/>
        <color rgb="FFFFFF00"/>
      </font>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iris.thegiin.org/metrics" TargetMode="External"/><Relationship Id="rId3" Type="http://schemas.openxmlformats.org/officeDocument/2006/relationships/hyperlink" Target="https://datahelpdesk.worldbank.org/knowledgebase/articles/906519-world-bank-country-and-lending-groups" TargetMode="External"/><Relationship Id="rId7" Type="http://schemas.openxmlformats.org/officeDocument/2006/relationships/image" Target="../media/image8.svg"/><Relationship Id="rId2" Type="http://schemas.openxmlformats.org/officeDocument/2006/relationships/image" Target="../media/image5.png"/><Relationship Id="rId1" Type="http://schemas.openxmlformats.org/officeDocument/2006/relationships/hyperlink" Target="http://www.privateequityvaluation.com/" TargetMode="External"/><Relationship Id="rId6" Type="http://schemas.openxmlformats.org/officeDocument/2006/relationships/image" Target="../media/image7.png"/><Relationship Id="rId11" Type="http://schemas.openxmlformats.org/officeDocument/2006/relationships/hyperlink" Target="https://www.census.gov/eos/www/naics/" TargetMode="External"/><Relationship Id="rId5" Type="http://schemas.openxmlformats.org/officeDocument/2006/relationships/hyperlink" Target="https://materiality.sasb.org/" TargetMode="External"/><Relationship Id="rId10" Type="http://schemas.openxmlformats.org/officeDocument/2006/relationships/hyperlink" Target="https://www.globalreporting.org/Pages/default.aspx" TargetMode="External"/><Relationship Id="rId4" Type="http://schemas.openxmlformats.org/officeDocument/2006/relationships/image" Target="../media/image6.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60960</xdr:colOff>
      <xdr:row>53</xdr:row>
      <xdr:rowOff>42991</xdr:rowOff>
    </xdr:from>
    <xdr:to>
      <xdr:col>14</xdr:col>
      <xdr:colOff>177710</xdr:colOff>
      <xdr:row>240</xdr:row>
      <xdr:rowOff>143933</xdr:rowOff>
    </xdr:to>
    <xdr:sp macro="" textlink="">
      <xdr:nvSpPr>
        <xdr:cNvPr id="8" name="TextBox 7">
          <a:extLst>
            <a:ext uri="{FF2B5EF4-FFF2-40B4-BE49-F238E27FC236}">
              <a16:creationId xmlns:a16="http://schemas.microsoft.com/office/drawing/2014/main" id="{CEFF5266-D50A-423C-81E0-55C6D6C270FE}"/>
            </a:ext>
          </a:extLst>
        </xdr:cNvPr>
        <xdr:cNvSpPr txBox="1"/>
      </xdr:nvSpPr>
      <xdr:spPr>
        <a:xfrm>
          <a:off x="60960" y="8983791"/>
          <a:ext cx="9709483" cy="3176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r>
            <a:rPr lang="en-CA" sz="1100" b="1" u="none">
              <a:solidFill>
                <a:schemeClr val="dk1"/>
              </a:solidFill>
              <a:effectLst/>
              <a:latin typeface="Arial" panose="020B0604020202020204" pitchFamily="34" charset="0"/>
              <a:ea typeface="+mn-ea"/>
              <a:cs typeface="Arial" panose="020B0604020202020204" pitchFamily="34" charset="0"/>
            </a:rPr>
            <a:t>III. </a:t>
          </a:r>
          <a:r>
            <a:rPr lang="en-CA" sz="1100" b="1" u="sng">
              <a:solidFill>
                <a:schemeClr val="dk1"/>
              </a:solidFill>
              <a:effectLst/>
              <a:latin typeface="Arial" panose="020B0604020202020204" pitchFamily="34" charset="0"/>
              <a:ea typeface="+mn-ea"/>
              <a:cs typeface="Arial" panose="020B0604020202020204" pitchFamily="34" charset="0"/>
            </a:rPr>
            <a:t>General User Notes</a:t>
          </a:r>
          <a:r>
            <a:rPr lang="en-CA" sz="1100">
              <a:solidFill>
                <a:schemeClr val="dk1"/>
              </a:solidFill>
              <a:effectLst/>
              <a:latin typeface="Arial" panose="020B0604020202020204" pitchFamily="34" charset="0"/>
              <a:ea typeface="+mn-ea"/>
              <a:cs typeface="Arial" panose="020B0604020202020204" pitchFamily="34" charset="0"/>
            </a:rPr>
            <a:t> </a:t>
          </a: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u="sng">
              <a:solidFill>
                <a:schemeClr val="dk1"/>
              </a:solidFill>
              <a:effectLst/>
              <a:latin typeface="Arial" panose="020B0604020202020204" pitchFamily="34" charset="0"/>
              <a:ea typeface="+mn-ea"/>
              <a:cs typeface="Arial" panose="020B0604020202020204" pitchFamily="34" charset="0"/>
            </a:rPr>
            <a:t>Implementation</a:t>
          </a:r>
        </a:p>
        <a:p>
          <a:pPr algn="just"/>
          <a:endParaRPr lang="en-CA" sz="400" u="none">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 The Template is not intended to be provided to all LPs in a Fund, unless specifically requested, as not every LP has the infrastructure and resources to gather, aggregate, and</a:t>
          </a:r>
          <a:r>
            <a:rPr lang="en-CA" sz="1100" baseline="0">
              <a:solidFill>
                <a:schemeClr val="dk1"/>
              </a:solidFill>
              <a:effectLst/>
              <a:latin typeface="Arial" panose="020B0604020202020204" pitchFamily="34" charset="0"/>
              <a:ea typeface="+mn-ea"/>
              <a:cs typeface="Arial" panose="020B0604020202020204" pitchFamily="34" charset="0"/>
            </a:rPr>
            <a:t> analyze PortCo data across their portfolio</a:t>
          </a:r>
          <a:r>
            <a:rPr lang="en-CA" sz="1100">
              <a:solidFill>
                <a:schemeClr val="dk1"/>
              </a:solidFill>
              <a:effectLst/>
              <a:latin typeface="Arial" panose="020B0604020202020204" pitchFamily="34" charset="0"/>
              <a:ea typeface="+mn-ea"/>
              <a:cs typeface="Arial" panose="020B0604020202020204" pitchFamily="34" charset="0"/>
            </a:rPr>
            <a:t>. Rather, the Template should</a:t>
          </a:r>
          <a:r>
            <a:rPr lang="en-CA" sz="1100" baseline="0">
              <a:solidFill>
                <a:schemeClr val="dk1"/>
              </a:solidFill>
              <a:effectLst/>
              <a:latin typeface="Arial" panose="020B0604020202020204" pitchFamily="34" charset="0"/>
              <a:ea typeface="+mn-ea"/>
              <a:cs typeface="Arial" panose="020B0604020202020204" pitchFamily="34" charset="0"/>
            </a:rPr>
            <a:t> be provided (without exception) to any LP that explicitly requests PortCo metrics. These LP requests can be provisioned in fund-formation documents or more informally at any other point in time (subject to the conditions in this section of the Instructions). </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a:t>
          </a:r>
          <a:r>
            <a:rPr lang="en-CA" sz="1100" baseline="0">
              <a:solidFill>
                <a:schemeClr val="dk1"/>
              </a:solidFill>
              <a:effectLst/>
              <a:latin typeface="Arial" panose="020B0604020202020204" pitchFamily="34" charset="0"/>
              <a:ea typeface="+mn-ea"/>
              <a:cs typeface="Arial" panose="020B0604020202020204" pitchFamily="34" charset="0"/>
            </a:rPr>
            <a:t> Template was designed for funds that make </a:t>
          </a:r>
          <a:r>
            <a:rPr lang="en-CA" sz="1100" u="sng" baseline="0">
              <a:solidFill>
                <a:schemeClr val="dk1"/>
              </a:solidFill>
              <a:effectLst/>
              <a:latin typeface="Arial" panose="020B0604020202020204" pitchFamily="34" charset="0"/>
              <a:ea typeface="+mn-ea"/>
              <a:cs typeface="Arial" panose="020B0604020202020204" pitchFamily="34" charset="0"/>
            </a:rPr>
            <a:t>direct</a:t>
          </a:r>
          <a:r>
            <a:rPr lang="en-CA" sz="1100" baseline="0">
              <a:solidFill>
                <a:schemeClr val="dk1"/>
              </a:solidFill>
              <a:effectLst/>
              <a:latin typeface="Arial" panose="020B0604020202020204" pitchFamily="34" charset="0"/>
              <a:ea typeface="+mn-ea"/>
              <a:cs typeface="Arial" panose="020B0604020202020204" pitchFamily="34" charset="0"/>
            </a:rPr>
            <a:t> investments, primarily in buyout and growth-equity deals. It is not recommended for use by other strategies (VC funds, fund of funds, etc.). GPs should feel empowered to decline any LP-request to complete the Template for any non-direct, non-buyout/growth fund. For the avoidance of doubt, this Template is also not recommended for use by Funds that invest primarily in upstream and greenfield energy deals (or similar investments).</a:t>
          </a:r>
        </a:p>
        <a:p>
          <a:pPr eaLnBrk="1" fontAlgn="auto" latinLnBrk="0" hangingPunct="1"/>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The</a:t>
          </a:r>
          <a:r>
            <a:rPr lang="en-CA" sz="1100" baseline="0">
              <a:solidFill>
                <a:schemeClr val="dk1"/>
              </a:solidFill>
              <a:effectLst/>
              <a:latin typeface="Arial" panose="020B0604020202020204" pitchFamily="34" charset="0"/>
              <a:ea typeface="+mn-ea"/>
              <a:cs typeface="Arial" panose="020B0604020202020204" pitchFamily="34" charset="0"/>
            </a:rPr>
            <a:t> Template should report each investment made by a Fund, including any non-buyout/growth deals (i.e., include any investments that might fall outside the Fund's primary investment strategy).</a:t>
          </a:r>
        </a:p>
        <a:p>
          <a:pPr algn="just"/>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To ease</a:t>
          </a:r>
          <a:r>
            <a:rPr lang="en-CA" sz="1100" baseline="0">
              <a:solidFill>
                <a:schemeClr val="dk1"/>
              </a:solidFill>
              <a:effectLst/>
              <a:latin typeface="Arial" panose="020B0604020202020204" pitchFamily="34" charset="0"/>
              <a:ea typeface="+mn-ea"/>
              <a:cs typeface="Arial" panose="020B0604020202020204" pitchFamily="34" charset="0"/>
            </a:rPr>
            <a:t> GP-adoption of the Template, ILPA recommends the following (GPs should feel empowered to decline any LP-request that conflicts with these recommendations):</a:t>
          </a:r>
        </a:p>
        <a:p>
          <a:pPr lvl="1" algn="just"/>
          <a:r>
            <a:rPr lang="en-CA" sz="1100">
              <a:solidFill>
                <a:schemeClr val="dk1"/>
              </a:solidFill>
              <a:effectLst/>
              <a:latin typeface="Arial" panose="020B0604020202020204" pitchFamily="34" charset="0"/>
              <a:ea typeface="+mn-ea"/>
              <a:cs typeface="Arial" panose="020B0604020202020204" pitchFamily="34" charset="0"/>
            </a:rPr>
            <a:t>○ Any GP that is already manually</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populating</a:t>
          </a:r>
          <a:r>
            <a:rPr lang="en-CA" sz="1100" baseline="0">
              <a:solidFill>
                <a:schemeClr val="dk1"/>
              </a:solidFill>
              <a:effectLst/>
              <a:latin typeface="Arial" panose="020B0604020202020204" pitchFamily="34" charset="0"/>
              <a:ea typeface="+mn-ea"/>
              <a:cs typeface="Arial" panose="020B0604020202020204" pitchFamily="34" charset="0"/>
            </a:rPr>
            <a:t> an LP's bespoke template format should be expected to immediately transition to the Template upon that LP's request (assuming the GP hasn't already started populating the legacy format for the most recent quarter). </a:t>
          </a:r>
          <a:r>
            <a:rPr lang="en-CA" sz="1100">
              <a:solidFill>
                <a:schemeClr val="dk1"/>
              </a:solidFill>
              <a:effectLst/>
              <a:latin typeface="Arial" panose="020B0604020202020204" pitchFamily="34" charset="0"/>
              <a:ea typeface="+mn-ea"/>
              <a:cs typeface="Arial" panose="020B0604020202020204" pitchFamily="34" charset="0"/>
            </a:rPr>
            <a:t>However, the GP</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should not be expected to immediately</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provide any Mandatory Fields that they were not already tracking</a:t>
          </a:r>
          <a:r>
            <a:rPr lang="en-CA" sz="1100" baseline="0">
              <a:solidFill>
                <a:schemeClr val="dk1"/>
              </a:solidFill>
              <a:effectLst/>
              <a:latin typeface="Arial" panose="020B0604020202020204" pitchFamily="34" charset="0"/>
              <a:ea typeface="+mn-ea"/>
              <a:cs typeface="Arial" panose="020B0604020202020204" pitchFamily="34" charset="0"/>
            </a:rPr>
            <a:t> (i.e., leave these fields blank in the Template). A</a:t>
          </a:r>
          <a:r>
            <a:rPr lang="en-CA" sz="1100">
              <a:solidFill>
                <a:schemeClr val="dk1"/>
              </a:solidFill>
              <a:effectLst/>
              <a:latin typeface="Arial" panose="020B0604020202020204" pitchFamily="34" charset="0"/>
              <a:ea typeface="+mn-ea"/>
              <a:cs typeface="Arial" panose="020B0604020202020204" pitchFamily="34" charset="0"/>
            </a:rPr>
            <a:t> one-year grace period after the</a:t>
          </a:r>
          <a:r>
            <a:rPr lang="en-CA" sz="1100" baseline="0">
              <a:solidFill>
                <a:schemeClr val="dk1"/>
              </a:solidFill>
              <a:effectLst/>
              <a:latin typeface="Arial" panose="020B0604020202020204" pitchFamily="34" charset="0"/>
              <a:ea typeface="+mn-ea"/>
              <a:cs typeface="Arial" panose="020B0604020202020204" pitchFamily="34" charset="0"/>
            </a:rPr>
            <a:t> very first request </a:t>
          </a:r>
          <a:r>
            <a:rPr lang="en-CA" sz="1100">
              <a:solidFill>
                <a:schemeClr val="dk1"/>
              </a:solidFill>
              <a:effectLst/>
              <a:latin typeface="Arial" panose="020B0604020202020204" pitchFamily="34" charset="0"/>
              <a:ea typeface="+mn-ea"/>
              <a:cs typeface="Arial" panose="020B0604020202020204" pitchFamily="34" charset="0"/>
            </a:rPr>
            <a:t>is reasonable.</a:t>
          </a:r>
        </a:p>
        <a:p>
          <a:pPr lvl="1" algn="just"/>
          <a:endParaRPr lang="en-CA" sz="1100">
            <a:solidFill>
              <a:schemeClr val="dk1"/>
            </a:solidFill>
            <a:effectLst/>
            <a:latin typeface="Arial" panose="020B0604020202020204" pitchFamily="34" charset="0"/>
            <a:ea typeface="+mn-ea"/>
            <a:cs typeface="Arial" panose="020B0604020202020204" pitchFamily="34" charset="0"/>
          </a:endParaRPr>
        </a:p>
        <a:p>
          <a:pPr lvl="1" algn="just"/>
          <a:endParaRPr lang="en-CA" sz="40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Any GP already providing their</a:t>
          </a:r>
          <a:r>
            <a:rPr lang="en-CA" sz="1100" baseline="0">
              <a:solidFill>
                <a:schemeClr val="dk1"/>
              </a:solidFill>
              <a:effectLst/>
              <a:latin typeface="Arial" panose="020B0604020202020204" pitchFamily="34" charset="0"/>
              <a:ea typeface="+mn-ea"/>
              <a:cs typeface="Arial" panose="020B0604020202020204" pitchFamily="34" charset="0"/>
            </a:rPr>
            <a:t> LPs with PortCo data via</a:t>
          </a:r>
          <a:r>
            <a:rPr lang="en-CA" sz="1100">
              <a:solidFill>
                <a:schemeClr val="dk1"/>
              </a:solidFill>
              <a:effectLst/>
              <a:latin typeface="Arial" panose="020B0604020202020204" pitchFamily="34" charset="0"/>
              <a:ea typeface="+mn-ea"/>
              <a:cs typeface="Arial" panose="020B0604020202020204" pitchFamily="34" charset="0"/>
            </a:rPr>
            <a:t> an automated reporting format (e.g., their own standard response to all requesting-LPs or as part of an automated script that populates known</a:t>
          </a:r>
          <a:r>
            <a:rPr lang="en-CA" sz="1100" baseline="0">
              <a:solidFill>
                <a:schemeClr val="dk1"/>
              </a:solidFill>
              <a:effectLst/>
              <a:latin typeface="Arial" panose="020B0604020202020204" pitchFamily="34" charset="0"/>
              <a:ea typeface="+mn-ea"/>
              <a:cs typeface="Arial" panose="020B0604020202020204" pitchFamily="34" charset="0"/>
            </a:rPr>
            <a:t> LP formats</a:t>
          </a:r>
          <a:r>
            <a:rPr lang="en-CA" sz="1100">
              <a:solidFill>
                <a:schemeClr val="dk1"/>
              </a:solidFill>
              <a:effectLst/>
              <a:latin typeface="Arial" panose="020B0604020202020204" pitchFamily="34" charset="0"/>
              <a:ea typeface="+mn-ea"/>
              <a:cs typeface="Arial" panose="020B0604020202020204" pitchFamily="34" charset="0"/>
            </a:rPr>
            <a:t>)</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should be expected to need two quarters to adopt the ILPA Template. During this transition, these GPs should continue to provide</a:t>
          </a:r>
          <a:r>
            <a:rPr lang="en-CA" sz="1100" baseline="0">
              <a:solidFill>
                <a:schemeClr val="dk1"/>
              </a:solidFill>
              <a:effectLst/>
              <a:latin typeface="Arial" panose="020B0604020202020204" pitchFamily="34" charset="0"/>
              <a:ea typeface="+mn-ea"/>
              <a:cs typeface="Arial" panose="020B0604020202020204" pitchFamily="34" charset="0"/>
            </a:rPr>
            <a:t> the legacy format.</a:t>
          </a:r>
        </a:p>
        <a:p>
          <a:pPr lvl="1" algn="just"/>
          <a:endParaRPr lang="en-CA" sz="400" baseline="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To ease the burden on smaller</a:t>
          </a:r>
          <a:r>
            <a:rPr lang="en-CA" sz="1100" baseline="0">
              <a:solidFill>
                <a:schemeClr val="dk1"/>
              </a:solidFill>
              <a:effectLst/>
              <a:latin typeface="Arial" panose="020B0604020202020204" pitchFamily="34" charset="0"/>
              <a:ea typeface="+mn-ea"/>
              <a:cs typeface="Arial" panose="020B0604020202020204" pitchFamily="34" charset="0"/>
            </a:rPr>
            <a:t> GPs, Funds with total commitments (LP, SLP, &amp; GP) under USD $</a:t>
          </a:r>
          <a:r>
            <a:rPr lang="en-CA" sz="1100" b="0" baseline="0">
              <a:solidFill>
                <a:schemeClr val="dk1"/>
              </a:solidFill>
              <a:effectLst/>
              <a:latin typeface="Arial" panose="020B0604020202020204" pitchFamily="34" charset="0"/>
              <a:ea typeface="+mn-ea"/>
              <a:cs typeface="Arial" panose="020B0604020202020204" pitchFamily="34" charset="0"/>
            </a:rPr>
            <a:t>500</a:t>
          </a:r>
          <a:r>
            <a:rPr lang="en-CA" sz="1100" baseline="0">
              <a:solidFill>
                <a:schemeClr val="dk1"/>
              </a:solidFill>
              <a:effectLst/>
              <a:latin typeface="Arial" panose="020B0604020202020204" pitchFamily="34" charset="0"/>
              <a:ea typeface="+mn-ea"/>
              <a:cs typeface="Arial" panose="020B0604020202020204" pitchFamily="34" charset="0"/>
            </a:rPr>
            <a:t> million (using an f/x conversion as of the date of the Fund's final close, if applicable) are recommended to only provide Mandatory Fields (i.e., never provide Voluntary Fields).</a:t>
          </a:r>
        </a:p>
        <a:p>
          <a:pPr lvl="1" algn="just"/>
          <a:endParaRPr lang="en-CA" sz="40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Templates</a:t>
          </a:r>
          <a:r>
            <a:rPr lang="en-CA" sz="1100" baseline="0">
              <a:solidFill>
                <a:schemeClr val="dk1"/>
              </a:solidFill>
              <a:effectLst/>
              <a:latin typeface="Arial" panose="020B0604020202020204" pitchFamily="34" charset="0"/>
              <a:ea typeface="+mn-ea"/>
              <a:cs typeface="Arial" panose="020B0604020202020204" pitchFamily="34" charset="0"/>
            </a:rPr>
            <a:t> should be provided for all active </a:t>
          </a:r>
          <a:r>
            <a:rPr lang="en-CA" sz="1100">
              <a:solidFill>
                <a:schemeClr val="dk1"/>
              </a:solidFill>
              <a:effectLst/>
              <a:latin typeface="Arial" panose="020B0604020202020204" pitchFamily="34" charset="0"/>
              <a:ea typeface="+mn-ea"/>
              <a:cs typeface="Arial" panose="020B0604020202020204" pitchFamily="34" charset="0"/>
            </a:rPr>
            <a:t>Legacy Funds (</a:t>
          </a:r>
          <a:r>
            <a:rPr lang="en-CA" sz="1100" b="0">
              <a:solidFill>
                <a:schemeClr val="dk1"/>
              </a:solidFill>
              <a:effectLst/>
              <a:latin typeface="Arial" panose="020B0604020202020204" pitchFamily="34" charset="0"/>
              <a:ea typeface="+mn-ea"/>
              <a:cs typeface="Arial" panose="020B0604020202020204" pitchFamily="34" charset="0"/>
            </a:rPr>
            <a:t>defined as Funds with</a:t>
          </a:r>
          <a:r>
            <a:rPr lang="en-CA" sz="1100" b="0" baseline="0">
              <a:solidFill>
                <a:schemeClr val="dk1"/>
              </a:solidFill>
              <a:effectLst/>
              <a:latin typeface="Arial" panose="020B0604020202020204" pitchFamily="34" charset="0"/>
              <a:ea typeface="+mn-ea"/>
              <a:cs typeface="Arial" panose="020B0604020202020204" pitchFamily="34" charset="0"/>
            </a:rPr>
            <a:t> active investments, but </a:t>
          </a:r>
          <a:r>
            <a:rPr lang="en-CA" sz="1100" b="0">
              <a:solidFill>
                <a:schemeClr val="dk1"/>
              </a:solidFill>
              <a:effectLst/>
              <a:latin typeface="Arial" panose="020B0604020202020204" pitchFamily="34" charset="0"/>
              <a:ea typeface="+mn-ea"/>
              <a:cs typeface="Arial" panose="020B0604020202020204" pitchFamily="34" charset="0"/>
            </a:rPr>
            <a:t>no longer</a:t>
          </a:r>
          <a:r>
            <a:rPr lang="en-CA" sz="1100" b="0" baseline="0">
              <a:solidFill>
                <a:schemeClr val="dk1"/>
              </a:solidFill>
              <a:effectLst/>
              <a:latin typeface="Arial" panose="020B0604020202020204" pitchFamily="34" charset="0"/>
              <a:ea typeface="+mn-ea"/>
              <a:cs typeface="Arial" panose="020B0604020202020204" pitchFamily="34" charset="0"/>
            </a:rPr>
            <a:t> in their investment period as of February 28, 2019</a:t>
          </a:r>
          <a:r>
            <a:rPr lang="en-CA" sz="1100" b="0">
              <a:solidFill>
                <a:schemeClr val="dk1"/>
              </a:solidFill>
              <a:effectLst/>
              <a:latin typeface="Arial" panose="020B0604020202020204" pitchFamily="34" charset="0"/>
              <a:ea typeface="+mn-ea"/>
              <a:cs typeface="Arial" panose="020B0604020202020204" pitchFamily="34" charset="0"/>
            </a:rPr>
            <a:t>). However, for any Legacy Fund's fully-exited investments, GPs</a:t>
          </a:r>
          <a:r>
            <a:rPr lang="en-CA" sz="1100" b="0" baseline="0">
              <a:solidFill>
                <a:schemeClr val="dk1"/>
              </a:solidFill>
              <a:effectLst/>
              <a:latin typeface="Arial" panose="020B0604020202020204" pitchFamily="34" charset="0"/>
              <a:ea typeface="+mn-ea"/>
              <a:cs typeface="Arial" panose="020B0604020202020204" pitchFamily="34" charset="0"/>
            </a:rPr>
            <a:t> should only provide the data they are already tracking (i.e., GPs should not be expected to "</a:t>
          </a:r>
          <a:r>
            <a:rPr lang="en-CA" sz="1100" baseline="0">
              <a:solidFill>
                <a:schemeClr val="dk1"/>
              </a:solidFill>
              <a:effectLst/>
              <a:latin typeface="Arial" panose="020B0604020202020204" pitchFamily="34" charset="0"/>
              <a:ea typeface="+mn-ea"/>
              <a:cs typeface="Arial" panose="020B0604020202020204" pitchFamily="34" charset="0"/>
            </a:rPr>
            <a:t>backfill" any missing Mandatory Fields). For the avoidance of doubt, GPs should provide the full range of fields (i.e., Mandatory Fields or greater) for any active investment in a Legacy Fund. Additionally, for Funds whose investment periods end after </a:t>
          </a:r>
          <a:r>
            <a:rPr lang="en-CA" sz="1100" b="0" baseline="0">
              <a:solidFill>
                <a:schemeClr val="dk1"/>
              </a:solidFill>
              <a:effectLst/>
              <a:latin typeface="Arial" panose="020B0604020202020204" pitchFamily="34" charset="0"/>
              <a:ea typeface="+mn-ea"/>
              <a:cs typeface="Arial" panose="020B0604020202020204" pitchFamily="34" charset="0"/>
            </a:rPr>
            <a:t>February 28, 2019, GPs should </a:t>
          </a:r>
          <a:r>
            <a:rPr lang="en-CA" sz="1100" baseline="0">
              <a:solidFill>
                <a:schemeClr val="dk1"/>
              </a:solidFill>
              <a:effectLst/>
              <a:latin typeface="Arial" panose="020B0604020202020204" pitchFamily="34" charset="0"/>
              <a:ea typeface="+mn-ea"/>
              <a:cs typeface="Arial" panose="020B0604020202020204" pitchFamily="34" charset="0"/>
            </a:rPr>
            <a:t>still be expected to provide the full range of relevant fields for all active/exited investments.</a:t>
          </a:r>
        </a:p>
        <a:p>
          <a:pPr lvl="1" algn="just"/>
          <a:endParaRPr lang="en-CA" sz="400" baseline="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For the avoidance of doubt, fields should not be removed-from or added-to the Template. The Template was built in collaboration with a variety of industry participants that recognize the value and efficiency that a standardized format, based on compromise, can bring to the industry. ILPA does not wish to prescribe which metrics an LP should value over others. However, in the spirit of maintaining a uniform standard, any LP that wishes to supplement the Template by requesting additional fields should use a separate schedule (devoid of any ILPA branding).</a:t>
          </a:r>
        </a:p>
        <a:p>
          <a:pPr lvl="1" algn="just"/>
          <a:endParaRPr lang="en-CA" sz="400" u="none">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In some situations, a GP may be restricted from reporting many of the Mandatory Fields for a particular investment (e.g.,</a:t>
          </a:r>
          <a:r>
            <a:rPr lang="en-CA" sz="1100" baseline="0">
              <a:solidFill>
                <a:schemeClr val="dk1"/>
              </a:solidFill>
              <a:effectLst/>
              <a:latin typeface="Arial" panose="020B0604020202020204" pitchFamily="34" charset="0"/>
              <a:ea typeface="+mn-ea"/>
              <a:cs typeface="Arial" panose="020B0604020202020204" pitchFamily="34" charset="0"/>
            </a:rPr>
            <a:t> the Company is preparing for an IPO or the information represents material, non-public information). To avoid any confusion with LPs, a dedicated field is included in the Template ("</a:t>
          </a:r>
          <a:r>
            <a:rPr lang="en-CA" sz="1100" b="0" baseline="0">
              <a:solidFill>
                <a:schemeClr val="dk1"/>
              </a:solidFill>
              <a:effectLst/>
              <a:latin typeface="Arial" panose="020B0604020202020204" pitchFamily="34" charset="0"/>
              <a:ea typeface="+mn-ea"/>
              <a:cs typeface="Arial" panose="020B0604020202020204" pitchFamily="34" charset="0"/>
            </a:rPr>
            <a:t>Disclosure Restrictions"</a:t>
          </a:r>
          <a:r>
            <a:rPr lang="en-CA" sz="1100" baseline="0">
              <a:solidFill>
                <a:schemeClr val="dk1"/>
              </a:solidFill>
              <a:effectLst/>
              <a:latin typeface="Arial" panose="020B0604020202020204" pitchFamily="34" charset="0"/>
              <a:ea typeface="+mn-ea"/>
              <a:cs typeface="Arial" panose="020B0604020202020204" pitchFamily="34" charset="0"/>
            </a:rPr>
            <a:t>) to clarify the GP's rationale for not reporting certain Mandatory Fields.</a:t>
          </a:r>
          <a:endParaRPr lang="en-CA" sz="1100" u="none">
            <a:solidFill>
              <a:schemeClr val="dk1"/>
            </a:solidFill>
            <a:effectLst/>
            <a:latin typeface="Arial" panose="020B0604020202020204" pitchFamily="34" charset="0"/>
            <a:ea typeface="+mn-ea"/>
            <a:cs typeface="Arial" panose="020B0604020202020204" pitchFamily="34" charset="0"/>
          </a:endParaRPr>
        </a:p>
        <a:p>
          <a:pPr algn="just"/>
          <a:endParaRPr lang="en-CA" sz="1100" u="none">
            <a:solidFill>
              <a:schemeClr val="dk1"/>
            </a:solidFill>
            <a:effectLst/>
            <a:latin typeface="Arial" panose="020B0604020202020204" pitchFamily="34" charset="0"/>
            <a:ea typeface="+mn-ea"/>
            <a:cs typeface="Arial" panose="020B0604020202020204" pitchFamily="34" charset="0"/>
          </a:endParaRPr>
        </a:p>
        <a:p>
          <a:pPr algn="just"/>
          <a:r>
            <a:rPr lang="en-CA" sz="1100" u="sng">
              <a:solidFill>
                <a:schemeClr val="dk1"/>
              </a:solidFill>
              <a:effectLst/>
              <a:latin typeface="Arial" panose="020B0604020202020204" pitchFamily="34" charset="0"/>
              <a:ea typeface="+mn-ea"/>
              <a:cs typeface="Arial" panose="020B0604020202020204" pitchFamily="34" charset="0"/>
            </a:rPr>
            <a:t>Frequency</a:t>
          </a:r>
          <a:r>
            <a:rPr lang="en-CA" sz="1100" u="sng" baseline="0">
              <a:solidFill>
                <a:schemeClr val="dk1"/>
              </a:solidFill>
              <a:effectLst/>
              <a:latin typeface="Arial" panose="020B0604020202020204" pitchFamily="34" charset="0"/>
              <a:ea typeface="+mn-ea"/>
              <a:cs typeface="Arial" panose="020B0604020202020204" pitchFamily="34" charset="0"/>
            </a:rPr>
            <a:t> &amp; Timing</a:t>
          </a:r>
          <a:r>
            <a:rPr lang="en-CA" sz="1100" u="none" baseline="0">
              <a:solidFill>
                <a:schemeClr val="dk1"/>
              </a:solidFill>
              <a:effectLst/>
              <a:latin typeface="Arial" panose="020B0604020202020204" pitchFamily="34" charset="0"/>
              <a:ea typeface="+mn-ea"/>
              <a:cs typeface="Arial" panose="020B0604020202020204" pitchFamily="34" charset="0"/>
            </a:rPr>
            <a:t>:</a:t>
          </a:r>
          <a:endParaRPr lang="en-CA" sz="1100" u="sng" baseline="0">
            <a:solidFill>
              <a:schemeClr val="dk1"/>
            </a:solidFill>
            <a:effectLst/>
            <a:latin typeface="Arial" panose="020B0604020202020204" pitchFamily="34" charset="0"/>
            <a:ea typeface="+mn-ea"/>
            <a:cs typeface="Arial" panose="020B0604020202020204" pitchFamily="34" charset="0"/>
          </a:endParaRPr>
        </a:p>
        <a:p>
          <a:pPr algn="just"/>
          <a:endParaRPr lang="en-CA" sz="400" u="none" baseline="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 Template should be provided to all requesting LPs on a quarterly basis</a:t>
          </a:r>
          <a:r>
            <a:rPr lang="en-CA" sz="1100" baseline="0">
              <a:solidFill>
                <a:schemeClr val="dk1"/>
              </a:solidFill>
              <a:effectLst/>
              <a:latin typeface="Arial" panose="020B0604020202020204" pitchFamily="34" charset="0"/>
              <a:ea typeface="+mn-ea"/>
              <a:cs typeface="Arial" panose="020B0604020202020204" pitchFamily="34" charset="0"/>
            </a:rPr>
            <a:t>, as many LPs (with large fund portfolios) are already requesting PortCo data on a quarterly basis. Since the Template does not include any LP-specific (i.e., pro-rata) values, LPs should take note that the GP-resources needed to complete the Template for multiple LPs in the same Fund are only marginally-greater than the resources needed to complete the Template for only one LP.</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 timing of delivery (e.g.,</a:t>
          </a:r>
          <a:r>
            <a:rPr lang="en-CA" sz="1100" baseline="0">
              <a:solidFill>
                <a:schemeClr val="dk1"/>
              </a:solidFill>
              <a:effectLst/>
              <a:latin typeface="Arial" panose="020B0604020202020204" pitchFamily="34" charset="0"/>
              <a:ea typeface="+mn-ea"/>
              <a:cs typeface="Arial" panose="020B0604020202020204" pitchFamily="34" charset="0"/>
            </a:rPr>
            <a:t> 75 days after quarter-end) should be determined on a case-by-case basis. But LPs and GPs should consider the priority of other disclosures (e.g., quarterly financials, the ILPA Reporting Template) in their decision.</a:t>
          </a: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u="sng">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Multiple</a:t>
          </a:r>
          <a:r>
            <a:rPr lang="en-CA" sz="1100" u="sng" baseline="0">
              <a:solidFill>
                <a:schemeClr val="dk1"/>
              </a:solidFill>
              <a:effectLst/>
              <a:latin typeface="Arial" panose="020B0604020202020204" pitchFamily="34" charset="0"/>
              <a:ea typeface="+mn-ea"/>
              <a:cs typeface="Arial" panose="020B0604020202020204" pitchFamily="34" charset="0"/>
            </a:rPr>
            <a:t> </a:t>
          </a:r>
          <a:r>
            <a:rPr lang="en-CA" sz="1100" u="sng">
              <a:solidFill>
                <a:schemeClr val="dk1"/>
              </a:solidFill>
              <a:effectLst/>
              <a:latin typeface="Arial" panose="020B0604020202020204" pitchFamily="34" charset="0"/>
              <a:ea typeface="+mn-ea"/>
              <a:cs typeface="Arial" panose="020B0604020202020204" pitchFamily="34" charset="0"/>
            </a:rPr>
            <a:t>Positions</a:t>
          </a:r>
          <a:r>
            <a:rPr lang="en-CA" sz="1100" u="none">
              <a:solidFill>
                <a:schemeClr val="dk1"/>
              </a:solidFill>
              <a:effectLst/>
              <a:latin typeface="Arial" panose="020B0604020202020204" pitchFamily="34" charset="0"/>
              <a:ea typeface="+mn-ea"/>
              <a:cs typeface="Arial" panose="020B0604020202020204" pitchFamily="34" charset="0"/>
            </a:rPr>
            <a:t>:</a:t>
          </a:r>
        </a:p>
        <a:p>
          <a:pPr marL="0" lvl="0" indent="0" algn="just">
            <a:spcAft>
              <a:spcPts val="400"/>
            </a:spcAft>
          </a:pPr>
          <a:r>
            <a:rPr lang="en-CA" sz="1100">
              <a:solidFill>
                <a:schemeClr val="dk1"/>
              </a:solidFill>
              <a:effectLst/>
              <a:latin typeface="Arial" panose="020B0604020202020204" pitchFamily="34" charset="0"/>
              <a:ea typeface="+mn-ea"/>
              <a:cs typeface="Arial" panose="020B0604020202020204" pitchFamily="34" charset="0"/>
            </a:rPr>
            <a:t>• The Template is designed to account for multiple investments by the same Fund ("Positions") in a single Company (e.g., a debt and equity investment in "Company</a:t>
          </a:r>
          <a:r>
            <a:rPr lang="en-CA" sz="1100" baseline="0">
              <a:solidFill>
                <a:schemeClr val="dk1"/>
              </a:solidFill>
              <a:effectLst/>
              <a:latin typeface="Arial" panose="020B0604020202020204" pitchFamily="34" charset="0"/>
              <a:ea typeface="+mn-ea"/>
              <a:cs typeface="Arial" panose="020B0604020202020204" pitchFamily="34" charset="0"/>
            </a:rPr>
            <a:t> A"), when applicable.</a:t>
          </a:r>
          <a:endParaRPr lang="en-CA" sz="1100">
            <a:solidFill>
              <a:schemeClr val="dk1"/>
            </a:solidFill>
            <a:effectLst/>
            <a:latin typeface="Arial" panose="020B0604020202020204" pitchFamily="34" charset="0"/>
            <a:ea typeface="+mn-ea"/>
            <a:cs typeface="Arial" panose="020B0604020202020204" pitchFamily="34" charset="0"/>
          </a:endParaRPr>
        </a:p>
        <a:p>
          <a:pPr marL="0" lvl="0" indent="0" algn="just">
            <a:spcAft>
              <a:spcPts val="400"/>
            </a:spcAft>
          </a:pPr>
          <a:r>
            <a:rPr lang="en-CA" sz="1100">
              <a:solidFill>
                <a:schemeClr val="dk1"/>
              </a:solidFill>
              <a:effectLst/>
              <a:latin typeface="Arial" panose="020B0604020202020204" pitchFamily="34" charset="0"/>
              <a:ea typeface="+mn-ea"/>
              <a:cs typeface="Arial" panose="020B0604020202020204" pitchFamily="34" charset="0"/>
            </a:rPr>
            <a:t>• However, the GP does</a:t>
          </a:r>
          <a:r>
            <a:rPr lang="en-CA" sz="1100" baseline="0">
              <a:solidFill>
                <a:schemeClr val="dk1"/>
              </a:solidFill>
              <a:effectLst/>
              <a:latin typeface="Arial" panose="020B0604020202020204" pitchFamily="34" charset="0"/>
              <a:ea typeface="+mn-ea"/>
              <a:cs typeface="Arial" panose="020B0604020202020204" pitchFamily="34" charset="0"/>
            </a:rPr>
            <a:t> not need to itemize each security held by the Fund. Rather, multiple investments in the same Company should only be reported separately when they represent different "Position Types" (as defined on Tabs 11 &amp; 12), including "Private Equity", "Public Equity", "Debt", &amp; "Derivatives" or have materially-different valuation Methodologies. As an example, an equity and debt investment in "Company A" should be itemized separately. However, an initial (private) equity investment in "Company B", that is followed six months later by another (private) equity investment can be reported on a single row (however, as noted in Tab 11 and below, only the initial investment should be reported with the "at-entry" values).</a:t>
          </a:r>
          <a:endParaRPr lang="en-CA" sz="1100">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endParaRPr lang="en-CA" sz="900">
            <a:solidFill>
              <a:schemeClr val="dk1"/>
            </a:solidFill>
            <a:effectLst/>
            <a:latin typeface="Arial" panose="020B0604020202020204" pitchFamily="34" charset="0"/>
            <a:ea typeface="+mn-ea"/>
            <a:cs typeface="Arial" panose="020B0604020202020204" pitchFamily="34" charset="0"/>
          </a:endParaRPr>
        </a:p>
        <a:p>
          <a:pPr>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At-Entry KPI Values</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T</a:t>
          </a:r>
          <a:r>
            <a:rPr lang="en-CA" sz="1100" baseline="0">
              <a:solidFill>
                <a:schemeClr val="dk1"/>
              </a:solidFill>
              <a:effectLst/>
              <a:latin typeface="Arial" panose="020B0604020202020204" pitchFamily="34" charset="0"/>
              <a:ea typeface="+mn-ea"/>
              <a:cs typeface="Arial" panose="020B0604020202020204" pitchFamily="34" charset="0"/>
            </a:rPr>
            <a:t>he Template collects Company/Position-level values as of the date of the Fund's initial investment ("at entry"). LPs typically compare at-entry values against more recent values to better understand the GP's impact on the Company (e.g., to measure value creation).</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However, as noted in Tab 11, GPs populating the Template should refrain from making many </a:t>
          </a:r>
          <a:r>
            <a:rPr lang="en-CA" sz="1100" baseline="0">
              <a:solidFill>
                <a:schemeClr val="dk1"/>
              </a:solidFill>
              <a:effectLst/>
              <a:latin typeface="Arial" panose="020B0604020202020204" pitchFamily="34" charset="0"/>
              <a:ea typeface="+mn-ea"/>
              <a:cs typeface="Arial" panose="020B0604020202020204" pitchFamily="34" charset="0"/>
            </a:rPr>
            <a:t>of the adjustments to at-entry values (mainly KPIs) that they might otherwise typically </a:t>
          </a:r>
          <a:r>
            <a:rPr lang="en-CA" sz="1100">
              <a:solidFill>
                <a:schemeClr val="dk1"/>
              </a:solidFill>
              <a:effectLst/>
              <a:latin typeface="Arial" panose="020B0604020202020204" pitchFamily="34" charset="0"/>
              <a:ea typeface="+mn-ea"/>
              <a:cs typeface="Arial" panose="020B0604020202020204" pitchFamily="34" charset="0"/>
            </a:rPr>
            <a:t>make when completing</a:t>
          </a:r>
          <a:r>
            <a:rPr lang="en-CA" sz="1100" baseline="0">
              <a:solidFill>
                <a:schemeClr val="dk1"/>
              </a:solidFill>
              <a:effectLst/>
              <a:latin typeface="Arial" panose="020B0604020202020204" pitchFamily="34" charset="0"/>
              <a:ea typeface="+mn-ea"/>
              <a:cs typeface="Arial" panose="020B0604020202020204" pitchFamily="34" charset="0"/>
            </a:rPr>
            <a:t> similar requests for PortCo data. Examples of the typical at-entry adjustments that should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be made include adjustments for any of the Company's acquisitions/divestitures made during the Fund's ownership or for any synergies that the GP expects to realize after the deal's initial closing.</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ILPA has observed that the practices used</a:t>
          </a:r>
          <a:r>
            <a:rPr lang="en-CA" sz="1100" baseline="0">
              <a:solidFill>
                <a:schemeClr val="dk1"/>
              </a:solidFill>
              <a:effectLst/>
              <a:latin typeface="Arial" panose="020B0604020202020204" pitchFamily="34" charset="0"/>
              <a:ea typeface="+mn-ea"/>
              <a:cs typeface="Arial" panose="020B0604020202020204" pitchFamily="34" charset="0"/>
            </a:rPr>
            <a:t> by GPs in these scenarios can vary (with some making adjustments, while others leaving the values as-is). So this solution was chosen to ensure data-uniformity across responses. As described in Tab 11, many of the adjustments noted above can be captured through additional fields in the Template (e.g., "EBITDA (TTM) (acquired)"), so that LPs can better understand a Company's organic growth.</a:t>
          </a:r>
          <a:endParaRPr lang="en-US">
            <a:effectLst/>
            <a:latin typeface="Arial" panose="020B0604020202020204" pitchFamily="34" charset="0"/>
            <a:cs typeface="Arial" panose="020B0604020202020204" pitchFamily="34" charset="0"/>
          </a:endParaRPr>
        </a:p>
        <a:p>
          <a:pPr>
            <a:spcAft>
              <a:spcPts val="400"/>
            </a:spcAft>
          </a:pP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endParaRPr lang="en-CA"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endParaRPr lang="en-CA"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Valuations</a:t>
          </a:r>
          <a:r>
            <a:rPr lang="en-CA" sz="1100" u="none">
              <a:solidFill>
                <a:schemeClr val="dk1"/>
              </a:solidFill>
              <a:effectLst/>
              <a:latin typeface="Arial" panose="020B0604020202020204" pitchFamily="34" charset="0"/>
              <a:ea typeface="+mn-ea"/>
              <a:cs typeface="Arial" panose="020B0604020202020204" pitchFamily="34" charset="0"/>
            </a:rPr>
            <a:t>:</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Several fields are used</a:t>
          </a:r>
          <a:r>
            <a:rPr lang="en-CA" sz="1100" u="none" baseline="0">
              <a:solidFill>
                <a:schemeClr val="dk1"/>
              </a:solidFill>
              <a:effectLst/>
              <a:latin typeface="Arial" panose="020B0604020202020204" pitchFamily="34" charset="0"/>
              <a:ea typeface="+mn-ea"/>
              <a:cs typeface="Arial" panose="020B0604020202020204" pitchFamily="34" charset="0"/>
            </a:rPr>
            <a:t> in the Template to understand the GP's rationale behind its valuation for each Position. Except for "Methodology", each of them is a Voluntary Field. These fields were designed to be consistent with the most recent IPEV valuation guidelines (http://www.privateequityvaluation.com/Valuation-Guidelines).</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To accommodate scenarios in which a Position's</a:t>
          </a:r>
          <a:r>
            <a:rPr lang="en-CA" sz="1100" u="none" baseline="0">
              <a:solidFill>
                <a:schemeClr val="dk1"/>
              </a:solidFill>
              <a:effectLst/>
              <a:latin typeface="Arial" panose="020B0604020202020204" pitchFamily="34" charset="0"/>
              <a:ea typeface="+mn-ea"/>
              <a:cs typeface="Arial" panose="020B0604020202020204" pitchFamily="34" charset="0"/>
            </a:rPr>
            <a:t> Reported Value</a:t>
          </a:r>
          <a:r>
            <a:rPr lang="en-CA" sz="1100" u="none">
              <a:solidFill>
                <a:schemeClr val="dk1"/>
              </a:solidFill>
              <a:effectLst/>
              <a:latin typeface="Arial" panose="020B0604020202020204" pitchFamily="34" charset="0"/>
              <a:ea typeface="+mn-ea"/>
              <a:cs typeface="Arial" panose="020B0604020202020204" pitchFamily="34" charset="0"/>
            </a:rPr>
            <a:t> is based on a combination</a:t>
          </a:r>
          <a:r>
            <a:rPr lang="en-CA" sz="1100" u="none" baseline="0">
              <a:solidFill>
                <a:schemeClr val="dk1"/>
              </a:solidFill>
              <a:effectLst/>
              <a:latin typeface="Arial" panose="020B0604020202020204" pitchFamily="34" charset="0"/>
              <a:ea typeface="+mn-ea"/>
              <a:cs typeface="Arial" panose="020B0604020202020204" pitchFamily="34" charset="0"/>
            </a:rPr>
            <a:t> of</a:t>
          </a:r>
          <a:r>
            <a:rPr lang="en-CA" sz="1100" u="none">
              <a:solidFill>
                <a:schemeClr val="dk1"/>
              </a:solidFill>
              <a:effectLst/>
              <a:latin typeface="Arial" panose="020B0604020202020204" pitchFamily="34" charset="0"/>
              <a:ea typeface="+mn-ea"/>
              <a:cs typeface="Arial" panose="020B0604020202020204" pitchFamily="34" charset="0"/>
            </a:rPr>
            <a:t> Methodologies</a:t>
          </a:r>
          <a:r>
            <a:rPr lang="en-CA" sz="1100" u="none" baseline="0">
              <a:solidFill>
                <a:schemeClr val="dk1"/>
              </a:solidFill>
              <a:effectLst/>
              <a:latin typeface="Arial" panose="020B0604020202020204" pitchFamily="34" charset="0"/>
              <a:ea typeface="+mn-ea"/>
              <a:cs typeface="Arial" panose="020B0604020202020204" pitchFamily="34" charset="0"/>
            </a:rPr>
            <a:t> or on a range of Multiples/Basis Values, two identical sets of valuation fields are provided in the Template. The two sets of fields should be used to report different Methodologies, or the high and low ends of the ranges.</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Additional guidelines</a:t>
          </a:r>
          <a:r>
            <a:rPr lang="en-CA" sz="1100" u="none" baseline="0">
              <a:solidFill>
                <a:schemeClr val="dk1"/>
              </a:solidFill>
              <a:effectLst/>
              <a:latin typeface="Arial" panose="020B0604020202020204" pitchFamily="34" charset="0"/>
              <a:ea typeface="+mn-ea"/>
              <a:cs typeface="Arial" panose="020B0604020202020204" pitchFamily="34" charset="0"/>
            </a:rPr>
            <a:t> for these scenarios are noted in Tab 11 (in the "Valuation Metrics" Field Section).</a:t>
          </a:r>
          <a:endParaRPr lang="en-US" sz="1100" u="none">
            <a:solidFill>
              <a:schemeClr val="dk1"/>
            </a:solidFill>
            <a:effectLst/>
            <a:latin typeface="Arial" panose="020B0604020202020204" pitchFamily="34" charset="0"/>
            <a:ea typeface="+mn-ea"/>
            <a:cs typeface="Arial" panose="020B0604020202020204" pitchFamily="34" charset="0"/>
          </a:endParaRPr>
        </a:p>
        <a:p>
          <a:endParaRPr lang="en-CA"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Industry/Sector Codes:</a:t>
          </a:r>
          <a:endParaRPr lang="en-US"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As noted elsewhere in this file, the industry codes used in the Template (provided as dropdown options) are based on the "Sector" (2-digit) and "Industry Group"(4-digit)</a:t>
          </a:r>
          <a:r>
            <a:rPr lang="en-CA" sz="1100" u="none" baseline="0">
              <a:solidFill>
                <a:schemeClr val="dk1"/>
              </a:solidFill>
              <a:effectLst/>
              <a:latin typeface="Arial" panose="020B0604020202020204" pitchFamily="34" charset="0"/>
              <a:ea typeface="+mn-ea"/>
              <a:cs typeface="Arial" panose="020B0604020202020204" pitchFamily="34" charset="0"/>
            </a:rPr>
            <a:t> levels of the </a:t>
          </a:r>
          <a:r>
            <a:rPr lang="en-CA" sz="1100" u="none">
              <a:solidFill>
                <a:schemeClr val="dk1"/>
              </a:solidFill>
              <a:effectLst/>
              <a:latin typeface="Arial" panose="020B0604020202020204" pitchFamily="34" charset="0"/>
              <a:ea typeface="+mn-ea"/>
              <a:cs typeface="Arial" panose="020B0604020202020204" pitchFamily="34" charset="0"/>
            </a:rPr>
            <a:t>NAICS classification taxonomy (https://www.census.gov/eos/www/naics/index.html). </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However, if the GP utilizes a different taxonomy (e.g., GICS®), they may leave the relevant Mandatory Fields ("NAICS Sector" &amp; "NAICS Industry Group") blank in the Template and instead populate the "Alternate Industry Code" fields (I &amp; II), found in the same Field Section.</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If using the "Alternate Industry Code" fields, the GP should override the existing placeholder dropdown options (found on Tab #12) with their own taxonomy, being careful to use the taxonomy's precise spelling to minimize QC issues for LPs (who are collecting Templates from multiple GPs). The GP should override the placeholders</a:t>
          </a:r>
          <a:r>
            <a:rPr lang="en-CA" sz="1100" u="none" baseline="0">
              <a:solidFill>
                <a:schemeClr val="dk1"/>
              </a:solidFill>
              <a:effectLst/>
              <a:latin typeface="Arial" panose="020B0604020202020204" pitchFamily="34" charset="0"/>
              <a:ea typeface="+mn-ea"/>
              <a:cs typeface="Arial" panose="020B0604020202020204" pitchFamily="34" charset="0"/>
            </a:rPr>
            <a:t> even if they are using an automated solution to populate the Template (to simplify the data-entry process for LPs).</a:t>
          </a:r>
          <a:endParaRPr lang="en-CA"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a:solidFill>
                <a:schemeClr val="dk1"/>
              </a:solidFill>
              <a:effectLst/>
              <a:latin typeface="Arial" panose="020B0604020202020204" pitchFamily="34" charset="0"/>
              <a:ea typeface="+mn-ea"/>
              <a:cs typeface="Arial" panose="020B0604020202020204" pitchFamily="34" charset="0"/>
            </a:rPr>
            <a:t>• The GP's chosen taxonomy should be reported in Tab #2 ("Industry Taxonomy Used").</a:t>
          </a:r>
          <a:endParaRPr lang="en-CA" sz="1100" u="none">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endParaRPr lang="en-CA" sz="900">
            <a:solidFill>
              <a:schemeClr val="dk1"/>
            </a:solidFill>
            <a:effectLst/>
            <a:latin typeface="Arial" panose="020B0604020202020204" pitchFamily="34" charset="0"/>
            <a:ea typeface="+mn-ea"/>
            <a:cs typeface="Arial" panose="020B0604020202020204" pitchFamily="34" charset="0"/>
          </a:endParaRPr>
        </a:p>
        <a:p>
          <a:pPr lvl="0" algn="just"/>
          <a:r>
            <a:rPr lang="en-CA" sz="1100" u="sng">
              <a:solidFill>
                <a:schemeClr val="dk1"/>
              </a:solidFill>
              <a:effectLst/>
              <a:latin typeface="Arial" panose="020B0604020202020204" pitchFamily="34" charset="0"/>
              <a:ea typeface="+mn-ea"/>
              <a:cs typeface="Arial" panose="020B0604020202020204" pitchFamily="34" charset="0"/>
            </a:rPr>
            <a:t>Miscellaneous</a:t>
          </a:r>
          <a:r>
            <a:rPr lang="en-CA" sz="1100" u="none">
              <a:solidFill>
                <a:schemeClr val="dk1"/>
              </a:solidFill>
              <a:effectLst/>
              <a:latin typeface="Arial" panose="020B0604020202020204" pitchFamily="34" charset="0"/>
              <a:ea typeface="+mn-ea"/>
              <a:cs typeface="Arial" panose="020B0604020202020204" pitchFamily="34" charset="0"/>
            </a:rPr>
            <a:t>:</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Numeric values</a:t>
          </a:r>
          <a:r>
            <a:rPr lang="en-CA" sz="1100" baseline="0">
              <a:solidFill>
                <a:schemeClr val="dk1"/>
              </a:solidFill>
              <a:effectLst/>
              <a:latin typeface="Arial" panose="020B0604020202020204" pitchFamily="34" charset="0"/>
              <a:ea typeface="+mn-ea"/>
              <a:cs typeface="Arial" panose="020B0604020202020204" pitchFamily="34" charset="0"/>
            </a:rPr>
            <a:t> should not be truncated (i.e., do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express values in thousands, millions, or billions).</a:t>
          </a:r>
          <a:endParaRPr lang="en-US">
            <a:effectLst/>
            <a:latin typeface="Arial" panose="020B0604020202020204" pitchFamily="34" charset="0"/>
            <a:cs typeface="Arial" panose="020B0604020202020204" pitchFamily="34" charset="0"/>
          </a:endParaRP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Within the Template, similar fields are grouped </a:t>
          </a:r>
          <a:r>
            <a:rPr lang="en-CA" sz="1100" baseline="0">
              <a:solidFill>
                <a:schemeClr val="dk1"/>
              </a:solidFill>
              <a:effectLst/>
              <a:latin typeface="Arial" panose="020B0604020202020204" pitchFamily="34" charset="0"/>
              <a:ea typeface="+mn-ea"/>
              <a:cs typeface="Arial" panose="020B0604020202020204" pitchFamily="34" charset="0"/>
            </a:rPr>
            <a:t>into corresponding Field Sections (e.g., "Total Invested" and "Realized Proceeds" are grouped under "Fund Performance Metrics"). At the end of each Field Section, users will find a notes/comments field that allows for any additional disclosure that may help LPs better interpret the data provided in that particular Field Section. In some cases, examples or additional details about what should be disclosed in the Field Section notes can be found in the relevant definitions in Tab 11. </a:t>
          </a:r>
        </a:p>
        <a:p>
          <a:pPr algn="just"/>
          <a:endParaRPr lang="en-CA" sz="400" baseline="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Best efforts should be made to report</a:t>
          </a:r>
          <a:r>
            <a:rPr lang="en-CA" sz="1100" baseline="0">
              <a:solidFill>
                <a:schemeClr val="dk1"/>
              </a:solidFill>
              <a:effectLst/>
              <a:latin typeface="Arial" panose="020B0604020202020204" pitchFamily="34" charset="0"/>
              <a:ea typeface="+mn-ea"/>
              <a:cs typeface="Arial" panose="020B0604020202020204" pitchFamily="34" charset="0"/>
            </a:rPr>
            <a:t> on a consolidated, fund-level basis (i.e., do not report different sleeves/tranches of the same Fund in separate Templates). However, if sleeves must be reported separately (e.g., they're denominated in different currencies), the GP should be mindful while populating the "Fund" and "Total Fund Size (other vehicles)" fields on Tab #2 (see the definitions for these fields for additional guidance).</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GPs should not report multiple Funds in the same Template. While there are some efficiencies to this practice, it would require providing customized reports for each LP (as it would be highly unlikely that every Fund managed by the GP is comprised of the exact same LP base).</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 Unless otherwise</a:t>
          </a:r>
          <a:r>
            <a:rPr lang="en-CA" sz="1100" baseline="0">
              <a:solidFill>
                <a:schemeClr val="dk1"/>
              </a:solidFill>
              <a:effectLst/>
              <a:latin typeface="Arial" panose="020B0604020202020204" pitchFamily="34" charset="0"/>
              <a:ea typeface="+mn-ea"/>
              <a:cs typeface="Arial" panose="020B0604020202020204" pitchFamily="34" charset="0"/>
            </a:rPr>
            <a:t> stated in the definitions, values should be reported in Company Reporting Currency. However, if the GP, in its best judgment, elects to use a different currency for a given field, the reported currency should be footnoted in the relevant Field Section notes.</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In the event that a Fund's investment is restructured</a:t>
          </a:r>
          <a:r>
            <a:rPr lang="en-CA" sz="1100" baseline="0">
              <a:solidFill>
                <a:schemeClr val="dk1"/>
              </a:solidFill>
              <a:effectLst/>
              <a:latin typeface="Arial" panose="020B0604020202020204" pitchFamily="34" charset="0"/>
              <a:ea typeface="+mn-ea"/>
              <a:cs typeface="Arial" panose="020B0604020202020204" pitchFamily="34" charset="0"/>
            </a:rPr>
            <a:t> after the initial investment (e.g., due to bankruptcy, merger, IPO, etc.), a "Position Identifier" field is provided to ensure that LPs are able to reconcile the changes to their prior records. This identifier is also necessary to calculate the Position-level performance using the values in Tab 9.</a:t>
          </a: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The rows in Tabs 3-8 &amp; 10 should be ordered</a:t>
          </a:r>
          <a:r>
            <a:rPr lang="en-US" sz="1100" baseline="0">
              <a:solidFill>
                <a:schemeClr val="dk1"/>
              </a:solidFill>
              <a:effectLst/>
              <a:latin typeface="Arial" panose="020B0604020202020204" pitchFamily="34" charset="0"/>
              <a:ea typeface="+mn-ea"/>
              <a:cs typeface="Arial" panose="020B0604020202020204" pitchFamily="34" charset="0"/>
            </a:rPr>
            <a:t> (on an ascending basis) by the Initial Investment Date, however multiple Positions in the same Company should still be grouped together. </a:t>
          </a:r>
          <a:r>
            <a:rPr lang="en-US" sz="1100">
              <a:solidFill>
                <a:schemeClr val="dk1"/>
              </a:solidFill>
              <a:effectLst/>
              <a:latin typeface="Arial" panose="020B0604020202020204" pitchFamily="34" charset="0"/>
              <a:ea typeface="+mn-ea"/>
              <a:cs typeface="Arial" panose="020B0604020202020204" pitchFamily="34" charset="0"/>
            </a:rPr>
            <a:t> </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Do not leave any blank rows between Companies/Positions.</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Do not enter letters/symbols</a:t>
          </a:r>
          <a:r>
            <a:rPr lang="en-CA" sz="1100" baseline="0">
              <a:solidFill>
                <a:schemeClr val="dk1"/>
              </a:solidFill>
              <a:effectLst/>
              <a:latin typeface="Arial" panose="020B0604020202020204" pitchFamily="34" charset="0"/>
              <a:ea typeface="+mn-ea"/>
              <a:cs typeface="Arial" panose="020B0604020202020204" pitchFamily="34" charset="0"/>
            </a:rPr>
            <a:t> in any numeric fields (e.g., report "1,000" instead of "C$1,000").</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Where practical, the Template uses</a:t>
          </a:r>
          <a:r>
            <a:rPr lang="en-US" sz="1100" baseline="0">
              <a:solidFill>
                <a:schemeClr val="dk1"/>
              </a:solidFill>
              <a:effectLst/>
              <a:latin typeface="Arial" panose="020B0604020202020204" pitchFamily="34" charset="0"/>
              <a:ea typeface="+mn-ea"/>
              <a:cs typeface="Arial" panose="020B0604020202020204" pitchFamily="34" charset="0"/>
            </a:rPr>
            <a:t> formulas to minimize the number of times the same data must be entered in multiple tabs. However, this convenience could not be used everywhere in the Template (e.g., the "Company" field in Tabs 9 &amp; 10). In situations where the same data must be entered more than once, please use great care to use consistent spelling to minimize the QC process for LPs.</a:t>
          </a: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IV. </a:t>
          </a:r>
          <a:r>
            <a:rPr lang="en-CA" sz="1100" b="1" u="sng">
              <a:solidFill>
                <a:schemeClr val="dk1"/>
              </a:solidFill>
              <a:effectLst/>
              <a:latin typeface="Arial" panose="020B0604020202020204" pitchFamily="34" charset="0"/>
              <a:ea typeface="+mn-ea"/>
              <a:cs typeface="Arial" panose="020B0604020202020204" pitchFamily="34" charset="0"/>
            </a:rPr>
            <a:t>Tab Overviews</a:t>
          </a:r>
          <a:r>
            <a:rPr lang="en-CA" sz="1100" b="0">
              <a:solidFill>
                <a:schemeClr val="dk1"/>
              </a:solidFill>
              <a:effectLst/>
              <a:latin typeface="Arial" panose="020B0604020202020204" pitchFamily="34" charset="0"/>
              <a:ea typeface="+mn-ea"/>
              <a:cs typeface="Arial" panose="020B0604020202020204" pitchFamily="34" charset="0"/>
            </a:rPr>
            <a:t> - </a:t>
          </a:r>
          <a:r>
            <a:rPr lang="en-CA" sz="1100">
              <a:solidFill>
                <a:schemeClr val="dk1"/>
              </a:solidFill>
              <a:effectLst/>
              <a:latin typeface="Arial" panose="020B0604020202020204" pitchFamily="34" charset="0"/>
              <a:ea typeface="+mn-ea"/>
              <a:cs typeface="Arial" panose="020B0604020202020204" pitchFamily="34" charset="0"/>
            </a:rPr>
            <a:t>The file is comprised of multiple Tabs. Below is a brief description (w/ guidance) for each of these Tabs:</a:t>
          </a:r>
        </a:p>
        <a:p>
          <a:endParaRPr lang="en-US">
            <a:effectLst/>
            <a:latin typeface="Arial" panose="020B0604020202020204" pitchFamily="34" charset="0"/>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 Instructions</a:t>
          </a:r>
          <a:r>
            <a:rPr lang="en-CA" sz="1100">
              <a:solidFill>
                <a:schemeClr val="dk1"/>
              </a:solidFill>
              <a:effectLst/>
              <a:latin typeface="Arial" panose="020B0604020202020204" pitchFamily="34" charset="0"/>
              <a:ea typeface="+mn-ea"/>
              <a:cs typeface="Arial" panose="020B0604020202020204" pitchFamily="34" charset="0"/>
            </a:rPr>
            <a:t> -</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Provides general guidance for using the Template.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2. Fund Level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providing basic Fund information; Should be populated for all Funds, regardless of whether the GP chooses Option #1 or Option #2 (as described in a prior section).</a:t>
          </a:r>
          <a:endParaRPr lang="en-US">
            <a:effectLst/>
            <a:latin typeface="Arial" panose="020B0604020202020204" pitchFamily="34" charset="0"/>
            <a:cs typeface="Arial" panose="020B0604020202020204" pitchFamily="34" charset="0"/>
          </a:endParaRPr>
        </a:p>
        <a:p>
          <a:pPr eaLnBrk="1" fontAlgn="auto" latinLnBrk="0" hangingPunct="1"/>
          <a:endParaRPr lang="en-CA" sz="1100" b="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a:solidFill>
                <a:schemeClr val="dk1"/>
              </a:solidFill>
              <a:effectLst/>
              <a:latin typeface="Arial" panose="020B0604020202020204" pitchFamily="34" charset="0"/>
              <a:ea typeface="+mn-ea"/>
              <a:cs typeface="Arial" panose="020B0604020202020204" pitchFamily="34" charset="0"/>
            </a:rPr>
            <a:t>Tab 3. PortCo Template_Option 1 </a:t>
          </a:r>
          <a:r>
            <a:rPr lang="en-CA" sz="1100">
              <a:solidFill>
                <a:schemeClr val="dk1"/>
              </a:solidFill>
              <a:effectLst/>
              <a:latin typeface="Arial" panose="020B0604020202020204" pitchFamily="34" charset="0"/>
              <a:ea typeface="+mn-ea"/>
              <a:cs typeface="Arial" panose="020B0604020202020204" pitchFamily="34" charset="0"/>
            </a:rPr>
            <a:t>- The official ILPA Template for users choosing Option #1. Users can directly populate the fields in this tab.</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4. Company (at Entry)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Companies the Fund has invested in, as of the date of the fund’s </a:t>
          </a:r>
          <a:r>
            <a:rPr lang="en-CA" sz="1100" u="sng">
              <a:solidFill>
                <a:schemeClr val="dk1"/>
              </a:solidFill>
              <a:effectLst/>
              <a:latin typeface="Arial" panose="020B0604020202020204" pitchFamily="34" charset="0"/>
              <a:ea typeface="+mn-ea"/>
              <a:cs typeface="Arial" panose="020B0604020202020204" pitchFamily="34" charset="0"/>
            </a:rPr>
            <a:t>initial</a:t>
          </a:r>
          <a:r>
            <a:rPr lang="en-CA" sz="1100">
              <a:solidFill>
                <a:schemeClr val="dk1"/>
              </a:solidFill>
              <a:effectLst/>
              <a:latin typeface="Arial" panose="020B0604020202020204" pitchFamily="34" charset="0"/>
              <a:ea typeface="+mn-ea"/>
              <a:cs typeface="Arial" panose="020B0604020202020204" pitchFamily="34" charset="0"/>
            </a:rPr>
            <a:t> investment.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5. Company (Current_at Exit) </a:t>
          </a:r>
          <a:r>
            <a:rPr lang="en-CA" sz="1100">
              <a:solidFill>
                <a:schemeClr val="dk1"/>
              </a:solidFill>
              <a:effectLst/>
              <a:latin typeface="Arial" panose="020B0604020202020204" pitchFamily="34" charset="0"/>
              <a:ea typeface="+mn-ea"/>
              <a:cs typeface="Arial" panose="020B0604020202020204" pitchFamily="34" charset="0"/>
            </a:rPr>
            <a:t>- 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Companies the Fund has invested in, typically as of the most recently-available date.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6. Position (at Entry)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Fund’s Position in each Company, as of the date of the Fund’s </a:t>
          </a:r>
          <a:r>
            <a:rPr lang="en-CA" sz="1100" u="sng">
              <a:solidFill>
                <a:schemeClr val="dk1"/>
              </a:solidFill>
              <a:effectLst/>
              <a:latin typeface="Arial" panose="020B0604020202020204" pitchFamily="34" charset="0"/>
              <a:ea typeface="+mn-ea"/>
              <a:cs typeface="Arial" panose="020B0604020202020204" pitchFamily="34" charset="0"/>
            </a:rPr>
            <a:t>initial</a:t>
          </a:r>
          <a:r>
            <a:rPr lang="en-CA" sz="1100">
              <a:solidFill>
                <a:schemeClr val="dk1"/>
              </a:solidFill>
              <a:effectLst/>
              <a:latin typeface="Arial" panose="020B0604020202020204" pitchFamily="34" charset="0"/>
              <a:ea typeface="+mn-ea"/>
              <a:cs typeface="Arial" panose="020B0604020202020204" pitchFamily="34" charset="0"/>
            </a:rPr>
            <a:t> investment.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7. Position (Current_at Exit)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 </a:t>
          </a:r>
          <a:r>
            <a:rPr lang="en-CA" sz="1100" baseline="0">
              <a:solidFill>
                <a:schemeClr val="dk1"/>
              </a:solidFill>
              <a:effectLst/>
              <a:latin typeface="Arial" panose="020B0604020202020204" pitchFamily="34" charset="0"/>
              <a:ea typeface="+mn-ea"/>
              <a:cs typeface="Arial" panose="020B0604020202020204" pitchFamily="34" charset="0"/>
            </a:rPr>
            <a:t>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Fund’s Positions in each Company, typically as of the most</a:t>
          </a:r>
          <a:r>
            <a:rPr lang="en-CA" sz="1100" baseline="0">
              <a:solidFill>
                <a:schemeClr val="dk1"/>
              </a:solidFill>
              <a:effectLst/>
              <a:latin typeface="Arial" panose="020B0604020202020204" pitchFamily="34" charset="0"/>
              <a:ea typeface="+mn-ea"/>
              <a:cs typeface="Arial" panose="020B0604020202020204" pitchFamily="34" charset="0"/>
            </a:rPr>
            <a:t> recently-available date</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8. PortCo Template_Option 2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The official ILPA Template for users choosing Option #2. This Tab aggregates all of the information entered in Tabs 4-7. Users should </a:t>
          </a:r>
          <a:r>
            <a:rPr lang="en-CA" sz="1100" u="sng">
              <a:solidFill>
                <a:schemeClr val="dk1"/>
              </a:solidFill>
              <a:effectLst/>
              <a:latin typeface="Arial" panose="020B0604020202020204" pitchFamily="34" charset="0"/>
              <a:ea typeface="+mn-ea"/>
              <a:cs typeface="Arial" panose="020B0604020202020204" pitchFamily="34" charset="0"/>
            </a:rPr>
            <a:t>not</a:t>
          </a:r>
          <a:r>
            <a:rPr lang="en-CA" sz="1100">
              <a:solidFill>
                <a:schemeClr val="dk1"/>
              </a:solidFill>
              <a:effectLst/>
              <a:latin typeface="Arial" panose="020B0604020202020204" pitchFamily="34" charset="0"/>
              <a:ea typeface="+mn-ea"/>
              <a:cs typeface="Arial" panose="020B0604020202020204" pitchFamily="34" charset="0"/>
            </a:rPr>
            <a:t> directly populate any data into this tab.</a:t>
          </a:r>
          <a:endParaRPr lang="en-US">
            <a:effectLst/>
            <a:latin typeface="Arial" panose="020B0604020202020204" pitchFamily="34" charset="0"/>
            <a:cs typeface="Arial" panose="020B0604020202020204" pitchFamily="34" charset="0"/>
          </a:endParaRPr>
        </a:p>
        <a:p>
          <a:pPr eaLnBrk="1" fontAlgn="auto" latinLnBrk="0" hangingPunct="1"/>
          <a:endParaRPr lang="en-CA" sz="1100" b="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a:solidFill>
                <a:schemeClr val="dk1"/>
              </a:solidFill>
              <a:effectLst/>
              <a:latin typeface="Arial" panose="020B0604020202020204" pitchFamily="34" charset="0"/>
              <a:ea typeface="+mn-ea"/>
              <a:cs typeface="Arial" panose="020B0604020202020204" pitchFamily="34" charset="0"/>
            </a:rPr>
            <a:t>Tab 9. Returns Template (voluntary)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A</a:t>
          </a:r>
          <a:r>
            <a:rPr lang="en-CA" sz="1100" baseline="0">
              <a:solidFill>
                <a:schemeClr val="dk1"/>
              </a:solidFill>
              <a:effectLst/>
              <a:latin typeface="Arial" panose="020B0604020202020204" pitchFamily="34" charset="0"/>
              <a:ea typeface="+mn-ea"/>
              <a:cs typeface="Arial" panose="020B0604020202020204" pitchFamily="34" charset="0"/>
            </a:rPr>
            <a:t> supplemental schedule, detailing the</a:t>
          </a:r>
          <a:r>
            <a:rPr lang="en-CA" sz="1100">
              <a:solidFill>
                <a:schemeClr val="dk1"/>
              </a:solidFill>
              <a:effectLst/>
              <a:latin typeface="Arial" panose="020B0604020202020204" pitchFamily="34" charset="0"/>
              <a:ea typeface="+mn-ea"/>
              <a:cs typeface="Arial" panose="020B0604020202020204" pitchFamily="34" charset="0"/>
            </a:rPr>
            <a:t> cash flow history and current</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Reported Value for every Position. To be used to verify</a:t>
          </a:r>
          <a:r>
            <a:rPr lang="en-CA" sz="1100" baseline="0">
              <a:solidFill>
                <a:schemeClr val="dk1"/>
              </a:solidFill>
              <a:effectLst/>
              <a:latin typeface="Arial" panose="020B0604020202020204" pitchFamily="34" charset="0"/>
              <a:ea typeface="+mn-ea"/>
              <a:cs typeface="Arial" panose="020B0604020202020204" pitchFamily="34" charset="0"/>
            </a:rPr>
            <a:t> gross, Position-level IRRs and other performance metrics. </a:t>
          </a:r>
          <a:r>
            <a:rPr lang="en-CA" sz="1100">
              <a:solidFill>
                <a:schemeClr val="dk1"/>
              </a:solidFill>
              <a:effectLst/>
              <a:latin typeface="Arial" panose="020B0604020202020204" pitchFamily="34" charset="0"/>
              <a:ea typeface="+mn-ea"/>
              <a:cs typeface="Arial" panose="020B0604020202020204" pitchFamily="34" charset="0"/>
            </a:rPr>
            <a:t>All of the fields on this</a:t>
          </a:r>
          <a:r>
            <a:rPr lang="en-CA" sz="1100" baseline="0">
              <a:solidFill>
                <a:schemeClr val="dk1"/>
              </a:solidFill>
              <a:effectLst/>
              <a:latin typeface="Arial" panose="020B0604020202020204" pitchFamily="34" charset="0"/>
              <a:ea typeface="+mn-ea"/>
              <a:cs typeface="Arial" panose="020B0604020202020204" pitchFamily="34" charset="0"/>
            </a:rPr>
            <a:t> tab are Voluntary Fields.</a:t>
          </a:r>
          <a:endParaRPr lang="en-US">
            <a:effectLst/>
            <a:latin typeface="Arial" panose="020B0604020202020204" pitchFamily="34" charset="0"/>
            <a:cs typeface="Arial" panose="020B0604020202020204" pitchFamily="34" charset="0"/>
          </a:endParaRPr>
        </a:p>
        <a:p>
          <a:pPr eaLnBrk="1" fontAlgn="auto" latinLnBrk="0" hangingPunct="1"/>
          <a:endParaRPr lang="en-CA" sz="1100" b="1"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baseline="0">
              <a:solidFill>
                <a:schemeClr val="dk1"/>
              </a:solidFill>
              <a:effectLst/>
              <a:latin typeface="Arial" panose="020B0604020202020204" pitchFamily="34" charset="0"/>
              <a:ea typeface="+mn-ea"/>
              <a:cs typeface="Arial" panose="020B0604020202020204" pitchFamily="34" charset="0"/>
            </a:rPr>
            <a:t>Tab 10. ESG Template (voluntary)</a:t>
          </a:r>
          <a:r>
            <a:rPr lang="en-CA" sz="1100" b="0" baseline="0">
              <a:solidFill>
                <a:schemeClr val="dk1"/>
              </a:solidFill>
              <a:effectLst/>
              <a:latin typeface="Arial" panose="020B0604020202020204" pitchFamily="34" charset="0"/>
              <a:ea typeface="+mn-ea"/>
              <a:cs typeface="Arial" panose="020B0604020202020204" pitchFamily="34" charset="0"/>
            </a:rPr>
            <a:t> - A supplemental schedule, detailing key ESG-related initiatives at each Company. All of the fields on this tab are Voluntary Fields. This tab has expandable columns in case the GP/Company is monitoring more than three KPIs per Material ESG Issue.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11. Field Definitions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Guidance for every Mandatory/Voluntary Field in the Template, including technical definitions and other tips.</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12. Dropdown Options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and defines all of the possible</a:t>
          </a:r>
          <a:r>
            <a:rPr lang="en-CA" sz="1100" baseline="0">
              <a:solidFill>
                <a:schemeClr val="dk1"/>
              </a:solidFill>
              <a:effectLst/>
              <a:latin typeface="Arial" panose="020B0604020202020204" pitchFamily="34" charset="0"/>
              <a:ea typeface="+mn-ea"/>
              <a:cs typeface="Arial" panose="020B0604020202020204" pitchFamily="34" charset="0"/>
            </a:rPr>
            <a:t> choices</a:t>
          </a:r>
          <a:r>
            <a:rPr lang="en-CA" sz="1100">
              <a:solidFill>
                <a:schemeClr val="dk1"/>
              </a:solidFill>
              <a:effectLst/>
              <a:latin typeface="Arial" panose="020B0604020202020204" pitchFamily="34" charset="0"/>
              <a:ea typeface="+mn-ea"/>
              <a:cs typeface="Arial" panose="020B0604020202020204" pitchFamily="34" charset="0"/>
            </a:rPr>
            <a:t> that are available for each dropdown field (characterized by green font in the Template). In the event that a user doesn’t find an appropriate option in the dropdown menu, they may replace (type-over) one of the “Override” fields provided at the bottom of each list. The newly-added override option will feed into its respective dropdown menu, where the user can then select it.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13. Field Names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all fields used in the file;</a:t>
          </a:r>
          <a:r>
            <a:rPr lang="en-CA" sz="1100" baseline="0">
              <a:solidFill>
                <a:schemeClr val="dk1"/>
              </a:solidFill>
              <a:effectLst/>
              <a:latin typeface="Arial" panose="020B0604020202020204" pitchFamily="34" charset="0"/>
              <a:ea typeface="+mn-ea"/>
              <a:cs typeface="Arial" panose="020B0604020202020204" pitchFamily="34" charset="0"/>
            </a:rPr>
            <a:t> Includes a unique identifier for each field (most applicable to database and reporting software developers), which is based on each </a:t>
          </a:r>
          <a:r>
            <a:rPr lang="en-CA" sz="1100">
              <a:solidFill>
                <a:schemeClr val="dk1"/>
              </a:solidFill>
              <a:effectLst/>
              <a:latin typeface="Arial" panose="020B0604020202020204" pitchFamily="34" charset="0"/>
              <a:ea typeface="+mn-ea"/>
              <a:cs typeface="Arial" panose="020B0604020202020204" pitchFamily="34" charset="0"/>
            </a:rPr>
            <a:t>field's key characteristics (Field Level, Field Type, Aggregation Type, &amp; As of Date),</a:t>
          </a:r>
          <a:r>
            <a:rPr lang="en-CA" sz="1100" baseline="0">
              <a:solidFill>
                <a:schemeClr val="dk1"/>
              </a:solidFill>
              <a:effectLst/>
              <a:latin typeface="Arial" panose="020B0604020202020204" pitchFamily="34" charset="0"/>
              <a:ea typeface="+mn-ea"/>
              <a:cs typeface="Arial" panose="020B0604020202020204" pitchFamily="34" charset="0"/>
            </a:rPr>
            <a:t> which are also provided</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14. Summary</a:t>
          </a:r>
          <a:r>
            <a:rPr lang="en-CA" sz="1100" b="1" baseline="0">
              <a:solidFill>
                <a:schemeClr val="dk1"/>
              </a:solidFill>
              <a:effectLst/>
              <a:latin typeface="Arial" panose="020B0604020202020204" pitchFamily="34" charset="0"/>
              <a:ea typeface="+mn-ea"/>
              <a:cs typeface="Arial" panose="020B0604020202020204" pitchFamily="34" charset="0"/>
            </a:rPr>
            <a:t> of Changes</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all revisions made</a:t>
          </a:r>
          <a:r>
            <a:rPr lang="en-CA" sz="1100" baseline="0">
              <a:solidFill>
                <a:schemeClr val="dk1"/>
              </a:solidFill>
              <a:effectLst/>
              <a:latin typeface="Arial" panose="020B0604020202020204" pitchFamily="34" charset="0"/>
              <a:ea typeface="+mn-ea"/>
              <a:cs typeface="Arial" panose="020B0604020202020204" pitchFamily="34" charset="0"/>
            </a:rPr>
            <a:t> to the file since its initial publication (Version 1.0).</a:t>
          </a:r>
          <a:endParaRPr lang="en-US">
            <a:effectLst/>
            <a:latin typeface="Arial" panose="020B0604020202020204" pitchFamily="34" charset="0"/>
            <a:cs typeface="Arial" panose="020B0604020202020204" pitchFamily="34" charset="0"/>
          </a:endParaRPr>
        </a:p>
      </xdr:txBody>
    </xdr:sp>
    <xdr:clientData/>
  </xdr:twoCellAnchor>
  <xdr:oneCellAnchor>
    <xdr:from>
      <xdr:col>0</xdr:col>
      <xdr:colOff>43815</xdr:colOff>
      <xdr:row>34</xdr:row>
      <xdr:rowOff>15240</xdr:rowOff>
    </xdr:from>
    <xdr:ext cx="9831706" cy="2743200"/>
    <xdr:sp macro="" textlink="">
      <xdr:nvSpPr>
        <xdr:cNvPr id="16" name="TextBox 15">
          <a:extLst>
            <a:ext uri="{FF2B5EF4-FFF2-40B4-BE49-F238E27FC236}">
              <a16:creationId xmlns:a16="http://schemas.microsoft.com/office/drawing/2014/main" id="{5E9865C8-DDD0-4665-BA0C-969E070E5464}"/>
            </a:ext>
          </a:extLst>
        </xdr:cNvPr>
        <xdr:cNvSpPr txBox="1"/>
      </xdr:nvSpPr>
      <xdr:spPr>
        <a:xfrm>
          <a:off x="43815" y="5738707"/>
          <a:ext cx="9831706" cy="274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pPr algn="just"/>
          <a:r>
            <a:rPr lang="en-CA" sz="1100" b="1" u="none">
              <a:solidFill>
                <a:schemeClr val="dk1"/>
              </a:solidFill>
              <a:effectLst/>
              <a:latin typeface="Arial" panose="020B0604020202020204" pitchFamily="34" charset="0"/>
              <a:ea typeface="+mn-ea"/>
              <a:cs typeface="Arial" panose="020B0604020202020204" pitchFamily="34" charset="0"/>
            </a:rPr>
            <a:t>II. </a:t>
          </a:r>
          <a:r>
            <a:rPr lang="en-CA" sz="1100" b="1" u="sng">
              <a:solidFill>
                <a:schemeClr val="dk1"/>
              </a:solidFill>
              <a:effectLst/>
              <a:latin typeface="Arial" panose="020B0604020202020204" pitchFamily="34" charset="0"/>
              <a:ea typeface="+mn-ea"/>
              <a:cs typeface="Arial" panose="020B0604020202020204" pitchFamily="34" charset="0"/>
            </a:rPr>
            <a:t>Field Categories</a:t>
          </a: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The fields within this file can be classified into two categories:</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lvl="0" algn="just"/>
          <a:r>
            <a:rPr lang="en-CA" sz="1100" b="1">
              <a:solidFill>
                <a:schemeClr val="dk1"/>
              </a:solidFill>
              <a:effectLst/>
              <a:latin typeface="Arial" panose="020B0604020202020204" pitchFamily="34" charset="0"/>
              <a:ea typeface="+mn-ea"/>
              <a:cs typeface="Arial" panose="020B0604020202020204" pitchFamily="34" charset="0"/>
            </a:rPr>
            <a:t>   • Mandatory Fields</a:t>
          </a:r>
          <a:r>
            <a:rPr lang="en-CA" sz="1100">
              <a:solidFill>
                <a:schemeClr val="dk1"/>
              </a:solidFill>
              <a:effectLst/>
              <a:latin typeface="Arial" panose="020B0604020202020204" pitchFamily="34" charset="0"/>
              <a:ea typeface="+mn-ea"/>
              <a:cs typeface="Arial" panose="020B0604020202020204" pitchFamily="34" charset="0"/>
            </a:rPr>
            <a:t> – Representing the core data points that will satisfy the primary goals for nearly every LP.</a:t>
          </a:r>
        </a:p>
        <a:p>
          <a:pPr lvl="0" algn="just"/>
          <a:endParaRPr lang="en-CA" sz="400">
            <a:solidFill>
              <a:schemeClr val="dk1"/>
            </a:solidFill>
            <a:effectLst/>
            <a:latin typeface="Arial" panose="020B0604020202020204" pitchFamily="34" charset="0"/>
            <a:ea typeface="+mn-ea"/>
            <a:cs typeface="Arial" panose="020B0604020202020204" pitchFamily="34" charset="0"/>
          </a:endParaRPr>
        </a:p>
        <a:p>
          <a:pPr lvl="0" algn="just"/>
          <a:r>
            <a:rPr lang="en-CA" sz="1100" b="1">
              <a:solidFill>
                <a:schemeClr val="dk1"/>
              </a:solidFill>
              <a:effectLst/>
              <a:latin typeface="Arial" panose="020B0604020202020204" pitchFamily="34" charset="0"/>
              <a:ea typeface="+mn-ea"/>
              <a:cs typeface="Arial" panose="020B0604020202020204" pitchFamily="34" charset="0"/>
            </a:rPr>
            <a:t>   • Voluntary Fields</a:t>
          </a:r>
          <a:r>
            <a:rPr lang="en-CA" sz="1100">
              <a:solidFill>
                <a:schemeClr val="dk1"/>
              </a:solidFill>
              <a:effectLst/>
              <a:latin typeface="Arial" panose="020B0604020202020204" pitchFamily="34" charset="0"/>
              <a:ea typeface="+mn-ea"/>
              <a:cs typeface="Arial" panose="020B0604020202020204" pitchFamily="34" charset="0"/>
            </a:rPr>
            <a:t> – Representing the additional data points that LPs with more ambitious data requirements might seek.</a:t>
          </a: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For the avoidance of doubt, ILPA recommends that, </a:t>
          </a:r>
          <a:r>
            <a:rPr lang="en-CA" sz="1100" u="sng">
              <a:solidFill>
                <a:schemeClr val="dk1"/>
              </a:solidFill>
              <a:effectLst/>
              <a:latin typeface="Arial" panose="020B0604020202020204" pitchFamily="34" charset="0"/>
              <a:ea typeface="+mn-ea"/>
              <a:cs typeface="Arial" panose="020B0604020202020204" pitchFamily="34" charset="0"/>
            </a:rPr>
            <a:t>at a minimum</a:t>
          </a:r>
          <a:r>
            <a:rPr lang="en-CA" sz="1100">
              <a:solidFill>
                <a:schemeClr val="dk1"/>
              </a:solidFill>
              <a:effectLst/>
              <a:latin typeface="Arial" panose="020B0604020202020204" pitchFamily="34" charset="0"/>
              <a:ea typeface="+mn-ea"/>
              <a:cs typeface="Arial" panose="020B0604020202020204" pitchFamily="34" charset="0"/>
            </a:rPr>
            <a:t>, GPs provide the Mandatory Fields to any LP requesting the Template. However, this recommendation should not prevent an LP from also soliciting any/all of the Voluntary Fields. The GP’s decision to provide Voluntary Fields should be based on (among other</a:t>
          </a:r>
          <a:r>
            <a:rPr lang="en-CA" sz="1100" baseline="0">
              <a:solidFill>
                <a:schemeClr val="dk1"/>
              </a:solidFill>
              <a:effectLst/>
              <a:latin typeface="Arial" panose="020B0604020202020204" pitchFamily="34" charset="0"/>
              <a:ea typeface="+mn-ea"/>
              <a:cs typeface="Arial" panose="020B0604020202020204" pitchFamily="34" charset="0"/>
            </a:rPr>
            <a:t> factors) </a:t>
          </a:r>
          <a:r>
            <a:rPr lang="en-CA" sz="1100">
              <a:solidFill>
                <a:schemeClr val="dk1"/>
              </a:solidFill>
              <a:effectLst/>
              <a:latin typeface="Arial" panose="020B0604020202020204" pitchFamily="34" charset="0"/>
              <a:ea typeface="+mn-ea"/>
              <a:cs typeface="Arial" panose="020B0604020202020204" pitchFamily="34" charset="0"/>
            </a:rPr>
            <a:t>the strategic importance of the individual LP/GP relationship.</a:t>
          </a:r>
        </a:p>
        <a:p>
          <a:pPr algn="just"/>
          <a:endParaRPr lang="en-CA" sz="400">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Users selecting Option 2 will note that if any Mandatory Fields are not completed in Tabs 4-7 (with</a:t>
          </a:r>
          <a:r>
            <a:rPr lang="en-CA" sz="1100" baseline="0">
              <a:solidFill>
                <a:schemeClr val="dk1"/>
              </a:solidFill>
              <a:effectLst/>
              <a:latin typeface="Arial" panose="020B0604020202020204" pitchFamily="34" charset="0"/>
              <a:ea typeface="+mn-ea"/>
              <a:cs typeface="Arial" panose="020B0604020202020204" pitchFamily="34" charset="0"/>
            </a:rPr>
            <a:t> some exceptions)</a:t>
          </a:r>
          <a:r>
            <a:rPr lang="en-CA" sz="1100">
              <a:solidFill>
                <a:schemeClr val="dk1"/>
              </a:solidFill>
              <a:effectLst/>
              <a:latin typeface="Arial" panose="020B0604020202020204" pitchFamily="34" charset="0"/>
              <a:ea typeface="+mn-ea"/>
              <a:cs typeface="Arial" panose="020B0604020202020204" pitchFamily="34" charset="0"/>
            </a:rPr>
            <a:t>, an error code will be displayed in the corresponding field in Tab 8.</a:t>
          </a:r>
        </a:p>
        <a:p>
          <a:pPr marL="0" marR="0" lvl="0" indent="0" algn="just" defTabSz="914400" eaLnBrk="1" fontAlgn="auto" latinLnBrk="0" hangingPunct="1">
            <a:lnSpc>
              <a:spcPct val="100000"/>
            </a:lnSpc>
            <a:spcBef>
              <a:spcPts val="0"/>
            </a:spcBef>
            <a:spcAft>
              <a:spcPts val="0"/>
            </a:spcAft>
            <a:buClrTx/>
            <a:buSzTx/>
            <a:buFontTx/>
            <a:buNone/>
            <a:tabLst/>
            <a:defRPr/>
          </a:pPr>
          <a:endParaRPr lang="en-CA" sz="4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In addition to the Voluntary</a:t>
          </a:r>
          <a:r>
            <a:rPr lang="en-CA" sz="1100" baseline="0">
              <a:solidFill>
                <a:schemeClr val="dk1"/>
              </a:solidFill>
              <a:effectLst/>
              <a:latin typeface="Arial" panose="020B0604020202020204" pitchFamily="34" charset="0"/>
              <a:ea typeface="+mn-ea"/>
              <a:cs typeface="Arial" panose="020B0604020202020204" pitchFamily="34" charset="0"/>
            </a:rPr>
            <a:t> Fields, there are two supplemental Templates (Tabs 9 &amp; 10) that could also be provided to LPs on a voluntary basis (i.e., following the same recommendations as the Voluntary Fields).  Additional details about Tabs 9 &amp; 10 can be found in Section IV of the Instructions.</a:t>
          </a:r>
        </a:p>
        <a:p>
          <a:pPr marL="0" marR="0" lvl="0" indent="0" algn="just" defTabSz="914400" eaLnBrk="1" fontAlgn="auto" latinLnBrk="0" hangingPunct="1">
            <a:lnSpc>
              <a:spcPct val="100000"/>
            </a:lnSpc>
            <a:spcBef>
              <a:spcPts val="0"/>
            </a:spcBef>
            <a:spcAft>
              <a:spcPts val="0"/>
            </a:spcAft>
            <a:buClrTx/>
            <a:buSzTx/>
            <a:buFontTx/>
            <a:buNone/>
            <a:tabLst/>
            <a:defRPr/>
          </a:pPr>
          <a:endParaRPr lang="en-CA" sz="400" baseline="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See Section III of the Instructions (Fill Pattern Codes) for more guidance on Mandatory/Voluntary Fields.</a:t>
          </a:r>
        </a:p>
      </xdr:txBody>
    </xdr:sp>
    <xdr:clientData/>
  </xdr:oneCellAnchor>
  <xdr:twoCellAnchor>
    <xdr:from>
      <xdr:col>0</xdr:col>
      <xdr:colOff>38100</xdr:colOff>
      <xdr:row>2</xdr:row>
      <xdr:rowOff>15240</xdr:rowOff>
    </xdr:from>
    <xdr:to>
      <xdr:col>14</xdr:col>
      <xdr:colOff>228600</xdr:colOff>
      <xdr:row>15</xdr:row>
      <xdr:rowOff>42334</xdr:rowOff>
    </xdr:to>
    <xdr:sp macro="" textlink="">
      <xdr:nvSpPr>
        <xdr:cNvPr id="19" name="TextBox 18">
          <a:extLst>
            <a:ext uri="{FF2B5EF4-FFF2-40B4-BE49-F238E27FC236}">
              <a16:creationId xmlns:a16="http://schemas.microsoft.com/office/drawing/2014/main" id="{A8D2ECC4-38BC-4330-86CD-97A125C53090}"/>
            </a:ext>
          </a:extLst>
        </xdr:cNvPr>
        <xdr:cNvSpPr txBox="1"/>
      </xdr:nvSpPr>
      <xdr:spPr>
        <a:xfrm>
          <a:off x="38100" y="320040"/>
          <a:ext cx="9783233" cy="2228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r>
            <a:rPr lang="en-CA" sz="1100" b="1" u="none">
              <a:solidFill>
                <a:schemeClr val="dk1"/>
              </a:solidFill>
              <a:effectLst/>
              <a:latin typeface="Arial" panose="020B0604020202020204" pitchFamily="34" charset="0"/>
              <a:ea typeface="+mn-ea"/>
              <a:cs typeface="Arial" panose="020B0604020202020204" pitchFamily="34" charset="0"/>
            </a:rPr>
            <a:t>I. </a:t>
          </a:r>
          <a:r>
            <a:rPr lang="en-CA" sz="1100" b="1" u="sng">
              <a:solidFill>
                <a:schemeClr val="dk1"/>
              </a:solidFill>
              <a:effectLst/>
              <a:latin typeface="Arial" panose="020B0604020202020204" pitchFamily="34" charset="0"/>
              <a:ea typeface="+mn-ea"/>
              <a:cs typeface="Arial" panose="020B0604020202020204" pitchFamily="34" charset="0"/>
            </a:rPr>
            <a:t>Overview &amp; Initial</a:t>
          </a:r>
          <a:r>
            <a:rPr lang="en-CA" sz="1100" b="1" u="sng" baseline="0">
              <a:solidFill>
                <a:schemeClr val="dk1"/>
              </a:solidFill>
              <a:effectLst/>
              <a:latin typeface="Arial" panose="020B0604020202020204" pitchFamily="34" charset="0"/>
              <a:ea typeface="+mn-ea"/>
              <a:cs typeface="Arial" panose="020B0604020202020204" pitchFamily="34" charset="0"/>
            </a:rPr>
            <a:t> Instructions</a:t>
          </a:r>
          <a:endParaRPr lang="en-CA" sz="1100" b="1" u="sng">
            <a:solidFill>
              <a:schemeClr val="dk1"/>
            </a:solidFill>
            <a:effectLst/>
            <a:latin typeface="Arial" panose="020B0604020202020204" pitchFamily="34" charset="0"/>
            <a:ea typeface="+mn-ea"/>
            <a:cs typeface="Arial" panose="020B0604020202020204" pitchFamily="34" charset="0"/>
          </a:endParaRP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The </a:t>
          </a:r>
          <a:r>
            <a:rPr lang="en-CA" sz="1100" b="1">
              <a:solidFill>
                <a:schemeClr val="dk1"/>
              </a:solidFill>
              <a:effectLst/>
              <a:latin typeface="Arial" panose="020B0604020202020204" pitchFamily="34" charset="0"/>
              <a:ea typeface="+mn-ea"/>
              <a:cs typeface="Arial" panose="020B0604020202020204" pitchFamily="34" charset="0"/>
            </a:rPr>
            <a:t>ILPA Portfolio</a:t>
          </a:r>
          <a:r>
            <a:rPr lang="en-CA" sz="1100" b="1" baseline="0">
              <a:solidFill>
                <a:schemeClr val="dk1"/>
              </a:solidFill>
              <a:effectLst/>
              <a:latin typeface="Arial" panose="020B0604020202020204" pitchFamily="34" charset="0"/>
              <a:ea typeface="+mn-ea"/>
              <a:cs typeface="Arial" panose="020B0604020202020204" pitchFamily="34" charset="0"/>
            </a:rPr>
            <a:t> Company Metrics Template</a:t>
          </a:r>
          <a:r>
            <a:rPr lang="en-CA" sz="1100" baseline="0">
              <a:solidFill>
                <a:schemeClr val="dk1"/>
              </a:solidFill>
              <a:effectLst/>
              <a:latin typeface="Arial" panose="020B0604020202020204" pitchFamily="34" charset="0"/>
              <a:ea typeface="+mn-ea"/>
              <a:cs typeface="Arial" panose="020B0604020202020204" pitchFamily="34" charset="0"/>
            </a:rPr>
            <a:t> (the "Template"), initially published on March </a:t>
          </a:r>
          <a:r>
            <a:rPr lang="en-CA" sz="1100" baseline="0">
              <a:solidFill>
                <a:sysClr val="windowText" lastClr="000000"/>
              </a:solidFill>
              <a:effectLst/>
              <a:latin typeface="Arial" panose="020B0604020202020204" pitchFamily="34" charset="0"/>
              <a:ea typeface="+mn-ea"/>
              <a:cs typeface="Arial" panose="020B0604020202020204" pitchFamily="34" charset="0"/>
            </a:rPr>
            <a:t>21</a:t>
          </a:r>
          <a:r>
            <a:rPr lang="en-CA" sz="1100" baseline="0">
              <a:solidFill>
                <a:schemeClr val="dk1"/>
              </a:solidFill>
              <a:effectLst/>
              <a:latin typeface="Arial" panose="020B0604020202020204" pitchFamily="34" charset="0"/>
              <a:ea typeface="+mn-ea"/>
              <a:cs typeface="Arial" panose="020B0604020202020204" pitchFamily="34" charset="0"/>
            </a:rPr>
            <a:t>, 2019, was designed to establish an industry standard for the periodic disclosure of portfolio company ("PortCo") metrics to the investors ("LPs") in closed-ended funds that primarily make direct investments in </a:t>
          </a:r>
          <a:r>
            <a:rPr lang="en-CA" sz="1100" u="sng" baseline="0">
              <a:solidFill>
                <a:schemeClr val="dk1"/>
              </a:solidFill>
              <a:effectLst/>
              <a:latin typeface="Arial" panose="020B0604020202020204" pitchFamily="34" charset="0"/>
              <a:ea typeface="+mn-ea"/>
              <a:cs typeface="Arial" panose="020B0604020202020204" pitchFamily="34" charset="0"/>
            </a:rPr>
            <a:t>buyout and growth</a:t>
          </a:r>
          <a:r>
            <a:rPr lang="en-CA" sz="1100" baseline="0">
              <a:solidFill>
                <a:schemeClr val="dk1"/>
              </a:solidFill>
              <a:effectLst/>
              <a:latin typeface="Arial" panose="020B0604020202020204" pitchFamily="34" charset="0"/>
              <a:ea typeface="+mn-ea"/>
              <a:cs typeface="Arial" panose="020B0604020202020204" pitchFamily="34" charset="0"/>
            </a:rPr>
            <a:t> deals ("Funds"). The Template is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intended to be a required disclosure to all LPs, nor is it intended for use by non-direct, non-buyout/growth funds (VC funds, fund of funds, etc.). Rather, it was developed for the LPs (and their service providers) that proactively seek PortCo data that exceeds what is typically provided in standard Fund reporting. Historically, these LPs have obtained this data by requesting that their Fund managers ("GPs") populate custom-built spreadsheets of varying scopes and formats. The Template is intended to be an industry-wide substitute for these bespoke reporting formats.</a:t>
          </a: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r>
            <a:rPr lang="en-CA" sz="1100" baseline="0">
              <a:solidFill>
                <a:schemeClr val="dk1"/>
              </a:solidFill>
              <a:effectLst/>
              <a:latin typeface="Arial" panose="020B0604020202020204" pitchFamily="34" charset="0"/>
              <a:ea typeface="+mn-ea"/>
              <a:cs typeface="Arial" panose="020B0604020202020204" pitchFamily="34" charset="0"/>
            </a:rPr>
            <a:t>ILPA believes that adoption of the Template will improve the quality of PortCo disclosure to LPs, while simultaneously making the reporting process more efficient for GPs (via automation and/or a reduction in bespoke LP data requests).</a:t>
          </a:r>
          <a:endParaRPr lang="en-CA" sz="1100">
            <a:solidFill>
              <a:schemeClr val="dk1"/>
            </a:solidFill>
            <a:effectLst/>
            <a:latin typeface="Arial" panose="020B0604020202020204" pitchFamily="34" charset="0"/>
            <a:ea typeface="+mn-ea"/>
            <a:cs typeface="Arial" panose="020B0604020202020204" pitchFamily="34" charset="0"/>
          </a:endParaRPr>
        </a:p>
        <a:p>
          <a:endParaRPr lang="en-CA"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76200</xdr:colOff>
      <xdr:row>16</xdr:row>
      <xdr:rowOff>48178</xdr:rowOff>
    </xdr:from>
    <xdr:to>
      <xdr:col>14</xdr:col>
      <xdr:colOff>304800</xdr:colOff>
      <xdr:row>32</xdr:row>
      <xdr:rowOff>74969</xdr:rowOff>
    </xdr:to>
    <xdr:pic>
      <xdr:nvPicPr>
        <xdr:cNvPr id="12" name="Picture 11">
          <a:extLst>
            <a:ext uri="{FF2B5EF4-FFF2-40B4-BE49-F238E27FC236}">
              <a16:creationId xmlns:a16="http://schemas.microsoft.com/office/drawing/2014/main" id="{9CFC6560-9DDB-44AA-B5DD-5A7E5CEA9E42}"/>
            </a:ext>
          </a:extLst>
        </xdr:cNvPr>
        <xdr:cNvPicPr>
          <a:picLocks noChangeAspect="1"/>
        </xdr:cNvPicPr>
      </xdr:nvPicPr>
      <xdr:blipFill>
        <a:blip xmlns:r="http://schemas.openxmlformats.org/officeDocument/2006/relationships" r:embed="rId1"/>
        <a:stretch>
          <a:fillRect/>
        </a:stretch>
      </xdr:blipFill>
      <xdr:spPr>
        <a:xfrm>
          <a:off x="76200" y="2723645"/>
          <a:ext cx="9821333" cy="2736124"/>
        </a:xfrm>
        <a:prstGeom prst="rect">
          <a:avLst/>
        </a:prstGeom>
      </xdr:spPr>
    </xdr:pic>
    <xdr:clientData/>
  </xdr:twoCellAnchor>
  <xdr:twoCellAnchor editAs="oneCell">
    <xdr:from>
      <xdr:col>0</xdr:col>
      <xdr:colOff>77895</xdr:colOff>
      <xdr:row>102</xdr:row>
      <xdr:rowOff>3060</xdr:rowOff>
    </xdr:from>
    <xdr:to>
      <xdr:col>14</xdr:col>
      <xdr:colOff>177802</xdr:colOff>
      <xdr:row>122</xdr:row>
      <xdr:rowOff>49730</xdr:rowOff>
    </xdr:to>
    <xdr:pic>
      <xdr:nvPicPr>
        <xdr:cNvPr id="21" name="Picture 20">
          <a:extLst>
            <a:ext uri="{FF2B5EF4-FFF2-40B4-BE49-F238E27FC236}">
              <a16:creationId xmlns:a16="http://schemas.microsoft.com/office/drawing/2014/main" id="{D66397FC-8E1E-4350-AACE-752325E7CEA6}"/>
            </a:ext>
          </a:extLst>
        </xdr:cNvPr>
        <xdr:cNvPicPr>
          <a:picLocks noChangeAspect="1"/>
        </xdr:cNvPicPr>
      </xdr:nvPicPr>
      <xdr:blipFill>
        <a:blip xmlns:r="http://schemas.openxmlformats.org/officeDocument/2006/relationships" r:embed="rId2"/>
        <a:stretch>
          <a:fillRect/>
        </a:stretch>
      </xdr:blipFill>
      <xdr:spPr>
        <a:xfrm>
          <a:off x="77895" y="17241193"/>
          <a:ext cx="9692640" cy="3433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56</xdr:col>
      <xdr:colOff>4549140</xdr:colOff>
      <xdr:row>3</xdr:row>
      <xdr:rowOff>137160</xdr:rowOff>
    </xdr:from>
    <xdr:to>
      <xdr:col>56</xdr:col>
      <xdr:colOff>4817006</xdr:colOff>
      <xdr:row>3</xdr:row>
      <xdr:rowOff>403502</xdr:rowOff>
    </xdr:to>
    <xdr:pic>
      <xdr:nvPicPr>
        <xdr:cNvPr id="5" name="Picture 4">
          <a:hlinkClick xmlns:r="http://schemas.openxmlformats.org/officeDocument/2006/relationships" r:id="rId1"/>
          <a:extLst>
            <a:ext uri="{FF2B5EF4-FFF2-40B4-BE49-F238E27FC236}">
              <a16:creationId xmlns:a16="http://schemas.microsoft.com/office/drawing/2014/main" id="{1E682F7F-1F83-441F-8137-6739B3426735}"/>
            </a:ext>
          </a:extLst>
        </xdr:cNvPr>
        <xdr:cNvPicPr>
          <a:picLocks noChangeAspect="1"/>
        </xdr:cNvPicPr>
      </xdr:nvPicPr>
      <xdr:blipFill>
        <a:blip xmlns:r="http://schemas.openxmlformats.org/officeDocument/2006/relationships" r:embed="rId2"/>
        <a:stretch>
          <a:fillRect/>
        </a:stretch>
      </xdr:blipFill>
      <xdr:spPr>
        <a:xfrm>
          <a:off x="34122360" y="472440"/>
          <a:ext cx="262151" cy="262532"/>
        </a:xfrm>
        <a:prstGeom prst="rect">
          <a:avLst/>
        </a:prstGeom>
      </xdr:spPr>
    </xdr:pic>
    <xdr:clientData/>
  </xdr:twoCellAnchor>
  <xdr:twoCellAnchor editAs="oneCell">
    <xdr:from>
      <xdr:col>18</xdr:col>
      <xdr:colOff>3834342</xdr:colOff>
      <xdr:row>3</xdr:row>
      <xdr:rowOff>147108</xdr:rowOff>
    </xdr:from>
    <xdr:to>
      <xdr:col>18</xdr:col>
      <xdr:colOff>4054964</xdr:colOff>
      <xdr:row>3</xdr:row>
      <xdr:rowOff>365825</xdr:rowOff>
    </xdr:to>
    <xdr:pic>
      <xdr:nvPicPr>
        <xdr:cNvPr id="4" name="Picture 3">
          <a:hlinkClick xmlns:r="http://schemas.openxmlformats.org/officeDocument/2006/relationships" r:id="rId3"/>
          <a:extLst>
            <a:ext uri="{FF2B5EF4-FFF2-40B4-BE49-F238E27FC236}">
              <a16:creationId xmlns:a16="http://schemas.microsoft.com/office/drawing/2014/main" id="{0DF64788-2472-45FA-BD18-E9BC88BFFC0C}"/>
            </a:ext>
          </a:extLst>
        </xdr:cNvPr>
        <xdr:cNvPicPr>
          <a:picLocks noChangeAspect="1"/>
        </xdr:cNvPicPr>
      </xdr:nvPicPr>
      <xdr:blipFill>
        <a:blip xmlns:r="http://schemas.openxmlformats.org/officeDocument/2006/relationships" r:embed="rId4"/>
        <a:stretch>
          <a:fillRect/>
        </a:stretch>
      </xdr:blipFill>
      <xdr:spPr>
        <a:xfrm>
          <a:off x="18159942" y="655108"/>
          <a:ext cx="220622" cy="218717"/>
        </a:xfrm>
        <a:prstGeom prst="rect">
          <a:avLst/>
        </a:prstGeom>
      </xdr:spPr>
    </xdr:pic>
    <xdr:clientData/>
  </xdr:twoCellAnchor>
  <xdr:twoCellAnchor editAs="oneCell">
    <xdr:from>
      <xdr:col>64</xdr:col>
      <xdr:colOff>855345</xdr:colOff>
      <xdr:row>4</xdr:row>
      <xdr:rowOff>539115</xdr:rowOff>
    </xdr:from>
    <xdr:to>
      <xdr:col>64</xdr:col>
      <xdr:colOff>1097280</xdr:colOff>
      <xdr:row>4</xdr:row>
      <xdr:rowOff>771525</xdr:rowOff>
    </xdr:to>
    <xdr:pic>
      <xdr:nvPicPr>
        <xdr:cNvPr id="3" name="Graphic 2" descr="Link">
          <a:hlinkClick xmlns:r="http://schemas.openxmlformats.org/officeDocument/2006/relationships" r:id="rId5"/>
          <a:extLst>
            <a:ext uri="{FF2B5EF4-FFF2-40B4-BE49-F238E27FC236}">
              <a16:creationId xmlns:a16="http://schemas.microsoft.com/office/drawing/2014/main" id="{65E28EE5-863F-4BDE-A65B-719E55CF7C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8817470" y="1558290"/>
          <a:ext cx="241935" cy="232410"/>
        </a:xfrm>
        <a:prstGeom prst="rect">
          <a:avLst/>
        </a:prstGeom>
      </xdr:spPr>
    </xdr:pic>
    <xdr:clientData/>
  </xdr:twoCellAnchor>
  <xdr:twoCellAnchor editAs="oneCell">
    <xdr:from>
      <xdr:col>64</xdr:col>
      <xdr:colOff>746760</xdr:colOff>
      <xdr:row>5</xdr:row>
      <xdr:rowOff>723900</xdr:rowOff>
    </xdr:from>
    <xdr:to>
      <xdr:col>64</xdr:col>
      <xdr:colOff>970808</xdr:colOff>
      <xdr:row>5</xdr:row>
      <xdr:rowOff>955568</xdr:rowOff>
    </xdr:to>
    <xdr:pic>
      <xdr:nvPicPr>
        <xdr:cNvPr id="8" name="Picture 7">
          <a:hlinkClick xmlns:r="http://schemas.openxmlformats.org/officeDocument/2006/relationships" r:id="rId8"/>
          <a:extLst>
            <a:ext uri="{FF2B5EF4-FFF2-40B4-BE49-F238E27FC236}">
              <a16:creationId xmlns:a16="http://schemas.microsoft.com/office/drawing/2014/main" id="{4A8A04A6-F32B-41CA-96B9-18AFC106D263}"/>
            </a:ext>
          </a:extLst>
        </xdr:cNvPr>
        <xdr:cNvPicPr>
          <a:picLocks noChangeAspect="1"/>
        </xdr:cNvPicPr>
      </xdr:nvPicPr>
      <xdr:blipFill>
        <a:blip xmlns:r="http://schemas.openxmlformats.org/officeDocument/2006/relationships" r:embed="rId9"/>
        <a:stretch>
          <a:fillRect/>
        </a:stretch>
      </xdr:blipFill>
      <xdr:spPr>
        <a:xfrm>
          <a:off x="78341220" y="3238500"/>
          <a:ext cx="231668" cy="231668"/>
        </a:xfrm>
        <a:prstGeom prst="rect">
          <a:avLst/>
        </a:prstGeom>
      </xdr:spPr>
    </xdr:pic>
    <xdr:clientData/>
  </xdr:twoCellAnchor>
  <xdr:twoCellAnchor editAs="oneCell">
    <xdr:from>
      <xdr:col>64</xdr:col>
      <xdr:colOff>754380</xdr:colOff>
      <xdr:row>6</xdr:row>
      <xdr:rowOff>636270</xdr:rowOff>
    </xdr:from>
    <xdr:to>
      <xdr:col>64</xdr:col>
      <xdr:colOff>968903</xdr:colOff>
      <xdr:row>6</xdr:row>
      <xdr:rowOff>877463</xdr:rowOff>
    </xdr:to>
    <xdr:pic>
      <xdr:nvPicPr>
        <xdr:cNvPr id="9" name="Picture 8">
          <a:hlinkClick xmlns:r="http://schemas.openxmlformats.org/officeDocument/2006/relationships" r:id="rId10"/>
          <a:extLst>
            <a:ext uri="{FF2B5EF4-FFF2-40B4-BE49-F238E27FC236}">
              <a16:creationId xmlns:a16="http://schemas.microsoft.com/office/drawing/2014/main" id="{EFB80831-2D31-4A31-89A9-6C5EAB85364D}"/>
            </a:ext>
          </a:extLst>
        </xdr:cNvPr>
        <xdr:cNvPicPr>
          <a:picLocks noChangeAspect="1"/>
        </xdr:cNvPicPr>
      </xdr:nvPicPr>
      <xdr:blipFill>
        <a:blip xmlns:r="http://schemas.openxmlformats.org/officeDocument/2006/relationships" r:embed="rId9"/>
        <a:stretch>
          <a:fillRect/>
        </a:stretch>
      </xdr:blipFill>
      <xdr:spPr>
        <a:xfrm>
          <a:off x="78716505" y="4674870"/>
          <a:ext cx="214523" cy="241193"/>
        </a:xfrm>
        <a:prstGeom prst="rect">
          <a:avLst/>
        </a:prstGeom>
      </xdr:spPr>
    </xdr:pic>
    <xdr:clientData/>
  </xdr:twoCellAnchor>
  <xdr:twoCellAnchor editAs="oneCell">
    <xdr:from>
      <xdr:col>5</xdr:col>
      <xdr:colOff>1238249</xdr:colOff>
      <xdr:row>3</xdr:row>
      <xdr:rowOff>84664</xdr:rowOff>
    </xdr:from>
    <xdr:to>
      <xdr:col>5</xdr:col>
      <xdr:colOff>1502450</xdr:colOff>
      <xdr:row>3</xdr:row>
      <xdr:rowOff>361949</xdr:rowOff>
    </xdr:to>
    <xdr:pic>
      <xdr:nvPicPr>
        <xdr:cNvPr id="11" name="Picture 10">
          <a:hlinkClick xmlns:r="http://schemas.openxmlformats.org/officeDocument/2006/relationships" r:id="rId11"/>
          <a:extLst>
            <a:ext uri="{FF2B5EF4-FFF2-40B4-BE49-F238E27FC236}">
              <a16:creationId xmlns:a16="http://schemas.microsoft.com/office/drawing/2014/main" id="{08E61506-0B93-4108-8AB1-23AA5D8354A0}"/>
            </a:ext>
          </a:extLst>
        </xdr:cNvPr>
        <xdr:cNvPicPr>
          <a:picLocks noChangeAspect="1"/>
        </xdr:cNvPicPr>
      </xdr:nvPicPr>
      <xdr:blipFill>
        <a:blip xmlns:r="http://schemas.openxmlformats.org/officeDocument/2006/relationships" r:embed="rId2"/>
        <a:stretch>
          <a:fillRect/>
        </a:stretch>
      </xdr:blipFill>
      <xdr:spPr>
        <a:xfrm>
          <a:off x="6030382" y="592664"/>
          <a:ext cx="264201" cy="277285"/>
        </a:xfrm>
        <a:prstGeom prst="rect">
          <a:avLst/>
        </a:prstGeom>
      </xdr:spPr>
    </xdr:pic>
    <xdr:clientData/>
  </xdr:twoCellAnchor>
  <xdr:twoCellAnchor editAs="oneCell">
    <xdr:from>
      <xdr:col>7</xdr:col>
      <xdr:colOff>836083</xdr:colOff>
      <xdr:row>3</xdr:row>
      <xdr:rowOff>222250</xdr:rowOff>
    </xdr:from>
    <xdr:to>
      <xdr:col>7</xdr:col>
      <xdr:colOff>1100284</xdr:colOff>
      <xdr:row>4</xdr:row>
      <xdr:rowOff>2</xdr:rowOff>
    </xdr:to>
    <xdr:pic>
      <xdr:nvPicPr>
        <xdr:cNvPr id="13" name="Picture 12">
          <a:hlinkClick xmlns:r="http://schemas.openxmlformats.org/officeDocument/2006/relationships" r:id="rId11"/>
          <a:extLst>
            <a:ext uri="{FF2B5EF4-FFF2-40B4-BE49-F238E27FC236}">
              <a16:creationId xmlns:a16="http://schemas.microsoft.com/office/drawing/2014/main" id="{EF8191BB-E51B-4D9E-8062-E4165632849E}"/>
            </a:ext>
          </a:extLst>
        </xdr:cNvPr>
        <xdr:cNvPicPr>
          <a:picLocks noChangeAspect="1"/>
        </xdr:cNvPicPr>
      </xdr:nvPicPr>
      <xdr:blipFill>
        <a:blip xmlns:r="http://schemas.openxmlformats.org/officeDocument/2006/relationships" r:embed="rId2"/>
        <a:stretch>
          <a:fillRect/>
        </a:stretch>
      </xdr:blipFill>
      <xdr:spPr>
        <a:xfrm>
          <a:off x="6794500" y="698500"/>
          <a:ext cx="264201" cy="26458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ompanyb.com/" TargetMode="External"/><Relationship Id="rId1" Type="http://schemas.openxmlformats.org/officeDocument/2006/relationships/hyperlink" Target="http://www.companya.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01751-9DC7-46E9-8FC2-4929766428C1}">
  <sheetPr>
    <tabColor rgb="FFFFC000"/>
  </sheetPr>
  <dimension ref="A1:A4"/>
  <sheetViews>
    <sheetView showGridLines="0" tabSelected="1" zoomScale="90" zoomScaleNormal="90" workbookViewId="0">
      <pane ySplit="2" topLeftCell="A3" activePane="bottomLeft" state="frozen"/>
      <selection pane="bottomLeft" activeCell="R11" sqref="R11"/>
    </sheetView>
  </sheetViews>
  <sheetFormatPr defaultColWidth="8.85546875" defaultRowHeight="12.75" x14ac:dyDescent="0.2"/>
  <cols>
    <col min="1" max="1" width="8.85546875" style="1"/>
    <col min="2" max="2" width="24.28515625" style="1" bestFit="1" customWidth="1"/>
    <col min="3" max="11" width="8.85546875" style="1"/>
    <col min="12" max="12" width="8.85546875" style="1" customWidth="1"/>
    <col min="13" max="16384" width="8.85546875" style="1"/>
  </cols>
  <sheetData>
    <row r="1" spans="1:1" s="24" customFormat="1" ht="17.45" customHeight="1" x14ac:dyDescent="0.25">
      <c r="A1" s="332" t="s">
        <v>1914</v>
      </c>
    </row>
    <row r="2" spans="1:1" ht="6.6" customHeight="1" x14ac:dyDescent="0.2"/>
    <row r="4" spans="1:1" x14ac:dyDescent="0.2">
      <c r="A4" s="2"/>
    </row>
  </sheetData>
  <pageMargins left="0.5" right="0.5" top="1" bottom="0.9" header="0.3" footer="0.3"/>
  <pageSetup scale="64" fitToHeight="4" orientation="portrait" horizontalDpi="1200" verticalDpi="1200" r:id="rId1"/>
  <headerFooter>
    <oddHeader>&amp;C&amp;"Arial,Regular"ILPA PortCo Template - Instructions&amp;R&amp;G</oddHeader>
  </headerFooter>
  <rowBreaks count="3" manualBreakCount="3">
    <brk id="74" max="14" man="1"/>
    <brk id="143" max="14" man="1"/>
    <brk id="209" max="14"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EE61-748A-4889-91F5-7701844749AD}">
  <sheetPr>
    <tabColor rgb="FF00B050"/>
    <pageSetUpPr fitToPage="1"/>
  </sheetPr>
  <dimension ref="A1:CB208"/>
  <sheetViews>
    <sheetView showGridLines="0" zoomScale="90" zoomScaleNormal="90" workbookViewId="0">
      <pane xSplit="2" ySplit="7" topLeftCell="C8" activePane="bottomRight" state="frozen"/>
      <selection pane="topRight" activeCell="C1" sqref="C1"/>
      <selection pane="bottomLeft" activeCell="A9" sqref="A9"/>
      <selection pane="bottomRight"/>
    </sheetView>
  </sheetViews>
  <sheetFormatPr defaultColWidth="8.85546875" defaultRowHeight="14.25" outlineLevelCol="1" x14ac:dyDescent="0.2"/>
  <cols>
    <col min="1" max="1" width="24.42578125" style="252" customWidth="1"/>
    <col min="2" max="2" width="28.7109375" style="252" bestFit="1" customWidth="1"/>
    <col min="3" max="3" width="14.85546875" style="252" customWidth="1"/>
    <col min="4" max="4" width="15.7109375" style="252" customWidth="1"/>
    <col min="5" max="6" width="11.7109375" style="252" customWidth="1"/>
    <col min="7" max="7" width="30.7109375" style="252" customWidth="1"/>
    <col min="8" max="8" width="12.7109375" style="252" customWidth="1"/>
    <col min="9" max="9" width="16.7109375" style="252" customWidth="1"/>
    <col min="10" max="10" width="13.7109375" style="252" bestFit="1" customWidth="1"/>
    <col min="11" max="11" width="31.85546875" style="252" customWidth="1"/>
    <col min="12" max="12" width="12" style="338" customWidth="1"/>
    <col min="13" max="13" width="29.7109375" style="252" customWidth="1"/>
    <col min="14" max="14" width="21" style="252" bestFit="1" customWidth="1"/>
    <col min="15" max="16" width="21" style="252" customWidth="1"/>
    <col min="17" max="23" width="21" style="252" hidden="1" customWidth="1" outlineLevel="1"/>
    <col min="24" max="24" width="17.5703125" style="252" customWidth="1" collapsed="1"/>
    <col min="25" max="25" width="29.7109375" style="252" customWidth="1"/>
    <col min="26" max="26" width="12" style="338" customWidth="1"/>
    <col min="27" max="27" width="29.7109375" style="252" customWidth="1"/>
    <col min="28" max="28" width="21" style="252" bestFit="1" customWidth="1"/>
    <col min="29" max="30" width="21" style="252" customWidth="1"/>
    <col min="31" max="37" width="21" style="252" hidden="1" customWidth="1" outlineLevel="1"/>
    <col min="38" max="38" width="22.140625" style="252" customWidth="1" collapsed="1"/>
    <col min="39" max="39" width="29.7109375" style="252" customWidth="1"/>
    <col min="40" max="40" width="12" style="338" customWidth="1"/>
    <col min="41" max="41" width="29.7109375" style="252" customWidth="1"/>
    <col min="42" max="42" width="21" style="252" bestFit="1" customWidth="1"/>
    <col min="43" max="44" width="21" style="252" customWidth="1"/>
    <col min="45" max="51" width="21" style="252" hidden="1" customWidth="1" outlineLevel="1"/>
    <col min="52" max="52" width="20.140625" style="252" customWidth="1" collapsed="1"/>
    <col min="53" max="53" width="29.7109375" style="252" customWidth="1"/>
    <col min="54" max="54" width="12" style="252" customWidth="1"/>
    <col min="55" max="55" width="29.7109375" style="252" customWidth="1"/>
    <col min="56" max="56" width="21" style="252" bestFit="1" customWidth="1"/>
    <col min="57" max="58" width="21" style="252" customWidth="1"/>
    <col min="59" max="65" width="21" style="252" hidden="1" customWidth="1" outlineLevel="1"/>
    <col min="66" max="66" width="18.28515625" style="252" customWidth="1" collapsed="1"/>
    <col min="67" max="67" width="29.7109375" style="252" customWidth="1"/>
    <col min="68" max="68" width="12" style="338" customWidth="1"/>
    <col min="69" max="69" width="29.7109375" style="252" customWidth="1"/>
    <col min="70" max="70" width="21" style="252" bestFit="1" customWidth="1"/>
    <col min="71" max="72" width="21" style="252" customWidth="1"/>
    <col min="73" max="79" width="21" style="252" hidden="1" customWidth="1" outlineLevel="1"/>
    <col min="80" max="80" width="8.85546875" style="252" collapsed="1"/>
    <col min="81" max="16384" width="8.85546875" style="252"/>
  </cols>
  <sheetData>
    <row r="1" spans="1:79" ht="13.9" customHeight="1" x14ac:dyDescent="0.2">
      <c r="A1" s="324" t="str">
        <f>'1. Instructions'!$A$1</f>
        <v>ILPA Portfolio Company Metrics Template (v. 1.0) - This file was last updated on March 21, 2019</v>
      </c>
      <c r="B1" s="325"/>
      <c r="C1" s="325"/>
      <c r="D1" s="326"/>
      <c r="E1" s="608" t="s">
        <v>1548</v>
      </c>
      <c r="F1" s="609"/>
      <c r="G1" s="609"/>
      <c r="H1" s="609"/>
      <c r="I1" s="609"/>
      <c r="J1" s="609"/>
      <c r="K1" s="610"/>
      <c r="L1" s="334"/>
      <c r="M1" s="255"/>
      <c r="N1" s="299"/>
      <c r="O1" s="255"/>
      <c r="P1" s="255"/>
      <c r="Q1" s="255"/>
      <c r="R1" s="255"/>
      <c r="S1" s="255"/>
      <c r="T1" s="255"/>
      <c r="U1" s="255"/>
      <c r="V1" s="255"/>
      <c r="W1" s="255"/>
      <c r="Z1" s="334"/>
      <c r="AC1" s="255"/>
      <c r="AD1" s="255"/>
      <c r="AE1" s="255"/>
      <c r="AF1" s="255"/>
      <c r="AG1" s="255"/>
      <c r="AH1" s="255"/>
      <c r="AI1" s="255"/>
      <c r="AJ1" s="255"/>
      <c r="AK1" s="255"/>
      <c r="AN1" s="334"/>
      <c r="AQ1" s="255"/>
      <c r="AR1" s="255"/>
      <c r="AS1" s="255"/>
      <c r="AT1" s="255"/>
      <c r="AU1" s="255"/>
      <c r="AV1" s="255"/>
      <c r="AW1" s="255"/>
      <c r="AX1" s="255"/>
      <c r="AY1" s="255"/>
      <c r="BB1" s="333"/>
      <c r="BE1" s="255"/>
      <c r="BF1" s="255"/>
      <c r="BG1" s="255"/>
      <c r="BH1" s="255"/>
      <c r="BI1" s="255"/>
      <c r="BJ1" s="255"/>
      <c r="BK1" s="255"/>
      <c r="BL1" s="255"/>
      <c r="BM1" s="255"/>
      <c r="BP1" s="334"/>
      <c r="BS1" s="255"/>
      <c r="BT1" s="255"/>
      <c r="BU1" s="255"/>
      <c r="BV1" s="255"/>
      <c r="BW1" s="255"/>
      <c r="BX1" s="255"/>
      <c r="BY1" s="255"/>
      <c r="BZ1" s="255"/>
      <c r="CA1" s="255"/>
    </row>
    <row r="2" spans="1:79" s="1" customFormat="1" ht="13.9" customHeight="1" x14ac:dyDescent="0.2">
      <c r="A2" s="302"/>
      <c r="B2" s="293"/>
      <c r="C2" s="293"/>
      <c r="D2" s="303"/>
      <c r="E2" s="611"/>
      <c r="F2" s="612"/>
      <c r="G2" s="612"/>
      <c r="H2" s="612"/>
      <c r="I2" s="612"/>
      <c r="J2" s="612"/>
      <c r="K2" s="613"/>
      <c r="L2" s="335"/>
      <c r="M2" s="288"/>
      <c r="N2" s="104"/>
      <c r="O2" s="288"/>
      <c r="P2" s="288"/>
      <c r="Q2" s="288"/>
      <c r="R2" s="288"/>
      <c r="S2" s="288"/>
      <c r="T2" s="288"/>
      <c r="U2" s="288"/>
      <c r="V2" s="288"/>
      <c r="W2" s="288"/>
      <c r="Z2" s="335"/>
      <c r="AC2" s="288"/>
      <c r="AD2" s="288"/>
      <c r="AE2" s="288"/>
      <c r="AF2" s="288"/>
      <c r="AG2" s="288"/>
      <c r="AH2" s="288"/>
      <c r="AI2" s="288"/>
      <c r="AJ2" s="288"/>
      <c r="AK2" s="288"/>
      <c r="AN2" s="335"/>
      <c r="AQ2" s="288"/>
      <c r="AR2" s="288"/>
      <c r="AS2" s="288"/>
      <c r="AT2" s="288"/>
      <c r="AU2" s="288"/>
      <c r="AV2" s="288"/>
      <c r="AW2" s="288"/>
      <c r="AX2" s="288"/>
      <c r="AY2" s="288"/>
      <c r="BB2" s="301"/>
      <c r="BE2" s="288"/>
      <c r="BF2" s="288"/>
      <c r="BG2" s="288"/>
      <c r="BH2" s="288"/>
      <c r="BI2" s="288"/>
      <c r="BJ2" s="288"/>
      <c r="BK2" s="288"/>
      <c r="BL2" s="288"/>
      <c r="BM2" s="288"/>
      <c r="BP2" s="335"/>
      <c r="BS2" s="288"/>
      <c r="BT2" s="288"/>
      <c r="BU2" s="288"/>
      <c r="BV2" s="288"/>
      <c r="BW2" s="288"/>
      <c r="BX2" s="288"/>
      <c r="BY2" s="288"/>
      <c r="BZ2" s="288"/>
      <c r="CA2" s="288"/>
    </row>
    <row r="3" spans="1:79" s="1" customFormat="1" ht="13.9" customHeight="1" x14ac:dyDescent="0.2">
      <c r="A3" s="304" t="str">
        <f>IF('2. Fund Level'!B5&lt;&gt;"", '2. Fund Level'!B5, "Mandatory: Tab 2")</f>
        <v>Best Practices Fund II, L.P.</v>
      </c>
      <c r="B3" s="293"/>
      <c r="C3" s="293"/>
      <c r="D3" s="303"/>
      <c r="E3" s="611"/>
      <c r="F3" s="612"/>
      <c r="G3" s="612"/>
      <c r="H3" s="612"/>
      <c r="I3" s="612"/>
      <c r="J3" s="612"/>
      <c r="K3" s="613"/>
      <c r="L3" s="335"/>
      <c r="M3" s="288"/>
      <c r="N3" s="104"/>
      <c r="O3" s="288"/>
      <c r="P3" s="288"/>
      <c r="Q3" s="288"/>
      <c r="R3" s="288"/>
      <c r="S3" s="288"/>
      <c r="T3" s="288"/>
      <c r="U3" s="288"/>
      <c r="V3" s="288"/>
      <c r="W3" s="288"/>
      <c r="Z3" s="335"/>
      <c r="AC3" s="288"/>
      <c r="AD3" s="288"/>
      <c r="AE3" s="288"/>
      <c r="AF3" s="288"/>
      <c r="AG3" s="288"/>
      <c r="AH3" s="288"/>
      <c r="AI3" s="288"/>
      <c r="AJ3" s="288"/>
      <c r="AK3" s="288"/>
      <c r="AN3" s="335"/>
      <c r="AQ3" s="288"/>
      <c r="AR3" s="288"/>
      <c r="AS3" s="288"/>
      <c r="AT3" s="288"/>
      <c r="AU3" s="288"/>
      <c r="AV3" s="288"/>
      <c r="AW3" s="288"/>
      <c r="AX3" s="288"/>
      <c r="AY3" s="288"/>
      <c r="BB3" s="301"/>
      <c r="BE3" s="288"/>
      <c r="BF3" s="288"/>
      <c r="BG3" s="288"/>
      <c r="BH3" s="288"/>
      <c r="BI3" s="288"/>
      <c r="BJ3" s="288"/>
      <c r="BK3" s="288"/>
      <c r="BL3" s="288"/>
      <c r="BM3" s="288"/>
      <c r="BP3" s="335"/>
      <c r="BS3" s="288"/>
      <c r="BT3" s="288"/>
      <c r="BU3" s="288"/>
      <c r="BV3" s="288"/>
      <c r="BW3" s="288"/>
      <c r="BX3" s="288"/>
      <c r="BY3" s="288"/>
      <c r="BZ3" s="288"/>
      <c r="CA3" s="288"/>
    </row>
    <row r="4" spans="1:79" s="1" customFormat="1" ht="13.9" customHeight="1" x14ac:dyDescent="0.2">
      <c r="A4" s="305">
        <f>IF('2. Fund Level'!B6&lt;&gt;"", '2. Fund Level'!B6, "Mandatory: Tab 2")</f>
        <v>43465</v>
      </c>
      <c r="B4" s="301"/>
      <c r="C4" s="301"/>
      <c r="D4" s="306"/>
      <c r="E4" s="611"/>
      <c r="F4" s="612"/>
      <c r="G4" s="612"/>
      <c r="H4" s="612"/>
      <c r="I4" s="612"/>
      <c r="J4" s="612"/>
      <c r="K4" s="613"/>
      <c r="L4" s="335"/>
      <c r="M4" s="288"/>
      <c r="N4" s="104"/>
      <c r="O4" s="288"/>
      <c r="P4" s="288"/>
      <c r="Q4" s="288"/>
      <c r="R4" s="288"/>
      <c r="S4" s="288"/>
      <c r="T4" s="288"/>
      <c r="U4" s="288"/>
      <c r="V4" s="288"/>
      <c r="W4" s="288"/>
      <c r="Z4" s="335"/>
      <c r="AC4" s="288"/>
      <c r="AD4" s="288"/>
      <c r="AE4" s="288"/>
      <c r="AF4" s="288"/>
      <c r="AG4" s="288"/>
      <c r="AH4" s="288"/>
      <c r="AI4" s="288"/>
      <c r="AJ4" s="288"/>
      <c r="AK4" s="288"/>
      <c r="AN4" s="335"/>
      <c r="AQ4" s="288"/>
      <c r="AR4" s="288"/>
      <c r="AS4" s="288"/>
      <c r="AT4" s="288"/>
      <c r="AU4" s="288"/>
      <c r="AV4" s="288"/>
      <c r="AW4" s="288"/>
      <c r="AX4" s="288"/>
      <c r="AY4" s="288"/>
      <c r="BB4" s="301"/>
      <c r="BE4" s="288"/>
      <c r="BF4" s="288"/>
      <c r="BG4" s="288"/>
      <c r="BH4" s="288"/>
      <c r="BI4" s="288"/>
      <c r="BJ4" s="288"/>
      <c r="BK4" s="288"/>
      <c r="BL4" s="288"/>
      <c r="BM4" s="288"/>
      <c r="BP4" s="335"/>
      <c r="BS4" s="288"/>
      <c r="BT4" s="288"/>
      <c r="BU4" s="288"/>
      <c r="BV4" s="288"/>
      <c r="BW4" s="288"/>
      <c r="BX4" s="288"/>
      <c r="BY4" s="288"/>
      <c r="BZ4" s="288"/>
      <c r="CA4" s="288"/>
    </row>
    <row r="5" spans="1:79" s="1" customFormat="1" ht="13.9" customHeight="1" x14ac:dyDescent="0.2">
      <c r="A5" s="307"/>
      <c r="B5" s="300"/>
      <c r="C5" s="300"/>
      <c r="D5" s="308"/>
      <c r="E5" s="614"/>
      <c r="F5" s="615"/>
      <c r="G5" s="615"/>
      <c r="H5" s="615"/>
      <c r="I5" s="615"/>
      <c r="J5" s="615"/>
      <c r="K5" s="616"/>
      <c r="L5" s="336"/>
      <c r="N5" s="104"/>
      <c r="Z5" s="336"/>
      <c r="AN5" s="336"/>
      <c r="BB5" s="300"/>
      <c r="BP5" s="336"/>
    </row>
    <row r="6" spans="1:79" ht="14.45" customHeight="1" x14ac:dyDescent="0.25">
      <c r="A6" s="617" t="s">
        <v>227</v>
      </c>
      <c r="B6" s="624" t="s">
        <v>687</v>
      </c>
      <c r="C6" s="625"/>
      <c r="D6" s="625"/>
      <c r="E6" s="625"/>
      <c r="F6" s="625"/>
      <c r="G6" s="625"/>
      <c r="H6" s="625"/>
      <c r="I6" s="626"/>
      <c r="J6" s="619" t="s">
        <v>1467</v>
      </c>
      <c r="K6" s="620"/>
      <c r="L6" s="620"/>
      <c r="M6" s="620"/>
      <c r="N6" s="621"/>
      <c r="O6" s="621"/>
      <c r="P6" s="621"/>
      <c r="Q6" s="621"/>
      <c r="R6" s="621"/>
      <c r="S6" s="621"/>
      <c r="T6" s="621"/>
      <c r="U6" s="621"/>
      <c r="V6" s="621"/>
      <c r="W6" s="622"/>
      <c r="X6" s="623" t="s">
        <v>1468</v>
      </c>
      <c r="Y6" s="621"/>
      <c r="Z6" s="621"/>
      <c r="AA6" s="621"/>
      <c r="AB6" s="621"/>
      <c r="AC6" s="621"/>
      <c r="AD6" s="621"/>
      <c r="AE6" s="621"/>
      <c r="AF6" s="621"/>
      <c r="AG6" s="621"/>
      <c r="AH6" s="621"/>
      <c r="AI6" s="621"/>
      <c r="AJ6" s="621"/>
      <c r="AK6" s="622"/>
      <c r="AL6" s="623" t="s">
        <v>1469</v>
      </c>
      <c r="AM6" s="621"/>
      <c r="AN6" s="621"/>
      <c r="AO6" s="621"/>
      <c r="AP6" s="621"/>
      <c r="AQ6" s="621"/>
      <c r="AR6" s="621"/>
      <c r="AS6" s="621"/>
      <c r="AT6" s="621"/>
      <c r="AU6" s="621"/>
      <c r="AV6" s="621"/>
      <c r="AW6" s="621"/>
      <c r="AX6" s="621"/>
      <c r="AY6" s="622"/>
      <c r="AZ6" s="623" t="s">
        <v>1471</v>
      </c>
      <c r="BA6" s="621"/>
      <c r="BB6" s="621"/>
      <c r="BC6" s="621"/>
      <c r="BD6" s="621"/>
      <c r="BE6" s="621"/>
      <c r="BF6" s="621"/>
      <c r="BG6" s="621"/>
      <c r="BH6" s="621"/>
      <c r="BI6" s="621"/>
      <c r="BJ6" s="621"/>
      <c r="BK6" s="621"/>
      <c r="BL6" s="621"/>
      <c r="BM6" s="622"/>
      <c r="BN6" s="623" t="s">
        <v>1470</v>
      </c>
      <c r="BO6" s="621"/>
      <c r="BP6" s="621"/>
      <c r="BQ6" s="621"/>
      <c r="BR6" s="621"/>
      <c r="BS6" s="621"/>
      <c r="BT6" s="621"/>
      <c r="BU6" s="621"/>
      <c r="BV6" s="621"/>
      <c r="BW6" s="621"/>
      <c r="BX6" s="621"/>
      <c r="BY6" s="621"/>
      <c r="BZ6" s="621"/>
      <c r="CA6" s="622"/>
    </row>
    <row r="7" spans="1:79" ht="51" x14ac:dyDescent="0.2">
      <c r="A7" s="618"/>
      <c r="B7" s="184" t="s">
        <v>15</v>
      </c>
      <c r="C7" s="254" t="s">
        <v>690</v>
      </c>
      <c r="D7" s="254" t="s">
        <v>1477</v>
      </c>
      <c r="E7" s="254" t="s">
        <v>692</v>
      </c>
      <c r="F7" s="254" t="s">
        <v>1480</v>
      </c>
      <c r="G7" s="254" t="s">
        <v>1527</v>
      </c>
      <c r="H7" s="253" t="s">
        <v>719</v>
      </c>
      <c r="I7" s="253" t="s">
        <v>718</v>
      </c>
      <c r="J7" s="257" t="s">
        <v>717</v>
      </c>
      <c r="K7" s="257" t="s">
        <v>689</v>
      </c>
      <c r="L7" s="257" t="s">
        <v>691</v>
      </c>
      <c r="M7" s="257" t="s">
        <v>1532</v>
      </c>
      <c r="N7" s="258" t="s">
        <v>657</v>
      </c>
      <c r="O7" s="258" t="s">
        <v>658</v>
      </c>
      <c r="P7" s="258" t="s">
        <v>659</v>
      </c>
      <c r="Q7" s="258" t="s">
        <v>660</v>
      </c>
      <c r="R7" s="258" t="s">
        <v>661</v>
      </c>
      <c r="S7" s="258" t="s">
        <v>682</v>
      </c>
      <c r="T7" s="258" t="s">
        <v>683</v>
      </c>
      <c r="U7" s="258" t="s">
        <v>684</v>
      </c>
      <c r="V7" s="258" t="s">
        <v>685</v>
      </c>
      <c r="W7" s="258" t="s">
        <v>686</v>
      </c>
      <c r="X7" s="253" t="s">
        <v>717</v>
      </c>
      <c r="Y7" s="253" t="s">
        <v>689</v>
      </c>
      <c r="Z7" s="253" t="s">
        <v>691</v>
      </c>
      <c r="AA7" s="253" t="s">
        <v>1532</v>
      </c>
      <c r="AB7" s="253" t="s">
        <v>657</v>
      </c>
      <c r="AC7" s="253" t="s">
        <v>658</v>
      </c>
      <c r="AD7" s="253" t="s">
        <v>659</v>
      </c>
      <c r="AE7" s="253" t="s">
        <v>660</v>
      </c>
      <c r="AF7" s="253" t="s">
        <v>661</v>
      </c>
      <c r="AG7" s="253" t="s">
        <v>682</v>
      </c>
      <c r="AH7" s="253" t="s">
        <v>683</v>
      </c>
      <c r="AI7" s="253" t="s">
        <v>684</v>
      </c>
      <c r="AJ7" s="253" t="s">
        <v>685</v>
      </c>
      <c r="AK7" s="253" t="s">
        <v>686</v>
      </c>
      <c r="AL7" s="257" t="s">
        <v>717</v>
      </c>
      <c r="AM7" s="257" t="s">
        <v>689</v>
      </c>
      <c r="AN7" s="257" t="s">
        <v>691</v>
      </c>
      <c r="AO7" s="257" t="s">
        <v>1532</v>
      </c>
      <c r="AP7" s="258" t="s">
        <v>657</v>
      </c>
      <c r="AQ7" s="258" t="s">
        <v>658</v>
      </c>
      <c r="AR7" s="258" t="s">
        <v>659</v>
      </c>
      <c r="AS7" s="258" t="s">
        <v>660</v>
      </c>
      <c r="AT7" s="258" t="s">
        <v>661</v>
      </c>
      <c r="AU7" s="258" t="s">
        <v>682</v>
      </c>
      <c r="AV7" s="258" t="s">
        <v>683</v>
      </c>
      <c r="AW7" s="258" t="s">
        <v>684</v>
      </c>
      <c r="AX7" s="258" t="s">
        <v>685</v>
      </c>
      <c r="AY7" s="258" t="s">
        <v>686</v>
      </c>
      <c r="AZ7" s="253" t="s">
        <v>717</v>
      </c>
      <c r="BA7" s="253" t="s">
        <v>689</v>
      </c>
      <c r="BB7" s="253" t="s">
        <v>691</v>
      </c>
      <c r="BC7" s="253" t="s">
        <v>1532</v>
      </c>
      <c r="BD7" s="253" t="s">
        <v>657</v>
      </c>
      <c r="BE7" s="253" t="s">
        <v>658</v>
      </c>
      <c r="BF7" s="253" t="s">
        <v>659</v>
      </c>
      <c r="BG7" s="253" t="s">
        <v>660</v>
      </c>
      <c r="BH7" s="253" t="s">
        <v>661</v>
      </c>
      <c r="BI7" s="253" t="s">
        <v>682</v>
      </c>
      <c r="BJ7" s="253" t="s">
        <v>683</v>
      </c>
      <c r="BK7" s="253" t="s">
        <v>684</v>
      </c>
      <c r="BL7" s="253" t="s">
        <v>685</v>
      </c>
      <c r="BM7" s="253" t="s">
        <v>686</v>
      </c>
      <c r="BN7" s="257" t="s">
        <v>717</v>
      </c>
      <c r="BO7" s="257" t="s">
        <v>689</v>
      </c>
      <c r="BP7" s="257" t="s">
        <v>691</v>
      </c>
      <c r="BQ7" s="257" t="s">
        <v>1532</v>
      </c>
      <c r="BR7" s="258" t="s">
        <v>657</v>
      </c>
      <c r="BS7" s="258" t="s">
        <v>658</v>
      </c>
      <c r="BT7" s="258" t="s">
        <v>659</v>
      </c>
      <c r="BU7" s="258" t="s">
        <v>660</v>
      </c>
      <c r="BV7" s="258" t="s">
        <v>661</v>
      </c>
      <c r="BW7" s="258" t="s">
        <v>682</v>
      </c>
      <c r="BX7" s="258" t="s">
        <v>683</v>
      </c>
      <c r="BY7" s="258" t="s">
        <v>684</v>
      </c>
      <c r="BZ7" s="258" t="s">
        <v>685</v>
      </c>
      <c r="CA7" s="258" t="s">
        <v>686</v>
      </c>
    </row>
    <row r="8" spans="1:79" x14ac:dyDescent="0.2">
      <c r="A8" s="54" t="s">
        <v>0</v>
      </c>
      <c r="B8" s="34" t="s">
        <v>709</v>
      </c>
      <c r="C8" s="34" t="s">
        <v>579</v>
      </c>
      <c r="D8" s="34" t="s">
        <v>579</v>
      </c>
      <c r="E8" s="34" t="s">
        <v>579</v>
      </c>
      <c r="F8" s="34" t="s">
        <v>579</v>
      </c>
      <c r="G8" s="54"/>
      <c r="H8" s="34"/>
      <c r="I8" s="54"/>
      <c r="J8" s="256"/>
      <c r="K8" s="256"/>
      <c r="L8" s="337"/>
      <c r="M8" s="256" t="s">
        <v>1482</v>
      </c>
      <c r="N8" s="256"/>
      <c r="O8" s="256"/>
      <c r="P8" s="256"/>
      <c r="Q8" s="256"/>
      <c r="R8" s="256"/>
      <c r="S8" s="256"/>
      <c r="T8" s="256"/>
      <c r="U8" s="256"/>
      <c r="V8" s="256"/>
      <c r="W8" s="256"/>
      <c r="X8" s="54"/>
      <c r="Y8" s="54"/>
      <c r="Z8" s="34"/>
      <c r="AA8" s="54"/>
      <c r="AB8" s="54"/>
      <c r="AC8" s="54"/>
      <c r="AD8" s="54"/>
      <c r="AE8" s="54"/>
      <c r="AF8" s="54"/>
      <c r="AG8" s="54"/>
      <c r="AH8" s="54"/>
      <c r="AI8" s="54"/>
      <c r="AJ8" s="54"/>
      <c r="AK8" s="54"/>
      <c r="AL8" s="256"/>
      <c r="AM8" s="256"/>
      <c r="AN8" s="337"/>
      <c r="AO8" s="256"/>
      <c r="AP8" s="256"/>
      <c r="AQ8" s="256"/>
      <c r="AR8" s="256"/>
      <c r="AS8" s="256"/>
      <c r="AT8" s="256"/>
      <c r="AU8" s="256"/>
      <c r="AV8" s="256"/>
      <c r="AW8" s="256"/>
      <c r="AX8" s="256"/>
      <c r="AY8" s="256"/>
      <c r="AZ8" s="54"/>
      <c r="BA8" s="54"/>
      <c r="BB8" s="34"/>
      <c r="BC8" s="54"/>
      <c r="BD8" s="54"/>
      <c r="BE8" s="54"/>
      <c r="BF8" s="54"/>
      <c r="BG8" s="54"/>
      <c r="BH8" s="54"/>
      <c r="BI8" s="54"/>
      <c r="BJ8" s="54"/>
      <c r="BK8" s="54"/>
      <c r="BL8" s="54"/>
      <c r="BM8" s="54"/>
      <c r="BN8" s="256"/>
      <c r="BO8" s="256"/>
      <c r="BP8" s="337"/>
      <c r="BQ8" s="256"/>
      <c r="BR8" s="256"/>
      <c r="BS8" s="256"/>
      <c r="BT8" s="256"/>
      <c r="BU8" s="256"/>
      <c r="BV8" s="256"/>
      <c r="BW8" s="256"/>
      <c r="BX8" s="256"/>
      <c r="BY8" s="256"/>
      <c r="BZ8" s="256"/>
      <c r="CA8" s="256"/>
    </row>
    <row r="9" spans="1:79" x14ac:dyDescent="0.2">
      <c r="A9" s="54" t="s">
        <v>1</v>
      </c>
      <c r="B9" s="34" t="s">
        <v>709</v>
      </c>
      <c r="C9" s="34" t="s">
        <v>579</v>
      </c>
      <c r="D9" s="34" t="s">
        <v>579</v>
      </c>
      <c r="E9" s="34" t="s">
        <v>579</v>
      </c>
      <c r="F9" s="34" t="s">
        <v>579</v>
      </c>
      <c r="G9" s="54"/>
      <c r="H9" s="34"/>
      <c r="I9" s="54"/>
      <c r="J9" s="256"/>
      <c r="K9" s="256"/>
      <c r="L9" s="337"/>
      <c r="M9" s="256" t="s">
        <v>1482</v>
      </c>
      <c r="N9" s="256"/>
      <c r="O9" s="256"/>
      <c r="P9" s="256"/>
      <c r="Q9" s="256"/>
      <c r="R9" s="256"/>
      <c r="S9" s="256"/>
      <c r="T9" s="256"/>
      <c r="U9" s="256"/>
      <c r="V9" s="256"/>
      <c r="W9" s="256"/>
      <c r="X9" s="54"/>
      <c r="Y9" s="54"/>
      <c r="Z9" s="34"/>
      <c r="AA9" s="54"/>
      <c r="AB9" s="54"/>
      <c r="AC9" s="54"/>
      <c r="AD9" s="54"/>
      <c r="AE9" s="54"/>
      <c r="AF9" s="54"/>
      <c r="AG9" s="54"/>
      <c r="AH9" s="54"/>
      <c r="AI9" s="54"/>
      <c r="AJ9" s="54"/>
      <c r="AK9" s="54"/>
      <c r="AL9" s="256"/>
      <c r="AM9" s="256"/>
      <c r="AN9" s="337"/>
      <c r="AO9" s="256"/>
      <c r="AP9" s="256"/>
      <c r="AQ9" s="256"/>
      <c r="AR9" s="256"/>
      <c r="AS9" s="256"/>
      <c r="AT9" s="256"/>
      <c r="AU9" s="256"/>
      <c r="AV9" s="256"/>
      <c r="AW9" s="256"/>
      <c r="AX9" s="256"/>
      <c r="AY9" s="256"/>
      <c r="AZ9" s="54"/>
      <c r="BA9" s="54"/>
      <c r="BB9" s="34"/>
      <c r="BC9" s="54"/>
      <c r="BD9" s="54"/>
      <c r="BE9" s="54"/>
      <c r="BF9" s="54"/>
      <c r="BG9" s="54"/>
      <c r="BH9" s="54"/>
      <c r="BI9" s="54"/>
      <c r="BJ9" s="54"/>
      <c r="BK9" s="54"/>
      <c r="BL9" s="54"/>
      <c r="BM9" s="54"/>
      <c r="BN9" s="256"/>
      <c r="BO9" s="256"/>
      <c r="BP9" s="337"/>
      <c r="BQ9" s="256"/>
      <c r="BR9" s="256"/>
      <c r="BS9" s="256"/>
      <c r="BT9" s="256"/>
      <c r="BU9" s="256"/>
      <c r="BV9" s="256"/>
      <c r="BW9" s="256"/>
      <c r="BX9" s="256"/>
      <c r="BY9" s="256"/>
      <c r="BZ9" s="256"/>
      <c r="CA9" s="256"/>
    </row>
    <row r="10" spans="1:79" x14ac:dyDescent="0.2">
      <c r="A10" s="54" t="s">
        <v>2</v>
      </c>
      <c r="B10" s="34" t="s">
        <v>158</v>
      </c>
      <c r="C10" s="34" t="s">
        <v>578</v>
      </c>
      <c r="D10" s="34" t="s">
        <v>578</v>
      </c>
      <c r="E10" s="34" t="s">
        <v>578</v>
      </c>
      <c r="F10" s="34" t="s">
        <v>578</v>
      </c>
      <c r="G10" s="54" t="s">
        <v>1524</v>
      </c>
      <c r="H10" s="34" t="s">
        <v>1505</v>
      </c>
      <c r="I10" s="54" t="s">
        <v>1475</v>
      </c>
      <c r="J10" s="256" t="s">
        <v>694</v>
      </c>
      <c r="K10" s="256" t="s">
        <v>1476</v>
      </c>
      <c r="L10" s="337" t="s">
        <v>1529</v>
      </c>
      <c r="M10" s="256" t="s">
        <v>1474</v>
      </c>
      <c r="N10" s="256" t="s">
        <v>688</v>
      </c>
      <c r="O10" s="256"/>
      <c r="P10" s="256"/>
      <c r="Q10" s="256"/>
      <c r="R10" s="256"/>
      <c r="S10" s="256"/>
      <c r="T10" s="256"/>
      <c r="U10" s="256"/>
      <c r="V10" s="256"/>
      <c r="W10" s="256"/>
      <c r="X10" s="54"/>
      <c r="Y10" s="54"/>
      <c r="Z10" s="34"/>
      <c r="AA10" s="54"/>
      <c r="AB10" s="54"/>
      <c r="AC10" s="54"/>
      <c r="AD10" s="54"/>
      <c r="AE10" s="54"/>
      <c r="AF10" s="54"/>
      <c r="AG10" s="54"/>
      <c r="AH10" s="54"/>
      <c r="AI10" s="54"/>
      <c r="AJ10" s="54"/>
      <c r="AK10" s="54"/>
      <c r="AL10" s="256"/>
      <c r="AM10" s="256"/>
      <c r="AN10" s="337"/>
      <c r="AO10" s="256"/>
      <c r="AP10" s="256"/>
      <c r="AQ10" s="256"/>
      <c r="AR10" s="256"/>
      <c r="AS10" s="256"/>
      <c r="AT10" s="256"/>
      <c r="AU10" s="256"/>
      <c r="AV10" s="256"/>
      <c r="AW10" s="256"/>
      <c r="AX10" s="256"/>
      <c r="AY10" s="256"/>
      <c r="AZ10" s="54"/>
      <c r="BA10" s="54"/>
      <c r="BB10" s="34"/>
      <c r="BC10" s="54"/>
      <c r="BD10" s="54"/>
      <c r="BE10" s="54"/>
      <c r="BF10" s="54"/>
      <c r="BG10" s="54"/>
      <c r="BH10" s="54"/>
      <c r="BI10" s="54"/>
      <c r="BJ10" s="54"/>
      <c r="BK10" s="54"/>
      <c r="BL10" s="54"/>
      <c r="BM10" s="54"/>
      <c r="BN10" s="256"/>
      <c r="BO10" s="256"/>
      <c r="BP10" s="337"/>
      <c r="BQ10" s="256"/>
      <c r="BR10" s="256"/>
      <c r="BS10" s="256"/>
      <c r="BT10" s="256"/>
      <c r="BU10" s="256"/>
      <c r="BV10" s="256"/>
      <c r="BW10" s="256"/>
      <c r="BX10" s="256"/>
      <c r="BY10" s="256"/>
      <c r="BZ10" s="256"/>
      <c r="CA10" s="256"/>
    </row>
    <row r="11" spans="1:79" x14ac:dyDescent="0.2">
      <c r="A11" s="54" t="s">
        <v>3</v>
      </c>
      <c r="B11" s="34" t="s">
        <v>695</v>
      </c>
      <c r="C11" s="34" t="s">
        <v>578</v>
      </c>
      <c r="D11" s="34" t="s">
        <v>578</v>
      </c>
      <c r="E11" s="34" t="s">
        <v>579</v>
      </c>
      <c r="F11" s="34" t="s">
        <v>578</v>
      </c>
      <c r="G11" s="54" t="s">
        <v>1525</v>
      </c>
      <c r="H11" s="34"/>
      <c r="I11" s="54"/>
      <c r="J11" s="256"/>
      <c r="K11" s="256"/>
      <c r="L11" s="337"/>
      <c r="M11" s="256" t="s">
        <v>1481</v>
      </c>
      <c r="N11" s="256"/>
      <c r="O11" s="256"/>
      <c r="P11" s="256"/>
      <c r="Q11" s="256"/>
      <c r="R11" s="256"/>
      <c r="S11" s="256"/>
      <c r="T11" s="256"/>
      <c r="U11" s="256"/>
      <c r="V11" s="256"/>
      <c r="W11" s="256"/>
      <c r="X11" s="54"/>
      <c r="Y11" s="54"/>
      <c r="Z11" s="34"/>
      <c r="AA11" s="54"/>
      <c r="AB11" s="54"/>
      <c r="AC11" s="54"/>
      <c r="AD11" s="54"/>
      <c r="AE11" s="54"/>
      <c r="AF11" s="54"/>
      <c r="AG11" s="54"/>
      <c r="AH11" s="54"/>
      <c r="AI11" s="54"/>
      <c r="AJ11" s="54"/>
      <c r="AK11" s="54"/>
      <c r="AL11" s="256"/>
      <c r="AM11" s="256"/>
      <c r="AN11" s="337"/>
      <c r="AO11" s="256"/>
      <c r="AP11" s="256"/>
      <c r="AQ11" s="256"/>
      <c r="AR11" s="256"/>
      <c r="AS11" s="256"/>
      <c r="AT11" s="256"/>
      <c r="AU11" s="256"/>
      <c r="AV11" s="256"/>
      <c r="AW11" s="256"/>
      <c r="AX11" s="256"/>
      <c r="AY11" s="256"/>
      <c r="AZ11" s="54"/>
      <c r="BA11" s="54"/>
      <c r="BB11" s="34"/>
      <c r="BC11" s="54"/>
      <c r="BD11" s="54"/>
      <c r="BE11" s="54"/>
      <c r="BF11" s="54"/>
      <c r="BG11" s="54"/>
      <c r="BH11" s="54"/>
      <c r="BI11" s="54"/>
      <c r="BJ11" s="54"/>
      <c r="BK11" s="54"/>
      <c r="BL11" s="54"/>
      <c r="BM11" s="54"/>
      <c r="BN11" s="256"/>
      <c r="BO11" s="256"/>
      <c r="BP11" s="337"/>
      <c r="BQ11" s="256"/>
      <c r="BR11" s="256"/>
      <c r="BS11" s="256"/>
      <c r="BT11" s="256"/>
      <c r="BU11" s="256"/>
      <c r="BV11" s="256"/>
      <c r="BW11" s="256"/>
      <c r="BX11" s="256"/>
      <c r="BY11" s="256"/>
      <c r="BZ11" s="256"/>
      <c r="CA11" s="256"/>
    </row>
    <row r="12" spans="1:79" x14ac:dyDescent="0.2">
      <c r="A12" s="54"/>
      <c r="B12" s="34"/>
      <c r="C12" s="34"/>
      <c r="D12" s="34"/>
      <c r="E12" s="34"/>
      <c r="F12" s="34"/>
      <c r="G12" s="54"/>
      <c r="H12" s="34"/>
      <c r="I12" s="54"/>
      <c r="J12" s="256"/>
      <c r="K12" s="256"/>
      <c r="L12" s="337"/>
      <c r="M12" s="256"/>
      <c r="N12" s="256"/>
      <c r="O12" s="256"/>
      <c r="P12" s="256"/>
      <c r="Q12" s="256"/>
      <c r="R12" s="256"/>
      <c r="S12" s="256"/>
      <c r="T12" s="256"/>
      <c r="U12" s="256"/>
      <c r="V12" s="256"/>
      <c r="W12" s="256"/>
      <c r="X12" s="54"/>
      <c r="Y12" s="54"/>
      <c r="Z12" s="34"/>
      <c r="AA12" s="54"/>
      <c r="AB12" s="54"/>
      <c r="AC12" s="54"/>
      <c r="AD12" s="54"/>
      <c r="AE12" s="54"/>
      <c r="AF12" s="54"/>
      <c r="AG12" s="54"/>
      <c r="AH12" s="54"/>
      <c r="AI12" s="54"/>
      <c r="AJ12" s="54"/>
      <c r="AK12" s="54"/>
      <c r="AL12" s="256"/>
      <c r="AM12" s="256"/>
      <c r="AN12" s="337"/>
      <c r="AO12" s="256"/>
      <c r="AP12" s="256"/>
      <c r="AQ12" s="256"/>
      <c r="AR12" s="256"/>
      <c r="AS12" s="256"/>
      <c r="AT12" s="256"/>
      <c r="AU12" s="256"/>
      <c r="AV12" s="256"/>
      <c r="AW12" s="256"/>
      <c r="AX12" s="256"/>
      <c r="AY12" s="256"/>
      <c r="AZ12" s="54"/>
      <c r="BA12" s="54"/>
      <c r="BB12" s="34"/>
      <c r="BC12" s="54"/>
      <c r="BD12" s="54"/>
      <c r="BE12" s="54"/>
      <c r="BF12" s="54"/>
      <c r="BG12" s="54"/>
      <c r="BH12" s="54"/>
      <c r="BI12" s="54"/>
      <c r="BJ12" s="54"/>
      <c r="BK12" s="54"/>
      <c r="BL12" s="54"/>
      <c r="BM12" s="54"/>
      <c r="BN12" s="256"/>
      <c r="BO12" s="256"/>
      <c r="BP12" s="337"/>
      <c r="BQ12" s="256"/>
      <c r="BR12" s="256"/>
      <c r="BS12" s="256"/>
      <c r="BT12" s="256"/>
      <c r="BU12" s="256"/>
      <c r="BV12" s="256"/>
      <c r="BW12" s="256"/>
      <c r="BX12" s="256"/>
      <c r="BY12" s="256"/>
      <c r="BZ12" s="256"/>
      <c r="CA12" s="256"/>
    </row>
    <row r="13" spans="1:79" x14ac:dyDescent="0.2">
      <c r="A13" s="54"/>
      <c r="B13" s="34"/>
      <c r="C13" s="34"/>
      <c r="D13" s="34"/>
      <c r="E13" s="34"/>
      <c r="F13" s="34"/>
      <c r="G13" s="54"/>
      <c r="H13" s="34"/>
      <c r="I13" s="54"/>
      <c r="J13" s="256"/>
      <c r="K13" s="256"/>
      <c r="L13" s="337"/>
      <c r="M13" s="256"/>
      <c r="N13" s="256"/>
      <c r="O13" s="256"/>
      <c r="P13" s="256"/>
      <c r="Q13" s="256"/>
      <c r="R13" s="256"/>
      <c r="S13" s="256"/>
      <c r="T13" s="256"/>
      <c r="U13" s="256"/>
      <c r="V13" s="256"/>
      <c r="W13" s="256"/>
      <c r="X13" s="54"/>
      <c r="Y13" s="54"/>
      <c r="Z13" s="34"/>
      <c r="AA13" s="54"/>
      <c r="AB13" s="54"/>
      <c r="AC13" s="54"/>
      <c r="AD13" s="54"/>
      <c r="AE13" s="54"/>
      <c r="AF13" s="54"/>
      <c r="AG13" s="54"/>
      <c r="AH13" s="54"/>
      <c r="AI13" s="54"/>
      <c r="AJ13" s="54"/>
      <c r="AK13" s="54"/>
      <c r="AL13" s="256"/>
      <c r="AM13" s="256"/>
      <c r="AN13" s="337"/>
      <c r="AO13" s="256"/>
      <c r="AP13" s="256"/>
      <c r="AQ13" s="256"/>
      <c r="AR13" s="256"/>
      <c r="AS13" s="256"/>
      <c r="AT13" s="256"/>
      <c r="AU13" s="256"/>
      <c r="AV13" s="256"/>
      <c r="AW13" s="256"/>
      <c r="AX13" s="256"/>
      <c r="AY13" s="256"/>
      <c r="AZ13" s="54"/>
      <c r="BA13" s="54"/>
      <c r="BB13" s="34"/>
      <c r="BC13" s="54"/>
      <c r="BD13" s="54"/>
      <c r="BE13" s="54"/>
      <c r="BF13" s="54"/>
      <c r="BG13" s="54"/>
      <c r="BH13" s="54"/>
      <c r="BI13" s="54"/>
      <c r="BJ13" s="54"/>
      <c r="BK13" s="54"/>
      <c r="BL13" s="54"/>
      <c r="BM13" s="54"/>
      <c r="BN13" s="256"/>
      <c r="BO13" s="256"/>
      <c r="BP13" s="337"/>
      <c r="BQ13" s="256"/>
      <c r="BR13" s="256"/>
      <c r="BS13" s="256"/>
      <c r="BT13" s="256"/>
      <c r="BU13" s="256"/>
      <c r="BV13" s="256"/>
      <c r="BW13" s="256"/>
      <c r="BX13" s="256"/>
      <c r="BY13" s="256"/>
      <c r="BZ13" s="256"/>
      <c r="CA13" s="256"/>
    </row>
    <row r="14" spans="1:79" x14ac:dyDescent="0.2">
      <c r="A14" s="54"/>
      <c r="B14" s="34"/>
      <c r="C14" s="34"/>
      <c r="D14" s="34"/>
      <c r="E14" s="34"/>
      <c r="F14" s="34"/>
      <c r="G14" s="54"/>
      <c r="H14" s="34"/>
      <c r="I14" s="54"/>
      <c r="J14" s="256"/>
      <c r="K14" s="256"/>
      <c r="L14" s="337"/>
      <c r="M14" s="256"/>
      <c r="N14" s="256"/>
      <c r="O14" s="256"/>
      <c r="P14" s="256"/>
      <c r="Q14" s="256"/>
      <c r="R14" s="256"/>
      <c r="S14" s="256"/>
      <c r="T14" s="256"/>
      <c r="U14" s="256"/>
      <c r="V14" s="256"/>
      <c r="W14" s="256"/>
      <c r="X14" s="54"/>
      <c r="Y14" s="54"/>
      <c r="Z14" s="34"/>
      <c r="AA14" s="54"/>
      <c r="AB14" s="54"/>
      <c r="AC14" s="54"/>
      <c r="AD14" s="54"/>
      <c r="AE14" s="54"/>
      <c r="AF14" s="54"/>
      <c r="AG14" s="54"/>
      <c r="AH14" s="54"/>
      <c r="AI14" s="54"/>
      <c r="AJ14" s="54"/>
      <c r="AK14" s="54"/>
      <c r="AL14" s="256"/>
      <c r="AM14" s="256"/>
      <c r="AN14" s="337"/>
      <c r="AO14" s="256"/>
      <c r="AP14" s="256"/>
      <c r="AQ14" s="256"/>
      <c r="AR14" s="256"/>
      <c r="AS14" s="256"/>
      <c r="AT14" s="256"/>
      <c r="AU14" s="256"/>
      <c r="AV14" s="256"/>
      <c r="AW14" s="256"/>
      <c r="AX14" s="256"/>
      <c r="AY14" s="256"/>
      <c r="AZ14" s="54"/>
      <c r="BA14" s="54"/>
      <c r="BB14" s="34"/>
      <c r="BC14" s="54"/>
      <c r="BD14" s="54"/>
      <c r="BE14" s="54"/>
      <c r="BF14" s="54"/>
      <c r="BG14" s="54"/>
      <c r="BH14" s="54"/>
      <c r="BI14" s="54"/>
      <c r="BJ14" s="54"/>
      <c r="BK14" s="54"/>
      <c r="BL14" s="54"/>
      <c r="BM14" s="54"/>
      <c r="BN14" s="256"/>
      <c r="BO14" s="256"/>
      <c r="BP14" s="337"/>
      <c r="BQ14" s="256"/>
      <c r="BR14" s="256"/>
      <c r="BS14" s="256"/>
      <c r="BT14" s="256"/>
      <c r="BU14" s="256"/>
      <c r="BV14" s="256"/>
      <c r="BW14" s="256"/>
      <c r="BX14" s="256"/>
      <c r="BY14" s="256"/>
      <c r="BZ14" s="256"/>
      <c r="CA14" s="256"/>
    </row>
    <row r="15" spans="1:79" x14ac:dyDescent="0.2">
      <c r="A15" s="54"/>
      <c r="B15" s="34"/>
      <c r="C15" s="34"/>
      <c r="D15" s="34"/>
      <c r="E15" s="34"/>
      <c r="F15" s="34"/>
      <c r="G15" s="54"/>
      <c r="H15" s="34"/>
      <c r="I15" s="54"/>
      <c r="J15" s="256"/>
      <c r="K15" s="256"/>
      <c r="L15" s="337"/>
      <c r="M15" s="256"/>
      <c r="N15" s="256"/>
      <c r="O15" s="256"/>
      <c r="P15" s="256"/>
      <c r="Q15" s="256"/>
      <c r="R15" s="256"/>
      <c r="S15" s="256"/>
      <c r="T15" s="256"/>
      <c r="U15" s="256"/>
      <c r="V15" s="256"/>
      <c r="W15" s="256"/>
      <c r="X15" s="54"/>
      <c r="Y15" s="54"/>
      <c r="Z15" s="34"/>
      <c r="AA15" s="54"/>
      <c r="AB15" s="54"/>
      <c r="AC15" s="54"/>
      <c r="AD15" s="54"/>
      <c r="AE15" s="54"/>
      <c r="AF15" s="54"/>
      <c r="AG15" s="54"/>
      <c r="AH15" s="54"/>
      <c r="AI15" s="54"/>
      <c r="AJ15" s="54"/>
      <c r="AK15" s="54"/>
      <c r="AL15" s="256"/>
      <c r="AM15" s="256"/>
      <c r="AN15" s="337"/>
      <c r="AO15" s="256"/>
      <c r="AP15" s="256"/>
      <c r="AQ15" s="256"/>
      <c r="AR15" s="256"/>
      <c r="AS15" s="256"/>
      <c r="AT15" s="256"/>
      <c r="AU15" s="256"/>
      <c r="AV15" s="256"/>
      <c r="AW15" s="256"/>
      <c r="AX15" s="256"/>
      <c r="AY15" s="256"/>
      <c r="AZ15" s="54"/>
      <c r="BA15" s="54"/>
      <c r="BB15" s="34"/>
      <c r="BC15" s="54"/>
      <c r="BD15" s="54"/>
      <c r="BE15" s="54"/>
      <c r="BF15" s="54"/>
      <c r="BG15" s="54"/>
      <c r="BH15" s="54"/>
      <c r="BI15" s="54"/>
      <c r="BJ15" s="54"/>
      <c r="BK15" s="54"/>
      <c r="BL15" s="54"/>
      <c r="BM15" s="54"/>
      <c r="BN15" s="256"/>
      <c r="BO15" s="256"/>
      <c r="BP15" s="337"/>
      <c r="BQ15" s="256"/>
      <c r="BR15" s="256"/>
      <c r="BS15" s="256"/>
      <c r="BT15" s="256"/>
      <c r="BU15" s="256"/>
      <c r="BV15" s="256"/>
      <c r="BW15" s="256"/>
      <c r="BX15" s="256"/>
      <c r="BY15" s="256"/>
      <c r="BZ15" s="256"/>
      <c r="CA15" s="256"/>
    </row>
    <row r="16" spans="1:79" x14ac:dyDescent="0.2">
      <c r="A16" s="54"/>
      <c r="B16" s="34"/>
      <c r="C16" s="34"/>
      <c r="D16" s="34"/>
      <c r="E16" s="34"/>
      <c r="F16" s="34"/>
      <c r="G16" s="54"/>
      <c r="H16" s="34"/>
      <c r="I16" s="54"/>
      <c r="J16" s="256"/>
      <c r="K16" s="256"/>
      <c r="L16" s="337"/>
      <c r="M16" s="256"/>
      <c r="N16" s="256"/>
      <c r="O16" s="256"/>
      <c r="P16" s="256"/>
      <c r="Q16" s="256"/>
      <c r="R16" s="256"/>
      <c r="S16" s="256"/>
      <c r="T16" s="256"/>
      <c r="U16" s="256"/>
      <c r="V16" s="256"/>
      <c r="W16" s="256"/>
      <c r="X16" s="54"/>
      <c r="Y16" s="54"/>
      <c r="Z16" s="34"/>
      <c r="AA16" s="54"/>
      <c r="AB16" s="54"/>
      <c r="AC16" s="54"/>
      <c r="AD16" s="54"/>
      <c r="AE16" s="54"/>
      <c r="AF16" s="54"/>
      <c r="AG16" s="54"/>
      <c r="AH16" s="54"/>
      <c r="AI16" s="54"/>
      <c r="AJ16" s="54"/>
      <c r="AK16" s="54"/>
      <c r="AL16" s="256"/>
      <c r="AM16" s="256"/>
      <c r="AN16" s="337"/>
      <c r="AO16" s="256"/>
      <c r="AP16" s="256"/>
      <c r="AQ16" s="256"/>
      <c r="AR16" s="256"/>
      <c r="AS16" s="256"/>
      <c r="AT16" s="256"/>
      <c r="AU16" s="256"/>
      <c r="AV16" s="256"/>
      <c r="AW16" s="256"/>
      <c r="AX16" s="256"/>
      <c r="AY16" s="256"/>
      <c r="AZ16" s="54"/>
      <c r="BA16" s="54"/>
      <c r="BB16" s="34"/>
      <c r="BC16" s="54"/>
      <c r="BD16" s="54"/>
      <c r="BE16" s="54"/>
      <c r="BF16" s="54"/>
      <c r="BG16" s="54"/>
      <c r="BH16" s="54"/>
      <c r="BI16" s="54"/>
      <c r="BJ16" s="54"/>
      <c r="BK16" s="54"/>
      <c r="BL16" s="54"/>
      <c r="BM16" s="54"/>
      <c r="BN16" s="256"/>
      <c r="BO16" s="256"/>
      <c r="BP16" s="337"/>
      <c r="BQ16" s="256"/>
      <c r="BR16" s="256"/>
      <c r="BS16" s="256"/>
      <c r="BT16" s="256"/>
      <c r="BU16" s="256"/>
      <c r="BV16" s="256"/>
      <c r="BW16" s="256"/>
      <c r="BX16" s="256"/>
      <c r="BY16" s="256"/>
      <c r="BZ16" s="256"/>
      <c r="CA16" s="256"/>
    </row>
    <row r="17" spans="1:79" x14ac:dyDescent="0.2">
      <c r="A17" s="54"/>
      <c r="B17" s="34"/>
      <c r="C17" s="34"/>
      <c r="D17" s="34"/>
      <c r="E17" s="34"/>
      <c r="F17" s="34"/>
      <c r="G17" s="54"/>
      <c r="H17" s="34"/>
      <c r="I17" s="54"/>
      <c r="J17" s="256"/>
      <c r="K17" s="256"/>
      <c r="L17" s="337"/>
      <c r="M17" s="256"/>
      <c r="N17" s="256"/>
      <c r="O17" s="256"/>
      <c r="P17" s="256"/>
      <c r="Q17" s="256"/>
      <c r="R17" s="256"/>
      <c r="S17" s="256"/>
      <c r="T17" s="256"/>
      <c r="U17" s="256"/>
      <c r="V17" s="256"/>
      <c r="W17" s="256"/>
      <c r="X17" s="54"/>
      <c r="Y17" s="54"/>
      <c r="Z17" s="34"/>
      <c r="AA17" s="54"/>
      <c r="AB17" s="54"/>
      <c r="AC17" s="54"/>
      <c r="AD17" s="54"/>
      <c r="AE17" s="54"/>
      <c r="AF17" s="54"/>
      <c r="AG17" s="54"/>
      <c r="AH17" s="54"/>
      <c r="AI17" s="54"/>
      <c r="AJ17" s="54"/>
      <c r="AK17" s="54"/>
      <c r="AL17" s="256"/>
      <c r="AM17" s="256"/>
      <c r="AN17" s="337"/>
      <c r="AO17" s="256"/>
      <c r="AP17" s="256"/>
      <c r="AQ17" s="256"/>
      <c r="AR17" s="256"/>
      <c r="AS17" s="256"/>
      <c r="AT17" s="256"/>
      <c r="AU17" s="256"/>
      <c r="AV17" s="256"/>
      <c r="AW17" s="256"/>
      <c r="AX17" s="256"/>
      <c r="AY17" s="256"/>
      <c r="AZ17" s="54"/>
      <c r="BA17" s="54"/>
      <c r="BB17" s="34"/>
      <c r="BC17" s="54"/>
      <c r="BD17" s="54"/>
      <c r="BE17" s="54"/>
      <c r="BF17" s="54"/>
      <c r="BG17" s="54"/>
      <c r="BH17" s="54"/>
      <c r="BI17" s="54"/>
      <c r="BJ17" s="54"/>
      <c r="BK17" s="54"/>
      <c r="BL17" s="54"/>
      <c r="BM17" s="54"/>
      <c r="BN17" s="256"/>
      <c r="BO17" s="256"/>
      <c r="BP17" s="337"/>
      <c r="BQ17" s="256"/>
      <c r="BR17" s="256"/>
      <c r="BS17" s="256"/>
      <c r="BT17" s="256"/>
      <c r="BU17" s="256"/>
      <c r="BV17" s="256"/>
      <c r="BW17" s="256"/>
      <c r="BX17" s="256"/>
      <c r="BY17" s="256"/>
      <c r="BZ17" s="256"/>
      <c r="CA17" s="256"/>
    </row>
    <row r="18" spans="1:79" x14ac:dyDescent="0.2">
      <c r="A18" s="54"/>
      <c r="B18" s="34"/>
      <c r="C18" s="34"/>
      <c r="D18" s="34"/>
      <c r="E18" s="34"/>
      <c r="F18" s="34"/>
      <c r="G18" s="54"/>
      <c r="H18" s="34"/>
      <c r="I18" s="54"/>
      <c r="J18" s="256"/>
      <c r="K18" s="256"/>
      <c r="L18" s="337"/>
      <c r="M18" s="256"/>
      <c r="N18" s="256"/>
      <c r="O18" s="256"/>
      <c r="P18" s="256"/>
      <c r="Q18" s="256"/>
      <c r="R18" s="256"/>
      <c r="S18" s="256"/>
      <c r="T18" s="256"/>
      <c r="U18" s="256"/>
      <c r="V18" s="256"/>
      <c r="W18" s="256"/>
      <c r="X18" s="54"/>
      <c r="Y18" s="54"/>
      <c r="Z18" s="34"/>
      <c r="AA18" s="54"/>
      <c r="AB18" s="54"/>
      <c r="AC18" s="54"/>
      <c r="AD18" s="54"/>
      <c r="AE18" s="54"/>
      <c r="AF18" s="54"/>
      <c r="AG18" s="54"/>
      <c r="AH18" s="54"/>
      <c r="AI18" s="54"/>
      <c r="AJ18" s="54"/>
      <c r="AK18" s="54"/>
      <c r="AL18" s="256"/>
      <c r="AM18" s="256"/>
      <c r="AN18" s="337"/>
      <c r="AO18" s="256"/>
      <c r="AP18" s="256"/>
      <c r="AQ18" s="256"/>
      <c r="AR18" s="256"/>
      <c r="AS18" s="256"/>
      <c r="AT18" s="256"/>
      <c r="AU18" s="256"/>
      <c r="AV18" s="256"/>
      <c r="AW18" s="256"/>
      <c r="AX18" s="256"/>
      <c r="AY18" s="256"/>
      <c r="AZ18" s="54"/>
      <c r="BA18" s="54"/>
      <c r="BB18" s="34"/>
      <c r="BC18" s="54"/>
      <c r="BD18" s="54"/>
      <c r="BE18" s="54"/>
      <c r="BF18" s="54"/>
      <c r="BG18" s="54"/>
      <c r="BH18" s="54"/>
      <c r="BI18" s="54"/>
      <c r="BJ18" s="54"/>
      <c r="BK18" s="54"/>
      <c r="BL18" s="54"/>
      <c r="BM18" s="54"/>
      <c r="BN18" s="256"/>
      <c r="BO18" s="256"/>
      <c r="BP18" s="337"/>
      <c r="BQ18" s="256"/>
      <c r="BR18" s="256"/>
      <c r="BS18" s="256"/>
      <c r="BT18" s="256"/>
      <c r="BU18" s="256"/>
      <c r="BV18" s="256"/>
      <c r="BW18" s="256"/>
      <c r="BX18" s="256"/>
      <c r="BY18" s="256"/>
      <c r="BZ18" s="256"/>
      <c r="CA18" s="256"/>
    </row>
    <row r="19" spans="1:79" x14ac:dyDescent="0.2">
      <c r="A19" s="54"/>
      <c r="B19" s="34"/>
      <c r="C19" s="34"/>
      <c r="D19" s="34"/>
      <c r="E19" s="34"/>
      <c r="F19" s="34"/>
      <c r="G19" s="54"/>
      <c r="H19" s="34"/>
      <c r="I19" s="54"/>
      <c r="J19" s="256"/>
      <c r="K19" s="256"/>
      <c r="L19" s="337"/>
      <c r="M19" s="256"/>
      <c r="N19" s="256"/>
      <c r="O19" s="256"/>
      <c r="P19" s="256"/>
      <c r="Q19" s="256"/>
      <c r="R19" s="256"/>
      <c r="S19" s="256"/>
      <c r="T19" s="256"/>
      <c r="U19" s="256"/>
      <c r="V19" s="256"/>
      <c r="W19" s="256"/>
      <c r="X19" s="54"/>
      <c r="Y19" s="54"/>
      <c r="Z19" s="34"/>
      <c r="AA19" s="54"/>
      <c r="AB19" s="54"/>
      <c r="AC19" s="54"/>
      <c r="AD19" s="54"/>
      <c r="AE19" s="54"/>
      <c r="AF19" s="54"/>
      <c r="AG19" s="54"/>
      <c r="AH19" s="54"/>
      <c r="AI19" s="54"/>
      <c r="AJ19" s="54"/>
      <c r="AK19" s="54"/>
      <c r="AL19" s="256"/>
      <c r="AM19" s="256"/>
      <c r="AN19" s="337"/>
      <c r="AO19" s="256"/>
      <c r="AP19" s="256"/>
      <c r="AQ19" s="256"/>
      <c r="AR19" s="256"/>
      <c r="AS19" s="256"/>
      <c r="AT19" s="256"/>
      <c r="AU19" s="256"/>
      <c r="AV19" s="256"/>
      <c r="AW19" s="256"/>
      <c r="AX19" s="256"/>
      <c r="AY19" s="256"/>
      <c r="AZ19" s="54"/>
      <c r="BA19" s="54"/>
      <c r="BB19" s="34"/>
      <c r="BC19" s="54"/>
      <c r="BD19" s="54"/>
      <c r="BE19" s="54"/>
      <c r="BF19" s="54"/>
      <c r="BG19" s="54"/>
      <c r="BH19" s="54"/>
      <c r="BI19" s="54"/>
      <c r="BJ19" s="54"/>
      <c r="BK19" s="54"/>
      <c r="BL19" s="54"/>
      <c r="BM19" s="54"/>
      <c r="BN19" s="256"/>
      <c r="BO19" s="256"/>
      <c r="BP19" s="337"/>
      <c r="BQ19" s="256"/>
      <c r="BR19" s="256"/>
      <c r="BS19" s="256"/>
      <c r="BT19" s="256"/>
      <c r="BU19" s="256"/>
      <c r="BV19" s="256"/>
      <c r="BW19" s="256"/>
      <c r="BX19" s="256"/>
      <c r="BY19" s="256"/>
      <c r="BZ19" s="256"/>
      <c r="CA19" s="256"/>
    </row>
    <row r="20" spans="1:79" x14ac:dyDescent="0.2">
      <c r="A20" s="54"/>
      <c r="B20" s="34"/>
      <c r="C20" s="34"/>
      <c r="D20" s="34"/>
      <c r="E20" s="34"/>
      <c r="F20" s="34"/>
      <c r="G20" s="54"/>
      <c r="H20" s="34"/>
      <c r="I20" s="54"/>
      <c r="J20" s="256"/>
      <c r="K20" s="256"/>
      <c r="L20" s="337"/>
      <c r="M20" s="256"/>
      <c r="N20" s="256"/>
      <c r="O20" s="256"/>
      <c r="P20" s="256"/>
      <c r="Q20" s="256"/>
      <c r="R20" s="256"/>
      <c r="S20" s="256"/>
      <c r="T20" s="256"/>
      <c r="U20" s="256"/>
      <c r="V20" s="256"/>
      <c r="W20" s="256"/>
      <c r="X20" s="54"/>
      <c r="Y20" s="54"/>
      <c r="Z20" s="34"/>
      <c r="AA20" s="54"/>
      <c r="AB20" s="54"/>
      <c r="AC20" s="54"/>
      <c r="AD20" s="54"/>
      <c r="AE20" s="54"/>
      <c r="AF20" s="54"/>
      <c r="AG20" s="54"/>
      <c r="AH20" s="54"/>
      <c r="AI20" s="54"/>
      <c r="AJ20" s="54"/>
      <c r="AK20" s="54"/>
      <c r="AL20" s="256"/>
      <c r="AM20" s="256"/>
      <c r="AN20" s="337"/>
      <c r="AO20" s="256"/>
      <c r="AP20" s="256"/>
      <c r="AQ20" s="256"/>
      <c r="AR20" s="256"/>
      <c r="AS20" s="256"/>
      <c r="AT20" s="256"/>
      <c r="AU20" s="256"/>
      <c r="AV20" s="256"/>
      <c r="AW20" s="256"/>
      <c r="AX20" s="256"/>
      <c r="AY20" s="256"/>
      <c r="AZ20" s="54"/>
      <c r="BA20" s="54"/>
      <c r="BB20" s="34"/>
      <c r="BC20" s="54"/>
      <c r="BD20" s="54"/>
      <c r="BE20" s="54"/>
      <c r="BF20" s="54"/>
      <c r="BG20" s="54"/>
      <c r="BH20" s="54"/>
      <c r="BI20" s="54"/>
      <c r="BJ20" s="54"/>
      <c r="BK20" s="54"/>
      <c r="BL20" s="54"/>
      <c r="BM20" s="54"/>
      <c r="BN20" s="256"/>
      <c r="BO20" s="256"/>
      <c r="BP20" s="337"/>
      <c r="BQ20" s="256"/>
      <c r="BR20" s="256"/>
      <c r="BS20" s="256"/>
      <c r="BT20" s="256"/>
      <c r="BU20" s="256"/>
      <c r="BV20" s="256"/>
      <c r="BW20" s="256"/>
      <c r="BX20" s="256"/>
      <c r="BY20" s="256"/>
      <c r="BZ20" s="256"/>
      <c r="CA20" s="256"/>
    </row>
    <row r="21" spans="1:79" x14ac:dyDescent="0.2">
      <c r="A21" s="54"/>
      <c r="B21" s="34"/>
      <c r="C21" s="34"/>
      <c r="D21" s="34"/>
      <c r="E21" s="34"/>
      <c r="F21" s="34"/>
      <c r="G21" s="54"/>
      <c r="H21" s="34"/>
      <c r="I21" s="54"/>
      <c r="J21" s="256"/>
      <c r="K21" s="256"/>
      <c r="L21" s="337"/>
      <c r="M21" s="256"/>
      <c r="N21" s="256"/>
      <c r="O21" s="256"/>
      <c r="P21" s="256"/>
      <c r="Q21" s="256"/>
      <c r="R21" s="256"/>
      <c r="S21" s="256"/>
      <c r="T21" s="256"/>
      <c r="U21" s="256"/>
      <c r="V21" s="256"/>
      <c r="W21" s="256"/>
      <c r="X21" s="54"/>
      <c r="Y21" s="54"/>
      <c r="Z21" s="34"/>
      <c r="AA21" s="54"/>
      <c r="AB21" s="54"/>
      <c r="AC21" s="54"/>
      <c r="AD21" s="54"/>
      <c r="AE21" s="54"/>
      <c r="AF21" s="54"/>
      <c r="AG21" s="54"/>
      <c r="AH21" s="54"/>
      <c r="AI21" s="54"/>
      <c r="AJ21" s="54"/>
      <c r="AK21" s="54"/>
      <c r="AL21" s="256"/>
      <c r="AM21" s="256"/>
      <c r="AN21" s="337"/>
      <c r="AO21" s="256"/>
      <c r="AP21" s="256"/>
      <c r="AQ21" s="256"/>
      <c r="AR21" s="256"/>
      <c r="AS21" s="256"/>
      <c r="AT21" s="256"/>
      <c r="AU21" s="256"/>
      <c r="AV21" s="256"/>
      <c r="AW21" s="256"/>
      <c r="AX21" s="256"/>
      <c r="AY21" s="256"/>
      <c r="AZ21" s="54"/>
      <c r="BA21" s="54"/>
      <c r="BB21" s="34"/>
      <c r="BC21" s="54"/>
      <c r="BD21" s="54"/>
      <c r="BE21" s="54"/>
      <c r="BF21" s="54"/>
      <c r="BG21" s="54"/>
      <c r="BH21" s="54"/>
      <c r="BI21" s="54"/>
      <c r="BJ21" s="54"/>
      <c r="BK21" s="54"/>
      <c r="BL21" s="54"/>
      <c r="BM21" s="54"/>
      <c r="BN21" s="256"/>
      <c r="BO21" s="256"/>
      <c r="BP21" s="337"/>
      <c r="BQ21" s="256"/>
      <c r="BR21" s="256"/>
      <c r="BS21" s="256"/>
      <c r="BT21" s="256"/>
      <c r="BU21" s="256"/>
      <c r="BV21" s="256"/>
      <c r="BW21" s="256"/>
      <c r="BX21" s="256"/>
      <c r="BY21" s="256"/>
      <c r="BZ21" s="256"/>
      <c r="CA21" s="256"/>
    </row>
    <row r="22" spans="1:79" x14ac:dyDescent="0.2">
      <c r="A22" s="54"/>
      <c r="B22" s="34"/>
      <c r="C22" s="34"/>
      <c r="D22" s="34"/>
      <c r="E22" s="34"/>
      <c r="F22" s="34"/>
      <c r="G22" s="54"/>
      <c r="H22" s="34"/>
      <c r="I22" s="54"/>
      <c r="J22" s="256"/>
      <c r="K22" s="256"/>
      <c r="L22" s="337"/>
      <c r="M22" s="256"/>
      <c r="N22" s="256"/>
      <c r="O22" s="256"/>
      <c r="P22" s="256"/>
      <c r="Q22" s="256"/>
      <c r="R22" s="256"/>
      <c r="S22" s="256"/>
      <c r="T22" s="256"/>
      <c r="U22" s="256"/>
      <c r="V22" s="256"/>
      <c r="W22" s="256"/>
      <c r="X22" s="54"/>
      <c r="Y22" s="54"/>
      <c r="Z22" s="34"/>
      <c r="AA22" s="54"/>
      <c r="AB22" s="54"/>
      <c r="AC22" s="54"/>
      <c r="AD22" s="54"/>
      <c r="AE22" s="54"/>
      <c r="AF22" s="54"/>
      <c r="AG22" s="54"/>
      <c r="AH22" s="54"/>
      <c r="AI22" s="54"/>
      <c r="AJ22" s="54"/>
      <c r="AK22" s="54"/>
      <c r="AL22" s="256"/>
      <c r="AM22" s="256"/>
      <c r="AN22" s="337"/>
      <c r="AO22" s="256"/>
      <c r="AP22" s="256"/>
      <c r="AQ22" s="256"/>
      <c r="AR22" s="256"/>
      <c r="AS22" s="256"/>
      <c r="AT22" s="256"/>
      <c r="AU22" s="256"/>
      <c r="AV22" s="256"/>
      <c r="AW22" s="256"/>
      <c r="AX22" s="256"/>
      <c r="AY22" s="256"/>
      <c r="AZ22" s="54"/>
      <c r="BA22" s="54"/>
      <c r="BB22" s="34"/>
      <c r="BC22" s="54"/>
      <c r="BD22" s="54"/>
      <c r="BE22" s="54"/>
      <c r="BF22" s="54"/>
      <c r="BG22" s="54"/>
      <c r="BH22" s="54"/>
      <c r="BI22" s="54"/>
      <c r="BJ22" s="54"/>
      <c r="BK22" s="54"/>
      <c r="BL22" s="54"/>
      <c r="BM22" s="54"/>
      <c r="BN22" s="256"/>
      <c r="BO22" s="256"/>
      <c r="BP22" s="337"/>
      <c r="BQ22" s="256"/>
      <c r="BR22" s="256"/>
      <c r="BS22" s="256"/>
      <c r="BT22" s="256"/>
      <c r="BU22" s="256"/>
      <c r="BV22" s="256"/>
      <c r="BW22" s="256"/>
      <c r="BX22" s="256"/>
      <c r="BY22" s="256"/>
      <c r="BZ22" s="256"/>
      <c r="CA22" s="256"/>
    </row>
    <row r="23" spans="1:79" x14ac:dyDescent="0.2">
      <c r="A23" s="54"/>
      <c r="B23" s="34"/>
      <c r="C23" s="34"/>
      <c r="D23" s="34"/>
      <c r="E23" s="34"/>
      <c r="F23" s="34"/>
      <c r="G23" s="54"/>
      <c r="H23" s="34"/>
      <c r="I23" s="54"/>
      <c r="J23" s="256"/>
      <c r="K23" s="256"/>
      <c r="L23" s="337"/>
      <c r="M23" s="256"/>
      <c r="N23" s="256"/>
      <c r="O23" s="256"/>
      <c r="P23" s="256"/>
      <c r="Q23" s="256"/>
      <c r="R23" s="256"/>
      <c r="S23" s="256"/>
      <c r="T23" s="256"/>
      <c r="U23" s="256"/>
      <c r="V23" s="256"/>
      <c r="W23" s="256"/>
      <c r="X23" s="54"/>
      <c r="Y23" s="54"/>
      <c r="Z23" s="34"/>
      <c r="AA23" s="54"/>
      <c r="AB23" s="54"/>
      <c r="AC23" s="54"/>
      <c r="AD23" s="54"/>
      <c r="AE23" s="54"/>
      <c r="AF23" s="54"/>
      <c r="AG23" s="54"/>
      <c r="AH23" s="54"/>
      <c r="AI23" s="54"/>
      <c r="AJ23" s="54"/>
      <c r="AK23" s="54"/>
      <c r="AL23" s="256"/>
      <c r="AM23" s="256"/>
      <c r="AN23" s="337"/>
      <c r="AO23" s="256"/>
      <c r="AP23" s="256"/>
      <c r="AQ23" s="256"/>
      <c r="AR23" s="256"/>
      <c r="AS23" s="256"/>
      <c r="AT23" s="256"/>
      <c r="AU23" s="256"/>
      <c r="AV23" s="256"/>
      <c r="AW23" s="256"/>
      <c r="AX23" s="256"/>
      <c r="AY23" s="256"/>
      <c r="AZ23" s="54"/>
      <c r="BA23" s="54"/>
      <c r="BB23" s="34"/>
      <c r="BC23" s="54"/>
      <c r="BD23" s="54"/>
      <c r="BE23" s="54"/>
      <c r="BF23" s="54"/>
      <c r="BG23" s="54"/>
      <c r="BH23" s="54"/>
      <c r="BI23" s="54"/>
      <c r="BJ23" s="54"/>
      <c r="BK23" s="54"/>
      <c r="BL23" s="54"/>
      <c r="BM23" s="54"/>
      <c r="BN23" s="256"/>
      <c r="BO23" s="256"/>
      <c r="BP23" s="337"/>
      <c r="BQ23" s="256"/>
      <c r="BR23" s="256"/>
      <c r="BS23" s="256"/>
      <c r="BT23" s="256"/>
      <c r="BU23" s="256"/>
      <c r="BV23" s="256"/>
      <c r="BW23" s="256"/>
      <c r="BX23" s="256"/>
      <c r="BY23" s="256"/>
      <c r="BZ23" s="256"/>
      <c r="CA23" s="256"/>
    </row>
    <row r="24" spans="1:79" x14ac:dyDescent="0.2">
      <c r="A24" s="54"/>
      <c r="B24" s="34"/>
      <c r="C24" s="34"/>
      <c r="D24" s="34"/>
      <c r="E24" s="34"/>
      <c r="F24" s="34"/>
      <c r="G24" s="54"/>
      <c r="H24" s="34"/>
      <c r="I24" s="54"/>
      <c r="J24" s="256"/>
      <c r="K24" s="256"/>
      <c r="L24" s="337"/>
      <c r="M24" s="256"/>
      <c r="N24" s="256"/>
      <c r="O24" s="256"/>
      <c r="P24" s="256"/>
      <c r="Q24" s="256"/>
      <c r="R24" s="256"/>
      <c r="S24" s="256"/>
      <c r="T24" s="256"/>
      <c r="U24" s="256"/>
      <c r="V24" s="256"/>
      <c r="W24" s="256"/>
      <c r="X24" s="54"/>
      <c r="Y24" s="54"/>
      <c r="Z24" s="34"/>
      <c r="AA24" s="54"/>
      <c r="AB24" s="54"/>
      <c r="AC24" s="54"/>
      <c r="AD24" s="54"/>
      <c r="AE24" s="54"/>
      <c r="AF24" s="54"/>
      <c r="AG24" s="54"/>
      <c r="AH24" s="54"/>
      <c r="AI24" s="54"/>
      <c r="AJ24" s="54"/>
      <c r="AK24" s="54"/>
      <c r="AL24" s="256"/>
      <c r="AM24" s="256"/>
      <c r="AN24" s="337"/>
      <c r="AO24" s="256"/>
      <c r="AP24" s="256"/>
      <c r="AQ24" s="256"/>
      <c r="AR24" s="256"/>
      <c r="AS24" s="256"/>
      <c r="AT24" s="256"/>
      <c r="AU24" s="256"/>
      <c r="AV24" s="256"/>
      <c r="AW24" s="256"/>
      <c r="AX24" s="256"/>
      <c r="AY24" s="256"/>
      <c r="AZ24" s="54"/>
      <c r="BA24" s="54"/>
      <c r="BB24" s="34"/>
      <c r="BC24" s="54"/>
      <c r="BD24" s="54"/>
      <c r="BE24" s="54"/>
      <c r="BF24" s="54"/>
      <c r="BG24" s="54"/>
      <c r="BH24" s="54"/>
      <c r="BI24" s="54"/>
      <c r="BJ24" s="54"/>
      <c r="BK24" s="54"/>
      <c r="BL24" s="54"/>
      <c r="BM24" s="54"/>
      <c r="BN24" s="256"/>
      <c r="BO24" s="256"/>
      <c r="BP24" s="337"/>
      <c r="BQ24" s="256"/>
      <c r="BR24" s="256"/>
      <c r="BS24" s="256"/>
      <c r="BT24" s="256"/>
      <c r="BU24" s="256"/>
      <c r="BV24" s="256"/>
      <c r="BW24" s="256"/>
      <c r="BX24" s="256"/>
      <c r="BY24" s="256"/>
      <c r="BZ24" s="256"/>
      <c r="CA24" s="256"/>
    </row>
    <row r="25" spans="1:79" x14ac:dyDescent="0.2">
      <c r="A25" s="54"/>
      <c r="B25" s="34"/>
      <c r="C25" s="34"/>
      <c r="D25" s="34"/>
      <c r="E25" s="34"/>
      <c r="F25" s="34"/>
      <c r="G25" s="54"/>
      <c r="H25" s="34"/>
      <c r="I25" s="54"/>
      <c r="J25" s="256"/>
      <c r="K25" s="256"/>
      <c r="L25" s="337"/>
      <c r="M25" s="256"/>
      <c r="N25" s="256"/>
      <c r="O25" s="256"/>
      <c r="P25" s="256"/>
      <c r="Q25" s="256"/>
      <c r="R25" s="256"/>
      <c r="S25" s="256"/>
      <c r="T25" s="256"/>
      <c r="U25" s="256"/>
      <c r="V25" s="256"/>
      <c r="W25" s="256"/>
      <c r="X25" s="54"/>
      <c r="Y25" s="54"/>
      <c r="Z25" s="34"/>
      <c r="AA25" s="54"/>
      <c r="AB25" s="54"/>
      <c r="AC25" s="54"/>
      <c r="AD25" s="54"/>
      <c r="AE25" s="54"/>
      <c r="AF25" s="54"/>
      <c r="AG25" s="54"/>
      <c r="AH25" s="54"/>
      <c r="AI25" s="54"/>
      <c r="AJ25" s="54"/>
      <c r="AK25" s="54"/>
      <c r="AL25" s="256"/>
      <c r="AM25" s="256"/>
      <c r="AN25" s="337"/>
      <c r="AO25" s="256"/>
      <c r="AP25" s="256"/>
      <c r="AQ25" s="256"/>
      <c r="AR25" s="256"/>
      <c r="AS25" s="256"/>
      <c r="AT25" s="256"/>
      <c r="AU25" s="256"/>
      <c r="AV25" s="256"/>
      <c r="AW25" s="256"/>
      <c r="AX25" s="256"/>
      <c r="AY25" s="256"/>
      <c r="AZ25" s="54"/>
      <c r="BA25" s="54"/>
      <c r="BB25" s="34"/>
      <c r="BC25" s="54"/>
      <c r="BD25" s="54"/>
      <c r="BE25" s="54"/>
      <c r="BF25" s="54"/>
      <c r="BG25" s="54"/>
      <c r="BH25" s="54"/>
      <c r="BI25" s="54"/>
      <c r="BJ25" s="54"/>
      <c r="BK25" s="54"/>
      <c r="BL25" s="54"/>
      <c r="BM25" s="54"/>
      <c r="BN25" s="256"/>
      <c r="BO25" s="256"/>
      <c r="BP25" s="337"/>
      <c r="BQ25" s="256"/>
      <c r="BR25" s="256"/>
      <c r="BS25" s="256"/>
      <c r="BT25" s="256"/>
      <c r="BU25" s="256"/>
      <c r="BV25" s="256"/>
      <c r="BW25" s="256"/>
      <c r="BX25" s="256"/>
      <c r="BY25" s="256"/>
      <c r="BZ25" s="256"/>
      <c r="CA25" s="256"/>
    </row>
    <row r="26" spans="1:79" x14ac:dyDescent="0.2">
      <c r="A26" s="54"/>
      <c r="B26" s="34"/>
      <c r="C26" s="34"/>
      <c r="D26" s="34"/>
      <c r="E26" s="34"/>
      <c r="F26" s="34"/>
      <c r="G26" s="54"/>
      <c r="H26" s="34"/>
      <c r="I26" s="54"/>
      <c r="J26" s="256"/>
      <c r="K26" s="256"/>
      <c r="L26" s="337"/>
      <c r="M26" s="256"/>
      <c r="N26" s="256"/>
      <c r="O26" s="256"/>
      <c r="P26" s="256"/>
      <c r="Q26" s="256"/>
      <c r="R26" s="256"/>
      <c r="S26" s="256"/>
      <c r="T26" s="256"/>
      <c r="U26" s="256"/>
      <c r="V26" s="256"/>
      <c r="W26" s="256"/>
      <c r="X26" s="54"/>
      <c r="Y26" s="54"/>
      <c r="Z26" s="34"/>
      <c r="AA26" s="54"/>
      <c r="AB26" s="54"/>
      <c r="AC26" s="54"/>
      <c r="AD26" s="54"/>
      <c r="AE26" s="54"/>
      <c r="AF26" s="54"/>
      <c r="AG26" s="54"/>
      <c r="AH26" s="54"/>
      <c r="AI26" s="54"/>
      <c r="AJ26" s="54"/>
      <c r="AK26" s="54"/>
      <c r="AL26" s="256"/>
      <c r="AM26" s="256"/>
      <c r="AN26" s="337"/>
      <c r="AO26" s="256"/>
      <c r="AP26" s="256"/>
      <c r="AQ26" s="256"/>
      <c r="AR26" s="256"/>
      <c r="AS26" s="256"/>
      <c r="AT26" s="256"/>
      <c r="AU26" s="256"/>
      <c r="AV26" s="256"/>
      <c r="AW26" s="256"/>
      <c r="AX26" s="256"/>
      <c r="AY26" s="256"/>
      <c r="AZ26" s="54"/>
      <c r="BA26" s="54"/>
      <c r="BB26" s="34"/>
      <c r="BC26" s="54"/>
      <c r="BD26" s="54"/>
      <c r="BE26" s="54"/>
      <c r="BF26" s="54"/>
      <c r="BG26" s="54"/>
      <c r="BH26" s="54"/>
      <c r="BI26" s="54"/>
      <c r="BJ26" s="54"/>
      <c r="BK26" s="54"/>
      <c r="BL26" s="54"/>
      <c r="BM26" s="54"/>
      <c r="BN26" s="256"/>
      <c r="BO26" s="256"/>
      <c r="BP26" s="337"/>
      <c r="BQ26" s="256"/>
      <c r="BR26" s="256"/>
      <c r="BS26" s="256"/>
      <c r="BT26" s="256"/>
      <c r="BU26" s="256"/>
      <c r="BV26" s="256"/>
      <c r="BW26" s="256"/>
      <c r="BX26" s="256"/>
      <c r="BY26" s="256"/>
      <c r="BZ26" s="256"/>
      <c r="CA26" s="256"/>
    </row>
    <row r="27" spans="1:79" x14ac:dyDescent="0.2">
      <c r="A27" s="54"/>
      <c r="B27" s="34"/>
      <c r="C27" s="34"/>
      <c r="D27" s="34"/>
      <c r="E27" s="34"/>
      <c r="F27" s="34"/>
      <c r="G27" s="54"/>
      <c r="H27" s="34"/>
      <c r="I27" s="54"/>
      <c r="J27" s="256"/>
      <c r="K27" s="256"/>
      <c r="L27" s="337"/>
      <c r="M27" s="256"/>
      <c r="N27" s="256"/>
      <c r="O27" s="256"/>
      <c r="P27" s="256"/>
      <c r="Q27" s="256"/>
      <c r="R27" s="256"/>
      <c r="S27" s="256"/>
      <c r="T27" s="256"/>
      <c r="U27" s="256"/>
      <c r="V27" s="256"/>
      <c r="W27" s="256"/>
      <c r="X27" s="54"/>
      <c r="Y27" s="54"/>
      <c r="Z27" s="34"/>
      <c r="AA27" s="54"/>
      <c r="AB27" s="54"/>
      <c r="AC27" s="54"/>
      <c r="AD27" s="54"/>
      <c r="AE27" s="54"/>
      <c r="AF27" s="54"/>
      <c r="AG27" s="54"/>
      <c r="AH27" s="54"/>
      <c r="AI27" s="54"/>
      <c r="AJ27" s="54"/>
      <c r="AK27" s="54"/>
      <c r="AL27" s="256"/>
      <c r="AM27" s="256"/>
      <c r="AN27" s="337"/>
      <c r="AO27" s="256"/>
      <c r="AP27" s="256"/>
      <c r="AQ27" s="256"/>
      <c r="AR27" s="256"/>
      <c r="AS27" s="256"/>
      <c r="AT27" s="256"/>
      <c r="AU27" s="256"/>
      <c r="AV27" s="256"/>
      <c r="AW27" s="256"/>
      <c r="AX27" s="256"/>
      <c r="AY27" s="256"/>
      <c r="AZ27" s="54"/>
      <c r="BA27" s="54"/>
      <c r="BB27" s="34"/>
      <c r="BC27" s="54"/>
      <c r="BD27" s="54"/>
      <c r="BE27" s="54"/>
      <c r="BF27" s="54"/>
      <c r="BG27" s="54"/>
      <c r="BH27" s="54"/>
      <c r="BI27" s="54"/>
      <c r="BJ27" s="54"/>
      <c r="BK27" s="54"/>
      <c r="BL27" s="54"/>
      <c r="BM27" s="54"/>
      <c r="BN27" s="256"/>
      <c r="BO27" s="256"/>
      <c r="BP27" s="337"/>
      <c r="BQ27" s="256"/>
      <c r="BR27" s="256"/>
      <c r="BS27" s="256"/>
      <c r="BT27" s="256"/>
      <c r="BU27" s="256"/>
      <c r="BV27" s="256"/>
      <c r="BW27" s="256"/>
      <c r="BX27" s="256"/>
      <c r="BY27" s="256"/>
      <c r="BZ27" s="256"/>
      <c r="CA27" s="256"/>
    </row>
    <row r="28" spans="1:79" x14ac:dyDescent="0.2">
      <c r="A28" s="54"/>
      <c r="B28" s="34"/>
      <c r="C28" s="34"/>
      <c r="D28" s="34"/>
      <c r="E28" s="34"/>
      <c r="F28" s="34"/>
      <c r="G28" s="54"/>
      <c r="H28" s="34"/>
      <c r="I28" s="54"/>
      <c r="J28" s="256"/>
      <c r="K28" s="256"/>
      <c r="L28" s="337"/>
      <c r="M28" s="256"/>
      <c r="N28" s="256"/>
      <c r="O28" s="256"/>
      <c r="P28" s="256"/>
      <c r="Q28" s="256"/>
      <c r="R28" s="256"/>
      <c r="S28" s="256"/>
      <c r="T28" s="256"/>
      <c r="U28" s="256"/>
      <c r="V28" s="256"/>
      <c r="W28" s="256"/>
      <c r="X28" s="54"/>
      <c r="Y28" s="54"/>
      <c r="Z28" s="34"/>
      <c r="AA28" s="54"/>
      <c r="AB28" s="54"/>
      <c r="AC28" s="54"/>
      <c r="AD28" s="54"/>
      <c r="AE28" s="54"/>
      <c r="AF28" s="54"/>
      <c r="AG28" s="54"/>
      <c r="AH28" s="54"/>
      <c r="AI28" s="54"/>
      <c r="AJ28" s="54"/>
      <c r="AK28" s="54"/>
      <c r="AL28" s="256"/>
      <c r="AM28" s="256"/>
      <c r="AN28" s="337"/>
      <c r="AO28" s="256"/>
      <c r="AP28" s="256"/>
      <c r="AQ28" s="256"/>
      <c r="AR28" s="256"/>
      <c r="AS28" s="256"/>
      <c r="AT28" s="256"/>
      <c r="AU28" s="256"/>
      <c r="AV28" s="256"/>
      <c r="AW28" s="256"/>
      <c r="AX28" s="256"/>
      <c r="AY28" s="256"/>
      <c r="AZ28" s="54"/>
      <c r="BA28" s="54"/>
      <c r="BB28" s="34"/>
      <c r="BC28" s="54"/>
      <c r="BD28" s="54"/>
      <c r="BE28" s="54"/>
      <c r="BF28" s="54"/>
      <c r="BG28" s="54"/>
      <c r="BH28" s="54"/>
      <c r="BI28" s="54"/>
      <c r="BJ28" s="54"/>
      <c r="BK28" s="54"/>
      <c r="BL28" s="54"/>
      <c r="BM28" s="54"/>
      <c r="BN28" s="256"/>
      <c r="BO28" s="256"/>
      <c r="BP28" s="337"/>
      <c r="BQ28" s="256"/>
      <c r="BR28" s="256"/>
      <c r="BS28" s="256"/>
      <c r="BT28" s="256"/>
      <c r="BU28" s="256"/>
      <c r="BV28" s="256"/>
      <c r="BW28" s="256"/>
      <c r="BX28" s="256"/>
      <c r="BY28" s="256"/>
      <c r="BZ28" s="256"/>
      <c r="CA28" s="256"/>
    </row>
    <row r="29" spans="1:79" x14ac:dyDescent="0.2">
      <c r="A29" s="54"/>
      <c r="B29" s="34"/>
      <c r="C29" s="34"/>
      <c r="D29" s="34"/>
      <c r="E29" s="34"/>
      <c r="F29" s="34"/>
      <c r="G29" s="54"/>
      <c r="H29" s="34"/>
      <c r="I29" s="54"/>
      <c r="J29" s="256"/>
      <c r="K29" s="256"/>
      <c r="L29" s="337"/>
      <c r="M29" s="256"/>
      <c r="N29" s="256"/>
      <c r="O29" s="256"/>
      <c r="P29" s="256"/>
      <c r="Q29" s="256"/>
      <c r="R29" s="256"/>
      <c r="S29" s="256"/>
      <c r="T29" s="256"/>
      <c r="U29" s="256"/>
      <c r="V29" s="256"/>
      <c r="W29" s="256"/>
      <c r="X29" s="54"/>
      <c r="Y29" s="54"/>
      <c r="Z29" s="34"/>
      <c r="AA29" s="54"/>
      <c r="AB29" s="54"/>
      <c r="AC29" s="54"/>
      <c r="AD29" s="54"/>
      <c r="AE29" s="54"/>
      <c r="AF29" s="54"/>
      <c r="AG29" s="54"/>
      <c r="AH29" s="54"/>
      <c r="AI29" s="54"/>
      <c r="AJ29" s="54"/>
      <c r="AK29" s="54"/>
      <c r="AL29" s="256"/>
      <c r="AM29" s="256"/>
      <c r="AN29" s="337"/>
      <c r="AO29" s="256"/>
      <c r="AP29" s="256"/>
      <c r="AQ29" s="256"/>
      <c r="AR29" s="256"/>
      <c r="AS29" s="256"/>
      <c r="AT29" s="256"/>
      <c r="AU29" s="256"/>
      <c r="AV29" s="256"/>
      <c r="AW29" s="256"/>
      <c r="AX29" s="256"/>
      <c r="AY29" s="256"/>
      <c r="AZ29" s="54"/>
      <c r="BA29" s="54"/>
      <c r="BB29" s="34"/>
      <c r="BC29" s="54"/>
      <c r="BD29" s="54"/>
      <c r="BE29" s="54"/>
      <c r="BF29" s="54"/>
      <c r="BG29" s="54"/>
      <c r="BH29" s="54"/>
      <c r="BI29" s="54"/>
      <c r="BJ29" s="54"/>
      <c r="BK29" s="54"/>
      <c r="BL29" s="54"/>
      <c r="BM29" s="54"/>
      <c r="BN29" s="256"/>
      <c r="BO29" s="256"/>
      <c r="BP29" s="337"/>
      <c r="BQ29" s="256"/>
      <c r="BR29" s="256"/>
      <c r="BS29" s="256"/>
      <c r="BT29" s="256"/>
      <c r="BU29" s="256"/>
      <c r="BV29" s="256"/>
      <c r="BW29" s="256"/>
      <c r="BX29" s="256"/>
      <c r="BY29" s="256"/>
      <c r="BZ29" s="256"/>
      <c r="CA29" s="256"/>
    </row>
    <row r="30" spans="1:79" x14ac:dyDescent="0.2">
      <c r="A30" s="54"/>
      <c r="B30" s="34"/>
      <c r="C30" s="34"/>
      <c r="D30" s="34"/>
      <c r="E30" s="34"/>
      <c r="F30" s="34"/>
      <c r="G30" s="54"/>
      <c r="H30" s="34"/>
      <c r="I30" s="54"/>
      <c r="J30" s="256"/>
      <c r="K30" s="256"/>
      <c r="L30" s="337"/>
      <c r="M30" s="256"/>
      <c r="N30" s="256"/>
      <c r="O30" s="256"/>
      <c r="P30" s="256"/>
      <c r="Q30" s="256"/>
      <c r="R30" s="256"/>
      <c r="S30" s="256"/>
      <c r="T30" s="256"/>
      <c r="U30" s="256"/>
      <c r="V30" s="256"/>
      <c r="W30" s="256"/>
      <c r="X30" s="54"/>
      <c r="Y30" s="54"/>
      <c r="Z30" s="34"/>
      <c r="AA30" s="54"/>
      <c r="AB30" s="54"/>
      <c r="AC30" s="54"/>
      <c r="AD30" s="54"/>
      <c r="AE30" s="54"/>
      <c r="AF30" s="54"/>
      <c r="AG30" s="54"/>
      <c r="AH30" s="54"/>
      <c r="AI30" s="54"/>
      <c r="AJ30" s="54"/>
      <c r="AK30" s="54"/>
      <c r="AL30" s="256"/>
      <c r="AM30" s="256"/>
      <c r="AN30" s="337"/>
      <c r="AO30" s="256"/>
      <c r="AP30" s="256"/>
      <c r="AQ30" s="256"/>
      <c r="AR30" s="256"/>
      <c r="AS30" s="256"/>
      <c r="AT30" s="256"/>
      <c r="AU30" s="256"/>
      <c r="AV30" s="256"/>
      <c r="AW30" s="256"/>
      <c r="AX30" s="256"/>
      <c r="AY30" s="256"/>
      <c r="AZ30" s="54"/>
      <c r="BA30" s="54"/>
      <c r="BB30" s="34"/>
      <c r="BC30" s="54"/>
      <c r="BD30" s="54"/>
      <c r="BE30" s="54"/>
      <c r="BF30" s="54"/>
      <c r="BG30" s="54"/>
      <c r="BH30" s="54"/>
      <c r="BI30" s="54"/>
      <c r="BJ30" s="54"/>
      <c r="BK30" s="54"/>
      <c r="BL30" s="54"/>
      <c r="BM30" s="54"/>
      <c r="BN30" s="256"/>
      <c r="BO30" s="256"/>
      <c r="BP30" s="337"/>
      <c r="BQ30" s="256"/>
      <c r="BR30" s="256"/>
      <c r="BS30" s="256"/>
      <c r="BT30" s="256"/>
      <c r="BU30" s="256"/>
      <c r="BV30" s="256"/>
      <c r="BW30" s="256"/>
      <c r="BX30" s="256"/>
      <c r="BY30" s="256"/>
      <c r="BZ30" s="256"/>
      <c r="CA30" s="256"/>
    </row>
    <row r="31" spans="1:79" x14ac:dyDescent="0.2">
      <c r="A31" s="54"/>
      <c r="B31" s="34"/>
      <c r="C31" s="34"/>
      <c r="D31" s="34"/>
      <c r="E31" s="34"/>
      <c r="F31" s="34"/>
      <c r="G31" s="54"/>
      <c r="H31" s="34"/>
      <c r="I31" s="54"/>
      <c r="J31" s="256"/>
      <c r="K31" s="256"/>
      <c r="L31" s="337"/>
      <c r="M31" s="256"/>
      <c r="N31" s="256"/>
      <c r="O31" s="256"/>
      <c r="P31" s="256"/>
      <c r="Q31" s="256"/>
      <c r="R31" s="256"/>
      <c r="S31" s="256"/>
      <c r="T31" s="256"/>
      <c r="U31" s="256"/>
      <c r="V31" s="256"/>
      <c r="W31" s="256"/>
      <c r="X31" s="54"/>
      <c r="Y31" s="54"/>
      <c r="Z31" s="34"/>
      <c r="AA31" s="54"/>
      <c r="AB31" s="54"/>
      <c r="AC31" s="54"/>
      <c r="AD31" s="54"/>
      <c r="AE31" s="54"/>
      <c r="AF31" s="54"/>
      <c r="AG31" s="54"/>
      <c r="AH31" s="54"/>
      <c r="AI31" s="54"/>
      <c r="AJ31" s="54"/>
      <c r="AK31" s="54"/>
      <c r="AL31" s="256"/>
      <c r="AM31" s="256"/>
      <c r="AN31" s="337"/>
      <c r="AO31" s="256"/>
      <c r="AP31" s="256"/>
      <c r="AQ31" s="256"/>
      <c r="AR31" s="256"/>
      <c r="AS31" s="256"/>
      <c r="AT31" s="256"/>
      <c r="AU31" s="256"/>
      <c r="AV31" s="256"/>
      <c r="AW31" s="256"/>
      <c r="AX31" s="256"/>
      <c r="AY31" s="256"/>
      <c r="AZ31" s="54"/>
      <c r="BA31" s="54"/>
      <c r="BB31" s="34"/>
      <c r="BC31" s="54"/>
      <c r="BD31" s="54"/>
      <c r="BE31" s="54"/>
      <c r="BF31" s="54"/>
      <c r="BG31" s="54"/>
      <c r="BH31" s="54"/>
      <c r="BI31" s="54"/>
      <c r="BJ31" s="54"/>
      <c r="BK31" s="54"/>
      <c r="BL31" s="54"/>
      <c r="BM31" s="54"/>
      <c r="BN31" s="256"/>
      <c r="BO31" s="256"/>
      <c r="BP31" s="337"/>
      <c r="BQ31" s="256"/>
      <c r="BR31" s="256"/>
      <c r="BS31" s="256"/>
      <c r="BT31" s="256"/>
      <c r="BU31" s="256"/>
      <c r="BV31" s="256"/>
      <c r="BW31" s="256"/>
      <c r="BX31" s="256"/>
      <c r="BY31" s="256"/>
      <c r="BZ31" s="256"/>
      <c r="CA31" s="256"/>
    </row>
    <row r="32" spans="1:79" x14ac:dyDescent="0.2">
      <c r="A32" s="54"/>
      <c r="B32" s="34"/>
      <c r="C32" s="34"/>
      <c r="D32" s="34"/>
      <c r="E32" s="34"/>
      <c r="F32" s="34"/>
      <c r="G32" s="54"/>
      <c r="H32" s="34"/>
      <c r="I32" s="54"/>
      <c r="J32" s="256"/>
      <c r="K32" s="256"/>
      <c r="L32" s="337"/>
      <c r="M32" s="256"/>
      <c r="N32" s="256"/>
      <c r="O32" s="256"/>
      <c r="P32" s="256"/>
      <c r="Q32" s="256"/>
      <c r="R32" s="256"/>
      <c r="S32" s="256"/>
      <c r="T32" s="256"/>
      <c r="U32" s="256"/>
      <c r="V32" s="256"/>
      <c r="W32" s="256"/>
      <c r="X32" s="54"/>
      <c r="Y32" s="54"/>
      <c r="Z32" s="34"/>
      <c r="AA32" s="54"/>
      <c r="AB32" s="54"/>
      <c r="AC32" s="54"/>
      <c r="AD32" s="54"/>
      <c r="AE32" s="54"/>
      <c r="AF32" s="54"/>
      <c r="AG32" s="54"/>
      <c r="AH32" s="54"/>
      <c r="AI32" s="54"/>
      <c r="AJ32" s="54"/>
      <c r="AK32" s="54"/>
      <c r="AL32" s="256"/>
      <c r="AM32" s="256"/>
      <c r="AN32" s="337"/>
      <c r="AO32" s="256"/>
      <c r="AP32" s="256"/>
      <c r="AQ32" s="256"/>
      <c r="AR32" s="256"/>
      <c r="AS32" s="256"/>
      <c r="AT32" s="256"/>
      <c r="AU32" s="256"/>
      <c r="AV32" s="256"/>
      <c r="AW32" s="256"/>
      <c r="AX32" s="256"/>
      <c r="AY32" s="256"/>
      <c r="AZ32" s="54"/>
      <c r="BA32" s="54"/>
      <c r="BB32" s="34"/>
      <c r="BC32" s="54"/>
      <c r="BD32" s="54"/>
      <c r="BE32" s="54"/>
      <c r="BF32" s="54"/>
      <c r="BG32" s="54"/>
      <c r="BH32" s="54"/>
      <c r="BI32" s="54"/>
      <c r="BJ32" s="54"/>
      <c r="BK32" s="54"/>
      <c r="BL32" s="54"/>
      <c r="BM32" s="54"/>
      <c r="BN32" s="256"/>
      <c r="BO32" s="256"/>
      <c r="BP32" s="337"/>
      <c r="BQ32" s="256"/>
      <c r="BR32" s="256"/>
      <c r="BS32" s="256"/>
      <c r="BT32" s="256"/>
      <c r="BU32" s="256"/>
      <c r="BV32" s="256"/>
      <c r="BW32" s="256"/>
      <c r="BX32" s="256"/>
      <c r="BY32" s="256"/>
      <c r="BZ32" s="256"/>
      <c r="CA32" s="256"/>
    </row>
    <row r="33" spans="1:79" x14ac:dyDescent="0.2">
      <c r="A33" s="54"/>
      <c r="B33" s="34"/>
      <c r="C33" s="34"/>
      <c r="D33" s="34"/>
      <c r="E33" s="34"/>
      <c r="F33" s="34"/>
      <c r="G33" s="54"/>
      <c r="H33" s="34"/>
      <c r="I33" s="54"/>
      <c r="J33" s="256"/>
      <c r="K33" s="256"/>
      <c r="L33" s="337"/>
      <c r="M33" s="256"/>
      <c r="N33" s="256"/>
      <c r="O33" s="256"/>
      <c r="P33" s="256"/>
      <c r="Q33" s="256"/>
      <c r="R33" s="256"/>
      <c r="S33" s="256"/>
      <c r="T33" s="256"/>
      <c r="U33" s="256"/>
      <c r="V33" s="256"/>
      <c r="W33" s="256"/>
      <c r="X33" s="54"/>
      <c r="Y33" s="54"/>
      <c r="Z33" s="34"/>
      <c r="AA33" s="54"/>
      <c r="AB33" s="54"/>
      <c r="AC33" s="54"/>
      <c r="AD33" s="54"/>
      <c r="AE33" s="54"/>
      <c r="AF33" s="54"/>
      <c r="AG33" s="54"/>
      <c r="AH33" s="54"/>
      <c r="AI33" s="54"/>
      <c r="AJ33" s="54"/>
      <c r="AK33" s="54"/>
      <c r="AL33" s="256"/>
      <c r="AM33" s="256"/>
      <c r="AN33" s="337"/>
      <c r="AO33" s="256"/>
      <c r="AP33" s="256"/>
      <c r="AQ33" s="256"/>
      <c r="AR33" s="256"/>
      <c r="AS33" s="256"/>
      <c r="AT33" s="256"/>
      <c r="AU33" s="256"/>
      <c r="AV33" s="256"/>
      <c r="AW33" s="256"/>
      <c r="AX33" s="256"/>
      <c r="AY33" s="256"/>
      <c r="AZ33" s="54"/>
      <c r="BA33" s="54"/>
      <c r="BB33" s="34"/>
      <c r="BC33" s="54"/>
      <c r="BD33" s="54"/>
      <c r="BE33" s="54"/>
      <c r="BF33" s="54"/>
      <c r="BG33" s="54"/>
      <c r="BH33" s="54"/>
      <c r="BI33" s="54"/>
      <c r="BJ33" s="54"/>
      <c r="BK33" s="54"/>
      <c r="BL33" s="54"/>
      <c r="BM33" s="54"/>
      <c r="BN33" s="256"/>
      <c r="BO33" s="256"/>
      <c r="BP33" s="337"/>
      <c r="BQ33" s="256"/>
      <c r="BR33" s="256"/>
      <c r="BS33" s="256"/>
      <c r="BT33" s="256"/>
      <c r="BU33" s="256"/>
      <c r="BV33" s="256"/>
      <c r="BW33" s="256"/>
      <c r="BX33" s="256"/>
      <c r="BY33" s="256"/>
      <c r="BZ33" s="256"/>
      <c r="CA33" s="256"/>
    </row>
    <row r="34" spans="1:79" x14ac:dyDescent="0.2">
      <c r="A34" s="54"/>
      <c r="B34" s="34"/>
      <c r="C34" s="34"/>
      <c r="D34" s="34"/>
      <c r="E34" s="34"/>
      <c r="F34" s="34"/>
      <c r="G34" s="54"/>
      <c r="H34" s="34"/>
      <c r="I34" s="54"/>
      <c r="J34" s="256"/>
      <c r="K34" s="256"/>
      <c r="L34" s="337"/>
      <c r="M34" s="256"/>
      <c r="N34" s="256"/>
      <c r="O34" s="256"/>
      <c r="P34" s="256"/>
      <c r="Q34" s="256"/>
      <c r="R34" s="256"/>
      <c r="S34" s="256"/>
      <c r="T34" s="256"/>
      <c r="U34" s="256"/>
      <c r="V34" s="256"/>
      <c r="W34" s="256"/>
      <c r="X34" s="54"/>
      <c r="Y34" s="54"/>
      <c r="Z34" s="34"/>
      <c r="AA34" s="54"/>
      <c r="AB34" s="54"/>
      <c r="AC34" s="54"/>
      <c r="AD34" s="54"/>
      <c r="AE34" s="54"/>
      <c r="AF34" s="54"/>
      <c r="AG34" s="54"/>
      <c r="AH34" s="54"/>
      <c r="AI34" s="54"/>
      <c r="AJ34" s="54"/>
      <c r="AK34" s="54"/>
      <c r="AL34" s="256"/>
      <c r="AM34" s="256"/>
      <c r="AN34" s="337"/>
      <c r="AO34" s="256"/>
      <c r="AP34" s="256"/>
      <c r="AQ34" s="256"/>
      <c r="AR34" s="256"/>
      <c r="AS34" s="256"/>
      <c r="AT34" s="256"/>
      <c r="AU34" s="256"/>
      <c r="AV34" s="256"/>
      <c r="AW34" s="256"/>
      <c r="AX34" s="256"/>
      <c r="AY34" s="256"/>
      <c r="AZ34" s="54"/>
      <c r="BA34" s="54"/>
      <c r="BB34" s="34"/>
      <c r="BC34" s="54"/>
      <c r="BD34" s="54"/>
      <c r="BE34" s="54"/>
      <c r="BF34" s="54"/>
      <c r="BG34" s="54"/>
      <c r="BH34" s="54"/>
      <c r="BI34" s="54"/>
      <c r="BJ34" s="54"/>
      <c r="BK34" s="54"/>
      <c r="BL34" s="54"/>
      <c r="BM34" s="54"/>
      <c r="BN34" s="256"/>
      <c r="BO34" s="256"/>
      <c r="BP34" s="337"/>
      <c r="BQ34" s="256"/>
      <c r="BR34" s="256"/>
      <c r="BS34" s="256"/>
      <c r="BT34" s="256"/>
      <c r="BU34" s="256"/>
      <c r="BV34" s="256"/>
      <c r="BW34" s="256"/>
      <c r="BX34" s="256"/>
      <c r="BY34" s="256"/>
      <c r="BZ34" s="256"/>
      <c r="CA34" s="256"/>
    </row>
    <row r="35" spans="1:79" x14ac:dyDescent="0.2">
      <c r="A35" s="54"/>
      <c r="B35" s="34"/>
      <c r="C35" s="34"/>
      <c r="D35" s="34"/>
      <c r="E35" s="34"/>
      <c r="F35" s="34"/>
      <c r="G35" s="54"/>
      <c r="H35" s="34"/>
      <c r="I35" s="54"/>
      <c r="J35" s="256"/>
      <c r="K35" s="256"/>
      <c r="L35" s="337"/>
      <c r="M35" s="256"/>
      <c r="N35" s="256"/>
      <c r="O35" s="256"/>
      <c r="P35" s="256"/>
      <c r="Q35" s="256"/>
      <c r="R35" s="256"/>
      <c r="S35" s="256"/>
      <c r="T35" s="256"/>
      <c r="U35" s="256"/>
      <c r="V35" s="256"/>
      <c r="W35" s="256"/>
      <c r="X35" s="54"/>
      <c r="Y35" s="54"/>
      <c r="Z35" s="34"/>
      <c r="AA35" s="54"/>
      <c r="AB35" s="54"/>
      <c r="AC35" s="54"/>
      <c r="AD35" s="54"/>
      <c r="AE35" s="54"/>
      <c r="AF35" s="54"/>
      <c r="AG35" s="54"/>
      <c r="AH35" s="54"/>
      <c r="AI35" s="54"/>
      <c r="AJ35" s="54"/>
      <c r="AK35" s="54"/>
      <c r="AL35" s="256"/>
      <c r="AM35" s="256"/>
      <c r="AN35" s="337"/>
      <c r="AO35" s="256"/>
      <c r="AP35" s="256"/>
      <c r="AQ35" s="256"/>
      <c r="AR35" s="256"/>
      <c r="AS35" s="256"/>
      <c r="AT35" s="256"/>
      <c r="AU35" s="256"/>
      <c r="AV35" s="256"/>
      <c r="AW35" s="256"/>
      <c r="AX35" s="256"/>
      <c r="AY35" s="256"/>
      <c r="AZ35" s="54"/>
      <c r="BA35" s="54"/>
      <c r="BB35" s="34"/>
      <c r="BC35" s="54"/>
      <c r="BD35" s="54"/>
      <c r="BE35" s="54"/>
      <c r="BF35" s="54"/>
      <c r="BG35" s="54"/>
      <c r="BH35" s="54"/>
      <c r="BI35" s="54"/>
      <c r="BJ35" s="54"/>
      <c r="BK35" s="54"/>
      <c r="BL35" s="54"/>
      <c r="BM35" s="54"/>
      <c r="BN35" s="256"/>
      <c r="BO35" s="256"/>
      <c r="BP35" s="337"/>
      <c r="BQ35" s="256"/>
      <c r="BR35" s="256"/>
      <c r="BS35" s="256"/>
      <c r="BT35" s="256"/>
      <c r="BU35" s="256"/>
      <c r="BV35" s="256"/>
      <c r="BW35" s="256"/>
      <c r="BX35" s="256"/>
      <c r="BY35" s="256"/>
      <c r="BZ35" s="256"/>
      <c r="CA35" s="256"/>
    </row>
    <row r="36" spans="1:79" x14ac:dyDescent="0.2">
      <c r="A36" s="54"/>
      <c r="B36" s="34"/>
      <c r="C36" s="34"/>
      <c r="D36" s="34"/>
      <c r="E36" s="34"/>
      <c r="F36" s="34"/>
      <c r="G36" s="54"/>
      <c r="H36" s="34"/>
      <c r="I36" s="54"/>
      <c r="J36" s="256"/>
      <c r="K36" s="256"/>
      <c r="L36" s="337"/>
      <c r="M36" s="256"/>
      <c r="N36" s="256"/>
      <c r="O36" s="256"/>
      <c r="P36" s="256"/>
      <c r="Q36" s="256"/>
      <c r="R36" s="256"/>
      <c r="S36" s="256"/>
      <c r="T36" s="256"/>
      <c r="U36" s="256"/>
      <c r="V36" s="256"/>
      <c r="W36" s="256"/>
      <c r="X36" s="54"/>
      <c r="Y36" s="54"/>
      <c r="Z36" s="34"/>
      <c r="AA36" s="54"/>
      <c r="AB36" s="54"/>
      <c r="AC36" s="54"/>
      <c r="AD36" s="54"/>
      <c r="AE36" s="54"/>
      <c r="AF36" s="54"/>
      <c r="AG36" s="54"/>
      <c r="AH36" s="54"/>
      <c r="AI36" s="54"/>
      <c r="AJ36" s="54"/>
      <c r="AK36" s="54"/>
      <c r="AL36" s="256"/>
      <c r="AM36" s="256"/>
      <c r="AN36" s="337"/>
      <c r="AO36" s="256"/>
      <c r="AP36" s="256"/>
      <c r="AQ36" s="256"/>
      <c r="AR36" s="256"/>
      <c r="AS36" s="256"/>
      <c r="AT36" s="256"/>
      <c r="AU36" s="256"/>
      <c r="AV36" s="256"/>
      <c r="AW36" s="256"/>
      <c r="AX36" s="256"/>
      <c r="AY36" s="256"/>
      <c r="AZ36" s="54"/>
      <c r="BA36" s="54"/>
      <c r="BB36" s="34"/>
      <c r="BC36" s="54"/>
      <c r="BD36" s="54"/>
      <c r="BE36" s="54"/>
      <c r="BF36" s="54"/>
      <c r="BG36" s="54"/>
      <c r="BH36" s="54"/>
      <c r="BI36" s="54"/>
      <c r="BJ36" s="54"/>
      <c r="BK36" s="54"/>
      <c r="BL36" s="54"/>
      <c r="BM36" s="54"/>
      <c r="BN36" s="256"/>
      <c r="BO36" s="256"/>
      <c r="BP36" s="337"/>
      <c r="BQ36" s="256"/>
      <c r="BR36" s="256"/>
      <c r="BS36" s="256"/>
      <c r="BT36" s="256"/>
      <c r="BU36" s="256"/>
      <c r="BV36" s="256"/>
      <c r="BW36" s="256"/>
      <c r="BX36" s="256"/>
      <c r="BY36" s="256"/>
      <c r="BZ36" s="256"/>
      <c r="CA36" s="256"/>
    </row>
    <row r="37" spans="1:79" x14ac:dyDescent="0.2">
      <c r="A37" s="54"/>
      <c r="B37" s="34"/>
      <c r="C37" s="34"/>
      <c r="D37" s="34"/>
      <c r="E37" s="34"/>
      <c r="F37" s="34"/>
      <c r="G37" s="54"/>
      <c r="H37" s="34"/>
      <c r="I37" s="54"/>
      <c r="J37" s="256"/>
      <c r="K37" s="256"/>
      <c r="L37" s="337"/>
      <c r="M37" s="256"/>
      <c r="N37" s="256"/>
      <c r="O37" s="256"/>
      <c r="P37" s="256"/>
      <c r="Q37" s="256"/>
      <c r="R37" s="256"/>
      <c r="S37" s="256"/>
      <c r="T37" s="256"/>
      <c r="U37" s="256"/>
      <c r="V37" s="256"/>
      <c r="W37" s="256"/>
      <c r="X37" s="54"/>
      <c r="Y37" s="54"/>
      <c r="Z37" s="34"/>
      <c r="AA37" s="54"/>
      <c r="AB37" s="54"/>
      <c r="AC37" s="54"/>
      <c r="AD37" s="54"/>
      <c r="AE37" s="54"/>
      <c r="AF37" s="54"/>
      <c r="AG37" s="54"/>
      <c r="AH37" s="54"/>
      <c r="AI37" s="54"/>
      <c r="AJ37" s="54"/>
      <c r="AK37" s="54"/>
      <c r="AL37" s="256"/>
      <c r="AM37" s="256"/>
      <c r="AN37" s="337"/>
      <c r="AO37" s="256"/>
      <c r="AP37" s="256"/>
      <c r="AQ37" s="256"/>
      <c r="AR37" s="256"/>
      <c r="AS37" s="256"/>
      <c r="AT37" s="256"/>
      <c r="AU37" s="256"/>
      <c r="AV37" s="256"/>
      <c r="AW37" s="256"/>
      <c r="AX37" s="256"/>
      <c r="AY37" s="256"/>
      <c r="AZ37" s="54"/>
      <c r="BA37" s="54"/>
      <c r="BB37" s="34"/>
      <c r="BC37" s="54"/>
      <c r="BD37" s="54"/>
      <c r="BE37" s="54"/>
      <c r="BF37" s="54"/>
      <c r="BG37" s="54"/>
      <c r="BH37" s="54"/>
      <c r="BI37" s="54"/>
      <c r="BJ37" s="54"/>
      <c r="BK37" s="54"/>
      <c r="BL37" s="54"/>
      <c r="BM37" s="54"/>
      <c r="BN37" s="256"/>
      <c r="BO37" s="256"/>
      <c r="BP37" s="337"/>
      <c r="BQ37" s="256"/>
      <c r="BR37" s="256"/>
      <c r="BS37" s="256"/>
      <c r="BT37" s="256"/>
      <c r="BU37" s="256"/>
      <c r="BV37" s="256"/>
      <c r="BW37" s="256"/>
      <c r="BX37" s="256"/>
      <c r="BY37" s="256"/>
      <c r="BZ37" s="256"/>
      <c r="CA37" s="256"/>
    </row>
    <row r="38" spans="1:79" x14ac:dyDescent="0.2">
      <c r="A38" s="54"/>
      <c r="B38" s="34"/>
      <c r="C38" s="34"/>
      <c r="D38" s="34"/>
      <c r="E38" s="34"/>
      <c r="F38" s="34"/>
      <c r="G38" s="54"/>
      <c r="H38" s="34"/>
      <c r="I38" s="54"/>
      <c r="J38" s="256"/>
      <c r="K38" s="256"/>
      <c r="L38" s="337"/>
      <c r="M38" s="256"/>
      <c r="N38" s="256"/>
      <c r="O38" s="256"/>
      <c r="P38" s="256"/>
      <c r="Q38" s="256"/>
      <c r="R38" s="256"/>
      <c r="S38" s="256"/>
      <c r="T38" s="256"/>
      <c r="U38" s="256"/>
      <c r="V38" s="256"/>
      <c r="W38" s="256"/>
      <c r="X38" s="54"/>
      <c r="Y38" s="54"/>
      <c r="Z38" s="34"/>
      <c r="AA38" s="54"/>
      <c r="AB38" s="54"/>
      <c r="AC38" s="54"/>
      <c r="AD38" s="54"/>
      <c r="AE38" s="54"/>
      <c r="AF38" s="54"/>
      <c r="AG38" s="54"/>
      <c r="AH38" s="54"/>
      <c r="AI38" s="54"/>
      <c r="AJ38" s="54"/>
      <c r="AK38" s="54"/>
      <c r="AL38" s="256"/>
      <c r="AM38" s="256"/>
      <c r="AN38" s="337"/>
      <c r="AO38" s="256"/>
      <c r="AP38" s="256"/>
      <c r="AQ38" s="256"/>
      <c r="AR38" s="256"/>
      <c r="AS38" s="256"/>
      <c r="AT38" s="256"/>
      <c r="AU38" s="256"/>
      <c r="AV38" s="256"/>
      <c r="AW38" s="256"/>
      <c r="AX38" s="256"/>
      <c r="AY38" s="256"/>
      <c r="AZ38" s="54"/>
      <c r="BA38" s="54"/>
      <c r="BB38" s="34"/>
      <c r="BC38" s="54"/>
      <c r="BD38" s="54"/>
      <c r="BE38" s="54"/>
      <c r="BF38" s="54"/>
      <c r="BG38" s="54"/>
      <c r="BH38" s="54"/>
      <c r="BI38" s="54"/>
      <c r="BJ38" s="54"/>
      <c r="BK38" s="54"/>
      <c r="BL38" s="54"/>
      <c r="BM38" s="54"/>
      <c r="BN38" s="256"/>
      <c r="BO38" s="256"/>
      <c r="BP38" s="337"/>
      <c r="BQ38" s="256"/>
      <c r="BR38" s="256"/>
      <c r="BS38" s="256"/>
      <c r="BT38" s="256"/>
      <c r="BU38" s="256"/>
      <c r="BV38" s="256"/>
      <c r="BW38" s="256"/>
      <c r="BX38" s="256"/>
      <c r="BY38" s="256"/>
      <c r="BZ38" s="256"/>
      <c r="CA38" s="256"/>
    </row>
    <row r="39" spans="1:79" x14ac:dyDescent="0.2">
      <c r="A39" s="54"/>
      <c r="B39" s="34"/>
      <c r="C39" s="34"/>
      <c r="D39" s="34"/>
      <c r="E39" s="34"/>
      <c r="F39" s="34"/>
      <c r="G39" s="54"/>
      <c r="H39" s="34"/>
      <c r="I39" s="54"/>
      <c r="J39" s="256"/>
      <c r="K39" s="256"/>
      <c r="L39" s="337"/>
      <c r="M39" s="256"/>
      <c r="N39" s="256"/>
      <c r="O39" s="256"/>
      <c r="P39" s="256"/>
      <c r="Q39" s="256"/>
      <c r="R39" s="256"/>
      <c r="S39" s="256"/>
      <c r="T39" s="256"/>
      <c r="U39" s="256"/>
      <c r="V39" s="256"/>
      <c r="W39" s="256"/>
      <c r="X39" s="54"/>
      <c r="Y39" s="54"/>
      <c r="Z39" s="34"/>
      <c r="AA39" s="54"/>
      <c r="AB39" s="54"/>
      <c r="AC39" s="54"/>
      <c r="AD39" s="54"/>
      <c r="AE39" s="54"/>
      <c r="AF39" s="54"/>
      <c r="AG39" s="54"/>
      <c r="AH39" s="54"/>
      <c r="AI39" s="54"/>
      <c r="AJ39" s="54"/>
      <c r="AK39" s="54"/>
      <c r="AL39" s="256"/>
      <c r="AM39" s="256"/>
      <c r="AN39" s="337"/>
      <c r="AO39" s="256"/>
      <c r="AP39" s="256"/>
      <c r="AQ39" s="256"/>
      <c r="AR39" s="256"/>
      <c r="AS39" s="256"/>
      <c r="AT39" s="256"/>
      <c r="AU39" s="256"/>
      <c r="AV39" s="256"/>
      <c r="AW39" s="256"/>
      <c r="AX39" s="256"/>
      <c r="AY39" s="256"/>
      <c r="AZ39" s="54"/>
      <c r="BA39" s="54"/>
      <c r="BB39" s="34"/>
      <c r="BC39" s="54"/>
      <c r="BD39" s="54"/>
      <c r="BE39" s="54"/>
      <c r="BF39" s="54"/>
      <c r="BG39" s="54"/>
      <c r="BH39" s="54"/>
      <c r="BI39" s="54"/>
      <c r="BJ39" s="54"/>
      <c r="BK39" s="54"/>
      <c r="BL39" s="54"/>
      <c r="BM39" s="54"/>
      <c r="BN39" s="256"/>
      <c r="BO39" s="256"/>
      <c r="BP39" s="337"/>
      <c r="BQ39" s="256"/>
      <c r="BR39" s="256"/>
      <c r="BS39" s="256"/>
      <c r="BT39" s="256"/>
      <c r="BU39" s="256"/>
      <c r="BV39" s="256"/>
      <c r="BW39" s="256"/>
      <c r="BX39" s="256"/>
      <c r="BY39" s="256"/>
      <c r="BZ39" s="256"/>
      <c r="CA39" s="256"/>
    </row>
    <row r="40" spans="1:79" x14ac:dyDescent="0.2">
      <c r="A40" s="54"/>
      <c r="B40" s="34"/>
      <c r="C40" s="34"/>
      <c r="D40" s="34"/>
      <c r="E40" s="34"/>
      <c r="F40" s="34"/>
      <c r="G40" s="54"/>
      <c r="H40" s="34"/>
      <c r="I40" s="54"/>
      <c r="J40" s="256"/>
      <c r="K40" s="256"/>
      <c r="L40" s="337"/>
      <c r="M40" s="256"/>
      <c r="N40" s="256"/>
      <c r="O40" s="256"/>
      <c r="P40" s="256"/>
      <c r="Q40" s="256"/>
      <c r="R40" s="256"/>
      <c r="S40" s="256"/>
      <c r="T40" s="256"/>
      <c r="U40" s="256"/>
      <c r="V40" s="256"/>
      <c r="W40" s="256"/>
      <c r="X40" s="54"/>
      <c r="Y40" s="54"/>
      <c r="Z40" s="34"/>
      <c r="AA40" s="54"/>
      <c r="AB40" s="54"/>
      <c r="AC40" s="54"/>
      <c r="AD40" s="54"/>
      <c r="AE40" s="54"/>
      <c r="AF40" s="54"/>
      <c r="AG40" s="54"/>
      <c r="AH40" s="54"/>
      <c r="AI40" s="54"/>
      <c r="AJ40" s="54"/>
      <c r="AK40" s="54"/>
      <c r="AL40" s="256"/>
      <c r="AM40" s="256"/>
      <c r="AN40" s="337"/>
      <c r="AO40" s="256"/>
      <c r="AP40" s="256"/>
      <c r="AQ40" s="256"/>
      <c r="AR40" s="256"/>
      <c r="AS40" s="256"/>
      <c r="AT40" s="256"/>
      <c r="AU40" s="256"/>
      <c r="AV40" s="256"/>
      <c r="AW40" s="256"/>
      <c r="AX40" s="256"/>
      <c r="AY40" s="256"/>
      <c r="AZ40" s="54"/>
      <c r="BA40" s="54"/>
      <c r="BB40" s="34"/>
      <c r="BC40" s="54"/>
      <c r="BD40" s="54"/>
      <c r="BE40" s="54"/>
      <c r="BF40" s="54"/>
      <c r="BG40" s="54"/>
      <c r="BH40" s="54"/>
      <c r="BI40" s="54"/>
      <c r="BJ40" s="54"/>
      <c r="BK40" s="54"/>
      <c r="BL40" s="54"/>
      <c r="BM40" s="54"/>
      <c r="BN40" s="256"/>
      <c r="BO40" s="256"/>
      <c r="BP40" s="337"/>
      <c r="BQ40" s="256"/>
      <c r="BR40" s="256"/>
      <c r="BS40" s="256"/>
      <c r="BT40" s="256"/>
      <c r="BU40" s="256"/>
      <c r="BV40" s="256"/>
      <c r="BW40" s="256"/>
      <c r="BX40" s="256"/>
      <c r="BY40" s="256"/>
      <c r="BZ40" s="256"/>
      <c r="CA40" s="256"/>
    </row>
    <row r="41" spans="1:79" x14ac:dyDescent="0.2">
      <c r="A41" s="54"/>
      <c r="B41" s="34"/>
      <c r="C41" s="34"/>
      <c r="D41" s="34"/>
      <c r="E41" s="34"/>
      <c r="F41" s="34"/>
      <c r="G41" s="54"/>
      <c r="H41" s="34"/>
      <c r="I41" s="54"/>
      <c r="J41" s="256"/>
      <c r="K41" s="256"/>
      <c r="L41" s="337"/>
      <c r="M41" s="256"/>
      <c r="N41" s="256"/>
      <c r="O41" s="256"/>
      <c r="P41" s="256"/>
      <c r="Q41" s="256"/>
      <c r="R41" s="256"/>
      <c r="S41" s="256"/>
      <c r="T41" s="256"/>
      <c r="U41" s="256"/>
      <c r="V41" s="256"/>
      <c r="W41" s="256"/>
      <c r="X41" s="54"/>
      <c r="Y41" s="54"/>
      <c r="Z41" s="34"/>
      <c r="AA41" s="54"/>
      <c r="AB41" s="54"/>
      <c r="AC41" s="54"/>
      <c r="AD41" s="54"/>
      <c r="AE41" s="54"/>
      <c r="AF41" s="54"/>
      <c r="AG41" s="54"/>
      <c r="AH41" s="54"/>
      <c r="AI41" s="54"/>
      <c r="AJ41" s="54"/>
      <c r="AK41" s="54"/>
      <c r="AL41" s="256"/>
      <c r="AM41" s="256"/>
      <c r="AN41" s="337"/>
      <c r="AO41" s="256"/>
      <c r="AP41" s="256"/>
      <c r="AQ41" s="256"/>
      <c r="AR41" s="256"/>
      <c r="AS41" s="256"/>
      <c r="AT41" s="256"/>
      <c r="AU41" s="256"/>
      <c r="AV41" s="256"/>
      <c r="AW41" s="256"/>
      <c r="AX41" s="256"/>
      <c r="AY41" s="256"/>
      <c r="AZ41" s="54"/>
      <c r="BA41" s="54"/>
      <c r="BB41" s="34"/>
      <c r="BC41" s="54"/>
      <c r="BD41" s="54"/>
      <c r="BE41" s="54"/>
      <c r="BF41" s="54"/>
      <c r="BG41" s="54"/>
      <c r="BH41" s="54"/>
      <c r="BI41" s="54"/>
      <c r="BJ41" s="54"/>
      <c r="BK41" s="54"/>
      <c r="BL41" s="54"/>
      <c r="BM41" s="54"/>
      <c r="BN41" s="256"/>
      <c r="BO41" s="256"/>
      <c r="BP41" s="337"/>
      <c r="BQ41" s="256"/>
      <c r="BR41" s="256"/>
      <c r="BS41" s="256"/>
      <c r="BT41" s="256"/>
      <c r="BU41" s="256"/>
      <c r="BV41" s="256"/>
      <c r="BW41" s="256"/>
      <c r="BX41" s="256"/>
      <c r="BY41" s="256"/>
      <c r="BZ41" s="256"/>
      <c r="CA41" s="256"/>
    </row>
    <row r="42" spans="1:79" x14ac:dyDescent="0.2">
      <c r="A42" s="54"/>
      <c r="B42" s="34"/>
      <c r="C42" s="34"/>
      <c r="D42" s="34"/>
      <c r="E42" s="34"/>
      <c r="F42" s="34"/>
      <c r="G42" s="54"/>
      <c r="H42" s="34"/>
      <c r="I42" s="54"/>
      <c r="J42" s="256"/>
      <c r="K42" s="256"/>
      <c r="L42" s="337"/>
      <c r="M42" s="256"/>
      <c r="N42" s="256"/>
      <c r="O42" s="256"/>
      <c r="P42" s="256"/>
      <c r="Q42" s="256"/>
      <c r="R42" s="256"/>
      <c r="S42" s="256"/>
      <c r="T42" s="256"/>
      <c r="U42" s="256"/>
      <c r="V42" s="256"/>
      <c r="W42" s="256"/>
      <c r="X42" s="54"/>
      <c r="Y42" s="54"/>
      <c r="Z42" s="34"/>
      <c r="AA42" s="54"/>
      <c r="AB42" s="54"/>
      <c r="AC42" s="54"/>
      <c r="AD42" s="54"/>
      <c r="AE42" s="54"/>
      <c r="AF42" s="54"/>
      <c r="AG42" s="54"/>
      <c r="AH42" s="54"/>
      <c r="AI42" s="54"/>
      <c r="AJ42" s="54"/>
      <c r="AK42" s="54"/>
      <c r="AL42" s="256"/>
      <c r="AM42" s="256"/>
      <c r="AN42" s="337"/>
      <c r="AO42" s="256"/>
      <c r="AP42" s="256"/>
      <c r="AQ42" s="256"/>
      <c r="AR42" s="256"/>
      <c r="AS42" s="256"/>
      <c r="AT42" s="256"/>
      <c r="AU42" s="256"/>
      <c r="AV42" s="256"/>
      <c r="AW42" s="256"/>
      <c r="AX42" s="256"/>
      <c r="AY42" s="256"/>
      <c r="AZ42" s="54"/>
      <c r="BA42" s="54"/>
      <c r="BB42" s="34"/>
      <c r="BC42" s="54"/>
      <c r="BD42" s="54"/>
      <c r="BE42" s="54"/>
      <c r="BF42" s="54"/>
      <c r="BG42" s="54"/>
      <c r="BH42" s="54"/>
      <c r="BI42" s="54"/>
      <c r="BJ42" s="54"/>
      <c r="BK42" s="54"/>
      <c r="BL42" s="54"/>
      <c r="BM42" s="54"/>
      <c r="BN42" s="256"/>
      <c r="BO42" s="256"/>
      <c r="BP42" s="337"/>
      <c r="BQ42" s="256"/>
      <c r="BR42" s="256"/>
      <c r="BS42" s="256"/>
      <c r="BT42" s="256"/>
      <c r="BU42" s="256"/>
      <c r="BV42" s="256"/>
      <c r="BW42" s="256"/>
      <c r="BX42" s="256"/>
      <c r="BY42" s="256"/>
      <c r="BZ42" s="256"/>
      <c r="CA42" s="256"/>
    </row>
    <row r="43" spans="1:79" x14ac:dyDescent="0.2">
      <c r="A43" s="54"/>
      <c r="B43" s="34"/>
      <c r="C43" s="34"/>
      <c r="D43" s="34"/>
      <c r="E43" s="34"/>
      <c r="F43" s="34"/>
      <c r="G43" s="54"/>
      <c r="H43" s="34"/>
      <c r="I43" s="54"/>
      <c r="J43" s="256"/>
      <c r="K43" s="256"/>
      <c r="L43" s="337"/>
      <c r="M43" s="256"/>
      <c r="N43" s="256"/>
      <c r="O43" s="256"/>
      <c r="P43" s="256"/>
      <c r="Q43" s="256"/>
      <c r="R43" s="256"/>
      <c r="S43" s="256"/>
      <c r="T43" s="256"/>
      <c r="U43" s="256"/>
      <c r="V43" s="256"/>
      <c r="W43" s="256"/>
      <c r="X43" s="54"/>
      <c r="Y43" s="54"/>
      <c r="Z43" s="34"/>
      <c r="AA43" s="54"/>
      <c r="AB43" s="54"/>
      <c r="AC43" s="54"/>
      <c r="AD43" s="54"/>
      <c r="AE43" s="54"/>
      <c r="AF43" s="54"/>
      <c r="AG43" s="54"/>
      <c r="AH43" s="54"/>
      <c r="AI43" s="54"/>
      <c r="AJ43" s="54"/>
      <c r="AK43" s="54"/>
      <c r="AL43" s="256"/>
      <c r="AM43" s="256"/>
      <c r="AN43" s="337"/>
      <c r="AO43" s="256"/>
      <c r="AP43" s="256"/>
      <c r="AQ43" s="256"/>
      <c r="AR43" s="256"/>
      <c r="AS43" s="256"/>
      <c r="AT43" s="256"/>
      <c r="AU43" s="256"/>
      <c r="AV43" s="256"/>
      <c r="AW43" s="256"/>
      <c r="AX43" s="256"/>
      <c r="AY43" s="256"/>
      <c r="AZ43" s="54"/>
      <c r="BA43" s="54"/>
      <c r="BB43" s="34"/>
      <c r="BC43" s="54"/>
      <c r="BD43" s="54"/>
      <c r="BE43" s="54"/>
      <c r="BF43" s="54"/>
      <c r="BG43" s="54"/>
      <c r="BH43" s="54"/>
      <c r="BI43" s="54"/>
      <c r="BJ43" s="54"/>
      <c r="BK43" s="54"/>
      <c r="BL43" s="54"/>
      <c r="BM43" s="54"/>
      <c r="BN43" s="256"/>
      <c r="BO43" s="256"/>
      <c r="BP43" s="337"/>
      <c r="BQ43" s="256"/>
      <c r="BR43" s="256"/>
      <c r="BS43" s="256"/>
      <c r="BT43" s="256"/>
      <c r="BU43" s="256"/>
      <c r="BV43" s="256"/>
      <c r="BW43" s="256"/>
      <c r="BX43" s="256"/>
      <c r="BY43" s="256"/>
      <c r="BZ43" s="256"/>
      <c r="CA43" s="256"/>
    </row>
    <row r="44" spans="1:79" x14ac:dyDescent="0.2">
      <c r="A44" s="54"/>
      <c r="B44" s="34"/>
      <c r="C44" s="34"/>
      <c r="D44" s="34"/>
      <c r="E44" s="34"/>
      <c r="F44" s="34"/>
      <c r="G44" s="54"/>
      <c r="H44" s="34"/>
      <c r="I44" s="54"/>
      <c r="J44" s="256"/>
      <c r="K44" s="256"/>
      <c r="L44" s="337"/>
      <c r="M44" s="256"/>
      <c r="N44" s="256"/>
      <c r="O44" s="256"/>
      <c r="P44" s="256"/>
      <c r="Q44" s="256"/>
      <c r="R44" s="256"/>
      <c r="S44" s="256"/>
      <c r="T44" s="256"/>
      <c r="U44" s="256"/>
      <c r="V44" s="256"/>
      <c r="W44" s="256"/>
      <c r="X44" s="54"/>
      <c r="Y44" s="54"/>
      <c r="Z44" s="34"/>
      <c r="AA44" s="54"/>
      <c r="AB44" s="54"/>
      <c r="AC44" s="54"/>
      <c r="AD44" s="54"/>
      <c r="AE44" s="54"/>
      <c r="AF44" s="54"/>
      <c r="AG44" s="54"/>
      <c r="AH44" s="54"/>
      <c r="AI44" s="54"/>
      <c r="AJ44" s="54"/>
      <c r="AK44" s="54"/>
      <c r="AL44" s="256"/>
      <c r="AM44" s="256"/>
      <c r="AN44" s="337"/>
      <c r="AO44" s="256"/>
      <c r="AP44" s="256"/>
      <c r="AQ44" s="256"/>
      <c r="AR44" s="256"/>
      <c r="AS44" s="256"/>
      <c r="AT44" s="256"/>
      <c r="AU44" s="256"/>
      <c r="AV44" s="256"/>
      <c r="AW44" s="256"/>
      <c r="AX44" s="256"/>
      <c r="AY44" s="256"/>
      <c r="AZ44" s="54"/>
      <c r="BA44" s="54"/>
      <c r="BB44" s="34"/>
      <c r="BC44" s="54"/>
      <c r="BD44" s="54"/>
      <c r="BE44" s="54"/>
      <c r="BF44" s="54"/>
      <c r="BG44" s="54"/>
      <c r="BH44" s="54"/>
      <c r="BI44" s="54"/>
      <c r="BJ44" s="54"/>
      <c r="BK44" s="54"/>
      <c r="BL44" s="54"/>
      <c r="BM44" s="54"/>
      <c r="BN44" s="256"/>
      <c r="BO44" s="256"/>
      <c r="BP44" s="337"/>
      <c r="BQ44" s="256"/>
      <c r="BR44" s="256"/>
      <c r="BS44" s="256"/>
      <c r="BT44" s="256"/>
      <c r="BU44" s="256"/>
      <c r="BV44" s="256"/>
      <c r="BW44" s="256"/>
      <c r="BX44" s="256"/>
      <c r="BY44" s="256"/>
      <c r="BZ44" s="256"/>
      <c r="CA44" s="256"/>
    </row>
    <row r="45" spans="1:79" x14ac:dyDescent="0.2">
      <c r="A45" s="54"/>
      <c r="B45" s="34"/>
      <c r="C45" s="34"/>
      <c r="D45" s="34"/>
      <c r="E45" s="34"/>
      <c r="F45" s="34"/>
      <c r="G45" s="54"/>
      <c r="H45" s="34"/>
      <c r="I45" s="54"/>
      <c r="J45" s="256"/>
      <c r="K45" s="256"/>
      <c r="L45" s="337"/>
      <c r="M45" s="256"/>
      <c r="N45" s="256"/>
      <c r="O45" s="256"/>
      <c r="P45" s="256"/>
      <c r="Q45" s="256"/>
      <c r="R45" s="256"/>
      <c r="S45" s="256"/>
      <c r="T45" s="256"/>
      <c r="U45" s="256"/>
      <c r="V45" s="256"/>
      <c r="W45" s="256"/>
      <c r="X45" s="54"/>
      <c r="Y45" s="54"/>
      <c r="Z45" s="34"/>
      <c r="AA45" s="54"/>
      <c r="AB45" s="54"/>
      <c r="AC45" s="54"/>
      <c r="AD45" s="54"/>
      <c r="AE45" s="54"/>
      <c r="AF45" s="54"/>
      <c r="AG45" s="54"/>
      <c r="AH45" s="54"/>
      <c r="AI45" s="54"/>
      <c r="AJ45" s="54"/>
      <c r="AK45" s="54"/>
      <c r="AL45" s="256"/>
      <c r="AM45" s="256"/>
      <c r="AN45" s="337"/>
      <c r="AO45" s="256"/>
      <c r="AP45" s="256"/>
      <c r="AQ45" s="256"/>
      <c r="AR45" s="256"/>
      <c r="AS45" s="256"/>
      <c r="AT45" s="256"/>
      <c r="AU45" s="256"/>
      <c r="AV45" s="256"/>
      <c r="AW45" s="256"/>
      <c r="AX45" s="256"/>
      <c r="AY45" s="256"/>
      <c r="AZ45" s="54"/>
      <c r="BA45" s="54"/>
      <c r="BB45" s="34"/>
      <c r="BC45" s="54"/>
      <c r="BD45" s="54"/>
      <c r="BE45" s="54"/>
      <c r="BF45" s="54"/>
      <c r="BG45" s="54"/>
      <c r="BH45" s="54"/>
      <c r="BI45" s="54"/>
      <c r="BJ45" s="54"/>
      <c r="BK45" s="54"/>
      <c r="BL45" s="54"/>
      <c r="BM45" s="54"/>
      <c r="BN45" s="256"/>
      <c r="BO45" s="256"/>
      <c r="BP45" s="337"/>
      <c r="BQ45" s="256"/>
      <c r="BR45" s="256"/>
      <c r="BS45" s="256"/>
      <c r="BT45" s="256"/>
      <c r="BU45" s="256"/>
      <c r="BV45" s="256"/>
      <c r="BW45" s="256"/>
      <c r="BX45" s="256"/>
      <c r="BY45" s="256"/>
      <c r="BZ45" s="256"/>
      <c r="CA45" s="256"/>
    </row>
    <row r="46" spans="1:79" x14ac:dyDescent="0.2">
      <c r="A46" s="54"/>
      <c r="B46" s="34"/>
      <c r="C46" s="34"/>
      <c r="D46" s="34"/>
      <c r="E46" s="34"/>
      <c r="F46" s="34"/>
      <c r="G46" s="54"/>
      <c r="H46" s="34"/>
      <c r="I46" s="54"/>
      <c r="J46" s="256"/>
      <c r="K46" s="256"/>
      <c r="L46" s="337"/>
      <c r="M46" s="256"/>
      <c r="N46" s="256"/>
      <c r="O46" s="256"/>
      <c r="P46" s="256"/>
      <c r="Q46" s="256"/>
      <c r="R46" s="256"/>
      <c r="S46" s="256"/>
      <c r="T46" s="256"/>
      <c r="U46" s="256"/>
      <c r="V46" s="256"/>
      <c r="W46" s="256"/>
      <c r="X46" s="54"/>
      <c r="Y46" s="54"/>
      <c r="Z46" s="34"/>
      <c r="AA46" s="54"/>
      <c r="AB46" s="54"/>
      <c r="AC46" s="54"/>
      <c r="AD46" s="54"/>
      <c r="AE46" s="54"/>
      <c r="AF46" s="54"/>
      <c r="AG46" s="54"/>
      <c r="AH46" s="54"/>
      <c r="AI46" s="54"/>
      <c r="AJ46" s="54"/>
      <c r="AK46" s="54"/>
      <c r="AL46" s="256"/>
      <c r="AM46" s="256"/>
      <c r="AN46" s="337"/>
      <c r="AO46" s="256"/>
      <c r="AP46" s="256"/>
      <c r="AQ46" s="256"/>
      <c r="AR46" s="256"/>
      <c r="AS46" s="256"/>
      <c r="AT46" s="256"/>
      <c r="AU46" s="256"/>
      <c r="AV46" s="256"/>
      <c r="AW46" s="256"/>
      <c r="AX46" s="256"/>
      <c r="AY46" s="256"/>
      <c r="AZ46" s="54"/>
      <c r="BA46" s="54"/>
      <c r="BB46" s="34"/>
      <c r="BC46" s="54"/>
      <c r="BD46" s="54"/>
      <c r="BE46" s="54"/>
      <c r="BF46" s="54"/>
      <c r="BG46" s="54"/>
      <c r="BH46" s="54"/>
      <c r="BI46" s="54"/>
      <c r="BJ46" s="54"/>
      <c r="BK46" s="54"/>
      <c r="BL46" s="54"/>
      <c r="BM46" s="54"/>
      <c r="BN46" s="256"/>
      <c r="BO46" s="256"/>
      <c r="BP46" s="337"/>
      <c r="BQ46" s="256"/>
      <c r="BR46" s="256"/>
      <c r="BS46" s="256"/>
      <c r="BT46" s="256"/>
      <c r="BU46" s="256"/>
      <c r="BV46" s="256"/>
      <c r="BW46" s="256"/>
      <c r="BX46" s="256"/>
      <c r="BY46" s="256"/>
      <c r="BZ46" s="256"/>
      <c r="CA46" s="256"/>
    </row>
    <row r="47" spans="1:79" x14ac:dyDescent="0.2">
      <c r="A47" s="54"/>
      <c r="B47" s="34"/>
      <c r="C47" s="34"/>
      <c r="D47" s="34"/>
      <c r="E47" s="34"/>
      <c r="F47" s="34"/>
      <c r="G47" s="54"/>
      <c r="H47" s="34"/>
      <c r="I47" s="54"/>
      <c r="J47" s="256"/>
      <c r="K47" s="256"/>
      <c r="L47" s="337"/>
      <c r="M47" s="256"/>
      <c r="N47" s="256"/>
      <c r="O47" s="256"/>
      <c r="P47" s="256"/>
      <c r="Q47" s="256"/>
      <c r="R47" s="256"/>
      <c r="S47" s="256"/>
      <c r="T47" s="256"/>
      <c r="U47" s="256"/>
      <c r="V47" s="256"/>
      <c r="W47" s="256"/>
      <c r="X47" s="54"/>
      <c r="Y47" s="54"/>
      <c r="Z47" s="34"/>
      <c r="AA47" s="54"/>
      <c r="AB47" s="54"/>
      <c r="AC47" s="54"/>
      <c r="AD47" s="54"/>
      <c r="AE47" s="54"/>
      <c r="AF47" s="54"/>
      <c r="AG47" s="54"/>
      <c r="AH47" s="54"/>
      <c r="AI47" s="54"/>
      <c r="AJ47" s="54"/>
      <c r="AK47" s="54"/>
      <c r="AL47" s="256"/>
      <c r="AM47" s="256"/>
      <c r="AN47" s="337"/>
      <c r="AO47" s="256"/>
      <c r="AP47" s="256"/>
      <c r="AQ47" s="256"/>
      <c r="AR47" s="256"/>
      <c r="AS47" s="256"/>
      <c r="AT47" s="256"/>
      <c r="AU47" s="256"/>
      <c r="AV47" s="256"/>
      <c r="AW47" s="256"/>
      <c r="AX47" s="256"/>
      <c r="AY47" s="256"/>
      <c r="AZ47" s="54"/>
      <c r="BA47" s="54"/>
      <c r="BB47" s="34"/>
      <c r="BC47" s="54"/>
      <c r="BD47" s="54"/>
      <c r="BE47" s="54"/>
      <c r="BF47" s="54"/>
      <c r="BG47" s="54"/>
      <c r="BH47" s="54"/>
      <c r="BI47" s="54"/>
      <c r="BJ47" s="54"/>
      <c r="BK47" s="54"/>
      <c r="BL47" s="54"/>
      <c r="BM47" s="54"/>
      <c r="BN47" s="256"/>
      <c r="BO47" s="256"/>
      <c r="BP47" s="337"/>
      <c r="BQ47" s="256"/>
      <c r="BR47" s="256"/>
      <c r="BS47" s="256"/>
      <c r="BT47" s="256"/>
      <c r="BU47" s="256"/>
      <c r="BV47" s="256"/>
      <c r="BW47" s="256"/>
      <c r="BX47" s="256"/>
      <c r="BY47" s="256"/>
      <c r="BZ47" s="256"/>
      <c r="CA47" s="256"/>
    </row>
    <row r="48" spans="1:79" x14ac:dyDescent="0.2">
      <c r="A48" s="54"/>
      <c r="B48" s="34"/>
      <c r="C48" s="34"/>
      <c r="D48" s="34"/>
      <c r="E48" s="34"/>
      <c r="F48" s="34"/>
      <c r="G48" s="54"/>
      <c r="H48" s="34"/>
      <c r="I48" s="54"/>
      <c r="J48" s="256"/>
      <c r="K48" s="256"/>
      <c r="L48" s="337"/>
      <c r="M48" s="256"/>
      <c r="N48" s="256"/>
      <c r="O48" s="256"/>
      <c r="P48" s="256"/>
      <c r="Q48" s="256"/>
      <c r="R48" s="256"/>
      <c r="S48" s="256"/>
      <c r="T48" s="256"/>
      <c r="U48" s="256"/>
      <c r="V48" s="256"/>
      <c r="W48" s="256"/>
      <c r="X48" s="54"/>
      <c r="Y48" s="54"/>
      <c r="Z48" s="34"/>
      <c r="AA48" s="54"/>
      <c r="AB48" s="54"/>
      <c r="AC48" s="54"/>
      <c r="AD48" s="54"/>
      <c r="AE48" s="54"/>
      <c r="AF48" s="54"/>
      <c r="AG48" s="54"/>
      <c r="AH48" s="54"/>
      <c r="AI48" s="54"/>
      <c r="AJ48" s="54"/>
      <c r="AK48" s="54"/>
      <c r="AL48" s="256"/>
      <c r="AM48" s="256"/>
      <c r="AN48" s="337"/>
      <c r="AO48" s="256"/>
      <c r="AP48" s="256"/>
      <c r="AQ48" s="256"/>
      <c r="AR48" s="256"/>
      <c r="AS48" s="256"/>
      <c r="AT48" s="256"/>
      <c r="AU48" s="256"/>
      <c r="AV48" s="256"/>
      <c r="AW48" s="256"/>
      <c r="AX48" s="256"/>
      <c r="AY48" s="256"/>
      <c r="AZ48" s="54"/>
      <c r="BA48" s="54"/>
      <c r="BB48" s="34"/>
      <c r="BC48" s="54"/>
      <c r="BD48" s="54"/>
      <c r="BE48" s="54"/>
      <c r="BF48" s="54"/>
      <c r="BG48" s="54"/>
      <c r="BH48" s="54"/>
      <c r="BI48" s="54"/>
      <c r="BJ48" s="54"/>
      <c r="BK48" s="54"/>
      <c r="BL48" s="54"/>
      <c r="BM48" s="54"/>
      <c r="BN48" s="256"/>
      <c r="BO48" s="256"/>
      <c r="BP48" s="337"/>
      <c r="BQ48" s="256"/>
      <c r="BR48" s="256"/>
      <c r="BS48" s="256"/>
      <c r="BT48" s="256"/>
      <c r="BU48" s="256"/>
      <c r="BV48" s="256"/>
      <c r="BW48" s="256"/>
      <c r="BX48" s="256"/>
      <c r="BY48" s="256"/>
      <c r="BZ48" s="256"/>
      <c r="CA48" s="256"/>
    </row>
    <row r="49" spans="1:79" x14ac:dyDescent="0.2">
      <c r="A49" s="54"/>
      <c r="B49" s="34"/>
      <c r="C49" s="34"/>
      <c r="D49" s="34"/>
      <c r="E49" s="34"/>
      <c r="F49" s="34"/>
      <c r="G49" s="54"/>
      <c r="H49" s="34"/>
      <c r="I49" s="54"/>
      <c r="J49" s="256"/>
      <c r="K49" s="256"/>
      <c r="L49" s="337"/>
      <c r="M49" s="256"/>
      <c r="N49" s="256"/>
      <c r="O49" s="256"/>
      <c r="P49" s="256"/>
      <c r="Q49" s="256"/>
      <c r="R49" s="256"/>
      <c r="S49" s="256"/>
      <c r="T49" s="256"/>
      <c r="U49" s="256"/>
      <c r="V49" s="256"/>
      <c r="W49" s="256"/>
      <c r="X49" s="54"/>
      <c r="Y49" s="54"/>
      <c r="Z49" s="34"/>
      <c r="AA49" s="54"/>
      <c r="AB49" s="54"/>
      <c r="AC49" s="54"/>
      <c r="AD49" s="54"/>
      <c r="AE49" s="54"/>
      <c r="AF49" s="54"/>
      <c r="AG49" s="54"/>
      <c r="AH49" s="54"/>
      <c r="AI49" s="54"/>
      <c r="AJ49" s="54"/>
      <c r="AK49" s="54"/>
      <c r="AL49" s="256"/>
      <c r="AM49" s="256"/>
      <c r="AN49" s="337"/>
      <c r="AO49" s="256"/>
      <c r="AP49" s="256"/>
      <c r="AQ49" s="256"/>
      <c r="AR49" s="256"/>
      <c r="AS49" s="256"/>
      <c r="AT49" s="256"/>
      <c r="AU49" s="256"/>
      <c r="AV49" s="256"/>
      <c r="AW49" s="256"/>
      <c r="AX49" s="256"/>
      <c r="AY49" s="256"/>
      <c r="AZ49" s="54"/>
      <c r="BA49" s="54"/>
      <c r="BB49" s="34"/>
      <c r="BC49" s="54"/>
      <c r="BD49" s="54"/>
      <c r="BE49" s="54"/>
      <c r="BF49" s="54"/>
      <c r="BG49" s="54"/>
      <c r="BH49" s="54"/>
      <c r="BI49" s="54"/>
      <c r="BJ49" s="54"/>
      <c r="BK49" s="54"/>
      <c r="BL49" s="54"/>
      <c r="BM49" s="54"/>
      <c r="BN49" s="256"/>
      <c r="BO49" s="256"/>
      <c r="BP49" s="337"/>
      <c r="BQ49" s="256"/>
      <c r="BR49" s="256"/>
      <c r="BS49" s="256"/>
      <c r="BT49" s="256"/>
      <c r="BU49" s="256"/>
      <c r="BV49" s="256"/>
      <c r="BW49" s="256"/>
      <c r="BX49" s="256"/>
      <c r="BY49" s="256"/>
      <c r="BZ49" s="256"/>
      <c r="CA49" s="256"/>
    </row>
    <row r="50" spans="1:79" x14ac:dyDescent="0.2">
      <c r="A50" s="54"/>
      <c r="B50" s="34"/>
      <c r="C50" s="34"/>
      <c r="D50" s="34"/>
      <c r="E50" s="34"/>
      <c r="F50" s="34"/>
      <c r="G50" s="54"/>
      <c r="H50" s="34"/>
      <c r="I50" s="54"/>
      <c r="J50" s="256"/>
      <c r="K50" s="256"/>
      <c r="L50" s="337"/>
      <c r="M50" s="256"/>
      <c r="N50" s="256"/>
      <c r="O50" s="256"/>
      <c r="P50" s="256"/>
      <c r="Q50" s="256"/>
      <c r="R50" s="256"/>
      <c r="S50" s="256"/>
      <c r="T50" s="256"/>
      <c r="U50" s="256"/>
      <c r="V50" s="256"/>
      <c r="W50" s="256"/>
      <c r="X50" s="54"/>
      <c r="Y50" s="54"/>
      <c r="Z50" s="34"/>
      <c r="AA50" s="54"/>
      <c r="AB50" s="54"/>
      <c r="AC50" s="54"/>
      <c r="AD50" s="54"/>
      <c r="AE50" s="54"/>
      <c r="AF50" s="54"/>
      <c r="AG50" s="54"/>
      <c r="AH50" s="54"/>
      <c r="AI50" s="54"/>
      <c r="AJ50" s="54"/>
      <c r="AK50" s="54"/>
      <c r="AL50" s="256"/>
      <c r="AM50" s="256"/>
      <c r="AN50" s="337"/>
      <c r="AO50" s="256"/>
      <c r="AP50" s="256"/>
      <c r="AQ50" s="256"/>
      <c r="AR50" s="256"/>
      <c r="AS50" s="256"/>
      <c r="AT50" s="256"/>
      <c r="AU50" s="256"/>
      <c r="AV50" s="256"/>
      <c r="AW50" s="256"/>
      <c r="AX50" s="256"/>
      <c r="AY50" s="256"/>
      <c r="AZ50" s="54"/>
      <c r="BA50" s="54"/>
      <c r="BB50" s="34"/>
      <c r="BC50" s="54"/>
      <c r="BD50" s="54"/>
      <c r="BE50" s="54"/>
      <c r="BF50" s="54"/>
      <c r="BG50" s="54"/>
      <c r="BH50" s="54"/>
      <c r="BI50" s="54"/>
      <c r="BJ50" s="54"/>
      <c r="BK50" s="54"/>
      <c r="BL50" s="54"/>
      <c r="BM50" s="54"/>
      <c r="BN50" s="256"/>
      <c r="BO50" s="256"/>
      <c r="BP50" s="337"/>
      <c r="BQ50" s="256"/>
      <c r="BR50" s="256"/>
      <c r="BS50" s="256"/>
      <c r="BT50" s="256"/>
      <c r="BU50" s="256"/>
      <c r="BV50" s="256"/>
      <c r="BW50" s="256"/>
      <c r="BX50" s="256"/>
      <c r="BY50" s="256"/>
      <c r="BZ50" s="256"/>
      <c r="CA50" s="256"/>
    </row>
    <row r="51" spans="1:79" x14ac:dyDescent="0.2">
      <c r="A51" s="54"/>
      <c r="B51" s="34"/>
      <c r="C51" s="34"/>
      <c r="D51" s="34"/>
      <c r="E51" s="34"/>
      <c r="F51" s="34"/>
      <c r="G51" s="54"/>
      <c r="H51" s="34"/>
      <c r="I51" s="54"/>
      <c r="J51" s="256"/>
      <c r="K51" s="256"/>
      <c r="L51" s="337"/>
      <c r="M51" s="256"/>
      <c r="N51" s="256"/>
      <c r="O51" s="256"/>
      <c r="P51" s="256"/>
      <c r="Q51" s="256"/>
      <c r="R51" s="256"/>
      <c r="S51" s="256"/>
      <c r="T51" s="256"/>
      <c r="U51" s="256"/>
      <c r="V51" s="256"/>
      <c r="W51" s="256"/>
      <c r="X51" s="54"/>
      <c r="Y51" s="54"/>
      <c r="Z51" s="34"/>
      <c r="AA51" s="54"/>
      <c r="AB51" s="54"/>
      <c r="AC51" s="54"/>
      <c r="AD51" s="54"/>
      <c r="AE51" s="54"/>
      <c r="AF51" s="54"/>
      <c r="AG51" s="54"/>
      <c r="AH51" s="54"/>
      <c r="AI51" s="54"/>
      <c r="AJ51" s="54"/>
      <c r="AK51" s="54"/>
      <c r="AL51" s="256"/>
      <c r="AM51" s="256"/>
      <c r="AN51" s="337"/>
      <c r="AO51" s="256"/>
      <c r="AP51" s="256"/>
      <c r="AQ51" s="256"/>
      <c r="AR51" s="256"/>
      <c r="AS51" s="256"/>
      <c r="AT51" s="256"/>
      <c r="AU51" s="256"/>
      <c r="AV51" s="256"/>
      <c r="AW51" s="256"/>
      <c r="AX51" s="256"/>
      <c r="AY51" s="256"/>
      <c r="AZ51" s="54"/>
      <c r="BA51" s="54"/>
      <c r="BB51" s="34"/>
      <c r="BC51" s="54"/>
      <c r="BD51" s="54"/>
      <c r="BE51" s="54"/>
      <c r="BF51" s="54"/>
      <c r="BG51" s="54"/>
      <c r="BH51" s="54"/>
      <c r="BI51" s="54"/>
      <c r="BJ51" s="54"/>
      <c r="BK51" s="54"/>
      <c r="BL51" s="54"/>
      <c r="BM51" s="54"/>
      <c r="BN51" s="256"/>
      <c r="BO51" s="256"/>
      <c r="BP51" s="337"/>
      <c r="BQ51" s="256"/>
      <c r="BR51" s="256"/>
      <c r="BS51" s="256"/>
      <c r="BT51" s="256"/>
      <c r="BU51" s="256"/>
      <c r="BV51" s="256"/>
      <c r="BW51" s="256"/>
      <c r="BX51" s="256"/>
      <c r="BY51" s="256"/>
      <c r="BZ51" s="256"/>
      <c r="CA51" s="256"/>
    </row>
    <row r="52" spans="1:79" x14ac:dyDescent="0.2">
      <c r="A52" s="54"/>
      <c r="B52" s="34"/>
      <c r="C52" s="34"/>
      <c r="D52" s="34"/>
      <c r="E52" s="34"/>
      <c r="F52" s="34"/>
      <c r="G52" s="54"/>
      <c r="H52" s="34"/>
      <c r="I52" s="54"/>
      <c r="J52" s="256"/>
      <c r="K52" s="256"/>
      <c r="L52" s="337"/>
      <c r="M52" s="256"/>
      <c r="N52" s="256"/>
      <c r="O52" s="256"/>
      <c r="P52" s="256"/>
      <c r="Q52" s="256"/>
      <c r="R52" s="256"/>
      <c r="S52" s="256"/>
      <c r="T52" s="256"/>
      <c r="U52" s="256"/>
      <c r="V52" s="256"/>
      <c r="W52" s="256"/>
      <c r="X52" s="54"/>
      <c r="Y52" s="54"/>
      <c r="Z52" s="34"/>
      <c r="AA52" s="54"/>
      <c r="AB52" s="54"/>
      <c r="AC52" s="54"/>
      <c r="AD52" s="54"/>
      <c r="AE52" s="54"/>
      <c r="AF52" s="54"/>
      <c r="AG52" s="54"/>
      <c r="AH52" s="54"/>
      <c r="AI52" s="54"/>
      <c r="AJ52" s="54"/>
      <c r="AK52" s="54"/>
      <c r="AL52" s="256"/>
      <c r="AM52" s="256"/>
      <c r="AN52" s="337"/>
      <c r="AO52" s="256"/>
      <c r="AP52" s="256"/>
      <c r="AQ52" s="256"/>
      <c r="AR52" s="256"/>
      <c r="AS52" s="256"/>
      <c r="AT52" s="256"/>
      <c r="AU52" s="256"/>
      <c r="AV52" s="256"/>
      <c r="AW52" s="256"/>
      <c r="AX52" s="256"/>
      <c r="AY52" s="256"/>
      <c r="AZ52" s="54"/>
      <c r="BA52" s="54"/>
      <c r="BB52" s="34"/>
      <c r="BC52" s="54"/>
      <c r="BD52" s="54"/>
      <c r="BE52" s="54"/>
      <c r="BF52" s="54"/>
      <c r="BG52" s="54"/>
      <c r="BH52" s="54"/>
      <c r="BI52" s="54"/>
      <c r="BJ52" s="54"/>
      <c r="BK52" s="54"/>
      <c r="BL52" s="54"/>
      <c r="BM52" s="54"/>
      <c r="BN52" s="256"/>
      <c r="BO52" s="256"/>
      <c r="BP52" s="337"/>
      <c r="BQ52" s="256"/>
      <c r="BR52" s="256"/>
      <c r="BS52" s="256"/>
      <c r="BT52" s="256"/>
      <c r="BU52" s="256"/>
      <c r="BV52" s="256"/>
      <c r="BW52" s="256"/>
      <c r="BX52" s="256"/>
      <c r="BY52" s="256"/>
      <c r="BZ52" s="256"/>
      <c r="CA52" s="256"/>
    </row>
    <row r="53" spans="1:79" x14ac:dyDescent="0.2">
      <c r="A53" s="54"/>
      <c r="B53" s="34"/>
      <c r="C53" s="34"/>
      <c r="D53" s="34"/>
      <c r="E53" s="34"/>
      <c r="F53" s="34"/>
      <c r="G53" s="54"/>
      <c r="H53" s="34"/>
      <c r="I53" s="54"/>
      <c r="J53" s="256"/>
      <c r="K53" s="256"/>
      <c r="L53" s="337"/>
      <c r="M53" s="256"/>
      <c r="N53" s="256"/>
      <c r="O53" s="256"/>
      <c r="P53" s="256"/>
      <c r="Q53" s="256"/>
      <c r="R53" s="256"/>
      <c r="S53" s="256"/>
      <c r="T53" s="256"/>
      <c r="U53" s="256"/>
      <c r="V53" s="256"/>
      <c r="W53" s="256"/>
      <c r="X53" s="54"/>
      <c r="Y53" s="54"/>
      <c r="Z53" s="34"/>
      <c r="AA53" s="54"/>
      <c r="AB53" s="54"/>
      <c r="AC53" s="54"/>
      <c r="AD53" s="54"/>
      <c r="AE53" s="54"/>
      <c r="AF53" s="54"/>
      <c r="AG53" s="54"/>
      <c r="AH53" s="54"/>
      <c r="AI53" s="54"/>
      <c r="AJ53" s="54"/>
      <c r="AK53" s="54"/>
      <c r="AL53" s="256"/>
      <c r="AM53" s="256"/>
      <c r="AN53" s="337"/>
      <c r="AO53" s="256"/>
      <c r="AP53" s="256"/>
      <c r="AQ53" s="256"/>
      <c r="AR53" s="256"/>
      <c r="AS53" s="256"/>
      <c r="AT53" s="256"/>
      <c r="AU53" s="256"/>
      <c r="AV53" s="256"/>
      <c r="AW53" s="256"/>
      <c r="AX53" s="256"/>
      <c r="AY53" s="256"/>
      <c r="AZ53" s="54"/>
      <c r="BA53" s="54"/>
      <c r="BB53" s="34"/>
      <c r="BC53" s="54"/>
      <c r="BD53" s="54"/>
      <c r="BE53" s="54"/>
      <c r="BF53" s="54"/>
      <c r="BG53" s="54"/>
      <c r="BH53" s="54"/>
      <c r="BI53" s="54"/>
      <c r="BJ53" s="54"/>
      <c r="BK53" s="54"/>
      <c r="BL53" s="54"/>
      <c r="BM53" s="54"/>
      <c r="BN53" s="256"/>
      <c r="BO53" s="256"/>
      <c r="BP53" s="337"/>
      <c r="BQ53" s="256"/>
      <c r="BR53" s="256"/>
      <c r="BS53" s="256"/>
      <c r="BT53" s="256"/>
      <c r="BU53" s="256"/>
      <c r="BV53" s="256"/>
      <c r="BW53" s="256"/>
      <c r="BX53" s="256"/>
      <c r="BY53" s="256"/>
      <c r="BZ53" s="256"/>
      <c r="CA53" s="256"/>
    </row>
    <row r="54" spans="1:79" x14ac:dyDescent="0.2">
      <c r="A54" s="54"/>
      <c r="B54" s="34"/>
      <c r="C54" s="34"/>
      <c r="D54" s="34"/>
      <c r="E54" s="34"/>
      <c r="F54" s="34"/>
      <c r="G54" s="54"/>
      <c r="H54" s="34"/>
      <c r="I54" s="54"/>
      <c r="J54" s="256"/>
      <c r="K54" s="256"/>
      <c r="L54" s="337"/>
      <c r="M54" s="256"/>
      <c r="N54" s="256"/>
      <c r="O54" s="256"/>
      <c r="P54" s="256"/>
      <c r="Q54" s="256"/>
      <c r="R54" s="256"/>
      <c r="S54" s="256"/>
      <c r="T54" s="256"/>
      <c r="U54" s="256"/>
      <c r="V54" s="256"/>
      <c r="W54" s="256"/>
      <c r="X54" s="54"/>
      <c r="Y54" s="54"/>
      <c r="Z54" s="34"/>
      <c r="AA54" s="54"/>
      <c r="AB54" s="54"/>
      <c r="AC54" s="54"/>
      <c r="AD54" s="54"/>
      <c r="AE54" s="54"/>
      <c r="AF54" s="54"/>
      <c r="AG54" s="54"/>
      <c r="AH54" s="54"/>
      <c r="AI54" s="54"/>
      <c r="AJ54" s="54"/>
      <c r="AK54" s="54"/>
      <c r="AL54" s="256"/>
      <c r="AM54" s="256"/>
      <c r="AN54" s="337"/>
      <c r="AO54" s="256"/>
      <c r="AP54" s="256"/>
      <c r="AQ54" s="256"/>
      <c r="AR54" s="256"/>
      <c r="AS54" s="256"/>
      <c r="AT54" s="256"/>
      <c r="AU54" s="256"/>
      <c r="AV54" s="256"/>
      <c r="AW54" s="256"/>
      <c r="AX54" s="256"/>
      <c r="AY54" s="256"/>
      <c r="AZ54" s="54"/>
      <c r="BA54" s="54"/>
      <c r="BB54" s="34"/>
      <c r="BC54" s="54"/>
      <c r="BD54" s="54"/>
      <c r="BE54" s="54"/>
      <c r="BF54" s="54"/>
      <c r="BG54" s="54"/>
      <c r="BH54" s="54"/>
      <c r="BI54" s="54"/>
      <c r="BJ54" s="54"/>
      <c r="BK54" s="54"/>
      <c r="BL54" s="54"/>
      <c r="BM54" s="54"/>
      <c r="BN54" s="256"/>
      <c r="BO54" s="256"/>
      <c r="BP54" s="337"/>
      <c r="BQ54" s="256"/>
      <c r="BR54" s="256"/>
      <c r="BS54" s="256"/>
      <c r="BT54" s="256"/>
      <c r="BU54" s="256"/>
      <c r="BV54" s="256"/>
      <c r="BW54" s="256"/>
      <c r="BX54" s="256"/>
      <c r="BY54" s="256"/>
      <c r="BZ54" s="256"/>
      <c r="CA54" s="256"/>
    </row>
    <row r="55" spans="1:79" x14ac:dyDescent="0.2">
      <c r="A55" s="54"/>
      <c r="B55" s="34"/>
      <c r="C55" s="34"/>
      <c r="D55" s="34"/>
      <c r="E55" s="34"/>
      <c r="F55" s="34"/>
      <c r="G55" s="54"/>
      <c r="H55" s="34"/>
      <c r="I55" s="54"/>
      <c r="J55" s="256"/>
      <c r="K55" s="256"/>
      <c r="L55" s="337"/>
      <c r="M55" s="256"/>
      <c r="N55" s="256"/>
      <c r="O55" s="256"/>
      <c r="P55" s="256"/>
      <c r="Q55" s="256"/>
      <c r="R55" s="256"/>
      <c r="S55" s="256"/>
      <c r="T55" s="256"/>
      <c r="U55" s="256"/>
      <c r="V55" s="256"/>
      <c r="W55" s="256"/>
      <c r="X55" s="54"/>
      <c r="Y55" s="54"/>
      <c r="Z55" s="34"/>
      <c r="AA55" s="54"/>
      <c r="AB55" s="54"/>
      <c r="AC55" s="54"/>
      <c r="AD55" s="54"/>
      <c r="AE55" s="54"/>
      <c r="AF55" s="54"/>
      <c r="AG55" s="54"/>
      <c r="AH55" s="54"/>
      <c r="AI55" s="54"/>
      <c r="AJ55" s="54"/>
      <c r="AK55" s="54"/>
      <c r="AL55" s="256"/>
      <c r="AM55" s="256"/>
      <c r="AN55" s="337"/>
      <c r="AO55" s="256"/>
      <c r="AP55" s="256"/>
      <c r="AQ55" s="256"/>
      <c r="AR55" s="256"/>
      <c r="AS55" s="256"/>
      <c r="AT55" s="256"/>
      <c r="AU55" s="256"/>
      <c r="AV55" s="256"/>
      <c r="AW55" s="256"/>
      <c r="AX55" s="256"/>
      <c r="AY55" s="256"/>
      <c r="AZ55" s="54"/>
      <c r="BA55" s="54"/>
      <c r="BB55" s="34"/>
      <c r="BC55" s="54"/>
      <c r="BD55" s="54"/>
      <c r="BE55" s="54"/>
      <c r="BF55" s="54"/>
      <c r="BG55" s="54"/>
      <c r="BH55" s="54"/>
      <c r="BI55" s="54"/>
      <c r="BJ55" s="54"/>
      <c r="BK55" s="54"/>
      <c r="BL55" s="54"/>
      <c r="BM55" s="54"/>
      <c r="BN55" s="256"/>
      <c r="BO55" s="256"/>
      <c r="BP55" s="337"/>
      <c r="BQ55" s="256"/>
      <c r="BR55" s="256"/>
      <c r="BS55" s="256"/>
      <c r="BT55" s="256"/>
      <c r="BU55" s="256"/>
      <c r="BV55" s="256"/>
      <c r="BW55" s="256"/>
      <c r="BX55" s="256"/>
      <c r="BY55" s="256"/>
      <c r="BZ55" s="256"/>
      <c r="CA55" s="256"/>
    </row>
    <row r="56" spans="1:79" x14ac:dyDescent="0.2">
      <c r="A56" s="54"/>
      <c r="B56" s="34"/>
      <c r="C56" s="34"/>
      <c r="D56" s="34"/>
      <c r="E56" s="34"/>
      <c r="F56" s="34"/>
      <c r="G56" s="54"/>
      <c r="H56" s="34"/>
      <c r="I56" s="54"/>
      <c r="J56" s="256"/>
      <c r="K56" s="256"/>
      <c r="L56" s="337"/>
      <c r="M56" s="256"/>
      <c r="N56" s="256"/>
      <c r="O56" s="256"/>
      <c r="P56" s="256"/>
      <c r="Q56" s="256"/>
      <c r="R56" s="256"/>
      <c r="S56" s="256"/>
      <c r="T56" s="256"/>
      <c r="U56" s="256"/>
      <c r="V56" s="256"/>
      <c r="W56" s="256"/>
      <c r="X56" s="54"/>
      <c r="Y56" s="54"/>
      <c r="Z56" s="34"/>
      <c r="AA56" s="54"/>
      <c r="AB56" s="54"/>
      <c r="AC56" s="54"/>
      <c r="AD56" s="54"/>
      <c r="AE56" s="54"/>
      <c r="AF56" s="54"/>
      <c r="AG56" s="54"/>
      <c r="AH56" s="54"/>
      <c r="AI56" s="54"/>
      <c r="AJ56" s="54"/>
      <c r="AK56" s="54"/>
      <c r="AL56" s="256"/>
      <c r="AM56" s="256"/>
      <c r="AN56" s="337"/>
      <c r="AO56" s="256"/>
      <c r="AP56" s="256"/>
      <c r="AQ56" s="256"/>
      <c r="AR56" s="256"/>
      <c r="AS56" s="256"/>
      <c r="AT56" s="256"/>
      <c r="AU56" s="256"/>
      <c r="AV56" s="256"/>
      <c r="AW56" s="256"/>
      <c r="AX56" s="256"/>
      <c r="AY56" s="256"/>
      <c r="AZ56" s="54"/>
      <c r="BA56" s="54"/>
      <c r="BB56" s="34"/>
      <c r="BC56" s="54"/>
      <c r="BD56" s="54"/>
      <c r="BE56" s="54"/>
      <c r="BF56" s="54"/>
      <c r="BG56" s="54"/>
      <c r="BH56" s="54"/>
      <c r="BI56" s="54"/>
      <c r="BJ56" s="54"/>
      <c r="BK56" s="54"/>
      <c r="BL56" s="54"/>
      <c r="BM56" s="54"/>
      <c r="BN56" s="256"/>
      <c r="BO56" s="256"/>
      <c r="BP56" s="337"/>
      <c r="BQ56" s="256"/>
      <c r="BR56" s="256"/>
      <c r="BS56" s="256"/>
      <c r="BT56" s="256"/>
      <c r="BU56" s="256"/>
      <c r="BV56" s="256"/>
      <c r="BW56" s="256"/>
      <c r="BX56" s="256"/>
      <c r="BY56" s="256"/>
      <c r="BZ56" s="256"/>
      <c r="CA56" s="256"/>
    </row>
    <row r="57" spans="1:79" x14ac:dyDescent="0.2">
      <c r="A57" s="54"/>
      <c r="B57" s="34"/>
      <c r="C57" s="34"/>
      <c r="D57" s="34"/>
      <c r="E57" s="34"/>
      <c r="F57" s="34"/>
      <c r="G57" s="54"/>
      <c r="H57" s="34"/>
      <c r="I57" s="54"/>
      <c r="J57" s="256"/>
      <c r="K57" s="256"/>
      <c r="L57" s="337"/>
      <c r="M57" s="256"/>
      <c r="N57" s="256"/>
      <c r="O57" s="256"/>
      <c r="P57" s="256"/>
      <c r="Q57" s="256"/>
      <c r="R57" s="256"/>
      <c r="S57" s="256"/>
      <c r="T57" s="256"/>
      <c r="U57" s="256"/>
      <c r="V57" s="256"/>
      <c r="W57" s="256"/>
      <c r="X57" s="54"/>
      <c r="Y57" s="54"/>
      <c r="Z57" s="34"/>
      <c r="AA57" s="54"/>
      <c r="AB57" s="54"/>
      <c r="AC57" s="54"/>
      <c r="AD57" s="54"/>
      <c r="AE57" s="54"/>
      <c r="AF57" s="54"/>
      <c r="AG57" s="54"/>
      <c r="AH57" s="54"/>
      <c r="AI57" s="54"/>
      <c r="AJ57" s="54"/>
      <c r="AK57" s="54"/>
      <c r="AL57" s="256"/>
      <c r="AM57" s="256"/>
      <c r="AN57" s="337"/>
      <c r="AO57" s="256"/>
      <c r="AP57" s="256"/>
      <c r="AQ57" s="256"/>
      <c r="AR57" s="256"/>
      <c r="AS57" s="256"/>
      <c r="AT57" s="256"/>
      <c r="AU57" s="256"/>
      <c r="AV57" s="256"/>
      <c r="AW57" s="256"/>
      <c r="AX57" s="256"/>
      <c r="AY57" s="256"/>
      <c r="AZ57" s="54"/>
      <c r="BA57" s="54"/>
      <c r="BB57" s="34"/>
      <c r="BC57" s="54"/>
      <c r="BD57" s="54"/>
      <c r="BE57" s="54"/>
      <c r="BF57" s="54"/>
      <c r="BG57" s="54"/>
      <c r="BH57" s="54"/>
      <c r="BI57" s="54"/>
      <c r="BJ57" s="54"/>
      <c r="BK57" s="54"/>
      <c r="BL57" s="54"/>
      <c r="BM57" s="54"/>
      <c r="BN57" s="256"/>
      <c r="BO57" s="256"/>
      <c r="BP57" s="337"/>
      <c r="BQ57" s="256"/>
      <c r="BR57" s="256"/>
      <c r="BS57" s="256"/>
      <c r="BT57" s="256"/>
      <c r="BU57" s="256"/>
      <c r="BV57" s="256"/>
      <c r="BW57" s="256"/>
      <c r="BX57" s="256"/>
      <c r="BY57" s="256"/>
      <c r="BZ57" s="256"/>
      <c r="CA57" s="256"/>
    </row>
    <row r="58" spans="1:79" x14ac:dyDescent="0.2">
      <c r="A58" s="54"/>
      <c r="B58" s="34"/>
      <c r="C58" s="34"/>
      <c r="D58" s="34"/>
      <c r="E58" s="34"/>
      <c r="F58" s="34"/>
      <c r="G58" s="54"/>
      <c r="H58" s="34"/>
      <c r="I58" s="54"/>
      <c r="J58" s="256"/>
      <c r="K58" s="256"/>
      <c r="L58" s="337"/>
      <c r="M58" s="256"/>
      <c r="N58" s="256"/>
      <c r="O58" s="256"/>
      <c r="P58" s="256"/>
      <c r="Q58" s="256"/>
      <c r="R58" s="256"/>
      <c r="S58" s="256"/>
      <c r="T58" s="256"/>
      <c r="U58" s="256"/>
      <c r="V58" s="256"/>
      <c r="W58" s="256"/>
      <c r="X58" s="54"/>
      <c r="Y58" s="54"/>
      <c r="Z58" s="34"/>
      <c r="AA58" s="54"/>
      <c r="AB58" s="54"/>
      <c r="AC58" s="54"/>
      <c r="AD58" s="54"/>
      <c r="AE58" s="54"/>
      <c r="AF58" s="54"/>
      <c r="AG58" s="54"/>
      <c r="AH58" s="54"/>
      <c r="AI58" s="54"/>
      <c r="AJ58" s="54"/>
      <c r="AK58" s="54"/>
      <c r="AL58" s="256"/>
      <c r="AM58" s="256"/>
      <c r="AN58" s="337"/>
      <c r="AO58" s="256"/>
      <c r="AP58" s="256"/>
      <c r="AQ58" s="256"/>
      <c r="AR58" s="256"/>
      <c r="AS58" s="256"/>
      <c r="AT58" s="256"/>
      <c r="AU58" s="256"/>
      <c r="AV58" s="256"/>
      <c r="AW58" s="256"/>
      <c r="AX58" s="256"/>
      <c r="AY58" s="256"/>
      <c r="AZ58" s="54"/>
      <c r="BA58" s="54"/>
      <c r="BB58" s="34"/>
      <c r="BC58" s="54"/>
      <c r="BD58" s="54"/>
      <c r="BE58" s="54"/>
      <c r="BF58" s="54"/>
      <c r="BG58" s="54"/>
      <c r="BH58" s="54"/>
      <c r="BI58" s="54"/>
      <c r="BJ58" s="54"/>
      <c r="BK58" s="54"/>
      <c r="BL58" s="54"/>
      <c r="BM58" s="54"/>
      <c r="BN58" s="256"/>
      <c r="BO58" s="256"/>
      <c r="BP58" s="337"/>
      <c r="BQ58" s="256"/>
      <c r="BR58" s="256"/>
      <c r="BS58" s="256"/>
      <c r="BT58" s="256"/>
      <c r="BU58" s="256"/>
      <c r="BV58" s="256"/>
      <c r="BW58" s="256"/>
      <c r="BX58" s="256"/>
      <c r="BY58" s="256"/>
      <c r="BZ58" s="256"/>
      <c r="CA58" s="256"/>
    </row>
    <row r="59" spans="1:79" x14ac:dyDescent="0.2">
      <c r="A59" s="54"/>
      <c r="B59" s="34"/>
      <c r="C59" s="34"/>
      <c r="D59" s="34"/>
      <c r="E59" s="34"/>
      <c r="F59" s="34"/>
      <c r="G59" s="54"/>
      <c r="H59" s="34"/>
      <c r="I59" s="54"/>
      <c r="J59" s="256"/>
      <c r="K59" s="256"/>
      <c r="L59" s="337"/>
      <c r="M59" s="256"/>
      <c r="N59" s="256"/>
      <c r="O59" s="256"/>
      <c r="P59" s="256"/>
      <c r="Q59" s="256"/>
      <c r="R59" s="256"/>
      <c r="S59" s="256"/>
      <c r="T59" s="256"/>
      <c r="U59" s="256"/>
      <c r="V59" s="256"/>
      <c r="W59" s="256"/>
      <c r="X59" s="54"/>
      <c r="Y59" s="54"/>
      <c r="Z59" s="34"/>
      <c r="AA59" s="54"/>
      <c r="AB59" s="54"/>
      <c r="AC59" s="54"/>
      <c r="AD59" s="54"/>
      <c r="AE59" s="54"/>
      <c r="AF59" s="54"/>
      <c r="AG59" s="54"/>
      <c r="AH59" s="54"/>
      <c r="AI59" s="54"/>
      <c r="AJ59" s="54"/>
      <c r="AK59" s="54"/>
      <c r="AL59" s="256"/>
      <c r="AM59" s="256"/>
      <c r="AN59" s="337"/>
      <c r="AO59" s="256"/>
      <c r="AP59" s="256"/>
      <c r="AQ59" s="256"/>
      <c r="AR59" s="256"/>
      <c r="AS59" s="256"/>
      <c r="AT59" s="256"/>
      <c r="AU59" s="256"/>
      <c r="AV59" s="256"/>
      <c r="AW59" s="256"/>
      <c r="AX59" s="256"/>
      <c r="AY59" s="256"/>
      <c r="AZ59" s="54"/>
      <c r="BA59" s="54"/>
      <c r="BB59" s="34"/>
      <c r="BC59" s="54"/>
      <c r="BD59" s="54"/>
      <c r="BE59" s="54"/>
      <c r="BF59" s="54"/>
      <c r="BG59" s="54"/>
      <c r="BH59" s="54"/>
      <c r="BI59" s="54"/>
      <c r="BJ59" s="54"/>
      <c r="BK59" s="54"/>
      <c r="BL59" s="54"/>
      <c r="BM59" s="54"/>
      <c r="BN59" s="256"/>
      <c r="BO59" s="256"/>
      <c r="BP59" s="337"/>
      <c r="BQ59" s="256"/>
      <c r="BR59" s="256"/>
      <c r="BS59" s="256"/>
      <c r="BT59" s="256"/>
      <c r="BU59" s="256"/>
      <c r="BV59" s="256"/>
      <c r="BW59" s="256"/>
      <c r="BX59" s="256"/>
      <c r="BY59" s="256"/>
      <c r="BZ59" s="256"/>
      <c r="CA59" s="256"/>
    </row>
    <row r="60" spans="1:79" x14ac:dyDescent="0.2">
      <c r="A60" s="54"/>
      <c r="B60" s="34"/>
      <c r="C60" s="34"/>
      <c r="D60" s="34"/>
      <c r="E60" s="34"/>
      <c r="F60" s="34"/>
      <c r="G60" s="54"/>
      <c r="H60" s="34"/>
      <c r="I60" s="54"/>
      <c r="J60" s="256"/>
      <c r="K60" s="256"/>
      <c r="L60" s="337"/>
      <c r="M60" s="256"/>
      <c r="N60" s="256"/>
      <c r="O60" s="256"/>
      <c r="P60" s="256"/>
      <c r="Q60" s="256"/>
      <c r="R60" s="256"/>
      <c r="S60" s="256"/>
      <c r="T60" s="256"/>
      <c r="U60" s="256"/>
      <c r="V60" s="256"/>
      <c r="W60" s="256"/>
      <c r="X60" s="54"/>
      <c r="Y60" s="54"/>
      <c r="Z60" s="34"/>
      <c r="AA60" s="54"/>
      <c r="AB60" s="54"/>
      <c r="AC60" s="54"/>
      <c r="AD60" s="54"/>
      <c r="AE60" s="54"/>
      <c r="AF60" s="54"/>
      <c r="AG60" s="54"/>
      <c r="AH60" s="54"/>
      <c r="AI60" s="54"/>
      <c r="AJ60" s="54"/>
      <c r="AK60" s="54"/>
      <c r="AL60" s="256"/>
      <c r="AM60" s="256"/>
      <c r="AN60" s="337"/>
      <c r="AO60" s="256"/>
      <c r="AP60" s="256"/>
      <c r="AQ60" s="256"/>
      <c r="AR60" s="256"/>
      <c r="AS60" s="256"/>
      <c r="AT60" s="256"/>
      <c r="AU60" s="256"/>
      <c r="AV60" s="256"/>
      <c r="AW60" s="256"/>
      <c r="AX60" s="256"/>
      <c r="AY60" s="256"/>
      <c r="AZ60" s="54"/>
      <c r="BA60" s="54"/>
      <c r="BB60" s="34"/>
      <c r="BC60" s="54"/>
      <c r="BD60" s="54"/>
      <c r="BE60" s="54"/>
      <c r="BF60" s="54"/>
      <c r="BG60" s="54"/>
      <c r="BH60" s="54"/>
      <c r="BI60" s="54"/>
      <c r="BJ60" s="54"/>
      <c r="BK60" s="54"/>
      <c r="BL60" s="54"/>
      <c r="BM60" s="54"/>
      <c r="BN60" s="256"/>
      <c r="BO60" s="256"/>
      <c r="BP60" s="337"/>
      <c r="BQ60" s="256"/>
      <c r="BR60" s="256"/>
      <c r="BS60" s="256"/>
      <c r="BT60" s="256"/>
      <c r="BU60" s="256"/>
      <c r="BV60" s="256"/>
      <c r="BW60" s="256"/>
      <c r="BX60" s="256"/>
      <c r="BY60" s="256"/>
      <c r="BZ60" s="256"/>
      <c r="CA60" s="256"/>
    </row>
    <row r="61" spans="1:79" x14ac:dyDescent="0.2">
      <c r="A61" s="54"/>
      <c r="B61" s="34"/>
      <c r="C61" s="34"/>
      <c r="D61" s="34"/>
      <c r="E61" s="34"/>
      <c r="F61" s="34"/>
      <c r="G61" s="54"/>
      <c r="H61" s="34"/>
      <c r="I61" s="54"/>
      <c r="J61" s="256"/>
      <c r="K61" s="256"/>
      <c r="L61" s="337"/>
      <c r="M61" s="256"/>
      <c r="N61" s="256"/>
      <c r="O61" s="256"/>
      <c r="P61" s="256"/>
      <c r="Q61" s="256"/>
      <c r="R61" s="256"/>
      <c r="S61" s="256"/>
      <c r="T61" s="256"/>
      <c r="U61" s="256"/>
      <c r="V61" s="256"/>
      <c r="W61" s="256"/>
      <c r="X61" s="54"/>
      <c r="Y61" s="54"/>
      <c r="Z61" s="34"/>
      <c r="AA61" s="54"/>
      <c r="AB61" s="54"/>
      <c r="AC61" s="54"/>
      <c r="AD61" s="54"/>
      <c r="AE61" s="54"/>
      <c r="AF61" s="54"/>
      <c r="AG61" s="54"/>
      <c r="AH61" s="54"/>
      <c r="AI61" s="54"/>
      <c r="AJ61" s="54"/>
      <c r="AK61" s="54"/>
      <c r="AL61" s="256"/>
      <c r="AM61" s="256"/>
      <c r="AN61" s="337"/>
      <c r="AO61" s="256"/>
      <c r="AP61" s="256"/>
      <c r="AQ61" s="256"/>
      <c r="AR61" s="256"/>
      <c r="AS61" s="256"/>
      <c r="AT61" s="256"/>
      <c r="AU61" s="256"/>
      <c r="AV61" s="256"/>
      <c r="AW61" s="256"/>
      <c r="AX61" s="256"/>
      <c r="AY61" s="256"/>
      <c r="AZ61" s="54"/>
      <c r="BA61" s="54"/>
      <c r="BB61" s="34"/>
      <c r="BC61" s="54"/>
      <c r="BD61" s="54"/>
      <c r="BE61" s="54"/>
      <c r="BF61" s="54"/>
      <c r="BG61" s="54"/>
      <c r="BH61" s="54"/>
      <c r="BI61" s="54"/>
      <c r="BJ61" s="54"/>
      <c r="BK61" s="54"/>
      <c r="BL61" s="54"/>
      <c r="BM61" s="54"/>
      <c r="BN61" s="256"/>
      <c r="BO61" s="256"/>
      <c r="BP61" s="337"/>
      <c r="BQ61" s="256"/>
      <c r="BR61" s="256"/>
      <c r="BS61" s="256"/>
      <c r="BT61" s="256"/>
      <c r="BU61" s="256"/>
      <c r="BV61" s="256"/>
      <c r="BW61" s="256"/>
      <c r="BX61" s="256"/>
      <c r="BY61" s="256"/>
      <c r="BZ61" s="256"/>
      <c r="CA61" s="256"/>
    </row>
    <row r="62" spans="1:79" x14ac:dyDescent="0.2">
      <c r="A62" s="54"/>
      <c r="B62" s="34"/>
      <c r="C62" s="34"/>
      <c r="D62" s="34"/>
      <c r="E62" s="34"/>
      <c r="F62" s="34"/>
      <c r="G62" s="54"/>
      <c r="H62" s="34"/>
      <c r="I62" s="54"/>
      <c r="J62" s="256"/>
      <c r="K62" s="256"/>
      <c r="L62" s="337"/>
      <c r="M62" s="256"/>
      <c r="N62" s="256"/>
      <c r="O62" s="256"/>
      <c r="P62" s="256"/>
      <c r="Q62" s="256"/>
      <c r="R62" s="256"/>
      <c r="S62" s="256"/>
      <c r="T62" s="256"/>
      <c r="U62" s="256"/>
      <c r="V62" s="256"/>
      <c r="W62" s="256"/>
      <c r="X62" s="54"/>
      <c r="Y62" s="54"/>
      <c r="Z62" s="34"/>
      <c r="AA62" s="54"/>
      <c r="AB62" s="54"/>
      <c r="AC62" s="54"/>
      <c r="AD62" s="54"/>
      <c r="AE62" s="54"/>
      <c r="AF62" s="54"/>
      <c r="AG62" s="54"/>
      <c r="AH62" s="54"/>
      <c r="AI62" s="54"/>
      <c r="AJ62" s="54"/>
      <c r="AK62" s="54"/>
      <c r="AL62" s="256"/>
      <c r="AM62" s="256"/>
      <c r="AN62" s="337"/>
      <c r="AO62" s="256"/>
      <c r="AP62" s="256"/>
      <c r="AQ62" s="256"/>
      <c r="AR62" s="256"/>
      <c r="AS62" s="256"/>
      <c r="AT62" s="256"/>
      <c r="AU62" s="256"/>
      <c r="AV62" s="256"/>
      <c r="AW62" s="256"/>
      <c r="AX62" s="256"/>
      <c r="AY62" s="256"/>
      <c r="AZ62" s="54"/>
      <c r="BA62" s="54"/>
      <c r="BB62" s="34"/>
      <c r="BC62" s="54"/>
      <c r="BD62" s="54"/>
      <c r="BE62" s="54"/>
      <c r="BF62" s="54"/>
      <c r="BG62" s="54"/>
      <c r="BH62" s="54"/>
      <c r="BI62" s="54"/>
      <c r="BJ62" s="54"/>
      <c r="BK62" s="54"/>
      <c r="BL62" s="54"/>
      <c r="BM62" s="54"/>
      <c r="BN62" s="256"/>
      <c r="BO62" s="256"/>
      <c r="BP62" s="337"/>
      <c r="BQ62" s="256"/>
      <c r="BR62" s="256"/>
      <c r="BS62" s="256"/>
      <c r="BT62" s="256"/>
      <c r="BU62" s="256"/>
      <c r="BV62" s="256"/>
      <c r="BW62" s="256"/>
      <c r="BX62" s="256"/>
      <c r="BY62" s="256"/>
      <c r="BZ62" s="256"/>
      <c r="CA62" s="256"/>
    </row>
    <row r="63" spans="1:79" x14ac:dyDescent="0.2">
      <c r="A63" s="54"/>
      <c r="B63" s="34"/>
      <c r="C63" s="34"/>
      <c r="D63" s="34"/>
      <c r="E63" s="34"/>
      <c r="F63" s="34"/>
      <c r="G63" s="54"/>
      <c r="H63" s="34"/>
      <c r="I63" s="54"/>
      <c r="J63" s="256"/>
      <c r="K63" s="256"/>
      <c r="L63" s="337"/>
      <c r="M63" s="256"/>
      <c r="N63" s="256"/>
      <c r="O63" s="256"/>
      <c r="P63" s="256"/>
      <c r="Q63" s="256"/>
      <c r="R63" s="256"/>
      <c r="S63" s="256"/>
      <c r="T63" s="256"/>
      <c r="U63" s="256"/>
      <c r="V63" s="256"/>
      <c r="W63" s="256"/>
      <c r="X63" s="54"/>
      <c r="Y63" s="54"/>
      <c r="Z63" s="34"/>
      <c r="AA63" s="54"/>
      <c r="AB63" s="54"/>
      <c r="AC63" s="54"/>
      <c r="AD63" s="54"/>
      <c r="AE63" s="54"/>
      <c r="AF63" s="54"/>
      <c r="AG63" s="54"/>
      <c r="AH63" s="54"/>
      <c r="AI63" s="54"/>
      <c r="AJ63" s="54"/>
      <c r="AK63" s="54"/>
      <c r="AL63" s="256"/>
      <c r="AM63" s="256"/>
      <c r="AN63" s="337"/>
      <c r="AO63" s="256"/>
      <c r="AP63" s="256"/>
      <c r="AQ63" s="256"/>
      <c r="AR63" s="256"/>
      <c r="AS63" s="256"/>
      <c r="AT63" s="256"/>
      <c r="AU63" s="256"/>
      <c r="AV63" s="256"/>
      <c r="AW63" s="256"/>
      <c r="AX63" s="256"/>
      <c r="AY63" s="256"/>
      <c r="AZ63" s="54"/>
      <c r="BA63" s="54"/>
      <c r="BB63" s="34"/>
      <c r="BC63" s="54"/>
      <c r="BD63" s="54"/>
      <c r="BE63" s="54"/>
      <c r="BF63" s="54"/>
      <c r="BG63" s="54"/>
      <c r="BH63" s="54"/>
      <c r="BI63" s="54"/>
      <c r="BJ63" s="54"/>
      <c r="BK63" s="54"/>
      <c r="BL63" s="54"/>
      <c r="BM63" s="54"/>
      <c r="BN63" s="256"/>
      <c r="BO63" s="256"/>
      <c r="BP63" s="337"/>
      <c r="BQ63" s="256"/>
      <c r="BR63" s="256"/>
      <c r="BS63" s="256"/>
      <c r="BT63" s="256"/>
      <c r="BU63" s="256"/>
      <c r="BV63" s="256"/>
      <c r="BW63" s="256"/>
      <c r="BX63" s="256"/>
      <c r="BY63" s="256"/>
      <c r="BZ63" s="256"/>
      <c r="CA63" s="256"/>
    </row>
    <row r="64" spans="1:79" x14ac:dyDescent="0.2">
      <c r="A64" s="54"/>
      <c r="B64" s="34"/>
      <c r="C64" s="34"/>
      <c r="D64" s="34"/>
      <c r="E64" s="34"/>
      <c r="F64" s="34"/>
      <c r="G64" s="54"/>
      <c r="H64" s="34"/>
      <c r="I64" s="54"/>
      <c r="J64" s="256"/>
      <c r="K64" s="256"/>
      <c r="L64" s="337"/>
      <c r="M64" s="256"/>
      <c r="N64" s="256"/>
      <c r="O64" s="256"/>
      <c r="P64" s="256"/>
      <c r="Q64" s="256"/>
      <c r="R64" s="256"/>
      <c r="S64" s="256"/>
      <c r="T64" s="256"/>
      <c r="U64" s="256"/>
      <c r="V64" s="256"/>
      <c r="W64" s="256"/>
      <c r="X64" s="54"/>
      <c r="Y64" s="54"/>
      <c r="Z64" s="34"/>
      <c r="AA64" s="54"/>
      <c r="AB64" s="54"/>
      <c r="AC64" s="54"/>
      <c r="AD64" s="54"/>
      <c r="AE64" s="54"/>
      <c r="AF64" s="54"/>
      <c r="AG64" s="54"/>
      <c r="AH64" s="54"/>
      <c r="AI64" s="54"/>
      <c r="AJ64" s="54"/>
      <c r="AK64" s="54"/>
      <c r="AL64" s="256"/>
      <c r="AM64" s="256"/>
      <c r="AN64" s="337"/>
      <c r="AO64" s="256"/>
      <c r="AP64" s="256"/>
      <c r="AQ64" s="256"/>
      <c r="AR64" s="256"/>
      <c r="AS64" s="256"/>
      <c r="AT64" s="256"/>
      <c r="AU64" s="256"/>
      <c r="AV64" s="256"/>
      <c r="AW64" s="256"/>
      <c r="AX64" s="256"/>
      <c r="AY64" s="256"/>
      <c r="AZ64" s="54"/>
      <c r="BA64" s="54"/>
      <c r="BB64" s="34"/>
      <c r="BC64" s="54"/>
      <c r="BD64" s="54"/>
      <c r="BE64" s="54"/>
      <c r="BF64" s="54"/>
      <c r="BG64" s="54"/>
      <c r="BH64" s="54"/>
      <c r="BI64" s="54"/>
      <c r="BJ64" s="54"/>
      <c r="BK64" s="54"/>
      <c r="BL64" s="54"/>
      <c r="BM64" s="54"/>
      <c r="BN64" s="256"/>
      <c r="BO64" s="256"/>
      <c r="BP64" s="337"/>
      <c r="BQ64" s="256"/>
      <c r="BR64" s="256"/>
      <c r="BS64" s="256"/>
      <c r="BT64" s="256"/>
      <c r="BU64" s="256"/>
      <c r="BV64" s="256"/>
      <c r="BW64" s="256"/>
      <c r="BX64" s="256"/>
      <c r="BY64" s="256"/>
      <c r="BZ64" s="256"/>
      <c r="CA64" s="256"/>
    </row>
    <row r="65" spans="1:79" x14ac:dyDescent="0.2">
      <c r="A65" s="54"/>
      <c r="B65" s="34"/>
      <c r="C65" s="34"/>
      <c r="D65" s="34"/>
      <c r="E65" s="34"/>
      <c r="F65" s="34"/>
      <c r="G65" s="54"/>
      <c r="H65" s="34"/>
      <c r="I65" s="54"/>
      <c r="J65" s="256"/>
      <c r="K65" s="256"/>
      <c r="L65" s="337"/>
      <c r="M65" s="256"/>
      <c r="N65" s="256"/>
      <c r="O65" s="256"/>
      <c r="P65" s="256"/>
      <c r="Q65" s="256"/>
      <c r="R65" s="256"/>
      <c r="S65" s="256"/>
      <c r="T65" s="256"/>
      <c r="U65" s="256"/>
      <c r="V65" s="256"/>
      <c r="W65" s="256"/>
      <c r="X65" s="54"/>
      <c r="Y65" s="54"/>
      <c r="Z65" s="34"/>
      <c r="AA65" s="54"/>
      <c r="AB65" s="54"/>
      <c r="AC65" s="54"/>
      <c r="AD65" s="54"/>
      <c r="AE65" s="54"/>
      <c r="AF65" s="54"/>
      <c r="AG65" s="54"/>
      <c r="AH65" s="54"/>
      <c r="AI65" s="54"/>
      <c r="AJ65" s="54"/>
      <c r="AK65" s="54"/>
      <c r="AL65" s="256"/>
      <c r="AM65" s="256"/>
      <c r="AN65" s="337"/>
      <c r="AO65" s="256"/>
      <c r="AP65" s="256"/>
      <c r="AQ65" s="256"/>
      <c r="AR65" s="256"/>
      <c r="AS65" s="256"/>
      <c r="AT65" s="256"/>
      <c r="AU65" s="256"/>
      <c r="AV65" s="256"/>
      <c r="AW65" s="256"/>
      <c r="AX65" s="256"/>
      <c r="AY65" s="256"/>
      <c r="AZ65" s="54"/>
      <c r="BA65" s="54"/>
      <c r="BB65" s="34"/>
      <c r="BC65" s="54"/>
      <c r="BD65" s="54"/>
      <c r="BE65" s="54"/>
      <c r="BF65" s="54"/>
      <c r="BG65" s="54"/>
      <c r="BH65" s="54"/>
      <c r="BI65" s="54"/>
      <c r="BJ65" s="54"/>
      <c r="BK65" s="54"/>
      <c r="BL65" s="54"/>
      <c r="BM65" s="54"/>
      <c r="BN65" s="256"/>
      <c r="BO65" s="256"/>
      <c r="BP65" s="337"/>
      <c r="BQ65" s="256"/>
      <c r="BR65" s="256"/>
      <c r="BS65" s="256"/>
      <c r="BT65" s="256"/>
      <c r="BU65" s="256"/>
      <c r="BV65" s="256"/>
      <c r="BW65" s="256"/>
      <c r="BX65" s="256"/>
      <c r="BY65" s="256"/>
      <c r="BZ65" s="256"/>
      <c r="CA65" s="256"/>
    </row>
    <row r="66" spans="1:79" x14ac:dyDescent="0.2">
      <c r="A66" s="54"/>
      <c r="B66" s="34"/>
      <c r="C66" s="34"/>
      <c r="D66" s="34"/>
      <c r="E66" s="34"/>
      <c r="F66" s="34"/>
      <c r="G66" s="54"/>
      <c r="H66" s="34"/>
      <c r="I66" s="54"/>
      <c r="J66" s="256"/>
      <c r="K66" s="256"/>
      <c r="L66" s="337"/>
      <c r="M66" s="256"/>
      <c r="N66" s="256"/>
      <c r="O66" s="256"/>
      <c r="P66" s="256"/>
      <c r="Q66" s="256"/>
      <c r="R66" s="256"/>
      <c r="S66" s="256"/>
      <c r="T66" s="256"/>
      <c r="U66" s="256"/>
      <c r="V66" s="256"/>
      <c r="W66" s="256"/>
      <c r="X66" s="54"/>
      <c r="Y66" s="54"/>
      <c r="Z66" s="34"/>
      <c r="AA66" s="54"/>
      <c r="AB66" s="54"/>
      <c r="AC66" s="54"/>
      <c r="AD66" s="54"/>
      <c r="AE66" s="54"/>
      <c r="AF66" s="54"/>
      <c r="AG66" s="54"/>
      <c r="AH66" s="54"/>
      <c r="AI66" s="54"/>
      <c r="AJ66" s="54"/>
      <c r="AK66" s="54"/>
      <c r="AL66" s="256"/>
      <c r="AM66" s="256"/>
      <c r="AN66" s="337"/>
      <c r="AO66" s="256"/>
      <c r="AP66" s="256"/>
      <c r="AQ66" s="256"/>
      <c r="AR66" s="256"/>
      <c r="AS66" s="256"/>
      <c r="AT66" s="256"/>
      <c r="AU66" s="256"/>
      <c r="AV66" s="256"/>
      <c r="AW66" s="256"/>
      <c r="AX66" s="256"/>
      <c r="AY66" s="256"/>
      <c r="AZ66" s="54"/>
      <c r="BA66" s="54"/>
      <c r="BB66" s="34"/>
      <c r="BC66" s="54"/>
      <c r="BD66" s="54"/>
      <c r="BE66" s="54"/>
      <c r="BF66" s="54"/>
      <c r="BG66" s="54"/>
      <c r="BH66" s="54"/>
      <c r="BI66" s="54"/>
      <c r="BJ66" s="54"/>
      <c r="BK66" s="54"/>
      <c r="BL66" s="54"/>
      <c r="BM66" s="54"/>
      <c r="BN66" s="256"/>
      <c r="BO66" s="256"/>
      <c r="BP66" s="337"/>
      <c r="BQ66" s="256"/>
      <c r="BR66" s="256"/>
      <c r="BS66" s="256"/>
      <c r="BT66" s="256"/>
      <c r="BU66" s="256"/>
      <c r="BV66" s="256"/>
      <c r="BW66" s="256"/>
      <c r="BX66" s="256"/>
      <c r="BY66" s="256"/>
      <c r="BZ66" s="256"/>
      <c r="CA66" s="256"/>
    </row>
    <row r="67" spans="1:79" x14ac:dyDescent="0.2">
      <c r="A67" s="54"/>
      <c r="B67" s="34"/>
      <c r="C67" s="34"/>
      <c r="D67" s="34"/>
      <c r="E67" s="34"/>
      <c r="F67" s="34"/>
      <c r="G67" s="54"/>
      <c r="H67" s="34"/>
      <c r="I67" s="54"/>
      <c r="J67" s="256"/>
      <c r="K67" s="256"/>
      <c r="L67" s="337"/>
      <c r="M67" s="256"/>
      <c r="N67" s="256"/>
      <c r="O67" s="256"/>
      <c r="P67" s="256"/>
      <c r="Q67" s="256"/>
      <c r="R67" s="256"/>
      <c r="S67" s="256"/>
      <c r="T67" s="256"/>
      <c r="U67" s="256"/>
      <c r="V67" s="256"/>
      <c r="W67" s="256"/>
      <c r="X67" s="54"/>
      <c r="Y67" s="54"/>
      <c r="Z67" s="34"/>
      <c r="AA67" s="54"/>
      <c r="AB67" s="54"/>
      <c r="AC67" s="54"/>
      <c r="AD67" s="54"/>
      <c r="AE67" s="54"/>
      <c r="AF67" s="54"/>
      <c r="AG67" s="54"/>
      <c r="AH67" s="54"/>
      <c r="AI67" s="54"/>
      <c r="AJ67" s="54"/>
      <c r="AK67" s="54"/>
      <c r="AL67" s="256"/>
      <c r="AM67" s="256"/>
      <c r="AN67" s="337"/>
      <c r="AO67" s="256"/>
      <c r="AP67" s="256"/>
      <c r="AQ67" s="256"/>
      <c r="AR67" s="256"/>
      <c r="AS67" s="256"/>
      <c r="AT67" s="256"/>
      <c r="AU67" s="256"/>
      <c r="AV67" s="256"/>
      <c r="AW67" s="256"/>
      <c r="AX67" s="256"/>
      <c r="AY67" s="256"/>
      <c r="AZ67" s="54"/>
      <c r="BA67" s="54"/>
      <c r="BB67" s="34"/>
      <c r="BC67" s="54"/>
      <c r="BD67" s="54"/>
      <c r="BE67" s="54"/>
      <c r="BF67" s="54"/>
      <c r="BG67" s="54"/>
      <c r="BH67" s="54"/>
      <c r="BI67" s="54"/>
      <c r="BJ67" s="54"/>
      <c r="BK67" s="54"/>
      <c r="BL67" s="54"/>
      <c r="BM67" s="54"/>
      <c r="BN67" s="256"/>
      <c r="BO67" s="256"/>
      <c r="BP67" s="337"/>
      <c r="BQ67" s="256"/>
      <c r="BR67" s="256"/>
      <c r="BS67" s="256"/>
      <c r="BT67" s="256"/>
      <c r="BU67" s="256"/>
      <c r="BV67" s="256"/>
      <c r="BW67" s="256"/>
      <c r="BX67" s="256"/>
      <c r="BY67" s="256"/>
      <c r="BZ67" s="256"/>
      <c r="CA67" s="256"/>
    </row>
    <row r="68" spans="1:79" x14ac:dyDescent="0.2">
      <c r="A68" s="54"/>
      <c r="B68" s="34"/>
      <c r="C68" s="34"/>
      <c r="D68" s="34"/>
      <c r="E68" s="34"/>
      <c r="F68" s="34"/>
      <c r="G68" s="54"/>
      <c r="H68" s="34"/>
      <c r="I68" s="54"/>
      <c r="J68" s="256"/>
      <c r="K68" s="256"/>
      <c r="L68" s="337"/>
      <c r="M68" s="256"/>
      <c r="N68" s="256"/>
      <c r="O68" s="256"/>
      <c r="P68" s="256"/>
      <c r="Q68" s="256"/>
      <c r="R68" s="256"/>
      <c r="S68" s="256"/>
      <c r="T68" s="256"/>
      <c r="U68" s="256"/>
      <c r="V68" s="256"/>
      <c r="W68" s="256"/>
      <c r="X68" s="54"/>
      <c r="Y68" s="54"/>
      <c r="Z68" s="34"/>
      <c r="AA68" s="54"/>
      <c r="AB68" s="54"/>
      <c r="AC68" s="54"/>
      <c r="AD68" s="54"/>
      <c r="AE68" s="54"/>
      <c r="AF68" s="54"/>
      <c r="AG68" s="54"/>
      <c r="AH68" s="54"/>
      <c r="AI68" s="54"/>
      <c r="AJ68" s="54"/>
      <c r="AK68" s="54"/>
      <c r="AL68" s="256"/>
      <c r="AM68" s="256"/>
      <c r="AN68" s="337"/>
      <c r="AO68" s="256"/>
      <c r="AP68" s="256"/>
      <c r="AQ68" s="256"/>
      <c r="AR68" s="256"/>
      <c r="AS68" s="256"/>
      <c r="AT68" s="256"/>
      <c r="AU68" s="256"/>
      <c r="AV68" s="256"/>
      <c r="AW68" s="256"/>
      <c r="AX68" s="256"/>
      <c r="AY68" s="256"/>
      <c r="AZ68" s="54"/>
      <c r="BA68" s="54"/>
      <c r="BB68" s="34"/>
      <c r="BC68" s="54"/>
      <c r="BD68" s="54"/>
      <c r="BE68" s="54"/>
      <c r="BF68" s="54"/>
      <c r="BG68" s="54"/>
      <c r="BH68" s="54"/>
      <c r="BI68" s="54"/>
      <c r="BJ68" s="54"/>
      <c r="BK68" s="54"/>
      <c r="BL68" s="54"/>
      <c r="BM68" s="54"/>
      <c r="BN68" s="256"/>
      <c r="BO68" s="256"/>
      <c r="BP68" s="337"/>
      <c r="BQ68" s="256"/>
      <c r="BR68" s="256"/>
      <c r="BS68" s="256"/>
      <c r="BT68" s="256"/>
      <c r="BU68" s="256"/>
      <c r="BV68" s="256"/>
      <c r="BW68" s="256"/>
      <c r="BX68" s="256"/>
      <c r="BY68" s="256"/>
      <c r="BZ68" s="256"/>
      <c r="CA68" s="256"/>
    </row>
    <row r="69" spans="1:79" x14ac:dyDescent="0.2">
      <c r="A69" s="54"/>
      <c r="B69" s="34"/>
      <c r="C69" s="34"/>
      <c r="D69" s="34"/>
      <c r="E69" s="34"/>
      <c r="F69" s="34"/>
      <c r="G69" s="54"/>
      <c r="H69" s="34"/>
      <c r="I69" s="54"/>
      <c r="J69" s="256"/>
      <c r="K69" s="256"/>
      <c r="L69" s="337"/>
      <c r="M69" s="256"/>
      <c r="N69" s="256"/>
      <c r="O69" s="256"/>
      <c r="P69" s="256"/>
      <c r="Q69" s="256"/>
      <c r="R69" s="256"/>
      <c r="S69" s="256"/>
      <c r="T69" s="256"/>
      <c r="U69" s="256"/>
      <c r="V69" s="256"/>
      <c r="W69" s="256"/>
      <c r="X69" s="54"/>
      <c r="Y69" s="54"/>
      <c r="Z69" s="34"/>
      <c r="AA69" s="54"/>
      <c r="AB69" s="54"/>
      <c r="AC69" s="54"/>
      <c r="AD69" s="54"/>
      <c r="AE69" s="54"/>
      <c r="AF69" s="54"/>
      <c r="AG69" s="54"/>
      <c r="AH69" s="54"/>
      <c r="AI69" s="54"/>
      <c r="AJ69" s="54"/>
      <c r="AK69" s="54"/>
      <c r="AL69" s="256"/>
      <c r="AM69" s="256"/>
      <c r="AN69" s="337"/>
      <c r="AO69" s="256"/>
      <c r="AP69" s="256"/>
      <c r="AQ69" s="256"/>
      <c r="AR69" s="256"/>
      <c r="AS69" s="256"/>
      <c r="AT69" s="256"/>
      <c r="AU69" s="256"/>
      <c r="AV69" s="256"/>
      <c r="AW69" s="256"/>
      <c r="AX69" s="256"/>
      <c r="AY69" s="256"/>
      <c r="AZ69" s="54"/>
      <c r="BA69" s="54"/>
      <c r="BB69" s="34"/>
      <c r="BC69" s="54"/>
      <c r="BD69" s="54"/>
      <c r="BE69" s="54"/>
      <c r="BF69" s="54"/>
      <c r="BG69" s="54"/>
      <c r="BH69" s="54"/>
      <c r="BI69" s="54"/>
      <c r="BJ69" s="54"/>
      <c r="BK69" s="54"/>
      <c r="BL69" s="54"/>
      <c r="BM69" s="54"/>
      <c r="BN69" s="256"/>
      <c r="BO69" s="256"/>
      <c r="BP69" s="337"/>
      <c r="BQ69" s="256"/>
      <c r="BR69" s="256"/>
      <c r="BS69" s="256"/>
      <c r="BT69" s="256"/>
      <c r="BU69" s="256"/>
      <c r="BV69" s="256"/>
      <c r="BW69" s="256"/>
      <c r="BX69" s="256"/>
      <c r="BY69" s="256"/>
      <c r="BZ69" s="256"/>
      <c r="CA69" s="256"/>
    </row>
    <row r="70" spans="1:79" x14ac:dyDescent="0.2">
      <c r="A70" s="54"/>
      <c r="B70" s="34"/>
      <c r="C70" s="34"/>
      <c r="D70" s="34"/>
      <c r="E70" s="34"/>
      <c r="F70" s="34"/>
      <c r="G70" s="54"/>
      <c r="H70" s="34"/>
      <c r="I70" s="54"/>
      <c r="J70" s="256"/>
      <c r="K70" s="256"/>
      <c r="L70" s="337"/>
      <c r="M70" s="256"/>
      <c r="N70" s="256"/>
      <c r="O70" s="256"/>
      <c r="P70" s="256"/>
      <c r="Q70" s="256"/>
      <c r="R70" s="256"/>
      <c r="S70" s="256"/>
      <c r="T70" s="256"/>
      <c r="U70" s="256"/>
      <c r="V70" s="256"/>
      <c r="W70" s="256"/>
      <c r="X70" s="54"/>
      <c r="Y70" s="54"/>
      <c r="Z70" s="34"/>
      <c r="AA70" s="54"/>
      <c r="AB70" s="54"/>
      <c r="AC70" s="54"/>
      <c r="AD70" s="54"/>
      <c r="AE70" s="54"/>
      <c r="AF70" s="54"/>
      <c r="AG70" s="54"/>
      <c r="AH70" s="54"/>
      <c r="AI70" s="54"/>
      <c r="AJ70" s="54"/>
      <c r="AK70" s="54"/>
      <c r="AL70" s="256"/>
      <c r="AM70" s="256"/>
      <c r="AN70" s="337"/>
      <c r="AO70" s="256"/>
      <c r="AP70" s="256"/>
      <c r="AQ70" s="256"/>
      <c r="AR70" s="256"/>
      <c r="AS70" s="256"/>
      <c r="AT70" s="256"/>
      <c r="AU70" s="256"/>
      <c r="AV70" s="256"/>
      <c r="AW70" s="256"/>
      <c r="AX70" s="256"/>
      <c r="AY70" s="256"/>
      <c r="AZ70" s="54"/>
      <c r="BA70" s="54"/>
      <c r="BB70" s="34"/>
      <c r="BC70" s="54"/>
      <c r="BD70" s="54"/>
      <c r="BE70" s="54"/>
      <c r="BF70" s="54"/>
      <c r="BG70" s="54"/>
      <c r="BH70" s="54"/>
      <c r="BI70" s="54"/>
      <c r="BJ70" s="54"/>
      <c r="BK70" s="54"/>
      <c r="BL70" s="54"/>
      <c r="BM70" s="54"/>
      <c r="BN70" s="256"/>
      <c r="BO70" s="256"/>
      <c r="BP70" s="337"/>
      <c r="BQ70" s="256"/>
      <c r="BR70" s="256"/>
      <c r="BS70" s="256"/>
      <c r="BT70" s="256"/>
      <c r="BU70" s="256"/>
      <c r="BV70" s="256"/>
      <c r="BW70" s="256"/>
      <c r="BX70" s="256"/>
      <c r="BY70" s="256"/>
      <c r="BZ70" s="256"/>
      <c r="CA70" s="256"/>
    </row>
    <row r="71" spans="1:79" x14ac:dyDescent="0.2">
      <c r="A71" s="54"/>
      <c r="B71" s="34"/>
      <c r="C71" s="34"/>
      <c r="D71" s="34"/>
      <c r="E71" s="34"/>
      <c r="F71" s="34"/>
      <c r="G71" s="54"/>
      <c r="H71" s="34"/>
      <c r="I71" s="54"/>
      <c r="J71" s="256"/>
      <c r="K71" s="256"/>
      <c r="L71" s="337"/>
      <c r="M71" s="256"/>
      <c r="N71" s="256"/>
      <c r="O71" s="256"/>
      <c r="P71" s="256"/>
      <c r="Q71" s="256"/>
      <c r="R71" s="256"/>
      <c r="S71" s="256"/>
      <c r="T71" s="256"/>
      <c r="U71" s="256"/>
      <c r="V71" s="256"/>
      <c r="W71" s="256"/>
      <c r="X71" s="54"/>
      <c r="Y71" s="54"/>
      <c r="Z71" s="34"/>
      <c r="AA71" s="54"/>
      <c r="AB71" s="54"/>
      <c r="AC71" s="54"/>
      <c r="AD71" s="54"/>
      <c r="AE71" s="54"/>
      <c r="AF71" s="54"/>
      <c r="AG71" s="54"/>
      <c r="AH71" s="54"/>
      <c r="AI71" s="54"/>
      <c r="AJ71" s="54"/>
      <c r="AK71" s="54"/>
      <c r="AL71" s="256"/>
      <c r="AM71" s="256"/>
      <c r="AN71" s="337"/>
      <c r="AO71" s="256"/>
      <c r="AP71" s="256"/>
      <c r="AQ71" s="256"/>
      <c r="AR71" s="256"/>
      <c r="AS71" s="256"/>
      <c r="AT71" s="256"/>
      <c r="AU71" s="256"/>
      <c r="AV71" s="256"/>
      <c r="AW71" s="256"/>
      <c r="AX71" s="256"/>
      <c r="AY71" s="256"/>
      <c r="AZ71" s="54"/>
      <c r="BA71" s="54"/>
      <c r="BB71" s="34"/>
      <c r="BC71" s="54"/>
      <c r="BD71" s="54"/>
      <c r="BE71" s="54"/>
      <c r="BF71" s="54"/>
      <c r="BG71" s="54"/>
      <c r="BH71" s="54"/>
      <c r="BI71" s="54"/>
      <c r="BJ71" s="54"/>
      <c r="BK71" s="54"/>
      <c r="BL71" s="54"/>
      <c r="BM71" s="54"/>
      <c r="BN71" s="256"/>
      <c r="BO71" s="256"/>
      <c r="BP71" s="337"/>
      <c r="BQ71" s="256"/>
      <c r="BR71" s="256"/>
      <c r="BS71" s="256"/>
      <c r="BT71" s="256"/>
      <c r="BU71" s="256"/>
      <c r="BV71" s="256"/>
      <c r="BW71" s="256"/>
      <c r="BX71" s="256"/>
      <c r="BY71" s="256"/>
      <c r="BZ71" s="256"/>
      <c r="CA71" s="256"/>
    </row>
    <row r="72" spans="1:79" x14ac:dyDescent="0.2">
      <c r="A72" s="54"/>
      <c r="B72" s="34"/>
      <c r="C72" s="34"/>
      <c r="D72" s="34"/>
      <c r="E72" s="34"/>
      <c r="F72" s="34"/>
      <c r="G72" s="54"/>
      <c r="H72" s="34"/>
      <c r="I72" s="54"/>
      <c r="J72" s="256"/>
      <c r="K72" s="256"/>
      <c r="L72" s="337"/>
      <c r="M72" s="256"/>
      <c r="N72" s="256"/>
      <c r="O72" s="256"/>
      <c r="P72" s="256"/>
      <c r="Q72" s="256"/>
      <c r="R72" s="256"/>
      <c r="S72" s="256"/>
      <c r="T72" s="256"/>
      <c r="U72" s="256"/>
      <c r="V72" s="256"/>
      <c r="W72" s="256"/>
      <c r="X72" s="54"/>
      <c r="Y72" s="54"/>
      <c r="Z72" s="34"/>
      <c r="AA72" s="54"/>
      <c r="AB72" s="54"/>
      <c r="AC72" s="54"/>
      <c r="AD72" s="54"/>
      <c r="AE72" s="54"/>
      <c r="AF72" s="54"/>
      <c r="AG72" s="54"/>
      <c r="AH72" s="54"/>
      <c r="AI72" s="54"/>
      <c r="AJ72" s="54"/>
      <c r="AK72" s="54"/>
      <c r="AL72" s="256"/>
      <c r="AM72" s="256"/>
      <c r="AN72" s="337"/>
      <c r="AO72" s="256"/>
      <c r="AP72" s="256"/>
      <c r="AQ72" s="256"/>
      <c r="AR72" s="256"/>
      <c r="AS72" s="256"/>
      <c r="AT72" s="256"/>
      <c r="AU72" s="256"/>
      <c r="AV72" s="256"/>
      <c r="AW72" s="256"/>
      <c r="AX72" s="256"/>
      <c r="AY72" s="256"/>
      <c r="AZ72" s="54"/>
      <c r="BA72" s="54"/>
      <c r="BB72" s="34"/>
      <c r="BC72" s="54"/>
      <c r="BD72" s="54"/>
      <c r="BE72" s="54"/>
      <c r="BF72" s="54"/>
      <c r="BG72" s="54"/>
      <c r="BH72" s="54"/>
      <c r="BI72" s="54"/>
      <c r="BJ72" s="54"/>
      <c r="BK72" s="54"/>
      <c r="BL72" s="54"/>
      <c r="BM72" s="54"/>
      <c r="BN72" s="256"/>
      <c r="BO72" s="256"/>
      <c r="BP72" s="337"/>
      <c r="BQ72" s="256"/>
      <c r="BR72" s="256"/>
      <c r="BS72" s="256"/>
      <c r="BT72" s="256"/>
      <c r="BU72" s="256"/>
      <c r="BV72" s="256"/>
      <c r="BW72" s="256"/>
      <c r="BX72" s="256"/>
      <c r="BY72" s="256"/>
      <c r="BZ72" s="256"/>
      <c r="CA72" s="256"/>
    </row>
    <row r="73" spans="1:79" x14ac:dyDescent="0.2">
      <c r="A73" s="54"/>
      <c r="B73" s="34"/>
      <c r="C73" s="34"/>
      <c r="D73" s="34"/>
      <c r="E73" s="34"/>
      <c r="F73" s="34"/>
      <c r="G73" s="54"/>
      <c r="H73" s="34"/>
      <c r="I73" s="54"/>
      <c r="J73" s="256"/>
      <c r="K73" s="256"/>
      <c r="L73" s="337"/>
      <c r="M73" s="256"/>
      <c r="N73" s="256"/>
      <c r="O73" s="256"/>
      <c r="P73" s="256"/>
      <c r="Q73" s="256"/>
      <c r="R73" s="256"/>
      <c r="S73" s="256"/>
      <c r="T73" s="256"/>
      <c r="U73" s="256"/>
      <c r="V73" s="256"/>
      <c r="W73" s="256"/>
      <c r="X73" s="54"/>
      <c r="Y73" s="54"/>
      <c r="Z73" s="34"/>
      <c r="AA73" s="54"/>
      <c r="AB73" s="54"/>
      <c r="AC73" s="54"/>
      <c r="AD73" s="54"/>
      <c r="AE73" s="54"/>
      <c r="AF73" s="54"/>
      <c r="AG73" s="54"/>
      <c r="AH73" s="54"/>
      <c r="AI73" s="54"/>
      <c r="AJ73" s="54"/>
      <c r="AK73" s="54"/>
      <c r="AL73" s="256"/>
      <c r="AM73" s="256"/>
      <c r="AN73" s="337"/>
      <c r="AO73" s="256"/>
      <c r="AP73" s="256"/>
      <c r="AQ73" s="256"/>
      <c r="AR73" s="256"/>
      <c r="AS73" s="256"/>
      <c r="AT73" s="256"/>
      <c r="AU73" s="256"/>
      <c r="AV73" s="256"/>
      <c r="AW73" s="256"/>
      <c r="AX73" s="256"/>
      <c r="AY73" s="256"/>
      <c r="AZ73" s="54"/>
      <c r="BA73" s="54"/>
      <c r="BB73" s="34"/>
      <c r="BC73" s="54"/>
      <c r="BD73" s="54"/>
      <c r="BE73" s="54"/>
      <c r="BF73" s="54"/>
      <c r="BG73" s="54"/>
      <c r="BH73" s="54"/>
      <c r="BI73" s="54"/>
      <c r="BJ73" s="54"/>
      <c r="BK73" s="54"/>
      <c r="BL73" s="54"/>
      <c r="BM73" s="54"/>
      <c r="BN73" s="256"/>
      <c r="BO73" s="256"/>
      <c r="BP73" s="337"/>
      <c r="BQ73" s="256"/>
      <c r="BR73" s="256"/>
      <c r="BS73" s="256"/>
      <c r="BT73" s="256"/>
      <c r="BU73" s="256"/>
      <c r="BV73" s="256"/>
      <c r="BW73" s="256"/>
      <c r="BX73" s="256"/>
      <c r="BY73" s="256"/>
      <c r="BZ73" s="256"/>
      <c r="CA73" s="256"/>
    </row>
    <row r="74" spans="1:79" x14ac:dyDescent="0.2">
      <c r="A74" s="54"/>
      <c r="B74" s="34"/>
      <c r="C74" s="34"/>
      <c r="D74" s="34"/>
      <c r="E74" s="34"/>
      <c r="F74" s="34"/>
      <c r="G74" s="54"/>
      <c r="H74" s="34"/>
      <c r="I74" s="54"/>
      <c r="J74" s="256"/>
      <c r="K74" s="256"/>
      <c r="L74" s="337"/>
      <c r="M74" s="256"/>
      <c r="N74" s="256"/>
      <c r="O74" s="256"/>
      <c r="P74" s="256"/>
      <c r="Q74" s="256"/>
      <c r="R74" s="256"/>
      <c r="S74" s="256"/>
      <c r="T74" s="256"/>
      <c r="U74" s="256"/>
      <c r="V74" s="256"/>
      <c r="W74" s="256"/>
      <c r="X74" s="54"/>
      <c r="Y74" s="54"/>
      <c r="Z74" s="34"/>
      <c r="AA74" s="54"/>
      <c r="AB74" s="54"/>
      <c r="AC74" s="54"/>
      <c r="AD74" s="54"/>
      <c r="AE74" s="54"/>
      <c r="AF74" s="54"/>
      <c r="AG74" s="54"/>
      <c r="AH74" s="54"/>
      <c r="AI74" s="54"/>
      <c r="AJ74" s="54"/>
      <c r="AK74" s="54"/>
      <c r="AL74" s="256"/>
      <c r="AM74" s="256"/>
      <c r="AN74" s="337"/>
      <c r="AO74" s="256"/>
      <c r="AP74" s="256"/>
      <c r="AQ74" s="256"/>
      <c r="AR74" s="256"/>
      <c r="AS74" s="256"/>
      <c r="AT74" s="256"/>
      <c r="AU74" s="256"/>
      <c r="AV74" s="256"/>
      <c r="AW74" s="256"/>
      <c r="AX74" s="256"/>
      <c r="AY74" s="256"/>
      <c r="AZ74" s="54"/>
      <c r="BA74" s="54"/>
      <c r="BB74" s="34"/>
      <c r="BC74" s="54"/>
      <c r="BD74" s="54"/>
      <c r="BE74" s="54"/>
      <c r="BF74" s="54"/>
      <c r="BG74" s="54"/>
      <c r="BH74" s="54"/>
      <c r="BI74" s="54"/>
      <c r="BJ74" s="54"/>
      <c r="BK74" s="54"/>
      <c r="BL74" s="54"/>
      <c r="BM74" s="54"/>
      <c r="BN74" s="256"/>
      <c r="BO74" s="256"/>
      <c r="BP74" s="337"/>
      <c r="BQ74" s="256"/>
      <c r="BR74" s="256"/>
      <c r="BS74" s="256"/>
      <c r="BT74" s="256"/>
      <c r="BU74" s="256"/>
      <c r="BV74" s="256"/>
      <c r="BW74" s="256"/>
      <c r="BX74" s="256"/>
      <c r="BY74" s="256"/>
      <c r="BZ74" s="256"/>
      <c r="CA74" s="256"/>
    </row>
    <row r="75" spans="1:79" x14ac:dyDescent="0.2">
      <c r="A75" s="54"/>
      <c r="B75" s="34"/>
      <c r="C75" s="34"/>
      <c r="D75" s="34"/>
      <c r="E75" s="34"/>
      <c r="F75" s="34"/>
      <c r="G75" s="54"/>
      <c r="H75" s="34"/>
      <c r="I75" s="54"/>
      <c r="J75" s="256"/>
      <c r="K75" s="256"/>
      <c r="L75" s="337"/>
      <c r="M75" s="256"/>
      <c r="N75" s="256"/>
      <c r="O75" s="256"/>
      <c r="P75" s="256"/>
      <c r="Q75" s="256"/>
      <c r="R75" s="256"/>
      <c r="S75" s="256"/>
      <c r="T75" s="256"/>
      <c r="U75" s="256"/>
      <c r="V75" s="256"/>
      <c r="W75" s="256"/>
      <c r="X75" s="54"/>
      <c r="Y75" s="54"/>
      <c r="Z75" s="34"/>
      <c r="AA75" s="54"/>
      <c r="AB75" s="54"/>
      <c r="AC75" s="54"/>
      <c r="AD75" s="54"/>
      <c r="AE75" s="54"/>
      <c r="AF75" s="54"/>
      <c r="AG75" s="54"/>
      <c r="AH75" s="54"/>
      <c r="AI75" s="54"/>
      <c r="AJ75" s="54"/>
      <c r="AK75" s="54"/>
      <c r="AL75" s="256"/>
      <c r="AM75" s="256"/>
      <c r="AN75" s="337"/>
      <c r="AO75" s="256"/>
      <c r="AP75" s="256"/>
      <c r="AQ75" s="256"/>
      <c r="AR75" s="256"/>
      <c r="AS75" s="256"/>
      <c r="AT75" s="256"/>
      <c r="AU75" s="256"/>
      <c r="AV75" s="256"/>
      <c r="AW75" s="256"/>
      <c r="AX75" s="256"/>
      <c r="AY75" s="256"/>
      <c r="AZ75" s="54"/>
      <c r="BA75" s="54"/>
      <c r="BB75" s="34"/>
      <c r="BC75" s="54"/>
      <c r="BD75" s="54"/>
      <c r="BE75" s="54"/>
      <c r="BF75" s="54"/>
      <c r="BG75" s="54"/>
      <c r="BH75" s="54"/>
      <c r="BI75" s="54"/>
      <c r="BJ75" s="54"/>
      <c r="BK75" s="54"/>
      <c r="BL75" s="54"/>
      <c r="BM75" s="54"/>
      <c r="BN75" s="256"/>
      <c r="BO75" s="256"/>
      <c r="BP75" s="337"/>
      <c r="BQ75" s="256"/>
      <c r="BR75" s="256"/>
      <c r="BS75" s="256"/>
      <c r="BT75" s="256"/>
      <c r="BU75" s="256"/>
      <c r="BV75" s="256"/>
      <c r="BW75" s="256"/>
      <c r="BX75" s="256"/>
      <c r="BY75" s="256"/>
      <c r="BZ75" s="256"/>
      <c r="CA75" s="256"/>
    </row>
    <row r="76" spans="1:79" x14ac:dyDescent="0.2">
      <c r="A76" s="54"/>
      <c r="B76" s="34"/>
      <c r="C76" s="34"/>
      <c r="D76" s="34"/>
      <c r="E76" s="34"/>
      <c r="F76" s="34"/>
      <c r="G76" s="54"/>
      <c r="H76" s="34"/>
      <c r="I76" s="54"/>
      <c r="J76" s="256"/>
      <c r="K76" s="256"/>
      <c r="L76" s="337"/>
      <c r="M76" s="256"/>
      <c r="N76" s="256"/>
      <c r="O76" s="256"/>
      <c r="P76" s="256"/>
      <c r="Q76" s="256"/>
      <c r="R76" s="256"/>
      <c r="S76" s="256"/>
      <c r="T76" s="256"/>
      <c r="U76" s="256"/>
      <c r="V76" s="256"/>
      <c r="W76" s="256"/>
      <c r="X76" s="54"/>
      <c r="Y76" s="54"/>
      <c r="Z76" s="34"/>
      <c r="AA76" s="54"/>
      <c r="AB76" s="54"/>
      <c r="AC76" s="54"/>
      <c r="AD76" s="54"/>
      <c r="AE76" s="54"/>
      <c r="AF76" s="54"/>
      <c r="AG76" s="54"/>
      <c r="AH76" s="54"/>
      <c r="AI76" s="54"/>
      <c r="AJ76" s="54"/>
      <c r="AK76" s="54"/>
      <c r="AL76" s="256"/>
      <c r="AM76" s="256"/>
      <c r="AN76" s="337"/>
      <c r="AO76" s="256"/>
      <c r="AP76" s="256"/>
      <c r="AQ76" s="256"/>
      <c r="AR76" s="256"/>
      <c r="AS76" s="256"/>
      <c r="AT76" s="256"/>
      <c r="AU76" s="256"/>
      <c r="AV76" s="256"/>
      <c r="AW76" s="256"/>
      <c r="AX76" s="256"/>
      <c r="AY76" s="256"/>
      <c r="AZ76" s="54"/>
      <c r="BA76" s="54"/>
      <c r="BB76" s="34"/>
      <c r="BC76" s="54"/>
      <c r="BD76" s="54"/>
      <c r="BE76" s="54"/>
      <c r="BF76" s="54"/>
      <c r="BG76" s="54"/>
      <c r="BH76" s="54"/>
      <c r="BI76" s="54"/>
      <c r="BJ76" s="54"/>
      <c r="BK76" s="54"/>
      <c r="BL76" s="54"/>
      <c r="BM76" s="54"/>
      <c r="BN76" s="256"/>
      <c r="BO76" s="256"/>
      <c r="BP76" s="337"/>
      <c r="BQ76" s="256"/>
      <c r="BR76" s="256"/>
      <c r="BS76" s="256"/>
      <c r="BT76" s="256"/>
      <c r="BU76" s="256"/>
      <c r="BV76" s="256"/>
      <c r="BW76" s="256"/>
      <c r="BX76" s="256"/>
      <c r="BY76" s="256"/>
      <c r="BZ76" s="256"/>
      <c r="CA76" s="256"/>
    </row>
    <row r="77" spans="1:79" x14ac:dyDescent="0.2">
      <c r="A77" s="54"/>
      <c r="B77" s="34"/>
      <c r="C77" s="34"/>
      <c r="D77" s="34"/>
      <c r="E77" s="34"/>
      <c r="F77" s="34"/>
      <c r="G77" s="54"/>
      <c r="H77" s="34"/>
      <c r="I77" s="54"/>
      <c r="J77" s="256"/>
      <c r="K77" s="256"/>
      <c r="L77" s="337"/>
      <c r="M77" s="256"/>
      <c r="N77" s="256"/>
      <c r="O77" s="256"/>
      <c r="P77" s="256"/>
      <c r="Q77" s="256"/>
      <c r="R77" s="256"/>
      <c r="S77" s="256"/>
      <c r="T77" s="256"/>
      <c r="U77" s="256"/>
      <c r="V77" s="256"/>
      <c r="W77" s="256"/>
      <c r="X77" s="54"/>
      <c r="Y77" s="54"/>
      <c r="Z77" s="34"/>
      <c r="AA77" s="54"/>
      <c r="AB77" s="54"/>
      <c r="AC77" s="54"/>
      <c r="AD77" s="54"/>
      <c r="AE77" s="54"/>
      <c r="AF77" s="54"/>
      <c r="AG77" s="54"/>
      <c r="AH77" s="54"/>
      <c r="AI77" s="54"/>
      <c r="AJ77" s="54"/>
      <c r="AK77" s="54"/>
      <c r="AL77" s="256"/>
      <c r="AM77" s="256"/>
      <c r="AN77" s="337"/>
      <c r="AO77" s="256"/>
      <c r="AP77" s="256"/>
      <c r="AQ77" s="256"/>
      <c r="AR77" s="256"/>
      <c r="AS77" s="256"/>
      <c r="AT77" s="256"/>
      <c r="AU77" s="256"/>
      <c r="AV77" s="256"/>
      <c r="AW77" s="256"/>
      <c r="AX77" s="256"/>
      <c r="AY77" s="256"/>
      <c r="AZ77" s="54"/>
      <c r="BA77" s="54"/>
      <c r="BB77" s="34"/>
      <c r="BC77" s="54"/>
      <c r="BD77" s="54"/>
      <c r="BE77" s="54"/>
      <c r="BF77" s="54"/>
      <c r="BG77" s="54"/>
      <c r="BH77" s="54"/>
      <c r="BI77" s="54"/>
      <c r="BJ77" s="54"/>
      <c r="BK77" s="54"/>
      <c r="BL77" s="54"/>
      <c r="BM77" s="54"/>
      <c r="BN77" s="256"/>
      <c r="BO77" s="256"/>
      <c r="BP77" s="337"/>
      <c r="BQ77" s="256"/>
      <c r="BR77" s="256"/>
      <c r="BS77" s="256"/>
      <c r="BT77" s="256"/>
      <c r="BU77" s="256"/>
      <c r="BV77" s="256"/>
      <c r="BW77" s="256"/>
      <c r="BX77" s="256"/>
      <c r="BY77" s="256"/>
      <c r="BZ77" s="256"/>
      <c r="CA77" s="256"/>
    </row>
    <row r="78" spans="1:79" x14ac:dyDescent="0.2">
      <c r="A78" s="54"/>
      <c r="B78" s="34"/>
      <c r="C78" s="34"/>
      <c r="D78" s="34"/>
      <c r="E78" s="34"/>
      <c r="F78" s="34"/>
      <c r="G78" s="54"/>
      <c r="H78" s="34"/>
      <c r="I78" s="54"/>
      <c r="J78" s="256"/>
      <c r="K78" s="256"/>
      <c r="L78" s="337"/>
      <c r="M78" s="256"/>
      <c r="N78" s="256"/>
      <c r="O78" s="256"/>
      <c r="P78" s="256"/>
      <c r="Q78" s="256"/>
      <c r="R78" s="256"/>
      <c r="S78" s="256"/>
      <c r="T78" s="256"/>
      <c r="U78" s="256"/>
      <c r="V78" s="256"/>
      <c r="W78" s="256"/>
      <c r="X78" s="54"/>
      <c r="Y78" s="54"/>
      <c r="Z78" s="34"/>
      <c r="AA78" s="54"/>
      <c r="AB78" s="54"/>
      <c r="AC78" s="54"/>
      <c r="AD78" s="54"/>
      <c r="AE78" s="54"/>
      <c r="AF78" s="54"/>
      <c r="AG78" s="54"/>
      <c r="AH78" s="54"/>
      <c r="AI78" s="54"/>
      <c r="AJ78" s="54"/>
      <c r="AK78" s="54"/>
      <c r="AL78" s="256"/>
      <c r="AM78" s="256"/>
      <c r="AN78" s="337"/>
      <c r="AO78" s="256"/>
      <c r="AP78" s="256"/>
      <c r="AQ78" s="256"/>
      <c r="AR78" s="256"/>
      <c r="AS78" s="256"/>
      <c r="AT78" s="256"/>
      <c r="AU78" s="256"/>
      <c r="AV78" s="256"/>
      <c r="AW78" s="256"/>
      <c r="AX78" s="256"/>
      <c r="AY78" s="256"/>
      <c r="AZ78" s="54"/>
      <c r="BA78" s="54"/>
      <c r="BB78" s="34"/>
      <c r="BC78" s="54"/>
      <c r="BD78" s="54"/>
      <c r="BE78" s="54"/>
      <c r="BF78" s="54"/>
      <c r="BG78" s="54"/>
      <c r="BH78" s="54"/>
      <c r="BI78" s="54"/>
      <c r="BJ78" s="54"/>
      <c r="BK78" s="54"/>
      <c r="BL78" s="54"/>
      <c r="BM78" s="54"/>
      <c r="BN78" s="256"/>
      <c r="BO78" s="256"/>
      <c r="BP78" s="337"/>
      <c r="BQ78" s="256"/>
      <c r="BR78" s="256"/>
      <c r="BS78" s="256"/>
      <c r="BT78" s="256"/>
      <c r="BU78" s="256"/>
      <c r="BV78" s="256"/>
      <c r="BW78" s="256"/>
      <c r="BX78" s="256"/>
      <c r="BY78" s="256"/>
      <c r="BZ78" s="256"/>
      <c r="CA78" s="256"/>
    </row>
    <row r="79" spans="1:79" x14ac:dyDescent="0.2">
      <c r="A79" s="54"/>
      <c r="B79" s="34"/>
      <c r="C79" s="34"/>
      <c r="D79" s="34"/>
      <c r="E79" s="34"/>
      <c r="F79" s="34"/>
      <c r="G79" s="54"/>
      <c r="H79" s="34"/>
      <c r="I79" s="54"/>
      <c r="J79" s="256"/>
      <c r="K79" s="256"/>
      <c r="L79" s="337"/>
      <c r="M79" s="256"/>
      <c r="N79" s="256"/>
      <c r="O79" s="256"/>
      <c r="P79" s="256"/>
      <c r="Q79" s="256"/>
      <c r="R79" s="256"/>
      <c r="S79" s="256"/>
      <c r="T79" s="256"/>
      <c r="U79" s="256"/>
      <c r="V79" s="256"/>
      <c r="W79" s="256"/>
      <c r="X79" s="54"/>
      <c r="Y79" s="54"/>
      <c r="Z79" s="34"/>
      <c r="AA79" s="54"/>
      <c r="AB79" s="54"/>
      <c r="AC79" s="54"/>
      <c r="AD79" s="54"/>
      <c r="AE79" s="54"/>
      <c r="AF79" s="54"/>
      <c r="AG79" s="54"/>
      <c r="AH79" s="54"/>
      <c r="AI79" s="54"/>
      <c r="AJ79" s="54"/>
      <c r="AK79" s="54"/>
      <c r="AL79" s="256"/>
      <c r="AM79" s="256"/>
      <c r="AN79" s="337"/>
      <c r="AO79" s="256"/>
      <c r="AP79" s="256"/>
      <c r="AQ79" s="256"/>
      <c r="AR79" s="256"/>
      <c r="AS79" s="256"/>
      <c r="AT79" s="256"/>
      <c r="AU79" s="256"/>
      <c r="AV79" s="256"/>
      <c r="AW79" s="256"/>
      <c r="AX79" s="256"/>
      <c r="AY79" s="256"/>
      <c r="AZ79" s="54"/>
      <c r="BA79" s="54"/>
      <c r="BB79" s="34"/>
      <c r="BC79" s="54"/>
      <c r="BD79" s="54"/>
      <c r="BE79" s="54"/>
      <c r="BF79" s="54"/>
      <c r="BG79" s="54"/>
      <c r="BH79" s="54"/>
      <c r="BI79" s="54"/>
      <c r="BJ79" s="54"/>
      <c r="BK79" s="54"/>
      <c r="BL79" s="54"/>
      <c r="BM79" s="54"/>
      <c r="BN79" s="256"/>
      <c r="BO79" s="256"/>
      <c r="BP79" s="337"/>
      <c r="BQ79" s="256"/>
      <c r="BR79" s="256"/>
      <c r="BS79" s="256"/>
      <c r="BT79" s="256"/>
      <c r="BU79" s="256"/>
      <c r="BV79" s="256"/>
      <c r="BW79" s="256"/>
      <c r="BX79" s="256"/>
      <c r="BY79" s="256"/>
      <c r="BZ79" s="256"/>
      <c r="CA79" s="256"/>
    </row>
    <row r="80" spans="1:79" x14ac:dyDescent="0.2">
      <c r="A80" s="54"/>
      <c r="B80" s="34"/>
      <c r="C80" s="34"/>
      <c r="D80" s="34"/>
      <c r="E80" s="34"/>
      <c r="F80" s="34"/>
      <c r="G80" s="54"/>
      <c r="H80" s="34"/>
      <c r="I80" s="54"/>
      <c r="J80" s="256"/>
      <c r="K80" s="256"/>
      <c r="L80" s="337"/>
      <c r="M80" s="256"/>
      <c r="N80" s="256"/>
      <c r="O80" s="256"/>
      <c r="P80" s="256"/>
      <c r="Q80" s="256"/>
      <c r="R80" s="256"/>
      <c r="S80" s="256"/>
      <c r="T80" s="256"/>
      <c r="U80" s="256"/>
      <c r="V80" s="256"/>
      <c r="W80" s="256"/>
      <c r="X80" s="54"/>
      <c r="Y80" s="54"/>
      <c r="Z80" s="34"/>
      <c r="AA80" s="54"/>
      <c r="AB80" s="54"/>
      <c r="AC80" s="54"/>
      <c r="AD80" s="54"/>
      <c r="AE80" s="54"/>
      <c r="AF80" s="54"/>
      <c r="AG80" s="54"/>
      <c r="AH80" s="54"/>
      <c r="AI80" s="54"/>
      <c r="AJ80" s="54"/>
      <c r="AK80" s="54"/>
      <c r="AL80" s="256"/>
      <c r="AM80" s="256"/>
      <c r="AN80" s="337"/>
      <c r="AO80" s="256"/>
      <c r="AP80" s="256"/>
      <c r="AQ80" s="256"/>
      <c r="AR80" s="256"/>
      <c r="AS80" s="256"/>
      <c r="AT80" s="256"/>
      <c r="AU80" s="256"/>
      <c r="AV80" s="256"/>
      <c r="AW80" s="256"/>
      <c r="AX80" s="256"/>
      <c r="AY80" s="256"/>
      <c r="AZ80" s="54"/>
      <c r="BA80" s="54"/>
      <c r="BB80" s="34"/>
      <c r="BC80" s="54"/>
      <c r="BD80" s="54"/>
      <c r="BE80" s="54"/>
      <c r="BF80" s="54"/>
      <c r="BG80" s="54"/>
      <c r="BH80" s="54"/>
      <c r="BI80" s="54"/>
      <c r="BJ80" s="54"/>
      <c r="BK80" s="54"/>
      <c r="BL80" s="54"/>
      <c r="BM80" s="54"/>
      <c r="BN80" s="256"/>
      <c r="BO80" s="256"/>
      <c r="BP80" s="337"/>
      <c r="BQ80" s="256"/>
      <c r="BR80" s="256"/>
      <c r="BS80" s="256"/>
      <c r="BT80" s="256"/>
      <c r="BU80" s="256"/>
      <c r="BV80" s="256"/>
      <c r="BW80" s="256"/>
      <c r="BX80" s="256"/>
      <c r="BY80" s="256"/>
      <c r="BZ80" s="256"/>
      <c r="CA80" s="256"/>
    </row>
    <row r="81" spans="1:79" x14ac:dyDescent="0.2">
      <c r="A81" s="54"/>
      <c r="B81" s="34"/>
      <c r="C81" s="34"/>
      <c r="D81" s="34"/>
      <c r="E81" s="34"/>
      <c r="F81" s="34"/>
      <c r="G81" s="54"/>
      <c r="H81" s="34"/>
      <c r="I81" s="54"/>
      <c r="J81" s="256"/>
      <c r="K81" s="256"/>
      <c r="L81" s="337"/>
      <c r="M81" s="256"/>
      <c r="N81" s="256"/>
      <c r="O81" s="256"/>
      <c r="P81" s="256"/>
      <c r="Q81" s="256"/>
      <c r="R81" s="256"/>
      <c r="S81" s="256"/>
      <c r="T81" s="256"/>
      <c r="U81" s="256"/>
      <c r="V81" s="256"/>
      <c r="W81" s="256"/>
      <c r="X81" s="54"/>
      <c r="Y81" s="54"/>
      <c r="Z81" s="34"/>
      <c r="AA81" s="54"/>
      <c r="AB81" s="54"/>
      <c r="AC81" s="54"/>
      <c r="AD81" s="54"/>
      <c r="AE81" s="54"/>
      <c r="AF81" s="54"/>
      <c r="AG81" s="54"/>
      <c r="AH81" s="54"/>
      <c r="AI81" s="54"/>
      <c r="AJ81" s="54"/>
      <c r="AK81" s="54"/>
      <c r="AL81" s="256"/>
      <c r="AM81" s="256"/>
      <c r="AN81" s="337"/>
      <c r="AO81" s="256"/>
      <c r="AP81" s="256"/>
      <c r="AQ81" s="256"/>
      <c r="AR81" s="256"/>
      <c r="AS81" s="256"/>
      <c r="AT81" s="256"/>
      <c r="AU81" s="256"/>
      <c r="AV81" s="256"/>
      <c r="AW81" s="256"/>
      <c r="AX81" s="256"/>
      <c r="AY81" s="256"/>
      <c r="AZ81" s="54"/>
      <c r="BA81" s="54"/>
      <c r="BB81" s="34"/>
      <c r="BC81" s="54"/>
      <c r="BD81" s="54"/>
      <c r="BE81" s="54"/>
      <c r="BF81" s="54"/>
      <c r="BG81" s="54"/>
      <c r="BH81" s="54"/>
      <c r="BI81" s="54"/>
      <c r="BJ81" s="54"/>
      <c r="BK81" s="54"/>
      <c r="BL81" s="54"/>
      <c r="BM81" s="54"/>
      <c r="BN81" s="256"/>
      <c r="BO81" s="256"/>
      <c r="BP81" s="337"/>
      <c r="BQ81" s="256"/>
      <c r="BR81" s="256"/>
      <c r="BS81" s="256"/>
      <c r="BT81" s="256"/>
      <c r="BU81" s="256"/>
      <c r="BV81" s="256"/>
      <c r="BW81" s="256"/>
      <c r="BX81" s="256"/>
      <c r="BY81" s="256"/>
      <c r="BZ81" s="256"/>
      <c r="CA81" s="256"/>
    </row>
    <row r="82" spans="1:79" x14ac:dyDescent="0.2">
      <c r="A82" s="54"/>
      <c r="B82" s="34"/>
      <c r="C82" s="34"/>
      <c r="D82" s="34"/>
      <c r="E82" s="34"/>
      <c r="F82" s="34"/>
      <c r="G82" s="54"/>
      <c r="H82" s="34"/>
      <c r="I82" s="54"/>
      <c r="J82" s="256"/>
      <c r="K82" s="256"/>
      <c r="L82" s="337"/>
      <c r="M82" s="256"/>
      <c r="N82" s="256"/>
      <c r="O82" s="256"/>
      <c r="P82" s="256"/>
      <c r="Q82" s="256"/>
      <c r="R82" s="256"/>
      <c r="S82" s="256"/>
      <c r="T82" s="256"/>
      <c r="U82" s="256"/>
      <c r="V82" s="256"/>
      <c r="W82" s="256"/>
      <c r="X82" s="54"/>
      <c r="Y82" s="54"/>
      <c r="Z82" s="34"/>
      <c r="AA82" s="54"/>
      <c r="AB82" s="54"/>
      <c r="AC82" s="54"/>
      <c r="AD82" s="54"/>
      <c r="AE82" s="54"/>
      <c r="AF82" s="54"/>
      <c r="AG82" s="54"/>
      <c r="AH82" s="54"/>
      <c r="AI82" s="54"/>
      <c r="AJ82" s="54"/>
      <c r="AK82" s="54"/>
      <c r="AL82" s="256"/>
      <c r="AM82" s="256"/>
      <c r="AN82" s="337"/>
      <c r="AO82" s="256"/>
      <c r="AP82" s="256"/>
      <c r="AQ82" s="256"/>
      <c r="AR82" s="256"/>
      <c r="AS82" s="256"/>
      <c r="AT82" s="256"/>
      <c r="AU82" s="256"/>
      <c r="AV82" s="256"/>
      <c r="AW82" s="256"/>
      <c r="AX82" s="256"/>
      <c r="AY82" s="256"/>
      <c r="AZ82" s="54"/>
      <c r="BA82" s="54"/>
      <c r="BB82" s="34"/>
      <c r="BC82" s="54"/>
      <c r="BD82" s="54"/>
      <c r="BE82" s="54"/>
      <c r="BF82" s="54"/>
      <c r="BG82" s="54"/>
      <c r="BH82" s="54"/>
      <c r="BI82" s="54"/>
      <c r="BJ82" s="54"/>
      <c r="BK82" s="54"/>
      <c r="BL82" s="54"/>
      <c r="BM82" s="54"/>
      <c r="BN82" s="256"/>
      <c r="BO82" s="256"/>
      <c r="BP82" s="337"/>
      <c r="BQ82" s="256"/>
      <c r="BR82" s="256"/>
      <c r="BS82" s="256"/>
      <c r="BT82" s="256"/>
      <c r="BU82" s="256"/>
      <c r="BV82" s="256"/>
      <c r="BW82" s="256"/>
      <c r="BX82" s="256"/>
      <c r="BY82" s="256"/>
      <c r="BZ82" s="256"/>
      <c r="CA82" s="256"/>
    </row>
    <row r="83" spans="1:79" x14ac:dyDescent="0.2">
      <c r="A83" s="54"/>
      <c r="B83" s="34"/>
      <c r="C83" s="34"/>
      <c r="D83" s="34"/>
      <c r="E83" s="34"/>
      <c r="F83" s="34"/>
      <c r="G83" s="54"/>
      <c r="H83" s="34"/>
      <c r="I83" s="54"/>
      <c r="J83" s="256"/>
      <c r="K83" s="256"/>
      <c r="L83" s="337"/>
      <c r="M83" s="256"/>
      <c r="N83" s="256"/>
      <c r="O83" s="256"/>
      <c r="P83" s="256"/>
      <c r="Q83" s="256"/>
      <c r="R83" s="256"/>
      <c r="S83" s="256"/>
      <c r="T83" s="256"/>
      <c r="U83" s="256"/>
      <c r="V83" s="256"/>
      <c r="W83" s="256"/>
      <c r="X83" s="54"/>
      <c r="Y83" s="54"/>
      <c r="Z83" s="34"/>
      <c r="AA83" s="54"/>
      <c r="AB83" s="54"/>
      <c r="AC83" s="54"/>
      <c r="AD83" s="54"/>
      <c r="AE83" s="54"/>
      <c r="AF83" s="54"/>
      <c r="AG83" s="54"/>
      <c r="AH83" s="54"/>
      <c r="AI83" s="54"/>
      <c r="AJ83" s="54"/>
      <c r="AK83" s="54"/>
      <c r="AL83" s="256"/>
      <c r="AM83" s="256"/>
      <c r="AN83" s="337"/>
      <c r="AO83" s="256"/>
      <c r="AP83" s="256"/>
      <c r="AQ83" s="256"/>
      <c r="AR83" s="256"/>
      <c r="AS83" s="256"/>
      <c r="AT83" s="256"/>
      <c r="AU83" s="256"/>
      <c r="AV83" s="256"/>
      <c r="AW83" s="256"/>
      <c r="AX83" s="256"/>
      <c r="AY83" s="256"/>
      <c r="AZ83" s="54"/>
      <c r="BA83" s="54"/>
      <c r="BB83" s="34"/>
      <c r="BC83" s="54"/>
      <c r="BD83" s="54"/>
      <c r="BE83" s="54"/>
      <c r="BF83" s="54"/>
      <c r="BG83" s="54"/>
      <c r="BH83" s="54"/>
      <c r="BI83" s="54"/>
      <c r="BJ83" s="54"/>
      <c r="BK83" s="54"/>
      <c r="BL83" s="54"/>
      <c r="BM83" s="54"/>
      <c r="BN83" s="256"/>
      <c r="BO83" s="256"/>
      <c r="BP83" s="337"/>
      <c r="BQ83" s="256"/>
      <c r="BR83" s="256"/>
      <c r="BS83" s="256"/>
      <c r="BT83" s="256"/>
      <c r="BU83" s="256"/>
      <c r="BV83" s="256"/>
      <c r="BW83" s="256"/>
      <c r="BX83" s="256"/>
      <c r="BY83" s="256"/>
      <c r="BZ83" s="256"/>
      <c r="CA83" s="256"/>
    </row>
    <row r="84" spans="1:79" x14ac:dyDescent="0.2">
      <c r="A84" s="54"/>
      <c r="B84" s="34"/>
      <c r="C84" s="34"/>
      <c r="D84" s="34"/>
      <c r="E84" s="34"/>
      <c r="F84" s="34"/>
      <c r="G84" s="54"/>
      <c r="H84" s="34"/>
      <c r="I84" s="54"/>
      <c r="J84" s="256"/>
      <c r="K84" s="256"/>
      <c r="L84" s="337"/>
      <c r="M84" s="256"/>
      <c r="N84" s="256"/>
      <c r="O84" s="256"/>
      <c r="P84" s="256"/>
      <c r="Q84" s="256"/>
      <c r="R84" s="256"/>
      <c r="S84" s="256"/>
      <c r="T84" s="256"/>
      <c r="U84" s="256"/>
      <c r="V84" s="256"/>
      <c r="W84" s="256"/>
      <c r="X84" s="54"/>
      <c r="Y84" s="54"/>
      <c r="Z84" s="34"/>
      <c r="AA84" s="54"/>
      <c r="AB84" s="54"/>
      <c r="AC84" s="54"/>
      <c r="AD84" s="54"/>
      <c r="AE84" s="54"/>
      <c r="AF84" s="54"/>
      <c r="AG84" s="54"/>
      <c r="AH84" s="54"/>
      <c r="AI84" s="54"/>
      <c r="AJ84" s="54"/>
      <c r="AK84" s="54"/>
      <c r="AL84" s="256"/>
      <c r="AM84" s="256"/>
      <c r="AN84" s="337"/>
      <c r="AO84" s="256"/>
      <c r="AP84" s="256"/>
      <c r="AQ84" s="256"/>
      <c r="AR84" s="256"/>
      <c r="AS84" s="256"/>
      <c r="AT84" s="256"/>
      <c r="AU84" s="256"/>
      <c r="AV84" s="256"/>
      <c r="AW84" s="256"/>
      <c r="AX84" s="256"/>
      <c r="AY84" s="256"/>
      <c r="AZ84" s="54"/>
      <c r="BA84" s="54"/>
      <c r="BB84" s="34"/>
      <c r="BC84" s="54"/>
      <c r="BD84" s="54"/>
      <c r="BE84" s="54"/>
      <c r="BF84" s="54"/>
      <c r="BG84" s="54"/>
      <c r="BH84" s="54"/>
      <c r="BI84" s="54"/>
      <c r="BJ84" s="54"/>
      <c r="BK84" s="54"/>
      <c r="BL84" s="54"/>
      <c r="BM84" s="54"/>
      <c r="BN84" s="256"/>
      <c r="BO84" s="256"/>
      <c r="BP84" s="337"/>
      <c r="BQ84" s="256"/>
      <c r="BR84" s="256"/>
      <c r="BS84" s="256"/>
      <c r="BT84" s="256"/>
      <c r="BU84" s="256"/>
      <c r="BV84" s="256"/>
      <c r="BW84" s="256"/>
      <c r="BX84" s="256"/>
      <c r="BY84" s="256"/>
      <c r="BZ84" s="256"/>
      <c r="CA84" s="256"/>
    </row>
    <row r="85" spans="1:79" x14ac:dyDescent="0.2">
      <c r="A85" s="54"/>
      <c r="B85" s="34"/>
      <c r="C85" s="34"/>
      <c r="D85" s="34"/>
      <c r="E85" s="34"/>
      <c r="F85" s="34"/>
      <c r="G85" s="54"/>
      <c r="H85" s="34"/>
      <c r="I85" s="54"/>
      <c r="J85" s="256"/>
      <c r="K85" s="256"/>
      <c r="L85" s="337"/>
      <c r="M85" s="256"/>
      <c r="N85" s="256"/>
      <c r="O85" s="256"/>
      <c r="P85" s="256"/>
      <c r="Q85" s="256"/>
      <c r="R85" s="256"/>
      <c r="S85" s="256"/>
      <c r="T85" s="256"/>
      <c r="U85" s="256"/>
      <c r="V85" s="256"/>
      <c r="W85" s="256"/>
      <c r="X85" s="54"/>
      <c r="Y85" s="54"/>
      <c r="Z85" s="34"/>
      <c r="AA85" s="54"/>
      <c r="AB85" s="54"/>
      <c r="AC85" s="54"/>
      <c r="AD85" s="54"/>
      <c r="AE85" s="54"/>
      <c r="AF85" s="54"/>
      <c r="AG85" s="54"/>
      <c r="AH85" s="54"/>
      <c r="AI85" s="54"/>
      <c r="AJ85" s="54"/>
      <c r="AK85" s="54"/>
      <c r="AL85" s="256"/>
      <c r="AM85" s="256"/>
      <c r="AN85" s="337"/>
      <c r="AO85" s="256"/>
      <c r="AP85" s="256"/>
      <c r="AQ85" s="256"/>
      <c r="AR85" s="256"/>
      <c r="AS85" s="256"/>
      <c r="AT85" s="256"/>
      <c r="AU85" s="256"/>
      <c r="AV85" s="256"/>
      <c r="AW85" s="256"/>
      <c r="AX85" s="256"/>
      <c r="AY85" s="256"/>
      <c r="AZ85" s="54"/>
      <c r="BA85" s="54"/>
      <c r="BB85" s="34"/>
      <c r="BC85" s="54"/>
      <c r="BD85" s="54"/>
      <c r="BE85" s="54"/>
      <c r="BF85" s="54"/>
      <c r="BG85" s="54"/>
      <c r="BH85" s="54"/>
      <c r="BI85" s="54"/>
      <c r="BJ85" s="54"/>
      <c r="BK85" s="54"/>
      <c r="BL85" s="54"/>
      <c r="BM85" s="54"/>
      <c r="BN85" s="256"/>
      <c r="BO85" s="256"/>
      <c r="BP85" s="337"/>
      <c r="BQ85" s="256"/>
      <c r="BR85" s="256"/>
      <c r="BS85" s="256"/>
      <c r="BT85" s="256"/>
      <c r="BU85" s="256"/>
      <c r="BV85" s="256"/>
      <c r="BW85" s="256"/>
      <c r="BX85" s="256"/>
      <c r="BY85" s="256"/>
      <c r="BZ85" s="256"/>
      <c r="CA85" s="256"/>
    </row>
    <row r="86" spans="1:79" x14ac:dyDescent="0.2">
      <c r="A86" s="54"/>
      <c r="B86" s="34"/>
      <c r="C86" s="34"/>
      <c r="D86" s="34"/>
      <c r="E86" s="34"/>
      <c r="F86" s="34"/>
      <c r="G86" s="54"/>
      <c r="H86" s="34"/>
      <c r="I86" s="54"/>
      <c r="J86" s="256"/>
      <c r="K86" s="256"/>
      <c r="L86" s="337"/>
      <c r="M86" s="256"/>
      <c r="N86" s="256"/>
      <c r="O86" s="256"/>
      <c r="P86" s="256"/>
      <c r="Q86" s="256"/>
      <c r="R86" s="256"/>
      <c r="S86" s="256"/>
      <c r="T86" s="256"/>
      <c r="U86" s="256"/>
      <c r="V86" s="256"/>
      <c r="W86" s="256"/>
      <c r="X86" s="54"/>
      <c r="Y86" s="54"/>
      <c r="Z86" s="34"/>
      <c r="AA86" s="54"/>
      <c r="AB86" s="54"/>
      <c r="AC86" s="54"/>
      <c r="AD86" s="54"/>
      <c r="AE86" s="54"/>
      <c r="AF86" s="54"/>
      <c r="AG86" s="54"/>
      <c r="AH86" s="54"/>
      <c r="AI86" s="54"/>
      <c r="AJ86" s="54"/>
      <c r="AK86" s="54"/>
      <c r="AL86" s="256"/>
      <c r="AM86" s="256"/>
      <c r="AN86" s="337"/>
      <c r="AO86" s="256"/>
      <c r="AP86" s="256"/>
      <c r="AQ86" s="256"/>
      <c r="AR86" s="256"/>
      <c r="AS86" s="256"/>
      <c r="AT86" s="256"/>
      <c r="AU86" s="256"/>
      <c r="AV86" s="256"/>
      <c r="AW86" s="256"/>
      <c r="AX86" s="256"/>
      <c r="AY86" s="256"/>
      <c r="AZ86" s="54"/>
      <c r="BA86" s="54"/>
      <c r="BB86" s="34"/>
      <c r="BC86" s="54"/>
      <c r="BD86" s="54"/>
      <c r="BE86" s="54"/>
      <c r="BF86" s="54"/>
      <c r="BG86" s="54"/>
      <c r="BH86" s="54"/>
      <c r="BI86" s="54"/>
      <c r="BJ86" s="54"/>
      <c r="BK86" s="54"/>
      <c r="BL86" s="54"/>
      <c r="BM86" s="54"/>
      <c r="BN86" s="256"/>
      <c r="BO86" s="256"/>
      <c r="BP86" s="337"/>
      <c r="BQ86" s="256"/>
      <c r="BR86" s="256"/>
      <c r="BS86" s="256"/>
      <c r="BT86" s="256"/>
      <c r="BU86" s="256"/>
      <c r="BV86" s="256"/>
      <c r="BW86" s="256"/>
      <c r="BX86" s="256"/>
      <c r="BY86" s="256"/>
      <c r="BZ86" s="256"/>
      <c r="CA86" s="256"/>
    </row>
    <row r="87" spans="1:79" x14ac:dyDescent="0.2">
      <c r="A87" s="54"/>
      <c r="B87" s="34"/>
      <c r="C87" s="34"/>
      <c r="D87" s="34"/>
      <c r="E87" s="34"/>
      <c r="F87" s="34"/>
      <c r="G87" s="54"/>
      <c r="H87" s="34"/>
      <c r="I87" s="54"/>
      <c r="J87" s="256"/>
      <c r="K87" s="256"/>
      <c r="L87" s="337"/>
      <c r="M87" s="256"/>
      <c r="N87" s="256"/>
      <c r="O87" s="256"/>
      <c r="P87" s="256"/>
      <c r="Q87" s="256"/>
      <c r="R87" s="256"/>
      <c r="S87" s="256"/>
      <c r="T87" s="256"/>
      <c r="U87" s="256"/>
      <c r="V87" s="256"/>
      <c r="W87" s="256"/>
      <c r="X87" s="54"/>
      <c r="Y87" s="54"/>
      <c r="Z87" s="34"/>
      <c r="AA87" s="54"/>
      <c r="AB87" s="54"/>
      <c r="AC87" s="54"/>
      <c r="AD87" s="54"/>
      <c r="AE87" s="54"/>
      <c r="AF87" s="54"/>
      <c r="AG87" s="54"/>
      <c r="AH87" s="54"/>
      <c r="AI87" s="54"/>
      <c r="AJ87" s="54"/>
      <c r="AK87" s="54"/>
      <c r="AL87" s="256"/>
      <c r="AM87" s="256"/>
      <c r="AN87" s="337"/>
      <c r="AO87" s="256"/>
      <c r="AP87" s="256"/>
      <c r="AQ87" s="256"/>
      <c r="AR87" s="256"/>
      <c r="AS87" s="256"/>
      <c r="AT87" s="256"/>
      <c r="AU87" s="256"/>
      <c r="AV87" s="256"/>
      <c r="AW87" s="256"/>
      <c r="AX87" s="256"/>
      <c r="AY87" s="256"/>
      <c r="AZ87" s="54"/>
      <c r="BA87" s="54"/>
      <c r="BB87" s="34"/>
      <c r="BC87" s="54"/>
      <c r="BD87" s="54"/>
      <c r="BE87" s="54"/>
      <c r="BF87" s="54"/>
      <c r="BG87" s="54"/>
      <c r="BH87" s="54"/>
      <c r="BI87" s="54"/>
      <c r="BJ87" s="54"/>
      <c r="BK87" s="54"/>
      <c r="BL87" s="54"/>
      <c r="BM87" s="54"/>
      <c r="BN87" s="256"/>
      <c r="BO87" s="256"/>
      <c r="BP87" s="337"/>
      <c r="BQ87" s="256"/>
      <c r="BR87" s="256"/>
      <c r="BS87" s="256"/>
      <c r="BT87" s="256"/>
      <c r="BU87" s="256"/>
      <c r="BV87" s="256"/>
      <c r="BW87" s="256"/>
      <c r="BX87" s="256"/>
      <c r="BY87" s="256"/>
      <c r="BZ87" s="256"/>
      <c r="CA87" s="256"/>
    </row>
    <row r="88" spans="1:79" x14ac:dyDescent="0.2">
      <c r="A88" s="54"/>
      <c r="B88" s="34"/>
      <c r="C88" s="34"/>
      <c r="D88" s="34"/>
      <c r="E88" s="34"/>
      <c r="F88" s="34"/>
      <c r="G88" s="54"/>
      <c r="H88" s="34"/>
      <c r="I88" s="54"/>
      <c r="J88" s="256"/>
      <c r="K88" s="256"/>
      <c r="L88" s="337"/>
      <c r="M88" s="256"/>
      <c r="N88" s="256"/>
      <c r="O88" s="256"/>
      <c r="P88" s="256"/>
      <c r="Q88" s="256"/>
      <c r="R88" s="256"/>
      <c r="S88" s="256"/>
      <c r="T88" s="256"/>
      <c r="U88" s="256"/>
      <c r="V88" s="256"/>
      <c r="W88" s="256"/>
      <c r="X88" s="54"/>
      <c r="Y88" s="54"/>
      <c r="Z88" s="34"/>
      <c r="AA88" s="54"/>
      <c r="AB88" s="54"/>
      <c r="AC88" s="54"/>
      <c r="AD88" s="54"/>
      <c r="AE88" s="54"/>
      <c r="AF88" s="54"/>
      <c r="AG88" s="54"/>
      <c r="AH88" s="54"/>
      <c r="AI88" s="54"/>
      <c r="AJ88" s="54"/>
      <c r="AK88" s="54"/>
      <c r="AL88" s="256"/>
      <c r="AM88" s="256"/>
      <c r="AN88" s="337"/>
      <c r="AO88" s="256"/>
      <c r="AP88" s="256"/>
      <c r="AQ88" s="256"/>
      <c r="AR88" s="256"/>
      <c r="AS88" s="256"/>
      <c r="AT88" s="256"/>
      <c r="AU88" s="256"/>
      <c r="AV88" s="256"/>
      <c r="AW88" s="256"/>
      <c r="AX88" s="256"/>
      <c r="AY88" s="256"/>
      <c r="AZ88" s="54"/>
      <c r="BA88" s="54"/>
      <c r="BB88" s="34"/>
      <c r="BC88" s="54"/>
      <c r="BD88" s="54"/>
      <c r="BE88" s="54"/>
      <c r="BF88" s="54"/>
      <c r="BG88" s="54"/>
      <c r="BH88" s="54"/>
      <c r="BI88" s="54"/>
      <c r="BJ88" s="54"/>
      <c r="BK88" s="54"/>
      <c r="BL88" s="54"/>
      <c r="BM88" s="54"/>
      <c r="BN88" s="256"/>
      <c r="BO88" s="256"/>
      <c r="BP88" s="337"/>
      <c r="BQ88" s="256"/>
      <c r="BR88" s="256"/>
      <c r="BS88" s="256"/>
      <c r="BT88" s="256"/>
      <c r="BU88" s="256"/>
      <c r="BV88" s="256"/>
      <c r="BW88" s="256"/>
      <c r="BX88" s="256"/>
      <c r="BY88" s="256"/>
      <c r="BZ88" s="256"/>
      <c r="CA88" s="256"/>
    </row>
    <row r="89" spans="1:79" x14ac:dyDescent="0.2">
      <c r="A89" s="54"/>
      <c r="B89" s="34"/>
      <c r="C89" s="34"/>
      <c r="D89" s="34"/>
      <c r="E89" s="34"/>
      <c r="F89" s="34"/>
      <c r="G89" s="54"/>
      <c r="H89" s="34"/>
      <c r="I89" s="54"/>
      <c r="J89" s="256"/>
      <c r="K89" s="256"/>
      <c r="L89" s="337"/>
      <c r="M89" s="256"/>
      <c r="N89" s="256"/>
      <c r="O89" s="256"/>
      <c r="P89" s="256"/>
      <c r="Q89" s="256"/>
      <c r="R89" s="256"/>
      <c r="S89" s="256"/>
      <c r="T89" s="256"/>
      <c r="U89" s="256"/>
      <c r="V89" s="256"/>
      <c r="W89" s="256"/>
      <c r="X89" s="54"/>
      <c r="Y89" s="54"/>
      <c r="Z89" s="34"/>
      <c r="AA89" s="54"/>
      <c r="AB89" s="54"/>
      <c r="AC89" s="54"/>
      <c r="AD89" s="54"/>
      <c r="AE89" s="54"/>
      <c r="AF89" s="54"/>
      <c r="AG89" s="54"/>
      <c r="AH89" s="54"/>
      <c r="AI89" s="54"/>
      <c r="AJ89" s="54"/>
      <c r="AK89" s="54"/>
      <c r="AL89" s="256"/>
      <c r="AM89" s="256"/>
      <c r="AN89" s="337"/>
      <c r="AO89" s="256"/>
      <c r="AP89" s="256"/>
      <c r="AQ89" s="256"/>
      <c r="AR89" s="256"/>
      <c r="AS89" s="256"/>
      <c r="AT89" s="256"/>
      <c r="AU89" s="256"/>
      <c r="AV89" s="256"/>
      <c r="AW89" s="256"/>
      <c r="AX89" s="256"/>
      <c r="AY89" s="256"/>
      <c r="AZ89" s="54"/>
      <c r="BA89" s="54"/>
      <c r="BB89" s="34"/>
      <c r="BC89" s="54"/>
      <c r="BD89" s="54"/>
      <c r="BE89" s="54"/>
      <c r="BF89" s="54"/>
      <c r="BG89" s="54"/>
      <c r="BH89" s="54"/>
      <c r="BI89" s="54"/>
      <c r="BJ89" s="54"/>
      <c r="BK89" s="54"/>
      <c r="BL89" s="54"/>
      <c r="BM89" s="54"/>
      <c r="BN89" s="256"/>
      <c r="BO89" s="256"/>
      <c r="BP89" s="337"/>
      <c r="BQ89" s="256"/>
      <c r="BR89" s="256"/>
      <c r="BS89" s="256"/>
      <c r="BT89" s="256"/>
      <c r="BU89" s="256"/>
      <c r="BV89" s="256"/>
      <c r="BW89" s="256"/>
      <c r="BX89" s="256"/>
      <c r="BY89" s="256"/>
      <c r="BZ89" s="256"/>
      <c r="CA89" s="256"/>
    </row>
    <row r="90" spans="1:79" x14ac:dyDescent="0.2">
      <c r="A90" s="54"/>
      <c r="B90" s="34"/>
      <c r="C90" s="34"/>
      <c r="D90" s="34"/>
      <c r="E90" s="34"/>
      <c r="F90" s="34"/>
      <c r="G90" s="54"/>
      <c r="H90" s="34"/>
      <c r="I90" s="54"/>
      <c r="J90" s="256"/>
      <c r="K90" s="256"/>
      <c r="L90" s="337"/>
      <c r="M90" s="256"/>
      <c r="N90" s="256"/>
      <c r="O90" s="256"/>
      <c r="P90" s="256"/>
      <c r="Q90" s="256"/>
      <c r="R90" s="256"/>
      <c r="S90" s="256"/>
      <c r="T90" s="256"/>
      <c r="U90" s="256"/>
      <c r="V90" s="256"/>
      <c r="W90" s="256"/>
      <c r="X90" s="54"/>
      <c r="Y90" s="54"/>
      <c r="Z90" s="34"/>
      <c r="AA90" s="54"/>
      <c r="AB90" s="54"/>
      <c r="AC90" s="54"/>
      <c r="AD90" s="54"/>
      <c r="AE90" s="54"/>
      <c r="AF90" s="54"/>
      <c r="AG90" s="54"/>
      <c r="AH90" s="54"/>
      <c r="AI90" s="54"/>
      <c r="AJ90" s="54"/>
      <c r="AK90" s="54"/>
      <c r="AL90" s="256"/>
      <c r="AM90" s="256"/>
      <c r="AN90" s="337"/>
      <c r="AO90" s="256"/>
      <c r="AP90" s="256"/>
      <c r="AQ90" s="256"/>
      <c r="AR90" s="256"/>
      <c r="AS90" s="256"/>
      <c r="AT90" s="256"/>
      <c r="AU90" s="256"/>
      <c r="AV90" s="256"/>
      <c r="AW90" s="256"/>
      <c r="AX90" s="256"/>
      <c r="AY90" s="256"/>
      <c r="AZ90" s="54"/>
      <c r="BA90" s="54"/>
      <c r="BB90" s="34"/>
      <c r="BC90" s="54"/>
      <c r="BD90" s="54"/>
      <c r="BE90" s="54"/>
      <c r="BF90" s="54"/>
      <c r="BG90" s="54"/>
      <c r="BH90" s="54"/>
      <c r="BI90" s="54"/>
      <c r="BJ90" s="54"/>
      <c r="BK90" s="54"/>
      <c r="BL90" s="54"/>
      <c r="BM90" s="54"/>
      <c r="BN90" s="256"/>
      <c r="BO90" s="256"/>
      <c r="BP90" s="337"/>
      <c r="BQ90" s="256"/>
      <c r="BR90" s="256"/>
      <c r="BS90" s="256"/>
      <c r="BT90" s="256"/>
      <c r="BU90" s="256"/>
      <c r="BV90" s="256"/>
      <c r="BW90" s="256"/>
      <c r="BX90" s="256"/>
      <c r="BY90" s="256"/>
      <c r="BZ90" s="256"/>
      <c r="CA90" s="256"/>
    </row>
    <row r="91" spans="1:79" x14ac:dyDescent="0.2">
      <c r="A91" s="54"/>
      <c r="B91" s="34"/>
      <c r="C91" s="34"/>
      <c r="D91" s="34"/>
      <c r="E91" s="34"/>
      <c r="F91" s="34"/>
      <c r="G91" s="54"/>
      <c r="H91" s="34"/>
      <c r="I91" s="54"/>
      <c r="J91" s="256"/>
      <c r="K91" s="256"/>
      <c r="L91" s="337"/>
      <c r="M91" s="256"/>
      <c r="N91" s="256"/>
      <c r="O91" s="256"/>
      <c r="P91" s="256"/>
      <c r="Q91" s="256"/>
      <c r="R91" s="256"/>
      <c r="S91" s="256"/>
      <c r="T91" s="256"/>
      <c r="U91" s="256"/>
      <c r="V91" s="256"/>
      <c r="W91" s="256"/>
      <c r="X91" s="54"/>
      <c r="Y91" s="54"/>
      <c r="Z91" s="34"/>
      <c r="AA91" s="54"/>
      <c r="AB91" s="54"/>
      <c r="AC91" s="54"/>
      <c r="AD91" s="54"/>
      <c r="AE91" s="54"/>
      <c r="AF91" s="54"/>
      <c r="AG91" s="54"/>
      <c r="AH91" s="54"/>
      <c r="AI91" s="54"/>
      <c r="AJ91" s="54"/>
      <c r="AK91" s="54"/>
      <c r="AL91" s="256"/>
      <c r="AM91" s="256"/>
      <c r="AN91" s="337"/>
      <c r="AO91" s="256"/>
      <c r="AP91" s="256"/>
      <c r="AQ91" s="256"/>
      <c r="AR91" s="256"/>
      <c r="AS91" s="256"/>
      <c r="AT91" s="256"/>
      <c r="AU91" s="256"/>
      <c r="AV91" s="256"/>
      <c r="AW91" s="256"/>
      <c r="AX91" s="256"/>
      <c r="AY91" s="256"/>
      <c r="AZ91" s="54"/>
      <c r="BA91" s="54"/>
      <c r="BB91" s="34"/>
      <c r="BC91" s="54"/>
      <c r="BD91" s="54"/>
      <c r="BE91" s="54"/>
      <c r="BF91" s="54"/>
      <c r="BG91" s="54"/>
      <c r="BH91" s="54"/>
      <c r="BI91" s="54"/>
      <c r="BJ91" s="54"/>
      <c r="BK91" s="54"/>
      <c r="BL91" s="54"/>
      <c r="BM91" s="54"/>
      <c r="BN91" s="256"/>
      <c r="BO91" s="256"/>
      <c r="BP91" s="337"/>
      <c r="BQ91" s="256"/>
      <c r="BR91" s="256"/>
      <c r="BS91" s="256"/>
      <c r="BT91" s="256"/>
      <c r="BU91" s="256"/>
      <c r="BV91" s="256"/>
      <c r="BW91" s="256"/>
      <c r="BX91" s="256"/>
      <c r="BY91" s="256"/>
      <c r="BZ91" s="256"/>
      <c r="CA91" s="256"/>
    </row>
    <row r="92" spans="1:79" x14ac:dyDescent="0.2">
      <c r="A92" s="54"/>
      <c r="B92" s="34"/>
      <c r="C92" s="34"/>
      <c r="D92" s="34"/>
      <c r="E92" s="34"/>
      <c r="F92" s="34"/>
      <c r="G92" s="54"/>
      <c r="H92" s="34"/>
      <c r="I92" s="54"/>
      <c r="J92" s="256"/>
      <c r="K92" s="256"/>
      <c r="L92" s="337"/>
      <c r="M92" s="256"/>
      <c r="N92" s="256"/>
      <c r="O92" s="256"/>
      <c r="P92" s="256"/>
      <c r="Q92" s="256"/>
      <c r="R92" s="256"/>
      <c r="S92" s="256"/>
      <c r="T92" s="256"/>
      <c r="U92" s="256"/>
      <c r="V92" s="256"/>
      <c r="W92" s="256"/>
      <c r="X92" s="54"/>
      <c r="Y92" s="54"/>
      <c r="Z92" s="34"/>
      <c r="AA92" s="54"/>
      <c r="AB92" s="54"/>
      <c r="AC92" s="54"/>
      <c r="AD92" s="54"/>
      <c r="AE92" s="54"/>
      <c r="AF92" s="54"/>
      <c r="AG92" s="54"/>
      <c r="AH92" s="54"/>
      <c r="AI92" s="54"/>
      <c r="AJ92" s="54"/>
      <c r="AK92" s="54"/>
      <c r="AL92" s="256"/>
      <c r="AM92" s="256"/>
      <c r="AN92" s="337"/>
      <c r="AO92" s="256"/>
      <c r="AP92" s="256"/>
      <c r="AQ92" s="256"/>
      <c r="AR92" s="256"/>
      <c r="AS92" s="256"/>
      <c r="AT92" s="256"/>
      <c r="AU92" s="256"/>
      <c r="AV92" s="256"/>
      <c r="AW92" s="256"/>
      <c r="AX92" s="256"/>
      <c r="AY92" s="256"/>
      <c r="AZ92" s="54"/>
      <c r="BA92" s="54"/>
      <c r="BB92" s="34"/>
      <c r="BC92" s="54"/>
      <c r="BD92" s="54"/>
      <c r="BE92" s="54"/>
      <c r="BF92" s="54"/>
      <c r="BG92" s="54"/>
      <c r="BH92" s="54"/>
      <c r="BI92" s="54"/>
      <c r="BJ92" s="54"/>
      <c r="BK92" s="54"/>
      <c r="BL92" s="54"/>
      <c r="BM92" s="54"/>
      <c r="BN92" s="256"/>
      <c r="BO92" s="256"/>
      <c r="BP92" s="337"/>
      <c r="BQ92" s="256"/>
      <c r="BR92" s="256"/>
      <c r="BS92" s="256"/>
      <c r="BT92" s="256"/>
      <c r="BU92" s="256"/>
      <c r="BV92" s="256"/>
      <c r="BW92" s="256"/>
      <c r="BX92" s="256"/>
      <c r="BY92" s="256"/>
      <c r="BZ92" s="256"/>
      <c r="CA92" s="256"/>
    </row>
    <row r="93" spans="1:79" x14ac:dyDescent="0.2">
      <c r="A93" s="54"/>
      <c r="B93" s="34"/>
      <c r="C93" s="34"/>
      <c r="D93" s="34"/>
      <c r="E93" s="34"/>
      <c r="F93" s="34"/>
      <c r="G93" s="54"/>
      <c r="H93" s="34"/>
      <c r="I93" s="54"/>
      <c r="J93" s="256"/>
      <c r="K93" s="256"/>
      <c r="L93" s="337"/>
      <c r="M93" s="256"/>
      <c r="N93" s="256"/>
      <c r="O93" s="256"/>
      <c r="P93" s="256"/>
      <c r="Q93" s="256"/>
      <c r="R93" s="256"/>
      <c r="S93" s="256"/>
      <c r="T93" s="256"/>
      <c r="U93" s="256"/>
      <c r="V93" s="256"/>
      <c r="W93" s="256"/>
      <c r="X93" s="54"/>
      <c r="Y93" s="54"/>
      <c r="Z93" s="34"/>
      <c r="AA93" s="54"/>
      <c r="AB93" s="54"/>
      <c r="AC93" s="54"/>
      <c r="AD93" s="54"/>
      <c r="AE93" s="54"/>
      <c r="AF93" s="54"/>
      <c r="AG93" s="54"/>
      <c r="AH93" s="54"/>
      <c r="AI93" s="54"/>
      <c r="AJ93" s="54"/>
      <c r="AK93" s="54"/>
      <c r="AL93" s="256"/>
      <c r="AM93" s="256"/>
      <c r="AN93" s="337"/>
      <c r="AO93" s="256"/>
      <c r="AP93" s="256"/>
      <c r="AQ93" s="256"/>
      <c r="AR93" s="256"/>
      <c r="AS93" s="256"/>
      <c r="AT93" s="256"/>
      <c r="AU93" s="256"/>
      <c r="AV93" s="256"/>
      <c r="AW93" s="256"/>
      <c r="AX93" s="256"/>
      <c r="AY93" s="256"/>
      <c r="AZ93" s="54"/>
      <c r="BA93" s="54"/>
      <c r="BB93" s="34"/>
      <c r="BC93" s="54"/>
      <c r="BD93" s="54"/>
      <c r="BE93" s="54"/>
      <c r="BF93" s="54"/>
      <c r="BG93" s="54"/>
      <c r="BH93" s="54"/>
      <c r="BI93" s="54"/>
      <c r="BJ93" s="54"/>
      <c r="BK93" s="54"/>
      <c r="BL93" s="54"/>
      <c r="BM93" s="54"/>
      <c r="BN93" s="256"/>
      <c r="BO93" s="256"/>
      <c r="BP93" s="337"/>
      <c r="BQ93" s="256"/>
      <c r="BR93" s="256"/>
      <c r="BS93" s="256"/>
      <c r="BT93" s="256"/>
      <c r="BU93" s="256"/>
      <c r="BV93" s="256"/>
      <c r="BW93" s="256"/>
      <c r="BX93" s="256"/>
      <c r="BY93" s="256"/>
      <c r="BZ93" s="256"/>
      <c r="CA93" s="256"/>
    </row>
    <row r="94" spans="1:79" x14ac:dyDescent="0.2">
      <c r="A94" s="54"/>
      <c r="B94" s="34"/>
      <c r="C94" s="34"/>
      <c r="D94" s="34"/>
      <c r="E94" s="34"/>
      <c r="F94" s="34"/>
      <c r="G94" s="54"/>
      <c r="H94" s="34"/>
      <c r="I94" s="54"/>
      <c r="J94" s="256"/>
      <c r="K94" s="256"/>
      <c r="L94" s="337"/>
      <c r="M94" s="256"/>
      <c r="N94" s="256"/>
      <c r="O94" s="256"/>
      <c r="P94" s="256"/>
      <c r="Q94" s="256"/>
      <c r="R94" s="256"/>
      <c r="S94" s="256"/>
      <c r="T94" s="256"/>
      <c r="U94" s="256"/>
      <c r="V94" s="256"/>
      <c r="W94" s="256"/>
      <c r="X94" s="54"/>
      <c r="Y94" s="54"/>
      <c r="Z94" s="34"/>
      <c r="AA94" s="54"/>
      <c r="AB94" s="54"/>
      <c r="AC94" s="54"/>
      <c r="AD94" s="54"/>
      <c r="AE94" s="54"/>
      <c r="AF94" s="54"/>
      <c r="AG94" s="54"/>
      <c r="AH94" s="54"/>
      <c r="AI94" s="54"/>
      <c r="AJ94" s="54"/>
      <c r="AK94" s="54"/>
      <c r="AL94" s="256"/>
      <c r="AM94" s="256"/>
      <c r="AN94" s="337"/>
      <c r="AO94" s="256"/>
      <c r="AP94" s="256"/>
      <c r="AQ94" s="256"/>
      <c r="AR94" s="256"/>
      <c r="AS94" s="256"/>
      <c r="AT94" s="256"/>
      <c r="AU94" s="256"/>
      <c r="AV94" s="256"/>
      <c r="AW94" s="256"/>
      <c r="AX94" s="256"/>
      <c r="AY94" s="256"/>
      <c r="AZ94" s="54"/>
      <c r="BA94" s="54"/>
      <c r="BB94" s="34"/>
      <c r="BC94" s="54"/>
      <c r="BD94" s="54"/>
      <c r="BE94" s="54"/>
      <c r="BF94" s="54"/>
      <c r="BG94" s="54"/>
      <c r="BH94" s="54"/>
      <c r="BI94" s="54"/>
      <c r="BJ94" s="54"/>
      <c r="BK94" s="54"/>
      <c r="BL94" s="54"/>
      <c r="BM94" s="54"/>
      <c r="BN94" s="256"/>
      <c r="BO94" s="256"/>
      <c r="BP94" s="337"/>
      <c r="BQ94" s="256"/>
      <c r="BR94" s="256"/>
      <c r="BS94" s="256"/>
      <c r="BT94" s="256"/>
      <c r="BU94" s="256"/>
      <c r="BV94" s="256"/>
      <c r="BW94" s="256"/>
      <c r="BX94" s="256"/>
      <c r="BY94" s="256"/>
      <c r="BZ94" s="256"/>
      <c r="CA94" s="256"/>
    </row>
    <row r="95" spans="1:79" x14ac:dyDescent="0.2">
      <c r="A95" s="54"/>
      <c r="B95" s="34"/>
      <c r="C95" s="34"/>
      <c r="D95" s="34"/>
      <c r="E95" s="34"/>
      <c r="F95" s="34"/>
      <c r="G95" s="54"/>
      <c r="H95" s="34"/>
      <c r="I95" s="54"/>
      <c r="J95" s="256"/>
      <c r="K95" s="256"/>
      <c r="L95" s="337"/>
      <c r="M95" s="256"/>
      <c r="N95" s="256"/>
      <c r="O95" s="256"/>
      <c r="P95" s="256"/>
      <c r="Q95" s="256"/>
      <c r="R95" s="256"/>
      <c r="S95" s="256"/>
      <c r="T95" s="256"/>
      <c r="U95" s="256"/>
      <c r="V95" s="256"/>
      <c r="W95" s="256"/>
      <c r="X95" s="54"/>
      <c r="Y95" s="54"/>
      <c r="Z95" s="34"/>
      <c r="AA95" s="54"/>
      <c r="AB95" s="54"/>
      <c r="AC95" s="54"/>
      <c r="AD95" s="54"/>
      <c r="AE95" s="54"/>
      <c r="AF95" s="54"/>
      <c r="AG95" s="54"/>
      <c r="AH95" s="54"/>
      <c r="AI95" s="54"/>
      <c r="AJ95" s="54"/>
      <c r="AK95" s="54"/>
      <c r="AL95" s="256"/>
      <c r="AM95" s="256"/>
      <c r="AN95" s="337"/>
      <c r="AO95" s="256"/>
      <c r="AP95" s="256"/>
      <c r="AQ95" s="256"/>
      <c r="AR95" s="256"/>
      <c r="AS95" s="256"/>
      <c r="AT95" s="256"/>
      <c r="AU95" s="256"/>
      <c r="AV95" s="256"/>
      <c r="AW95" s="256"/>
      <c r="AX95" s="256"/>
      <c r="AY95" s="256"/>
      <c r="AZ95" s="54"/>
      <c r="BA95" s="54"/>
      <c r="BB95" s="34"/>
      <c r="BC95" s="54"/>
      <c r="BD95" s="54"/>
      <c r="BE95" s="54"/>
      <c r="BF95" s="54"/>
      <c r="BG95" s="54"/>
      <c r="BH95" s="54"/>
      <c r="BI95" s="54"/>
      <c r="BJ95" s="54"/>
      <c r="BK95" s="54"/>
      <c r="BL95" s="54"/>
      <c r="BM95" s="54"/>
      <c r="BN95" s="256"/>
      <c r="BO95" s="256"/>
      <c r="BP95" s="337"/>
      <c r="BQ95" s="256"/>
      <c r="BR95" s="256"/>
      <c r="BS95" s="256"/>
      <c r="BT95" s="256"/>
      <c r="BU95" s="256"/>
      <c r="BV95" s="256"/>
      <c r="BW95" s="256"/>
      <c r="BX95" s="256"/>
      <c r="BY95" s="256"/>
      <c r="BZ95" s="256"/>
      <c r="CA95" s="256"/>
    </row>
    <row r="96" spans="1:79" x14ac:dyDescent="0.2">
      <c r="A96" s="54"/>
      <c r="B96" s="34"/>
      <c r="C96" s="34"/>
      <c r="D96" s="34"/>
      <c r="E96" s="34"/>
      <c r="F96" s="34"/>
      <c r="G96" s="54"/>
      <c r="H96" s="34"/>
      <c r="I96" s="54"/>
      <c r="J96" s="256"/>
      <c r="K96" s="256"/>
      <c r="L96" s="337"/>
      <c r="M96" s="256"/>
      <c r="N96" s="256"/>
      <c r="O96" s="256"/>
      <c r="P96" s="256"/>
      <c r="Q96" s="256"/>
      <c r="R96" s="256"/>
      <c r="S96" s="256"/>
      <c r="T96" s="256"/>
      <c r="U96" s="256"/>
      <c r="V96" s="256"/>
      <c r="W96" s="256"/>
      <c r="X96" s="54"/>
      <c r="Y96" s="54"/>
      <c r="Z96" s="34"/>
      <c r="AA96" s="54"/>
      <c r="AB96" s="54"/>
      <c r="AC96" s="54"/>
      <c r="AD96" s="54"/>
      <c r="AE96" s="54"/>
      <c r="AF96" s="54"/>
      <c r="AG96" s="54"/>
      <c r="AH96" s="54"/>
      <c r="AI96" s="54"/>
      <c r="AJ96" s="54"/>
      <c r="AK96" s="54"/>
      <c r="AL96" s="256"/>
      <c r="AM96" s="256"/>
      <c r="AN96" s="337"/>
      <c r="AO96" s="256"/>
      <c r="AP96" s="256"/>
      <c r="AQ96" s="256"/>
      <c r="AR96" s="256"/>
      <c r="AS96" s="256"/>
      <c r="AT96" s="256"/>
      <c r="AU96" s="256"/>
      <c r="AV96" s="256"/>
      <c r="AW96" s="256"/>
      <c r="AX96" s="256"/>
      <c r="AY96" s="256"/>
      <c r="AZ96" s="54"/>
      <c r="BA96" s="54"/>
      <c r="BB96" s="34"/>
      <c r="BC96" s="54"/>
      <c r="BD96" s="54"/>
      <c r="BE96" s="54"/>
      <c r="BF96" s="54"/>
      <c r="BG96" s="54"/>
      <c r="BH96" s="54"/>
      <c r="BI96" s="54"/>
      <c r="BJ96" s="54"/>
      <c r="BK96" s="54"/>
      <c r="BL96" s="54"/>
      <c r="BM96" s="54"/>
      <c r="BN96" s="256"/>
      <c r="BO96" s="256"/>
      <c r="BP96" s="337"/>
      <c r="BQ96" s="256"/>
      <c r="BR96" s="256"/>
      <c r="BS96" s="256"/>
      <c r="BT96" s="256"/>
      <c r="BU96" s="256"/>
      <c r="BV96" s="256"/>
      <c r="BW96" s="256"/>
      <c r="BX96" s="256"/>
      <c r="BY96" s="256"/>
      <c r="BZ96" s="256"/>
      <c r="CA96" s="256"/>
    </row>
    <row r="97" spans="1:79" x14ac:dyDescent="0.2">
      <c r="A97" s="54"/>
      <c r="B97" s="34"/>
      <c r="C97" s="34"/>
      <c r="D97" s="34"/>
      <c r="E97" s="34"/>
      <c r="F97" s="34"/>
      <c r="G97" s="54"/>
      <c r="H97" s="34"/>
      <c r="I97" s="54"/>
      <c r="J97" s="256"/>
      <c r="K97" s="256"/>
      <c r="L97" s="337"/>
      <c r="M97" s="256"/>
      <c r="N97" s="256"/>
      <c r="O97" s="256"/>
      <c r="P97" s="256"/>
      <c r="Q97" s="256"/>
      <c r="R97" s="256"/>
      <c r="S97" s="256"/>
      <c r="T97" s="256"/>
      <c r="U97" s="256"/>
      <c r="V97" s="256"/>
      <c r="W97" s="256"/>
      <c r="X97" s="54"/>
      <c r="Y97" s="54"/>
      <c r="Z97" s="34"/>
      <c r="AA97" s="54"/>
      <c r="AB97" s="54"/>
      <c r="AC97" s="54"/>
      <c r="AD97" s="54"/>
      <c r="AE97" s="54"/>
      <c r="AF97" s="54"/>
      <c r="AG97" s="54"/>
      <c r="AH97" s="54"/>
      <c r="AI97" s="54"/>
      <c r="AJ97" s="54"/>
      <c r="AK97" s="54"/>
      <c r="AL97" s="256"/>
      <c r="AM97" s="256"/>
      <c r="AN97" s="337"/>
      <c r="AO97" s="256"/>
      <c r="AP97" s="256"/>
      <c r="AQ97" s="256"/>
      <c r="AR97" s="256"/>
      <c r="AS97" s="256"/>
      <c r="AT97" s="256"/>
      <c r="AU97" s="256"/>
      <c r="AV97" s="256"/>
      <c r="AW97" s="256"/>
      <c r="AX97" s="256"/>
      <c r="AY97" s="256"/>
      <c r="AZ97" s="54"/>
      <c r="BA97" s="54"/>
      <c r="BB97" s="34"/>
      <c r="BC97" s="54"/>
      <c r="BD97" s="54"/>
      <c r="BE97" s="54"/>
      <c r="BF97" s="54"/>
      <c r="BG97" s="54"/>
      <c r="BH97" s="54"/>
      <c r="BI97" s="54"/>
      <c r="BJ97" s="54"/>
      <c r="BK97" s="54"/>
      <c r="BL97" s="54"/>
      <c r="BM97" s="54"/>
      <c r="BN97" s="256"/>
      <c r="BO97" s="256"/>
      <c r="BP97" s="337"/>
      <c r="BQ97" s="256"/>
      <c r="BR97" s="256"/>
      <c r="BS97" s="256"/>
      <c r="BT97" s="256"/>
      <c r="BU97" s="256"/>
      <c r="BV97" s="256"/>
      <c r="BW97" s="256"/>
      <c r="BX97" s="256"/>
      <c r="BY97" s="256"/>
      <c r="BZ97" s="256"/>
      <c r="CA97" s="256"/>
    </row>
    <row r="98" spans="1:79" x14ac:dyDescent="0.2">
      <c r="A98" s="54"/>
      <c r="B98" s="34"/>
      <c r="C98" s="34"/>
      <c r="D98" s="34"/>
      <c r="E98" s="34"/>
      <c r="F98" s="34"/>
      <c r="G98" s="54"/>
      <c r="H98" s="34"/>
      <c r="I98" s="54"/>
      <c r="J98" s="256"/>
      <c r="K98" s="256"/>
      <c r="L98" s="337"/>
      <c r="M98" s="256"/>
      <c r="N98" s="256"/>
      <c r="O98" s="256"/>
      <c r="P98" s="256"/>
      <c r="Q98" s="256"/>
      <c r="R98" s="256"/>
      <c r="S98" s="256"/>
      <c r="T98" s="256"/>
      <c r="U98" s="256"/>
      <c r="V98" s="256"/>
      <c r="W98" s="256"/>
      <c r="X98" s="54"/>
      <c r="Y98" s="54"/>
      <c r="Z98" s="34"/>
      <c r="AA98" s="54"/>
      <c r="AB98" s="54"/>
      <c r="AC98" s="54"/>
      <c r="AD98" s="54"/>
      <c r="AE98" s="54"/>
      <c r="AF98" s="54"/>
      <c r="AG98" s="54"/>
      <c r="AH98" s="54"/>
      <c r="AI98" s="54"/>
      <c r="AJ98" s="54"/>
      <c r="AK98" s="54"/>
      <c r="AL98" s="256"/>
      <c r="AM98" s="256"/>
      <c r="AN98" s="337"/>
      <c r="AO98" s="256"/>
      <c r="AP98" s="256"/>
      <c r="AQ98" s="256"/>
      <c r="AR98" s="256"/>
      <c r="AS98" s="256"/>
      <c r="AT98" s="256"/>
      <c r="AU98" s="256"/>
      <c r="AV98" s="256"/>
      <c r="AW98" s="256"/>
      <c r="AX98" s="256"/>
      <c r="AY98" s="256"/>
      <c r="AZ98" s="54"/>
      <c r="BA98" s="54"/>
      <c r="BB98" s="34"/>
      <c r="BC98" s="54"/>
      <c r="BD98" s="54"/>
      <c r="BE98" s="54"/>
      <c r="BF98" s="54"/>
      <c r="BG98" s="54"/>
      <c r="BH98" s="54"/>
      <c r="BI98" s="54"/>
      <c r="BJ98" s="54"/>
      <c r="BK98" s="54"/>
      <c r="BL98" s="54"/>
      <c r="BM98" s="54"/>
      <c r="BN98" s="256"/>
      <c r="BO98" s="256"/>
      <c r="BP98" s="337"/>
      <c r="BQ98" s="256"/>
      <c r="BR98" s="256"/>
      <c r="BS98" s="256"/>
      <c r="BT98" s="256"/>
      <c r="BU98" s="256"/>
      <c r="BV98" s="256"/>
      <c r="BW98" s="256"/>
      <c r="BX98" s="256"/>
      <c r="BY98" s="256"/>
      <c r="BZ98" s="256"/>
      <c r="CA98" s="256"/>
    </row>
    <row r="99" spans="1:79" x14ac:dyDescent="0.2">
      <c r="A99" s="54"/>
      <c r="B99" s="34"/>
      <c r="C99" s="34"/>
      <c r="D99" s="34"/>
      <c r="E99" s="34"/>
      <c r="F99" s="34"/>
      <c r="G99" s="54"/>
      <c r="H99" s="34"/>
      <c r="I99" s="54"/>
      <c r="J99" s="256"/>
      <c r="K99" s="256"/>
      <c r="L99" s="337"/>
      <c r="M99" s="256"/>
      <c r="N99" s="256"/>
      <c r="O99" s="256"/>
      <c r="P99" s="256"/>
      <c r="Q99" s="256"/>
      <c r="R99" s="256"/>
      <c r="S99" s="256"/>
      <c r="T99" s="256"/>
      <c r="U99" s="256"/>
      <c r="V99" s="256"/>
      <c r="W99" s="256"/>
      <c r="X99" s="54"/>
      <c r="Y99" s="54"/>
      <c r="Z99" s="34"/>
      <c r="AA99" s="54"/>
      <c r="AB99" s="54"/>
      <c r="AC99" s="54"/>
      <c r="AD99" s="54"/>
      <c r="AE99" s="54"/>
      <c r="AF99" s="54"/>
      <c r="AG99" s="54"/>
      <c r="AH99" s="54"/>
      <c r="AI99" s="54"/>
      <c r="AJ99" s="54"/>
      <c r="AK99" s="54"/>
      <c r="AL99" s="256"/>
      <c r="AM99" s="256"/>
      <c r="AN99" s="337"/>
      <c r="AO99" s="256"/>
      <c r="AP99" s="256"/>
      <c r="AQ99" s="256"/>
      <c r="AR99" s="256"/>
      <c r="AS99" s="256"/>
      <c r="AT99" s="256"/>
      <c r="AU99" s="256"/>
      <c r="AV99" s="256"/>
      <c r="AW99" s="256"/>
      <c r="AX99" s="256"/>
      <c r="AY99" s="256"/>
      <c r="AZ99" s="54"/>
      <c r="BA99" s="54"/>
      <c r="BB99" s="34"/>
      <c r="BC99" s="54"/>
      <c r="BD99" s="54"/>
      <c r="BE99" s="54"/>
      <c r="BF99" s="54"/>
      <c r="BG99" s="54"/>
      <c r="BH99" s="54"/>
      <c r="BI99" s="54"/>
      <c r="BJ99" s="54"/>
      <c r="BK99" s="54"/>
      <c r="BL99" s="54"/>
      <c r="BM99" s="54"/>
      <c r="BN99" s="256"/>
      <c r="BO99" s="256"/>
      <c r="BP99" s="337"/>
      <c r="BQ99" s="256"/>
      <c r="BR99" s="256"/>
      <c r="BS99" s="256"/>
      <c r="BT99" s="256"/>
      <c r="BU99" s="256"/>
      <c r="BV99" s="256"/>
      <c r="BW99" s="256"/>
      <c r="BX99" s="256"/>
      <c r="BY99" s="256"/>
      <c r="BZ99" s="256"/>
      <c r="CA99" s="256"/>
    </row>
    <row r="100" spans="1:79" x14ac:dyDescent="0.2">
      <c r="A100" s="54"/>
      <c r="B100" s="34"/>
      <c r="C100" s="34"/>
      <c r="D100" s="34"/>
      <c r="E100" s="34"/>
      <c r="F100" s="34"/>
      <c r="G100" s="54"/>
      <c r="H100" s="34"/>
      <c r="I100" s="54"/>
      <c r="J100" s="256"/>
      <c r="K100" s="256"/>
      <c r="L100" s="337"/>
      <c r="M100" s="256"/>
      <c r="N100" s="256"/>
      <c r="O100" s="256"/>
      <c r="P100" s="256"/>
      <c r="Q100" s="256"/>
      <c r="R100" s="256"/>
      <c r="S100" s="256"/>
      <c r="T100" s="256"/>
      <c r="U100" s="256"/>
      <c r="V100" s="256"/>
      <c r="W100" s="256"/>
      <c r="X100" s="54"/>
      <c r="Y100" s="54"/>
      <c r="Z100" s="34"/>
      <c r="AA100" s="54"/>
      <c r="AB100" s="54"/>
      <c r="AC100" s="54"/>
      <c r="AD100" s="54"/>
      <c r="AE100" s="54"/>
      <c r="AF100" s="54"/>
      <c r="AG100" s="54"/>
      <c r="AH100" s="54"/>
      <c r="AI100" s="54"/>
      <c r="AJ100" s="54"/>
      <c r="AK100" s="54"/>
      <c r="AL100" s="256"/>
      <c r="AM100" s="256"/>
      <c r="AN100" s="337"/>
      <c r="AO100" s="256"/>
      <c r="AP100" s="256"/>
      <c r="AQ100" s="256"/>
      <c r="AR100" s="256"/>
      <c r="AS100" s="256"/>
      <c r="AT100" s="256"/>
      <c r="AU100" s="256"/>
      <c r="AV100" s="256"/>
      <c r="AW100" s="256"/>
      <c r="AX100" s="256"/>
      <c r="AY100" s="256"/>
      <c r="AZ100" s="54"/>
      <c r="BA100" s="54"/>
      <c r="BB100" s="34"/>
      <c r="BC100" s="54"/>
      <c r="BD100" s="54"/>
      <c r="BE100" s="54"/>
      <c r="BF100" s="54"/>
      <c r="BG100" s="54"/>
      <c r="BH100" s="54"/>
      <c r="BI100" s="54"/>
      <c r="BJ100" s="54"/>
      <c r="BK100" s="54"/>
      <c r="BL100" s="54"/>
      <c r="BM100" s="54"/>
      <c r="BN100" s="256"/>
      <c r="BO100" s="256"/>
      <c r="BP100" s="337"/>
      <c r="BQ100" s="256"/>
      <c r="BR100" s="256"/>
      <c r="BS100" s="256"/>
      <c r="BT100" s="256"/>
      <c r="BU100" s="256"/>
      <c r="BV100" s="256"/>
      <c r="BW100" s="256"/>
      <c r="BX100" s="256"/>
      <c r="BY100" s="256"/>
      <c r="BZ100" s="256"/>
      <c r="CA100" s="256"/>
    </row>
    <row r="101" spans="1:79" x14ac:dyDescent="0.2">
      <c r="A101" s="54"/>
      <c r="B101" s="34"/>
      <c r="C101" s="34"/>
      <c r="D101" s="34"/>
      <c r="E101" s="34"/>
      <c r="F101" s="34"/>
      <c r="G101" s="54"/>
      <c r="H101" s="34"/>
      <c r="I101" s="54"/>
      <c r="J101" s="256"/>
      <c r="K101" s="256"/>
      <c r="L101" s="337"/>
      <c r="M101" s="256"/>
      <c r="N101" s="256"/>
      <c r="O101" s="256"/>
      <c r="P101" s="256"/>
      <c r="Q101" s="256"/>
      <c r="R101" s="256"/>
      <c r="S101" s="256"/>
      <c r="T101" s="256"/>
      <c r="U101" s="256"/>
      <c r="V101" s="256"/>
      <c r="W101" s="256"/>
      <c r="X101" s="54"/>
      <c r="Y101" s="54"/>
      <c r="Z101" s="34"/>
      <c r="AA101" s="54"/>
      <c r="AB101" s="54"/>
      <c r="AC101" s="54"/>
      <c r="AD101" s="54"/>
      <c r="AE101" s="54"/>
      <c r="AF101" s="54"/>
      <c r="AG101" s="54"/>
      <c r="AH101" s="54"/>
      <c r="AI101" s="54"/>
      <c r="AJ101" s="54"/>
      <c r="AK101" s="54"/>
      <c r="AL101" s="256"/>
      <c r="AM101" s="256"/>
      <c r="AN101" s="337"/>
      <c r="AO101" s="256"/>
      <c r="AP101" s="256"/>
      <c r="AQ101" s="256"/>
      <c r="AR101" s="256"/>
      <c r="AS101" s="256"/>
      <c r="AT101" s="256"/>
      <c r="AU101" s="256"/>
      <c r="AV101" s="256"/>
      <c r="AW101" s="256"/>
      <c r="AX101" s="256"/>
      <c r="AY101" s="256"/>
      <c r="AZ101" s="54"/>
      <c r="BA101" s="54"/>
      <c r="BB101" s="34"/>
      <c r="BC101" s="54"/>
      <c r="BD101" s="54"/>
      <c r="BE101" s="54"/>
      <c r="BF101" s="54"/>
      <c r="BG101" s="54"/>
      <c r="BH101" s="54"/>
      <c r="BI101" s="54"/>
      <c r="BJ101" s="54"/>
      <c r="BK101" s="54"/>
      <c r="BL101" s="54"/>
      <c r="BM101" s="54"/>
      <c r="BN101" s="256"/>
      <c r="BO101" s="256"/>
      <c r="BP101" s="337"/>
      <c r="BQ101" s="256"/>
      <c r="BR101" s="256"/>
      <c r="BS101" s="256"/>
      <c r="BT101" s="256"/>
      <c r="BU101" s="256"/>
      <c r="BV101" s="256"/>
      <c r="BW101" s="256"/>
      <c r="BX101" s="256"/>
      <c r="BY101" s="256"/>
      <c r="BZ101" s="256"/>
      <c r="CA101" s="256"/>
    </row>
    <row r="102" spans="1:79" x14ac:dyDescent="0.2">
      <c r="A102" s="54"/>
      <c r="B102" s="34"/>
      <c r="C102" s="34"/>
      <c r="D102" s="34"/>
      <c r="E102" s="34"/>
      <c r="F102" s="34"/>
      <c r="G102" s="54"/>
      <c r="H102" s="34"/>
      <c r="I102" s="54"/>
      <c r="J102" s="256"/>
      <c r="K102" s="256"/>
      <c r="L102" s="337"/>
      <c r="M102" s="256"/>
      <c r="N102" s="256"/>
      <c r="O102" s="256"/>
      <c r="P102" s="256"/>
      <c r="Q102" s="256"/>
      <c r="R102" s="256"/>
      <c r="S102" s="256"/>
      <c r="T102" s="256"/>
      <c r="U102" s="256"/>
      <c r="V102" s="256"/>
      <c r="W102" s="256"/>
      <c r="X102" s="54"/>
      <c r="Y102" s="54"/>
      <c r="Z102" s="34"/>
      <c r="AA102" s="54"/>
      <c r="AB102" s="54"/>
      <c r="AC102" s="54"/>
      <c r="AD102" s="54"/>
      <c r="AE102" s="54"/>
      <c r="AF102" s="54"/>
      <c r="AG102" s="54"/>
      <c r="AH102" s="54"/>
      <c r="AI102" s="54"/>
      <c r="AJ102" s="54"/>
      <c r="AK102" s="54"/>
      <c r="AL102" s="256"/>
      <c r="AM102" s="256"/>
      <c r="AN102" s="337"/>
      <c r="AO102" s="256"/>
      <c r="AP102" s="256"/>
      <c r="AQ102" s="256"/>
      <c r="AR102" s="256"/>
      <c r="AS102" s="256"/>
      <c r="AT102" s="256"/>
      <c r="AU102" s="256"/>
      <c r="AV102" s="256"/>
      <c r="AW102" s="256"/>
      <c r="AX102" s="256"/>
      <c r="AY102" s="256"/>
      <c r="AZ102" s="54"/>
      <c r="BA102" s="54"/>
      <c r="BB102" s="34"/>
      <c r="BC102" s="54"/>
      <c r="BD102" s="54"/>
      <c r="BE102" s="54"/>
      <c r="BF102" s="54"/>
      <c r="BG102" s="54"/>
      <c r="BH102" s="54"/>
      <c r="BI102" s="54"/>
      <c r="BJ102" s="54"/>
      <c r="BK102" s="54"/>
      <c r="BL102" s="54"/>
      <c r="BM102" s="54"/>
      <c r="BN102" s="256"/>
      <c r="BO102" s="256"/>
      <c r="BP102" s="337"/>
      <c r="BQ102" s="256"/>
      <c r="BR102" s="256"/>
      <c r="BS102" s="256"/>
      <c r="BT102" s="256"/>
      <c r="BU102" s="256"/>
      <c r="BV102" s="256"/>
      <c r="BW102" s="256"/>
      <c r="BX102" s="256"/>
      <c r="BY102" s="256"/>
      <c r="BZ102" s="256"/>
      <c r="CA102" s="256"/>
    </row>
    <row r="103" spans="1:79" x14ac:dyDescent="0.2">
      <c r="A103" s="54"/>
      <c r="B103" s="34"/>
      <c r="C103" s="34"/>
      <c r="D103" s="34"/>
      <c r="E103" s="34"/>
      <c r="F103" s="34"/>
      <c r="G103" s="54"/>
      <c r="H103" s="34"/>
      <c r="I103" s="54"/>
      <c r="J103" s="256"/>
      <c r="K103" s="256"/>
      <c r="L103" s="337"/>
      <c r="M103" s="256"/>
      <c r="N103" s="256"/>
      <c r="O103" s="256"/>
      <c r="P103" s="256"/>
      <c r="Q103" s="256"/>
      <c r="R103" s="256"/>
      <c r="S103" s="256"/>
      <c r="T103" s="256"/>
      <c r="U103" s="256"/>
      <c r="V103" s="256"/>
      <c r="W103" s="256"/>
      <c r="X103" s="54"/>
      <c r="Y103" s="54"/>
      <c r="Z103" s="34"/>
      <c r="AA103" s="54"/>
      <c r="AB103" s="54"/>
      <c r="AC103" s="54"/>
      <c r="AD103" s="54"/>
      <c r="AE103" s="54"/>
      <c r="AF103" s="54"/>
      <c r="AG103" s="54"/>
      <c r="AH103" s="54"/>
      <c r="AI103" s="54"/>
      <c r="AJ103" s="54"/>
      <c r="AK103" s="54"/>
      <c r="AL103" s="256"/>
      <c r="AM103" s="256"/>
      <c r="AN103" s="337"/>
      <c r="AO103" s="256"/>
      <c r="AP103" s="256"/>
      <c r="AQ103" s="256"/>
      <c r="AR103" s="256"/>
      <c r="AS103" s="256"/>
      <c r="AT103" s="256"/>
      <c r="AU103" s="256"/>
      <c r="AV103" s="256"/>
      <c r="AW103" s="256"/>
      <c r="AX103" s="256"/>
      <c r="AY103" s="256"/>
      <c r="AZ103" s="54"/>
      <c r="BA103" s="54"/>
      <c r="BB103" s="34"/>
      <c r="BC103" s="54"/>
      <c r="BD103" s="54"/>
      <c r="BE103" s="54"/>
      <c r="BF103" s="54"/>
      <c r="BG103" s="54"/>
      <c r="BH103" s="54"/>
      <c r="BI103" s="54"/>
      <c r="BJ103" s="54"/>
      <c r="BK103" s="54"/>
      <c r="BL103" s="54"/>
      <c r="BM103" s="54"/>
      <c r="BN103" s="256"/>
      <c r="BO103" s="256"/>
      <c r="BP103" s="337"/>
      <c r="BQ103" s="256"/>
      <c r="BR103" s="256"/>
      <c r="BS103" s="256"/>
      <c r="BT103" s="256"/>
      <c r="BU103" s="256"/>
      <c r="BV103" s="256"/>
      <c r="BW103" s="256"/>
      <c r="BX103" s="256"/>
      <c r="BY103" s="256"/>
      <c r="BZ103" s="256"/>
      <c r="CA103" s="256"/>
    </row>
    <row r="104" spans="1:79" x14ac:dyDescent="0.2">
      <c r="A104" s="54"/>
      <c r="B104" s="34"/>
      <c r="C104" s="34"/>
      <c r="D104" s="34"/>
      <c r="E104" s="34"/>
      <c r="F104" s="34"/>
      <c r="G104" s="54"/>
      <c r="H104" s="34"/>
      <c r="I104" s="54"/>
      <c r="J104" s="256"/>
      <c r="K104" s="256"/>
      <c r="L104" s="337"/>
      <c r="M104" s="256"/>
      <c r="N104" s="256"/>
      <c r="O104" s="256"/>
      <c r="P104" s="256"/>
      <c r="Q104" s="256"/>
      <c r="R104" s="256"/>
      <c r="S104" s="256"/>
      <c r="T104" s="256"/>
      <c r="U104" s="256"/>
      <c r="V104" s="256"/>
      <c r="W104" s="256"/>
      <c r="X104" s="54"/>
      <c r="Y104" s="54"/>
      <c r="Z104" s="34"/>
      <c r="AA104" s="54"/>
      <c r="AB104" s="54"/>
      <c r="AC104" s="54"/>
      <c r="AD104" s="54"/>
      <c r="AE104" s="54"/>
      <c r="AF104" s="54"/>
      <c r="AG104" s="54"/>
      <c r="AH104" s="54"/>
      <c r="AI104" s="54"/>
      <c r="AJ104" s="54"/>
      <c r="AK104" s="54"/>
      <c r="AL104" s="256"/>
      <c r="AM104" s="256"/>
      <c r="AN104" s="337"/>
      <c r="AO104" s="256"/>
      <c r="AP104" s="256"/>
      <c r="AQ104" s="256"/>
      <c r="AR104" s="256"/>
      <c r="AS104" s="256"/>
      <c r="AT104" s="256"/>
      <c r="AU104" s="256"/>
      <c r="AV104" s="256"/>
      <c r="AW104" s="256"/>
      <c r="AX104" s="256"/>
      <c r="AY104" s="256"/>
      <c r="AZ104" s="54"/>
      <c r="BA104" s="54"/>
      <c r="BB104" s="34"/>
      <c r="BC104" s="54"/>
      <c r="BD104" s="54"/>
      <c r="BE104" s="54"/>
      <c r="BF104" s="54"/>
      <c r="BG104" s="54"/>
      <c r="BH104" s="54"/>
      <c r="BI104" s="54"/>
      <c r="BJ104" s="54"/>
      <c r="BK104" s="54"/>
      <c r="BL104" s="54"/>
      <c r="BM104" s="54"/>
      <c r="BN104" s="256"/>
      <c r="BO104" s="256"/>
      <c r="BP104" s="337"/>
      <c r="BQ104" s="256"/>
      <c r="BR104" s="256"/>
      <c r="BS104" s="256"/>
      <c r="BT104" s="256"/>
      <c r="BU104" s="256"/>
      <c r="BV104" s="256"/>
      <c r="BW104" s="256"/>
      <c r="BX104" s="256"/>
      <c r="BY104" s="256"/>
      <c r="BZ104" s="256"/>
      <c r="CA104" s="256"/>
    </row>
    <row r="105" spans="1:79" x14ac:dyDescent="0.2">
      <c r="A105" s="54"/>
      <c r="B105" s="34"/>
      <c r="C105" s="34"/>
      <c r="D105" s="34"/>
      <c r="E105" s="34"/>
      <c r="F105" s="34"/>
      <c r="G105" s="54"/>
      <c r="H105" s="34"/>
      <c r="I105" s="54"/>
      <c r="J105" s="256"/>
      <c r="K105" s="256"/>
      <c r="L105" s="337"/>
      <c r="M105" s="256"/>
      <c r="N105" s="256"/>
      <c r="O105" s="256"/>
      <c r="P105" s="256"/>
      <c r="Q105" s="256"/>
      <c r="R105" s="256"/>
      <c r="S105" s="256"/>
      <c r="T105" s="256"/>
      <c r="U105" s="256"/>
      <c r="V105" s="256"/>
      <c r="W105" s="256"/>
      <c r="X105" s="54"/>
      <c r="Y105" s="54"/>
      <c r="Z105" s="34"/>
      <c r="AA105" s="54"/>
      <c r="AB105" s="54"/>
      <c r="AC105" s="54"/>
      <c r="AD105" s="54"/>
      <c r="AE105" s="54"/>
      <c r="AF105" s="54"/>
      <c r="AG105" s="54"/>
      <c r="AH105" s="54"/>
      <c r="AI105" s="54"/>
      <c r="AJ105" s="54"/>
      <c r="AK105" s="54"/>
      <c r="AL105" s="256"/>
      <c r="AM105" s="256"/>
      <c r="AN105" s="337"/>
      <c r="AO105" s="256"/>
      <c r="AP105" s="256"/>
      <c r="AQ105" s="256"/>
      <c r="AR105" s="256"/>
      <c r="AS105" s="256"/>
      <c r="AT105" s="256"/>
      <c r="AU105" s="256"/>
      <c r="AV105" s="256"/>
      <c r="AW105" s="256"/>
      <c r="AX105" s="256"/>
      <c r="AY105" s="256"/>
      <c r="AZ105" s="54"/>
      <c r="BA105" s="54"/>
      <c r="BB105" s="34"/>
      <c r="BC105" s="54"/>
      <c r="BD105" s="54"/>
      <c r="BE105" s="54"/>
      <c r="BF105" s="54"/>
      <c r="BG105" s="54"/>
      <c r="BH105" s="54"/>
      <c r="BI105" s="54"/>
      <c r="BJ105" s="54"/>
      <c r="BK105" s="54"/>
      <c r="BL105" s="54"/>
      <c r="BM105" s="54"/>
      <c r="BN105" s="256"/>
      <c r="BO105" s="256"/>
      <c r="BP105" s="337"/>
      <c r="BQ105" s="256"/>
      <c r="BR105" s="256"/>
      <c r="BS105" s="256"/>
      <c r="BT105" s="256"/>
      <c r="BU105" s="256"/>
      <c r="BV105" s="256"/>
      <c r="BW105" s="256"/>
      <c r="BX105" s="256"/>
      <c r="BY105" s="256"/>
      <c r="BZ105" s="256"/>
      <c r="CA105" s="256"/>
    </row>
    <row r="106" spans="1:79" x14ac:dyDescent="0.2">
      <c r="A106" s="54"/>
      <c r="B106" s="34"/>
      <c r="C106" s="34"/>
      <c r="D106" s="34"/>
      <c r="E106" s="34"/>
      <c r="F106" s="34"/>
      <c r="G106" s="54"/>
      <c r="H106" s="34"/>
      <c r="I106" s="54"/>
      <c r="J106" s="256"/>
      <c r="K106" s="256"/>
      <c r="L106" s="337"/>
      <c r="M106" s="256"/>
      <c r="N106" s="256"/>
      <c r="O106" s="256"/>
      <c r="P106" s="256"/>
      <c r="Q106" s="256"/>
      <c r="R106" s="256"/>
      <c r="S106" s="256"/>
      <c r="T106" s="256"/>
      <c r="U106" s="256"/>
      <c r="V106" s="256"/>
      <c r="W106" s="256"/>
      <c r="X106" s="54"/>
      <c r="Y106" s="54"/>
      <c r="Z106" s="34"/>
      <c r="AA106" s="54"/>
      <c r="AB106" s="54"/>
      <c r="AC106" s="54"/>
      <c r="AD106" s="54"/>
      <c r="AE106" s="54"/>
      <c r="AF106" s="54"/>
      <c r="AG106" s="54"/>
      <c r="AH106" s="54"/>
      <c r="AI106" s="54"/>
      <c r="AJ106" s="54"/>
      <c r="AK106" s="54"/>
      <c r="AL106" s="256"/>
      <c r="AM106" s="256"/>
      <c r="AN106" s="337"/>
      <c r="AO106" s="256"/>
      <c r="AP106" s="256"/>
      <c r="AQ106" s="256"/>
      <c r="AR106" s="256"/>
      <c r="AS106" s="256"/>
      <c r="AT106" s="256"/>
      <c r="AU106" s="256"/>
      <c r="AV106" s="256"/>
      <c r="AW106" s="256"/>
      <c r="AX106" s="256"/>
      <c r="AY106" s="256"/>
      <c r="AZ106" s="54"/>
      <c r="BA106" s="54"/>
      <c r="BB106" s="34"/>
      <c r="BC106" s="54"/>
      <c r="BD106" s="54"/>
      <c r="BE106" s="54"/>
      <c r="BF106" s="54"/>
      <c r="BG106" s="54"/>
      <c r="BH106" s="54"/>
      <c r="BI106" s="54"/>
      <c r="BJ106" s="54"/>
      <c r="BK106" s="54"/>
      <c r="BL106" s="54"/>
      <c r="BM106" s="54"/>
      <c r="BN106" s="256"/>
      <c r="BO106" s="256"/>
      <c r="BP106" s="337"/>
      <c r="BQ106" s="256"/>
      <c r="BR106" s="256"/>
      <c r="BS106" s="256"/>
      <c r="BT106" s="256"/>
      <c r="BU106" s="256"/>
      <c r="BV106" s="256"/>
      <c r="BW106" s="256"/>
      <c r="BX106" s="256"/>
      <c r="BY106" s="256"/>
      <c r="BZ106" s="256"/>
      <c r="CA106" s="256"/>
    </row>
    <row r="107" spans="1:79" x14ac:dyDescent="0.2">
      <c r="A107" s="54"/>
      <c r="B107" s="34"/>
      <c r="C107" s="34"/>
      <c r="D107" s="34"/>
      <c r="E107" s="34"/>
      <c r="F107" s="34"/>
      <c r="G107" s="54"/>
      <c r="H107" s="34"/>
      <c r="I107" s="54"/>
      <c r="J107" s="256"/>
      <c r="K107" s="256"/>
      <c r="L107" s="337"/>
      <c r="M107" s="256"/>
      <c r="N107" s="256"/>
      <c r="O107" s="256"/>
      <c r="P107" s="256"/>
      <c r="Q107" s="256"/>
      <c r="R107" s="256"/>
      <c r="S107" s="256"/>
      <c r="T107" s="256"/>
      <c r="U107" s="256"/>
      <c r="V107" s="256"/>
      <c r="W107" s="256"/>
      <c r="X107" s="54"/>
      <c r="Y107" s="54"/>
      <c r="Z107" s="34"/>
      <c r="AA107" s="54"/>
      <c r="AB107" s="54"/>
      <c r="AC107" s="54"/>
      <c r="AD107" s="54"/>
      <c r="AE107" s="54"/>
      <c r="AF107" s="54"/>
      <c r="AG107" s="54"/>
      <c r="AH107" s="54"/>
      <c r="AI107" s="54"/>
      <c r="AJ107" s="54"/>
      <c r="AK107" s="54"/>
      <c r="AL107" s="256"/>
      <c r="AM107" s="256"/>
      <c r="AN107" s="337"/>
      <c r="AO107" s="256"/>
      <c r="AP107" s="256"/>
      <c r="AQ107" s="256"/>
      <c r="AR107" s="256"/>
      <c r="AS107" s="256"/>
      <c r="AT107" s="256"/>
      <c r="AU107" s="256"/>
      <c r="AV107" s="256"/>
      <c r="AW107" s="256"/>
      <c r="AX107" s="256"/>
      <c r="AY107" s="256"/>
      <c r="AZ107" s="54"/>
      <c r="BA107" s="54"/>
      <c r="BB107" s="34"/>
      <c r="BC107" s="54"/>
      <c r="BD107" s="54"/>
      <c r="BE107" s="54"/>
      <c r="BF107" s="54"/>
      <c r="BG107" s="54"/>
      <c r="BH107" s="54"/>
      <c r="BI107" s="54"/>
      <c r="BJ107" s="54"/>
      <c r="BK107" s="54"/>
      <c r="BL107" s="54"/>
      <c r="BM107" s="54"/>
      <c r="BN107" s="256"/>
      <c r="BO107" s="256"/>
      <c r="BP107" s="337"/>
      <c r="BQ107" s="256"/>
      <c r="BR107" s="256"/>
      <c r="BS107" s="256"/>
      <c r="BT107" s="256"/>
      <c r="BU107" s="256"/>
      <c r="BV107" s="256"/>
      <c r="BW107" s="256"/>
      <c r="BX107" s="256"/>
      <c r="BY107" s="256"/>
      <c r="BZ107" s="256"/>
      <c r="CA107" s="256"/>
    </row>
    <row r="108" spans="1:79" x14ac:dyDescent="0.2">
      <c r="A108" s="54"/>
      <c r="B108" s="34"/>
      <c r="C108" s="34"/>
      <c r="D108" s="34"/>
      <c r="E108" s="34"/>
      <c r="F108" s="34"/>
      <c r="G108" s="54"/>
      <c r="H108" s="34"/>
      <c r="I108" s="54"/>
      <c r="J108" s="256"/>
      <c r="K108" s="256"/>
      <c r="L108" s="337"/>
      <c r="M108" s="256"/>
      <c r="N108" s="256"/>
      <c r="O108" s="256"/>
      <c r="P108" s="256"/>
      <c r="Q108" s="256"/>
      <c r="R108" s="256"/>
      <c r="S108" s="256"/>
      <c r="T108" s="256"/>
      <c r="U108" s="256"/>
      <c r="V108" s="256"/>
      <c r="W108" s="256"/>
      <c r="X108" s="54"/>
      <c r="Y108" s="54"/>
      <c r="Z108" s="34"/>
      <c r="AA108" s="54"/>
      <c r="AB108" s="54"/>
      <c r="AC108" s="54"/>
      <c r="AD108" s="54"/>
      <c r="AE108" s="54"/>
      <c r="AF108" s="54"/>
      <c r="AG108" s="54"/>
      <c r="AH108" s="54"/>
      <c r="AI108" s="54"/>
      <c r="AJ108" s="54"/>
      <c r="AK108" s="54"/>
      <c r="AL108" s="256"/>
      <c r="AM108" s="256"/>
      <c r="AN108" s="337"/>
      <c r="AO108" s="256"/>
      <c r="AP108" s="256"/>
      <c r="AQ108" s="256"/>
      <c r="AR108" s="256"/>
      <c r="AS108" s="256"/>
      <c r="AT108" s="256"/>
      <c r="AU108" s="256"/>
      <c r="AV108" s="256"/>
      <c r="AW108" s="256"/>
      <c r="AX108" s="256"/>
      <c r="AY108" s="256"/>
      <c r="AZ108" s="54"/>
      <c r="BA108" s="54"/>
      <c r="BB108" s="34"/>
      <c r="BC108" s="54"/>
      <c r="BD108" s="54"/>
      <c r="BE108" s="54"/>
      <c r="BF108" s="54"/>
      <c r="BG108" s="54"/>
      <c r="BH108" s="54"/>
      <c r="BI108" s="54"/>
      <c r="BJ108" s="54"/>
      <c r="BK108" s="54"/>
      <c r="BL108" s="54"/>
      <c r="BM108" s="54"/>
      <c r="BN108" s="256"/>
      <c r="BO108" s="256"/>
      <c r="BP108" s="337"/>
      <c r="BQ108" s="256"/>
      <c r="BR108" s="256"/>
      <c r="BS108" s="256"/>
      <c r="BT108" s="256"/>
      <c r="BU108" s="256"/>
      <c r="BV108" s="256"/>
      <c r="BW108" s="256"/>
      <c r="BX108" s="256"/>
      <c r="BY108" s="256"/>
      <c r="BZ108" s="256"/>
      <c r="CA108" s="256"/>
    </row>
    <row r="109" spans="1:79" x14ac:dyDescent="0.2">
      <c r="A109" s="54"/>
      <c r="B109" s="34"/>
      <c r="C109" s="34"/>
      <c r="D109" s="34"/>
      <c r="E109" s="34"/>
      <c r="F109" s="34"/>
      <c r="G109" s="54"/>
      <c r="H109" s="34"/>
      <c r="I109" s="54"/>
      <c r="J109" s="256"/>
      <c r="K109" s="256"/>
      <c r="L109" s="337"/>
      <c r="M109" s="256"/>
      <c r="N109" s="256"/>
      <c r="O109" s="256"/>
      <c r="P109" s="256"/>
      <c r="Q109" s="256"/>
      <c r="R109" s="256"/>
      <c r="S109" s="256"/>
      <c r="T109" s="256"/>
      <c r="U109" s="256"/>
      <c r="V109" s="256"/>
      <c r="W109" s="256"/>
      <c r="X109" s="54"/>
      <c r="Y109" s="54"/>
      <c r="Z109" s="34"/>
      <c r="AA109" s="54"/>
      <c r="AB109" s="54"/>
      <c r="AC109" s="54"/>
      <c r="AD109" s="54"/>
      <c r="AE109" s="54"/>
      <c r="AF109" s="54"/>
      <c r="AG109" s="54"/>
      <c r="AH109" s="54"/>
      <c r="AI109" s="54"/>
      <c r="AJ109" s="54"/>
      <c r="AK109" s="54"/>
      <c r="AL109" s="256"/>
      <c r="AM109" s="256"/>
      <c r="AN109" s="337"/>
      <c r="AO109" s="256"/>
      <c r="AP109" s="256"/>
      <c r="AQ109" s="256"/>
      <c r="AR109" s="256"/>
      <c r="AS109" s="256"/>
      <c r="AT109" s="256"/>
      <c r="AU109" s="256"/>
      <c r="AV109" s="256"/>
      <c r="AW109" s="256"/>
      <c r="AX109" s="256"/>
      <c r="AY109" s="256"/>
      <c r="AZ109" s="54"/>
      <c r="BA109" s="54"/>
      <c r="BB109" s="34"/>
      <c r="BC109" s="54"/>
      <c r="BD109" s="54"/>
      <c r="BE109" s="54"/>
      <c r="BF109" s="54"/>
      <c r="BG109" s="54"/>
      <c r="BH109" s="54"/>
      <c r="BI109" s="54"/>
      <c r="BJ109" s="54"/>
      <c r="BK109" s="54"/>
      <c r="BL109" s="54"/>
      <c r="BM109" s="54"/>
      <c r="BN109" s="256"/>
      <c r="BO109" s="256"/>
      <c r="BP109" s="337"/>
      <c r="BQ109" s="256"/>
      <c r="BR109" s="256"/>
      <c r="BS109" s="256"/>
      <c r="BT109" s="256"/>
      <c r="BU109" s="256"/>
      <c r="BV109" s="256"/>
      <c r="BW109" s="256"/>
      <c r="BX109" s="256"/>
      <c r="BY109" s="256"/>
      <c r="BZ109" s="256"/>
      <c r="CA109" s="256"/>
    </row>
    <row r="110" spans="1:79" x14ac:dyDescent="0.2">
      <c r="A110" s="54"/>
      <c r="B110" s="34"/>
      <c r="C110" s="34"/>
      <c r="D110" s="34"/>
      <c r="E110" s="34"/>
      <c r="F110" s="34"/>
      <c r="G110" s="54"/>
      <c r="H110" s="34"/>
      <c r="I110" s="54"/>
      <c r="J110" s="256"/>
      <c r="K110" s="256"/>
      <c r="L110" s="337"/>
      <c r="M110" s="256"/>
      <c r="N110" s="256"/>
      <c r="O110" s="256"/>
      <c r="P110" s="256"/>
      <c r="Q110" s="256"/>
      <c r="R110" s="256"/>
      <c r="S110" s="256"/>
      <c r="T110" s="256"/>
      <c r="U110" s="256"/>
      <c r="V110" s="256"/>
      <c r="W110" s="256"/>
      <c r="X110" s="54"/>
      <c r="Y110" s="54"/>
      <c r="Z110" s="34"/>
      <c r="AA110" s="54"/>
      <c r="AB110" s="54"/>
      <c r="AC110" s="54"/>
      <c r="AD110" s="54"/>
      <c r="AE110" s="54"/>
      <c r="AF110" s="54"/>
      <c r="AG110" s="54"/>
      <c r="AH110" s="54"/>
      <c r="AI110" s="54"/>
      <c r="AJ110" s="54"/>
      <c r="AK110" s="54"/>
      <c r="AL110" s="256"/>
      <c r="AM110" s="256"/>
      <c r="AN110" s="337"/>
      <c r="AO110" s="256"/>
      <c r="AP110" s="256"/>
      <c r="AQ110" s="256"/>
      <c r="AR110" s="256"/>
      <c r="AS110" s="256"/>
      <c r="AT110" s="256"/>
      <c r="AU110" s="256"/>
      <c r="AV110" s="256"/>
      <c r="AW110" s="256"/>
      <c r="AX110" s="256"/>
      <c r="AY110" s="256"/>
      <c r="AZ110" s="54"/>
      <c r="BA110" s="54"/>
      <c r="BB110" s="34"/>
      <c r="BC110" s="54"/>
      <c r="BD110" s="54"/>
      <c r="BE110" s="54"/>
      <c r="BF110" s="54"/>
      <c r="BG110" s="54"/>
      <c r="BH110" s="54"/>
      <c r="BI110" s="54"/>
      <c r="BJ110" s="54"/>
      <c r="BK110" s="54"/>
      <c r="BL110" s="54"/>
      <c r="BM110" s="54"/>
      <c r="BN110" s="256"/>
      <c r="BO110" s="256"/>
      <c r="BP110" s="337"/>
      <c r="BQ110" s="256"/>
      <c r="BR110" s="256"/>
      <c r="BS110" s="256"/>
      <c r="BT110" s="256"/>
      <c r="BU110" s="256"/>
      <c r="BV110" s="256"/>
      <c r="BW110" s="256"/>
      <c r="BX110" s="256"/>
      <c r="BY110" s="256"/>
      <c r="BZ110" s="256"/>
      <c r="CA110" s="256"/>
    </row>
    <row r="111" spans="1:79" x14ac:dyDescent="0.2">
      <c r="A111" s="54"/>
      <c r="B111" s="34"/>
      <c r="C111" s="34"/>
      <c r="D111" s="34"/>
      <c r="E111" s="34"/>
      <c r="F111" s="34"/>
      <c r="G111" s="54"/>
      <c r="H111" s="34"/>
      <c r="I111" s="54"/>
      <c r="J111" s="256"/>
      <c r="K111" s="256"/>
      <c r="L111" s="337"/>
      <c r="M111" s="256"/>
      <c r="N111" s="256"/>
      <c r="O111" s="256"/>
      <c r="P111" s="256"/>
      <c r="Q111" s="256"/>
      <c r="R111" s="256"/>
      <c r="S111" s="256"/>
      <c r="T111" s="256"/>
      <c r="U111" s="256"/>
      <c r="V111" s="256"/>
      <c r="W111" s="256"/>
      <c r="X111" s="54"/>
      <c r="Y111" s="54"/>
      <c r="Z111" s="34"/>
      <c r="AA111" s="54"/>
      <c r="AB111" s="54"/>
      <c r="AC111" s="54"/>
      <c r="AD111" s="54"/>
      <c r="AE111" s="54"/>
      <c r="AF111" s="54"/>
      <c r="AG111" s="54"/>
      <c r="AH111" s="54"/>
      <c r="AI111" s="54"/>
      <c r="AJ111" s="54"/>
      <c r="AK111" s="54"/>
      <c r="AL111" s="256"/>
      <c r="AM111" s="256"/>
      <c r="AN111" s="337"/>
      <c r="AO111" s="256"/>
      <c r="AP111" s="256"/>
      <c r="AQ111" s="256"/>
      <c r="AR111" s="256"/>
      <c r="AS111" s="256"/>
      <c r="AT111" s="256"/>
      <c r="AU111" s="256"/>
      <c r="AV111" s="256"/>
      <c r="AW111" s="256"/>
      <c r="AX111" s="256"/>
      <c r="AY111" s="256"/>
      <c r="AZ111" s="54"/>
      <c r="BA111" s="54"/>
      <c r="BB111" s="34"/>
      <c r="BC111" s="54"/>
      <c r="BD111" s="54"/>
      <c r="BE111" s="54"/>
      <c r="BF111" s="54"/>
      <c r="BG111" s="54"/>
      <c r="BH111" s="54"/>
      <c r="BI111" s="54"/>
      <c r="BJ111" s="54"/>
      <c r="BK111" s="54"/>
      <c r="BL111" s="54"/>
      <c r="BM111" s="54"/>
      <c r="BN111" s="256"/>
      <c r="BO111" s="256"/>
      <c r="BP111" s="337"/>
      <c r="BQ111" s="256"/>
      <c r="BR111" s="256"/>
      <c r="BS111" s="256"/>
      <c r="BT111" s="256"/>
      <c r="BU111" s="256"/>
      <c r="BV111" s="256"/>
      <c r="BW111" s="256"/>
      <c r="BX111" s="256"/>
      <c r="BY111" s="256"/>
      <c r="BZ111" s="256"/>
      <c r="CA111" s="256"/>
    </row>
    <row r="112" spans="1:79" x14ac:dyDescent="0.2">
      <c r="A112" s="54"/>
      <c r="B112" s="34"/>
      <c r="C112" s="34"/>
      <c r="D112" s="34"/>
      <c r="E112" s="34"/>
      <c r="F112" s="34"/>
      <c r="G112" s="54"/>
      <c r="H112" s="34"/>
      <c r="I112" s="54"/>
      <c r="J112" s="256"/>
      <c r="K112" s="256"/>
      <c r="L112" s="337"/>
      <c r="M112" s="256"/>
      <c r="N112" s="256"/>
      <c r="O112" s="256"/>
      <c r="P112" s="256"/>
      <c r="Q112" s="256"/>
      <c r="R112" s="256"/>
      <c r="S112" s="256"/>
      <c r="T112" s="256"/>
      <c r="U112" s="256"/>
      <c r="V112" s="256"/>
      <c r="W112" s="256"/>
      <c r="X112" s="54"/>
      <c r="Y112" s="54"/>
      <c r="Z112" s="34"/>
      <c r="AA112" s="54"/>
      <c r="AB112" s="54"/>
      <c r="AC112" s="54"/>
      <c r="AD112" s="54"/>
      <c r="AE112" s="54"/>
      <c r="AF112" s="54"/>
      <c r="AG112" s="54"/>
      <c r="AH112" s="54"/>
      <c r="AI112" s="54"/>
      <c r="AJ112" s="54"/>
      <c r="AK112" s="54"/>
      <c r="AL112" s="256"/>
      <c r="AM112" s="256"/>
      <c r="AN112" s="337"/>
      <c r="AO112" s="256"/>
      <c r="AP112" s="256"/>
      <c r="AQ112" s="256"/>
      <c r="AR112" s="256"/>
      <c r="AS112" s="256"/>
      <c r="AT112" s="256"/>
      <c r="AU112" s="256"/>
      <c r="AV112" s="256"/>
      <c r="AW112" s="256"/>
      <c r="AX112" s="256"/>
      <c r="AY112" s="256"/>
      <c r="AZ112" s="54"/>
      <c r="BA112" s="54"/>
      <c r="BB112" s="34"/>
      <c r="BC112" s="54"/>
      <c r="BD112" s="54"/>
      <c r="BE112" s="54"/>
      <c r="BF112" s="54"/>
      <c r="BG112" s="54"/>
      <c r="BH112" s="54"/>
      <c r="BI112" s="54"/>
      <c r="BJ112" s="54"/>
      <c r="BK112" s="54"/>
      <c r="BL112" s="54"/>
      <c r="BM112" s="54"/>
      <c r="BN112" s="256"/>
      <c r="BO112" s="256"/>
      <c r="BP112" s="337"/>
      <c r="BQ112" s="256"/>
      <c r="BR112" s="256"/>
      <c r="BS112" s="256"/>
      <c r="BT112" s="256"/>
      <c r="BU112" s="256"/>
      <c r="BV112" s="256"/>
      <c r="BW112" s="256"/>
      <c r="BX112" s="256"/>
      <c r="BY112" s="256"/>
      <c r="BZ112" s="256"/>
      <c r="CA112" s="256"/>
    </row>
    <row r="113" spans="1:79" x14ac:dyDescent="0.2">
      <c r="A113" s="54"/>
      <c r="B113" s="34"/>
      <c r="C113" s="34"/>
      <c r="D113" s="34"/>
      <c r="E113" s="34"/>
      <c r="F113" s="34"/>
      <c r="G113" s="54"/>
      <c r="H113" s="34"/>
      <c r="I113" s="54"/>
      <c r="J113" s="256"/>
      <c r="K113" s="256"/>
      <c r="L113" s="337"/>
      <c r="M113" s="256"/>
      <c r="N113" s="256"/>
      <c r="O113" s="256"/>
      <c r="P113" s="256"/>
      <c r="Q113" s="256"/>
      <c r="R113" s="256"/>
      <c r="S113" s="256"/>
      <c r="T113" s="256"/>
      <c r="U113" s="256"/>
      <c r="V113" s="256"/>
      <c r="W113" s="256"/>
      <c r="X113" s="54"/>
      <c r="Y113" s="54"/>
      <c r="Z113" s="34"/>
      <c r="AA113" s="54"/>
      <c r="AB113" s="54"/>
      <c r="AC113" s="54"/>
      <c r="AD113" s="54"/>
      <c r="AE113" s="54"/>
      <c r="AF113" s="54"/>
      <c r="AG113" s="54"/>
      <c r="AH113" s="54"/>
      <c r="AI113" s="54"/>
      <c r="AJ113" s="54"/>
      <c r="AK113" s="54"/>
      <c r="AL113" s="256"/>
      <c r="AM113" s="256"/>
      <c r="AN113" s="337"/>
      <c r="AO113" s="256"/>
      <c r="AP113" s="256"/>
      <c r="AQ113" s="256"/>
      <c r="AR113" s="256"/>
      <c r="AS113" s="256"/>
      <c r="AT113" s="256"/>
      <c r="AU113" s="256"/>
      <c r="AV113" s="256"/>
      <c r="AW113" s="256"/>
      <c r="AX113" s="256"/>
      <c r="AY113" s="256"/>
      <c r="AZ113" s="54"/>
      <c r="BA113" s="54"/>
      <c r="BB113" s="34"/>
      <c r="BC113" s="54"/>
      <c r="BD113" s="54"/>
      <c r="BE113" s="54"/>
      <c r="BF113" s="54"/>
      <c r="BG113" s="54"/>
      <c r="BH113" s="54"/>
      <c r="BI113" s="54"/>
      <c r="BJ113" s="54"/>
      <c r="BK113" s="54"/>
      <c r="BL113" s="54"/>
      <c r="BM113" s="54"/>
      <c r="BN113" s="256"/>
      <c r="BO113" s="256"/>
      <c r="BP113" s="337"/>
      <c r="BQ113" s="256"/>
      <c r="BR113" s="256"/>
      <c r="BS113" s="256"/>
      <c r="BT113" s="256"/>
      <c r="BU113" s="256"/>
      <c r="BV113" s="256"/>
      <c r="BW113" s="256"/>
      <c r="BX113" s="256"/>
      <c r="BY113" s="256"/>
      <c r="BZ113" s="256"/>
      <c r="CA113" s="256"/>
    </row>
    <row r="114" spans="1:79" x14ac:dyDescent="0.2">
      <c r="A114" s="54"/>
      <c r="B114" s="34"/>
      <c r="C114" s="34"/>
      <c r="D114" s="34"/>
      <c r="E114" s="34"/>
      <c r="F114" s="34"/>
      <c r="G114" s="54"/>
      <c r="H114" s="34"/>
      <c r="I114" s="54"/>
      <c r="J114" s="256"/>
      <c r="K114" s="256"/>
      <c r="L114" s="337"/>
      <c r="M114" s="256"/>
      <c r="N114" s="256"/>
      <c r="O114" s="256"/>
      <c r="P114" s="256"/>
      <c r="Q114" s="256"/>
      <c r="R114" s="256"/>
      <c r="S114" s="256"/>
      <c r="T114" s="256"/>
      <c r="U114" s="256"/>
      <c r="V114" s="256"/>
      <c r="W114" s="256"/>
      <c r="X114" s="54"/>
      <c r="Y114" s="54"/>
      <c r="Z114" s="34"/>
      <c r="AA114" s="54"/>
      <c r="AB114" s="54"/>
      <c r="AC114" s="54"/>
      <c r="AD114" s="54"/>
      <c r="AE114" s="54"/>
      <c r="AF114" s="54"/>
      <c r="AG114" s="54"/>
      <c r="AH114" s="54"/>
      <c r="AI114" s="54"/>
      <c r="AJ114" s="54"/>
      <c r="AK114" s="54"/>
      <c r="AL114" s="256"/>
      <c r="AM114" s="256"/>
      <c r="AN114" s="337"/>
      <c r="AO114" s="256"/>
      <c r="AP114" s="256"/>
      <c r="AQ114" s="256"/>
      <c r="AR114" s="256"/>
      <c r="AS114" s="256"/>
      <c r="AT114" s="256"/>
      <c r="AU114" s="256"/>
      <c r="AV114" s="256"/>
      <c r="AW114" s="256"/>
      <c r="AX114" s="256"/>
      <c r="AY114" s="256"/>
      <c r="AZ114" s="54"/>
      <c r="BA114" s="54"/>
      <c r="BB114" s="34"/>
      <c r="BC114" s="54"/>
      <c r="BD114" s="54"/>
      <c r="BE114" s="54"/>
      <c r="BF114" s="54"/>
      <c r="BG114" s="54"/>
      <c r="BH114" s="54"/>
      <c r="BI114" s="54"/>
      <c r="BJ114" s="54"/>
      <c r="BK114" s="54"/>
      <c r="BL114" s="54"/>
      <c r="BM114" s="54"/>
      <c r="BN114" s="256"/>
      <c r="BO114" s="256"/>
      <c r="BP114" s="337"/>
      <c r="BQ114" s="256"/>
      <c r="BR114" s="256"/>
      <c r="BS114" s="256"/>
      <c r="BT114" s="256"/>
      <c r="BU114" s="256"/>
      <c r="BV114" s="256"/>
      <c r="BW114" s="256"/>
      <c r="BX114" s="256"/>
      <c r="BY114" s="256"/>
      <c r="BZ114" s="256"/>
      <c r="CA114" s="256"/>
    </row>
    <row r="115" spans="1:79" x14ac:dyDescent="0.2">
      <c r="A115" s="54"/>
      <c r="B115" s="34"/>
      <c r="C115" s="34"/>
      <c r="D115" s="34"/>
      <c r="E115" s="34"/>
      <c r="F115" s="34"/>
      <c r="G115" s="54"/>
      <c r="H115" s="34"/>
      <c r="I115" s="54"/>
      <c r="J115" s="256"/>
      <c r="K115" s="256"/>
      <c r="L115" s="337"/>
      <c r="M115" s="256"/>
      <c r="N115" s="256"/>
      <c r="O115" s="256"/>
      <c r="P115" s="256"/>
      <c r="Q115" s="256"/>
      <c r="R115" s="256"/>
      <c r="S115" s="256"/>
      <c r="T115" s="256"/>
      <c r="U115" s="256"/>
      <c r="V115" s="256"/>
      <c r="W115" s="256"/>
      <c r="X115" s="54"/>
      <c r="Y115" s="54"/>
      <c r="Z115" s="34"/>
      <c r="AA115" s="54"/>
      <c r="AB115" s="54"/>
      <c r="AC115" s="54"/>
      <c r="AD115" s="54"/>
      <c r="AE115" s="54"/>
      <c r="AF115" s="54"/>
      <c r="AG115" s="54"/>
      <c r="AH115" s="54"/>
      <c r="AI115" s="54"/>
      <c r="AJ115" s="54"/>
      <c r="AK115" s="54"/>
      <c r="AL115" s="256"/>
      <c r="AM115" s="256"/>
      <c r="AN115" s="337"/>
      <c r="AO115" s="256"/>
      <c r="AP115" s="256"/>
      <c r="AQ115" s="256"/>
      <c r="AR115" s="256"/>
      <c r="AS115" s="256"/>
      <c r="AT115" s="256"/>
      <c r="AU115" s="256"/>
      <c r="AV115" s="256"/>
      <c r="AW115" s="256"/>
      <c r="AX115" s="256"/>
      <c r="AY115" s="256"/>
      <c r="AZ115" s="54"/>
      <c r="BA115" s="54"/>
      <c r="BB115" s="34"/>
      <c r="BC115" s="54"/>
      <c r="BD115" s="54"/>
      <c r="BE115" s="54"/>
      <c r="BF115" s="54"/>
      <c r="BG115" s="54"/>
      <c r="BH115" s="54"/>
      <c r="BI115" s="54"/>
      <c r="BJ115" s="54"/>
      <c r="BK115" s="54"/>
      <c r="BL115" s="54"/>
      <c r="BM115" s="54"/>
      <c r="BN115" s="256"/>
      <c r="BO115" s="256"/>
      <c r="BP115" s="337"/>
      <c r="BQ115" s="256"/>
      <c r="BR115" s="256"/>
      <c r="BS115" s="256"/>
      <c r="BT115" s="256"/>
      <c r="BU115" s="256"/>
      <c r="BV115" s="256"/>
      <c r="BW115" s="256"/>
      <c r="BX115" s="256"/>
      <c r="BY115" s="256"/>
      <c r="BZ115" s="256"/>
      <c r="CA115" s="256"/>
    </row>
    <row r="116" spans="1:79" x14ac:dyDescent="0.2">
      <c r="A116" s="54"/>
      <c r="B116" s="34"/>
      <c r="C116" s="34"/>
      <c r="D116" s="34"/>
      <c r="E116" s="34"/>
      <c r="F116" s="34"/>
      <c r="G116" s="54"/>
      <c r="H116" s="34"/>
      <c r="I116" s="54"/>
      <c r="J116" s="256"/>
      <c r="K116" s="256"/>
      <c r="L116" s="337"/>
      <c r="M116" s="256"/>
      <c r="N116" s="256"/>
      <c r="O116" s="256"/>
      <c r="P116" s="256"/>
      <c r="Q116" s="256"/>
      <c r="R116" s="256"/>
      <c r="S116" s="256"/>
      <c r="T116" s="256"/>
      <c r="U116" s="256"/>
      <c r="V116" s="256"/>
      <c r="W116" s="256"/>
      <c r="X116" s="54"/>
      <c r="Y116" s="54"/>
      <c r="Z116" s="34"/>
      <c r="AA116" s="54"/>
      <c r="AB116" s="54"/>
      <c r="AC116" s="54"/>
      <c r="AD116" s="54"/>
      <c r="AE116" s="54"/>
      <c r="AF116" s="54"/>
      <c r="AG116" s="54"/>
      <c r="AH116" s="54"/>
      <c r="AI116" s="54"/>
      <c r="AJ116" s="54"/>
      <c r="AK116" s="54"/>
      <c r="AL116" s="256"/>
      <c r="AM116" s="256"/>
      <c r="AN116" s="337"/>
      <c r="AO116" s="256"/>
      <c r="AP116" s="256"/>
      <c r="AQ116" s="256"/>
      <c r="AR116" s="256"/>
      <c r="AS116" s="256"/>
      <c r="AT116" s="256"/>
      <c r="AU116" s="256"/>
      <c r="AV116" s="256"/>
      <c r="AW116" s="256"/>
      <c r="AX116" s="256"/>
      <c r="AY116" s="256"/>
      <c r="AZ116" s="54"/>
      <c r="BA116" s="54"/>
      <c r="BB116" s="34"/>
      <c r="BC116" s="54"/>
      <c r="BD116" s="54"/>
      <c r="BE116" s="54"/>
      <c r="BF116" s="54"/>
      <c r="BG116" s="54"/>
      <c r="BH116" s="54"/>
      <c r="BI116" s="54"/>
      <c r="BJ116" s="54"/>
      <c r="BK116" s="54"/>
      <c r="BL116" s="54"/>
      <c r="BM116" s="54"/>
      <c r="BN116" s="256"/>
      <c r="BO116" s="256"/>
      <c r="BP116" s="337"/>
      <c r="BQ116" s="256"/>
      <c r="BR116" s="256"/>
      <c r="BS116" s="256"/>
      <c r="BT116" s="256"/>
      <c r="BU116" s="256"/>
      <c r="BV116" s="256"/>
      <c r="BW116" s="256"/>
      <c r="BX116" s="256"/>
      <c r="BY116" s="256"/>
      <c r="BZ116" s="256"/>
      <c r="CA116" s="256"/>
    </row>
    <row r="117" spans="1:79" x14ac:dyDescent="0.2">
      <c r="A117" s="54"/>
      <c r="B117" s="34"/>
      <c r="C117" s="34"/>
      <c r="D117" s="34"/>
      <c r="E117" s="34"/>
      <c r="F117" s="34"/>
      <c r="G117" s="54"/>
      <c r="H117" s="34"/>
      <c r="I117" s="54"/>
      <c r="J117" s="256"/>
      <c r="K117" s="256"/>
      <c r="L117" s="337"/>
      <c r="M117" s="256"/>
      <c r="N117" s="256"/>
      <c r="O117" s="256"/>
      <c r="P117" s="256"/>
      <c r="Q117" s="256"/>
      <c r="R117" s="256"/>
      <c r="S117" s="256"/>
      <c r="T117" s="256"/>
      <c r="U117" s="256"/>
      <c r="V117" s="256"/>
      <c r="W117" s="256"/>
      <c r="X117" s="54"/>
      <c r="Y117" s="54"/>
      <c r="Z117" s="34"/>
      <c r="AA117" s="54"/>
      <c r="AB117" s="54"/>
      <c r="AC117" s="54"/>
      <c r="AD117" s="54"/>
      <c r="AE117" s="54"/>
      <c r="AF117" s="54"/>
      <c r="AG117" s="54"/>
      <c r="AH117" s="54"/>
      <c r="AI117" s="54"/>
      <c r="AJ117" s="54"/>
      <c r="AK117" s="54"/>
      <c r="AL117" s="256"/>
      <c r="AM117" s="256"/>
      <c r="AN117" s="337"/>
      <c r="AO117" s="256"/>
      <c r="AP117" s="256"/>
      <c r="AQ117" s="256"/>
      <c r="AR117" s="256"/>
      <c r="AS117" s="256"/>
      <c r="AT117" s="256"/>
      <c r="AU117" s="256"/>
      <c r="AV117" s="256"/>
      <c r="AW117" s="256"/>
      <c r="AX117" s="256"/>
      <c r="AY117" s="256"/>
      <c r="AZ117" s="54"/>
      <c r="BA117" s="54"/>
      <c r="BB117" s="34"/>
      <c r="BC117" s="54"/>
      <c r="BD117" s="54"/>
      <c r="BE117" s="54"/>
      <c r="BF117" s="54"/>
      <c r="BG117" s="54"/>
      <c r="BH117" s="54"/>
      <c r="BI117" s="54"/>
      <c r="BJ117" s="54"/>
      <c r="BK117" s="54"/>
      <c r="BL117" s="54"/>
      <c r="BM117" s="54"/>
      <c r="BN117" s="256"/>
      <c r="BO117" s="256"/>
      <c r="BP117" s="337"/>
      <c r="BQ117" s="256"/>
      <c r="BR117" s="256"/>
      <c r="BS117" s="256"/>
      <c r="BT117" s="256"/>
      <c r="BU117" s="256"/>
      <c r="BV117" s="256"/>
      <c r="BW117" s="256"/>
      <c r="BX117" s="256"/>
      <c r="BY117" s="256"/>
      <c r="BZ117" s="256"/>
      <c r="CA117" s="256"/>
    </row>
    <row r="118" spans="1:79" x14ac:dyDescent="0.2">
      <c r="A118" s="54"/>
      <c r="B118" s="34"/>
      <c r="C118" s="34"/>
      <c r="D118" s="34"/>
      <c r="E118" s="34"/>
      <c r="F118" s="34"/>
      <c r="G118" s="54"/>
      <c r="H118" s="34"/>
      <c r="I118" s="54"/>
      <c r="J118" s="256"/>
      <c r="K118" s="256"/>
      <c r="L118" s="337"/>
      <c r="M118" s="256"/>
      <c r="N118" s="256"/>
      <c r="O118" s="256"/>
      <c r="P118" s="256"/>
      <c r="Q118" s="256"/>
      <c r="R118" s="256"/>
      <c r="S118" s="256"/>
      <c r="T118" s="256"/>
      <c r="U118" s="256"/>
      <c r="V118" s="256"/>
      <c r="W118" s="256"/>
      <c r="X118" s="54"/>
      <c r="Y118" s="54"/>
      <c r="Z118" s="34"/>
      <c r="AA118" s="54"/>
      <c r="AB118" s="54"/>
      <c r="AC118" s="54"/>
      <c r="AD118" s="54"/>
      <c r="AE118" s="54"/>
      <c r="AF118" s="54"/>
      <c r="AG118" s="54"/>
      <c r="AH118" s="54"/>
      <c r="AI118" s="54"/>
      <c r="AJ118" s="54"/>
      <c r="AK118" s="54"/>
      <c r="AL118" s="256"/>
      <c r="AM118" s="256"/>
      <c r="AN118" s="337"/>
      <c r="AO118" s="256"/>
      <c r="AP118" s="256"/>
      <c r="AQ118" s="256"/>
      <c r="AR118" s="256"/>
      <c r="AS118" s="256"/>
      <c r="AT118" s="256"/>
      <c r="AU118" s="256"/>
      <c r="AV118" s="256"/>
      <c r="AW118" s="256"/>
      <c r="AX118" s="256"/>
      <c r="AY118" s="256"/>
      <c r="AZ118" s="54"/>
      <c r="BA118" s="54"/>
      <c r="BB118" s="34"/>
      <c r="BC118" s="54"/>
      <c r="BD118" s="54"/>
      <c r="BE118" s="54"/>
      <c r="BF118" s="54"/>
      <c r="BG118" s="54"/>
      <c r="BH118" s="54"/>
      <c r="BI118" s="54"/>
      <c r="BJ118" s="54"/>
      <c r="BK118" s="54"/>
      <c r="BL118" s="54"/>
      <c r="BM118" s="54"/>
      <c r="BN118" s="256"/>
      <c r="BO118" s="256"/>
      <c r="BP118" s="337"/>
      <c r="BQ118" s="256"/>
      <c r="BR118" s="256"/>
      <c r="BS118" s="256"/>
      <c r="BT118" s="256"/>
      <c r="BU118" s="256"/>
      <c r="BV118" s="256"/>
      <c r="BW118" s="256"/>
      <c r="BX118" s="256"/>
      <c r="BY118" s="256"/>
      <c r="BZ118" s="256"/>
      <c r="CA118" s="256"/>
    </row>
    <row r="119" spans="1:79" x14ac:dyDescent="0.2">
      <c r="A119" s="54"/>
      <c r="B119" s="34"/>
      <c r="C119" s="34"/>
      <c r="D119" s="34"/>
      <c r="E119" s="34"/>
      <c r="F119" s="34"/>
      <c r="G119" s="54"/>
      <c r="H119" s="34"/>
      <c r="I119" s="54"/>
      <c r="J119" s="256"/>
      <c r="K119" s="256"/>
      <c r="L119" s="337"/>
      <c r="M119" s="256"/>
      <c r="N119" s="256"/>
      <c r="O119" s="256"/>
      <c r="P119" s="256"/>
      <c r="Q119" s="256"/>
      <c r="R119" s="256"/>
      <c r="S119" s="256"/>
      <c r="T119" s="256"/>
      <c r="U119" s="256"/>
      <c r="V119" s="256"/>
      <c r="W119" s="256"/>
      <c r="X119" s="54"/>
      <c r="Y119" s="54"/>
      <c r="Z119" s="34"/>
      <c r="AA119" s="54"/>
      <c r="AB119" s="54"/>
      <c r="AC119" s="54"/>
      <c r="AD119" s="54"/>
      <c r="AE119" s="54"/>
      <c r="AF119" s="54"/>
      <c r="AG119" s="54"/>
      <c r="AH119" s="54"/>
      <c r="AI119" s="54"/>
      <c r="AJ119" s="54"/>
      <c r="AK119" s="54"/>
      <c r="AL119" s="256"/>
      <c r="AM119" s="256"/>
      <c r="AN119" s="337"/>
      <c r="AO119" s="256"/>
      <c r="AP119" s="256"/>
      <c r="AQ119" s="256"/>
      <c r="AR119" s="256"/>
      <c r="AS119" s="256"/>
      <c r="AT119" s="256"/>
      <c r="AU119" s="256"/>
      <c r="AV119" s="256"/>
      <c r="AW119" s="256"/>
      <c r="AX119" s="256"/>
      <c r="AY119" s="256"/>
      <c r="AZ119" s="54"/>
      <c r="BA119" s="54"/>
      <c r="BB119" s="34"/>
      <c r="BC119" s="54"/>
      <c r="BD119" s="54"/>
      <c r="BE119" s="54"/>
      <c r="BF119" s="54"/>
      <c r="BG119" s="54"/>
      <c r="BH119" s="54"/>
      <c r="BI119" s="54"/>
      <c r="BJ119" s="54"/>
      <c r="BK119" s="54"/>
      <c r="BL119" s="54"/>
      <c r="BM119" s="54"/>
      <c r="BN119" s="256"/>
      <c r="BO119" s="256"/>
      <c r="BP119" s="337"/>
      <c r="BQ119" s="256"/>
      <c r="BR119" s="256"/>
      <c r="BS119" s="256"/>
      <c r="BT119" s="256"/>
      <c r="BU119" s="256"/>
      <c r="BV119" s="256"/>
      <c r="BW119" s="256"/>
      <c r="BX119" s="256"/>
      <c r="BY119" s="256"/>
      <c r="BZ119" s="256"/>
      <c r="CA119" s="256"/>
    </row>
    <row r="120" spans="1:79" x14ac:dyDescent="0.2">
      <c r="A120" s="54"/>
      <c r="B120" s="34"/>
      <c r="C120" s="34"/>
      <c r="D120" s="34"/>
      <c r="E120" s="34"/>
      <c r="F120" s="34"/>
      <c r="G120" s="54"/>
      <c r="H120" s="34"/>
      <c r="I120" s="54"/>
      <c r="J120" s="256"/>
      <c r="K120" s="256"/>
      <c r="L120" s="337"/>
      <c r="M120" s="256"/>
      <c r="N120" s="256"/>
      <c r="O120" s="256"/>
      <c r="P120" s="256"/>
      <c r="Q120" s="256"/>
      <c r="R120" s="256"/>
      <c r="S120" s="256"/>
      <c r="T120" s="256"/>
      <c r="U120" s="256"/>
      <c r="V120" s="256"/>
      <c r="W120" s="256"/>
      <c r="X120" s="54"/>
      <c r="Y120" s="54"/>
      <c r="Z120" s="34"/>
      <c r="AA120" s="54"/>
      <c r="AB120" s="54"/>
      <c r="AC120" s="54"/>
      <c r="AD120" s="54"/>
      <c r="AE120" s="54"/>
      <c r="AF120" s="54"/>
      <c r="AG120" s="54"/>
      <c r="AH120" s="54"/>
      <c r="AI120" s="54"/>
      <c r="AJ120" s="54"/>
      <c r="AK120" s="54"/>
      <c r="AL120" s="256"/>
      <c r="AM120" s="256"/>
      <c r="AN120" s="337"/>
      <c r="AO120" s="256"/>
      <c r="AP120" s="256"/>
      <c r="AQ120" s="256"/>
      <c r="AR120" s="256"/>
      <c r="AS120" s="256"/>
      <c r="AT120" s="256"/>
      <c r="AU120" s="256"/>
      <c r="AV120" s="256"/>
      <c r="AW120" s="256"/>
      <c r="AX120" s="256"/>
      <c r="AY120" s="256"/>
      <c r="AZ120" s="54"/>
      <c r="BA120" s="54"/>
      <c r="BB120" s="34"/>
      <c r="BC120" s="54"/>
      <c r="BD120" s="54"/>
      <c r="BE120" s="54"/>
      <c r="BF120" s="54"/>
      <c r="BG120" s="54"/>
      <c r="BH120" s="54"/>
      <c r="BI120" s="54"/>
      <c r="BJ120" s="54"/>
      <c r="BK120" s="54"/>
      <c r="BL120" s="54"/>
      <c r="BM120" s="54"/>
      <c r="BN120" s="256"/>
      <c r="BO120" s="256"/>
      <c r="BP120" s="337"/>
      <c r="BQ120" s="256"/>
      <c r="BR120" s="256"/>
      <c r="BS120" s="256"/>
      <c r="BT120" s="256"/>
      <c r="BU120" s="256"/>
      <c r="BV120" s="256"/>
      <c r="BW120" s="256"/>
      <c r="BX120" s="256"/>
      <c r="BY120" s="256"/>
      <c r="BZ120" s="256"/>
      <c r="CA120" s="256"/>
    </row>
    <row r="121" spans="1:79" x14ac:dyDescent="0.2">
      <c r="A121" s="54"/>
      <c r="B121" s="34"/>
      <c r="C121" s="34"/>
      <c r="D121" s="34"/>
      <c r="E121" s="34"/>
      <c r="F121" s="34"/>
      <c r="G121" s="54"/>
      <c r="H121" s="34"/>
      <c r="I121" s="54"/>
      <c r="J121" s="256"/>
      <c r="K121" s="256"/>
      <c r="L121" s="337"/>
      <c r="M121" s="256"/>
      <c r="N121" s="256"/>
      <c r="O121" s="256"/>
      <c r="P121" s="256"/>
      <c r="Q121" s="256"/>
      <c r="R121" s="256"/>
      <c r="S121" s="256"/>
      <c r="T121" s="256"/>
      <c r="U121" s="256"/>
      <c r="V121" s="256"/>
      <c r="W121" s="256"/>
      <c r="X121" s="54"/>
      <c r="Y121" s="54"/>
      <c r="Z121" s="34"/>
      <c r="AA121" s="54"/>
      <c r="AB121" s="54"/>
      <c r="AC121" s="54"/>
      <c r="AD121" s="54"/>
      <c r="AE121" s="54"/>
      <c r="AF121" s="54"/>
      <c r="AG121" s="54"/>
      <c r="AH121" s="54"/>
      <c r="AI121" s="54"/>
      <c r="AJ121" s="54"/>
      <c r="AK121" s="54"/>
      <c r="AL121" s="256"/>
      <c r="AM121" s="256"/>
      <c r="AN121" s="337"/>
      <c r="AO121" s="256"/>
      <c r="AP121" s="256"/>
      <c r="AQ121" s="256"/>
      <c r="AR121" s="256"/>
      <c r="AS121" s="256"/>
      <c r="AT121" s="256"/>
      <c r="AU121" s="256"/>
      <c r="AV121" s="256"/>
      <c r="AW121" s="256"/>
      <c r="AX121" s="256"/>
      <c r="AY121" s="256"/>
      <c r="AZ121" s="54"/>
      <c r="BA121" s="54"/>
      <c r="BB121" s="34"/>
      <c r="BC121" s="54"/>
      <c r="BD121" s="54"/>
      <c r="BE121" s="54"/>
      <c r="BF121" s="54"/>
      <c r="BG121" s="54"/>
      <c r="BH121" s="54"/>
      <c r="BI121" s="54"/>
      <c r="BJ121" s="54"/>
      <c r="BK121" s="54"/>
      <c r="BL121" s="54"/>
      <c r="BM121" s="54"/>
      <c r="BN121" s="256"/>
      <c r="BO121" s="256"/>
      <c r="BP121" s="337"/>
      <c r="BQ121" s="256"/>
      <c r="BR121" s="256"/>
      <c r="BS121" s="256"/>
      <c r="BT121" s="256"/>
      <c r="BU121" s="256"/>
      <c r="BV121" s="256"/>
      <c r="BW121" s="256"/>
      <c r="BX121" s="256"/>
      <c r="BY121" s="256"/>
      <c r="BZ121" s="256"/>
      <c r="CA121" s="256"/>
    </row>
    <row r="122" spans="1:79" x14ac:dyDescent="0.2">
      <c r="A122" s="54"/>
      <c r="B122" s="34"/>
      <c r="C122" s="34"/>
      <c r="D122" s="34"/>
      <c r="E122" s="34"/>
      <c r="F122" s="34"/>
      <c r="G122" s="54"/>
      <c r="H122" s="34"/>
      <c r="I122" s="54"/>
      <c r="J122" s="256"/>
      <c r="K122" s="256"/>
      <c r="L122" s="337"/>
      <c r="M122" s="256"/>
      <c r="N122" s="256"/>
      <c r="O122" s="256"/>
      <c r="P122" s="256"/>
      <c r="Q122" s="256"/>
      <c r="R122" s="256"/>
      <c r="S122" s="256"/>
      <c r="T122" s="256"/>
      <c r="U122" s="256"/>
      <c r="V122" s="256"/>
      <c r="W122" s="256"/>
      <c r="X122" s="54"/>
      <c r="Y122" s="54"/>
      <c r="Z122" s="34"/>
      <c r="AA122" s="54"/>
      <c r="AB122" s="54"/>
      <c r="AC122" s="54"/>
      <c r="AD122" s="54"/>
      <c r="AE122" s="54"/>
      <c r="AF122" s="54"/>
      <c r="AG122" s="54"/>
      <c r="AH122" s="54"/>
      <c r="AI122" s="54"/>
      <c r="AJ122" s="54"/>
      <c r="AK122" s="54"/>
      <c r="AL122" s="256"/>
      <c r="AM122" s="256"/>
      <c r="AN122" s="337"/>
      <c r="AO122" s="256"/>
      <c r="AP122" s="256"/>
      <c r="AQ122" s="256"/>
      <c r="AR122" s="256"/>
      <c r="AS122" s="256"/>
      <c r="AT122" s="256"/>
      <c r="AU122" s="256"/>
      <c r="AV122" s="256"/>
      <c r="AW122" s="256"/>
      <c r="AX122" s="256"/>
      <c r="AY122" s="256"/>
      <c r="AZ122" s="54"/>
      <c r="BA122" s="54"/>
      <c r="BB122" s="34"/>
      <c r="BC122" s="54"/>
      <c r="BD122" s="54"/>
      <c r="BE122" s="54"/>
      <c r="BF122" s="54"/>
      <c r="BG122" s="54"/>
      <c r="BH122" s="54"/>
      <c r="BI122" s="54"/>
      <c r="BJ122" s="54"/>
      <c r="BK122" s="54"/>
      <c r="BL122" s="54"/>
      <c r="BM122" s="54"/>
      <c r="BN122" s="256"/>
      <c r="BO122" s="256"/>
      <c r="BP122" s="337"/>
      <c r="BQ122" s="256"/>
      <c r="BR122" s="256"/>
      <c r="BS122" s="256"/>
      <c r="BT122" s="256"/>
      <c r="BU122" s="256"/>
      <c r="BV122" s="256"/>
      <c r="BW122" s="256"/>
      <c r="BX122" s="256"/>
      <c r="BY122" s="256"/>
      <c r="BZ122" s="256"/>
      <c r="CA122" s="256"/>
    </row>
    <row r="123" spans="1:79" x14ac:dyDescent="0.2">
      <c r="A123" s="54"/>
      <c r="B123" s="34"/>
      <c r="C123" s="34"/>
      <c r="D123" s="34"/>
      <c r="E123" s="34"/>
      <c r="F123" s="34"/>
      <c r="G123" s="54"/>
      <c r="H123" s="34"/>
      <c r="I123" s="54"/>
      <c r="J123" s="256"/>
      <c r="K123" s="256"/>
      <c r="L123" s="337"/>
      <c r="M123" s="256"/>
      <c r="N123" s="256"/>
      <c r="O123" s="256"/>
      <c r="P123" s="256"/>
      <c r="Q123" s="256"/>
      <c r="R123" s="256"/>
      <c r="S123" s="256"/>
      <c r="T123" s="256"/>
      <c r="U123" s="256"/>
      <c r="V123" s="256"/>
      <c r="W123" s="256"/>
      <c r="X123" s="54"/>
      <c r="Y123" s="54"/>
      <c r="Z123" s="34"/>
      <c r="AA123" s="54"/>
      <c r="AB123" s="54"/>
      <c r="AC123" s="54"/>
      <c r="AD123" s="54"/>
      <c r="AE123" s="54"/>
      <c r="AF123" s="54"/>
      <c r="AG123" s="54"/>
      <c r="AH123" s="54"/>
      <c r="AI123" s="54"/>
      <c r="AJ123" s="54"/>
      <c r="AK123" s="54"/>
      <c r="AL123" s="256"/>
      <c r="AM123" s="256"/>
      <c r="AN123" s="337"/>
      <c r="AO123" s="256"/>
      <c r="AP123" s="256"/>
      <c r="AQ123" s="256"/>
      <c r="AR123" s="256"/>
      <c r="AS123" s="256"/>
      <c r="AT123" s="256"/>
      <c r="AU123" s="256"/>
      <c r="AV123" s="256"/>
      <c r="AW123" s="256"/>
      <c r="AX123" s="256"/>
      <c r="AY123" s="256"/>
      <c r="AZ123" s="54"/>
      <c r="BA123" s="54"/>
      <c r="BB123" s="34"/>
      <c r="BC123" s="54"/>
      <c r="BD123" s="54"/>
      <c r="BE123" s="54"/>
      <c r="BF123" s="54"/>
      <c r="BG123" s="54"/>
      <c r="BH123" s="54"/>
      <c r="BI123" s="54"/>
      <c r="BJ123" s="54"/>
      <c r="BK123" s="54"/>
      <c r="BL123" s="54"/>
      <c r="BM123" s="54"/>
      <c r="BN123" s="256"/>
      <c r="BO123" s="256"/>
      <c r="BP123" s="337"/>
      <c r="BQ123" s="256"/>
      <c r="BR123" s="256"/>
      <c r="BS123" s="256"/>
      <c r="BT123" s="256"/>
      <c r="BU123" s="256"/>
      <c r="BV123" s="256"/>
      <c r="BW123" s="256"/>
      <c r="BX123" s="256"/>
      <c r="BY123" s="256"/>
      <c r="BZ123" s="256"/>
      <c r="CA123" s="256"/>
    </row>
    <row r="124" spans="1:79" x14ac:dyDescent="0.2">
      <c r="A124" s="54"/>
      <c r="B124" s="34"/>
      <c r="C124" s="34"/>
      <c r="D124" s="34"/>
      <c r="E124" s="34"/>
      <c r="F124" s="34"/>
      <c r="G124" s="54"/>
      <c r="H124" s="34"/>
      <c r="I124" s="54"/>
      <c r="J124" s="256"/>
      <c r="K124" s="256"/>
      <c r="L124" s="337"/>
      <c r="M124" s="256"/>
      <c r="N124" s="256"/>
      <c r="O124" s="256"/>
      <c r="P124" s="256"/>
      <c r="Q124" s="256"/>
      <c r="R124" s="256"/>
      <c r="S124" s="256"/>
      <c r="T124" s="256"/>
      <c r="U124" s="256"/>
      <c r="V124" s="256"/>
      <c r="W124" s="256"/>
      <c r="X124" s="54"/>
      <c r="Y124" s="54"/>
      <c r="Z124" s="34"/>
      <c r="AA124" s="54"/>
      <c r="AB124" s="54"/>
      <c r="AC124" s="54"/>
      <c r="AD124" s="54"/>
      <c r="AE124" s="54"/>
      <c r="AF124" s="54"/>
      <c r="AG124" s="54"/>
      <c r="AH124" s="54"/>
      <c r="AI124" s="54"/>
      <c r="AJ124" s="54"/>
      <c r="AK124" s="54"/>
      <c r="AL124" s="256"/>
      <c r="AM124" s="256"/>
      <c r="AN124" s="337"/>
      <c r="AO124" s="256"/>
      <c r="AP124" s="256"/>
      <c r="AQ124" s="256"/>
      <c r="AR124" s="256"/>
      <c r="AS124" s="256"/>
      <c r="AT124" s="256"/>
      <c r="AU124" s="256"/>
      <c r="AV124" s="256"/>
      <c r="AW124" s="256"/>
      <c r="AX124" s="256"/>
      <c r="AY124" s="256"/>
      <c r="AZ124" s="54"/>
      <c r="BA124" s="54"/>
      <c r="BB124" s="34"/>
      <c r="BC124" s="54"/>
      <c r="BD124" s="54"/>
      <c r="BE124" s="54"/>
      <c r="BF124" s="54"/>
      <c r="BG124" s="54"/>
      <c r="BH124" s="54"/>
      <c r="BI124" s="54"/>
      <c r="BJ124" s="54"/>
      <c r="BK124" s="54"/>
      <c r="BL124" s="54"/>
      <c r="BM124" s="54"/>
      <c r="BN124" s="256"/>
      <c r="BO124" s="256"/>
      <c r="BP124" s="337"/>
      <c r="BQ124" s="256"/>
      <c r="BR124" s="256"/>
      <c r="BS124" s="256"/>
      <c r="BT124" s="256"/>
      <c r="BU124" s="256"/>
      <c r="BV124" s="256"/>
      <c r="BW124" s="256"/>
      <c r="BX124" s="256"/>
      <c r="BY124" s="256"/>
      <c r="BZ124" s="256"/>
      <c r="CA124" s="256"/>
    </row>
    <row r="125" spans="1:79" x14ac:dyDescent="0.2">
      <c r="A125" s="54"/>
      <c r="B125" s="34"/>
      <c r="C125" s="34"/>
      <c r="D125" s="34"/>
      <c r="E125" s="34"/>
      <c r="F125" s="34"/>
      <c r="G125" s="54"/>
      <c r="H125" s="34"/>
      <c r="I125" s="54"/>
      <c r="J125" s="256"/>
      <c r="K125" s="256"/>
      <c r="L125" s="337"/>
      <c r="M125" s="256"/>
      <c r="N125" s="256"/>
      <c r="O125" s="256"/>
      <c r="P125" s="256"/>
      <c r="Q125" s="256"/>
      <c r="R125" s="256"/>
      <c r="S125" s="256"/>
      <c r="T125" s="256"/>
      <c r="U125" s="256"/>
      <c r="V125" s="256"/>
      <c r="W125" s="256"/>
      <c r="X125" s="54"/>
      <c r="Y125" s="54"/>
      <c r="Z125" s="34"/>
      <c r="AA125" s="54"/>
      <c r="AB125" s="54"/>
      <c r="AC125" s="54"/>
      <c r="AD125" s="54"/>
      <c r="AE125" s="54"/>
      <c r="AF125" s="54"/>
      <c r="AG125" s="54"/>
      <c r="AH125" s="54"/>
      <c r="AI125" s="54"/>
      <c r="AJ125" s="54"/>
      <c r="AK125" s="54"/>
      <c r="AL125" s="256"/>
      <c r="AM125" s="256"/>
      <c r="AN125" s="337"/>
      <c r="AO125" s="256"/>
      <c r="AP125" s="256"/>
      <c r="AQ125" s="256"/>
      <c r="AR125" s="256"/>
      <c r="AS125" s="256"/>
      <c r="AT125" s="256"/>
      <c r="AU125" s="256"/>
      <c r="AV125" s="256"/>
      <c r="AW125" s="256"/>
      <c r="AX125" s="256"/>
      <c r="AY125" s="256"/>
      <c r="AZ125" s="54"/>
      <c r="BA125" s="54"/>
      <c r="BB125" s="34"/>
      <c r="BC125" s="54"/>
      <c r="BD125" s="54"/>
      <c r="BE125" s="54"/>
      <c r="BF125" s="54"/>
      <c r="BG125" s="54"/>
      <c r="BH125" s="54"/>
      <c r="BI125" s="54"/>
      <c r="BJ125" s="54"/>
      <c r="BK125" s="54"/>
      <c r="BL125" s="54"/>
      <c r="BM125" s="54"/>
      <c r="BN125" s="256"/>
      <c r="BO125" s="256"/>
      <c r="BP125" s="337"/>
      <c r="BQ125" s="256"/>
      <c r="BR125" s="256"/>
      <c r="BS125" s="256"/>
      <c r="BT125" s="256"/>
      <c r="BU125" s="256"/>
      <c r="BV125" s="256"/>
      <c r="BW125" s="256"/>
      <c r="BX125" s="256"/>
      <c r="BY125" s="256"/>
      <c r="BZ125" s="256"/>
      <c r="CA125" s="256"/>
    </row>
    <row r="126" spans="1:79" x14ac:dyDescent="0.2">
      <c r="A126" s="54"/>
      <c r="B126" s="34"/>
      <c r="C126" s="34"/>
      <c r="D126" s="34"/>
      <c r="E126" s="34"/>
      <c r="F126" s="34"/>
      <c r="G126" s="54"/>
      <c r="H126" s="34"/>
      <c r="I126" s="54"/>
      <c r="J126" s="256"/>
      <c r="K126" s="256"/>
      <c r="L126" s="337"/>
      <c r="M126" s="256"/>
      <c r="N126" s="256"/>
      <c r="O126" s="256"/>
      <c r="P126" s="256"/>
      <c r="Q126" s="256"/>
      <c r="R126" s="256"/>
      <c r="S126" s="256"/>
      <c r="T126" s="256"/>
      <c r="U126" s="256"/>
      <c r="V126" s="256"/>
      <c r="W126" s="256"/>
      <c r="X126" s="54"/>
      <c r="Y126" s="54"/>
      <c r="Z126" s="34"/>
      <c r="AA126" s="54"/>
      <c r="AB126" s="54"/>
      <c r="AC126" s="54"/>
      <c r="AD126" s="54"/>
      <c r="AE126" s="54"/>
      <c r="AF126" s="54"/>
      <c r="AG126" s="54"/>
      <c r="AH126" s="54"/>
      <c r="AI126" s="54"/>
      <c r="AJ126" s="54"/>
      <c r="AK126" s="54"/>
      <c r="AL126" s="256"/>
      <c r="AM126" s="256"/>
      <c r="AN126" s="337"/>
      <c r="AO126" s="256"/>
      <c r="AP126" s="256"/>
      <c r="AQ126" s="256"/>
      <c r="AR126" s="256"/>
      <c r="AS126" s="256"/>
      <c r="AT126" s="256"/>
      <c r="AU126" s="256"/>
      <c r="AV126" s="256"/>
      <c r="AW126" s="256"/>
      <c r="AX126" s="256"/>
      <c r="AY126" s="256"/>
      <c r="AZ126" s="54"/>
      <c r="BA126" s="54"/>
      <c r="BB126" s="34"/>
      <c r="BC126" s="54"/>
      <c r="BD126" s="54"/>
      <c r="BE126" s="54"/>
      <c r="BF126" s="54"/>
      <c r="BG126" s="54"/>
      <c r="BH126" s="54"/>
      <c r="BI126" s="54"/>
      <c r="BJ126" s="54"/>
      <c r="BK126" s="54"/>
      <c r="BL126" s="54"/>
      <c r="BM126" s="54"/>
      <c r="BN126" s="256"/>
      <c r="BO126" s="256"/>
      <c r="BP126" s="337"/>
      <c r="BQ126" s="256"/>
      <c r="BR126" s="256"/>
      <c r="BS126" s="256"/>
      <c r="BT126" s="256"/>
      <c r="BU126" s="256"/>
      <c r="BV126" s="256"/>
      <c r="BW126" s="256"/>
      <c r="BX126" s="256"/>
      <c r="BY126" s="256"/>
      <c r="BZ126" s="256"/>
      <c r="CA126" s="256"/>
    </row>
    <row r="127" spans="1:79" x14ac:dyDescent="0.2">
      <c r="A127" s="54"/>
      <c r="B127" s="34"/>
      <c r="C127" s="34"/>
      <c r="D127" s="34"/>
      <c r="E127" s="34"/>
      <c r="F127" s="34"/>
      <c r="G127" s="54"/>
      <c r="H127" s="34"/>
      <c r="I127" s="54"/>
      <c r="J127" s="256"/>
      <c r="K127" s="256"/>
      <c r="L127" s="337"/>
      <c r="M127" s="256"/>
      <c r="N127" s="256"/>
      <c r="O127" s="256"/>
      <c r="P127" s="256"/>
      <c r="Q127" s="256"/>
      <c r="R127" s="256"/>
      <c r="S127" s="256"/>
      <c r="T127" s="256"/>
      <c r="U127" s="256"/>
      <c r="V127" s="256"/>
      <c r="W127" s="256"/>
      <c r="X127" s="54"/>
      <c r="Y127" s="54"/>
      <c r="Z127" s="34"/>
      <c r="AA127" s="54"/>
      <c r="AB127" s="54"/>
      <c r="AC127" s="54"/>
      <c r="AD127" s="54"/>
      <c r="AE127" s="54"/>
      <c r="AF127" s="54"/>
      <c r="AG127" s="54"/>
      <c r="AH127" s="54"/>
      <c r="AI127" s="54"/>
      <c r="AJ127" s="54"/>
      <c r="AK127" s="54"/>
      <c r="AL127" s="256"/>
      <c r="AM127" s="256"/>
      <c r="AN127" s="337"/>
      <c r="AO127" s="256"/>
      <c r="AP127" s="256"/>
      <c r="AQ127" s="256"/>
      <c r="AR127" s="256"/>
      <c r="AS127" s="256"/>
      <c r="AT127" s="256"/>
      <c r="AU127" s="256"/>
      <c r="AV127" s="256"/>
      <c r="AW127" s="256"/>
      <c r="AX127" s="256"/>
      <c r="AY127" s="256"/>
      <c r="AZ127" s="54"/>
      <c r="BA127" s="54"/>
      <c r="BB127" s="34"/>
      <c r="BC127" s="54"/>
      <c r="BD127" s="54"/>
      <c r="BE127" s="54"/>
      <c r="BF127" s="54"/>
      <c r="BG127" s="54"/>
      <c r="BH127" s="54"/>
      <c r="BI127" s="54"/>
      <c r="BJ127" s="54"/>
      <c r="BK127" s="54"/>
      <c r="BL127" s="54"/>
      <c r="BM127" s="54"/>
      <c r="BN127" s="256"/>
      <c r="BO127" s="256"/>
      <c r="BP127" s="337"/>
      <c r="BQ127" s="256"/>
      <c r="BR127" s="256"/>
      <c r="BS127" s="256"/>
      <c r="BT127" s="256"/>
      <c r="BU127" s="256"/>
      <c r="BV127" s="256"/>
      <c r="BW127" s="256"/>
      <c r="BX127" s="256"/>
      <c r="BY127" s="256"/>
      <c r="BZ127" s="256"/>
      <c r="CA127" s="256"/>
    </row>
    <row r="128" spans="1:79" x14ac:dyDescent="0.2">
      <c r="A128" s="54"/>
      <c r="B128" s="34"/>
      <c r="C128" s="34"/>
      <c r="D128" s="34"/>
      <c r="E128" s="34"/>
      <c r="F128" s="34"/>
      <c r="G128" s="54"/>
      <c r="H128" s="34"/>
      <c r="I128" s="54"/>
      <c r="J128" s="256"/>
      <c r="K128" s="256"/>
      <c r="L128" s="337"/>
      <c r="M128" s="256"/>
      <c r="N128" s="256"/>
      <c r="O128" s="256"/>
      <c r="P128" s="256"/>
      <c r="Q128" s="256"/>
      <c r="R128" s="256"/>
      <c r="S128" s="256"/>
      <c r="T128" s="256"/>
      <c r="U128" s="256"/>
      <c r="V128" s="256"/>
      <c r="W128" s="256"/>
      <c r="X128" s="54"/>
      <c r="Y128" s="54"/>
      <c r="Z128" s="34"/>
      <c r="AA128" s="54"/>
      <c r="AB128" s="54"/>
      <c r="AC128" s="54"/>
      <c r="AD128" s="54"/>
      <c r="AE128" s="54"/>
      <c r="AF128" s="54"/>
      <c r="AG128" s="54"/>
      <c r="AH128" s="54"/>
      <c r="AI128" s="54"/>
      <c r="AJ128" s="54"/>
      <c r="AK128" s="54"/>
      <c r="AL128" s="256"/>
      <c r="AM128" s="256"/>
      <c r="AN128" s="337"/>
      <c r="AO128" s="256"/>
      <c r="AP128" s="256"/>
      <c r="AQ128" s="256"/>
      <c r="AR128" s="256"/>
      <c r="AS128" s="256"/>
      <c r="AT128" s="256"/>
      <c r="AU128" s="256"/>
      <c r="AV128" s="256"/>
      <c r="AW128" s="256"/>
      <c r="AX128" s="256"/>
      <c r="AY128" s="256"/>
      <c r="AZ128" s="54"/>
      <c r="BA128" s="54"/>
      <c r="BB128" s="34"/>
      <c r="BC128" s="54"/>
      <c r="BD128" s="54"/>
      <c r="BE128" s="54"/>
      <c r="BF128" s="54"/>
      <c r="BG128" s="54"/>
      <c r="BH128" s="54"/>
      <c r="BI128" s="54"/>
      <c r="BJ128" s="54"/>
      <c r="BK128" s="54"/>
      <c r="BL128" s="54"/>
      <c r="BM128" s="54"/>
      <c r="BN128" s="256"/>
      <c r="BO128" s="256"/>
      <c r="BP128" s="337"/>
      <c r="BQ128" s="256"/>
      <c r="BR128" s="256"/>
      <c r="BS128" s="256"/>
      <c r="BT128" s="256"/>
      <c r="BU128" s="256"/>
      <c r="BV128" s="256"/>
      <c r="BW128" s="256"/>
      <c r="BX128" s="256"/>
      <c r="BY128" s="256"/>
      <c r="BZ128" s="256"/>
      <c r="CA128" s="256"/>
    </row>
    <row r="129" spans="1:79" x14ac:dyDescent="0.2">
      <c r="A129" s="54"/>
      <c r="B129" s="34"/>
      <c r="C129" s="34"/>
      <c r="D129" s="34"/>
      <c r="E129" s="34"/>
      <c r="F129" s="34"/>
      <c r="G129" s="54"/>
      <c r="H129" s="34"/>
      <c r="I129" s="54"/>
      <c r="J129" s="256"/>
      <c r="K129" s="256"/>
      <c r="L129" s="337"/>
      <c r="M129" s="256"/>
      <c r="N129" s="256"/>
      <c r="O129" s="256"/>
      <c r="P129" s="256"/>
      <c r="Q129" s="256"/>
      <c r="R129" s="256"/>
      <c r="S129" s="256"/>
      <c r="T129" s="256"/>
      <c r="U129" s="256"/>
      <c r="V129" s="256"/>
      <c r="W129" s="256"/>
      <c r="X129" s="54"/>
      <c r="Y129" s="54"/>
      <c r="Z129" s="34"/>
      <c r="AA129" s="54"/>
      <c r="AB129" s="54"/>
      <c r="AC129" s="54"/>
      <c r="AD129" s="54"/>
      <c r="AE129" s="54"/>
      <c r="AF129" s="54"/>
      <c r="AG129" s="54"/>
      <c r="AH129" s="54"/>
      <c r="AI129" s="54"/>
      <c r="AJ129" s="54"/>
      <c r="AK129" s="54"/>
      <c r="AL129" s="256"/>
      <c r="AM129" s="256"/>
      <c r="AN129" s="337"/>
      <c r="AO129" s="256"/>
      <c r="AP129" s="256"/>
      <c r="AQ129" s="256"/>
      <c r="AR129" s="256"/>
      <c r="AS129" s="256"/>
      <c r="AT129" s="256"/>
      <c r="AU129" s="256"/>
      <c r="AV129" s="256"/>
      <c r="AW129" s="256"/>
      <c r="AX129" s="256"/>
      <c r="AY129" s="256"/>
      <c r="AZ129" s="54"/>
      <c r="BA129" s="54"/>
      <c r="BB129" s="34"/>
      <c r="BC129" s="54"/>
      <c r="BD129" s="54"/>
      <c r="BE129" s="54"/>
      <c r="BF129" s="54"/>
      <c r="BG129" s="54"/>
      <c r="BH129" s="54"/>
      <c r="BI129" s="54"/>
      <c r="BJ129" s="54"/>
      <c r="BK129" s="54"/>
      <c r="BL129" s="54"/>
      <c r="BM129" s="54"/>
      <c r="BN129" s="256"/>
      <c r="BO129" s="256"/>
      <c r="BP129" s="337"/>
      <c r="BQ129" s="256"/>
      <c r="BR129" s="256"/>
      <c r="BS129" s="256"/>
      <c r="BT129" s="256"/>
      <c r="BU129" s="256"/>
      <c r="BV129" s="256"/>
      <c r="BW129" s="256"/>
      <c r="BX129" s="256"/>
      <c r="BY129" s="256"/>
      <c r="BZ129" s="256"/>
      <c r="CA129" s="256"/>
    </row>
    <row r="130" spans="1:79" x14ac:dyDescent="0.2">
      <c r="A130" s="54"/>
      <c r="B130" s="34"/>
      <c r="C130" s="34"/>
      <c r="D130" s="34"/>
      <c r="E130" s="34"/>
      <c r="F130" s="34"/>
      <c r="G130" s="54"/>
      <c r="H130" s="34"/>
      <c r="I130" s="54"/>
      <c r="J130" s="256"/>
      <c r="K130" s="256"/>
      <c r="L130" s="337"/>
      <c r="M130" s="256"/>
      <c r="N130" s="256"/>
      <c r="O130" s="256"/>
      <c r="P130" s="256"/>
      <c r="Q130" s="256"/>
      <c r="R130" s="256"/>
      <c r="S130" s="256"/>
      <c r="T130" s="256"/>
      <c r="U130" s="256"/>
      <c r="V130" s="256"/>
      <c r="W130" s="256"/>
      <c r="X130" s="54"/>
      <c r="Y130" s="54"/>
      <c r="Z130" s="34"/>
      <c r="AA130" s="54"/>
      <c r="AB130" s="54"/>
      <c r="AC130" s="54"/>
      <c r="AD130" s="54"/>
      <c r="AE130" s="54"/>
      <c r="AF130" s="54"/>
      <c r="AG130" s="54"/>
      <c r="AH130" s="54"/>
      <c r="AI130" s="54"/>
      <c r="AJ130" s="54"/>
      <c r="AK130" s="54"/>
      <c r="AL130" s="256"/>
      <c r="AM130" s="256"/>
      <c r="AN130" s="337"/>
      <c r="AO130" s="256"/>
      <c r="AP130" s="256"/>
      <c r="AQ130" s="256"/>
      <c r="AR130" s="256"/>
      <c r="AS130" s="256"/>
      <c r="AT130" s="256"/>
      <c r="AU130" s="256"/>
      <c r="AV130" s="256"/>
      <c r="AW130" s="256"/>
      <c r="AX130" s="256"/>
      <c r="AY130" s="256"/>
      <c r="AZ130" s="54"/>
      <c r="BA130" s="54"/>
      <c r="BB130" s="34"/>
      <c r="BC130" s="54"/>
      <c r="BD130" s="54"/>
      <c r="BE130" s="54"/>
      <c r="BF130" s="54"/>
      <c r="BG130" s="54"/>
      <c r="BH130" s="54"/>
      <c r="BI130" s="54"/>
      <c r="BJ130" s="54"/>
      <c r="BK130" s="54"/>
      <c r="BL130" s="54"/>
      <c r="BM130" s="54"/>
      <c r="BN130" s="256"/>
      <c r="BO130" s="256"/>
      <c r="BP130" s="337"/>
      <c r="BQ130" s="256"/>
      <c r="BR130" s="256"/>
      <c r="BS130" s="256"/>
      <c r="BT130" s="256"/>
      <c r="BU130" s="256"/>
      <c r="BV130" s="256"/>
      <c r="BW130" s="256"/>
      <c r="BX130" s="256"/>
      <c r="BY130" s="256"/>
      <c r="BZ130" s="256"/>
      <c r="CA130" s="256"/>
    </row>
    <row r="131" spans="1:79" x14ac:dyDescent="0.2">
      <c r="A131" s="54"/>
      <c r="B131" s="34"/>
      <c r="C131" s="34"/>
      <c r="D131" s="34"/>
      <c r="E131" s="34"/>
      <c r="F131" s="34"/>
      <c r="G131" s="54"/>
      <c r="H131" s="34"/>
      <c r="I131" s="54"/>
      <c r="J131" s="256"/>
      <c r="K131" s="256"/>
      <c r="L131" s="337"/>
      <c r="M131" s="256"/>
      <c r="N131" s="256"/>
      <c r="O131" s="256"/>
      <c r="P131" s="256"/>
      <c r="Q131" s="256"/>
      <c r="R131" s="256"/>
      <c r="S131" s="256"/>
      <c r="T131" s="256"/>
      <c r="U131" s="256"/>
      <c r="V131" s="256"/>
      <c r="W131" s="256"/>
      <c r="X131" s="54"/>
      <c r="Y131" s="54"/>
      <c r="Z131" s="34"/>
      <c r="AA131" s="54"/>
      <c r="AB131" s="54"/>
      <c r="AC131" s="54"/>
      <c r="AD131" s="54"/>
      <c r="AE131" s="54"/>
      <c r="AF131" s="54"/>
      <c r="AG131" s="54"/>
      <c r="AH131" s="54"/>
      <c r="AI131" s="54"/>
      <c r="AJ131" s="54"/>
      <c r="AK131" s="54"/>
      <c r="AL131" s="256"/>
      <c r="AM131" s="256"/>
      <c r="AN131" s="337"/>
      <c r="AO131" s="256"/>
      <c r="AP131" s="256"/>
      <c r="AQ131" s="256"/>
      <c r="AR131" s="256"/>
      <c r="AS131" s="256"/>
      <c r="AT131" s="256"/>
      <c r="AU131" s="256"/>
      <c r="AV131" s="256"/>
      <c r="AW131" s="256"/>
      <c r="AX131" s="256"/>
      <c r="AY131" s="256"/>
      <c r="AZ131" s="54"/>
      <c r="BA131" s="54"/>
      <c r="BB131" s="34"/>
      <c r="BC131" s="54"/>
      <c r="BD131" s="54"/>
      <c r="BE131" s="54"/>
      <c r="BF131" s="54"/>
      <c r="BG131" s="54"/>
      <c r="BH131" s="54"/>
      <c r="BI131" s="54"/>
      <c r="BJ131" s="54"/>
      <c r="BK131" s="54"/>
      <c r="BL131" s="54"/>
      <c r="BM131" s="54"/>
      <c r="BN131" s="256"/>
      <c r="BO131" s="256"/>
      <c r="BP131" s="337"/>
      <c r="BQ131" s="256"/>
      <c r="BR131" s="256"/>
      <c r="BS131" s="256"/>
      <c r="BT131" s="256"/>
      <c r="BU131" s="256"/>
      <c r="BV131" s="256"/>
      <c r="BW131" s="256"/>
      <c r="BX131" s="256"/>
      <c r="BY131" s="256"/>
      <c r="BZ131" s="256"/>
      <c r="CA131" s="256"/>
    </row>
    <row r="132" spans="1:79" x14ac:dyDescent="0.2">
      <c r="A132" s="54"/>
      <c r="B132" s="34"/>
      <c r="C132" s="34"/>
      <c r="D132" s="34"/>
      <c r="E132" s="34"/>
      <c r="F132" s="34"/>
      <c r="G132" s="54"/>
      <c r="H132" s="34"/>
      <c r="I132" s="54"/>
      <c r="J132" s="256"/>
      <c r="K132" s="256"/>
      <c r="L132" s="337"/>
      <c r="M132" s="256"/>
      <c r="N132" s="256"/>
      <c r="O132" s="256"/>
      <c r="P132" s="256"/>
      <c r="Q132" s="256"/>
      <c r="R132" s="256"/>
      <c r="S132" s="256"/>
      <c r="T132" s="256"/>
      <c r="U132" s="256"/>
      <c r="V132" s="256"/>
      <c r="W132" s="256"/>
      <c r="X132" s="54"/>
      <c r="Y132" s="54"/>
      <c r="Z132" s="34"/>
      <c r="AA132" s="54"/>
      <c r="AB132" s="54"/>
      <c r="AC132" s="54"/>
      <c r="AD132" s="54"/>
      <c r="AE132" s="54"/>
      <c r="AF132" s="54"/>
      <c r="AG132" s="54"/>
      <c r="AH132" s="54"/>
      <c r="AI132" s="54"/>
      <c r="AJ132" s="54"/>
      <c r="AK132" s="54"/>
      <c r="AL132" s="256"/>
      <c r="AM132" s="256"/>
      <c r="AN132" s="337"/>
      <c r="AO132" s="256"/>
      <c r="AP132" s="256"/>
      <c r="AQ132" s="256"/>
      <c r="AR132" s="256"/>
      <c r="AS132" s="256"/>
      <c r="AT132" s="256"/>
      <c r="AU132" s="256"/>
      <c r="AV132" s="256"/>
      <c r="AW132" s="256"/>
      <c r="AX132" s="256"/>
      <c r="AY132" s="256"/>
      <c r="AZ132" s="54"/>
      <c r="BA132" s="54"/>
      <c r="BB132" s="34"/>
      <c r="BC132" s="54"/>
      <c r="BD132" s="54"/>
      <c r="BE132" s="54"/>
      <c r="BF132" s="54"/>
      <c r="BG132" s="54"/>
      <c r="BH132" s="54"/>
      <c r="BI132" s="54"/>
      <c r="BJ132" s="54"/>
      <c r="BK132" s="54"/>
      <c r="BL132" s="54"/>
      <c r="BM132" s="54"/>
      <c r="BN132" s="256"/>
      <c r="BO132" s="256"/>
      <c r="BP132" s="337"/>
      <c r="BQ132" s="256"/>
      <c r="BR132" s="256"/>
      <c r="BS132" s="256"/>
      <c r="BT132" s="256"/>
      <c r="BU132" s="256"/>
      <c r="BV132" s="256"/>
      <c r="BW132" s="256"/>
      <c r="BX132" s="256"/>
      <c r="BY132" s="256"/>
      <c r="BZ132" s="256"/>
      <c r="CA132" s="256"/>
    </row>
    <row r="133" spans="1:79" x14ac:dyDescent="0.2">
      <c r="A133" s="54"/>
      <c r="B133" s="34"/>
      <c r="C133" s="34"/>
      <c r="D133" s="34"/>
      <c r="E133" s="34"/>
      <c r="F133" s="34"/>
      <c r="G133" s="54"/>
      <c r="H133" s="34"/>
      <c r="I133" s="54"/>
      <c r="J133" s="256"/>
      <c r="K133" s="256"/>
      <c r="L133" s="337"/>
      <c r="M133" s="256"/>
      <c r="N133" s="256"/>
      <c r="O133" s="256"/>
      <c r="P133" s="256"/>
      <c r="Q133" s="256"/>
      <c r="R133" s="256"/>
      <c r="S133" s="256"/>
      <c r="T133" s="256"/>
      <c r="U133" s="256"/>
      <c r="V133" s="256"/>
      <c r="W133" s="256"/>
      <c r="X133" s="54"/>
      <c r="Y133" s="54"/>
      <c r="Z133" s="34"/>
      <c r="AA133" s="54"/>
      <c r="AB133" s="54"/>
      <c r="AC133" s="54"/>
      <c r="AD133" s="54"/>
      <c r="AE133" s="54"/>
      <c r="AF133" s="54"/>
      <c r="AG133" s="54"/>
      <c r="AH133" s="54"/>
      <c r="AI133" s="54"/>
      <c r="AJ133" s="54"/>
      <c r="AK133" s="54"/>
      <c r="AL133" s="256"/>
      <c r="AM133" s="256"/>
      <c r="AN133" s="337"/>
      <c r="AO133" s="256"/>
      <c r="AP133" s="256"/>
      <c r="AQ133" s="256"/>
      <c r="AR133" s="256"/>
      <c r="AS133" s="256"/>
      <c r="AT133" s="256"/>
      <c r="AU133" s="256"/>
      <c r="AV133" s="256"/>
      <c r="AW133" s="256"/>
      <c r="AX133" s="256"/>
      <c r="AY133" s="256"/>
      <c r="AZ133" s="54"/>
      <c r="BA133" s="54"/>
      <c r="BB133" s="34"/>
      <c r="BC133" s="54"/>
      <c r="BD133" s="54"/>
      <c r="BE133" s="54"/>
      <c r="BF133" s="54"/>
      <c r="BG133" s="54"/>
      <c r="BH133" s="54"/>
      <c r="BI133" s="54"/>
      <c r="BJ133" s="54"/>
      <c r="BK133" s="54"/>
      <c r="BL133" s="54"/>
      <c r="BM133" s="54"/>
      <c r="BN133" s="256"/>
      <c r="BO133" s="256"/>
      <c r="BP133" s="337"/>
      <c r="BQ133" s="256"/>
      <c r="BR133" s="256"/>
      <c r="BS133" s="256"/>
      <c r="BT133" s="256"/>
      <c r="BU133" s="256"/>
      <c r="BV133" s="256"/>
      <c r="BW133" s="256"/>
      <c r="BX133" s="256"/>
      <c r="BY133" s="256"/>
      <c r="BZ133" s="256"/>
      <c r="CA133" s="256"/>
    </row>
    <row r="134" spans="1:79" x14ac:dyDescent="0.2">
      <c r="A134" s="54"/>
      <c r="B134" s="34"/>
      <c r="C134" s="34"/>
      <c r="D134" s="34"/>
      <c r="E134" s="34"/>
      <c r="F134" s="34"/>
      <c r="G134" s="54"/>
      <c r="H134" s="34"/>
      <c r="I134" s="54"/>
      <c r="J134" s="256"/>
      <c r="K134" s="256"/>
      <c r="L134" s="337"/>
      <c r="M134" s="256"/>
      <c r="N134" s="256"/>
      <c r="O134" s="256"/>
      <c r="P134" s="256"/>
      <c r="Q134" s="256"/>
      <c r="R134" s="256"/>
      <c r="S134" s="256"/>
      <c r="T134" s="256"/>
      <c r="U134" s="256"/>
      <c r="V134" s="256"/>
      <c r="W134" s="256"/>
      <c r="X134" s="54"/>
      <c r="Y134" s="54"/>
      <c r="Z134" s="34"/>
      <c r="AA134" s="54"/>
      <c r="AB134" s="54"/>
      <c r="AC134" s="54"/>
      <c r="AD134" s="54"/>
      <c r="AE134" s="54"/>
      <c r="AF134" s="54"/>
      <c r="AG134" s="54"/>
      <c r="AH134" s="54"/>
      <c r="AI134" s="54"/>
      <c r="AJ134" s="54"/>
      <c r="AK134" s="54"/>
      <c r="AL134" s="256"/>
      <c r="AM134" s="256"/>
      <c r="AN134" s="337"/>
      <c r="AO134" s="256"/>
      <c r="AP134" s="256"/>
      <c r="AQ134" s="256"/>
      <c r="AR134" s="256"/>
      <c r="AS134" s="256"/>
      <c r="AT134" s="256"/>
      <c r="AU134" s="256"/>
      <c r="AV134" s="256"/>
      <c r="AW134" s="256"/>
      <c r="AX134" s="256"/>
      <c r="AY134" s="256"/>
      <c r="AZ134" s="54"/>
      <c r="BA134" s="54"/>
      <c r="BB134" s="34"/>
      <c r="BC134" s="54"/>
      <c r="BD134" s="54"/>
      <c r="BE134" s="54"/>
      <c r="BF134" s="54"/>
      <c r="BG134" s="54"/>
      <c r="BH134" s="54"/>
      <c r="BI134" s="54"/>
      <c r="BJ134" s="54"/>
      <c r="BK134" s="54"/>
      <c r="BL134" s="54"/>
      <c r="BM134" s="54"/>
      <c r="BN134" s="256"/>
      <c r="BO134" s="256"/>
      <c r="BP134" s="337"/>
      <c r="BQ134" s="256"/>
      <c r="BR134" s="256"/>
      <c r="BS134" s="256"/>
      <c r="BT134" s="256"/>
      <c r="BU134" s="256"/>
      <c r="BV134" s="256"/>
      <c r="BW134" s="256"/>
      <c r="BX134" s="256"/>
      <c r="BY134" s="256"/>
      <c r="BZ134" s="256"/>
      <c r="CA134" s="256"/>
    </row>
    <row r="135" spans="1:79" x14ac:dyDescent="0.2">
      <c r="A135" s="54"/>
      <c r="B135" s="34"/>
      <c r="C135" s="34"/>
      <c r="D135" s="34"/>
      <c r="E135" s="34"/>
      <c r="F135" s="34"/>
      <c r="G135" s="54"/>
      <c r="H135" s="34"/>
      <c r="I135" s="54"/>
      <c r="J135" s="256"/>
      <c r="K135" s="256"/>
      <c r="L135" s="337"/>
      <c r="M135" s="256"/>
      <c r="N135" s="256"/>
      <c r="O135" s="256"/>
      <c r="P135" s="256"/>
      <c r="Q135" s="256"/>
      <c r="R135" s="256"/>
      <c r="S135" s="256"/>
      <c r="T135" s="256"/>
      <c r="U135" s="256"/>
      <c r="V135" s="256"/>
      <c r="W135" s="256"/>
      <c r="X135" s="54"/>
      <c r="Y135" s="54"/>
      <c r="Z135" s="34"/>
      <c r="AA135" s="54"/>
      <c r="AB135" s="54"/>
      <c r="AC135" s="54"/>
      <c r="AD135" s="54"/>
      <c r="AE135" s="54"/>
      <c r="AF135" s="54"/>
      <c r="AG135" s="54"/>
      <c r="AH135" s="54"/>
      <c r="AI135" s="54"/>
      <c r="AJ135" s="54"/>
      <c r="AK135" s="54"/>
      <c r="AL135" s="256"/>
      <c r="AM135" s="256"/>
      <c r="AN135" s="337"/>
      <c r="AO135" s="256"/>
      <c r="AP135" s="256"/>
      <c r="AQ135" s="256"/>
      <c r="AR135" s="256"/>
      <c r="AS135" s="256"/>
      <c r="AT135" s="256"/>
      <c r="AU135" s="256"/>
      <c r="AV135" s="256"/>
      <c r="AW135" s="256"/>
      <c r="AX135" s="256"/>
      <c r="AY135" s="256"/>
      <c r="AZ135" s="54"/>
      <c r="BA135" s="54"/>
      <c r="BB135" s="34"/>
      <c r="BC135" s="54"/>
      <c r="BD135" s="54"/>
      <c r="BE135" s="54"/>
      <c r="BF135" s="54"/>
      <c r="BG135" s="54"/>
      <c r="BH135" s="54"/>
      <c r="BI135" s="54"/>
      <c r="BJ135" s="54"/>
      <c r="BK135" s="54"/>
      <c r="BL135" s="54"/>
      <c r="BM135" s="54"/>
      <c r="BN135" s="256"/>
      <c r="BO135" s="256"/>
      <c r="BP135" s="337"/>
      <c r="BQ135" s="256"/>
      <c r="BR135" s="256"/>
      <c r="BS135" s="256"/>
      <c r="BT135" s="256"/>
      <c r="BU135" s="256"/>
      <c r="BV135" s="256"/>
      <c r="BW135" s="256"/>
      <c r="BX135" s="256"/>
      <c r="BY135" s="256"/>
      <c r="BZ135" s="256"/>
      <c r="CA135" s="256"/>
    </row>
    <row r="136" spans="1:79" x14ac:dyDescent="0.2">
      <c r="A136" s="54"/>
      <c r="B136" s="34"/>
      <c r="C136" s="34"/>
      <c r="D136" s="34"/>
      <c r="E136" s="34"/>
      <c r="F136" s="34"/>
      <c r="G136" s="54"/>
      <c r="H136" s="34"/>
      <c r="I136" s="54"/>
      <c r="J136" s="256"/>
      <c r="K136" s="256"/>
      <c r="L136" s="337"/>
      <c r="M136" s="256"/>
      <c r="N136" s="256"/>
      <c r="O136" s="256"/>
      <c r="P136" s="256"/>
      <c r="Q136" s="256"/>
      <c r="R136" s="256"/>
      <c r="S136" s="256"/>
      <c r="T136" s="256"/>
      <c r="U136" s="256"/>
      <c r="V136" s="256"/>
      <c r="W136" s="256"/>
      <c r="X136" s="54"/>
      <c r="Y136" s="54"/>
      <c r="Z136" s="34"/>
      <c r="AA136" s="54"/>
      <c r="AB136" s="54"/>
      <c r="AC136" s="54"/>
      <c r="AD136" s="54"/>
      <c r="AE136" s="54"/>
      <c r="AF136" s="54"/>
      <c r="AG136" s="54"/>
      <c r="AH136" s="54"/>
      <c r="AI136" s="54"/>
      <c r="AJ136" s="54"/>
      <c r="AK136" s="54"/>
      <c r="AL136" s="256"/>
      <c r="AM136" s="256"/>
      <c r="AN136" s="337"/>
      <c r="AO136" s="256"/>
      <c r="AP136" s="256"/>
      <c r="AQ136" s="256"/>
      <c r="AR136" s="256"/>
      <c r="AS136" s="256"/>
      <c r="AT136" s="256"/>
      <c r="AU136" s="256"/>
      <c r="AV136" s="256"/>
      <c r="AW136" s="256"/>
      <c r="AX136" s="256"/>
      <c r="AY136" s="256"/>
      <c r="AZ136" s="54"/>
      <c r="BA136" s="54"/>
      <c r="BB136" s="34"/>
      <c r="BC136" s="54"/>
      <c r="BD136" s="54"/>
      <c r="BE136" s="54"/>
      <c r="BF136" s="54"/>
      <c r="BG136" s="54"/>
      <c r="BH136" s="54"/>
      <c r="BI136" s="54"/>
      <c r="BJ136" s="54"/>
      <c r="BK136" s="54"/>
      <c r="BL136" s="54"/>
      <c r="BM136" s="54"/>
      <c r="BN136" s="256"/>
      <c r="BO136" s="256"/>
      <c r="BP136" s="337"/>
      <c r="BQ136" s="256"/>
      <c r="BR136" s="256"/>
      <c r="BS136" s="256"/>
      <c r="BT136" s="256"/>
      <c r="BU136" s="256"/>
      <c r="BV136" s="256"/>
      <c r="BW136" s="256"/>
      <c r="BX136" s="256"/>
      <c r="BY136" s="256"/>
      <c r="BZ136" s="256"/>
      <c r="CA136" s="256"/>
    </row>
    <row r="137" spans="1:79" x14ac:dyDescent="0.2">
      <c r="A137" s="54"/>
      <c r="B137" s="34"/>
      <c r="C137" s="34"/>
      <c r="D137" s="34"/>
      <c r="E137" s="34"/>
      <c r="F137" s="34"/>
      <c r="G137" s="54"/>
      <c r="H137" s="34"/>
      <c r="I137" s="54"/>
      <c r="J137" s="256"/>
      <c r="K137" s="256"/>
      <c r="L137" s="337"/>
      <c r="M137" s="256"/>
      <c r="N137" s="256"/>
      <c r="O137" s="256"/>
      <c r="P137" s="256"/>
      <c r="Q137" s="256"/>
      <c r="R137" s="256"/>
      <c r="S137" s="256"/>
      <c r="T137" s="256"/>
      <c r="U137" s="256"/>
      <c r="V137" s="256"/>
      <c r="W137" s="256"/>
      <c r="X137" s="54"/>
      <c r="Y137" s="54"/>
      <c r="Z137" s="34"/>
      <c r="AA137" s="54"/>
      <c r="AB137" s="54"/>
      <c r="AC137" s="54"/>
      <c r="AD137" s="54"/>
      <c r="AE137" s="54"/>
      <c r="AF137" s="54"/>
      <c r="AG137" s="54"/>
      <c r="AH137" s="54"/>
      <c r="AI137" s="54"/>
      <c r="AJ137" s="54"/>
      <c r="AK137" s="54"/>
      <c r="AL137" s="256"/>
      <c r="AM137" s="256"/>
      <c r="AN137" s="337"/>
      <c r="AO137" s="256"/>
      <c r="AP137" s="256"/>
      <c r="AQ137" s="256"/>
      <c r="AR137" s="256"/>
      <c r="AS137" s="256"/>
      <c r="AT137" s="256"/>
      <c r="AU137" s="256"/>
      <c r="AV137" s="256"/>
      <c r="AW137" s="256"/>
      <c r="AX137" s="256"/>
      <c r="AY137" s="256"/>
      <c r="AZ137" s="54"/>
      <c r="BA137" s="54"/>
      <c r="BB137" s="34"/>
      <c r="BC137" s="54"/>
      <c r="BD137" s="54"/>
      <c r="BE137" s="54"/>
      <c r="BF137" s="54"/>
      <c r="BG137" s="54"/>
      <c r="BH137" s="54"/>
      <c r="BI137" s="54"/>
      <c r="BJ137" s="54"/>
      <c r="BK137" s="54"/>
      <c r="BL137" s="54"/>
      <c r="BM137" s="54"/>
      <c r="BN137" s="256"/>
      <c r="BO137" s="256"/>
      <c r="BP137" s="337"/>
      <c r="BQ137" s="256"/>
      <c r="BR137" s="256"/>
      <c r="BS137" s="256"/>
      <c r="BT137" s="256"/>
      <c r="BU137" s="256"/>
      <c r="BV137" s="256"/>
      <c r="BW137" s="256"/>
      <c r="BX137" s="256"/>
      <c r="BY137" s="256"/>
      <c r="BZ137" s="256"/>
      <c r="CA137" s="256"/>
    </row>
    <row r="138" spans="1:79" x14ac:dyDescent="0.2">
      <c r="A138" s="54"/>
      <c r="B138" s="34"/>
      <c r="C138" s="34"/>
      <c r="D138" s="34"/>
      <c r="E138" s="34"/>
      <c r="F138" s="34"/>
      <c r="G138" s="54"/>
      <c r="H138" s="34"/>
      <c r="I138" s="54"/>
      <c r="J138" s="256"/>
      <c r="K138" s="256"/>
      <c r="L138" s="337"/>
      <c r="M138" s="256"/>
      <c r="N138" s="256"/>
      <c r="O138" s="256"/>
      <c r="P138" s="256"/>
      <c r="Q138" s="256"/>
      <c r="R138" s="256"/>
      <c r="S138" s="256"/>
      <c r="T138" s="256"/>
      <c r="U138" s="256"/>
      <c r="V138" s="256"/>
      <c r="W138" s="256"/>
      <c r="X138" s="54"/>
      <c r="Y138" s="54"/>
      <c r="Z138" s="34"/>
      <c r="AA138" s="54"/>
      <c r="AB138" s="54"/>
      <c r="AC138" s="54"/>
      <c r="AD138" s="54"/>
      <c r="AE138" s="54"/>
      <c r="AF138" s="54"/>
      <c r="AG138" s="54"/>
      <c r="AH138" s="54"/>
      <c r="AI138" s="54"/>
      <c r="AJ138" s="54"/>
      <c r="AK138" s="54"/>
      <c r="AL138" s="256"/>
      <c r="AM138" s="256"/>
      <c r="AN138" s="337"/>
      <c r="AO138" s="256"/>
      <c r="AP138" s="256"/>
      <c r="AQ138" s="256"/>
      <c r="AR138" s="256"/>
      <c r="AS138" s="256"/>
      <c r="AT138" s="256"/>
      <c r="AU138" s="256"/>
      <c r="AV138" s="256"/>
      <c r="AW138" s="256"/>
      <c r="AX138" s="256"/>
      <c r="AY138" s="256"/>
      <c r="AZ138" s="54"/>
      <c r="BA138" s="54"/>
      <c r="BB138" s="34"/>
      <c r="BC138" s="54"/>
      <c r="BD138" s="54"/>
      <c r="BE138" s="54"/>
      <c r="BF138" s="54"/>
      <c r="BG138" s="54"/>
      <c r="BH138" s="54"/>
      <c r="BI138" s="54"/>
      <c r="BJ138" s="54"/>
      <c r="BK138" s="54"/>
      <c r="BL138" s="54"/>
      <c r="BM138" s="54"/>
      <c r="BN138" s="256"/>
      <c r="BO138" s="256"/>
      <c r="BP138" s="337"/>
      <c r="BQ138" s="256"/>
      <c r="BR138" s="256"/>
      <c r="BS138" s="256"/>
      <c r="BT138" s="256"/>
      <c r="BU138" s="256"/>
      <c r="BV138" s="256"/>
      <c r="BW138" s="256"/>
      <c r="BX138" s="256"/>
      <c r="BY138" s="256"/>
      <c r="BZ138" s="256"/>
      <c r="CA138" s="256"/>
    </row>
    <row r="139" spans="1:79" x14ac:dyDescent="0.2">
      <c r="A139" s="54"/>
      <c r="B139" s="34"/>
      <c r="C139" s="34"/>
      <c r="D139" s="34"/>
      <c r="E139" s="34"/>
      <c r="F139" s="34"/>
      <c r="G139" s="54"/>
      <c r="H139" s="34"/>
      <c r="I139" s="54"/>
      <c r="J139" s="256"/>
      <c r="K139" s="256"/>
      <c r="L139" s="337"/>
      <c r="M139" s="256"/>
      <c r="N139" s="256"/>
      <c r="O139" s="256"/>
      <c r="P139" s="256"/>
      <c r="Q139" s="256"/>
      <c r="R139" s="256"/>
      <c r="S139" s="256"/>
      <c r="T139" s="256"/>
      <c r="U139" s="256"/>
      <c r="V139" s="256"/>
      <c r="W139" s="256"/>
      <c r="X139" s="54"/>
      <c r="Y139" s="54"/>
      <c r="Z139" s="34"/>
      <c r="AA139" s="54"/>
      <c r="AB139" s="54"/>
      <c r="AC139" s="54"/>
      <c r="AD139" s="54"/>
      <c r="AE139" s="54"/>
      <c r="AF139" s="54"/>
      <c r="AG139" s="54"/>
      <c r="AH139" s="54"/>
      <c r="AI139" s="54"/>
      <c r="AJ139" s="54"/>
      <c r="AK139" s="54"/>
      <c r="AL139" s="256"/>
      <c r="AM139" s="256"/>
      <c r="AN139" s="337"/>
      <c r="AO139" s="256"/>
      <c r="AP139" s="256"/>
      <c r="AQ139" s="256"/>
      <c r="AR139" s="256"/>
      <c r="AS139" s="256"/>
      <c r="AT139" s="256"/>
      <c r="AU139" s="256"/>
      <c r="AV139" s="256"/>
      <c r="AW139" s="256"/>
      <c r="AX139" s="256"/>
      <c r="AY139" s="256"/>
      <c r="AZ139" s="54"/>
      <c r="BA139" s="54"/>
      <c r="BB139" s="34"/>
      <c r="BC139" s="54"/>
      <c r="BD139" s="54"/>
      <c r="BE139" s="54"/>
      <c r="BF139" s="54"/>
      <c r="BG139" s="54"/>
      <c r="BH139" s="54"/>
      <c r="BI139" s="54"/>
      <c r="BJ139" s="54"/>
      <c r="BK139" s="54"/>
      <c r="BL139" s="54"/>
      <c r="BM139" s="54"/>
      <c r="BN139" s="256"/>
      <c r="BO139" s="256"/>
      <c r="BP139" s="337"/>
      <c r="BQ139" s="256"/>
      <c r="BR139" s="256"/>
      <c r="BS139" s="256"/>
      <c r="BT139" s="256"/>
      <c r="BU139" s="256"/>
      <c r="BV139" s="256"/>
      <c r="BW139" s="256"/>
      <c r="BX139" s="256"/>
      <c r="BY139" s="256"/>
      <c r="BZ139" s="256"/>
      <c r="CA139" s="256"/>
    </row>
    <row r="140" spans="1:79" x14ac:dyDescent="0.2">
      <c r="A140" s="54"/>
      <c r="B140" s="34"/>
      <c r="C140" s="34"/>
      <c r="D140" s="34"/>
      <c r="E140" s="34"/>
      <c r="F140" s="34"/>
      <c r="G140" s="54"/>
      <c r="H140" s="34"/>
      <c r="I140" s="54"/>
      <c r="J140" s="256"/>
      <c r="K140" s="256"/>
      <c r="L140" s="337"/>
      <c r="M140" s="256"/>
      <c r="N140" s="256"/>
      <c r="O140" s="256"/>
      <c r="P140" s="256"/>
      <c r="Q140" s="256"/>
      <c r="R140" s="256"/>
      <c r="S140" s="256"/>
      <c r="T140" s="256"/>
      <c r="U140" s="256"/>
      <c r="V140" s="256"/>
      <c r="W140" s="256"/>
      <c r="X140" s="54"/>
      <c r="Y140" s="54"/>
      <c r="Z140" s="34"/>
      <c r="AA140" s="54"/>
      <c r="AB140" s="54"/>
      <c r="AC140" s="54"/>
      <c r="AD140" s="54"/>
      <c r="AE140" s="54"/>
      <c r="AF140" s="54"/>
      <c r="AG140" s="54"/>
      <c r="AH140" s="54"/>
      <c r="AI140" s="54"/>
      <c r="AJ140" s="54"/>
      <c r="AK140" s="54"/>
      <c r="AL140" s="256"/>
      <c r="AM140" s="256"/>
      <c r="AN140" s="337"/>
      <c r="AO140" s="256"/>
      <c r="AP140" s="256"/>
      <c r="AQ140" s="256"/>
      <c r="AR140" s="256"/>
      <c r="AS140" s="256"/>
      <c r="AT140" s="256"/>
      <c r="AU140" s="256"/>
      <c r="AV140" s="256"/>
      <c r="AW140" s="256"/>
      <c r="AX140" s="256"/>
      <c r="AY140" s="256"/>
      <c r="AZ140" s="54"/>
      <c r="BA140" s="54"/>
      <c r="BB140" s="34"/>
      <c r="BC140" s="54"/>
      <c r="BD140" s="54"/>
      <c r="BE140" s="54"/>
      <c r="BF140" s="54"/>
      <c r="BG140" s="54"/>
      <c r="BH140" s="54"/>
      <c r="BI140" s="54"/>
      <c r="BJ140" s="54"/>
      <c r="BK140" s="54"/>
      <c r="BL140" s="54"/>
      <c r="BM140" s="54"/>
      <c r="BN140" s="256"/>
      <c r="BO140" s="256"/>
      <c r="BP140" s="337"/>
      <c r="BQ140" s="256"/>
      <c r="BR140" s="256"/>
      <c r="BS140" s="256"/>
      <c r="BT140" s="256"/>
      <c r="BU140" s="256"/>
      <c r="BV140" s="256"/>
      <c r="BW140" s="256"/>
      <c r="BX140" s="256"/>
      <c r="BY140" s="256"/>
      <c r="BZ140" s="256"/>
      <c r="CA140" s="256"/>
    </row>
    <row r="141" spans="1:79" x14ac:dyDescent="0.2">
      <c r="A141" s="54"/>
      <c r="B141" s="34"/>
      <c r="C141" s="34"/>
      <c r="D141" s="34"/>
      <c r="E141" s="34"/>
      <c r="F141" s="34"/>
      <c r="G141" s="54"/>
      <c r="H141" s="34"/>
      <c r="I141" s="54"/>
      <c r="J141" s="256"/>
      <c r="K141" s="256"/>
      <c r="L141" s="337"/>
      <c r="M141" s="256"/>
      <c r="N141" s="256"/>
      <c r="O141" s="256"/>
      <c r="P141" s="256"/>
      <c r="Q141" s="256"/>
      <c r="R141" s="256"/>
      <c r="S141" s="256"/>
      <c r="T141" s="256"/>
      <c r="U141" s="256"/>
      <c r="V141" s="256"/>
      <c r="W141" s="256"/>
      <c r="X141" s="54"/>
      <c r="Y141" s="54"/>
      <c r="Z141" s="34"/>
      <c r="AA141" s="54"/>
      <c r="AB141" s="54"/>
      <c r="AC141" s="54"/>
      <c r="AD141" s="54"/>
      <c r="AE141" s="54"/>
      <c r="AF141" s="54"/>
      <c r="AG141" s="54"/>
      <c r="AH141" s="54"/>
      <c r="AI141" s="54"/>
      <c r="AJ141" s="54"/>
      <c r="AK141" s="54"/>
      <c r="AL141" s="256"/>
      <c r="AM141" s="256"/>
      <c r="AN141" s="337"/>
      <c r="AO141" s="256"/>
      <c r="AP141" s="256"/>
      <c r="AQ141" s="256"/>
      <c r="AR141" s="256"/>
      <c r="AS141" s="256"/>
      <c r="AT141" s="256"/>
      <c r="AU141" s="256"/>
      <c r="AV141" s="256"/>
      <c r="AW141" s="256"/>
      <c r="AX141" s="256"/>
      <c r="AY141" s="256"/>
      <c r="AZ141" s="54"/>
      <c r="BA141" s="54"/>
      <c r="BB141" s="34"/>
      <c r="BC141" s="54"/>
      <c r="BD141" s="54"/>
      <c r="BE141" s="54"/>
      <c r="BF141" s="54"/>
      <c r="BG141" s="54"/>
      <c r="BH141" s="54"/>
      <c r="BI141" s="54"/>
      <c r="BJ141" s="54"/>
      <c r="BK141" s="54"/>
      <c r="BL141" s="54"/>
      <c r="BM141" s="54"/>
      <c r="BN141" s="256"/>
      <c r="BO141" s="256"/>
      <c r="BP141" s="337"/>
      <c r="BQ141" s="256"/>
      <c r="BR141" s="256"/>
      <c r="BS141" s="256"/>
      <c r="BT141" s="256"/>
      <c r="BU141" s="256"/>
      <c r="BV141" s="256"/>
      <c r="BW141" s="256"/>
      <c r="BX141" s="256"/>
      <c r="BY141" s="256"/>
      <c r="BZ141" s="256"/>
      <c r="CA141" s="256"/>
    </row>
    <row r="142" spans="1:79" x14ac:dyDescent="0.2">
      <c r="A142" s="54"/>
      <c r="B142" s="34"/>
      <c r="C142" s="34"/>
      <c r="D142" s="34"/>
      <c r="E142" s="34"/>
      <c r="F142" s="34"/>
      <c r="G142" s="54"/>
      <c r="H142" s="34"/>
      <c r="I142" s="54"/>
      <c r="J142" s="256"/>
      <c r="K142" s="256"/>
      <c r="L142" s="337"/>
      <c r="M142" s="256"/>
      <c r="N142" s="256"/>
      <c r="O142" s="256"/>
      <c r="P142" s="256"/>
      <c r="Q142" s="256"/>
      <c r="R142" s="256"/>
      <c r="S142" s="256"/>
      <c r="T142" s="256"/>
      <c r="U142" s="256"/>
      <c r="V142" s="256"/>
      <c r="W142" s="256"/>
      <c r="X142" s="54"/>
      <c r="Y142" s="54"/>
      <c r="Z142" s="34"/>
      <c r="AA142" s="54"/>
      <c r="AB142" s="54"/>
      <c r="AC142" s="54"/>
      <c r="AD142" s="54"/>
      <c r="AE142" s="54"/>
      <c r="AF142" s="54"/>
      <c r="AG142" s="54"/>
      <c r="AH142" s="54"/>
      <c r="AI142" s="54"/>
      <c r="AJ142" s="54"/>
      <c r="AK142" s="54"/>
      <c r="AL142" s="256"/>
      <c r="AM142" s="256"/>
      <c r="AN142" s="337"/>
      <c r="AO142" s="256"/>
      <c r="AP142" s="256"/>
      <c r="AQ142" s="256"/>
      <c r="AR142" s="256"/>
      <c r="AS142" s="256"/>
      <c r="AT142" s="256"/>
      <c r="AU142" s="256"/>
      <c r="AV142" s="256"/>
      <c r="AW142" s="256"/>
      <c r="AX142" s="256"/>
      <c r="AY142" s="256"/>
      <c r="AZ142" s="54"/>
      <c r="BA142" s="54"/>
      <c r="BB142" s="34"/>
      <c r="BC142" s="54"/>
      <c r="BD142" s="54"/>
      <c r="BE142" s="54"/>
      <c r="BF142" s="54"/>
      <c r="BG142" s="54"/>
      <c r="BH142" s="54"/>
      <c r="BI142" s="54"/>
      <c r="BJ142" s="54"/>
      <c r="BK142" s="54"/>
      <c r="BL142" s="54"/>
      <c r="BM142" s="54"/>
      <c r="BN142" s="256"/>
      <c r="BO142" s="256"/>
      <c r="BP142" s="337"/>
      <c r="BQ142" s="256"/>
      <c r="BR142" s="256"/>
      <c r="BS142" s="256"/>
      <c r="BT142" s="256"/>
      <c r="BU142" s="256"/>
      <c r="BV142" s="256"/>
      <c r="BW142" s="256"/>
      <c r="BX142" s="256"/>
      <c r="BY142" s="256"/>
      <c r="BZ142" s="256"/>
      <c r="CA142" s="256"/>
    </row>
    <row r="143" spans="1:79" x14ac:dyDescent="0.2">
      <c r="A143" s="54"/>
      <c r="B143" s="34"/>
      <c r="C143" s="34"/>
      <c r="D143" s="34"/>
      <c r="E143" s="34"/>
      <c r="F143" s="34"/>
      <c r="G143" s="54"/>
      <c r="H143" s="34"/>
      <c r="I143" s="54"/>
      <c r="J143" s="256"/>
      <c r="K143" s="256"/>
      <c r="L143" s="337"/>
      <c r="M143" s="256"/>
      <c r="N143" s="256"/>
      <c r="O143" s="256"/>
      <c r="P143" s="256"/>
      <c r="Q143" s="256"/>
      <c r="R143" s="256"/>
      <c r="S143" s="256"/>
      <c r="T143" s="256"/>
      <c r="U143" s="256"/>
      <c r="V143" s="256"/>
      <c r="W143" s="256"/>
      <c r="X143" s="54"/>
      <c r="Y143" s="54"/>
      <c r="Z143" s="34"/>
      <c r="AA143" s="54"/>
      <c r="AB143" s="54"/>
      <c r="AC143" s="54"/>
      <c r="AD143" s="54"/>
      <c r="AE143" s="54"/>
      <c r="AF143" s="54"/>
      <c r="AG143" s="54"/>
      <c r="AH143" s="54"/>
      <c r="AI143" s="54"/>
      <c r="AJ143" s="54"/>
      <c r="AK143" s="54"/>
      <c r="AL143" s="256"/>
      <c r="AM143" s="256"/>
      <c r="AN143" s="337"/>
      <c r="AO143" s="256"/>
      <c r="AP143" s="256"/>
      <c r="AQ143" s="256"/>
      <c r="AR143" s="256"/>
      <c r="AS143" s="256"/>
      <c r="AT143" s="256"/>
      <c r="AU143" s="256"/>
      <c r="AV143" s="256"/>
      <c r="AW143" s="256"/>
      <c r="AX143" s="256"/>
      <c r="AY143" s="256"/>
      <c r="AZ143" s="54"/>
      <c r="BA143" s="54"/>
      <c r="BB143" s="34"/>
      <c r="BC143" s="54"/>
      <c r="BD143" s="54"/>
      <c r="BE143" s="54"/>
      <c r="BF143" s="54"/>
      <c r="BG143" s="54"/>
      <c r="BH143" s="54"/>
      <c r="BI143" s="54"/>
      <c r="BJ143" s="54"/>
      <c r="BK143" s="54"/>
      <c r="BL143" s="54"/>
      <c r="BM143" s="54"/>
      <c r="BN143" s="256"/>
      <c r="BO143" s="256"/>
      <c r="BP143" s="337"/>
      <c r="BQ143" s="256"/>
      <c r="BR143" s="256"/>
      <c r="BS143" s="256"/>
      <c r="BT143" s="256"/>
      <c r="BU143" s="256"/>
      <c r="BV143" s="256"/>
      <c r="BW143" s="256"/>
      <c r="BX143" s="256"/>
      <c r="BY143" s="256"/>
      <c r="BZ143" s="256"/>
      <c r="CA143" s="256"/>
    </row>
    <row r="144" spans="1:79" x14ac:dyDescent="0.2">
      <c r="A144" s="54"/>
      <c r="B144" s="34"/>
      <c r="C144" s="34"/>
      <c r="D144" s="34"/>
      <c r="E144" s="34"/>
      <c r="F144" s="34"/>
      <c r="G144" s="54"/>
      <c r="H144" s="34"/>
      <c r="I144" s="54"/>
      <c r="J144" s="256"/>
      <c r="K144" s="256"/>
      <c r="L144" s="337"/>
      <c r="M144" s="256"/>
      <c r="N144" s="256"/>
      <c r="O144" s="256"/>
      <c r="P144" s="256"/>
      <c r="Q144" s="256"/>
      <c r="R144" s="256"/>
      <c r="S144" s="256"/>
      <c r="T144" s="256"/>
      <c r="U144" s="256"/>
      <c r="V144" s="256"/>
      <c r="W144" s="256"/>
      <c r="X144" s="54"/>
      <c r="Y144" s="54"/>
      <c r="Z144" s="34"/>
      <c r="AA144" s="54"/>
      <c r="AB144" s="54"/>
      <c r="AC144" s="54"/>
      <c r="AD144" s="54"/>
      <c r="AE144" s="54"/>
      <c r="AF144" s="54"/>
      <c r="AG144" s="54"/>
      <c r="AH144" s="54"/>
      <c r="AI144" s="54"/>
      <c r="AJ144" s="54"/>
      <c r="AK144" s="54"/>
      <c r="AL144" s="256"/>
      <c r="AM144" s="256"/>
      <c r="AN144" s="337"/>
      <c r="AO144" s="256"/>
      <c r="AP144" s="256"/>
      <c r="AQ144" s="256"/>
      <c r="AR144" s="256"/>
      <c r="AS144" s="256"/>
      <c r="AT144" s="256"/>
      <c r="AU144" s="256"/>
      <c r="AV144" s="256"/>
      <c r="AW144" s="256"/>
      <c r="AX144" s="256"/>
      <c r="AY144" s="256"/>
      <c r="AZ144" s="54"/>
      <c r="BA144" s="54"/>
      <c r="BB144" s="34"/>
      <c r="BC144" s="54"/>
      <c r="BD144" s="54"/>
      <c r="BE144" s="54"/>
      <c r="BF144" s="54"/>
      <c r="BG144" s="54"/>
      <c r="BH144" s="54"/>
      <c r="BI144" s="54"/>
      <c r="BJ144" s="54"/>
      <c r="BK144" s="54"/>
      <c r="BL144" s="54"/>
      <c r="BM144" s="54"/>
      <c r="BN144" s="256"/>
      <c r="BO144" s="256"/>
      <c r="BP144" s="337"/>
      <c r="BQ144" s="256"/>
      <c r="BR144" s="256"/>
      <c r="BS144" s="256"/>
      <c r="BT144" s="256"/>
      <c r="BU144" s="256"/>
      <c r="BV144" s="256"/>
      <c r="BW144" s="256"/>
      <c r="BX144" s="256"/>
      <c r="BY144" s="256"/>
      <c r="BZ144" s="256"/>
      <c r="CA144" s="256"/>
    </row>
    <row r="145" spans="1:79" x14ac:dyDescent="0.2">
      <c r="A145" s="54"/>
      <c r="B145" s="34"/>
      <c r="C145" s="34"/>
      <c r="D145" s="34"/>
      <c r="E145" s="34"/>
      <c r="F145" s="34"/>
      <c r="G145" s="54"/>
      <c r="H145" s="34"/>
      <c r="I145" s="54"/>
      <c r="J145" s="256"/>
      <c r="K145" s="256"/>
      <c r="L145" s="337"/>
      <c r="M145" s="256"/>
      <c r="N145" s="256"/>
      <c r="O145" s="256"/>
      <c r="P145" s="256"/>
      <c r="Q145" s="256"/>
      <c r="R145" s="256"/>
      <c r="S145" s="256"/>
      <c r="T145" s="256"/>
      <c r="U145" s="256"/>
      <c r="V145" s="256"/>
      <c r="W145" s="256"/>
      <c r="X145" s="54"/>
      <c r="Y145" s="54"/>
      <c r="Z145" s="34"/>
      <c r="AA145" s="54"/>
      <c r="AB145" s="54"/>
      <c r="AC145" s="54"/>
      <c r="AD145" s="54"/>
      <c r="AE145" s="54"/>
      <c r="AF145" s="54"/>
      <c r="AG145" s="54"/>
      <c r="AH145" s="54"/>
      <c r="AI145" s="54"/>
      <c r="AJ145" s="54"/>
      <c r="AK145" s="54"/>
      <c r="AL145" s="256"/>
      <c r="AM145" s="256"/>
      <c r="AN145" s="337"/>
      <c r="AO145" s="256"/>
      <c r="AP145" s="256"/>
      <c r="AQ145" s="256"/>
      <c r="AR145" s="256"/>
      <c r="AS145" s="256"/>
      <c r="AT145" s="256"/>
      <c r="AU145" s="256"/>
      <c r="AV145" s="256"/>
      <c r="AW145" s="256"/>
      <c r="AX145" s="256"/>
      <c r="AY145" s="256"/>
      <c r="AZ145" s="54"/>
      <c r="BA145" s="54"/>
      <c r="BB145" s="34"/>
      <c r="BC145" s="54"/>
      <c r="BD145" s="54"/>
      <c r="BE145" s="54"/>
      <c r="BF145" s="54"/>
      <c r="BG145" s="54"/>
      <c r="BH145" s="54"/>
      <c r="BI145" s="54"/>
      <c r="BJ145" s="54"/>
      <c r="BK145" s="54"/>
      <c r="BL145" s="54"/>
      <c r="BM145" s="54"/>
      <c r="BN145" s="256"/>
      <c r="BO145" s="256"/>
      <c r="BP145" s="337"/>
      <c r="BQ145" s="256"/>
      <c r="BR145" s="256"/>
      <c r="BS145" s="256"/>
      <c r="BT145" s="256"/>
      <c r="BU145" s="256"/>
      <c r="BV145" s="256"/>
      <c r="BW145" s="256"/>
      <c r="BX145" s="256"/>
      <c r="BY145" s="256"/>
      <c r="BZ145" s="256"/>
      <c r="CA145" s="256"/>
    </row>
    <row r="146" spans="1:79" x14ac:dyDescent="0.2">
      <c r="A146" s="54"/>
      <c r="B146" s="34"/>
      <c r="C146" s="34"/>
      <c r="D146" s="34"/>
      <c r="E146" s="34"/>
      <c r="F146" s="34"/>
      <c r="G146" s="54"/>
      <c r="H146" s="34"/>
      <c r="I146" s="54"/>
      <c r="J146" s="256"/>
      <c r="K146" s="256"/>
      <c r="L146" s="337"/>
      <c r="M146" s="256"/>
      <c r="N146" s="256"/>
      <c r="O146" s="256"/>
      <c r="P146" s="256"/>
      <c r="Q146" s="256"/>
      <c r="R146" s="256"/>
      <c r="S146" s="256"/>
      <c r="T146" s="256"/>
      <c r="U146" s="256"/>
      <c r="V146" s="256"/>
      <c r="W146" s="256"/>
      <c r="X146" s="54"/>
      <c r="Y146" s="54"/>
      <c r="Z146" s="34"/>
      <c r="AA146" s="54"/>
      <c r="AB146" s="54"/>
      <c r="AC146" s="54"/>
      <c r="AD146" s="54"/>
      <c r="AE146" s="54"/>
      <c r="AF146" s="54"/>
      <c r="AG146" s="54"/>
      <c r="AH146" s="54"/>
      <c r="AI146" s="54"/>
      <c r="AJ146" s="54"/>
      <c r="AK146" s="54"/>
      <c r="AL146" s="256"/>
      <c r="AM146" s="256"/>
      <c r="AN146" s="337"/>
      <c r="AO146" s="256"/>
      <c r="AP146" s="256"/>
      <c r="AQ146" s="256"/>
      <c r="AR146" s="256"/>
      <c r="AS146" s="256"/>
      <c r="AT146" s="256"/>
      <c r="AU146" s="256"/>
      <c r="AV146" s="256"/>
      <c r="AW146" s="256"/>
      <c r="AX146" s="256"/>
      <c r="AY146" s="256"/>
      <c r="AZ146" s="54"/>
      <c r="BA146" s="54"/>
      <c r="BB146" s="34"/>
      <c r="BC146" s="54"/>
      <c r="BD146" s="54"/>
      <c r="BE146" s="54"/>
      <c r="BF146" s="54"/>
      <c r="BG146" s="54"/>
      <c r="BH146" s="54"/>
      <c r="BI146" s="54"/>
      <c r="BJ146" s="54"/>
      <c r="BK146" s="54"/>
      <c r="BL146" s="54"/>
      <c r="BM146" s="54"/>
      <c r="BN146" s="256"/>
      <c r="BO146" s="256"/>
      <c r="BP146" s="337"/>
      <c r="BQ146" s="256"/>
      <c r="BR146" s="256"/>
      <c r="BS146" s="256"/>
      <c r="BT146" s="256"/>
      <c r="BU146" s="256"/>
      <c r="BV146" s="256"/>
      <c r="BW146" s="256"/>
      <c r="BX146" s="256"/>
      <c r="BY146" s="256"/>
      <c r="BZ146" s="256"/>
      <c r="CA146" s="256"/>
    </row>
    <row r="147" spans="1:79" x14ac:dyDescent="0.2">
      <c r="A147" s="54"/>
      <c r="B147" s="34"/>
      <c r="C147" s="34"/>
      <c r="D147" s="34"/>
      <c r="E147" s="34"/>
      <c r="F147" s="34"/>
      <c r="G147" s="54"/>
      <c r="H147" s="34"/>
      <c r="I147" s="54"/>
      <c r="J147" s="256"/>
      <c r="K147" s="256"/>
      <c r="L147" s="337"/>
      <c r="M147" s="256"/>
      <c r="N147" s="256"/>
      <c r="O147" s="256"/>
      <c r="P147" s="256"/>
      <c r="Q147" s="256"/>
      <c r="R147" s="256"/>
      <c r="S147" s="256"/>
      <c r="T147" s="256"/>
      <c r="U147" s="256"/>
      <c r="V147" s="256"/>
      <c r="W147" s="256"/>
      <c r="X147" s="54"/>
      <c r="Y147" s="54"/>
      <c r="Z147" s="34"/>
      <c r="AA147" s="54"/>
      <c r="AB147" s="54"/>
      <c r="AC147" s="54"/>
      <c r="AD147" s="54"/>
      <c r="AE147" s="54"/>
      <c r="AF147" s="54"/>
      <c r="AG147" s="54"/>
      <c r="AH147" s="54"/>
      <c r="AI147" s="54"/>
      <c r="AJ147" s="54"/>
      <c r="AK147" s="54"/>
      <c r="AL147" s="256"/>
      <c r="AM147" s="256"/>
      <c r="AN147" s="337"/>
      <c r="AO147" s="256"/>
      <c r="AP147" s="256"/>
      <c r="AQ147" s="256"/>
      <c r="AR147" s="256"/>
      <c r="AS147" s="256"/>
      <c r="AT147" s="256"/>
      <c r="AU147" s="256"/>
      <c r="AV147" s="256"/>
      <c r="AW147" s="256"/>
      <c r="AX147" s="256"/>
      <c r="AY147" s="256"/>
      <c r="AZ147" s="54"/>
      <c r="BA147" s="54"/>
      <c r="BB147" s="34"/>
      <c r="BC147" s="54"/>
      <c r="BD147" s="54"/>
      <c r="BE147" s="54"/>
      <c r="BF147" s="54"/>
      <c r="BG147" s="54"/>
      <c r="BH147" s="54"/>
      <c r="BI147" s="54"/>
      <c r="BJ147" s="54"/>
      <c r="BK147" s="54"/>
      <c r="BL147" s="54"/>
      <c r="BM147" s="54"/>
      <c r="BN147" s="256"/>
      <c r="BO147" s="256"/>
      <c r="BP147" s="337"/>
      <c r="BQ147" s="256"/>
      <c r="BR147" s="256"/>
      <c r="BS147" s="256"/>
      <c r="BT147" s="256"/>
      <c r="BU147" s="256"/>
      <c r="BV147" s="256"/>
      <c r="BW147" s="256"/>
      <c r="BX147" s="256"/>
      <c r="BY147" s="256"/>
      <c r="BZ147" s="256"/>
      <c r="CA147" s="256"/>
    </row>
    <row r="148" spans="1:79" x14ac:dyDescent="0.2">
      <c r="A148" s="54"/>
      <c r="B148" s="34"/>
      <c r="C148" s="34"/>
      <c r="D148" s="34"/>
      <c r="E148" s="34"/>
      <c r="F148" s="34"/>
      <c r="G148" s="54"/>
      <c r="H148" s="34"/>
      <c r="I148" s="54"/>
      <c r="J148" s="256"/>
      <c r="K148" s="256"/>
      <c r="L148" s="337"/>
      <c r="M148" s="256"/>
      <c r="N148" s="256"/>
      <c r="O148" s="256"/>
      <c r="P148" s="256"/>
      <c r="Q148" s="256"/>
      <c r="R148" s="256"/>
      <c r="S148" s="256"/>
      <c r="T148" s="256"/>
      <c r="U148" s="256"/>
      <c r="V148" s="256"/>
      <c r="W148" s="256"/>
      <c r="X148" s="54"/>
      <c r="Y148" s="54"/>
      <c r="Z148" s="34"/>
      <c r="AA148" s="54"/>
      <c r="AB148" s="54"/>
      <c r="AC148" s="54"/>
      <c r="AD148" s="54"/>
      <c r="AE148" s="54"/>
      <c r="AF148" s="54"/>
      <c r="AG148" s="54"/>
      <c r="AH148" s="54"/>
      <c r="AI148" s="54"/>
      <c r="AJ148" s="54"/>
      <c r="AK148" s="54"/>
      <c r="AL148" s="256"/>
      <c r="AM148" s="256"/>
      <c r="AN148" s="337"/>
      <c r="AO148" s="256"/>
      <c r="AP148" s="256"/>
      <c r="AQ148" s="256"/>
      <c r="AR148" s="256"/>
      <c r="AS148" s="256"/>
      <c r="AT148" s="256"/>
      <c r="AU148" s="256"/>
      <c r="AV148" s="256"/>
      <c r="AW148" s="256"/>
      <c r="AX148" s="256"/>
      <c r="AY148" s="256"/>
      <c r="AZ148" s="54"/>
      <c r="BA148" s="54"/>
      <c r="BB148" s="34"/>
      <c r="BC148" s="54"/>
      <c r="BD148" s="54"/>
      <c r="BE148" s="54"/>
      <c r="BF148" s="54"/>
      <c r="BG148" s="54"/>
      <c r="BH148" s="54"/>
      <c r="BI148" s="54"/>
      <c r="BJ148" s="54"/>
      <c r="BK148" s="54"/>
      <c r="BL148" s="54"/>
      <c r="BM148" s="54"/>
      <c r="BN148" s="256"/>
      <c r="BO148" s="256"/>
      <c r="BP148" s="337"/>
      <c r="BQ148" s="256"/>
      <c r="BR148" s="256"/>
      <c r="BS148" s="256"/>
      <c r="BT148" s="256"/>
      <c r="BU148" s="256"/>
      <c r="BV148" s="256"/>
      <c r="BW148" s="256"/>
      <c r="BX148" s="256"/>
      <c r="BY148" s="256"/>
      <c r="BZ148" s="256"/>
      <c r="CA148" s="256"/>
    </row>
    <row r="149" spans="1:79" x14ac:dyDescent="0.2">
      <c r="A149" s="54"/>
      <c r="B149" s="34"/>
      <c r="C149" s="34"/>
      <c r="D149" s="34"/>
      <c r="E149" s="34"/>
      <c r="F149" s="34"/>
      <c r="G149" s="54"/>
      <c r="H149" s="34"/>
      <c r="I149" s="54"/>
      <c r="J149" s="256"/>
      <c r="K149" s="256"/>
      <c r="L149" s="337"/>
      <c r="M149" s="256"/>
      <c r="N149" s="256"/>
      <c r="O149" s="256"/>
      <c r="P149" s="256"/>
      <c r="Q149" s="256"/>
      <c r="R149" s="256"/>
      <c r="S149" s="256"/>
      <c r="T149" s="256"/>
      <c r="U149" s="256"/>
      <c r="V149" s="256"/>
      <c r="W149" s="256"/>
      <c r="X149" s="54"/>
      <c r="Y149" s="54"/>
      <c r="Z149" s="34"/>
      <c r="AA149" s="54"/>
      <c r="AB149" s="54"/>
      <c r="AC149" s="54"/>
      <c r="AD149" s="54"/>
      <c r="AE149" s="54"/>
      <c r="AF149" s="54"/>
      <c r="AG149" s="54"/>
      <c r="AH149" s="54"/>
      <c r="AI149" s="54"/>
      <c r="AJ149" s="54"/>
      <c r="AK149" s="54"/>
      <c r="AL149" s="256"/>
      <c r="AM149" s="256"/>
      <c r="AN149" s="337"/>
      <c r="AO149" s="256"/>
      <c r="AP149" s="256"/>
      <c r="AQ149" s="256"/>
      <c r="AR149" s="256"/>
      <c r="AS149" s="256"/>
      <c r="AT149" s="256"/>
      <c r="AU149" s="256"/>
      <c r="AV149" s="256"/>
      <c r="AW149" s="256"/>
      <c r="AX149" s="256"/>
      <c r="AY149" s="256"/>
      <c r="AZ149" s="54"/>
      <c r="BA149" s="54"/>
      <c r="BB149" s="34"/>
      <c r="BC149" s="54"/>
      <c r="BD149" s="54"/>
      <c r="BE149" s="54"/>
      <c r="BF149" s="54"/>
      <c r="BG149" s="54"/>
      <c r="BH149" s="54"/>
      <c r="BI149" s="54"/>
      <c r="BJ149" s="54"/>
      <c r="BK149" s="54"/>
      <c r="BL149" s="54"/>
      <c r="BM149" s="54"/>
      <c r="BN149" s="256"/>
      <c r="BO149" s="256"/>
      <c r="BP149" s="337"/>
      <c r="BQ149" s="256"/>
      <c r="BR149" s="256"/>
      <c r="BS149" s="256"/>
      <c r="BT149" s="256"/>
      <c r="BU149" s="256"/>
      <c r="BV149" s="256"/>
      <c r="BW149" s="256"/>
      <c r="BX149" s="256"/>
      <c r="BY149" s="256"/>
      <c r="BZ149" s="256"/>
      <c r="CA149" s="256"/>
    </row>
    <row r="150" spans="1:79" x14ac:dyDescent="0.2">
      <c r="A150" s="54"/>
      <c r="B150" s="34"/>
      <c r="C150" s="34"/>
      <c r="D150" s="34"/>
      <c r="E150" s="34"/>
      <c r="F150" s="34"/>
      <c r="G150" s="54"/>
      <c r="H150" s="34"/>
      <c r="I150" s="54"/>
      <c r="J150" s="256"/>
      <c r="K150" s="256"/>
      <c r="L150" s="337"/>
      <c r="M150" s="256"/>
      <c r="N150" s="256"/>
      <c r="O150" s="256"/>
      <c r="P150" s="256"/>
      <c r="Q150" s="256"/>
      <c r="R150" s="256"/>
      <c r="S150" s="256"/>
      <c r="T150" s="256"/>
      <c r="U150" s="256"/>
      <c r="V150" s="256"/>
      <c r="W150" s="256"/>
      <c r="X150" s="54"/>
      <c r="Y150" s="54"/>
      <c r="Z150" s="34"/>
      <c r="AA150" s="54"/>
      <c r="AB150" s="54"/>
      <c r="AC150" s="54"/>
      <c r="AD150" s="54"/>
      <c r="AE150" s="54"/>
      <c r="AF150" s="54"/>
      <c r="AG150" s="54"/>
      <c r="AH150" s="54"/>
      <c r="AI150" s="54"/>
      <c r="AJ150" s="54"/>
      <c r="AK150" s="54"/>
      <c r="AL150" s="256"/>
      <c r="AM150" s="256"/>
      <c r="AN150" s="337"/>
      <c r="AO150" s="256"/>
      <c r="AP150" s="256"/>
      <c r="AQ150" s="256"/>
      <c r="AR150" s="256"/>
      <c r="AS150" s="256"/>
      <c r="AT150" s="256"/>
      <c r="AU150" s="256"/>
      <c r="AV150" s="256"/>
      <c r="AW150" s="256"/>
      <c r="AX150" s="256"/>
      <c r="AY150" s="256"/>
      <c r="AZ150" s="54"/>
      <c r="BA150" s="54"/>
      <c r="BB150" s="34"/>
      <c r="BC150" s="54"/>
      <c r="BD150" s="54"/>
      <c r="BE150" s="54"/>
      <c r="BF150" s="54"/>
      <c r="BG150" s="54"/>
      <c r="BH150" s="54"/>
      <c r="BI150" s="54"/>
      <c r="BJ150" s="54"/>
      <c r="BK150" s="54"/>
      <c r="BL150" s="54"/>
      <c r="BM150" s="54"/>
      <c r="BN150" s="256"/>
      <c r="BO150" s="256"/>
      <c r="BP150" s="337"/>
      <c r="BQ150" s="256"/>
      <c r="BR150" s="256"/>
      <c r="BS150" s="256"/>
      <c r="BT150" s="256"/>
      <c r="BU150" s="256"/>
      <c r="BV150" s="256"/>
      <c r="BW150" s="256"/>
      <c r="BX150" s="256"/>
      <c r="BY150" s="256"/>
      <c r="BZ150" s="256"/>
      <c r="CA150" s="256"/>
    </row>
    <row r="151" spans="1:79" x14ac:dyDescent="0.2">
      <c r="A151" s="54"/>
      <c r="B151" s="34"/>
      <c r="C151" s="34"/>
      <c r="D151" s="34"/>
      <c r="E151" s="34"/>
      <c r="F151" s="34"/>
      <c r="G151" s="54"/>
      <c r="H151" s="34"/>
      <c r="I151" s="54"/>
      <c r="J151" s="256"/>
      <c r="K151" s="256"/>
      <c r="L151" s="337"/>
      <c r="M151" s="256"/>
      <c r="N151" s="256"/>
      <c r="O151" s="256"/>
      <c r="P151" s="256"/>
      <c r="Q151" s="256"/>
      <c r="R151" s="256"/>
      <c r="S151" s="256"/>
      <c r="T151" s="256"/>
      <c r="U151" s="256"/>
      <c r="V151" s="256"/>
      <c r="W151" s="256"/>
      <c r="X151" s="54"/>
      <c r="Y151" s="54"/>
      <c r="Z151" s="34"/>
      <c r="AA151" s="54"/>
      <c r="AB151" s="54"/>
      <c r="AC151" s="54"/>
      <c r="AD151" s="54"/>
      <c r="AE151" s="54"/>
      <c r="AF151" s="54"/>
      <c r="AG151" s="54"/>
      <c r="AH151" s="54"/>
      <c r="AI151" s="54"/>
      <c r="AJ151" s="54"/>
      <c r="AK151" s="54"/>
      <c r="AL151" s="256"/>
      <c r="AM151" s="256"/>
      <c r="AN151" s="337"/>
      <c r="AO151" s="256"/>
      <c r="AP151" s="256"/>
      <c r="AQ151" s="256"/>
      <c r="AR151" s="256"/>
      <c r="AS151" s="256"/>
      <c r="AT151" s="256"/>
      <c r="AU151" s="256"/>
      <c r="AV151" s="256"/>
      <c r="AW151" s="256"/>
      <c r="AX151" s="256"/>
      <c r="AY151" s="256"/>
      <c r="AZ151" s="54"/>
      <c r="BA151" s="54"/>
      <c r="BB151" s="34"/>
      <c r="BC151" s="54"/>
      <c r="BD151" s="54"/>
      <c r="BE151" s="54"/>
      <c r="BF151" s="54"/>
      <c r="BG151" s="54"/>
      <c r="BH151" s="54"/>
      <c r="BI151" s="54"/>
      <c r="BJ151" s="54"/>
      <c r="BK151" s="54"/>
      <c r="BL151" s="54"/>
      <c r="BM151" s="54"/>
      <c r="BN151" s="256"/>
      <c r="BO151" s="256"/>
      <c r="BP151" s="337"/>
      <c r="BQ151" s="256"/>
      <c r="BR151" s="256"/>
      <c r="BS151" s="256"/>
      <c r="BT151" s="256"/>
      <c r="BU151" s="256"/>
      <c r="BV151" s="256"/>
      <c r="BW151" s="256"/>
      <c r="BX151" s="256"/>
      <c r="BY151" s="256"/>
      <c r="BZ151" s="256"/>
      <c r="CA151" s="256"/>
    </row>
    <row r="152" spans="1:79" x14ac:dyDescent="0.2">
      <c r="A152" s="54"/>
      <c r="B152" s="34"/>
      <c r="C152" s="34"/>
      <c r="D152" s="34"/>
      <c r="E152" s="34"/>
      <c r="F152" s="34"/>
      <c r="G152" s="54"/>
      <c r="H152" s="34"/>
      <c r="I152" s="54"/>
      <c r="J152" s="256"/>
      <c r="K152" s="256"/>
      <c r="L152" s="337"/>
      <c r="M152" s="256"/>
      <c r="N152" s="256"/>
      <c r="O152" s="256"/>
      <c r="P152" s="256"/>
      <c r="Q152" s="256"/>
      <c r="R152" s="256"/>
      <c r="S152" s="256"/>
      <c r="T152" s="256"/>
      <c r="U152" s="256"/>
      <c r="V152" s="256"/>
      <c r="W152" s="256"/>
      <c r="X152" s="54"/>
      <c r="Y152" s="54"/>
      <c r="Z152" s="34"/>
      <c r="AA152" s="54"/>
      <c r="AB152" s="54"/>
      <c r="AC152" s="54"/>
      <c r="AD152" s="54"/>
      <c r="AE152" s="54"/>
      <c r="AF152" s="54"/>
      <c r="AG152" s="54"/>
      <c r="AH152" s="54"/>
      <c r="AI152" s="54"/>
      <c r="AJ152" s="54"/>
      <c r="AK152" s="54"/>
      <c r="AL152" s="256"/>
      <c r="AM152" s="256"/>
      <c r="AN152" s="337"/>
      <c r="AO152" s="256"/>
      <c r="AP152" s="256"/>
      <c r="AQ152" s="256"/>
      <c r="AR152" s="256"/>
      <c r="AS152" s="256"/>
      <c r="AT152" s="256"/>
      <c r="AU152" s="256"/>
      <c r="AV152" s="256"/>
      <c r="AW152" s="256"/>
      <c r="AX152" s="256"/>
      <c r="AY152" s="256"/>
      <c r="AZ152" s="54"/>
      <c r="BA152" s="54"/>
      <c r="BB152" s="34"/>
      <c r="BC152" s="54"/>
      <c r="BD152" s="54"/>
      <c r="BE152" s="54"/>
      <c r="BF152" s="54"/>
      <c r="BG152" s="54"/>
      <c r="BH152" s="54"/>
      <c r="BI152" s="54"/>
      <c r="BJ152" s="54"/>
      <c r="BK152" s="54"/>
      <c r="BL152" s="54"/>
      <c r="BM152" s="54"/>
      <c r="BN152" s="256"/>
      <c r="BO152" s="256"/>
      <c r="BP152" s="337"/>
      <c r="BQ152" s="256"/>
      <c r="BR152" s="256"/>
      <c r="BS152" s="256"/>
      <c r="BT152" s="256"/>
      <c r="BU152" s="256"/>
      <c r="BV152" s="256"/>
      <c r="BW152" s="256"/>
      <c r="BX152" s="256"/>
      <c r="BY152" s="256"/>
      <c r="BZ152" s="256"/>
      <c r="CA152" s="256"/>
    </row>
    <row r="153" spans="1:79" x14ac:dyDescent="0.2">
      <c r="A153" s="54"/>
      <c r="B153" s="34"/>
      <c r="C153" s="34"/>
      <c r="D153" s="34"/>
      <c r="E153" s="34"/>
      <c r="F153" s="34"/>
      <c r="G153" s="54"/>
      <c r="H153" s="34"/>
      <c r="I153" s="54"/>
      <c r="J153" s="256"/>
      <c r="K153" s="256"/>
      <c r="L153" s="337"/>
      <c r="M153" s="256"/>
      <c r="N153" s="256"/>
      <c r="O153" s="256"/>
      <c r="P153" s="256"/>
      <c r="Q153" s="256"/>
      <c r="R153" s="256"/>
      <c r="S153" s="256"/>
      <c r="T153" s="256"/>
      <c r="U153" s="256"/>
      <c r="V153" s="256"/>
      <c r="W153" s="256"/>
      <c r="X153" s="54"/>
      <c r="Y153" s="54"/>
      <c r="Z153" s="34"/>
      <c r="AA153" s="54"/>
      <c r="AB153" s="54"/>
      <c r="AC153" s="54"/>
      <c r="AD153" s="54"/>
      <c r="AE153" s="54"/>
      <c r="AF153" s="54"/>
      <c r="AG153" s="54"/>
      <c r="AH153" s="54"/>
      <c r="AI153" s="54"/>
      <c r="AJ153" s="54"/>
      <c r="AK153" s="54"/>
      <c r="AL153" s="256"/>
      <c r="AM153" s="256"/>
      <c r="AN153" s="337"/>
      <c r="AO153" s="256"/>
      <c r="AP153" s="256"/>
      <c r="AQ153" s="256"/>
      <c r="AR153" s="256"/>
      <c r="AS153" s="256"/>
      <c r="AT153" s="256"/>
      <c r="AU153" s="256"/>
      <c r="AV153" s="256"/>
      <c r="AW153" s="256"/>
      <c r="AX153" s="256"/>
      <c r="AY153" s="256"/>
      <c r="AZ153" s="54"/>
      <c r="BA153" s="54"/>
      <c r="BB153" s="34"/>
      <c r="BC153" s="54"/>
      <c r="BD153" s="54"/>
      <c r="BE153" s="54"/>
      <c r="BF153" s="54"/>
      <c r="BG153" s="54"/>
      <c r="BH153" s="54"/>
      <c r="BI153" s="54"/>
      <c r="BJ153" s="54"/>
      <c r="BK153" s="54"/>
      <c r="BL153" s="54"/>
      <c r="BM153" s="54"/>
      <c r="BN153" s="256"/>
      <c r="BO153" s="256"/>
      <c r="BP153" s="337"/>
      <c r="BQ153" s="256"/>
      <c r="BR153" s="256"/>
      <c r="BS153" s="256"/>
      <c r="BT153" s="256"/>
      <c r="BU153" s="256"/>
      <c r="BV153" s="256"/>
      <c r="BW153" s="256"/>
      <c r="BX153" s="256"/>
      <c r="BY153" s="256"/>
      <c r="BZ153" s="256"/>
      <c r="CA153" s="256"/>
    </row>
    <row r="154" spans="1:79" x14ac:dyDescent="0.2">
      <c r="A154" s="54"/>
      <c r="B154" s="34"/>
      <c r="C154" s="34"/>
      <c r="D154" s="34"/>
      <c r="E154" s="34"/>
      <c r="F154" s="34"/>
      <c r="G154" s="54"/>
      <c r="H154" s="34"/>
      <c r="I154" s="54"/>
      <c r="J154" s="256"/>
      <c r="K154" s="256"/>
      <c r="L154" s="337"/>
      <c r="M154" s="256"/>
      <c r="N154" s="256"/>
      <c r="O154" s="256"/>
      <c r="P154" s="256"/>
      <c r="Q154" s="256"/>
      <c r="R154" s="256"/>
      <c r="S154" s="256"/>
      <c r="T154" s="256"/>
      <c r="U154" s="256"/>
      <c r="V154" s="256"/>
      <c r="W154" s="256"/>
      <c r="X154" s="54"/>
      <c r="Y154" s="54"/>
      <c r="Z154" s="34"/>
      <c r="AA154" s="54"/>
      <c r="AB154" s="54"/>
      <c r="AC154" s="54"/>
      <c r="AD154" s="54"/>
      <c r="AE154" s="54"/>
      <c r="AF154" s="54"/>
      <c r="AG154" s="54"/>
      <c r="AH154" s="54"/>
      <c r="AI154" s="54"/>
      <c r="AJ154" s="54"/>
      <c r="AK154" s="54"/>
      <c r="AL154" s="256"/>
      <c r="AM154" s="256"/>
      <c r="AN154" s="337"/>
      <c r="AO154" s="256"/>
      <c r="AP154" s="256"/>
      <c r="AQ154" s="256"/>
      <c r="AR154" s="256"/>
      <c r="AS154" s="256"/>
      <c r="AT154" s="256"/>
      <c r="AU154" s="256"/>
      <c r="AV154" s="256"/>
      <c r="AW154" s="256"/>
      <c r="AX154" s="256"/>
      <c r="AY154" s="256"/>
      <c r="AZ154" s="54"/>
      <c r="BA154" s="54"/>
      <c r="BB154" s="34"/>
      <c r="BC154" s="54"/>
      <c r="BD154" s="54"/>
      <c r="BE154" s="54"/>
      <c r="BF154" s="54"/>
      <c r="BG154" s="54"/>
      <c r="BH154" s="54"/>
      <c r="BI154" s="54"/>
      <c r="BJ154" s="54"/>
      <c r="BK154" s="54"/>
      <c r="BL154" s="54"/>
      <c r="BM154" s="54"/>
      <c r="BN154" s="256"/>
      <c r="BO154" s="256"/>
      <c r="BP154" s="337"/>
      <c r="BQ154" s="256"/>
      <c r="BR154" s="256"/>
      <c r="BS154" s="256"/>
      <c r="BT154" s="256"/>
      <c r="BU154" s="256"/>
      <c r="BV154" s="256"/>
      <c r="BW154" s="256"/>
      <c r="BX154" s="256"/>
      <c r="BY154" s="256"/>
      <c r="BZ154" s="256"/>
      <c r="CA154" s="256"/>
    </row>
    <row r="155" spans="1:79" x14ac:dyDescent="0.2">
      <c r="A155" s="54"/>
      <c r="B155" s="34"/>
      <c r="C155" s="34"/>
      <c r="D155" s="34"/>
      <c r="E155" s="34"/>
      <c r="F155" s="34"/>
      <c r="G155" s="54"/>
      <c r="H155" s="34"/>
      <c r="I155" s="54"/>
      <c r="J155" s="256"/>
      <c r="K155" s="256"/>
      <c r="L155" s="337"/>
      <c r="M155" s="256"/>
      <c r="N155" s="256"/>
      <c r="O155" s="256"/>
      <c r="P155" s="256"/>
      <c r="Q155" s="256"/>
      <c r="R155" s="256"/>
      <c r="S155" s="256"/>
      <c r="T155" s="256"/>
      <c r="U155" s="256"/>
      <c r="V155" s="256"/>
      <c r="W155" s="256"/>
      <c r="X155" s="54"/>
      <c r="Y155" s="54"/>
      <c r="Z155" s="34"/>
      <c r="AA155" s="54"/>
      <c r="AB155" s="54"/>
      <c r="AC155" s="54"/>
      <c r="AD155" s="54"/>
      <c r="AE155" s="54"/>
      <c r="AF155" s="54"/>
      <c r="AG155" s="54"/>
      <c r="AH155" s="54"/>
      <c r="AI155" s="54"/>
      <c r="AJ155" s="54"/>
      <c r="AK155" s="54"/>
      <c r="AL155" s="256"/>
      <c r="AM155" s="256"/>
      <c r="AN155" s="337"/>
      <c r="AO155" s="256"/>
      <c r="AP155" s="256"/>
      <c r="AQ155" s="256"/>
      <c r="AR155" s="256"/>
      <c r="AS155" s="256"/>
      <c r="AT155" s="256"/>
      <c r="AU155" s="256"/>
      <c r="AV155" s="256"/>
      <c r="AW155" s="256"/>
      <c r="AX155" s="256"/>
      <c r="AY155" s="256"/>
      <c r="AZ155" s="54"/>
      <c r="BA155" s="54"/>
      <c r="BB155" s="34"/>
      <c r="BC155" s="54"/>
      <c r="BD155" s="54"/>
      <c r="BE155" s="54"/>
      <c r="BF155" s="54"/>
      <c r="BG155" s="54"/>
      <c r="BH155" s="54"/>
      <c r="BI155" s="54"/>
      <c r="BJ155" s="54"/>
      <c r="BK155" s="54"/>
      <c r="BL155" s="54"/>
      <c r="BM155" s="54"/>
      <c r="BN155" s="256"/>
      <c r="BO155" s="256"/>
      <c r="BP155" s="337"/>
      <c r="BQ155" s="256"/>
      <c r="BR155" s="256"/>
      <c r="BS155" s="256"/>
      <c r="BT155" s="256"/>
      <c r="BU155" s="256"/>
      <c r="BV155" s="256"/>
      <c r="BW155" s="256"/>
      <c r="BX155" s="256"/>
      <c r="BY155" s="256"/>
      <c r="BZ155" s="256"/>
      <c r="CA155" s="256"/>
    </row>
    <row r="156" spans="1:79" x14ac:dyDescent="0.2">
      <c r="A156" s="54"/>
      <c r="B156" s="34"/>
      <c r="C156" s="34"/>
      <c r="D156" s="34"/>
      <c r="E156" s="34"/>
      <c r="F156" s="34"/>
      <c r="G156" s="54"/>
      <c r="H156" s="34"/>
      <c r="I156" s="54"/>
      <c r="J156" s="256"/>
      <c r="K156" s="256"/>
      <c r="L156" s="337"/>
      <c r="M156" s="256"/>
      <c r="N156" s="256"/>
      <c r="O156" s="256"/>
      <c r="P156" s="256"/>
      <c r="Q156" s="256"/>
      <c r="R156" s="256"/>
      <c r="S156" s="256"/>
      <c r="T156" s="256"/>
      <c r="U156" s="256"/>
      <c r="V156" s="256"/>
      <c r="W156" s="256"/>
      <c r="X156" s="54"/>
      <c r="Y156" s="54"/>
      <c r="Z156" s="34"/>
      <c r="AA156" s="54"/>
      <c r="AB156" s="54"/>
      <c r="AC156" s="54"/>
      <c r="AD156" s="54"/>
      <c r="AE156" s="54"/>
      <c r="AF156" s="54"/>
      <c r="AG156" s="54"/>
      <c r="AH156" s="54"/>
      <c r="AI156" s="54"/>
      <c r="AJ156" s="54"/>
      <c r="AK156" s="54"/>
      <c r="AL156" s="256"/>
      <c r="AM156" s="256"/>
      <c r="AN156" s="337"/>
      <c r="AO156" s="256"/>
      <c r="AP156" s="256"/>
      <c r="AQ156" s="256"/>
      <c r="AR156" s="256"/>
      <c r="AS156" s="256"/>
      <c r="AT156" s="256"/>
      <c r="AU156" s="256"/>
      <c r="AV156" s="256"/>
      <c r="AW156" s="256"/>
      <c r="AX156" s="256"/>
      <c r="AY156" s="256"/>
      <c r="AZ156" s="54"/>
      <c r="BA156" s="54"/>
      <c r="BB156" s="34"/>
      <c r="BC156" s="54"/>
      <c r="BD156" s="54"/>
      <c r="BE156" s="54"/>
      <c r="BF156" s="54"/>
      <c r="BG156" s="54"/>
      <c r="BH156" s="54"/>
      <c r="BI156" s="54"/>
      <c r="BJ156" s="54"/>
      <c r="BK156" s="54"/>
      <c r="BL156" s="54"/>
      <c r="BM156" s="54"/>
      <c r="BN156" s="256"/>
      <c r="BO156" s="256"/>
      <c r="BP156" s="337"/>
      <c r="BQ156" s="256"/>
      <c r="BR156" s="256"/>
      <c r="BS156" s="256"/>
      <c r="BT156" s="256"/>
      <c r="BU156" s="256"/>
      <c r="BV156" s="256"/>
      <c r="BW156" s="256"/>
      <c r="BX156" s="256"/>
      <c r="BY156" s="256"/>
      <c r="BZ156" s="256"/>
      <c r="CA156" s="256"/>
    </row>
    <row r="157" spans="1:79" x14ac:dyDescent="0.2">
      <c r="A157" s="54"/>
      <c r="B157" s="34"/>
      <c r="C157" s="34"/>
      <c r="D157" s="34"/>
      <c r="E157" s="34"/>
      <c r="F157" s="34"/>
      <c r="G157" s="54"/>
      <c r="H157" s="34"/>
      <c r="I157" s="54"/>
      <c r="J157" s="256"/>
      <c r="K157" s="256"/>
      <c r="L157" s="337"/>
      <c r="M157" s="256"/>
      <c r="N157" s="256"/>
      <c r="O157" s="256"/>
      <c r="P157" s="256"/>
      <c r="Q157" s="256"/>
      <c r="R157" s="256"/>
      <c r="S157" s="256"/>
      <c r="T157" s="256"/>
      <c r="U157" s="256"/>
      <c r="V157" s="256"/>
      <c r="W157" s="256"/>
      <c r="X157" s="54"/>
      <c r="Y157" s="54"/>
      <c r="Z157" s="34"/>
      <c r="AA157" s="54"/>
      <c r="AB157" s="54"/>
      <c r="AC157" s="54"/>
      <c r="AD157" s="54"/>
      <c r="AE157" s="54"/>
      <c r="AF157" s="54"/>
      <c r="AG157" s="54"/>
      <c r="AH157" s="54"/>
      <c r="AI157" s="54"/>
      <c r="AJ157" s="54"/>
      <c r="AK157" s="54"/>
      <c r="AL157" s="256"/>
      <c r="AM157" s="256"/>
      <c r="AN157" s="337"/>
      <c r="AO157" s="256"/>
      <c r="AP157" s="256"/>
      <c r="AQ157" s="256"/>
      <c r="AR157" s="256"/>
      <c r="AS157" s="256"/>
      <c r="AT157" s="256"/>
      <c r="AU157" s="256"/>
      <c r="AV157" s="256"/>
      <c r="AW157" s="256"/>
      <c r="AX157" s="256"/>
      <c r="AY157" s="256"/>
      <c r="AZ157" s="54"/>
      <c r="BA157" s="54"/>
      <c r="BB157" s="34"/>
      <c r="BC157" s="54"/>
      <c r="BD157" s="54"/>
      <c r="BE157" s="54"/>
      <c r="BF157" s="54"/>
      <c r="BG157" s="54"/>
      <c r="BH157" s="54"/>
      <c r="BI157" s="54"/>
      <c r="BJ157" s="54"/>
      <c r="BK157" s="54"/>
      <c r="BL157" s="54"/>
      <c r="BM157" s="54"/>
      <c r="BN157" s="256"/>
      <c r="BO157" s="256"/>
      <c r="BP157" s="337"/>
      <c r="BQ157" s="256"/>
      <c r="BR157" s="256"/>
      <c r="BS157" s="256"/>
      <c r="BT157" s="256"/>
      <c r="BU157" s="256"/>
      <c r="BV157" s="256"/>
      <c r="BW157" s="256"/>
      <c r="BX157" s="256"/>
      <c r="BY157" s="256"/>
      <c r="BZ157" s="256"/>
      <c r="CA157" s="256"/>
    </row>
    <row r="158" spans="1:79" x14ac:dyDescent="0.2">
      <c r="A158" s="54"/>
      <c r="B158" s="34"/>
      <c r="C158" s="34"/>
      <c r="D158" s="34"/>
      <c r="E158" s="34"/>
      <c r="F158" s="34"/>
      <c r="G158" s="54"/>
      <c r="H158" s="34"/>
      <c r="I158" s="54"/>
      <c r="J158" s="256"/>
      <c r="K158" s="256"/>
      <c r="L158" s="337"/>
      <c r="M158" s="256"/>
      <c r="N158" s="256"/>
      <c r="O158" s="256"/>
      <c r="P158" s="256"/>
      <c r="Q158" s="256"/>
      <c r="R158" s="256"/>
      <c r="S158" s="256"/>
      <c r="T158" s="256"/>
      <c r="U158" s="256"/>
      <c r="V158" s="256"/>
      <c r="W158" s="256"/>
      <c r="X158" s="54"/>
      <c r="Y158" s="54"/>
      <c r="Z158" s="34"/>
      <c r="AA158" s="54"/>
      <c r="AB158" s="54"/>
      <c r="AC158" s="54"/>
      <c r="AD158" s="54"/>
      <c r="AE158" s="54"/>
      <c r="AF158" s="54"/>
      <c r="AG158" s="54"/>
      <c r="AH158" s="54"/>
      <c r="AI158" s="54"/>
      <c r="AJ158" s="54"/>
      <c r="AK158" s="54"/>
      <c r="AL158" s="256"/>
      <c r="AM158" s="256"/>
      <c r="AN158" s="337"/>
      <c r="AO158" s="256"/>
      <c r="AP158" s="256"/>
      <c r="AQ158" s="256"/>
      <c r="AR158" s="256"/>
      <c r="AS158" s="256"/>
      <c r="AT158" s="256"/>
      <c r="AU158" s="256"/>
      <c r="AV158" s="256"/>
      <c r="AW158" s="256"/>
      <c r="AX158" s="256"/>
      <c r="AY158" s="256"/>
      <c r="AZ158" s="54"/>
      <c r="BA158" s="54"/>
      <c r="BB158" s="34"/>
      <c r="BC158" s="54"/>
      <c r="BD158" s="54"/>
      <c r="BE158" s="54"/>
      <c r="BF158" s="54"/>
      <c r="BG158" s="54"/>
      <c r="BH158" s="54"/>
      <c r="BI158" s="54"/>
      <c r="BJ158" s="54"/>
      <c r="BK158" s="54"/>
      <c r="BL158" s="54"/>
      <c r="BM158" s="54"/>
      <c r="BN158" s="256"/>
      <c r="BO158" s="256"/>
      <c r="BP158" s="337"/>
      <c r="BQ158" s="256"/>
      <c r="BR158" s="256"/>
      <c r="BS158" s="256"/>
      <c r="BT158" s="256"/>
      <c r="BU158" s="256"/>
      <c r="BV158" s="256"/>
      <c r="BW158" s="256"/>
      <c r="BX158" s="256"/>
      <c r="BY158" s="256"/>
      <c r="BZ158" s="256"/>
      <c r="CA158" s="256"/>
    </row>
    <row r="159" spans="1:79" x14ac:dyDescent="0.2">
      <c r="A159" s="54"/>
      <c r="B159" s="34"/>
      <c r="C159" s="34"/>
      <c r="D159" s="34"/>
      <c r="E159" s="34"/>
      <c r="F159" s="34"/>
      <c r="G159" s="54"/>
      <c r="H159" s="34"/>
      <c r="I159" s="54"/>
      <c r="J159" s="256"/>
      <c r="K159" s="256"/>
      <c r="L159" s="337"/>
      <c r="M159" s="256"/>
      <c r="N159" s="256"/>
      <c r="O159" s="256"/>
      <c r="P159" s="256"/>
      <c r="Q159" s="256"/>
      <c r="R159" s="256"/>
      <c r="S159" s="256"/>
      <c r="T159" s="256"/>
      <c r="U159" s="256"/>
      <c r="V159" s="256"/>
      <c r="W159" s="256"/>
      <c r="X159" s="54"/>
      <c r="Y159" s="54"/>
      <c r="Z159" s="34"/>
      <c r="AA159" s="54"/>
      <c r="AB159" s="54"/>
      <c r="AC159" s="54"/>
      <c r="AD159" s="54"/>
      <c r="AE159" s="54"/>
      <c r="AF159" s="54"/>
      <c r="AG159" s="54"/>
      <c r="AH159" s="54"/>
      <c r="AI159" s="54"/>
      <c r="AJ159" s="54"/>
      <c r="AK159" s="54"/>
      <c r="AL159" s="256"/>
      <c r="AM159" s="256"/>
      <c r="AN159" s="337"/>
      <c r="AO159" s="256"/>
      <c r="AP159" s="256"/>
      <c r="AQ159" s="256"/>
      <c r="AR159" s="256"/>
      <c r="AS159" s="256"/>
      <c r="AT159" s="256"/>
      <c r="AU159" s="256"/>
      <c r="AV159" s="256"/>
      <c r="AW159" s="256"/>
      <c r="AX159" s="256"/>
      <c r="AY159" s="256"/>
      <c r="AZ159" s="54"/>
      <c r="BA159" s="54"/>
      <c r="BB159" s="34"/>
      <c r="BC159" s="54"/>
      <c r="BD159" s="54"/>
      <c r="BE159" s="54"/>
      <c r="BF159" s="54"/>
      <c r="BG159" s="54"/>
      <c r="BH159" s="54"/>
      <c r="BI159" s="54"/>
      <c r="BJ159" s="54"/>
      <c r="BK159" s="54"/>
      <c r="BL159" s="54"/>
      <c r="BM159" s="54"/>
      <c r="BN159" s="256"/>
      <c r="BO159" s="256"/>
      <c r="BP159" s="337"/>
      <c r="BQ159" s="256"/>
      <c r="BR159" s="256"/>
      <c r="BS159" s="256"/>
      <c r="BT159" s="256"/>
      <c r="BU159" s="256"/>
      <c r="BV159" s="256"/>
      <c r="BW159" s="256"/>
      <c r="BX159" s="256"/>
      <c r="BY159" s="256"/>
      <c r="BZ159" s="256"/>
      <c r="CA159" s="256"/>
    </row>
    <row r="160" spans="1:79" x14ac:dyDescent="0.2">
      <c r="A160" s="54"/>
      <c r="B160" s="34"/>
      <c r="C160" s="34"/>
      <c r="D160" s="34"/>
      <c r="E160" s="34"/>
      <c r="F160" s="34"/>
      <c r="G160" s="54"/>
      <c r="H160" s="34"/>
      <c r="I160" s="54"/>
      <c r="J160" s="256"/>
      <c r="K160" s="256"/>
      <c r="L160" s="337"/>
      <c r="M160" s="256"/>
      <c r="N160" s="256"/>
      <c r="O160" s="256"/>
      <c r="P160" s="256"/>
      <c r="Q160" s="256"/>
      <c r="R160" s="256"/>
      <c r="S160" s="256"/>
      <c r="T160" s="256"/>
      <c r="U160" s="256"/>
      <c r="V160" s="256"/>
      <c r="W160" s="256"/>
      <c r="X160" s="54"/>
      <c r="Y160" s="54"/>
      <c r="Z160" s="34"/>
      <c r="AA160" s="54"/>
      <c r="AB160" s="54"/>
      <c r="AC160" s="54"/>
      <c r="AD160" s="54"/>
      <c r="AE160" s="54"/>
      <c r="AF160" s="54"/>
      <c r="AG160" s="54"/>
      <c r="AH160" s="54"/>
      <c r="AI160" s="54"/>
      <c r="AJ160" s="54"/>
      <c r="AK160" s="54"/>
      <c r="AL160" s="256"/>
      <c r="AM160" s="256"/>
      <c r="AN160" s="337"/>
      <c r="AO160" s="256"/>
      <c r="AP160" s="256"/>
      <c r="AQ160" s="256"/>
      <c r="AR160" s="256"/>
      <c r="AS160" s="256"/>
      <c r="AT160" s="256"/>
      <c r="AU160" s="256"/>
      <c r="AV160" s="256"/>
      <c r="AW160" s="256"/>
      <c r="AX160" s="256"/>
      <c r="AY160" s="256"/>
      <c r="AZ160" s="54"/>
      <c r="BA160" s="54"/>
      <c r="BB160" s="34"/>
      <c r="BC160" s="54"/>
      <c r="BD160" s="54"/>
      <c r="BE160" s="54"/>
      <c r="BF160" s="54"/>
      <c r="BG160" s="54"/>
      <c r="BH160" s="54"/>
      <c r="BI160" s="54"/>
      <c r="BJ160" s="54"/>
      <c r="BK160" s="54"/>
      <c r="BL160" s="54"/>
      <c r="BM160" s="54"/>
      <c r="BN160" s="256"/>
      <c r="BO160" s="256"/>
      <c r="BP160" s="337"/>
      <c r="BQ160" s="256"/>
      <c r="BR160" s="256"/>
      <c r="BS160" s="256"/>
      <c r="BT160" s="256"/>
      <c r="BU160" s="256"/>
      <c r="BV160" s="256"/>
      <c r="BW160" s="256"/>
      <c r="BX160" s="256"/>
      <c r="BY160" s="256"/>
      <c r="BZ160" s="256"/>
      <c r="CA160" s="256"/>
    </row>
    <row r="161" spans="1:79" x14ac:dyDescent="0.2">
      <c r="A161" s="54"/>
      <c r="B161" s="34"/>
      <c r="C161" s="34"/>
      <c r="D161" s="34"/>
      <c r="E161" s="34"/>
      <c r="F161" s="34"/>
      <c r="G161" s="54"/>
      <c r="H161" s="34"/>
      <c r="I161" s="54"/>
      <c r="J161" s="256"/>
      <c r="K161" s="256"/>
      <c r="L161" s="337"/>
      <c r="M161" s="256"/>
      <c r="N161" s="256"/>
      <c r="O161" s="256"/>
      <c r="P161" s="256"/>
      <c r="Q161" s="256"/>
      <c r="R161" s="256"/>
      <c r="S161" s="256"/>
      <c r="T161" s="256"/>
      <c r="U161" s="256"/>
      <c r="V161" s="256"/>
      <c r="W161" s="256"/>
      <c r="X161" s="54"/>
      <c r="Y161" s="54"/>
      <c r="Z161" s="34"/>
      <c r="AA161" s="54"/>
      <c r="AB161" s="54"/>
      <c r="AC161" s="54"/>
      <c r="AD161" s="54"/>
      <c r="AE161" s="54"/>
      <c r="AF161" s="54"/>
      <c r="AG161" s="54"/>
      <c r="AH161" s="54"/>
      <c r="AI161" s="54"/>
      <c r="AJ161" s="54"/>
      <c r="AK161" s="54"/>
      <c r="AL161" s="256"/>
      <c r="AM161" s="256"/>
      <c r="AN161" s="337"/>
      <c r="AO161" s="256"/>
      <c r="AP161" s="256"/>
      <c r="AQ161" s="256"/>
      <c r="AR161" s="256"/>
      <c r="AS161" s="256"/>
      <c r="AT161" s="256"/>
      <c r="AU161" s="256"/>
      <c r="AV161" s="256"/>
      <c r="AW161" s="256"/>
      <c r="AX161" s="256"/>
      <c r="AY161" s="256"/>
      <c r="AZ161" s="54"/>
      <c r="BA161" s="54"/>
      <c r="BB161" s="34"/>
      <c r="BC161" s="54"/>
      <c r="BD161" s="54"/>
      <c r="BE161" s="54"/>
      <c r="BF161" s="54"/>
      <c r="BG161" s="54"/>
      <c r="BH161" s="54"/>
      <c r="BI161" s="54"/>
      <c r="BJ161" s="54"/>
      <c r="BK161" s="54"/>
      <c r="BL161" s="54"/>
      <c r="BM161" s="54"/>
      <c r="BN161" s="256"/>
      <c r="BO161" s="256"/>
      <c r="BP161" s="337"/>
      <c r="BQ161" s="256"/>
      <c r="BR161" s="256"/>
      <c r="BS161" s="256"/>
      <c r="BT161" s="256"/>
      <c r="BU161" s="256"/>
      <c r="BV161" s="256"/>
      <c r="BW161" s="256"/>
      <c r="BX161" s="256"/>
      <c r="BY161" s="256"/>
      <c r="BZ161" s="256"/>
      <c r="CA161" s="256"/>
    </row>
    <row r="162" spans="1:79" x14ac:dyDescent="0.2">
      <c r="A162" s="54"/>
      <c r="B162" s="34"/>
      <c r="C162" s="34"/>
      <c r="D162" s="34"/>
      <c r="E162" s="34"/>
      <c r="F162" s="34"/>
      <c r="G162" s="54"/>
      <c r="H162" s="34"/>
      <c r="I162" s="54"/>
      <c r="J162" s="256"/>
      <c r="K162" s="256"/>
      <c r="L162" s="337"/>
      <c r="M162" s="256"/>
      <c r="N162" s="256"/>
      <c r="O162" s="256"/>
      <c r="P162" s="256"/>
      <c r="Q162" s="256"/>
      <c r="R162" s="256"/>
      <c r="S162" s="256"/>
      <c r="T162" s="256"/>
      <c r="U162" s="256"/>
      <c r="V162" s="256"/>
      <c r="W162" s="256"/>
      <c r="X162" s="54"/>
      <c r="Y162" s="54"/>
      <c r="Z162" s="34"/>
      <c r="AA162" s="54"/>
      <c r="AB162" s="54"/>
      <c r="AC162" s="54"/>
      <c r="AD162" s="54"/>
      <c r="AE162" s="54"/>
      <c r="AF162" s="54"/>
      <c r="AG162" s="54"/>
      <c r="AH162" s="54"/>
      <c r="AI162" s="54"/>
      <c r="AJ162" s="54"/>
      <c r="AK162" s="54"/>
      <c r="AL162" s="256"/>
      <c r="AM162" s="256"/>
      <c r="AN162" s="337"/>
      <c r="AO162" s="256"/>
      <c r="AP162" s="256"/>
      <c r="AQ162" s="256"/>
      <c r="AR162" s="256"/>
      <c r="AS162" s="256"/>
      <c r="AT162" s="256"/>
      <c r="AU162" s="256"/>
      <c r="AV162" s="256"/>
      <c r="AW162" s="256"/>
      <c r="AX162" s="256"/>
      <c r="AY162" s="256"/>
      <c r="AZ162" s="54"/>
      <c r="BA162" s="54"/>
      <c r="BB162" s="34"/>
      <c r="BC162" s="54"/>
      <c r="BD162" s="54"/>
      <c r="BE162" s="54"/>
      <c r="BF162" s="54"/>
      <c r="BG162" s="54"/>
      <c r="BH162" s="54"/>
      <c r="BI162" s="54"/>
      <c r="BJ162" s="54"/>
      <c r="BK162" s="54"/>
      <c r="BL162" s="54"/>
      <c r="BM162" s="54"/>
      <c r="BN162" s="256"/>
      <c r="BO162" s="256"/>
      <c r="BP162" s="337"/>
      <c r="BQ162" s="256"/>
      <c r="BR162" s="256"/>
      <c r="BS162" s="256"/>
      <c r="BT162" s="256"/>
      <c r="BU162" s="256"/>
      <c r="BV162" s="256"/>
      <c r="BW162" s="256"/>
      <c r="BX162" s="256"/>
      <c r="BY162" s="256"/>
      <c r="BZ162" s="256"/>
      <c r="CA162" s="256"/>
    </row>
    <row r="163" spans="1:79" x14ac:dyDescent="0.2">
      <c r="A163" s="54"/>
      <c r="B163" s="34"/>
      <c r="C163" s="34"/>
      <c r="D163" s="34"/>
      <c r="E163" s="34"/>
      <c r="F163" s="34"/>
      <c r="G163" s="54"/>
      <c r="H163" s="34"/>
      <c r="I163" s="54"/>
      <c r="J163" s="256"/>
      <c r="K163" s="256"/>
      <c r="L163" s="337"/>
      <c r="M163" s="256"/>
      <c r="N163" s="256"/>
      <c r="O163" s="256"/>
      <c r="P163" s="256"/>
      <c r="Q163" s="256"/>
      <c r="R163" s="256"/>
      <c r="S163" s="256"/>
      <c r="T163" s="256"/>
      <c r="U163" s="256"/>
      <c r="V163" s="256"/>
      <c r="W163" s="256"/>
      <c r="X163" s="54"/>
      <c r="Y163" s="54"/>
      <c r="Z163" s="34"/>
      <c r="AA163" s="54"/>
      <c r="AB163" s="54"/>
      <c r="AC163" s="54"/>
      <c r="AD163" s="54"/>
      <c r="AE163" s="54"/>
      <c r="AF163" s="54"/>
      <c r="AG163" s="54"/>
      <c r="AH163" s="54"/>
      <c r="AI163" s="54"/>
      <c r="AJ163" s="54"/>
      <c r="AK163" s="54"/>
      <c r="AL163" s="256"/>
      <c r="AM163" s="256"/>
      <c r="AN163" s="337"/>
      <c r="AO163" s="256"/>
      <c r="AP163" s="256"/>
      <c r="AQ163" s="256"/>
      <c r="AR163" s="256"/>
      <c r="AS163" s="256"/>
      <c r="AT163" s="256"/>
      <c r="AU163" s="256"/>
      <c r="AV163" s="256"/>
      <c r="AW163" s="256"/>
      <c r="AX163" s="256"/>
      <c r="AY163" s="256"/>
      <c r="AZ163" s="54"/>
      <c r="BA163" s="54"/>
      <c r="BB163" s="34"/>
      <c r="BC163" s="54"/>
      <c r="BD163" s="54"/>
      <c r="BE163" s="54"/>
      <c r="BF163" s="54"/>
      <c r="BG163" s="54"/>
      <c r="BH163" s="54"/>
      <c r="BI163" s="54"/>
      <c r="BJ163" s="54"/>
      <c r="BK163" s="54"/>
      <c r="BL163" s="54"/>
      <c r="BM163" s="54"/>
      <c r="BN163" s="256"/>
      <c r="BO163" s="256"/>
      <c r="BP163" s="337"/>
      <c r="BQ163" s="256"/>
      <c r="BR163" s="256"/>
      <c r="BS163" s="256"/>
      <c r="BT163" s="256"/>
      <c r="BU163" s="256"/>
      <c r="BV163" s="256"/>
      <c r="BW163" s="256"/>
      <c r="BX163" s="256"/>
      <c r="BY163" s="256"/>
      <c r="BZ163" s="256"/>
      <c r="CA163" s="256"/>
    </row>
    <row r="164" spans="1:79" x14ac:dyDescent="0.2">
      <c r="A164" s="54"/>
      <c r="B164" s="34"/>
      <c r="C164" s="34"/>
      <c r="D164" s="34"/>
      <c r="E164" s="34"/>
      <c r="F164" s="34"/>
      <c r="G164" s="54"/>
      <c r="H164" s="34"/>
      <c r="I164" s="54"/>
      <c r="J164" s="256"/>
      <c r="K164" s="256"/>
      <c r="L164" s="337"/>
      <c r="M164" s="256"/>
      <c r="N164" s="256"/>
      <c r="O164" s="256"/>
      <c r="P164" s="256"/>
      <c r="Q164" s="256"/>
      <c r="R164" s="256"/>
      <c r="S164" s="256"/>
      <c r="T164" s="256"/>
      <c r="U164" s="256"/>
      <c r="V164" s="256"/>
      <c r="W164" s="256"/>
      <c r="X164" s="54"/>
      <c r="Y164" s="54"/>
      <c r="Z164" s="34"/>
      <c r="AA164" s="54"/>
      <c r="AB164" s="54"/>
      <c r="AC164" s="54"/>
      <c r="AD164" s="54"/>
      <c r="AE164" s="54"/>
      <c r="AF164" s="54"/>
      <c r="AG164" s="54"/>
      <c r="AH164" s="54"/>
      <c r="AI164" s="54"/>
      <c r="AJ164" s="54"/>
      <c r="AK164" s="54"/>
      <c r="AL164" s="256"/>
      <c r="AM164" s="256"/>
      <c r="AN164" s="337"/>
      <c r="AO164" s="256"/>
      <c r="AP164" s="256"/>
      <c r="AQ164" s="256"/>
      <c r="AR164" s="256"/>
      <c r="AS164" s="256"/>
      <c r="AT164" s="256"/>
      <c r="AU164" s="256"/>
      <c r="AV164" s="256"/>
      <c r="AW164" s="256"/>
      <c r="AX164" s="256"/>
      <c r="AY164" s="256"/>
      <c r="AZ164" s="54"/>
      <c r="BA164" s="54"/>
      <c r="BB164" s="34"/>
      <c r="BC164" s="54"/>
      <c r="BD164" s="54"/>
      <c r="BE164" s="54"/>
      <c r="BF164" s="54"/>
      <c r="BG164" s="54"/>
      <c r="BH164" s="54"/>
      <c r="BI164" s="54"/>
      <c r="BJ164" s="54"/>
      <c r="BK164" s="54"/>
      <c r="BL164" s="54"/>
      <c r="BM164" s="54"/>
      <c r="BN164" s="256"/>
      <c r="BO164" s="256"/>
      <c r="BP164" s="337"/>
      <c r="BQ164" s="256"/>
      <c r="BR164" s="256"/>
      <c r="BS164" s="256"/>
      <c r="BT164" s="256"/>
      <c r="BU164" s="256"/>
      <c r="BV164" s="256"/>
      <c r="BW164" s="256"/>
      <c r="BX164" s="256"/>
      <c r="BY164" s="256"/>
      <c r="BZ164" s="256"/>
      <c r="CA164" s="256"/>
    </row>
    <row r="165" spans="1:79" x14ac:dyDescent="0.2">
      <c r="A165" s="54"/>
      <c r="B165" s="34"/>
      <c r="C165" s="34"/>
      <c r="D165" s="34"/>
      <c r="E165" s="34"/>
      <c r="F165" s="34"/>
      <c r="G165" s="54"/>
      <c r="H165" s="34"/>
      <c r="I165" s="54"/>
      <c r="J165" s="256"/>
      <c r="K165" s="256"/>
      <c r="L165" s="337"/>
      <c r="M165" s="256"/>
      <c r="N165" s="256"/>
      <c r="O165" s="256"/>
      <c r="P165" s="256"/>
      <c r="Q165" s="256"/>
      <c r="R165" s="256"/>
      <c r="S165" s="256"/>
      <c r="T165" s="256"/>
      <c r="U165" s="256"/>
      <c r="V165" s="256"/>
      <c r="W165" s="256"/>
      <c r="X165" s="54"/>
      <c r="Y165" s="54"/>
      <c r="Z165" s="34"/>
      <c r="AA165" s="54"/>
      <c r="AB165" s="54"/>
      <c r="AC165" s="54"/>
      <c r="AD165" s="54"/>
      <c r="AE165" s="54"/>
      <c r="AF165" s="54"/>
      <c r="AG165" s="54"/>
      <c r="AH165" s="54"/>
      <c r="AI165" s="54"/>
      <c r="AJ165" s="54"/>
      <c r="AK165" s="54"/>
      <c r="AL165" s="256"/>
      <c r="AM165" s="256"/>
      <c r="AN165" s="337"/>
      <c r="AO165" s="256"/>
      <c r="AP165" s="256"/>
      <c r="AQ165" s="256"/>
      <c r="AR165" s="256"/>
      <c r="AS165" s="256"/>
      <c r="AT165" s="256"/>
      <c r="AU165" s="256"/>
      <c r="AV165" s="256"/>
      <c r="AW165" s="256"/>
      <c r="AX165" s="256"/>
      <c r="AY165" s="256"/>
      <c r="AZ165" s="54"/>
      <c r="BA165" s="54"/>
      <c r="BB165" s="34"/>
      <c r="BC165" s="54"/>
      <c r="BD165" s="54"/>
      <c r="BE165" s="54"/>
      <c r="BF165" s="54"/>
      <c r="BG165" s="54"/>
      <c r="BH165" s="54"/>
      <c r="BI165" s="54"/>
      <c r="BJ165" s="54"/>
      <c r="BK165" s="54"/>
      <c r="BL165" s="54"/>
      <c r="BM165" s="54"/>
      <c r="BN165" s="256"/>
      <c r="BO165" s="256"/>
      <c r="BP165" s="337"/>
      <c r="BQ165" s="256"/>
      <c r="BR165" s="256"/>
      <c r="BS165" s="256"/>
      <c r="BT165" s="256"/>
      <c r="BU165" s="256"/>
      <c r="BV165" s="256"/>
      <c r="BW165" s="256"/>
      <c r="BX165" s="256"/>
      <c r="BY165" s="256"/>
      <c r="BZ165" s="256"/>
      <c r="CA165" s="256"/>
    </row>
    <row r="166" spans="1:79" x14ac:dyDescent="0.2">
      <c r="A166" s="54"/>
      <c r="B166" s="34"/>
      <c r="C166" s="34"/>
      <c r="D166" s="34"/>
      <c r="E166" s="34"/>
      <c r="F166" s="34"/>
      <c r="G166" s="54"/>
      <c r="H166" s="34"/>
      <c r="I166" s="54"/>
      <c r="J166" s="256"/>
      <c r="K166" s="256"/>
      <c r="L166" s="337"/>
      <c r="M166" s="256"/>
      <c r="N166" s="256"/>
      <c r="O166" s="256"/>
      <c r="P166" s="256"/>
      <c r="Q166" s="256"/>
      <c r="R166" s="256"/>
      <c r="S166" s="256"/>
      <c r="T166" s="256"/>
      <c r="U166" s="256"/>
      <c r="V166" s="256"/>
      <c r="W166" s="256"/>
      <c r="X166" s="54"/>
      <c r="Y166" s="54"/>
      <c r="Z166" s="34"/>
      <c r="AA166" s="54"/>
      <c r="AB166" s="54"/>
      <c r="AC166" s="54"/>
      <c r="AD166" s="54"/>
      <c r="AE166" s="54"/>
      <c r="AF166" s="54"/>
      <c r="AG166" s="54"/>
      <c r="AH166" s="54"/>
      <c r="AI166" s="54"/>
      <c r="AJ166" s="54"/>
      <c r="AK166" s="54"/>
      <c r="AL166" s="256"/>
      <c r="AM166" s="256"/>
      <c r="AN166" s="337"/>
      <c r="AO166" s="256"/>
      <c r="AP166" s="256"/>
      <c r="AQ166" s="256"/>
      <c r="AR166" s="256"/>
      <c r="AS166" s="256"/>
      <c r="AT166" s="256"/>
      <c r="AU166" s="256"/>
      <c r="AV166" s="256"/>
      <c r="AW166" s="256"/>
      <c r="AX166" s="256"/>
      <c r="AY166" s="256"/>
      <c r="AZ166" s="54"/>
      <c r="BA166" s="54"/>
      <c r="BB166" s="34"/>
      <c r="BC166" s="54"/>
      <c r="BD166" s="54"/>
      <c r="BE166" s="54"/>
      <c r="BF166" s="54"/>
      <c r="BG166" s="54"/>
      <c r="BH166" s="54"/>
      <c r="BI166" s="54"/>
      <c r="BJ166" s="54"/>
      <c r="BK166" s="54"/>
      <c r="BL166" s="54"/>
      <c r="BM166" s="54"/>
      <c r="BN166" s="256"/>
      <c r="BO166" s="256"/>
      <c r="BP166" s="337"/>
      <c r="BQ166" s="256"/>
      <c r="BR166" s="256"/>
      <c r="BS166" s="256"/>
      <c r="BT166" s="256"/>
      <c r="BU166" s="256"/>
      <c r="BV166" s="256"/>
      <c r="BW166" s="256"/>
      <c r="BX166" s="256"/>
      <c r="BY166" s="256"/>
      <c r="BZ166" s="256"/>
      <c r="CA166" s="256"/>
    </row>
    <row r="167" spans="1:79" x14ac:dyDescent="0.2">
      <c r="A167" s="54"/>
      <c r="B167" s="34"/>
      <c r="C167" s="34"/>
      <c r="D167" s="34"/>
      <c r="E167" s="34"/>
      <c r="F167" s="34"/>
      <c r="G167" s="54"/>
      <c r="H167" s="34"/>
      <c r="I167" s="54"/>
      <c r="J167" s="256"/>
      <c r="K167" s="256"/>
      <c r="L167" s="337"/>
      <c r="M167" s="256"/>
      <c r="N167" s="256"/>
      <c r="O167" s="256"/>
      <c r="P167" s="256"/>
      <c r="Q167" s="256"/>
      <c r="R167" s="256"/>
      <c r="S167" s="256"/>
      <c r="T167" s="256"/>
      <c r="U167" s="256"/>
      <c r="V167" s="256"/>
      <c r="W167" s="256"/>
      <c r="X167" s="54"/>
      <c r="Y167" s="54"/>
      <c r="Z167" s="34"/>
      <c r="AA167" s="54"/>
      <c r="AB167" s="54"/>
      <c r="AC167" s="54"/>
      <c r="AD167" s="54"/>
      <c r="AE167" s="54"/>
      <c r="AF167" s="54"/>
      <c r="AG167" s="54"/>
      <c r="AH167" s="54"/>
      <c r="AI167" s="54"/>
      <c r="AJ167" s="54"/>
      <c r="AK167" s="54"/>
      <c r="AL167" s="256"/>
      <c r="AM167" s="256"/>
      <c r="AN167" s="337"/>
      <c r="AO167" s="256"/>
      <c r="AP167" s="256"/>
      <c r="AQ167" s="256"/>
      <c r="AR167" s="256"/>
      <c r="AS167" s="256"/>
      <c r="AT167" s="256"/>
      <c r="AU167" s="256"/>
      <c r="AV167" s="256"/>
      <c r="AW167" s="256"/>
      <c r="AX167" s="256"/>
      <c r="AY167" s="256"/>
      <c r="AZ167" s="54"/>
      <c r="BA167" s="54"/>
      <c r="BB167" s="34"/>
      <c r="BC167" s="54"/>
      <c r="BD167" s="54"/>
      <c r="BE167" s="54"/>
      <c r="BF167" s="54"/>
      <c r="BG167" s="54"/>
      <c r="BH167" s="54"/>
      <c r="BI167" s="54"/>
      <c r="BJ167" s="54"/>
      <c r="BK167" s="54"/>
      <c r="BL167" s="54"/>
      <c r="BM167" s="54"/>
      <c r="BN167" s="256"/>
      <c r="BO167" s="256"/>
      <c r="BP167" s="337"/>
      <c r="BQ167" s="256"/>
      <c r="BR167" s="256"/>
      <c r="BS167" s="256"/>
      <c r="BT167" s="256"/>
      <c r="BU167" s="256"/>
      <c r="BV167" s="256"/>
      <c r="BW167" s="256"/>
      <c r="BX167" s="256"/>
      <c r="BY167" s="256"/>
      <c r="BZ167" s="256"/>
      <c r="CA167" s="256"/>
    </row>
    <row r="168" spans="1:79" x14ac:dyDescent="0.2">
      <c r="A168" s="54"/>
      <c r="B168" s="34"/>
      <c r="C168" s="34"/>
      <c r="D168" s="34"/>
      <c r="E168" s="34"/>
      <c r="F168" s="34"/>
      <c r="G168" s="54"/>
      <c r="H168" s="34"/>
      <c r="I168" s="54"/>
      <c r="J168" s="256"/>
      <c r="K168" s="256"/>
      <c r="L168" s="337"/>
      <c r="M168" s="256"/>
      <c r="N168" s="256"/>
      <c r="O168" s="256"/>
      <c r="P168" s="256"/>
      <c r="Q168" s="256"/>
      <c r="R168" s="256"/>
      <c r="S168" s="256"/>
      <c r="T168" s="256"/>
      <c r="U168" s="256"/>
      <c r="V168" s="256"/>
      <c r="W168" s="256"/>
      <c r="X168" s="54"/>
      <c r="Y168" s="54"/>
      <c r="Z168" s="34"/>
      <c r="AA168" s="54"/>
      <c r="AB168" s="54"/>
      <c r="AC168" s="54"/>
      <c r="AD168" s="54"/>
      <c r="AE168" s="54"/>
      <c r="AF168" s="54"/>
      <c r="AG168" s="54"/>
      <c r="AH168" s="54"/>
      <c r="AI168" s="54"/>
      <c r="AJ168" s="54"/>
      <c r="AK168" s="54"/>
      <c r="AL168" s="256"/>
      <c r="AM168" s="256"/>
      <c r="AN168" s="337"/>
      <c r="AO168" s="256"/>
      <c r="AP168" s="256"/>
      <c r="AQ168" s="256"/>
      <c r="AR168" s="256"/>
      <c r="AS168" s="256"/>
      <c r="AT168" s="256"/>
      <c r="AU168" s="256"/>
      <c r="AV168" s="256"/>
      <c r="AW168" s="256"/>
      <c r="AX168" s="256"/>
      <c r="AY168" s="256"/>
      <c r="AZ168" s="54"/>
      <c r="BA168" s="54"/>
      <c r="BB168" s="34"/>
      <c r="BC168" s="54"/>
      <c r="BD168" s="54"/>
      <c r="BE168" s="54"/>
      <c r="BF168" s="54"/>
      <c r="BG168" s="54"/>
      <c r="BH168" s="54"/>
      <c r="BI168" s="54"/>
      <c r="BJ168" s="54"/>
      <c r="BK168" s="54"/>
      <c r="BL168" s="54"/>
      <c r="BM168" s="54"/>
      <c r="BN168" s="256"/>
      <c r="BO168" s="256"/>
      <c r="BP168" s="337"/>
      <c r="BQ168" s="256"/>
      <c r="BR168" s="256"/>
      <c r="BS168" s="256"/>
      <c r="BT168" s="256"/>
      <c r="BU168" s="256"/>
      <c r="BV168" s="256"/>
      <c r="BW168" s="256"/>
      <c r="BX168" s="256"/>
      <c r="BY168" s="256"/>
      <c r="BZ168" s="256"/>
      <c r="CA168" s="256"/>
    </row>
    <row r="169" spans="1:79" x14ac:dyDescent="0.2">
      <c r="A169" s="54"/>
      <c r="B169" s="34"/>
      <c r="C169" s="34"/>
      <c r="D169" s="34"/>
      <c r="E169" s="34"/>
      <c r="F169" s="34"/>
      <c r="G169" s="54"/>
      <c r="H169" s="34"/>
      <c r="I169" s="54"/>
      <c r="J169" s="256"/>
      <c r="K169" s="256"/>
      <c r="L169" s="337"/>
      <c r="M169" s="256"/>
      <c r="N169" s="256"/>
      <c r="O169" s="256"/>
      <c r="P169" s="256"/>
      <c r="Q169" s="256"/>
      <c r="R169" s="256"/>
      <c r="S169" s="256"/>
      <c r="T169" s="256"/>
      <c r="U169" s="256"/>
      <c r="V169" s="256"/>
      <c r="W169" s="256"/>
      <c r="X169" s="54"/>
      <c r="Y169" s="54"/>
      <c r="Z169" s="34"/>
      <c r="AA169" s="54"/>
      <c r="AB169" s="54"/>
      <c r="AC169" s="54"/>
      <c r="AD169" s="54"/>
      <c r="AE169" s="54"/>
      <c r="AF169" s="54"/>
      <c r="AG169" s="54"/>
      <c r="AH169" s="54"/>
      <c r="AI169" s="54"/>
      <c r="AJ169" s="54"/>
      <c r="AK169" s="54"/>
      <c r="AL169" s="256"/>
      <c r="AM169" s="256"/>
      <c r="AN169" s="337"/>
      <c r="AO169" s="256"/>
      <c r="AP169" s="256"/>
      <c r="AQ169" s="256"/>
      <c r="AR169" s="256"/>
      <c r="AS169" s="256"/>
      <c r="AT169" s="256"/>
      <c r="AU169" s="256"/>
      <c r="AV169" s="256"/>
      <c r="AW169" s="256"/>
      <c r="AX169" s="256"/>
      <c r="AY169" s="256"/>
      <c r="AZ169" s="54"/>
      <c r="BA169" s="54"/>
      <c r="BB169" s="34"/>
      <c r="BC169" s="54"/>
      <c r="BD169" s="54"/>
      <c r="BE169" s="54"/>
      <c r="BF169" s="54"/>
      <c r="BG169" s="54"/>
      <c r="BH169" s="54"/>
      <c r="BI169" s="54"/>
      <c r="BJ169" s="54"/>
      <c r="BK169" s="54"/>
      <c r="BL169" s="54"/>
      <c r="BM169" s="54"/>
      <c r="BN169" s="256"/>
      <c r="BO169" s="256"/>
      <c r="BP169" s="337"/>
      <c r="BQ169" s="256"/>
      <c r="BR169" s="256"/>
      <c r="BS169" s="256"/>
      <c r="BT169" s="256"/>
      <c r="BU169" s="256"/>
      <c r="BV169" s="256"/>
      <c r="BW169" s="256"/>
      <c r="BX169" s="256"/>
      <c r="BY169" s="256"/>
      <c r="BZ169" s="256"/>
      <c r="CA169" s="256"/>
    </row>
    <row r="170" spans="1:79" x14ac:dyDescent="0.2">
      <c r="A170" s="54"/>
      <c r="B170" s="34"/>
      <c r="C170" s="34"/>
      <c r="D170" s="34"/>
      <c r="E170" s="34"/>
      <c r="F170" s="34"/>
      <c r="G170" s="54"/>
      <c r="H170" s="34"/>
      <c r="I170" s="54"/>
      <c r="J170" s="256"/>
      <c r="K170" s="256"/>
      <c r="L170" s="337"/>
      <c r="M170" s="256"/>
      <c r="N170" s="256"/>
      <c r="O170" s="256"/>
      <c r="P170" s="256"/>
      <c r="Q170" s="256"/>
      <c r="R170" s="256"/>
      <c r="S170" s="256"/>
      <c r="T170" s="256"/>
      <c r="U170" s="256"/>
      <c r="V170" s="256"/>
      <c r="W170" s="256"/>
      <c r="X170" s="54"/>
      <c r="Y170" s="54"/>
      <c r="Z170" s="34"/>
      <c r="AA170" s="54"/>
      <c r="AB170" s="54"/>
      <c r="AC170" s="54"/>
      <c r="AD170" s="54"/>
      <c r="AE170" s="54"/>
      <c r="AF170" s="54"/>
      <c r="AG170" s="54"/>
      <c r="AH170" s="54"/>
      <c r="AI170" s="54"/>
      <c r="AJ170" s="54"/>
      <c r="AK170" s="54"/>
      <c r="AL170" s="256"/>
      <c r="AM170" s="256"/>
      <c r="AN170" s="337"/>
      <c r="AO170" s="256"/>
      <c r="AP170" s="256"/>
      <c r="AQ170" s="256"/>
      <c r="AR170" s="256"/>
      <c r="AS170" s="256"/>
      <c r="AT170" s="256"/>
      <c r="AU170" s="256"/>
      <c r="AV170" s="256"/>
      <c r="AW170" s="256"/>
      <c r="AX170" s="256"/>
      <c r="AY170" s="256"/>
      <c r="AZ170" s="54"/>
      <c r="BA170" s="54"/>
      <c r="BB170" s="34"/>
      <c r="BC170" s="54"/>
      <c r="BD170" s="54"/>
      <c r="BE170" s="54"/>
      <c r="BF170" s="54"/>
      <c r="BG170" s="54"/>
      <c r="BH170" s="54"/>
      <c r="BI170" s="54"/>
      <c r="BJ170" s="54"/>
      <c r="BK170" s="54"/>
      <c r="BL170" s="54"/>
      <c r="BM170" s="54"/>
      <c r="BN170" s="256"/>
      <c r="BO170" s="256"/>
      <c r="BP170" s="337"/>
      <c r="BQ170" s="256"/>
      <c r="BR170" s="256"/>
      <c r="BS170" s="256"/>
      <c r="BT170" s="256"/>
      <c r="BU170" s="256"/>
      <c r="BV170" s="256"/>
      <c r="BW170" s="256"/>
      <c r="BX170" s="256"/>
      <c r="BY170" s="256"/>
      <c r="BZ170" s="256"/>
      <c r="CA170" s="256"/>
    </row>
    <row r="171" spans="1:79" x14ac:dyDescent="0.2">
      <c r="A171" s="54"/>
      <c r="B171" s="34"/>
      <c r="C171" s="34"/>
      <c r="D171" s="34"/>
      <c r="E171" s="34"/>
      <c r="F171" s="34"/>
      <c r="G171" s="54"/>
      <c r="H171" s="34"/>
      <c r="I171" s="54"/>
      <c r="J171" s="256"/>
      <c r="K171" s="256"/>
      <c r="L171" s="337"/>
      <c r="M171" s="256"/>
      <c r="N171" s="256"/>
      <c r="O171" s="256"/>
      <c r="P171" s="256"/>
      <c r="Q171" s="256"/>
      <c r="R171" s="256"/>
      <c r="S171" s="256"/>
      <c r="T171" s="256"/>
      <c r="U171" s="256"/>
      <c r="V171" s="256"/>
      <c r="W171" s="256"/>
      <c r="X171" s="54"/>
      <c r="Y171" s="54"/>
      <c r="Z171" s="34"/>
      <c r="AA171" s="54"/>
      <c r="AB171" s="54"/>
      <c r="AC171" s="54"/>
      <c r="AD171" s="54"/>
      <c r="AE171" s="54"/>
      <c r="AF171" s="54"/>
      <c r="AG171" s="54"/>
      <c r="AH171" s="54"/>
      <c r="AI171" s="54"/>
      <c r="AJ171" s="54"/>
      <c r="AK171" s="54"/>
      <c r="AL171" s="256"/>
      <c r="AM171" s="256"/>
      <c r="AN171" s="337"/>
      <c r="AO171" s="256"/>
      <c r="AP171" s="256"/>
      <c r="AQ171" s="256"/>
      <c r="AR171" s="256"/>
      <c r="AS171" s="256"/>
      <c r="AT171" s="256"/>
      <c r="AU171" s="256"/>
      <c r="AV171" s="256"/>
      <c r="AW171" s="256"/>
      <c r="AX171" s="256"/>
      <c r="AY171" s="256"/>
      <c r="AZ171" s="54"/>
      <c r="BA171" s="54"/>
      <c r="BB171" s="34"/>
      <c r="BC171" s="54"/>
      <c r="BD171" s="54"/>
      <c r="BE171" s="54"/>
      <c r="BF171" s="54"/>
      <c r="BG171" s="54"/>
      <c r="BH171" s="54"/>
      <c r="BI171" s="54"/>
      <c r="BJ171" s="54"/>
      <c r="BK171" s="54"/>
      <c r="BL171" s="54"/>
      <c r="BM171" s="54"/>
      <c r="BN171" s="256"/>
      <c r="BO171" s="256"/>
      <c r="BP171" s="337"/>
      <c r="BQ171" s="256"/>
      <c r="BR171" s="256"/>
      <c r="BS171" s="256"/>
      <c r="BT171" s="256"/>
      <c r="BU171" s="256"/>
      <c r="BV171" s="256"/>
      <c r="BW171" s="256"/>
      <c r="BX171" s="256"/>
      <c r="BY171" s="256"/>
      <c r="BZ171" s="256"/>
      <c r="CA171" s="256"/>
    </row>
    <row r="172" spans="1:79" x14ac:dyDescent="0.2">
      <c r="A172" s="54"/>
      <c r="B172" s="34"/>
      <c r="C172" s="34"/>
      <c r="D172" s="34"/>
      <c r="E172" s="34"/>
      <c r="F172" s="34"/>
      <c r="G172" s="54"/>
      <c r="H172" s="34"/>
      <c r="I172" s="54"/>
      <c r="J172" s="256"/>
      <c r="K172" s="256"/>
      <c r="L172" s="337"/>
      <c r="M172" s="256"/>
      <c r="N172" s="256"/>
      <c r="O172" s="256"/>
      <c r="P172" s="256"/>
      <c r="Q172" s="256"/>
      <c r="R172" s="256"/>
      <c r="S172" s="256"/>
      <c r="T172" s="256"/>
      <c r="U172" s="256"/>
      <c r="V172" s="256"/>
      <c r="W172" s="256"/>
      <c r="X172" s="54"/>
      <c r="Y172" s="54"/>
      <c r="Z172" s="34"/>
      <c r="AA172" s="54"/>
      <c r="AB172" s="54"/>
      <c r="AC172" s="54"/>
      <c r="AD172" s="54"/>
      <c r="AE172" s="54"/>
      <c r="AF172" s="54"/>
      <c r="AG172" s="54"/>
      <c r="AH172" s="54"/>
      <c r="AI172" s="54"/>
      <c r="AJ172" s="54"/>
      <c r="AK172" s="54"/>
      <c r="AL172" s="256"/>
      <c r="AM172" s="256"/>
      <c r="AN172" s="337"/>
      <c r="AO172" s="256"/>
      <c r="AP172" s="256"/>
      <c r="AQ172" s="256"/>
      <c r="AR172" s="256"/>
      <c r="AS172" s="256"/>
      <c r="AT172" s="256"/>
      <c r="AU172" s="256"/>
      <c r="AV172" s="256"/>
      <c r="AW172" s="256"/>
      <c r="AX172" s="256"/>
      <c r="AY172" s="256"/>
      <c r="AZ172" s="54"/>
      <c r="BA172" s="54"/>
      <c r="BB172" s="34"/>
      <c r="BC172" s="54"/>
      <c r="BD172" s="54"/>
      <c r="BE172" s="54"/>
      <c r="BF172" s="54"/>
      <c r="BG172" s="54"/>
      <c r="BH172" s="54"/>
      <c r="BI172" s="54"/>
      <c r="BJ172" s="54"/>
      <c r="BK172" s="54"/>
      <c r="BL172" s="54"/>
      <c r="BM172" s="54"/>
      <c r="BN172" s="256"/>
      <c r="BO172" s="256"/>
      <c r="BP172" s="337"/>
      <c r="BQ172" s="256"/>
      <c r="BR172" s="256"/>
      <c r="BS172" s="256"/>
      <c r="BT172" s="256"/>
      <c r="BU172" s="256"/>
      <c r="BV172" s="256"/>
      <c r="BW172" s="256"/>
      <c r="BX172" s="256"/>
      <c r="BY172" s="256"/>
      <c r="BZ172" s="256"/>
      <c r="CA172" s="256"/>
    </row>
    <row r="173" spans="1:79" x14ac:dyDescent="0.2">
      <c r="A173" s="54"/>
      <c r="B173" s="34"/>
      <c r="C173" s="34"/>
      <c r="D173" s="34"/>
      <c r="E173" s="34"/>
      <c r="F173" s="34"/>
      <c r="G173" s="54"/>
      <c r="H173" s="34"/>
      <c r="I173" s="54"/>
      <c r="J173" s="256"/>
      <c r="K173" s="256"/>
      <c r="L173" s="337"/>
      <c r="M173" s="256"/>
      <c r="N173" s="256"/>
      <c r="O173" s="256"/>
      <c r="P173" s="256"/>
      <c r="Q173" s="256"/>
      <c r="R173" s="256"/>
      <c r="S173" s="256"/>
      <c r="T173" s="256"/>
      <c r="U173" s="256"/>
      <c r="V173" s="256"/>
      <c r="W173" s="256"/>
      <c r="X173" s="54"/>
      <c r="Y173" s="54"/>
      <c r="Z173" s="34"/>
      <c r="AA173" s="54"/>
      <c r="AB173" s="54"/>
      <c r="AC173" s="54"/>
      <c r="AD173" s="54"/>
      <c r="AE173" s="54"/>
      <c r="AF173" s="54"/>
      <c r="AG173" s="54"/>
      <c r="AH173" s="54"/>
      <c r="AI173" s="54"/>
      <c r="AJ173" s="54"/>
      <c r="AK173" s="54"/>
      <c r="AL173" s="256"/>
      <c r="AM173" s="256"/>
      <c r="AN173" s="337"/>
      <c r="AO173" s="256"/>
      <c r="AP173" s="256"/>
      <c r="AQ173" s="256"/>
      <c r="AR173" s="256"/>
      <c r="AS173" s="256"/>
      <c r="AT173" s="256"/>
      <c r="AU173" s="256"/>
      <c r="AV173" s="256"/>
      <c r="AW173" s="256"/>
      <c r="AX173" s="256"/>
      <c r="AY173" s="256"/>
      <c r="AZ173" s="54"/>
      <c r="BA173" s="54"/>
      <c r="BB173" s="34"/>
      <c r="BC173" s="54"/>
      <c r="BD173" s="54"/>
      <c r="BE173" s="54"/>
      <c r="BF173" s="54"/>
      <c r="BG173" s="54"/>
      <c r="BH173" s="54"/>
      <c r="BI173" s="54"/>
      <c r="BJ173" s="54"/>
      <c r="BK173" s="54"/>
      <c r="BL173" s="54"/>
      <c r="BM173" s="54"/>
      <c r="BN173" s="256"/>
      <c r="BO173" s="256"/>
      <c r="BP173" s="337"/>
      <c r="BQ173" s="256"/>
      <c r="BR173" s="256"/>
      <c r="BS173" s="256"/>
      <c r="BT173" s="256"/>
      <c r="BU173" s="256"/>
      <c r="BV173" s="256"/>
      <c r="BW173" s="256"/>
      <c r="BX173" s="256"/>
      <c r="BY173" s="256"/>
      <c r="BZ173" s="256"/>
      <c r="CA173" s="256"/>
    </row>
    <row r="174" spans="1:79" x14ac:dyDescent="0.2">
      <c r="A174" s="54"/>
      <c r="B174" s="34"/>
      <c r="C174" s="34"/>
      <c r="D174" s="34"/>
      <c r="E174" s="34"/>
      <c r="F174" s="34"/>
      <c r="G174" s="54"/>
      <c r="H174" s="34"/>
      <c r="I174" s="54"/>
      <c r="J174" s="256"/>
      <c r="K174" s="256"/>
      <c r="L174" s="337"/>
      <c r="M174" s="256"/>
      <c r="N174" s="256"/>
      <c r="O174" s="256"/>
      <c r="P174" s="256"/>
      <c r="Q174" s="256"/>
      <c r="R174" s="256"/>
      <c r="S174" s="256"/>
      <c r="T174" s="256"/>
      <c r="U174" s="256"/>
      <c r="V174" s="256"/>
      <c r="W174" s="256"/>
      <c r="X174" s="54"/>
      <c r="Y174" s="54"/>
      <c r="Z174" s="34"/>
      <c r="AA174" s="54"/>
      <c r="AB174" s="54"/>
      <c r="AC174" s="54"/>
      <c r="AD174" s="54"/>
      <c r="AE174" s="54"/>
      <c r="AF174" s="54"/>
      <c r="AG174" s="54"/>
      <c r="AH174" s="54"/>
      <c r="AI174" s="54"/>
      <c r="AJ174" s="54"/>
      <c r="AK174" s="54"/>
      <c r="AL174" s="256"/>
      <c r="AM174" s="256"/>
      <c r="AN174" s="337"/>
      <c r="AO174" s="256"/>
      <c r="AP174" s="256"/>
      <c r="AQ174" s="256"/>
      <c r="AR174" s="256"/>
      <c r="AS174" s="256"/>
      <c r="AT174" s="256"/>
      <c r="AU174" s="256"/>
      <c r="AV174" s="256"/>
      <c r="AW174" s="256"/>
      <c r="AX174" s="256"/>
      <c r="AY174" s="256"/>
      <c r="AZ174" s="54"/>
      <c r="BA174" s="54"/>
      <c r="BB174" s="34"/>
      <c r="BC174" s="54"/>
      <c r="BD174" s="54"/>
      <c r="BE174" s="54"/>
      <c r="BF174" s="54"/>
      <c r="BG174" s="54"/>
      <c r="BH174" s="54"/>
      <c r="BI174" s="54"/>
      <c r="BJ174" s="54"/>
      <c r="BK174" s="54"/>
      <c r="BL174" s="54"/>
      <c r="BM174" s="54"/>
      <c r="BN174" s="256"/>
      <c r="BO174" s="256"/>
      <c r="BP174" s="337"/>
      <c r="BQ174" s="256"/>
      <c r="BR174" s="256"/>
      <c r="BS174" s="256"/>
      <c r="BT174" s="256"/>
      <c r="BU174" s="256"/>
      <c r="BV174" s="256"/>
      <c r="BW174" s="256"/>
      <c r="BX174" s="256"/>
      <c r="BY174" s="256"/>
      <c r="BZ174" s="256"/>
      <c r="CA174" s="256"/>
    </row>
    <row r="175" spans="1:79" x14ac:dyDescent="0.2">
      <c r="A175" s="54"/>
      <c r="B175" s="34"/>
      <c r="C175" s="34"/>
      <c r="D175" s="34"/>
      <c r="E175" s="34"/>
      <c r="F175" s="34"/>
      <c r="G175" s="54"/>
      <c r="H175" s="34"/>
      <c r="I175" s="54"/>
      <c r="J175" s="256"/>
      <c r="K175" s="256"/>
      <c r="L175" s="337"/>
      <c r="M175" s="256"/>
      <c r="N175" s="256"/>
      <c r="O175" s="256"/>
      <c r="P175" s="256"/>
      <c r="Q175" s="256"/>
      <c r="R175" s="256"/>
      <c r="S175" s="256"/>
      <c r="T175" s="256"/>
      <c r="U175" s="256"/>
      <c r="V175" s="256"/>
      <c r="W175" s="256"/>
      <c r="X175" s="54"/>
      <c r="Y175" s="54"/>
      <c r="Z175" s="34"/>
      <c r="AA175" s="54"/>
      <c r="AB175" s="54"/>
      <c r="AC175" s="54"/>
      <c r="AD175" s="54"/>
      <c r="AE175" s="54"/>
      <c r="AF175" s="54"/>
      <c r="AG175" s="54"/>
      <c r="AH175" s="54"/>
      <c r="AI175" s="54"/>
      <c r="AJ175" s="54"/>
      <c r="AK175" s="54"/>
      <c r="AL175" s="256"/>
      <c r="AM175" s="256"/>
      <c r="AN175" s="337"/>
      <c r="AO175" s="256"/>
      <c r="AP175" s="256"/>
      <c r="AQ175" s="256"/>
      <c r="AR175" s="256"/>
      <c r="AS175" s="256"/>
      <c r="AT175" s="256"/>
      <c r="AU175" s="256"/>
      <c r="AV175" s="256"/>
      <c r="AW175" s="256"/>
      <c r="AX175" s="256"/>
      <c r="AY175" s="256"/>
      <c r="AZ175" s="54"/>
      <c r="BA175" s="54"/>
      <c r="BB175" s="34"/>
      <c r="BC175" s="54"/>
      <c r="BD175" s="54"/>
      <c r="BE175" s="54"/>
      <c r="BF175" s="54"/>
      <c r="BG175" s="54"/>
      <c r="BH175" s="54"/>
      <c r="BI175" s="54"/>
      <c r="BJ175" s="54"/>
      <c r="BK175" s="54"/>
      <c r="BL175" s="54"/>
      <c r="BM175" s="54"/>
      <c r="BN175" s="256"/>
      <c r="BO175" s="256"/>
      <c r="BP175" s="337"/>
      <c r="BQ175" s="256"/>
      <c r="BR175" s="256"/>
      <c r="BS175" s="256"/>
      <c r="BT175" s="256"/>
      <c r="BU175" s="256"/>
      <c r="BV175" s="256"/>
      <c r="BW175" s="256"/>
      <c r="BX175" s="256"/>
      <c r="BY175" s="256"/>
      <c r="BZ175" s="256"/>
      <c r="CA175" s="256"/>
    </row>
    <row r="176" spans="1:79" x14ac:dyDescent="0.2">
      <c r="A176" s="54"/>
      <c r="B176" s="34"/>
      <c r="C176" s="34"/>
      <c r="D176" s="34"/>
      <c r="E176" s="34"/>
      <c r="F176" s="34"/>
      <c r="G176" s="54"/>
      <c r="H176" s="34"/>
      <c r="I176" s="54"/>
      <c r="J176" s="256"/>
      <c r="K176" s="256"/>
      <c r="L176" s="337"/>
      <c r="M176" s="256"/>
      <c r="N176" s="256"/>
      <c r="O176" s="256"/>
      <c r="P176" s="256"/>
      <c r="Q176" s="256"/>
      <c r="R176" s="256"/>
      <c r="S176" s="256"/>
      <c r="T176" s="256"/>
      <c r="U176" s="256"/>
      <c r="V176" s="256"/>
      <c r="W176" s="256"/>
      <c r="X176" s="54"/>
      <c r="Y176" s="54"/>
      <c r="Z176" s="34"/>
      <c r="AA176" s="54"/>
      <c r="AB176" s="54"/>
      <c r="AC176" s="54"/>
      <c r="AD176" s="54"/>
      <c r="AE176" s="54"/>
      <c r="AF176" s="54"/>
      <c r="AG176" s="54"/>
      <c r="AH176" s="54"/>
      <c r="AI176" s="54"/>
      <c r="AJ176" s="54"/>
      <c r="AK176" s="54"/>
      <c r="AL176" s="256"/>
      <c r="AM176" s="256"/>
      <c r="AN176" s="337"/>
      <c r="AO176" s="256"/>
      <c r="AP176" s="256"/>
      <c r="AQ176" s="256"/>
      <c r="AR176" s="256"/>
      <c r="AS176" s="256"/>
      <c r="AT176" s="256"/>
      <c r="AU176" s="256"/>
      <c r="AV176" s="256"/>
      <c r="AW176" s="256"/>
      <c r="AX176" s="256"/>
      <c r="AY176" s="256"/>
      <c r="AZ176" s="54"/>
      <c r="BA176" s="54"/>
      <c r="BB176" s="34"/>
      <c r="BC176" s="54"/>
      <c r="BD176" s="54"/>
      <c r="BE176" s="54"/>
      <c r="BF176" s="54"/>
      <c r="BG176" s="54"/>
      <c r="BH176" s="54"/>
      <c r="BI176" s="54"/>
      <c r="BJ176" s="54"/>
      <c r="BK176" s="54"/>
      <c r="BL176" s="54"/>
      <c r="BM176" s="54"/>
      <c r="BN176" s="256"/>
      <c r="BO176" s="256"/>
      <c r="BP176" s="337"/>
      <c r="BQ176" s="256"/>
      <c r="BR176" s="256"/>
      <c r="BS176" s="256"/>
      <c r="BT176" s="256"/>
      <c r="BU176" s="256"/>
      <c r="BV176" s="256"/>
      <c r="BW176" s="256"/>
      <c r="BX176" s="256"/>
      <c r="BY176" s="256"/>
      <c r="BZ176" s="256"/>
      <c r="CA176" s="256"/>
    </row>
    <row r="177" spans="1:79" x14ac:dyDescent="0.2">
      <c r="A177" s="54"/>
      <c r="B177" s="34"/>
      <c r="C177" s="34"/>
      <c r="D177" s="34"/>
      <c r="E177" s="34"/>
      <c r="F177" s="34"/>
      <c r="G177" s="54"/>
      <c r="H177" s="34"/>
      <c r="I177" s="54"/>
      <c r="J177" s="256"/>
      <c r="K177" s="256"/>
      <c r="L177" s="337"/>
      <c r="M177" s="256"/>
      <c r="N177" s="256"/>
      <c r="O177" s="256"/>
      <c r="P177" s="256"/>
      <c r="Q177" s="256"/>
      <c r="R177" s="256"/>
      <c r="S177" s="256"/>
      <c r="T177" s="256"/>
      <c r="U177" s="256"/>
      <c r="V177" s="256"/>
      <c r="W177" s="256"/>
      <c r="X177" s="54"/>
      <c r="Y177" s="54"/>
      <c r="Z177" s="34"/>
      <c r="AA177" s="54"/>
      <c r="AB177" s="54"/>
      <c r="AC177" s="54"/>
      <c r="AD177" s="54"/>
      <c r="AE177" s="54"/>
      <c r="AF177" s="54"/>
      <c r="AG177" s="54"/>
      <c r="AH177" s="54"/>
      <c r="AI177" s="54"/>
      <c r="AJ177" s="54"/>
      <c r="AK177" s="54"/>
      <c r="AL177" s="256"/>
      <c r="AM177" s="256"/>
      <c r="AN177" s="337"/>
      <c r="AO177" s="256"/>
      <c r="AP177" s="256"/>
      <c r="AQ177" s="256"/>
      <c r="AR177" s="256"/>
      <c r="AS177" s="256"/>
      <c r="AT177" s="256"/>
      <c r="AU177" s="256"/>
      <c r="AV177" s="256"/>
      <c r="AW177" s="256"/>
      <c r="AX177" s="256"/>
      <c r="AY177" s="256"/>
      <c r="AZ177" s="54"/>
      <c r="BA177" s="54"/>
      <c r="BB177" s="34"/>
      <c r="BC177" s="54"/>
      <c r="BD177" s="54"/>
      <c r="BE177" s="54"/>
      <c r="BF177" s="54"/>
      <c r="BG177" s="54"/>
      <c r="BH177" s="54"/>
      <c r="BI177" s="54"/>
      <c r="BJ177" s="54"/>
      <c r="BK177" s="54"/>
      <c r="BL177" s="54"/>
      <c r="BM177" s="54"/>
      <c r="BN177" s="256"/>
      <c r="BO177" s="256"/>
      <c r="BP177" s="337"/>
      <c r="BQ177" s="256"/>
      <c r="BR177" s="256"/>
      <c r="BS177" s="256"/>
      <c r="BT177" s="256"/>
      <c r="BU177" s="256"/>
      <c r="BV177" s="256"/>
      <c r="BW177" s="256"/>
      <c r="BX177" s="256"/>
      <c r="BY177" s="256"/>
      <c r="BZ177" s="256"/>
      <c r="CA177" s="256"/>
    </row>
    <row r="178" spans="1:79" x14ac:dyDescent="0.2">
      <c r="A178" s="54"/>
      <c r="B178" s="34"/>
      <c r="C178" s="34"/>
      <c r="D178" s="34"/>
      <c r="E178" s="34"/>
      <c r="F178" s="34"/>
      <c r="G178" s="54"/>
      <c r="H178" s="34"/>
      <c r="I178" s="54"/>
      <c r="J178" s="256"/>
      <c r="K178" s="256"/>
      <c r="L178" s="337"/>
      <c r="M178" s="256"/>
      <c r="N178" s="256"/>
      <c r="O178" s="256"/>
      <c r="P178" s="256"/>
      <c r="Q178" s="256"/>
      <c r="R178" s="256"/>
      <c r="S178" s="256"/>
      <c r="T178" s="256"/>
      <c r="U178" s="256"/>
      <c r="V178" s="256"/>
      <c r="W178" s="256"/>
      <c r="X178" s="54"/>
      <c r="Y178" s="54"/>
      <c r="Z178" s="34"/>
      <c r="AA178" s="54"/>
      <c r="AB178" s="54"/>
      <c r="AC178" s="54"/>
      <c r="AD178" s="54"/>
      <c r="AE178" s="54"/>
      <c r="AF178" s="54"/>
      <c r="AG178" s="54"/>
      <c r="AH178" s="54"/>
      <c r="AI178" s="54"/>
      <c r="AJ178" s="54"/>
      <c r="AK178" s="54"/>
      <c r="AL178" s="256"/>
      <c r="AM178" s="256"/>
      <c r="AN178" s="337"/>
      <c r="AO178" s="256"/>
      <c r="AP178" s="256"/>
      <c r="AQ178" s="256"/>
      <c r="AR178" s="256"/>
      <c r="AS178" s="256"/>
      <c r="AT178" s="256"/>
      <c r="AU178" s="256"/>
      <c r="AV178" s="256"/>
      <c r="AW178" s="256"/>
      <c r="AX178" s="256"/>
      <c r="AY178" s="256"/>
      <c r="AZ178" s="54"/>
      <c r="BA178" s="54"/>
      <c r="BB178" s="34"/>
      <c r="BC178" s="54"/>
      <c r="BD178" s="54"/>
      <c r="BE178" s="54"/>
      <c r="BF178" s="54"/>
      <c r="BG178" s="54"/>
      <c r="BH178" s="54"/>
      <c r="BI178" s="54"/>
      <c r="BJ178" s="54"/>
      <c r="BK178" s="54"/>
      <c r="BL178" s="54"/>
      <c r="BM178" s="54"/>
      <c r="BN178" s="256"/>
      <c r="BO178" s="256"/>
      <c r="BP178" s="337"/>
      <c r="BQ178" s="256"/>
      <c r="BR178" s="256"/>
      <c r="BS178" s="256"/>
      <c r="BT178" s="256"/>
      <c r="BU178" s="256"/>
      <c r="BV178" s="256"/>
      <c r="BW178" s="256"/>
      <c r="BX178" s="256"/>
      <c r="BY178" s="256"/>
      <c r="BZ178" s="256"/>
      <c r="CA178" s="256"/>
    </row>
    <row r="179" spans="1:79" x14ac:dyDescent="0.2">
      <c r="A179" s="54"/>
      <c r="B179" s="34"/>
      <c r="C179" s="34"/>
      <c r="D179" s="34"/>
      <c r="E179" s="34"/>
      <c r="F179" s="34"/>
      <c r="G179" s="54"/>
      <c r="H179" s="34"/>
      <c r="I179" s="54"/>
      <c r="J179" s="256"/>
      <c r="K179" s="256"/>
      <c r="L179" s="337"/>
      <c r="M179" s="256"/>
      <c r="N179" s="256"/>
      <c r="O179" s="256"/>
      <c r="P179" s="256"/>
      <c r="Q179" s="256"/>
      <c r="R179" s="256"/>
      <c r="S179" s="256"/>
      <c r="T179" s="256"/>
      <c r="U179" s="256"/>
      <c r="V179" s="256"/>
      <c r="W179" s="256"/>
      <c r="X179" s="54"/>
      <c r="Y179" s="54"/>
      <c r="Z179" s="34"/>
      <c r="AA179" s="54"/>
      <c r="AB179" s="54"/>
      <c r="AC179" s="54"/>
      <c r="AD179" s="54"/>
      <c r="AE179" s="54"/>
      <c r="AF179" s="54"/>
      <c r="AG179" s="54"/>
      <c r="AH179" s="54"/>
      <c r="AI179" s="54"/>
      <c r="AJ179" s="54"/>
      <c r="AK179" s="54"/>
      <c r="AL179" s="256"/>
      <c r="AM179" s="256"/>
      <c r="AN179" s="337"/>
      <c r="AO179" s="256"/>
      <c r="AP179" s="256"/>
      <c r="AQ179" s="256"/>
      <c r="AR179" s="256"/>
      <c r="AS179" s="256"/>
      <c r="AT179" s="256"/>
      <c r="AU179" s="256"/>
      <c r="AV179" s="256"/>
      <c r="AW179" s="256"/>
      <c r="AX179" s="256"/>
      <c r="AY179" s="256"/>
      <c r="AZ179" s="54"/>
      <c r="BA179" s="54"/>
      <c r="BB179" s="34"/>
      <c r="BC179" s="54"/>
      <c r="BD179" s="54"/>
      <c r="BE179" s="54"/>
      <c r="BF179" s="54"/>
      <c r="BG179" s="54"/>
      <c r="BH179" s="54"/>
      <c r="BI179" s="54"/>
      <c r="BJ179" s="54"/>
      <c r="BK179" s="54"/>
      <c r="BL179" s="54"/>
      <c r="BM179" s="54"/>
      <c r="BN179" s="256"/>
      <c r="BO179" s="256"/>
      <c r="BP179" s="337"/>
      <c r="BQ179" s="256"/>
      <c r="BR179" s="256"/>
      <c r="BS179" s="256"/>
      <c r="BT179" s="256"/>
      <c r="BU179" s="256"/>
      <c r="BV179" s="256"/>
      <c r="BW179" s="256"/>
      <c r="BX179" s="256"/>
      <c r="BY179" s="256"/>
      <c r="BZ179" s="256"/>
      <c r="CA179" s="256"/>
    </row>
    <row r="180" spans="1:79" x14ac:dyDescent="0.2">
      <c r="A180" s="54"/>
      <c r="B180" s="34"/>
      <c r="C180" s="34"/>
      <c r="D180" s="34"/>
      <c r="E180" s="34"/>
      <c r="F180" s="34"/>
      <c r="G180" s="54"/>
      <c r="H180" s="34"/>
      <c r="I180" s="54"/>
      <c r="J180" s="256"/>
      <c r="K180" s="256"/>
      <c r="L180" s="337"/>
      <c r="M180" s="256"/>
      <c r="N180" s="256"/>
      <c r="O180" s="256"/>
      <c r="P180" s="256"/>
      <c r="Q180" s="256"/>
      <c r="R180" s="256"/>
      <c r="S180" s="256"/>
      <c r="T180" s="256"/>
      <c r="U180" s="256"/>
      <c r="V180" s="256"/>
      <c r="W180" s="256"/>
      <c r="X180" s="54"/>
      <c r="Y180" s="54"/>
      <c r="Z180" s="34"/>
      <c r="AA180" s="54"/>
      <c r="AB180" s="54"/>
      <c r="AC180" s="54"/>
      <c r="AD180" s="54"/>
      <c r="AE180" s="54"/>
      <c r="AF180" s="54"/>
      <c r="AG180" s="54"/>
      <c r="AH180" s="54"/>
      <c r="AI180" s="54"/>
      <c r="AJ180" s="54"/>
      <c r="AK180" s="54"/>
      <c r="AL180" s="256"/>
      <c r="AM180" s="256"/>
      <c r="AN180" s="337"/>
      <c r="AO180" s="256"/>
      <c r="AP180" s="256"/>
      <c r="AQ180" s="256"/>
      <c r="AR180" s="256"/>
      <c r="AS180" s="256"/>
      <c r="AT180" s="256"/>
      <c r="AU180" s="256"/>
      <c r="AV180" s="256"/>
      <c r="AW180" s="256"/>
      <c r="AX180" s="256"/>
      <c r="AY180" s="256"/>
      <c r="AZ180" s="54"/>
      <c r="BA180" s="54"/>
      <c r="BB180" s="34"/>
      <c r="BC180" s="54"/>
      <c r="BD180" s="54"/>
      <c r="BE180" s="54"/>
      <c r="BF180" s="54"/>
      <c r="BG180" s="54"/>
      <c r="BH180" s="54"/>
      <c r="BI180" s="54"/>
      <c r="BJ180" s="54"/>
      <c r="BK180" s="54"/>
      <c r="BL180" s="54"/>
      <c r="BM180" s="54"/>
      <c r="BN180" s="256"/>
      <c r="BO180" s="256"/>
      <c r="BP180" s="337"/>
      <c r="BQ180" s="256"/>
      <c r="BR180" s="256"/>
      <c r="BS180" s="256"/>
      <c r="BT180" s="256"/>
      <c r="BU180" s="256"/>
      <c r="BV180" s="256"/>
      <c r="BW180" s="256"/>
      <c r="BX180" s="256"/>
      <c r="BY180" s="256"/>
      <c r="BZ180" s="256"/>
      <c r="CA180" s="256"/>
    </row>
    <row r="181" spans="1:79" x14ac:dyDescent="0.2">
      <c r="A181" s="54"/>
      <c r="B181" s="34"/>
      <c r="C181" s="34"/>
      <c r="D181" s="34"/>
      <c r="E181" s="34"/>
      <c r="F181" s="34"/>
      <c r="G181" s="54"/>
      <c r="H181" s="34"/>
      <c r="I181" s="54"/>
      <c r="J181" s="256"/>
      <c r="K181" s="256"/>
      <c r="L181" s="337"/>
      <c r="M181" s="256"/>
      <c r="N181" s="256"/>
      <c r="O181" s="256"/>
      <c r="P181" s="256"/>
      <c r="Q181" s="256"/>
      <c r="R181" s="256"/>
      <c r="S181" s="256"/>
      <c r="T181" s="256"/>
      <c r="U181" s="256"/>
      <c r="V181" s="256"/>
      <c r="W181" s="256"/>
      <c r="X181" s="54"/>
      <c r="Y181" s="54"/>
      <c r="Z181" s="34"/>
      <c r="AA181" s="54"/>
      <c r="AB181" s="54"/>
      <c r="AC181" s="54"/>
      <c r="AD181" s="54"/>
      <c r="AE181" s="54"/>
      <c r="AF181" s="54"/>
      <c r="AG181" s="54"/>
      <c r="AH181" s="54"/>
      <c r="AI181" s="54"/>
      <c r="AJ181" s="54"/>
      <c r="AK181" s="54"/>
      <c r="AL181" s="256"/>
      <c r="AM181" s="256"/>
      <c r="AN181" s="337"/>
      <c r="AO181" s="256"/>
      <c r="AP181" s="256"/>
      <c r="AQ181" s="256"/>
      <c r="AR181" s="256"/>
      <c r="AS181" s="256"/>
      <c r="AT181" s="256"/>
      <c r="AU181" s="256"/>
      <c r="AV181" s="256"/>
      <c r="AW181" s="256"/>
      <c r="AX181" s="256"/>
      <c r="AY181" s="256"/>
      <c r="AZ181" s="54"/>
      <c r="BA181" s="54"/>
      <c r="BB181" s="34"/>
      <c r="BC181" s="54"/>
      <c r="BD181" s="54"/>
      <c r="BE181" s="54"/>
      <c r="BF181" s="54"/>
      <c r="BG181" s="54"/>
      <c r="BH181" s="54"/>
      <c r="BI181" s="54"/>
      <c r="BJ181" s="54"/>
      <c r="BK181" s="54"/>
      <c r="BL181" s="54"/>
      <c r="BM181" s="54"/>
      <c r="BN181" s="256"/>
      <c r="BO181" s="256"/>
      <c r="BP181" s="337"/>
      <c r="BQ181" s="256"/>
      <c r="BR181" s="256"/>
      <c r="BS181" s="256"/>
      <c r="BT181" s="256"/>
      <c r="BU181" s="256"/>
      <c r="BV181" s="256"/>
      <c r="BW181" s="256"/>
      <c r="BX181" s="256"/>
      <c r="BY181" s="256"/>
      <c r="BZ181" s="256"/>
      <c r="CA181" s="256"/>
    </row>
    <row r="182" spans="1:79" x14ac:dyDescent="0.2">
      <c r="A182" s="54"/>
      <c r="B182" s="34"/>
      <c r="C182" s="34"/>
      <c r="D182" s="34"/>
      <c r="E182" s="34"/>
      <c r="F182" s="34"/>
      <c r="G182" s="54"/>
      <c r="H182" s="34"/>
      <c r="I182" s="54"/>
      <c r="J182" s="256"/>
      <c r="K182" s="256"/>
      <c r="L182" s="337"/>
      <c r="M182" s="256"/>
      <c r="N182" s="256"/>
      <c r="O182" s="256"/>
      <c r="P182" s="256"/>
      <c r="Q182" s="256"/>
      <c r="R182" s="256"/>
      <c r="S182" s="256"/>
      <c r="T182" s="256"/>
      <c r="U182" s="256"/>
      <c r="V182" s="256"/>
      <c r="W182" s="256"/>
      <c r="X182" s="54"/>
      <c r="Y182" s="54"/>
      <c r="Z182" s="34"/>
      <c r="AA182" s="54"/>
      <c r="AB182" s="54"/>
      <c r="AC182" s="54"/>
      <c r="AD182" s="54"/>
      <c r="AE182" s="54"/>
      <c r="AF182" s="54"/>
      <c r="AG182" s="54"/>
      <c r="AH182" s="54"/>
      <c r="AI182" s="54"/>
      <c r="AJ182" s="54"/>
      <c r="AK182" s="54"/>
      <c r="AL182" s="256"/>
      <c r="AM182" s="256"/>
      <c r="AN182" s="337"/>
      <c r="AO182" s="256"/>
      <c r="AP182" s="256"/>
      <c r="AQ182" s="256"/>
      <c r="AR182" s="256"/>
      <c r="AS182" s="256"/>
      <c r="AT182" s="256"/>
      <c r="AU182" s="256"/>
      <c r="AV182" s="256"/>
      <c r="AW182" s="256"/>
      <c r="AX182" s="256"/>
      <c r="AY182" s="256"/>
      <c r="AZ182" s="54"/>
      <c r="BA182" s="54"/>
      <c r="BB182" s="34"/>
      <c r="BC182" s="54"/>
      <c r="BD182" s="54"/>
      <c r="BE182" s="54"/>
      <c r="BF182" s="54"/>
      <c r="BG182" s="54"/>
      <c r="BH182" s="54"/>
      <c r="BI182" s="54"/>
      <c r="BJ182" s="54"/>
      <c r="BK182" s="54"/>
      <c r="BL182" s="54"/>
      <c r="BM182" s="54"/>
      <c r="BN182" s="256"/>
      <c r="BO182" s="256"/>
      <c r="BP182" s="337"/>
      <c r="BQ182" s="256"/>
      <c r="BR182" s="256"/>
      <c r="BS182" s="256"/>
      <c r="BT182" s="256"/>
      <c r="BU182" s="256"/>
      <c r="BV182" s="256"/>
      <c r="BW182" s="256"/>
      <c r="BX182" s="256"/>
      <c r="BY182" s="256"/>
      <c r="BZ182" s="256"/>
      <c r="CA182" s="256"/>
    </row>
    <row r="183" spans="1:79" x14ac:dyDescent="0.2">
      <c r="A183" s="54"/>
      <c r="B183" s="34"/>
      <c r="C183" s="34"/>
      <c r="D183" s="34"/>
      <c r="E183" s="34"/>
      <c r="F183" s="34"/>
      <c r="G183" s="54"/>
      <c r="H183" s="34"/>
      <c r="I183" s="54"/>
      <c r="J183" s="256"/>
      <c r="K183" s="256"/>
      <c r="L183" s="337"/>
      <c r="M183" s="256"/>
      <c r="N183" s="256"/>
      <c r="O183" s="256"/>
      <c r="P183" s="256"/>
      <c r="Q183" s="256"/>
      <c r="R183" s="256"/>
      <c r="S183" s="256"/>
      <c r="T183" s="256"/>
      <c r="U183" s="256"/>
      <c r="V183" s="256"/>
      <c r="W183" s="256"/>
      <c r="X183" s="54"/>
      <c r="Y183" s="54"/>
      <c r="Z183" s="34"/>
      <c r="AA183" s="54"/>
      <c r="AB183" s="54"/>
      <c r="AC183" s="54"/>
      <c r="AD183" s="54"/>
      <c r="AE183" s="54"/>
      <c r="AF183" s="54"/>
      <c r="AG183" s="54"/>
      <c r="AH183" s="54"/>
      <c r="AI183" s="54"/>
      <c r="AJ183" s="54"/>
      <c r="AK183" s="54"/>
      <c r="AL183" s="256"/>
      <c r="AM183" s="256"/>
      <c r="AN183" s="337"/>
      <c r="AO183" s="256"/>
      <c r="AP183" s="256"/>
      <c r="AQ183" s="256"/>
      <c r="AR183" s="256"/>
      <c r="AS183" s="256"/>
      <c r="AT183" s="256"/>
      <c r="AU183" s="256"/>
      <c r="AV183" s="256"/>
      <c r="AW183" s="256"/>
      <c r="AX183" s="256"/>
      <c r="AY183" s="256"/>
      <c r="AZ183" s="54"/>
      <c r="BA183" s="54"/>
      <c r="BB183" s="34"/>
      <c r="BC183" s="54"/>
      <c r="BD183" s="54"/>
      <c r="BE183" s="54"/>
      <c r="BF183" s="54"/>
      <c r="BG183" s="54"/>
      <c r="BH183" s="54"/>
      <c r="BI183" s="54"/>
      <c r="BJ183" s="54"/>
      <c r="BK183" s="54"/>
      <c r="BL183" s="54"/>
      <c r="BM183" s="54"/>
      <c r="BN183" s="256"/>
      <c r="BO183" s="256"/>
      <c r="BP183" s="337"/>
      <c r="BQ183" s="256"/>
      <c r="BR183" s="256"/>
      <c r="BS183" s="256"/>
      <c r="BT183" s="256"/>
      <c r="BU183" s="256"/>
      <c r="BV183" s="256"/>
      <c r="BW183" s="256"/>
      <c r="BX183" s="256"/>
      <c r="BY183" s="256"/>
      <c r="BZ183" s="256"/>
      <c r="CA183" s="256"/>
    </row>
    <row r="184" spans="1:79" x14ac:dyDescent="0.2">
      <c r="A184" s="54"/>
      <c r="B184" s="34"/>
      <c r="C184" s="34"/>
      <c r="D184" s="34"/>
      <c r="E184" s="34"/>
      <c r="F184" s="34"/>
      <c r="G184" s="54"/>
      <c r="H184" s="34"/>
      <c r="I184" s="54"/>
      <c r="J184" s="256"/>
      <c r="K184" s="256"/>
      <c r="L184" s="337"/>
      <c r="M184" s="256"/>
      <c r="N184" s="256"/>
      <c r="O184" s="256"/>
      <c r="P184" s="256"/>
      <c r="Q184" s="256"/>
      <c r="R184" s="256"/>
      <c r="S184" s="256"/>
      <c r="T184" s="256"/>
      <c r="U184" s="256"/>
      <c r="V184" s="256"/>
      <c r="W184" s="256"/>
      <c r="X184" s="54"/>
      <c r="Y184" s="54"/>
      <c r="Z184" s="34"/>
      <c r="AA184" s="54"/>
      <c r="AB184" s="54"/>
      <c r="AC184" s="54"/>
      <c r="AD184" s="54"/>
      <c r="AE184" s="54"/>
      <c r="AF184" s="54"/>
      <c r="AG184" s="54"/>
      <c r="AH184" s="54"/>
      <c r="AI184" s="54"/>
      <c r="AJ184" s="54"/>
      <c r="AK184" s="54"/>
      <c r="AL184" s="256"/>
      <c r="AM184" s="256"/>
      <c r="AN184" s="337"/>
      <c r="AO184" s="256"/>
      <c r="AP184" s="256"/>
      <c r="AQ184" s="256"/>
      <c r="AR184" s="256"/>
      <c r="AS184" s="256"/>
      <c r="AT184" s="256"/>
      <c r="AU184" s="256"/>
      <c r="AV184" s="256"/>
      <c r="AW184" s="256"/>
      <c r="AX184" s="256"/>
      <c r="AY184" s="256"/>
      <c r="AZ184" s="54"/>
      <c r="BA184" s="54"/>
      <c r="BB184" s="34"/>
      <c r="BC184" s="54"/>
      <c r="BD184" s="54"/>
      <c r="BE184" s="54"/>
      <c r="BF184" s="54"/>
      <c r="BG184" s="54"/>
      <c r="BH184" s="54"/>
      <c r="BI184" s="54"/>
      <c r="BJ184" s="54"/>
      <c r="BK184" s="54"/>
      <c r="BL184" s="54"/>
      <c r="BM184" s="54"/>
      <c r="BN184" s="256"/>
      <c r="BO184" s="256"/>
      <c r="BP184" s="337"/>
      <c r="BQ184" s="256"/>
      <c r="BR184" s="256"/>
      <c r="BS184" s="256"/>
      <c r="BT184" s="256"/>
      <c r="BU184" s="256"/>
      <c r="BV184" s="256"/>
      <c r="BW184" s="256"/>
      <c r="BX184" s="256"/>
      <c r="BY184" s="256"/>
      <c r="BZ184" s="256"/>
      <c r="CA184" s="256"/>
    </row>
    <row r="185" spans="1:79" x14ac:dyDescent="0.2">
      <c r="A185" s="54"/>
      <c r="B185" s="34"/>
      <c r="C185" s="34"/>
      <c r="D185" s="34"/>
      <c r="E185" s="34"/>
      <c r="F185" s="34"/>
      <c r="G185" s="54"/>
      <c r="H185" s="34"/>
      <c r="I185" s="54"/>
      <c r="J185" s="256"/>
      <c r="K185" s="256"/>
      <c r="L185" s="337"/>
      <c r="M185" s="256"/>
      <c r="N185" s="256"/>
      <c r="O185" s="256"/>
      <c r="P185" s="256"/>
      <c r="Q185" s="256"/>
      <c r="R185" s="256"/>
      <c r="S185" s="256"/>
      <c r="T185" s="256"/>
      <c r="U185" s="256"/>
      <c r="V185" s="256"/>
      <c r="W185" s="256"/>
      <c r="X185" s="54"/>
      <c r="Y185" s="54"/>
      <c r="Z185" s="34"/>
      <c r="AA185" s="54"/>
      <c r="AB185" s="54"/>
      <c r="AC185" s="54"/>
      <c r="AD185" s="54"/>
      <c r="AE185" s="54"/>
      <c r="AF185" s="54"/>
      <c r="AG185" s="54"/>
      <c r="AH185" s="54"/>
      <c r="AI185" s="54"/>
      <c r="AJ185" s="54"/>
      <c r="AK185" s="54"/>
      <c r="AL185" s="256"/>
      <c r="AM185" s="256"/>
      <c r="AN185" s="337"/>
      <c r="AO185" s="256"/>
      <c r="AP185" s="256"/>
      <c r="AQ185" s="256"/>
      <c r="AR185" s="256"/>
      <c r="AS185" s="256"/>
      <c r="AT185" s="256"/>
      <c r="AU185" s="256"/>
      <c r="AV185" s="256"/>
      <c r="AW185" s="256"/>
      <c r="AX185" s="256"/>
      <c r="AY185" s="256"/>
      <c r="AZ185" s="54"/>
      <c r="BA185" s="54"/>
      <c r="BB185" s="34"/>
      <c r="BC185" s="54"/>
      <c r="BD185" s="54"/>
      <c r="BE185" s="54"/>
      <c r="BF185" s="54"/>
      <c r="BG185" s="54"/>
      <c r="BH185" s="54"/>
      <c r="BI185" s="54"/>
      <c r="BJ185" s="54"/>
      <c r="BK185" s="54"/>
      <c r="BL185" s="54"/>
      <c r="BM185" s="54"/>
      <c r="BN185" s="256"/>
      <c r="BO185" s="256"/>
      <c r="BP185" s="337"/>
      <c r="BQ185" s="256"/>
      <c r="BR185" s="256"/>
      <c r="BS185" s="256"/>
      <c r="BT185" s="256"/>
      <c r="BU185" s="256"/>
      <c r="BV185" s="256"/>
      <c r="BW185" s="256"/>
      <c r="BX185" s="256"/>
      <c r="BY185" s="256"/>
      <c r="BZ185" s="256"/>
      <c r="CA185" s="256"/>
    </row>
    <row r="186" spans="1:79" x14ac:dyDescent="0.2">
      <c r="A186" s="54"/>
      <c r="B186" s="34"/>
      <c r="C186" s="34"/>
      <c r="D186" s="34"/>
      <c r="E186" s="34"/>
      <c r="F186" s="34"/>
      <c r="G186" s="54"/>
      <c r="H186" s="34"/>
      <c r="I186" s="54"/>
      <c r="J186" s="256"/>
      <c r="K186" s="256"/>
      <c r="L186" s="337"/>
      <c r="M186" s="256"/>
      <c r="N186" s="256"/>
      <c r="O186" s="256"/>
      <c r="P186" s="256"/>
      <c r="Q186" s="256"/>
      <c r="R186" s="256"/>
      <c r="S186" s="256"/>
      <c r="T186" s="256"/>
      <c r="U186" s="256"/>
      <c r="V186" s="256"/>
      <c r="W186" s="256"/>
      <c r="X186" s="54"/>
      <c r="Y186" s="54"/>
      <c r="Z186" s="34"/>
      <c r="AA186" s="54"/>
      <c r="AB186" s="54"/>
      <c r="AC186" s="54"/>
      <c r="AD186" s="54"/>
      <c r="AE186" s="54"/>
      <c r="AF186" s="54"/>
      <c r="AG186" s="54"/>
      <c r="AH186" s="54"/>
      <c r="AI186" s="54"/>
      <c r="AJ186" s="54"/>
      <c r="AK186" s="54"/>
      <c r="AL186" s="256"/>
      <c r="AM186" s="256"/>
      <c r="AN186" s="337"/>
      <c r="AO186" s="256"/>
      <c r="AP186" s="256"/>
      <c r="AQ186" s="256"/>
      <c r="AR186" s="256"/>
      <c r="AS186" s="256"/>
      <c r="AT186" s="256"/>
      <c r="AU186" s="256"/>
      <c r="AV186" s="256"/>
      <c r="AW186" s="256"/>
      <c r="AX186" s="256"/>
      <c r="AY186" s="256"/>
      <c r="AZ186" s="54"/>
      <c r="BA186" s="54"/>
      <c r="BB186" s="34"/>
      <c r="BC186" s="54"/>
      <c r="BD186" s="54"/>
      <c r="BE186" s="54"/>
      <c r="BF186" s="54"/>
      <c r="BG186" s="54"/>
      <c r="BH186" s="54"/>
      <c r="BI186" s="54"/>
      <c r="BJ186" s="54"/>
      <c r="BK186" s="54"/>
      <c r="BL186" s="54"/>
      <c r="BM186" s="54"/>
      <c r="BN186" s="256"/>
      <c r="BO186" s="256"/>
      <c r="BP186" s="337"/>
      <c r="BQ186" s="256"/>
      <c r="BR186" s="256"/>
      <c r="BS186" s="256"/>
      <c r="BT186" s="256"/>
      <c r="BU186" s="256"/>
      <c r="BV186" s="256"/>
      <c r="BW186" s="256"/>
      <c r="BX186" s="256"/>
      <c r="BY186" s="256"/>
      <c r="BZ186" s="256"/>
      <c r="CA186" s="256"/>
    </row>
    <row r="187" spans="1:79" x14ac:dyDescent="0.2">
      <c r="A187" s="54"/>
      <c r="B187" s="34"/>
      <c r="C187" s="34"/>
      <c r="D187" s="34"/>
      <c r="E187" s="34"/>
      <c r="F187" s="34"/>
      <c r="G187" s="54"/>
      <c r="H187" s="34"/>
      <c r="I187" s="54"/>
      <c r="J187" s="256"/>
      <c r="K187" s="256"/>
      <c r="L187" s="337"/>
      <c r="M187" s="256"/>
      <c r="N187" s="256"/>
      <c r="O187" s="256"/>
      <c r="P187" s="256"/>
      <c r="Q187" s="256"/>
      <c r="R187" s="256"/>
      <c r="S187" s="256"/>
      <c r="T187" s="256"/>
      <c r="U187" s="256"/>
      <c r="V187" s="256"/>
      <c r="W187" s="256"/>
      <c r="X187" s="54"/>
      <c r="Y187" s="54"/>
      <c r="Z187" s="34"/>
      <c r="AA187" s="54"/>
      <c r="AB187" s="54"/>
      <c r="AC187" s="54"/>
      <c r="AD187" s="54"/>
      <c r="AE187" s="54"/>
      <c r="AF187" s="54"/>
      <c r="AG187" s="54"/>
      <c r="AH187" s="54"/>
      <c r="AI187" s="54"/>
      <c r="AJ187" s="54"/>
      <c r="AK187" s="54"/>
      <c r="AL187" s="256"/>
      <c r="AM187" s="256"/>
      <c r="AN187" s="337"/>
      <c r="AO187" s="256"/>
      <c r="AP187" s="256"/>
      <c r="AQ187" s="256"/>
      <c r="AR187" s="256"/>
      <c r="AS187" s="256"/>
      <c r="AT187" s="256"/>
      <c r="AU187" s="256"/>
      <c r="AV187" s="256"/>
      <c r="AW187" s="256"/>
      <c r="AX187" s="256"/>
      <c r="AY187" s="256"/>
      <c r="AZ187" s="54"/>
      <c r="BA187" s="54"/>
      <c r="BB187" s="34"/>
      <c r="BC187" s="54"/>
      <c r="BD187" s="54"/>
      <c r="BE187" s="54"/>
      <c r="BF187" s="54"/>
      <c r="BG187" s="54"/>
      <c r="BH187" s="54"/>
      <c r="BI187" s="54"/>
      <c r="BJ187" s="54"/>
      <c r="BK187" s="54"/>
      <c r="BL187" s="54"/>
      <c r="BM187" s="54"/>
      <c r="BN187" s="256"/>
      <c r="BO187" s="256"/>
      <c r="BP187" s="337"/>
      <c r="BQ187" s="256"/>
      <c r="BR187" s="256"/>
      <c r="BS187" s="256"/>
      <c r="BT187" s="256"/>
      <c r="BU187" s="256"/>
      <c r="BV187" s="256"/>
      <c r="BW187" s="256"/>
      <c r="BX187" s="256"/>
      <c r="BY187" s="256"/>
      <c r="BZ187" s="256"/>
      <c r="CA187" s="256"/>
    </row>
    <row r="188" spans="1:79" x14ac:dyDescent="0.2">
      <c r="A188" s="54"/>
      <c r="B188" s="34"/>
      <c r="C188" s="34"/>
      <c r="D188" s="34"/>
      <c r="E188" s="34"/>
      <c r="F188" s="34"/>
      <c r="G188" s="54"/>
      <c r="H188" s="34"/>
      <c r="I188" s="54"/>
      <c r="J188" s="256"/>
      <c r="K188" s="256"/>
      <c r="L188" s="337"/>
      <c r="M188" s="256"/>
      <c r="N188" s="256"/>
      <c r="O188" s="256"/>
      <c r="P188" s="256"/>
      <c r="Q188" s="256"/>
      <c r="R188" s="256"/>
      <c r="S188" s="256"/>
      <c r="T188" s="256"/>
      <c r="U188" s="256"/>
      <c r="V188" s="256"/>
      <c r="W188" s="256"/>
      <c r="X188" s="54"/>
      <c r="Y188" s="54"/>
      <c r="Z188" s="34"/>
      <c r="AA188" s="54"/>
      <c r="AB188" s="54"/>
      <c r="AC188" s="54"/>
      <c r="AD188" s="54"/>
      <c r="AE188" s="54"/>
      <c r="AF188" s="54"/>
      <c r="AG188" s="54"/>
      <c r="AH188" s="54"/>
      <c r="AI188" s="54"/>
      <c r="AJ188" s="54"/>
      <c r="AK188" s="54"/>
      <c r="AL188" s="256"/>
      <c r="AM188" s="256"/>
      <c r="AN188" s="337"/>
      <c r="AO188" s="256"/>
      <c r="AP188" s="256"/>
      <c r="AQ188" s="256"/>
      <c r="AR188" s="256"/>
      <c r="AS188" s="256"/>
      <c r="AT188" s="256"/>
      <c r="AU188" s="256"/>
      <c r="AV188" s="256"/>
      <c r="AW188" s="256"/>
      <c r="AX188" s="256"/>
      <c r="AY188" s="256"/>
      <c r="AZ188" s="54"/>
      <c r="BA188" s="54"/>
      <c r="BB188" s="34"/>
      <c r="BC188" s="54"/>
      <c r="BD188" s="54"/>
      <c r="BE188" s="54"/>
      <c r="BF188" s="54"/>
      <c r="BG188" s="54"/>
      <c r="BH188" s="54"/>
      <c r="BI188" s="54"/>
      <c r="BJ188" s="54"/>
      <c r="BK188" s="54"/>
      <c r="BL188" s="54"/>
      <c r="BM188" s="54"/>
      <c r="BN188" s="256"/>
      <c r="BO188" s="256"/>
      <c r="BP188" s="337"/>
      <c r="BQ188" s="256"/>
      <c r="BR188" s="256"/>
      <c r="BS188" s="256"/>
      <c r="BT188" s="256"/>
      <c r="BU188" s="256"/>
      <c r="BV188" s="256"/>
      <c r="BW188" s="256"/>
      <c r="BX188" s="256"/>
      <c r="BY188" s="256"/>
      <c r="BZ188" s="256"/>
      <c r="CA188" s="256"/>
    </row>
    <row r="189" spans="1:79" x14ac:dyDescent="0.2">
      <c r="A189" s="54"/>
      <c r="B189" s="34"/>
      <c r="C189" s="34"/>
      <c r="D189" s="34"/>
      <c r="E189" s="34"/>
      <c r="F189" s="34"/>
      <c r="G189" s="54"/>
      <c r="H189" s="34"/>
      <c r="I189" s="54"/>
      <c r="J189" s="256"/>
      <c r="K189" s="256"/>
      <c r="L189" s="337"/>
      <c r="M189" s="256"/>
      <c r="N189" s="256"/>
      <c r="O189" s="256"/>
      <c r="P189" s="256"/>
      <c r="Q189" s="256"/>
      <c r="R189" s="256"/>
      <c r="S189" s="256"/>
      <c r="T189" s="256"/>
      <c r="U189" s="256"/>
      <c r="V189" s="256"/>
      <c r="W189" s="256"/>
      <c r="X189" s="54"/>
      <c r="Y189" s="54"/>
      <c r="Z189" s="34"/>
      <c r="AA189" s="54"/>
      <c r="AB189" s="54"/>
      <c r="AC189" s="54"/>
      <c r="AD189" s="54"/>
      <c r="AE189" s="54"/>
      <c r="AF189" s="54"/>
      <c r="AG189" s="54"/>
      <c r="AH189" s="54"/>
      <c r="AI189" s="54"/>
      <c r="AJ189" s="54"/>
      <c r="AK189" s="54"/>
      <c r="AL189" s="256"/>
      <c r="AM189" s="256"/>
      <c r="AN189" s="337"/>
      <c r="AO189" s="256"/>
      <c r="AP189" s="256"/>
      <c r="AQ189" s="256"/>
      <c r="AR189" s="256"/>
      <c r="AS189" s="256"/>
      <c r="AT189" s="256"/>
      <c r="AU189" s="256"/>
      <c r="AV189" s="256"/>
      <c r="AW189" s="256"/>
      <c r="AX189" s="256"/>
      <c r="AY189" s="256"/>
      <c r="AZ189" s="54"/>
      <c r="BA189" s="54"/>
      <c r="BB189" s="34"/>
      <c r="BC189" s="54"/>
      <c r="BD189" s="54"/>
      <c r="BE189" s="54"/>
      <c r="BF189" s="54"/>
      <c r="BG189" s="54"/>
      <c r="BH189" s="54"/>
      <c r="BI189" s="54"/>
      <c r="BJ189" s="54"/>
      <c r="BK189" s="54"/>
      <c r="BL189" s="54"/>
      <c r="BM189" s="54"/>
      <c r="BN189" s="256"/>
      <c r="BO189" s="256"/>
      <c r="BP189" s="337"/>
      <c r="BQ189" s="256"/>
      <c r="BR189" s="256"/>
      <c r="BS189" s="256"/>
      <c r="BT189" s="256"/>
      <c r="BU189" s="256"/>
      <c r="BV189" s="256"/>
      <c r="BW189" s="256"/>
      <c r="BX189" s="256"/>
      <c r="BY189" s="256"/>
      <c r="BZ189" s="256"/>
      <c r="CA189" s="256"/>
    </row>
    <row r="190" spans="1:79" x14ac:dyDescent="0.2">
      <c r="A190" s="54"/>
      <c r="B190" s="34"/>
      <c r="C190" s="34"/>
      <c r="D190" s="34"/>
      <c r="E190" s="34"/>
      <c r="F190" s="34"/>
      <c r="G190" s="54"/>
      <c r="H190" s="34"/>
      <c r="I190" s="54"/>
      <c r="J190" s="256"/>
      <c r="K190" s="256"/>
      <c r="L190" s="337"/>
      <c r="M190" s="256"/>
      <c r="N190" s="256"/>
      <c r="O190" s="256"/>
      <c r="P190" s="256"/>
      <c r="Q190" s="256"/>
      <c r="R190" s="256"/>
      <c r="S190" s="256"/>
      <c r="T190" s="256"/>
      <c r="U190" s="256"/>
      <c r="V190" s="256"/>
      <c r="W190" s="256"/>
      <c r="X190" s="54"/>
      <c r="Y190" s="54"/>
      <c r="Z190" s="34"/>
      <c r="AA190" s="54"/>
      <c r="AB190" s="54"/>
      <c r="AC190" s="54"/>
      <c r="AD190" s="54"/>
      <c r="AE190" s="54"/>
      <c r="AF190" s="54"/>
      <c r="AG190" s="54"/>
      <c r="AH190" s="54"/>
      <c r="AI190" s="54"/>
      <c r="AJ190" s="54"/>
      <c r="AK190" s="54"/>
      <c r="AL190" s="256"/>
      <c r="AM190" s="256"/>
      <c r="AN190" s="337"/>
      <c r="AO190" s="256"/>
      <c r="AP190" s="256"/>
      <c r="AQ190" s="256"/>
      <c r="AR190" s="256"/>
      <c r="AS190" s="256"/>
      <c r="AT190" s="256"/>
      <c r="AU190" s="256"/>
      <c r="AV190" s="256"/>
      <c r="AW190" s="256"/>
      <c r="AX190" s="256"/>
      <c r="AY190" s="256"/>
      <c r="AZ190" s="54"/>
      <c r="BA190" s="54"/>
      <c r="BB190" s="34"/>
      <c r="BC190" s="54"/>
      <c r="BD190" s="54"/>
      <c r="BE190" s="54"/>
      <c r="BF190" s="54"/>
      <c r="BG190" s="54"/>
      <c r="BH190" s="54"/>
      <c r="BI190" s="54"/>
      <c r="BJ190" s="54"/>
      <c r="BK190" s="54"/>
      <c r="BL190" s="54"/>
      <c r="BM190" s="54"/>
      <c r="BN190" s="256"/>
      <c r="BO190" s="256"/>
      <c r="BP190" s="337"/>
      <c r="BQ190" s="256"/>
      <c r="BR190" s="256"/>
      <c r="BS190" s="256"/>
      <c r="BT190" s="256"/>
      <c r="BU190" s="256"/>
      <c r="BV190" s="256"/>
      <c r="BW190" s="256"/>
      <c r="BX190" s="256"/>
      <c r="BY190" s="256"/>
      <c r="BZ190" s="256"/>
      <c r="CA190" s="256"/>
    </row>
    <row r="191" spans="1:79" x14ac:dyDescent="0.2">
      <c r="A191" s="54"/>
      <c r="B191" s="34"/>
      <c r="C191" s="34"/>
      <c r="D191" s="34"/>
      <c r="E191" s="34"/>
      <c r="F191" s="34"/>
      <c r="G191" s="54"/>
      <c r="H191" s="34"/>
      <c r="I191" s="54"/>
      <c r="J191" s="256"/>
      <c r="K191" s="256"/>
      <c r="L191" s="337"/>
      <c r="M191" s="256"/>
      <c r="N191" s="256"/>
      <c r="O191" s="256"/>
      <c r="P191" s="256"/>
      <c r="Q191" s="256"/>
      <c r="R191" s="256"/>
      <c r="S191" s="256"/>
      <c r="T191" s="256"/>
      <c r="U191" s="256"/>
      <c r="V191" s="256"/>
      <c r="W191" s="256"/>
      <c r="X191" s="54"/>
      <c r="Y191" s="54"/>
      <c r="Z191" s="34"/>
      <c r="AA191" s="54"/>
      <c r="AB191" s="54"/>
      <c r="AC191" s="54"/>
      <c r="AD191" s="54"/>
      <c r="AE191" s="54"/>
      <c r="AF191" s="54"/>
      <c r="AG191" s="54"/>
      <c r="AH191" s="54"/>
      <c r="AI191" s="54"/>
      <c r="AJ191" s="54"/>
      <c r="AK191" s="54"/>
      <c r="AL191" s="256"/>
      <c r="AM191" s="256"/>
      <c r="AN191" s="337"/>
      <c r="AO191" s="256"/>
      <c r="AP191" s="256"/>
      <c r="AQ191" s="256"/>
      <c r="AR191" s="256"/>
      <c r="AS191" s="256"/>
      <c r="AT191" s="256"/>
      <c r="AU191" s="256"/>
      <c r="AV191" s="256"/>
      <c r="AW191" s="256"/>
      <c r="AX191" s="256"/>
      <c r="AY191" s="256"/>
      <c r="AZ191" s="54"/>
      <c r="BA191" s="54"/>
      <c r="BB191" s="34"/>
      <c r="BC191" s="54"/>
      <c r="BD191" s="54"/>
      <c r="BE191" s="54"/>
      <c r="BF191" s="54"/>
      <c r="BG191" s="54"/>
      <c r="BH191" s="54"/>
      <c r="BI191" s="54"/>
      <c r="BJ191" s="54"/>
      <c r="BK191" s="54"/>
      <c r="BL191" s="54"/>
      <c r="BM191" s="54"/>
      <c r="BN191" s="256"/>
      <c r="BO191" s="256"/>
      <c r="BP191" s="337"/>
      <c r="BQ191" s="256"/>
      <c r="BR191" s="256"/>
      <c r="BS191" s="256"/>
      <c r="BT191" s="256"/>
      <c r="BU191" s="256"/>
      <c r="BV191" s="256"/>
      <c r="BW191" s="256"/>
      <c r="BX191" s="256"/>
      <c r="BY191" s="256"/>
      <c r="BZ191" s="256"/>
      <c r="CA191" s="256"/>
    </row>
    <row r="192" spans="1:79" x14ac:dyDescent="0.2">
      <c r="A192" s="54"/>
      <c r="B192" s="34"/>
      <c r="C192" s="34"/>
      <c r="D192" s="34"/>
      <c r="E192" s="34"/>
      <c r="F192" s="34"/>
      <c r="G192" s="54"/>
      <c r="H192" s="34"/>
      <c r="I192" s="54"/>
      <c r="J192" s="256"/>
      <c r="K192" s="256"/>
      <c r="L192" s="337"/>
      <c r="M192" s="256"/>
      <c r="N192" s="256"/>
      <c r="O192" s="256"/>
      <c r="P192" s="256"/>
      <c r="Q192" s="256"/>
      <c r="R192" s="256"/>
      <c r="S192" s="256"/>
      <c r="T192" s="256"/>
      <c r="U192" s="256"/>
      <c r="V192" s="256"/>
      <c r="W192" s="256"/>
      <c r="X192" s="54"/>
      <c r="Y192" s="54"/>
      <c r="Z192" s="34"/>
      <c r="AA192" s="54"/>
      <c r="AB192" s="54"/>
      <c r="AC192" s="54"/>
      <c r="AD192" s="54"/>
      <c r="AE192" s="54"/>
      <c r="AF192" s="54"/>
      <c r="AG192" s="54"/>
      <c r="AH192" s="54"/>
      <c r="AI192" s="54"/>
      <c r="AJ192" s="54"/>
      <c r="AK192" s="54"/>
      <c r="AL192" s="256"/>
      <c r="AM192" s="256"/>
      <c r="AN192" s="337"/>
      <c r="AO192" s="256"/>
      <c r="AP192" s="256"/>
      <c r="AQ192" s="256"/>
      <c r="AR192" s="256"/>
      <c r="AS192" s="256"/>
      <c r="AT192" s="256"/>
      <c r="AU192" s="256"/>
      <c r="AV192" s="256"/>
      <c r="AW192" s="256"/>
      <c r="AX192" s="256"/>
      <c r="AY192" s="256"/>
      <c r="AZ192" s="54"/>
      <c r="BA192" s="54"/>
      <c r="BB192" s="34"/>
      <c r="BC192" s="54"/>
      <c r="BD192" s="54"/>
      <c r="BE192" s="54"/>
      <c r="BF192" s="54"/>
      <c r="BG192" s="54"/>
      <c r="BH192" s="54"/>
      <c r="BI192" s="54"/>
      <c r="BJ192" s="54"/>
      <c r="BK192" s="54"/>
      <c r="BL192" s="54"/>
      <c r="BM192" s="54"/>
      <c r="BN192" s="256"/>
      <c r="BO192" s="256"/>
      <c r="BP192" s="337"/>
      <c r="BQ192" s="256"/>
      <c r="BR192" s="256"/>
      <c r="BS192" s="256"/>
      <c r="BT192" s="256"/>
      <c r="BU192" s="256"/>
      <c r="BV192" s="256"/>
      <c r="BW192" s="256"/>
      <c r="BX192" s="256"/>
      <c r="BY192" s="256"/>
      <c r="BZ192" s="256"/>
      <c r="CA192" s="256"/>
    </row>
    <row r="193" spans="1:79" x14ac:dyDescent="0.2">
      <c r="A193" s="54"/>
      <c r="B193" s="34"/>
      <c r="C193" s="34"/>
      <c r="D193" s="34"/>
      <c r="E193" s="34"/>
      <c r="F193" s="34"/>
      <c r="G193" s="54"/>
      <c r="H193" s="34"/>
      <c r="I193" s="54"/>
      <c r="J193" s="256"/>
      <c r="K193" s="256"/>
      <c r="L193" s="337"/>
      <c r="M193" s="256"/>
      <c r="N193" s="256"/>
      <c r="O193" s="256"/>
      <c r="P193" s="256"/>
      <c r="Q193" s="256"/>
      <c r="R193" s="256"/>
      <c r="S193" s="256"/>
      <c r="T193" s="256"/>
      <c r="U193" s="256"/>
      <c r="V193" s="256"/>
      <c r="W193" s="256"/>
      <c r="X193" s="54"/>
      <c r="Y193" s="54"/>
      <c r="Z193" s="34"/>
      <c r="AA193" s="54"/>
      <c r="AB193" s="54"/>
      <c r="AC193" s="54"/>
      <c r="AD193" s="54"/>
      <c r="AE193" s="54"/>
      <c r="AF193" s="54"/>
      <c r="AG193" s="54"/>
      <c r="AH193" s="54"/>
      <c r="AI193" s="54"/>
      <c r="AJ193" s="54"/>
      <c r="AK193" s="54"/>
      <c r="AL193" s="256"/>
      <c r="AM193" s="256"/>
      <c r="AN193" s="337"/>
      <c r="AO193" s="256"/>
      <c r="AP193" s="256"/>
      <c r="AQ193" s="256"/>
      <c r="AR193" s="256"/>
      <c r="AS193" s="256"/>
      <c r="AT193" s="256"/>
      <c r="AU193" s="256"/>
      <c r="AV193" s="256"/>
      <c r="AW193" s="256"/>
      <c r="AX193" s="256"/>
      <c r="AY193" s="256"/>
      <c r="AZ193" s="54"/>
      <c r="BA193" s="54"/>
      <c r="BB193" s="34"/>
      <c r="BC193" s="54"/>
      <c r="BD193" s="54"/>
      <c r="BE193" s="54"/>
      <c r="BF193" s="54"/>
      <c r="BG193" s="54"/>
      <c r="BH193" s="54"/>
      <c r="BI193" s="54"/>
      <c r="BJ193" s="54"/>
      <c r="BK193" s="54"/>
      <c r="BL193" s="54"/>
      <c r="BM193" s="54"/>
      <c r="BN193" s="256"/>
      <c r="BO193" s="256"/>
      <c r="BP193" s="337"/>
      <c r="BQ193" s="256"/>
      <c r="BR193" s="256"/>
      <c r="BS193" s="256"/>
      <c r="BT193" s="256"/>
      <c r="BU193" s="256"/>
      <c r="BV193" s="256"/>
      <c r="BW193" s="256"/>
      <c r="BX193" s="256"/>
      <c r="BY193" s="256"/>
      <c r="BZ193" s="256"/>
      <c r="CA193" s="256"/>
    </row>
    <row r="194" spans="1:79" x14ac:dyDescent="0.2">
      <c r="A194" s="54"/>
      <c r="B194" s="34"/>
      <c r="C194" s="34"/>
      <c r="D194" s="34"/>
      <c r="E194" s="34"/>
      <c r="F194" s="34"/>
      <c r="G194" s="54"/>
      <c r="H194" s="34"/>
      <c r="I194" s="54"/>
      <c r="J194" s="256"/>
      <c r="K194" s="256"/>
      <c r="L194" s="337"/>
      <c r="M194" s="256"/>
      <c r="N194" s="256"/>
      <c r="O194" s="256"/>
      <c r="P194" s="256"/>
      <c r="Q194" s="256"/>
      <c r="R194" s="256"/>
      <c r="S194" s="256"/>
      <c r="T194" s="256"/>
      <c r="U194" s="256"/>
      <c r="V194" s="256"/>
      <c r="W194" s="256"/>
      <c r="X194" s="54"/>
      <c r="Y194" s="54"/>
      <c r="Z194" s="34"/>
      <c r="AA194" s="54"/>
      <c r="AB194" s="54"/>
      <c r="AC194" s="54"/>
      <c r="AD194" s="54"/>
      <c r="AE194" s="54"/>
      <c r="AF194" s="54"/>
      <c r="AG194" s="54"/>
      <c r="AH194" s="54"/>
      <c r="AI194" s="54"/>
      <c r="AJ194" s="54"/>
      <c r="AK194" s="54"/>
      <c r="AL194" s="256"/>
      <c r="AM194" s="256"/>
      <c r="AN194" s="337"/>
      <c r="AO194" s="256"/>
      <c r="AP194" s="256"/>
      <c r="AQ194" s="256"/>
      <c r="AR194" s="256"/>
      <c r="AS194" s="256"/>
      <c r="AT194" s="256"/>
      <c r="AU194" s="256"/>
      <c r="AV194" s="256"/>
      <c r="AW194" s="256"/>
      <c r="AX194" s="256"/>
      <c r="AY194" s="256"/>
      <c r="AZ194" s="54"/>
      <c r="BA194" s="54"/>
      <c r="BB194" s="34"/>
      <c r="BC194" s="54"/>
      <c r="BD194" s="54"/>
      <c r="BE194" s="54"/>
      <c r="BF194" s="54"/>
      <c r="BG194" s="54"/>
      <c r="BH194" s="54"/>
      <c r="BI194" s="54"/>
      <c r="BJ194" s="54"/>
      <c r="BK194" s="54"/>
      <c r="BL194" s="54"/>
      <c r="BM194" s="54"/>
      <c r="BN194" s="256"/>
      <c r="BO194" s="256"/>
      <c r="BP194" s="337"/>
      <c r="BQ194" s="256"/>
      <c r="BR194" s="256"/>
      <c r="BS194" s="256"/>
      <c r="BT194" s="256"/>
      <c r="BU194" s="256"/>
      <c r="BV194" s="256"/>
      <c r="BW194" s="256"/>
      <c r="BX194" s="256"/>
      <c r="BY194" s="256"/>
      <c r="BZ194" s="256"/>
      <c r="CA194" s="256"/>
    </row>
    <row r="195" spans="1:79" x14ac:dyDescent="0.2">
      <c r="A195" s="54"/>
      <c r="B195" s="34"/>
      <c r="C195" s="34"/>
      <c r="D195" s="34"/>
      <c r="E195" s="34"/>
      <c r="F195" s="34"/>
      <c r="G195" s="54"/>
      <c r="H195" s="34"/>
      <c r="I195" s="54"/>
      <c r="J195" s="256"/>
      <c r="K195" s="256"/>
      <c r="L195" s="337"/>
      <c r="M195" s="256"/>
      <c r="N195" s="256"/>
      <c r="O195" s="256"/>
      <c r="P195" s="256"/>
      <c r="Q195" s="256"/>
      <c r="R195" s="256"/>
      <c r="S195" s="256"/>
      <c r="T195" s="256"/>
      <c r="U195" s="256"/>
      <c r="V195" s="256"/>
      <c r="W195" s="256"/>
      <c r="X195" s="54"/>
      <c r="Y195" s="54"/>
      <c r="Z195" s="34"/>
      <c r="AA195" s="54"/>
      <c r="AB195" s="54"/>
      <c r="AC195" s="54"/>
      <c r="AD195" s="54"/>
      <c r="AE195" s="54"/>
      <c r="AF195" s="54"/>
      <c r="AG195" s="54"/>
      <c r="AH195" s="54"/>
      <c r="AI195" s="54"/>
      <c r="AJ195" s="54"/>
      <c r="AK195" s="54"/>
      <c r="AL195" s="256"/>
      <c r="AM195" s="256"/>
      <c r="AN195" s="337"/>
      <c r="AO195" s="256"/>
      <c r="AP195" s="256"/>
      <c r="AQ195" s="256"/>
      <c r="AR195" s="256"/>
      <c r="AS195" s="256"/>
      <c r="AT195" s="256"/>
      <c r="AU195" s="256"/>
      <c r="AV195" s="256"/>
      <c r="AW195" s="256"/>
      <c r="AX195" s="256"/>
      <c r="AY195" s="256"/>
      <c r="AZ195" s="54"/>
      <c r="BA195" s="54"/>
      <c r="BB195" s="34"/>
      <c r="BC195" s="54"/>
      <c r="BD195" s="54"/>
      <c r="BE195" s="54"/>
      <c r="BF195" s="54"/>
      <c r="BG195" s="54"/>
      <c r="BH195" s="54"/>
      <c r="BI195" s="54"/>
      <c r="BJ195" s="54"/>
      <c r="BK195" s="54"/>
      <c r="BL195" s="54"/>
      <c r="BM195" s="54"/>
      <c r="BN195" s="256"/>
      <c r="BO195" s="256"/>
      <c r="BP195" s="337"/>
      <c r="BQ195" s="256"/>
      <c r="BR195" s="256"/>
      <c r="BS195" s="256"/>
      <c r="BT195" s="256"/>
      <c r="BU195" s="256"/>
      <c r="BV195" s="256"/>
      <c r="BW195" s="256"/>
      <c r="BX195" s="256"/>
      <c r="BY195" s="256"/>
      <c r="BZ195" s="256"/>
      <c r="CA195" s="256"/>
    </row>
    <row r="196" spans="1:79" x14ac:dyDescent="0.2">
      <c r="A196" s="54"/>
      <c r="B196" s="34"/>
      <c r="C196" s="34"/>
      <c r="D196" s="34"/>
      <c r="E196" s="34"/>
      <c r="F196" s="34"/>
      <c r="G196" s="54"/>
      <c r="H196" s="34"/>
      <c r="I196" s="54"/>
      <c r="J196" s="256"/>
      <c r="K196" s="256"/>
      <c r="L196" s="337"/>
      <c r="M196" s="256"/>
      <c r="N196" s="256"/>
      <c r="O196" s="256"/>
      <c r="P196" s="256"/>
      <c r="Q196" s="256"/>
      <c r="R196" s="256"/>
      <c r="S196" s="256"/>
      <c r="T196" s="256"/>
      <c r="U196" s="256"/>
      <c r="V196" s="256"/>
      <c r="W196" s="256"/>
      <c r="X196" s="54"/>
      <c r="Y196" s="54"/>
      <c r="Z196" s="34"/>
      <c r="AA196" s="54"/>
      <c r="AB196" s="54"/>
      <c r="AC196" s="54"/>
      <c r="AD196" s="54"/>
      <c r="AE196" s="54"/>
      <c r="AF196" s="54"/>
      <c r="AG196" s="54"/>
      <c r="AH196" s="54"/>
      <c r="AI196" s="54"/>
      <c r="AJ196" s="54"/>
      <c r="AK196" s="54"/>
      <c r="AL196" s="256"/>
      <c r="AM196" s="256"/>
      <c r="AN196" s="337"/>
      <c r="AO196" s="256"/>
      <c r="AP196" s="256"/>
      <c r="AQ196" s="256"/>
      <c r="AR196" s="256"/>
      <c r="AS196" s="256"/>
      <c r="AT196" s="256"/>
      <c r="AU196" s="256"/>
      <c r="AV196" s="256"/>
      <c r="AW196" s="256"/>
      <c r="AX196" s="256"/>
      <c r="AY196" s="256"/>
      <c r="AZ196" s="54"/>
      <c r="BA196" s="54"/>
      <c r="BB196" s="34"/>
      <c r="BC196" s="54"/>
      <c r="BD196" s="54"/>
      <c r="BE196" s="54"/>
      <c r="BF196" s="54"/>
      <c r="BG196" s="54"/>
      <c r="BH196" s="54"/>
      <c r="BI196" s="54"/>
      <c r="BJ196" s="54"/>
      <c r="BK196" s="54"/>
      <c r="BL196" s="54"/>
      <c r="BM196" s="54"/>
      <c r="BN196" s="256"/>
      <c r="BO196" s="256"/>
      <c r="BP196" s="337"/>
      <c r="BQ196" s="256"/>
      <c r="BR196" s="256"/>
      <c r="BS196" s="256"/>
      <c r="BT196" s="256"/>
      <c r="BU196" s="256"/>
      <c r="BV196" s="256"/>
      <c r="BW196" s="256"/>
      <c r="BX196" s="256"/>
      <c r="BY196" s="256"/>
      <c r="BZ196" s="256"/>
      <c r="CA196" s="256"/>
    </row>
    <row r="197" spans="1:79" x14ac:dyDescent="0.2">
      <c r="A197" s="54"/>
      <c r="B197" s="34"/>
      <c r="C197" s="34"/>
      <c r="D197" s="34"/>
      <c r="E197" s="34"/>
      <c r="F197" s="34"/>
      <c r="G197" s="54"/>
      <c r="H197" s="34"/>
      <c r="I197" s="54"/>
      <c r="J197" s="256"/>
      <c r="K197" s="256"/>
      <c r="L197" s="337"/>
      <c r="M197" s="256"/>
      <c r="N197" s="256"/>
      <c r="O197" s="256"/>
      <c r="P197" s="256"/>
      <c r="Q197" s="256"/>
      <c r="R197" s="256"/>
      <c r="S197" s="256"/>
      <c r="T197" s="256"/>
      <c r="U197" s="256"/>
      <c r="V197" s="256"/>
      <c r="W197" s="256"/>
      <c r="X197" s="54"/>
      <c r="Y197" s="54"/>
      <c r="Z197" s="34"/>
      <c r="AA197" s="54"/>
      <c r="AB197" s="54"/>
      <c r="AC197" s="54"/>
      <c r="AD197" s="54"/>
      <c r="AE197" s="54"/>
      <c r="AF197" s="54"/>
      <c r="AG197" s="54"/>
      <c r="AH197" s="54"/>
      <c r="AI197" s="54"/>
      <c r="AJ197" s="54"/>
      <c r="AK197" s="54"/>
      <c r="AL197" s="256"/>
      <c r="AM197" s="256"/>
      <c r="AN197" s="337"/>
      <c r="AO197" s="256"/>
      <c r="AP197" s="256"/>
      <c r="AQ197" s="256"/>
      <c r="AR197" s="256"/>
      <c r="AS197" s="256"/>
      <c r="AT197" s="256"/>
      <c r="AU197" s="256"/>
      <c r="AV197" s="256"/>
      <c r="AW197" s="256"/>
      <c r="AX197" s="256"/>
      <c r="AY197" s="256"/>
      <c r="AZ197" s="54"/>
      <c r="BA197" s="54"/>
      <c r="BB197" s="34"/>
      <c r="BC197" s="54"/>
      <c r="BD197" s="54"/>
      <c r="BE197" s="54"/>
      <c r="BF197" s="54"/>
      <c r="BG197" s="54"/>
      <c r="BH197" s="54"/>
      <c r="BI197" s="54"/>
      <c r="BJ197" s="54"/>
      <c r="BK197" s="54"/>
      <c r="BL197" s="54"/>
      <c r="BM197" s="54"/>
      <c r="BN197" s="256"/>
      <c r="BO197" s="256"/>
      <c r="BP197" s="337"/>
      <c r="BQ197" s="256"/>
      <c r="BR197" s="256"/>
      <c r="BS197" s="256"/>
      <c r="BT197" s="256"/>
      <c r="BU197" s="256"/>
      <c r="BV197" s="256"/>
      <c r="BW197" s="256"/>
      <c r="BX197" s="256"/>
      <c r="BY197" s="256"/>
      <c r="BZ197" s="256"/>
      <c r="CA197" s="256"/>
    </row>
    <row r="198" spans="1:79" x14ac:dyDescent="0.2">
      <c r="A198" s="54"/>
      <c r="B198" s="34"/>
      <c r="C198" s="34"/>
      <c r="D198" s="34"/>
      <c r="E198" s="34"/>
      <c r="F198" s="34"/>
      <c r="G198" s="54"/>
      <c r="H198" s="34"/>
      <c r="I198" s="54"/>
      <c r="J198" s="256"/>
      <c r="K198" s="256"/>
      <c r="L198" s="337"/>
      <c r="M198" s="256"/>
      <c r="N198" s="256"/>
      <c r="O198" s="256"/>
      <c r="P198" s="256"/>
      <c r="Q198" s="256"/>
      <c r="R198" s="256"/>
      <c r="S198" s="256"/>
      <c r="T198" s="256"/>
      <c r="U198" s="256"/>
      <c r="V198" s="256"/>
      <c r="W198" s="256"/>
      <c r="X198" s="54"/>
      <c r="Y198" s="54"/>
      <c r="Z198" s="34"/>
      <c r="AA198" s="54"/>
      <c r="AB198" s="54"/>
      <c r="AC198" s="54"/>
      <c r="AD198" s="54"/>
      <c r="AE198" s="54"/>
      <c r="AF198" s="54"/>
      <c r="AG198" s="54"/>
      <c r="AH198" s="54"/>
      <c r="AI198" s="54"/>
      <c r="AJ198" s="54"/>
      <c r="AK198" s="54"/>
      <c r="AL198" s="256"/>
      <c r="AM198" s="256"/>
      <c r="AN198" s="337"/>
      <c r="AO198" s="256"/>
      <c r="AP198" s="256"/>
      <c r="AQ198" s="256"/>
      <c r="AR198" s="256"/>
      <c r="AS198" s="256"/>
      <c r="AT198" s="256"/>
      <c r="AU198" s="256"/>
      <c r="AV198" s="256"/>
      <c r="AW198" s="256"/>
      <c r="AX198" s="256"/>
      <c r="AY198" s="256"/>
      <c r="AZ198" s="54"/>
      <c r="BA198" s="54"/>
      <c r="BB198" s="34"/>
      <c r="BC198" s="54"/>
      <c r="BD198" s="54"/>
      <c r="BE198" s="54"/>
      <c r="BF198" s="54"/>
      <c r="BG198" s="54"/>
      <c r="BH198" s="54"/>
      <c r="BI198" s="54"/>
      <c r="BJ198" s="54"/>
      <c r="BK198" s="54"/>
      <c r="BL198" s="54"/>
      <c r="BM198" s="54"/>
      <c r="BN198" s="256"/>
      <c r="BO198" s="256"/>
      <c r="BP198" s="337"/>
      <c r="BQ198" s="256"/>
      <c r="BR198" s="256"/>
      <c r="BS198" s="256"/>
      <c r="BT198" s="256"/>
      <c r="BU198" s="256"/>
      <c r="BV198" s="256"/>
      <c r="BW198" s="256"/>
      <c r="BX198" s="256"/>
      <c r="BY198" s="256"/>
      <c r="BZ198" s="256"/>
      <c r="CA198" s="256"/>
    </row>
    <row r="199" spans="1:79" x14ac:dyDescent="0.2">
      <c r="A199" s="54"/>
      <c r="B199" s="34"/>
      <c r="C199" s="34"/>
      <c r="D199" s="34"/>
      <c r="E199" s="34"/>
      <c r="F199" s="34"/>
      <c r="G199" s="54"/>
      <c r="H199" s="34"/>
      <c r="I199" s="54"/>
      <c r="J199" s="256"/>
      <c r="K199" s="256"/>
      <c r="L199" s="337"/>
      <c r="M199" s="256"/>
      <c r="N199" s="256"/>
      <c r="O199" s="256"/>
      <c r="P199" s="256"/>
      <c r="Q199" s="256"/>
      <c r="R199" s="256"/>
      <c r="S199" s="256"/>
      <c r="T199" s="256"/>
      <c r="U199" s="256"/>
      <c r="V199" s="256"/>
      <c r="W199" s="256"/>
      <c r="X199" s="54"/>
      <c r="Y199" s="54"/>
      <c r="Z199" s="34"/>
      <c r="AA199" s="54"/>
      <c r="AB199" s="54"/>
      <c r="AC199" s="54"/>
      <c r="AD199" s="54"/>
      <c r="AE199" s="54"/>
      <c r="AF199" s="54"/>
      <c r="AG199" s="54"/>
      <c r="AH199" s="54"/>
      <c r="AI199" s="54"/>
      <c r="AJ199" s="54"/>
      <c r="AK199" s="54"/>
      <c r="AL199" s="256"/>
      <c r="AM199" s="256"/>
      <c r="AN199" s="337"/>
      <c r="AO199" s="256"/>
      <c r="AP199" s="256"/>
      <c r="AQ199" s="256"/>
      <c r="AR199" s="256"/>
      <c r="AS199" s="256"/>
      <c r="AT199" s="256"/>
      <c r="AU199" s="256"/>
      <c r="AV199" s="256"/>
      <c r="AW199" s="256"/>
      <c r="AX199" s="256"/>
      <c r="AY199" s="256"/>
      <c r="AZ199" s="54"/>
      <c r="BA199" s="54"/>
      <c r="BB199" s="34"/>
      <c r="BC199" s="54"/>
      <c r="BD199" s="54"/>
      <c r="BE199" s="54"/>
      <c r="BF199" s="54"/>
      <c r="BG199" s="54"/>
      <c r="BH199" s="54"/>
      <c r="BI199" s="54"/>
      <c r="BJ199" s="54"/>
      <c r="BK199" s="54"/>
      <c r="BL199" s="54"/>
      <c r="BM199" s="54"/>
      <c r="BN199" s="256"/>
      <c r="BO199" s="256"/>
      <c r="BP199" s="337"/>
      <c r="BQ199" s="256"/>
      <c r="BR199" s="256"/>
      <c r="BS199" s="256"/>
      <c r="BT199" s="256"/>
      <c r="BU199" s="256"/>
      <c r="BV199" s="256"/>
      <c r="BW199" s="256"/>
      <c r="BX199" s="256"/>
      <c r="BY199" s="256"/>
      <c r="BZ199" s="256"/>
      <c r="CA199" s="256"/>
    </row>
    <row r="200" spans="1:79" x14ac:dyDescent="0.2">
      <c r="A200" s="54"/>
      <c r="B200" s="34"/>
      <c r="C200" s="34"/>
      <c r="D200" s="34"/>
      <c r="E200" s="34"/>
      <c r="F200" s="34"/>
      <c r="G200" s="54"/>
      <c r="H200" s="34"/>
      <c r="I200" s="54"/>
      <c r="J200" s="256"/>
      <c r="K200" s="256"/>
      <c r="L200" s="337"/>
      <c r="M200" s="256"/>
      <c r="N200" s="256"/>
      <c r="O200" s="256"/>
      <c r="P200" s="256"/>
      <c r="Q200" s="256"/>
      <c r="R200" s="256"/>
      <c r="S200" s="256"/>
      <c r="T200" s="256"/>
      <c r="U200" s="256"/>
      <c r="V200" s="256"/>
      <c r="W200" s="256"/>
      <c r="X200" s="54"/>
      <c r="Y200" s="54"/>
      <c r="Z200" s="34"/>
      <c r="AA200" s="54"/>
      <c r="AB200" s="54"/>
      <c r="AC200" s="54"/>
      <c r="AD200" s="54"/>
      <c r="AE200" s="54"/>
      <c r="AF200" s="54"/>
      <c r="AG200" s="54"/>
      <c r="AH200" s="54"/>
      <c r="AI200" s="54"/>
      <c r="AJ200" s="54"/>
      <c r="AK200" s="54"/>
      <c r="AL200" s="256"/>
      <c r="AM200" s="256"/>
      <c r="AN200" s="337"/>
      <c r="AO200" s="256"/>
      <c r="AP200" s="256"/>
      <c r="AQ200" s="256"/>
      <c r="AR200" s="256"/>
      <c r="AS200" s="256"/>
      <c r="AT200" s="256"/>
      <c r="AU200" s="256"/>
      <c r="AV200" s="256"/>
      <c r="AW200" s="256"/>
      <c r="AX200" s="256"/>
      <c r="AY200" s="256"/>
      <c r="AZ200" s="54"/>
      <c r="BA200" s="54"/>
      <c r="BB200" s="34"/>
      <c r="BC200" s="54"/>
      <c r="BD200" s="54"/>
      <c r="BE200" s="54"/>
      <c r="BF200" s="54"/>
      <c r="BG200" s="54"/>
      <c r="BH200" s="54"/>
      <c r="BI200" s="54"/>
      <c r="BJ200" s="54"/>
      <c r="BK200" s="54"/>
      <c r="BL200" s="54"/>
      <c r="BM200" s="54"/>
      <c r="BN200" s="256"/>
      <c r="BO200" s="256"/>
      <c r="BP200" s="337"/>
      <c r="BQ200" s="256"/>
      <c r="BR200" s="256"/>
      <c r="BS200" s="256"/>
      <c r="BT200" s="256"/>
      <c r="BU200" s="256"/>
      <c r="BV200" s="256"/>
      <c r="BW200" s="256"/>
      <c r="BX200" s="256"/>
      <c r="BY200" s="256"/>
      <c r="BZ200" s="256"/>
      <c r="CA200" s="256"/>
    </row>
    <row r="201" spans="1:79" x14ac:dyDescent="0.2">
      <c r="A201" s="54"/>
      <c r="B201" s="34"/>
      <c r="C201" s="34"/>
      <c r="D201" s="34"/>
      <c r="E201" s="34"/>
      <c r="F201" s="34"/>
      <c r="G201" s="54"/>
      <c r="H201" s="34"/>
      <c r="I201" s="54"/>
      <c r="J201" s="256"/>
      <c r="K201" s="256"/>
      <c r="L201" s="337"/>
      <c r="M201" s="256"/>
      <c r="N201" s="256"/>
      <c r="O201" s="256"/>
      <c r="P201" s="256"/>
      <c r="Q201" s="256"/>
      <c r="R201" s="256"/>
      <c r="S201" s="256"/>
      <c r="T201" s="256"/>
      <c r="U201" s="256"/>
      <c r="V201" s="256"/>
      <c r="W201" s="256"/>
      <c r="X201" s="54"/>
      <c r="Y201" s="54"/>
      <c r="Z201" s="34"/>
      <c r="AA201" s="54"/>
      <c r="AB201" s="54"/>
      <c r="AC201" s="54"/>
      <c r="AD201" s="54"/>
      <c r="AE201" s="54"/>
      <c r="AF201" s="54"/>
      <c r="AG201" s="54"/>
      <c r="AH201" s="54"/>
      <c r="AI201" s="54"/>
      <c r="AJ201" s="54"/>
      <c r="AK201" s="54"/>
      <c r="AL201" s="256"/>
      <c r="AM201" s="256"/>
      <c r="AN201" s="337"/>
      <c r="AO201" s="256"/>
      <c r="AP201" s="256"/>
      <c r="AQ201" s="256"/>
      <c r="AR201" s="256"/>
      <c r="AS201" s="256"/>
      <c r="AT201" s="256"/>
      <c r="AU201" s="256"/>
      <c r="AV201" s="256"/>
      <c r="AW201" s="256"/>
      <c r="AX201" s="256"/>
      <c r="AY201" s="256"/>
      <c r="AZ201" s="54"/>
      <c r="BA201" s="54"/>
      <c r="BB201" s="34"/>
      <c r="BC201" s="54"/>
      <c r="BD201" s="54"/>
      <c r="BE201" s="54"/>
      <c r="BF201" s="54"/>
      <c r="BG201" s="54"/>
      <c r="BH201" s="54"/>
      <c r="BI201" s="54"/>
      <c r="BJ201" s="54"/>
      <c r="BK201" s="54"/>
      <c r="BL201" s="54"/>
      <c r="BM201" s="54"/>
      <c r="BN201" s="256"/>
      <c r="BO201" s="256"/>
      <c r="BP201" s="337"/>
      <c r="BQ201" s="256"/>
      <c r="BR201" s="256"/>
      <c r="BS201" s="256"/>
      <c r="BT201" s="256"/>
      <c r="BU201" s="256"/>
      <c r="BV201" s="256"/>
      <c r="BW201" s="256"/>
      <c r="BX201" s="256"/>
      <c r="BY201" s="256"/>
      <c r="BZ201" s="256"/>
      <c r="CA201" s="256"/>
    </row>
    <row r="202" spans="1:79" x14ac:dyDescent="0.2">
      <c r="A202" s="54"/>
      <c r="B202" s="34"/>
      <c r="C202" s="34"/>
      <c r="D202" s="34"/>
      <c r="E202" s="34"/>
      <c r="F202" s="34"/>
      <c r="G202" s="54"/>
      <c r="H202" s="34"/>
      <c r="I202" s="54"/>
      <c r="J202" s="256"/>
      <c r="K202" s="256"/>
      <c r="L202" s="337"/>
      <c r="M202" s="256"/>
      <c r="N202" s="256"/>
      <c r="O202" s="256"/>
      <c r="P202" s="256"/>
      <c r="Q202" s="256"/>
      <c r="R202" s="256"/>
      <c r="S202" s="256"/>
      <c r="T202" s="256"/>
      <c r="U202" s="256"/>
      <c r="V202" s="256"/>
      <c r="W202" s="256"/>
      <c r="X202" s="54"/>
      <c r="Y202" s="54"/>
      <c r="Z202" s="34"/>
      <c r="AA202" s="54"/>
      <c r="AB202" s="54"/>
      <c r="AC202" s="54"/>
      <c r="AD202" s="54"/>
      <c r="AE202" s="54"/>
      <c r="AF202" s="54"/>
      <c r="AG202" s="54"/>
      <c r="AH202" s="54"/>
      <c r="AI202" s="54"/>
      <c r="AJ202" s="54"/>
      <c r="AK202" s="54"/>
      <c r="AL202" s="256"/>
      <c r="AM202" s="256"/>
      <c r="AN202" s="337"/>
      <c r="AO202" s="256"/>
      <c r="AP202" s="256"/>
      <c r="AQ202" s="256"/>
      <c r="AR202" s="256"/>
      <c r="AS202" s="256"/>
      <c r="AT202" s="256"/>
      <c r="AU202" s="256"/>
      <c r="AV202" s="256"/>
      <c r="AW202" s="256"/>
      <c r="AX202" s="256"/>
      <c r="AY202" s="256"/>
      <c r="AZ202" s="54"/>
      <c r="BA202" s="54"/>
      <c r="BB202" s="34"/>
      <c r="BC202" s="54"/>
      <c r="BD202" s="54"/>
      <c r="BE202" s="54"/>
      <c r="BF202" s="54"/>
      <c r="BG202" s="54"/>
      <c r="BH202" s="54"/>
      <c r="BI202" s="54"/>
      <c r="BJ202" s="54"/>
      <c r="BK202" s="54"/>
      <c r="BL202" s="54"/>
      <c r="BM202" s="54"/>
      <c r="BN202" s="256"/>
      <c r="BO202" s="256"/>
      <c r="BP202" s="337"/>
      <c r="BQ202" s="256"/>
      <c r="BR202" s="256"/>
      <c r="BS202" s="256"/>
      <c r="BT202" s="256"/>
      <c r="BU202" s="256"/>
      <c r="BV202" s="256"/>
      <c r="BW202" s="256"/>
      <c r="BX202" s="256"/>
      <c r="BY202" s="256"/>
      <c r="BZ202" s="256"/>
      <c r="CA202" s="256"/>
    </row>
    <row r="203" spans="1:79" x14ac:dyDescent="0.2">
      <c r="A203" s="54"/>
      <c r="B203" s="34"/>
      <c r="C203" s="34"/>
      <c r="D203" s="34"/>
      <c r="E203" s="34"/>
      <c r="F203" s="34"/>
      <c r="G203" s="54"/>
      <c r="H203" s="34"/>
      <c r="I203" s="54"/>
      <c r="J203" s="256"/>
      <c r="K203" s="256"/>
      <c r="L203" s="337"/>
      <c r="M203" s="256"/>
      <c r="N203" s="256"/>
      <c r="O203" s="256"/>
      <c r="P203" s="256"/>
      <c r="Q203" s="256"/>
      <c r="R203" s="256"/>
      <c r="S203" s="256"/>
      <c r="T203" s="256"/>
      <c r="U203" s="256"/>
      <c r="V203" s="256"/>
      <c r="W203" s="256"/>
      <c r="X203" s="54"/>
      <c r="Y203" s="54"/>
      <c r="Z203" s="34"/>
      <c r="AA203" s="54"/>
      <c r="AB203" s="54"/>
      <c r="AC203" s="54"/>
      <c r="AD203" s="54"/>
      <c r="AE203" s="54"/>
      <c r="AF203" s="54"/>
      <c r="AG203" s="54"/>
      <c r="AH203" s="54"/>
      <c r="AI203" s="54"/>
      <c r="AJ203" s="54"/>
      <c r="AK203" s="54"/>
      <c r="AL203" s="256"/>
      <c r="AM203" s="256"/>
      <c r="AN203" s="337"/>
      <c r="AO203" s="256"/>
      <c r="AP203" s="256"/>
      <c r="AQ203" s="256"/>
      <c r="AR203" s="256"/>
      <c r="AS203" s="256"/>
      <c r="AT203" s="256"/>
      <c r="AU203" s="256"/>
      <c r="AV203" s="256"/>
      <c r="AW203" s="256"/>
      <c r="AX203" s="256"/>
      <c r="AY203" s="256"/>
      <c r="AZ203" s="54"/>
      <c r="BA203" s="54"/>
      <c r="BB203" s="34"/>
      <c r="BC203" s="54"/>
      <c r="BD203" s="54"/>
      <c r="BE203" s="54"/>
      <c r="BF203" s="54"/>
      <c r="BG203" s="54"/>
      <c r="BH203" s="54"/>
      <c r="BI203" s="54"/>
      <c r="BJ203" s="54"/>
      <c r="BK203" s="54"/>
      <c r="BL203" s="54"/>
      <c r="BM203" s="54"/>
      <c r="BN203" s="256"/>
      <c r="BO203" s="256"/>
      <c r="BP203" s="337"/>
      <c r="BQ203" s="256"/>
      <c r="BR203" s="256"/>
      <c r="BS203" s="256"/>
      <c r="BT203" s="256"/>
      <c r="BU203" s="256"/>
      <c r="BV203" s="256"/>
      <c r="BW203" s="256"/>
      <c r="BX203" s="256"/>
      <c r="BY203" s="256"/>
      <c r="BZ203" s="256"/>
      <c r="CA203" s="256"/>
    </row>
    <row r="204" spans="1:79" x14ac:dyDescent="0.2">
      <c r="A204" s="54"/>
      <c r="B204" s="34"/>
      <c r="C204" s="34"/>
      <c r="D204" s="34"/>
      <c r="E204" s="34"/>
      <c r="F204" s="34"/>
      <c r="G204" s="54"/>
      <c r="H204" s="34"/>
      <c r="I204" s="54"/>
      <c r="J204" s="256"/>
      <c r="K204" s="256"/>
      <c r="L204" s="337"/>
      <c r="M204" s="256"/>
      <c r="N204" s="256"/>
      <c r="O204" s="256"/>
      <c r="P204" s="256"/>
      <c r="Q204" s="256"/>
      <c r="R204" s="256"/>
      <c r="S204" s="256"/>
      <c r="T204" s="256"/>
      <c r="U204" s="256"/>
      <c r="V204" s="256"/>
      <c r="W204" s="256"/>
      <c r="X204" s="54"/>
      <c r="Y204" s="54"/>
      <c r="Z204" s="34"/>
      <c r="AA204" s="54"/>
      <c r="AB204" s="54"/>
      <c r="AC204" s="54"/>
      <c r="AD204" s="54"/>
      <c r="AE204" s="54"/>
      <c r="AF204" s="54"/>
      <c r="AG204" s="54"/>
      <c r="AH204" s="54"/>
      <c r="AI204" s="54"/>
      <c r="AJ204" s="54"/>
      <c r="AK204" s="54"/>
      <c r="AL204" s="256"/>
      <c r="AM204" s="256"/>
      <c r="AN204" s="337"/>
      <c r="AO204" s="256"/>
      <c r="AP204" s="256"/>
      <c r="AQ204" s="256"/>
      <c r="AR204" s="256"/>
      <c r="AS204" s="256"/>
      <c r="AT204" s="256"/>
      <c r="AU204" s="256"/>
      <c r="AV204" s="256"/>
      <c r="AW204" s="256"/>
      <c r="AX204" s="256"/>
      <c r="AY204" s="256"/>
      <c r="AZ204" s="54"/>
      <c r="BA204" s="54"/>
      <c r="BB204" s="34"/>
      <c r="BC204" s="54"/>
      <c r="BD204" s="54"/>
      <c r="BE204" s="54"/>
      <c r="BF204" s="54"/>
      <c r="BG204" s="54"/>
      <c r="BH204" s="54"/>
      <c r="BI204" s="54"/>
      <c r="BJ204" s="54"/>
      <c r="BK204" s="54"/>
      <c r="BL204" s="54"/>
      <c r="BM204" s="54"/>
      <c r="BN204" s="256"/>
      <c r="BO204" s="256"/>
      <c r="BP204" s="337"/>
      <c r="BQ204" s="256"/>
      <c r="BR204" s="256"/>
      <c r="BS204" s="256"/>
      <c r="BT204" s="256"/>
      <c r="BU204" s="256"/>
      <c r="BV204" s="256"/>
      <c r="BW204" s="256"/>
      <c r="BX204" s="256"/>
      <c r="BY204" s="256"/>
      <c r="BZ204" s="256"/>
      <c r="CA204" s="256"/>
    </row>
    <row r="205" spans="1:79" x14ac:dyDescent="0.2">
      <c r="A205" s="54"/>
      <c r="B205" s="34"/>
      <c r="C205" s="34"/>
      <c r="D205" s="34"/>
      <c r="E205" s="34"/>
      <c r="F205" s="34"/>
      <c r="G205" s="54"/>
      <c r="H205" s="34"/>
      <c r="I205" s="54"/>
      <c r="J205" s="256"/>
      <c r="K205" s="256"/>
      <c r="L205" s="337"/>
      <c r="M205" s="256"/>
      <c r="N205" s="256"/>
      <c r="O205" s="256"/>
      <c r="P205" s="256"/>
      <c r="Q205" s="256"/>
      <c r="R205" s="256"/>
      <c r="S205" s="256"/>
      <c r="T205" s="256"/>
      <c r="U205" s="256"/>
      <c r="V205" s="256"/>
      <c r="W205" s="256"/>
      <c r="X205" s="54"/>
      <c r="Y205" s="54"/>
      <c r="Z205" s="34"/>
      <c r="AA205" s="54"/>
      <c r="AB205" s="54"/>
      <c r="AC205" s="54"/>
      <c r="AD205" s="54"/>
      <c r="AE205" s="54"/>
      <c r="AF205" s="54"/>
      <c r="AG205" s="54"/>
      <c r="AH205" s="54"/>
      <c r="AI205" s="54"/>
      <c r="AJ205" s="54"/>
      <c r="AK205" s="54"/>
      <c r="AL205" s="256"/>
      <c r="AM205" s="256"/>
      <c r="AN205" s="337"/>
      <c r="AO205" s="256"/>
      <c r="AP205" s="256"/>
      <c r="AQ205" s="256"/>
      <c r="AR205" s="256"/>
      <c r="AS205" s="256"/>
      <c r="AT205" s="256"/>
      <c r="AU205" s="256"/>
      <c r="AV205" s="256"/>
      <c r="AW205" s="256"/>
      <c r="AX205" s="256"/>
      <c r="AY205" s="256"/>
      <c r="AZ205" s="54"/>
      <c r="BA205" s="54"/>
      <c r="BB205" s="34"/>
      <c r="BC205" s="54"/>
      <c r="BD205" s="54"/>
      <c r="BE205" s="54"/>
      <c r="BF205" s="54"/>
      <c r="BG205" s="54"/>
      <c r="BH205" s="54"/>
      <c r="BI205" s="54"/>
      <c r="BJ205" s="54"/>
      <c r="BK205" s="54"/>
      <c r="BL205" s="54"/>
      <c r="BM205" s="54"/>
      <c r="BN205" s="256"/>
      <c r="BO205" s="256"/>
      <c r="BP205" s="337"/>
      <c r="BQ205" s="256"/>
      <c r="BR205" s="256"/>
      <c r="BS205" s="256"/>
      <c r="BT205" s="256"/>
      <c r="BU205" s="256"/>
      <c r="BV205" s="256"/>
      <c r="BW205" s="256"/>
      <c r="BX205" s="256"/>
      <c r="BY205" s="256"/>
      <c r="BZ205" s="256"/>
      <c r="CA205" s="256"/>
    </row>
    <row r="206" spans="1:79" x14ac:dyDescent="0.2">
      <c r="A206" s="54"/>
      <c r="B206" s="34"/>
      <c r="C206" s="34"/>
      <c r="D206" s="34"/>
      <c r="E206" s="34"/>
      <c r="F206" s="34"/>
      <c r="G206" s="54"/>
      <c r="H206" s="34"/>
      <c r="I206" s="54"/>
      <c r="J206" s="256"/>
      <c r="K206" s="256"/>
      <c r="L206" s="337"/>
      <c r="M206" s="256"/>
      <c r="N206" s="256"/>
      <c r="O206" s="256"/>
      <c r="P206" s="256"/>
      <c r="Q206" s="256"/>
      <c r="R206" s="256"/>
      <c r="S206" s="256"/>
      <c r="T206" s="256"/>
      <c r="U206" s="256"/>
      <c r="V206" s="256"/>
      <c r="W206" s="256"/>
      <c r="X206" s="54"/>
      <c r="Y206" s="54"/>
      <c r="Z206" s="34"/>
      <c r="AA206" s="54"/>
      <c r="AB206" s="54"/>
      <c r="AC206" s="54"/>
      <c r="AD206" s="54"/>
      <c r="AE206" s="54"/>
      <c r="AF206" s="54"/>
      <c r="AG206" s="54"/>
      <c r="AH206" s="54"/>
      <c r="AI206" s="54"/>
      <c r="AJ206" s="54"/>
      <c r="AK206" s="54"/>
      <c r="AL206" s="256"/>
      <c r="AM206" s="256"/>
      <c r="AN206" s="337"/>
      <c r="AO206" s="256"/>
      <c r="AP206" s="256"/>
      <c r="AQ206" s="256"/>
      <c r="AR206" s="256"/>
      <c r="AS206" s="256"/>
      <c r="AT206" s="256"/>
      <c r="AU206" s="256"/>
      <c r="AV206" s="256"/>
      <c r="AW206" s="256"/>
      <c r="AX206" s="256"/>
      <c r="AY206" s="256"/>
      <c r="AZ206" s="54"/>
      <c r="BA206" s="54"/>
      <c r="BB206" s="34"/>
      <c r="BC206" s="54"/>
      <c r="BD206" s="54"/>
      <c r="BE206" s="54"/>
      <c r="BF206" s="54"/>
      <c r="BG206" s="54"/>
      <c r="BH206" s="54"/>
      <c r="BI206" s="54"/>
      <c r="BJ206" s="54"/>
      <c r="BK206" s="54"/>
      <c r="BL206" s="54"/>
      <c r="BM206" s="54"/>
      <c r="BN206" s="256"/>
      <c r="BO206" s="256"/>
      <c r="BP206" s="337"/>
      <c r="BQ206" s="256"/>
      <c r="BR206" s="256"/>
      <c r="BS206" s="256"/>
      <c r="BT206" s="256"/>
      <c r="BU206" s="256"/>
      <c r="BV206" s="256"/>
      <c r="BW206" s="256"/>
      <c r="BX206" s="256"/>
      <c r="BY206" s="256"/>
      <c r="BZ206" s="256"/>
      <c r="CA206" s="256"/>
    </row>
    <row r="207" spans="1:79" ht="15" thickBot="1" x14ac:dyDescent="0.25">
      <c r="A207" s="56"/>
      <c r="B207" s="36"/>
      <c r="C207" s="36"/>
      <c r="D207" s="36"/>
      <c r="E207" s="36"/>
      <c r="F207" s="36"/>
      <c r="G207" s="56"/>
      <c r="H207" s="36"/>
      <c r="I207" s="56"/>
      <c r="J207" s="479"/>
      <c r="K207" s="479"/>
      <c r="L207" s="480"/>
      <c r="M207" s="479"/>
      <c r="N207" s="479"/>
      <c r="O207" s="479"/>
      <c r="P207" s="479"/>
      <c r="Q207" s="479"/>
      <c r="R207" s="479"/>
      <c r="S207" s="479"/>
      <c r="T207" s="479"/>
      <c r="U207" s="479"/>
      <c r="V207" s="479"/>
      <c r="W207" s="479"/>
      <c r="X207" s="56"/>
      <c r="Y207" s="56"/>
      <c r="Z207" s="36"/>
      <c r="AA207" s="56"/>
      <c r="AB207" s="56"/>
      <c r="AC207" s="56"/>
      <c r="AD207" s="56"/>
      <c r="AE207" s="56"/>
      <c r="AF207" s="56"/>
      <c r="AG207" s="56"/>
      <c r="AH207" s="56"/>
      <c r="AI207" s="56"/>
      <c r="AJ207" s="56"/>
      <c r="AK207" s="56"/>
      <c r="AL207" s="479"/>
      <c r="AM207" s="479"/>
      <c r="AN207" s="480"/>
      <c r="AO207" s="479"/>
      <c r="AP207" s="479"/>
      <c r="AQ207" s="479"/>
      <c r="AR207" s="479"/>
      <c r="AS207" s="479"/>
      <c r="AT207" s="479"/>
      <c r="AU207" s="479"/>
      <c r="AV207" s="479"/>
      <c r="AW207" s="479"/>
      <c r="AX207" s="479"/>
      <c r="AY207" s="479"/>
      <c r="AZ207" s="56"/>
      <c r="BA207" s="56"/>
      <c r="BB207" s="36"/>
      <c r="BC207" s="56"/>
      <c r="BD207" s="56"/>
      <c r="BE207" s="56"/>
      <c r="BF207" s="56"/>
      <c r="BG207" s="56"/>
      <c r="BH207" s="56"/>
      <c r="BI207" s="56"/>
      <c r="BJ207" s="56"/>
      <c r="BK207" s="56"/>
      <c r="BL207" s="56"/>
      <c r="BM207" s="56"/>
      <c r="BN207" s="479"/>
      <c r="BO207" s="479"/>
      <c r="BP207" s="480"/>
      <c r="BQ207" s="479"/>
      <c r="BR207" s="479"/>
      <c r="BS207" s="479"/>
      <c r="BT207" s="479"/>
      <c r="BU207" s="256"/>
      <c r="BV207" s="256"/>
      <c r="BW207" s="256"/>
      <c r="BX207" s="256"/>
      <c r="BY207" s="256"/>
      <c r="BZ207" s="256"/>
      <c r="CA207" s="256"/>
    </row>
    <row r="208" spans="1:79" x14ac:dyDescent="0.2">
      <c r="A208" s="1" t="s">
        <v>1887</v>
      </c>
    </row>
  </sheetData>
  <mergeCells count="8">
    <mergeCell ref="E1:K5"/>
    <mergeCell ref="A6:A7"/>
    <mergeCell ref="J6:W6"/>
    <mergeCell ref="AZ6:BM6"/>
    <mergeCell ref="BN6:CA6"/>
    <mergeCell ref="X6:AK6"/>
    <mergeCell ref="AL6:AY6"/>
    <mergeCell ref="B6:I6"/>
  </mergeCells>
  <conditionalFormatting sqref="L8:L207">
    <cfRule type="containsText" dxfId="14" priority="13" operator="containsText" text="Red">
      <formula>NOT(ISERROR(SEARCH("Red",L8)))</formula>
    </cfRule>
    <cfRule type="containsText" dxfId="12" priority="15" operator="containsText" text="Green">
      <formula>NOT(ISERROR(SEARCH("Green",L8)))</formula>
    </cfRule>
  </conditionalFormatting>
  <conditionalFormatting sqref="Z8:Z207">
    <cfRule type="containsText" dxfId="11" priority="10" operator="containsText" text="Red">
      <formula>NOT(ISERROR(SEARCH("Red",Z8)))</formula>
    </cfRule>
    <cfRule type="containsText" dxfId="9" priority="12" operator="containsText" text="Green">
      <formula>NOT(ISERROR(SEARCH("Green",Z8)))</formula>
    </cfRule>
  </conditionalFormatting>
  <conditionalFormatting sqref="AN8:AN207">
    <cfRule type="containsText" dxfId="8" priority="7" operator="containsText" text="Red">
      <formula>NOT(ISERROR(SEARCH("Red",AN8)))</formula>
    </cfRule>
    <cfRule type="containsText" dxfId="6" priority="9" operator="containsText" text="Green">
      <formula>NOT(ISERROR(SEARCH("Green",AN8)))</formula>
    </cfRule>
  </conditionalFormatting>
  <conditionalFormatting sqref="BB8:BB207">
    <cfRule type="containsText" dxfId="5" priority="1" operator="containsText" text="Red">
      <formula>NOT(ISERROR(SEARCH("Red",BB8)))</formula>
    </cfRule>
    <cfRule type="containsText" dxfId="3" priority="3" operator="containsText" text="Green">
      <formula>NOT(ISERROR(SEARCH("Green",BB8)))</formula>
    </cfRule>
  </conditionalFormatting>
  <conditionalFormatting sqref="BP8:BP207">
    <cfRule type="containsText" dxfId="2" priority="4" operator="containsText" text="Red">
      <formula>NOT(ISERROR(SEARCH("Red",BP8)))</formula>
    </cfRule>
    <cfRule type="containsText" dxfId="0" priority="6" operator="containsText" text="Green">
      <formula>NOT(ISERROR(SEARCH("Green",BP8)))</formula>
    </cfRule>
  </conditionalFormatting>
  <pageMargins left="0.2" right="0.2" top="0.75" bottom="0.5" header="0.3" footer="0.3"/>
  <pageSetup scale="40" orientation="landscape" horizontalDpi="1200" verticalDpi="0" r:id="rId1"/>
  <headerFooter>
    <oddHeader>&amp;C&amp;"Arial,Regular"ILPA PortCo Template - ESG Template&amp;R&amp;G</oddHead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4" operator="containsText" id="{26DF8E54-D7F4-4FA8-AFF5-348EEE90349F}">
            <xm:f>NOT(ISERROR(SEARCH("Yellow",L8)))</xm:f>
            <xm:f>"Yellow"</xm:f>
            <x14:dxf>
              <font>
                <b/>
                <i val="0"/>
                <color rgb="FFFFFF00"/>
              </font>
            </x14:dxf>
          </x14:cfRule>
          <xm:sqref>L8:L207</xm:sqref>
        </x14:conditionalFormatting>
        <x14:conditionalFormatting xmlns:xm="http://schemas.microsoft.com/office/excel/2006/main">
          <x14:cfRule type="containsText" priority="11" operator="containsText" id="{DB920C05-DB68-4972-BA15-4BC9B3810CF9}">
            <xm:f>NOT(ISERROR(SEARCH("Yellow",Z8)))</xm:f>
            <xm:f>"Yellow"</xm:f>
            <x14:dxf>
              <font>
                <b/>
                <i val="0"/>
                <color rgb="FFFFFF00"/>
              </font>
            </x14:dxf>
          </x14:cfRule>
          <xm:sqref>Z8:Z207</xm:sqref>
        </x14:conditionalFormatting>
        <x14:conditionalFormatting xmlns:xm="http://schemas.microsoft.com/office/excel/2006/main">
          <x14:cfRule type="containsText" priority="8" operator="containsText" id="{B3B5AFD4-F390-4034-A58B-DD718A574101}">
            <xm:f>NOT(ISERROR(SEARCH("Yellow",AN8)))</xm:f>
            <xm:f>"Yellow"</xm:f>
            <x14:dxf>
              <font>
                <b/>
                <i val="0"/>
                <color rgb="FFFFFF00"/>
              </font>
            </x14:dxf>
          </x14:cfRule>
          <xm:sqref>AN8:AN207</xm:sqref>
        </x14:conditionalFormatting>
        <x14:conditionalFormatting xmlns:xm="http://schemas.microsoft.com/office/excel/2006/main">
          <x14:cfRule type="containsText" priority="2" operator="containsText" id="{9021B019-A01E-49DD-A345-E2CC68418F59}">
            <xm:f>NOT(ISERROR(SEARCH("Yellow",BB8)))</xm:f>
            <xm:f>"Yellow"</xm:f>
            <x14:dxf>
              <font>
                <b/>
                <i val="0"/>
                <color rgb="FFFFFF00"/>
              </font>
            </x14:dxf>
          </x14:cfRule>
          <xm:sqref>BB8:BB207</xm:sqref>
        </x14:conditionalFormatting>
        <x14:conditionalFormatting xmlns:xm="http://schemas.microsoft.com/office/excel/2006/main">
          <x14:cfRule type="containsText" priority="5" operator="containsText" id="{85C3B6CC-4720-4CB2-B15D-C76D1358ABE5}">
            <xm:f>NOT(ISERROR(SEARCH("Yellow",BP8)))</xm:f>
            <xm:f>"Yellow"</xm:f>
            <x14:dxf>
              <font>
                <b/>
                <i val="0"/>
                <color rgb="FFFFFF00"/>
              </font>
            </x14:dxf>
          </x14:cfRule>
          <xm:sqref>BP8:BP207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D7487E9-FBF4-473A-AC33-1852E4449817}">
          <x14:formula1>
            <xm:f>OFFSET('12. Dropdown Options'!$BM$5,0,0,COUNTA('12. Dropdown Options'!$BM:$BM)-1,1)</xm:f>
          </x14:formula1>
          <xm:sqref>H8:H207</xm:sqref>
        </x14:dataValidation>
        <x14:dataValidation type="list" allowBlank="1" showInputMessage="1" showErrorMessage="1" xr:uid="{70B6C593-00D2-426B-B691-1BED4D7CDFD1}">
          <x14:formula1>
            <xm:f>OFFSET('12. Dropdown Options'!$AX$5,0,0,COUNTA('12. Dropdown Options'!$AX:$AX)-1,1)</xm:f>
          </x14:formula1>
          <xm:sqref>B8:B207</xm:sqref>
        </x14:dataValidation>
        <x14:dataValidation type="list" allowBlank="1" showInputMessage="1" showErrorMessage="1" xr:uid="{1043F0F8-D086-4FEA-AAE1-95A179A1259A}">
          <x14:formula1>
            <xm:f>OFFSET('12. Dropdown Options'!$BO$5,0,0,COUNTA('12. Dropdown Options'!$BO:$BO)-1,1)</xm:f>
          </x14:formula1>
          <xm:sqref>L8:L207 Z8:Z207 AN8:AN207 BP8:BP207 BB8:BB207</xm:sqref>
        </x14:dataValidation>
        <x14:dataValidation type="list" allowBlank="1" showInputMessage="1" showErrorMessage="1" xr:uid="{3863F7EF-4A5E-4BD4-A12F-951943FFD963}">
          <x14:formula1>
            <xm:f>'12. Dropdown Options'!$D$5:$D$6</xm:f>
          </x14:formula1>
          <xm:sqref>C8:F207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D29B-C789-4491-B90D-834E3E454B77}">
  <sheetPr>
    <tabColor rgb="FFFFC000"/>
  </sheetPr>
  <dimension ref="A1:C182"/>
  <sheetViews>
    <sheetView showGridLines="0" zoomScale="90" zoomScaleNormal="90" workbookViewId="0">
      <pane xSplit="2" ySplit="2" topLeftCell="C3" activePane="bottomRight" state="frozen"/>
      <selection pane="topRight" activeCell="C1" sqref="C1"/>
      <selection pane="bottomLeft" activeCell="A2" sqref="A2"/>
      <selection pane="bottomRight" activeCell="A2" sqref="A2"/>
    </sheetView>
  </sheetViews>
  <sheetFormatPr defaultColWidth="8.85546875" defaultRowHeight="12.75" x14ac:dyDescent="0.25"/>
  <cols>
    <col min="1" max="1" width="16.28515625" style="109" customWidth="1"/>
    <col min="2" max="2" width="31.28515625" style="104" customWidth="1"/>
    <col min="3" max="3" width="172.85546875" style="134" customWidth="1"/>
    <col min="4" max="16384" width="8.85546875" style="24"/>
  </cols>
  <sheetData>
    <row r="1" spans="1:3" ht="13.5" thickBot="1" x14ac:dyDescent="0.3">
      <c r="A1" s="332" t="str">
        <f>'1. Instructions'!$A$1</f>
        <v>ILPA Portfolio Company Metrics Template (v. 1.0) - This file was last updated on March 21, 2019</v>
      </c>
    </row>
    <row r="2" spans="1:3" ht="26.25" thickBot="1" x14ac:dyDescent="0.3">
      <c r="A2" s="142" t="s">
        <v>281</v>
      </c>
      <c r="B2" s="144" t="s">
        <v>340</v>
      </c>
      <c r="C2" s="143" t="s">
        <v>341</v>
      </c>
    </row>
    <row r="3" spans="1:3" x14ac:dyDescent="0.25">
      <c r="A3" s="630" t="s">
        <v>1491</v>
      </c>
      <c r="B3" s="139" t="s">
        <v>231</v>
      </c>
      <c r="C3" s="135" t="s">
        <v>1806</v>
      </c>
    </row>
    <row r="4" spans="1:3" ht="25.5" x14ac:dyDescent="0.25">
      <c r="A4" s="631"/>
      <c r="B4" s="140" t="s">
        <v>208</v>
      </c>
      <c r="C4" s="136" t="s">
        <v>1807</v>
      </c>
    </row>
    <row r="5" spans="1:3" ht="38.25" x14ac:dyDescent="0.25">
      <c r="A5" s="631"/>
      <c r="B5" s="140" t="s">
        <v>89</v>
      </c>
      <c r="C5" s="281" t="s">
        <v>1808</v>
      </c>
    </row>
    <row r="6" spans="1:3" ht="25.5" x14ac:dyDescent="0.25">
      <c r="A6" s="631"/>
      <c r="B6" s="140" t="s">
        <v>103</v>
      </c>
      <c r="C6" s="136" t="s">
        <v>1813</v>
      </c>
    </row>
    <row r="7" spans="1:3" ht="38.25" x14ac:dyDescent="0.25">
      <c r="A7" s="631"/>
      <c r="B7" s="140" t="s">
        <v>102</v>
      </c>
      <c r="C7" s="137" t="s">
        <v>1814</v>
      </c>
    </row>
    <row r="8" spans="1:3" x14ac:dyDescent="0.25">
      <c r="A8" s="631"/>
      <c r="B8" s="140" t="s">
        <v>282</v>
      </c>
      <c r="C8" s="137" t="s">
        <v>283</v>
      </c>
    </row>
    <row r="9" spans="1:3" ht="25.5" x14ac:dyDescent="0.25">
      <c r="A9" s="631"/>
      <c r="B9" s="140" t="s">
        <v>835</v>
      </c>
      <c r="C9" s="137" t="s">
        <v>838</v>
      </c>
    </row>
    <row r="10" spans="1:3" x14ac:dyDescent="0.25">
      <c r="A10" s="631"/>
      <c r="B10" s="140" t="s">
        <v>101</v>
      </c>
      <c r="C10" s="136" t="s">
        <v>284</v>
      </c>
    </row>
    <row r="11" spans="1:3" ht="25.5" x14ac:dyDescent="0.25">
      <c r="A11" s="631"/>
      <c r="B11" s="140" t="s">
        <v>206</v>
      </c>
      <c r="C11" s="136" t="s">
        <v>1815</v>
      </c>
    </row>
    <row r="12" spans="1:3" x14ac:dyDescent="0.25">
      <c r="A12" s="631"/>
      <c r="B12" s="140" t="s">
        <v>285</v>
      </c>
      <c r="C12" s="136" t="s">
        <v>286</v>
      </c>
    </row>
    <row r="13" spans="1:3" x14ac:dyDescent="0.25">
      <c r="A13" s="631"/>
      <c r="B13" s="140" t="s">
        <v>287</v>
      </c>
      <c r="C13" s="136" t="s">
        <v>288</v>
      </c>
    </row>
    <row r="14" spans="1:3" ht="25.5" x14ac:dyDescent="0.25">
      <c r="A14" s="631"/>
      <c r="B14" s="140" t="s">
        <v>837</v>
      </c>
      <c r="C14" s="136" t="s">
        <v>1816</v>
      </c>
    </row>
    <row r="15" spans="1:3" ht="25.5" x14ac:dyDescent="0.25">
      <c r="A15" s="631"/>
      <c r="B15" s="140" t="s">
        <v>836</v>
      </c>
      <c r="C15" s="136" t="s">
        <v>1511</v>
      </c>
    </row>
    <row r="16" spans="1:3" ht="25.5" x14ac:dyDescent="0.25">
      <c r="A16" s="631"/>
      <c r="B16" s="140" t="s">
        <v>1510</v>
      </c>
      <c r="C16" s="136" t="s">
        <v>1512</v>
      </c>
    </row>
    <row r="17" spans="1:3" ht="25.5" x14ac:dyDescent="0.25">
      <c r="A17" s="631"/>
      <c r="B17" s="140" t="s">
        <v>289</v>
      </c>
      <c r="C17" s="136" t="s">
        <v>1817</v>
      </c>
    </row>
    <row r="18" spans="1:3" ht="25.5" x14ac:dyDescent="0.25">
      <c r="A18" s="631"/>
      <c r="B18" s="140" t="s">
        <v>840</v>
      </c>
      <c r="C18" s="136" t="s">
        <v>1818</v>
      </c>
    </row>
    <row r="19" spans="1:3" ht="25.5" x14ac:dyDescent="0.25">
      <c r="A19" s="631"/>
      <c r="B19" s="140" t="s">
        <v>845</v>
      </c>
      <c r="C19" s="136" t="s">
        <v>1809</v>
      </c>
    </row>
    <row r="20" spans="1:3" x14ac:dyDescent="0.25">
      <c r="A20" s="631"/>
      <c r="B20" s="140" t="s">
        <v>832</v>
      </c>
      <c r="C20" s="136" t="s">
        <v>1819</v>
      </c>
    </row>
    <row r="21" spans="1:3" ht="25.5" x14ac:dyDescent="0.25">
      <c r="A21" s="631"/>
      <c r="B21" s="140" t="s">
        <v>833</v>
      </c>
      <c r="C21" s="136" t="s">
        <v>1820</v>
      </c>
    </row>
    <row r="22" spans="1:3" ht="13.5" thickBot="1" x14ac:dyDescent="0.3">
      <c r="A22" s="632"/>
      <c r="B22" s="141" t="s">
        <v>834</v>
      </c>
      <c r="C22" s="138" t="s">
        <v>1821</v>
      </c>
    </row>
    <row r="23" spans="1:3" ht="38.25" x14ac:dyDescent="0.25">
      <c r="A23" s="630" t="s">
        <v>1492</v>
      </c>
      <c r="B23" s="139" t="s">
        <v>804</v>
      </c>
      <c r="C23" s="135" t="s">
        <v>1871</v>
      </c>
    </row>
    <row r="24" spans="1:3" ht="51" x14ac:dyDescent="0.25">
      <c r="A24" s="631"/>
      <c r="B24" s="140" t="s">
        <v>290</v>
      </c>
      <c r="C24" s="281" t="s">
        <v>1542</v>
      </c>
    </row>
    <row r="25" spans="1:3" ht="25.5" x14ac:dyDescent="0.25">
      <c r="A25" s="631"/>
      <c r="B25" s="140" t="s">
        <v>291</v>
      </c>
      <c r="C25" s="136" t="s">
        <v>577</v>
      </c>
    </row>
    <row r="26" spans="1:3" ht="25.5" x14ac:dyDescent="0.25">
      <c r="A26" s="631"/>
      <c r="B26" s="140" t="s">
        <v>336</v>
      </c>
      <c r="C26" s="136" t="s">
        <v>1822</v>
      </c>
    </row>
    <row r="27" spans="1:3" ht="38.25" x14ac:dyDescent="0.25">
      <c r="A27" s="631"/>
      <c r="B27" s="140" t="s">
        <v>292</v>
      </c>
      <c r="C27" s="136" t="s">
        <v>735</v>
      </c>
    </row>
    <row r="28" spans="1:3" ht="25.5" x14ac:dyDescent="0.25">
      <c r="A28" s="631"/>
      <c r="B28" s="140" t="s">
        <v>293</v>
      </c>
      <c r="C28" s="136" t="s">
        <v>1823</v>
      </c>
    </row>
    <row r="29" spans="1:3" ht="13.5" thickBot="1" x14ac:dyDescent="0.3">
      <c r="A29" s="632"/>
      <c r="B29" s="141" t="s">
        <v>294</v>
      </c>
      <c r="C29" s="138" t="s">
        <v>295</v>
      </c>
    </row>
    <row r="30" spans="1:3" x14ac:dyDescent="0.25">
      <c r="A30" s="630" t="s">
        <v>296</v>
      </c>
      <c r="B30" s="139" t="s">
        <v>227</v>
      </c>
      <c r="C30" s="135" t="s">
        <v>297</v>
      </c>
    </row>
    <row r="31" spans="1:3" ht="114.75" x14ac:dyDescent="0.25">
      <c r="A31" s="631"/>
      <c r="B31" s="140" t="s">
        <v>228</v>
      </c>
      <c r="C31" s="281" t="s">
        <v>1824</v>
      </c>
    </row>
    <row r="32" spans="1:3" ht="51" x14ac:dyDescent="0.25">
      <c r="A32" s="631"/>
      <c r="B32" s="140" t="s">
        <v>714</v>
      </c>
      <c r="C32" s="136" t="s">
        <v>1825</v>
      </c>
    </row>
    <row r="33" spans="1:3" x14ac:dyDescent="0.25">
      <c r="A33" s="631"/>
      <c r="B33" s="140" t="s">
        <v>56</v>
      </c>
      <c r="C33" s="136" t="s">
        <v>1826</v>
      </c>
    </row>
    <row r="34" spans="1:3" x14ac:dyDescent="0.25">
      <c r="A34" s="631"/>
      <c r="B34" s="140" t="s">
        <v>15</v>
      </c>
      <c r="C34" s="136" t="s">
        <v>1494</v>
      </c>
    </row>
    <row r="35" spans="1:3" ht="26.25" thickBot="1" x14ac:dyDescent="0.3">
      <c r="A35" s="632"/>
      <c r="B35" s="481" t="s">
        <v>793</v>
      </c>
      <c r="C35" s="138" t="s">
        <v>1827</v>
      </c>
    </row>
    <row r="36" spans="1:3" x14ac:dyDescent="0.25">
      <c r="A36" s="633" t="s">
        <v>1516</v>
      </c>
      <c r="B36" s="139" t="s">
        <v>794</v>
      </c>
      <c r="C36" s="135" t="s">
        <v>1488</v>
      </c>
    </row>
    <row r="37" spans="1:3" x14ac:dyDescent="0.25">
      <c r="A37" s="634"/>
      <c r="B37" s="140" t="s">
        <v>75</v>
      </c>
      <c r="C37" s="136" t="s">
        <v>298</v>
      </c>
    </row>
    <row r="38" spans="1:3" x14ac:dyDescent="0.25">
      <c r="A38" s="634"/>
      <c r="B38" s="140" t="s">
        <v>65</v>
      </c>
      <c r="C38" s="136" t="s">
        <v>299</v>
      </c>
    </row>
    <row r="39" spans="1:3" x14ac:dyDescent="0.25">
      <c r="A39" s="634"/>
      <c r="B39" s="140" t="s">
        <v>57</v>
      </c>
      <c r="C39" s="136" t="s">
        <v>1487</v>
      </c>
    </row>
    <row r="40" spans="1:3" x14ac:dyDescent="0.25">
      <c r="A40" s="634"/>
      <c r="B40" s="140" t="s">
        <v>118</v>
      </c>
      <c r="C40" s="136" t="s">
        <v>300</v>
      </c>
    </row>
    <row r="41" spans="1:3" x14ac:dyDescent="0.25">
      <c r="A41" s="634"/>
      <c r="B41" s="140" t="s">
        <v>33</v>
      </c>
      <c r="C41" s="136" t="s">
        <v>301</v>
      </c>
    </row>
    <row r="42" spans="1:3" x14ac:dyDescent="0.25">
      <c r="A42" s="634"/>
      <c r="B42" s="140" t="s">
        <v>168</v>
      </c>
      <c r="C42" s="136" t="s">
        <v>302</v>
      </c>
    </row>
    <row r="43" spans="1:3" x14ac:dyDescent="0.25">
      <c r="A43" s="634"/>
      <c r="B43" s="140" t="s">
        <v>169</v>
      </c>
      <c r="C43" s="136" t="s">
        <v>303</v>
      </c>
    </row>
    <row r="44" spans="1:3" ht="25.5" x14ac:dyDescent="0.25">
      <c r="A44" s="634"/>
      <c r="B44" s="169" t="s">
        <v>119</v>
      </c>
      <c r="C44" s="281" t="s">
        <v>1828</v>
      </c>
    </row>
    <row r="45" spans="1:3" ht="13.5" thickBot="1" x14ac:dyDescent="0.3">
      <c r="A45" s="635"/>
      <c r="B45" s="141" t="s">
        <v>192</v>
      </c>
      <c r="C45" s="138" t="s">
        <v>700</v>
      </c>
    </row>
    <row r="46" spans="1:3" ht="25.5" x14ac:dyDescent="0.25">
      <c r="A46" s="630" t="s">
        <v>1515</v>
      </c>
      <c r="B46" s="139" t="s">
        <v>866</v>
      </c>
      <c r="C46" s="135" t="s">
        <v>1829</v>
      </c>
    </row>
    <row r="47" spans="1:3" ht="25.5" x14ac:dyDescent="0.25">
      <c r="A47" s="631"/>
      <c r="B47" s="140" t="s">
        <v>867</v>
      </c>
      <c r="C47" s="136" t="s">
        <v>1830</v>
      </c>
    </row>
    <row r="48" spans="1:3" ht="25.5" x14ac:dyDescent="0.25">
      <c r="A48" s="631"/>
      <c r="B48" s="140" t="s">
        <v>1460</v>
      </c>
      <c r="C48" s="136" t="s">
        <v>1831</v>
      </c>
    </row>
    <row r="49" spans="1:3" ht="25.5" x14ac:dyDescent="0.25">
      <c r="A49" s="631"/>
      <c r="B49" s="140" t="s">
        <v>1461</v>
      </c>
      <c r="C49" s="136" t="s">
        <v>1832</v>
      </c>
    </row>
    <row r="50" spans="1:3" x14ac:dyDescent="0.25">
      <c r="A50" s="631"/>
      <c r="B50" s="140" t="s">
        <v>110</v>
      </c>
      <c r="C50" s="136" t="s">
        <v>1489</v>
      </c>
    </row>
    <row r="51" spans="1:3" ht="25.5" x14ac:dyDescent="0.25">
      <c r="A51" s="631"/>
      <c r="B51" s="140" t="s">
        <v>5</v>
      </c>
      <c r="C51" s="281" t="s">
        <v>1833</v>
      </c>
    </row>
    <row r="52" spans="1:3" x14ac:dyDescent="0.25">
      <c r="A52" s="631"/>
      <c r="B52" s="140" t="s">
        <v>307</v>
      </c>
      <c r="C52" s="136" t="s">
        <v>308</v>
      </c>
    </row>
    <row r="53" spans="1:3" x14ac:dyDescent="0.25">
      <c r="A53" s="631"/>
      <c r="B53" s="140" t="s">
        <v>77</v>
      </c>
      <c r="C53" s="136" t="s">
        <v>309</v>
      </c>
    </row>
    <row r="54" spans="1:3" x14ac:dyDescent="0.25">
      <c r="A54" s="631"/>
      <c r="B54" s="140" t="s">
        <v>173</v>
      </c>
      <c r="C54" s="136" t="s">
        <v>311</v>
      </c>
    </row>
    <row r="55" spans="1:3" ht="25.5" x14ac:dyDescent="0.25">
      <c r="A55" s="631"/>
      <c r="B55" s="140" t="s">
        <v>792</v>
      </c>
      <c r="C55" s="136" t="s">
        <v>1834</v>
      </c>
    </row>
    <row r="56" spans="1:3" x14ac:dyDescent="0.25">
      <c r="A56" s="631"/>
      <c r="B56" s="140" t="s">
        <v>305</v>
      </c>
      <c r="C56" s="136" t="s">
        <v>1835</v>
      </c>
    </row>
    <row r="57" spans="1:3" x14ac:dyDescent="0.25">
      <c r="A57" s="631"/>
      <c r="B57" s="140" t="s">
        <v>141</v>
      </c>
      <c r="C57" s="136" t="s">
        <v>306</v>
      </c>
    </row>
    <row r="58" spans="1:3" ht="25.5" x14ac:dyDescent="0.25">
      <c r="A58" s="631"/>
      <c r="B58" s="140" t="s">
        <v>1495</v>
      </c>
      <c r="C58" s="136" t="s">
        <v>1497</v>
      </c>
    </row>
    <row r="59" spans="1:3" x14ac:dyDescent="0.25">
      <c r="A59" s="631"/>
      <c r="B59" s="169" t="s">
        <v>128</v>
      </c>
      <c r="C59" s="136" t="s">
        <v>1496</v>
      </c>
    </row>
    <row r="60" spans="1:3" x14ac:dyDescent="0.25">
      <c r="A60" s="631"/>
      <c r="B60" s="169" t="s">
        <v>109</v>
      </c>
      <c r="C60" s="136" t="s">
        <v>310</v>
      </c>
    </row>
    <row r="61" spans="1:3" ht="26.25" thickBot="1" x14ac:dyDescent="0.3">
      <c r="A61" s="632"/>
      <c r="B61" s="140" t="s">
        <v>312</v>
      </c>
      <c r="C61" s="136" t="s">
        <v>1836</v>
      </c>
    </row>
    <row r="62" spans="1:3" x14ac:dyDescent="0.25">
      <c r="A62" s="630" t="s">
        <v>313</v>
      </c>
      <c r="B62" s="139" t="s">
        <v>314</v>
      </c>
      <c r="C62" s="135" t="s">
        <v>529</v>
      </c>
    </row>
    <row r="63" spans="1:3" x14ac:dyDescent="0.25">
      <c r="A63" s="631"/>
      <c r="B63" s="140" t="s">
        <v>62</v>
      </c>
      <c r="C63" s="136" t="s">
        <v>606</v>
      </c>
    </row>
    <row r="64" spans="1:3" ht="25.5" x14ac:dyDescent="0.25">
      <c r="A64" s="631"/>
      <c r="B64" s="140" t="s">
        <v>698</v>
      </c>
      <c r="C64" s="281" t="s">
        <v>1837</v>
      </c>
    </row>
    <row r="65" spans="1:3" x14ac:dyDescent="0.25">
      <c r="A65" s="631"/>
      <c r="B65" s="140" t="s">
        <v>63</v>
      </c>
      <c r="C65" s="136" t="s">
        <v>607</v>
      </c>
    </row>
    <row r="66" spans="1:3" ht="25.5" x14ac:dyDescent="0.25">
      <c r="A66" s="631"/>
      <c r="B66" s="140" t="s">
        <v>64</v>
      </c>
      <c r="C66" s="136" t="s">
        <v>1838</v>
      </c>
    </row>
    <row r="67" spans="1:3" ht="25.5" x14ac:dyDescent="0.25">
      <c r="A67" s="631"/>
      <c r="B67" s="140" t="s">
        <v>74</v>
      </c>
      <c r="C67" s="136" t="s">
        <v>608</v>
      </c>
    </row>
    <row r="68" spans="1:3" ht="13.5" thickBot="1" x14ac:dyDescent="0.3">
      <c r="A68" s="632"/>
      <c r="B68" s="141" t="s">
        <v>183</v>
      </c>
      <c r="C68" s="138" t="s">
        <v>304</v>
      </c>
    </row>
    <row r="69" spans="1:3" ht="25.5" x14ac:dyDescent="0.25">
      <c r="A69" s="630" t="s">
        <v>315</v>
      </c>
      <c r="B69" s="139" t="s">
        <v>6</v>
      </c>
      <c r="C69" s="410" t="s">
        <v>1538</v>
      </c>
    </row>
    <row r="70" spans="1:3" ht="25.5" x14ac:dyDescent="0.25">
      <c r="A70" s="631"/>
      <c r="B70" s="140" t="s">
        <v>7</v>
      </c>
      <c r="C70" s="281" t="s">
        <v>1619</v>
      </c>
    </row>
    <row r="71" spans="1:3" ht="25.5" x14ac:dyDescent="0.25">
      <c r="A71" s="631"/>
      <c r="B71" s="140" t="s">
        <v>1537</v>
      </c>
      <c r="C71" s="281" t="s">
        <v>1539</v>
      </c>
    </row>
    <row r="72" spans="1:3" ht="25.5" x14ac:dyDescent="0.25">
      <c r="A72" s="631"/>
      <c r="B72" s="140" t="s">
        <v>8</v>
      </c>
      <c r="C72" s="281" t="s">
        <v>1620</v>
      </c>
    </row>
    <row r="73" spans="1:3" ht="25.5" x14ac:dyDescent="0.25">
      <c r="A73" s="631"/>
      <c r="B73" s="140" t="s">
        <v>9</v>
      </c>
      <c r="C73" s="281" t="s">
        <v>1633</v>
      </c>
    </row>
    <row r="74" spans="1:3" ht="38.25" x14ac:dyDescent="0.25">
      <c r="A74" s="631"/>
      <c r="B74" s="140" t="s">
        <v>1613</v>
      </c>
      <c r="C74" s="281" t="s">
        <v>1894</v>
      </c>
    </row>
    <row r="75" spans="1:3" ht="25.5" x14ac:dyDescent="0.25">
      <c r="A75" s="631"/>
      <c r="B75" s="140" t="s">
        <v>10</v>
      </c>
      <c r="C75" s="281" t="s">
        <v>1892</v>
      </c>
    </row>
    <row r="76" spans="1:3" ht="25.5" x14ac:dyDescent="0.25">
      <c r="A76" s="631"/>
      <c r="B76" s="140" t="s">
        <v>14</v>
      </c>
      <c r="C76" s="281" t="s">
        <v>1462</v>
      </c>
    </row>
    <row r="77" spans="1:3" ht="25.5" x14ac:dyDescent="0.25">
      <c r="A77" s="631"/>
      <c r="B77" s="169" t="s">
        <v>12</v>
      </c>
      <c r="C77" s="136" t="s">
        <v>1463</v>
      </c>
    </row>
    <row r="78" spans="1:3" ht="25.5" x14ac:dyDescent="0.25">
      <c r="A78" s="631"/>
      <c r="B78" s="169" t="s">
        <v>11</v>
      </c>
      <c r="C78" s="281" t="s">
        <v>1621</v>
      </c>
    </row>
    <row r="79" spans="1:3" ht="25.5" x14ac:dyDescent="0.25">
      <c r="A79" s="631"/>
      <c r="B79" s="169" t="s">
        <v>332</v>
      </c>
      <c r="C79" s="136" t="s">
        <v>1839</v>
      </c>
    </row>
    <row r="80" spans="1:3" ht="25.5" x14ac:dyDescent="0.25">
      <c r="A80" s="631"/>
      <c r="B80" s="169" t="s">
        <v>331</v>
      </c>
      <c r="C80" s="136" t="s">
        <v>738</v>
      </c>
    </row>
    <row r="81" spans="1:3" ht="25.5" x14ac:dyDescent="0.25">
      <c r="A81" s="631"/>
      <c r="B81" s="169" t="s">
        <v>212</v>
      </c>
      <c r="C81" s="136" t="s">
        <v>534</v>
      </c>
    </row>
    <row r="82" spans="1:3" ht="25.5" x14ac:dyDescent="0.25">
      <c r="A82" s="631"/>
      <c r="B82" s="169" t="s">
        <v>329</v>
      </c>
      <c r="C82" s="136" t="s">
        <v>535</v>
      </c>
    </row>
    <row r="83" spans="1:3" ht="25.5" x14ac:dyDescent="0.25">
      <c r="A83" s="631"/>
      <c r="B83" s="169" t="s">
        <v>330</v>
      </c>
      <c r="C83" s="136" t="s">
        <v>536</v>
      </c>
    </row>
    <row r="84" spans="1:3" ht="25.5" x14ac:dyDescent="0.25">
      <c r="A84" s="631"/>
      <c r="B84" s="169" t="s">
        <v>111</v>
      </c>
      <c r="C84" s="136" t="s">
        <v>537</v>
      </c>
    </row>
    <row r="85" spans="1:3" x14ac:dyDescent="0.25">
      <c r="A85" s="631"/>
      <c r="B85" s="169" t="s">
        <v>112</v>
      </c>
      <c r="C85" s="136" t="s">
        <v>1841</v>
      </c>
    </row>
    <row r="86" spans="1:3" x14ac:dyDescent="0.25">
      <c r="A86" s="631"/>
      <c r="B86" s="169" t="s">
        <v>113</v>
      </c>
      <c r="C86" s="136" t="s">
        <v>1840</v>
      </c>
    </row>
    <row r="87" spans="1:3" ht="25.5" x14ac:dyDescent="0.25">
      <c r="A87" s="631"/>
      <c r="B87" s="169" t="s">
        <v>739</v>
      </c>
      <c r="C87" s="136" t="s">
        <v>1464</v>
      </c>
    </row>
    <row r="88" spans="1:3" ht="25.5" x14ac:dyDescent="0.25">
      <c r="A88" s="631"/>
      <c r="B88" s="169" t="s">
        <v>740</v>
      </c>
      <c r="C88" s="136" t="s">
        <v>744</v>
      </c>
    </row>
    <row r="89" spans="1:3" ht="25.5" x14ac:dyDescent="0.25">
      <c r="A89" s="631"/>
      <c r="B89" s="169" t="s">
        <v>741</v>
      </c>
      <c r="C89" s="136" t="s">
        <v>745</v>
      </c>
    </row>
    <row r="90" spans="1:3" ht="25.5" x14ac:dyDescent="0.25">
      <c r="A90" s="631"/>
      <c r="B90" s="169" t="s">
        <v>742</v>
      </c>
      <c r="C90" s="136" t="s">
        <v>746</v>
      </c>
    </row>
    <row r="91" spans="1:3" ht="25.5" x14ac:dyDescent="0.25">
      <c r="A91" s="631"/>
      <c r="B91" s="169" t="s">
        <v>743</v>
      </c>
      <c r="C91" s="136" t="s">
        <v>747</v>
      </c>
    </row>
    <row r="92" spans="1:3" ht="26.25" thickBot="1" x14ac:dyDescent="0.3">
      <c r="A92" s="632"/>
      <c r="B92" s="141" t="s">
        <v>333</v>
      </c>
      <c r="C92" s="138" t="s">
        <v>1842</v>
      </c>
    </row>
    <row r="93" spans="1:3" x14ac:dyDescent="0.25">
      <c r="A93" s="630" t="s">
        <v>723</v>
      </c>
      <c r="B93" s="139" t="s">
        <v>730</v>
      </c>
      <c r="C93" s="410" t="s">
        <v>1843</v>
      </c>
    </row>
    <row r="94" spans="1:3" ht="38.25" x14ac:dyDescent="0.25">
      <c r="A94" s="631"/>
      <c r="B94" s="140" t="s">
        <v>731</v>
      </c>
      <c r="C94" s="281" t="s">
        <v>1844</v>
      </c>
    </row>
    <row r="95" spans="1:3" ht="38.25" x14ac:dyDescent="0.25">
      <c r="A95" s="631"/>
      <c r="B95" s="140" t="s">
        <v>538</v>
      </c>
      <c r="C95" s="281" t="s">
        <v>1845</v>
      </c>
    </row>
    <row r="96" spans="1:3" ht="38.25" x14ac:dyDescent="0.25">
      <c r="A96" s="631"/>
      <c r="B96" s="140" t="s">
        <v>539</v>
      </c>
      <c r="C96" s="281" t="s">
        <v>1846</v>
      </c>
    </row>
    <row r="97" spans="1:3" ht="13.5" thickBot="1" x14ac:dyDescent="0.3">
      <c r="A97" s="632"/>
      <c r="B97" s="141" t="s">
        <v>732</v>
      </c>
      <c r="C97" s="482" t="s">
        <v>733</v>
      </c>
    </row>
    <row r="98" spans="1:3" ht="38.25" x14ac:dyDescent="0.25">
      <c r="A98" s="630" t="s">
        <v>316</v>
      </c>
      <c r="B98" s="139" t="s">
        <v>6</v>
      </c>
      <c r="C98" s="410" t="s">
        <v>1850</v>
      </c>
    </row>
    <row r="99" spans="1:3" ht="38.25" x14ac:dyDescent="0.25">
      <c r="A99" s="631"/>
      <c r="B99" s="140" t="s">
        <v>7</v>
      </c>
      <c r="C99" s="281" t="s">
        <v>1851</v>
      </c>
    </row>
    <row r="100" spans="1:3" x14ac:dyDescent="0.25">
      <c r="A100" s="631"/>
      <c r="B100" s="140" t="s">
        <v>1537</v>
      </c>
      <c r="C100" s="281" t="s">
        <v>1540</v>
      </c>
    </row>
    <row r="101" spans="1:3" ht="38.25" x14ac:dyDescent="0.25">
      <c r="A101" s="631"/>
      <c r="B101" s="140" t="s">
        <v>8</v>
      </c>
      <c r="C101" s="281" t="s">
        <v>1852</v>
      </c>
    </row>
    <row r="102" spans="1:3" ht="51" x14ac:dyDescent="0.25">
      <c r="A102" s="631"/>
      <c r="B102" s="140" t="s">
        <v>9</v>
      </c>
      <c r="C102" s="281" t="s">
        <v>1853</v>
      </c>
    </row>
    <row r="103" spans="1:3" ht="51" x14ac:dyDescent="0.25">
      <c r="A103" s="631"/>
      <c r="B103" s="140" t="s">
        <v>1613</v>
      </c>
      <c r="C103" s="281" t="s">
        <v>1847</v>
      </c>
    </row>
    <row r="104" spans="1:3" ht="38.25" x14ac:dyDescent="0.25">
      <c r="A104" s="631"/>
      <c r="B104" s="140" t="s">
        <v>10</v>
      </c>
      <c r="C104" s="281" t="s">
        <v>1893</v>
      </c>
    </row>
    <row r="105" spans="1:3" ht="38.25" x14ac:dyDescent="0.25">
      <c r="A105" s="631"/>
      <c r="B105" s="169" t="s">
        <v>12</v>
      </c>
      <c r="C105" s="281" t="s">
        <v>1848</v>
      </c>
    </row>
    <row r="106" spans="1:3" ht="25.5" x14ac:dyDescent="0.25">
      <c r="A106" s="631"/>
      <c r="B106" s="169" t="s">
        <v>11</v>
      </c>
      <c r="C106" s="281" t="s">
        <v>1622</v>
      </c>
    </row>
    <row r="107" spans="1:3" ht="38.25" x14ac:dyDescent="0.25">
      <c r="A107" s="631"/>
      <c r="B107" s="169" t="s">
        <v>108</v>
      </c>
      <c r="C107" s="281" t="s">
        <v>1623</v>
      </c>
    </row>
    <row r="108" spans="1:3" ht="26.25" thickBot="1" x14ac:dyDescent="0.3">
      <c r="A108" s="632"/>
      <c r="B108" s="141" t="s">
        <v>182</v>
      </c>
      <c r="C108" s="138" t="s">
        <v>1849</v>
      </c>
    </row>
    <row r="109" spans="1:3" ht="63.75" x14ac:dyDescent="0.25">
      <c r="A109" s="630" t="s">
        <v>144</v>
      </c>
      <c r="B109" s="139" t="s">
        <v>115</v>
      </c>
      <c r="C109" s="135" t="s">
        <v>1872</v>
      </c>
    </row>
    <row r="110" spans="1:3" ht="76.5" x14ac:dyDescent="0.25">
      <c r="A110" s="631"/>
      <c r="B110" s="140" t="s">
        <v>34</v>
      </c>
      <c r="C110" s="281" t="s">
        <v>1854</v>
      </c>
    </row>
    <row r="111" spans="1:3" ht="38.25" x14ac:dyDescent="0.25">
      <c r="A111" s="631"/>
      <c r="B111" s="140" t="s">
        <v>35</v>
      </c>
      <c r="C111" s="136" t="s">
        <v>1855</v>
      </c>
    </row>
    <row r="112" spans="1:3" ht="38.25" x14ac:dyDescent="0.25">
      <c r="A112" s="631"/>
      <c r="B112" s="140" t="s">
        <v>36</v>
      </c>
      <c r="C112" s="136" t="s">
        <v>1856</v>
      </c>
    </row>
    <row r="113" spans="1:3" ht="51" x14ac:dyDescent="0.25">
      <c r="A113" s="631"/>
      <c r="B113" s="140" t="s">
        <v>37</v>
      </c>
      <c r="C113" s="281" t="s">
        <v>1624</v>
      </c>
    </row>
    <row r="114" spans="1:3" ht="38.25" x14ac:dyDescent="0.25">
      <c r="A114" s="631"/>
      <c r="B114" s="140" t="s">
        <v>207</v>
      </c>
      <c r="C114" s="281" t="s">
        <v>1857</v>
      </c>
    </row>
    <row r="115" spans="1:3" x14ac:dyDescent="0.25">
      <c r="A115" s="631"/>
      <c r="B115" s="140" t="s">
        <v>317</v>
      </c>
      <c r="C115" s="136" t="s">
        <v>318</v>
      </c>
    </row>
    <row r="116" spans="1:3" x14ac:dyDescent="0.25">
      <c r="A116" s="631"/>
      <c r="B116" s="140" t="s">
        <v>319</v>
      </c>
      <c r="C116" s="136" t="s">
        <v>320</v>
      </c>
    </row>
    <row r="117" spans="1:3" x14ac:dyDescent="0.25">
      <c r="A117" s="631"/>
      <c r="B117" s="140" t="s">
        <v>321</v>
      </c>
      <c r="C117" s="136" t="s">
        <v>322</v>
      </c>
    </row>
    <row r="118" spans="1:3" ht="38.25" x14ac:dyDescent="0.25">
      <c r="A118" s="631"/>
      <c r="B118" s="140" t="s">
        <v>323</v>
      </c>
      <c r="C118" s="136" t="s">
        <v>1810</v>
      </c>
    </row>
    <row r="119" spans="1:3" ht="25.5" x14ac:dyDescent="0.25">
      <c r="A119" s="631"/>
      <c r="B119" s="339" t="s">
        <v>1543</v>
      </c>
      <c r="C119" s="289" t="s">
        <v>1601</v>
      </c>
    </row>
    <row r="120" spans="1:3" ht="13.5" thickBot="1" x14ac:dyDescent="0.3">
      <c r="A120" s="632"/>
      <c r="B120" s="141" t="s">
        <v>193</v>
      </c>
      <c r="C120" s="138" t="s">
        <v>304</v>
      </c>
    </row>
    <row r="121" spans="1:3" ht="51" x14ac:dyDescent="0.25">
      <c r="A121" s="630" t="s">
        <v>132</v>
      </c>
      <c r="B121" s="139" t="s">
        <v>334</v>
      </c>
      <c r="C121" s="136" t="s">
        <v>1888</v>
      </c>
    </row>
    <row r="122" spans="1:3" ht="63.75" x14ac:dyDescent="0.25">
      <c r="A122" s="631"/>
      <c r="B122" s="140" t="s">
        <v>1518</v>
      </c>
      <c r="C122" s="136" t="s">
        <v>1912</v>
      </c>
    </row>
    <row r="123" spans="1:3" ht="76.5" x14ac:dyDescent="0.25">
      <c r="A123" s="631"/>
      <c r="B123" s="140" t="s">
        <v>1517</v>
      </c>
      <c r="C123" s="136" t="s">
        <v>1907</v>
      </c>
    </row>
    <row r="124" spans="1:3" ht="89.25" x14ac:dyDescent="0.25">
      <c r="A124" s="631"/>
      <c r="B124" s="140" t="s">
        <v>1519</v>
      </c>
      <c r="C124" s="136" t="s">
        <v>1913</v>
      </c>
    </row>
    <row r="125" spans="1:3" ht="63.75" x14ac:dyDescent="0.25">
      <c r="A125" s="631"/>
      <c r="B125" s="140" t="s">
        <v>335</v>
      </c>
      <c r="C125" s="281" t="s">
        <v>1904</v>
      </c>
    </row>
    <row r="126" spans="1:3" ht="38.25" x14ac:dyDescent="0.25">
      <c r="A126" s="631"/>
      <c r="B126" s="169" t="s">
        <v>175</v>
      </c>
      <c r="C126" s="281" t="s">
        <v>1870</v>
      </c>
    </row>
    <row r="127" spans="1:3" ht="25.5" x14ac:dyDescent="0.25">
      <c r="A127" s="631"/>
      <c r="B127" s="169" t="s">
        <v>121</v>
      </c>
      <c r="C127" s="136" t="s">
        <v>1465</v>
      </c>
    </row>
    <row r="128" spans="1:3" ht="13.5" thickBot="1" x14ac:dyDescent="0.3">
      <c r="A128" s="632"/>
      <c r="B128" s="141" t="s">
        <v>179</v>
      </c>
      <c r="C128" s="138" t="s">
        <v>304</v>
      </c>
    </row>
    <row r="129" spans="1:3" ht="25.5" x14ac:dyDescent="0.25">
      <c r="A129" s="630" t="s">
        <v>1493</v>
      </c>
      <c r="B129" s="140" t="s">
        <v>73</v>
      </c>
      <c r="C129" s="281" t="s">
        <v>748</v>
      </c>
    </row>
    <row r="130" spans="1:3" x14ac:dyDescent="0.25">
      <c r="A130" s="631"/>
      <c r="B130" s="140" t="s">
        <v>38</v>
      </c>
      <c r="C130" s="411" t="s">
        <v>807</v>
      </c>
    </row>
    <row r="131" spans="1:3" ht="25.5" x14ac:dyDescent="0.25">
      <c r="A131" s="631"/>
      <c r="B131" s="169" t="s">
        <v>324</v>
      </c>
      <c r="C131" s="281" t="s">
        <v>1858</v>
      </c>
    </row>
    <row r="132" spans="1:3" ht="13.5" thickBot="1" x14ac:dyDescent="0.3">
      <c r="A132" s="632"/>
      <c r="B132" s="141" t="s">
        <v>194</v>
      </c>
      <c r="C132" s="138" t="s">
        <v>304</v>
      </c>
    </row>
    <row r="133" spans="1:3" ht="63.75" x14ac:dyDescent="0.25">
      <c r="A133" s="630" t="s">
        <v>763</v>
      </c>
      <c r="B133" s="286" t="s">
        <v>780</v>
      </c>
      <c r="C133" s="135" t="s">
        <v>1859</v>
      </c>
    </row>
    <row r="134" spans="1:3" ht="51" x14ac:dyDescent="0.25">
      <c r="A134" s="631"/>
      <c r="B134" s="169" t="s">
        <v>781</v>
      </c>
      <c r="C134" s="136" t="s">
        <v>1860</v>
      </c>
    </row>
    <row r="135" spans="1:3" ht="51" x14ac:dyDescent="0.25">
      <c r="A135" s="631"/>
      <c r="B135" s="169" t="s">
        <v>782</v>
      </c>
      <c r="C135" s="136" t="s">
        <v>811</v>
      </c>
    </row>
    <row r="136" spans="1:3" ht="51" x14ac:dyDescent="0.25">
      <c r="A136" s="631"/>
      <c r="B136" s="169" t="s">
        <v>783</v>
      </c>
      <c r="C136" s="136" t="s">
        <v>810</v>
      </c>
    </row>
    <row r="137" spans="1:3" ht="38.25" x14ac:dyDescent="0.25">
      <c r="A137" s="631"/>
      <c r="B137" s="169" t="s">
        <v>784</v>
      </c>
      <c r="C137" s="136" t="s">
        <v>1861</v>
      </c>
    </row>
    <row r="138" spans="1:3" ht="51" x14ac:dyDescent="0.25">
      <c r="A138" s="631"/>
      <c r="B138" s="169" t="s">
        <v>785</v>
      </c>
      <c r="C138" s="136" t="s">
        <v>809</v>
      </c>
    </row>
    <row r="139" spans="1:3" ht="13.5" thickBot="1" x14ac:dyDescent="0.3">
      <c r="A139" s="632"/>
      <c r="B139" s="292" t="s">
        <v>786</v>
      </c>
      <c r="C139" s="138" t="s">
        <v>808</v>
      </c>
    </row>
    <row r="140" spans="1:3" ht="51" x14ac:dyDescent="0.25">
      <c r="A140" s="630" t="s">
        <v>532</v>
      </c>
      <c r="B140" s="139" t="s">
        <v>339</v>
      </c>
      <c r="C140" s="135" t="s">
        <v>1541</v>
      </c>
    </row>
    <row r="141" spans="1:3" ht="89.25" x14ac:dyDescent="0.25">
      <c r="A141" s="631"/>
      <c r="B141" s="140" t="s">
        <v>1517</v>
      </c>
      <c r="C141" s="136" t="s">
        <v>1908</v>
      </c>
    </row>
    <row r="142" spans="1:3" ht="89.25" x14ac:dyDescent="0.25">
      <c r="A142" s="631"/>
      <c r="B142" s="140" t="s">
        <v>1519</v>
      </c>
      <c r="C142" s="136" t="s">
        <v>1909</v>
      </c>
    </row>
    <row r="143" spans="1:3" ht="38.25" x14ac:dyDescent="0.25">
      <c r="A143" s="631"/>
      <c r="B143" s="140" t="s">
        <v>153</v>
      </c>
      <c r="C143" s="136" t="s">
        <v>1910</v>
      </c>
    </row>
    <row r="144" spans="1:3" ht="51" x14ac:dyDescent="0.25">
      <c r="A144" s="631"/>
      <c r="B144" s="140" t="s">
        <v>178</v>
      </c>
      <c r="C144" s="136" t="s">
        <v>1889</v>
      </c>
    </row>
    <row r="145" spans="1:3" ht="51" x14ac:dyDescent="0.25">
      <c r="A145" s="631"/>
      <c r="B145" s="140" t="s">
        <v>1518</v>
      </c>
      <c r="C145" s="136" t="s">
        <v>1911</v>
      </c>
    </row>
    <row r="146" spans="1:3" ht="25.5" x14ac:dyDescent="0.25">
      <c r="A146" s="631"/>
      <c r="B146" s="140" t="s">
        <v>180</v>
      </c>
      <c r="C146" s="136" t="s">
        <v>1905</v>
      </c>
    </row>
    <row r="147" spans="1:3" x14ac:dyDescent="0.25">
      <c r="A147" s="631"/>
      <c r="B147" s="140" t="s">
        <v>327</v>
      </c>
      <c r="C147" s="136" t="s">
        <v>1890</v>
      </c>
    </row>
    <row r="148" spans="1:3" ht="38.25" x14ac:dyDescent="0.25">
      <c r="A148" s="631"/>
      <c r="B148" s="169" t="s">
        <v>326</v>
      </c>
      <c r="C148" s="136" t="s">
        <v>1906</v>
      </c>
    </row>
    <row r="149" spans="1:3" ht="25.5" x14ac:dyDescent="0.25">
      <c r="A149" s="631"/>
      <c r="B149" s="169" t="s">
        <v>233</v>
      </c>
      <c r="C149" s="281" t="s">
        <v>749</v>
      </c>
    </row>
    <row r="150" spans="1:3" ht="25.5" x14ac:dyDescent="0.25">
      <c r="A150" s="631"/>
      <c r="B150" s="169" t="s">
        <v>120</v>
      </c>
      <c r="C150" s="281" t="s">
        <v>750</v>
      </c>
    </row>
    <row r="151" spans="1:3" ht="25.5" x14ac:dyDescent="0.25">
      <c r="A151" s="631"/>
      <c r="B151" s="169" t="s">
        <v>122</v>
      </c>
      <c r="C151" s="136" t="s">
        <v>600</v>
      </c>
    </row>
    <row r="152" spans="1:3" ht="13.5" thickBot="1" x14ac:dyDescent="0.3">
      <c r="A152" s="632"/>
      <c r="B152" s="141" t="s">
        <v>328</v>
      </c>
      <c r="C152" s="138" t="s">
        <v>599</v>
      </c>
    </row>
    <row r="153" spans="1:3" x14ac:dyDescent="0.25">
      <c r="A153" s="627" t="s">
        <v>533</v>
      </c>
      <c r="B153" s="169" t="s">
        <v>123</v>
      </c>
      <c r="C153" s="136" t="s">
        <v>1862</v>
      </c>
    </row>
    <row r="154" spans="1:3" x14ac:dyDescent="0.25">
      <c r="A154" s="628"/>
      <c r="B154" s="169" t="s">
        <v>124</v>
      </c>
      <c r="C154" s="136" t="s">
        <v>1863</v>
      </c>
    </row>
    <row r="155" spans="1:3" x14ac:dyDescent="0.25">
      <c r="A155" s="628"/>
      <c r="B155" s="169" t="s">
        <v>130</v>
      </c>
      <c r="C155" s="136" t="s">
        <v>1864</v>
      </c>
    </row>
    <row r="156" spans="1:3" x14ac:dyDescent="0.25">
      <c r="A156" s="628"/>
      <c r="B156" s="169" t="s">
        <v>131</v>
      </c>
      <c r="C156" s="136" t="s">
        <v>1865</v>
      </c>
    </row>
    <row r="157" spans="1:3" x14ac:dyDescent="0.25">
      <c r="A157" s="628"/>
      <c r="B157" s="169" t="s">
        <v>125</v>
      </c>
      <c r="C157" s="136" t="s">
        <v>342</v>
      </c>
    </row>
    <row r="158" spans="1:3" ht="25.5" x14ac:dyDescent="0.25">
      <c r="A158" s="628"/>
      <c r="B158" s="169" t="s">
        <v>236</v>
      </c>
      <c r="C158" s="136" t="s">
        <v>343</v>
      </c>
    </row>
    <row r="159" spans="1:3" ht="38.25" x14ac:dyDescent="0.25">
      <c r="A159" s="628"/>
      <c r="B159" s="169" t="s">
        <v>337</v>
      </c>
      <c r="C159" s="136" t="s">
        <v>648</v>
      </c>
    </row>
    <row r="160" spans="1:3" ht="38.25" x14ac:dyDescent="0.25">
      <c r="A160" s="628"/>
      <c r="B160" s="169" t="s">
        <v>338</v>
      </c>
      <c r="C160" s="136" t="s">
        <v>649</v>
      </c>
    </row>
    <row r="161" spans="1:3" ht="26.25" thickBot="1" x14ac:dyDescent="0.3">
      <c r="A161" s="629"/>
      <c r="B161" s="171" t="s">
        <v>751</v>
      </c>
      <c r="C161" s="289" t="s">
        <v>304</v>
      </c>
    </row>
    <row r="162" spans="1:3" ht="114.75" x14ac:dyDescent="0.25">
      <c r="A162" s="627" t="s">
        <v>1484</v>
      </c>
      <c r="B162" s="170" t="s">
        <v>228</v>
      </c>
      <c r="C162" s="135" t="s">
        <v>1866</v>
      </c>
    </row>
    <row r="163" spans="1:3" ht="51" x14ac:dyDescent="0.25">
      <c r="A163" s="628"/>
      <c r="B163" s="319" t="s">
        <v>714</v>
      </c>
      <c r="C163" s="320" t="s">
        <v>1867</v>
      </c>
    </row>
    <row r="164" spans="1:3" x14ac:dyDescent="0.25">
      <c r="A164" s="628"/>
      <c r="B164" s="169" t="s">
        <v>716</v>
      </c>
      <c r="C164" s="136" t="s">
        <v>1546</v>
      </c>
    </row>
    <row r="165" spans="1:3" ht="25.5" x14ac:dyDescent="0.25">
      <c r="A165" s="628"/>
      <c r="B165" s="169" t="s">
        <v>1486</v>
      </c>
      <c r="C165" s="136" t="s">
        <v>1547</v>
      </c>
    </row>
    <row r="166" spans="1:3" ht="25.5" x14ac:dyDescent="0.25">
      <c r="A166" s="628"/>
      <c r="B166" s="169" t="s">
        <v>1545</v>
      </c>
      <c r="C166" s="136" t="s">
        <v>1508</v>
      </c>
    </row>
    <row r="167" spans="1:3" ht="51.75" thickBot="1" x14ac:dyDescent="0.3">
      <c r="A167" s="629"/>
      <c r="B167" s="169" t="s">
        <v>1490</v>
      </c>
      <c r="C167" s="136" t="s">
        <v>1868</v>
      </c>
    </row>
    <row r="168" spans="1:3" x14ac:dyDescent="0.25">
      <c r="A168" s="627" t="s">
        <v>1485</v>
      </c>
      <c r="B168" s="170" t="s">
        <v>227</v>
      </c>
      <c r="C168" s="135" t="s">
        <v>297</v>
      </c>
    </row>
    <row r="169" spans="1:3" x14ac:dyDescent="0.25">
      <c r="A169" s="628"/>
      <c r="B169" s="169" t="s">
        <v>15</v>
      </c>
      <c r="C169" s="136" t="s">
        <v>1869</v>
      </c>
    </row>
    <row r="170" spans="1:3" x14ac:dyDescent="0.25">
      <c r="A170" s="628"/>
      <c r="B170" s="169" t="s">
        <v>801</v>
      </c>
      <c r="C170" s="136" t="s">
        <v>1520</v>
      </c>
    </row>
    <row r="171" spans="1:3" x14ac:dyDescent="0.25">
      <c r="A171" s="628"/>
      <c r="B171" s="169" t="s">
        <v>1478</v>
      </c>
      <c r="C171" s="136" t="s">
        <v>1521</v>
      </c>
    </row>
    <row r="172" spans="1:3" x14ac:dyDescent="0.25">
      <c r="A172" s="628"/>
      <c r="B172" s="169" t="s">
        <v>802</v>
      </c>
      <c r="C172" s="136" t="s">
        <v>1522</v>
      </c>
    </row>
    <row r="173" spans="1:3" x14ac:dyDescent="0.25">
      <c r="A173" s="628"/>
      <c r="B173" s="169" t="s">
        <v>1479</v>
      </c>
      <c r="C173" s="136" t="s">
        <v>1526</v>
      </c>
    </row>
    <row r="174" spans="1:3" x14ac:dyDescent="0.25">
      <c r="A174" s="628"/>
      <c r="B174" s="169" t="s">
        <v>1527</v>
      </c>
      <c r="C174" s="136" t="s">
        <v>1811</v>
      </c>
    </row>
    <row r="175" spans="1:3" x14ac:dyDescent="0.25">
      <c r="A175" s="628"/>
      <c r="B175" s="169" t="s">
        <v>719</v>
      </c>
      <c r="C175" s="136" t="s">
        <v>1523</v>
      </c>
    </row>
    <row r="176" spans="1:3" ht="25.5" x14ac:dyDescent="0.25">
      <c r="A176" s="628"/>
      <c r="B176" s="169" t="s">
        <v>718</v>
      </c>
      <c r="C176" s="136" t="s">
        <v>1528</v>
      </c>
    </row>
    <row r="177" spans="1:3" ht="38.25" x14ac:dyDescent="0.25">
      <c r="A177" s="628"/>
      <c r="B177" s="169" t="s">
        <v>1466</v>
      </c>
      <c r="C177" s="136" t="s">
        <v>1812</v>
      </c>
    </row>
    <row r="178" spans="1:3" x14ac:dyDescent="0.25">
      <c r="A178" s="628"/>
      <c r="B178" s="169" t="s">
        <v>717</v>
      </c>
      <c r="C178" s="136" t="s">
        <v>1473</v>
      </c>
    </row>
    <row r="179" spans="1:3" ht="25.5" x14ac:dyDescent="0.25">
      <c r="A179" s="628"/>
      <c r="B179" s="169" t="s">
        <v>1472</v>
      </c>
      <c r="C179" s="136" t="s">
        <v>1803</v>
      </c>
    </row>
    <row r="180" spans="1:3" ht="25.5" x14ac:dyDescent="0.25">
      <c r="A180" s="628"/>
      <c r="B180" s="169" t="s">
        <v>691</v>
      </c>
      <c r="C180" s="136" t="s">
        <v>1535</v>
      </c>
    </row>
    <row r="181" spans="1:3" ht="38.25" x14ac:dyDescent="0.25">
      <c r="A181" s="628"/>
      <c r="B181" s="169" t="s">
        <v>1532</v>
      </c>
      <c r="C181" s="136" t="s">
        <v>1533</v>
      </c>
    </row>
    <row r="182" spans="1:3" ht="39" thickBot="1" x14ac:dyDescent="0.3">
      <c r="A182" s="629"/>
      <c r="B182" s="171" t="s">
        <v>803</v>
      </c>
      <c r="C182" s="138" t="s">
        <v>1534</v>
      </c>
    </row>
  </sheetData>
  <autoFilter ref="A2:C167" xr:uid="{4443BC4D-DF75-42EF-A23B-0B7063B72966}"/>
  <mergeCells count="17">
    <mergeCell ref="A62:A68"/>
    <mergeCell ref="A69:A92"/>
    <mergeCell ref="A3:A22"/>
    <mergeCell ref="A23:A29"/>
    <mergeCell ref="A36:A45"/>
    <mergeCell ref="A30:A35"/>
    <mergeCell ref="A46:A61"/>
    <mergeCell ref="A93:A97"/>
    <mergeCell ref="A98:A108"/>
    <mergeCell ref="A109:A120"/>
    <mergeCell ref="A121:A128"/>
    <mergeCell ref="A129:A132"/>
    <mergeCell ref="A168:A182"/>
    <mergeCell ref="A133:A139"/>
    <mergeCell ref="A140:A152"/>
    <mergeCell ref="A153:A161"/>
    <mergeCell ref="A162:A167"/>
  </mergeCells>
  <printOptions horizontalCentered="1"/>
  <pageMargins left="0.2" right="0.2" top="0.5" bottom="0.5" header="0.15" footer="0.3"/>
  <pageSetup scale="54" fitToHeight="5" orientation="landscape" horizontalDpi="1200" verticalDpi="1200" r:id="rId1"/>
  <headerFooter>
    <oddHeader>&amp;C&amp;"Arial,Regular"ILPA PortCo Template - Definitions&amp;R&amp;G</oddHeader>
  </headerFooter>
  <rowBreaks count="6" manualBreakCount="6">
    <brk id="35" max="16383" man="1"/>
    <brk id="68" max="16383" man="1"/>
    <brk id="97" max="16383" man="1"/>
    <brk id="120" max="16383" man="1"/>
    <brk id="132" max="16383" man="1"/>
    <brk id="152"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BDFA-AFAF-46CF-9276-423A8E4A8471}">
  <sheetPr>
    <tabColor rgb="FFFFC000"/>
  </sheetPr>
  <dimension ref="A1:BU315"/>
  <sheetViews>
    <sheetView showGridLines="0" zoomScale="90" zoomScaleNormal="90" workbookViewId="0">
      <pane ySplit="4" topLeftCell="A5" activePane="bottomLeft" state="frozen"/>
      <selection pane="bottomLeft" activeCell="A5" sqref="A5"/>
    </sheetView>
  </sheetViews>
  <sheetFormatPr defaultColWidth="8.85546875" defaultRowHeight="12.75" x14ac:dyDescent="0.25"/>
  <cols>
    <col min="1" max="1" width="15.7109375" style="108" bestFit="1" customWidth="1"/>
    <col min="2" max="2" width="39.5703125" style="104" customWidth="1"/>
    <col min="3" max="3" width="2.28515625" style="104" customWidth="1"/>
    <col min="4" max="4" width="10" style="104" customWidth="1"/>
    <col min="5" max="5" width="2.28515625" style="104" customWidth="1"/>
    <col min="6" max="6" width="22.140625" style="108" customWidth="1"/>
    <col min="7" max="7" width="2.28515625" style="104" customWidth="1"/>
    <col min="8" max="8" width="17.42578125" style="104" bestFit="1" customWidth="1"/>
    <col min="9" max="9" width="2.28515625" style="104" customWidth="1"/>
    <col min="10" max="10" width="17.42578125" style="108" bestFit="1" customWidth="1"/>
    <col min="11" max="11" width="2.28515625" style="104" customWidth="1"/>
    <col min="12" max="12" width="17.42578125" style="104" bestFit="1" customWidth="1"/>
    <col min="13" max="13" width="2.28515625" style="104" customWidth="1"/>
    <col min="14" max="14" width="10.5703125" style="108" customWidth="1"/>
    <col min="15" max="15" width="2.28515625" style="104" customWidth="1"/>
    <col min="16" max="16" width="21" style="108" bestFit="1" customWidth="1"/>
    <col min="17" max="17" width="2.28515625" style="104" customWidth="1"/>
    <col min="18" max="18" width="19" style="108" customWidth="1"/>
    <col min="19" max="19" width="59.7109375" style="104" customWidth="1"/>
    <col min="20" max="20" width="2.28515625" style="104" customWidth="1"/>
    <col min="21" max="21" width="33.140625" style="104" customWidth="1"/>
    <col min="22" max="22" width="2.28515625" style="104" customWidth="1"/>
    <col min="23" max="23" width="10.140625" style="108" bestFit="1" customWidth="1"/>
    <col min="24" max="24" width="40.7109375" style="104" customWidth="1"/>
    <col min="25" max="25" width="2.28515625" style="104" customWidth="1"/>
    <col min="26" max="26" width="13.85546875" style="108" customWidth="1"/>
    <col min="27" max="27" width="30.140625" style="104" customWidth="1"/>
    <col min="28" max="28" width="2.28515625" style="104" customWidth="1"/>
    <col min="29" max="29" width="13.7109375" style="108" customWidth="1"/>
    <col min="30" max="30" width="40.42578125" style="104" customWidth="1"/>
    <col min="31" max="31" width="2.28515625" style="104" customWidth="1"/>
    <col min="32" max="32" width="12.7109375" style="104" bestFit="1" customWidth="1"/>
    <col min="33" max="33" width="32.28515625" style="104" customWidth="1"/>
    <col min="34" max="34" width="2.28515625" style="104" customWidth="1"/>
    <col min="35" max="35" width="18.28515625" style="108" bestFit="1" customWidth="1"/>
    <col min="36" max="36" width="36.5703125" style="104" customWidth="1"/>
    <col min="37" max="37" width="2.28515625" style="104" customWidth="1"/>
    <col min="38" max="38" width="17.28515625" style="104" customWidth="1"/>
    <col min="39" max="39" width="55" style="134" customWidth="1"/>
    <col min="40" max="40" width="2.28515625" style="104" customWidth="1"/>
    <col min="41" max="41" width="12.28515625" style="108" bestFit="1" customWidth="1"/>
    <col min="42" max="42" width="24.28515625" style="104" customWidth="1"/>
    <col min="43" max="43" width="2.28515625" style="104" customWidth="1"/>
    <col min="44" max="44" width="14.28515625" style="108" customWidth="1"/>
    <col min="45" max="45" width="25.7109375" style="104" customWidth="1"/>
    <col min="46" max="46" width="2.28515625" style="104" customWidth="1"/>
    <col min="47" max="47" width="12.5703125" style="108" bestFit="1" customWidth="1"/>
    <col min="48" max="48" width="24.7109375" style="104" customWidth="1"/>
    <col min="49" max="49" width="2.28515625" style="104" customWidth="1"/>
    <col min="50" max="50" width="13.5703125" style="108" bestFit="1" customWidth="1"/>
    <col min="51" max="51" width="50.85546875" style="108" customWidth="1"/>
    <col min="52" max="52" width="2.28515625" style="104" customWidth="1"/>
    <col min="53" max="53" width="17.85546875" style="108" bestFit="1" customWidth="1"/>
    <col min="54" max="54" width="51.28515625" style="104" customWidth="1"/>
    <col min="55" max="55" width="2.28515625" style="104" customWidth="1"/>
    <col min="56" max="56" width="16.28515625" style="104" bestFit="1" customWidth="1"/>
    <col min="57" max="57" width="82.42578125" style="104" customWidth="1"/>
    <col min="58" max="58" width="2.28515625" style="104" customWidth="1"/>
    <col min="59" max="59" width="18.28515625" style="108" customWidth="1"/>
    <col min="60" max="60" width="44.28515625" style="104" customWidth="1"/>
    <col min="61" max="61" width="2.28515625" style="104" customWidth="1"/>
    <col min="62" max="62" width="22.28515625" style="104" customWidth="1"/>
    <col min="63" max="63" width="52" style="104" customWidth="1"/>
    <col min="64" max="64" width="1.5703125" style="104" customWidth="1"/>
    <col min="65" max="65" width="17.42578125" style="104" customWidth="1"/>
    <col min="66" max="66" width="2.28515625" style="104" customWidth="1"/>
    <col min="67" max="67" width="8.42578125" style="104" customWidth="1"/>
    <col min="68" max="68" width="29.7109375" style="104" customWidth="1"/>
    <col min="69" max="16384" width="8.85546875" style="104"/>
  </cols>
  <sheetData>
    <row r="1" spans="1:73" x14ac:dyDescent="0.25">
      <c r="A1" s="327" t="str">
        <f>'1. Instructions'!$A$1</f>
        <v>ILPA Portfolio Company Metrics Template (v. 1.0) - This file was last updated on March 21, 2019</v>
      </c>
      <c r="B1" s="328"/>
      <c r="C1" s="329"/>
      <c r="D1" s="328"/>
      <c r="E1" s="329"/>
      <c r="F1" s="329"/>
      <c r="H1" s="108"/>
      <c r="J1" s="104"/>
      <c r="L1" s="108"/>
      <c r="M1" s="108"/>
      <c r="O1" s="108"/>
      <c r="P1" s="104"/>
      <c r="Q1" s="108"/>
      <c r="R1" s="104"/>
      <c r="S1" s="108"/>
      <c r="T1" s="108"/>
      <c r="V1" s="108"/>
      <c r="W1" s="104"/>
      <c r="X1" s="108"/>
      <c r="Y1" s="108"/>
      <c r="Z1" s="104"/>
      <c r="AA1" s="108"/>
      <c r="AB1" s="108"/>
      <c r="AC1" s="104"/>
      <c r="AE1" s="108"/>
      <c r="AG1" s="108"/>
      <c r="AH1" s="108"/>
      <c r="AI1" s="104"/>
      <c r="AK1" s="108"/>
      <c r="AM1" s="108"/>
      <c r="AN1" s="108"/>
      <c r="AO1" s="104"/>
      <c r="AP1" s="108"/>
      <c r="AQ1" s="108"/>
      <c r="AR1" s="104"/>
      <c r="AS1" s="108"/>
      <c r="AT1" s="108"/>
      <c r="AU1" s="104"/>
      <c r="AW1" s="108"/>
      <c r="AX1" s="104"/>
      <c r="AY1" s="104"/>
      <c r="BA1" s="104"/>
      <c r="BE1" s="108"/>
      <c r="BG1" s="104"/>
      <c r="BH1" s="108"/>
    </row>
    <row r="2" spans="1:73" x14ac:dyDescent="0.25">
      <c r="A2" s="294" t="s">
        <v>248</v>
      </c>
      <c r="B2" s="293"/>
      <c r="C2" s="293"/>
      <c r="D2" s="108"/>
      <c r="E2" s="293"/>
      <c r="F2" s="293"/>
      <c r="G2" s="293"/>
      <c r="H2" s="293"/>
      <c r="I2" s="293"/>
      <c r="J2" s="293"/>
      <c r="K2" s="293"/>
      <c r="L2" s="293"/>
      <c r="M2" s="293"/>
      <c r="O2" s="293"/>
      <c r="P2" s="104"/>
      <c r="Q2" s="293"/>
      <c r="R2" s="104"/>
      <c r="S2" s="108"/>
      <c r="T2" s="293"/>
      <c r="V2" s="293"/>
      <c r="W2" s="104"/>
      <c r="X2" s="108"/>
      <c r="Y2" s="293"/>
      <c r="Z2" s="104"/>
      <c r="AA2" s="108"/>
      <c r="AB2" s="293"/>
      <c r="AC2" s="104"/>
      <c r="AE2" s="293"/>
      <c r="AG2" s="108"/>
      <c r="AH2" s="293"/>
      <c r="AI2" s="104"/>
      <c r="AK2" s="293"/>
      <c r="AM2" s="108"/>
      <c r="AN2" s="293"/>
      <c r="AO2" s="104"/>
      <c r="AP2" s="108"/>
      <c r="AQ2" s="293"/>
      <c r="AR2" s="104"/>
      <c r="AS2" s="108"/>
      <c r="AT2" s="293"/>
      <c r="AU2" s="104"/>
      <c r="AW2" s="293"/>
      <c r="AX2" s="104"/>
      <c r="AY2" s="104"/>
      <c r="BA2" s="104"/>
      <c r="BE2" s="108"/>
      <c r="BG2" s="104"/>
      <c r="BH2" s="108"/>
    </row>
    <row r="3" spans="1:73" x14ac:dyDescent="0.25">
      <c r="C3" s="117"/>
      <c r="E3" s="117"/>
      <c r="BD3" s="259"/>
      <c r="BE3" s="259"/>
    </row>
    <row r="4" spans="1:73" s="108" customFormat="1" ht="38.25" x14ac:dyDescent="0.25">
      <c r="A4" s="119" t="s">
        <v>1567</v>
      </c>
      <c r="B4" s="118" t="s">
        <v>221</v>
      </c>
      <c r="C4" s="117"/>
      <c r="D4" s="119" t="s">
        <v>1568</v>
      </c>
      <c r="E4" s="117"/>
      <c r="F4" s="119" t="s">
        <v>1569</v>
      </c>
      <c r="G4" s="112"/>
      <c r="H4" s="119" t="s">
        <v>1570</v>
      </c>
      <c r="I4" s="112"/>
      <c r="J4" s="119" t="s">
        <v>1571</v>
      </c>
      <c r="K4" s="112"/>
      <c r="L4" s="119" t="s">
        <v>1572</v>
      </c>
      <c r="M4" s="112"/>
      <c r="N4" s="119" t="s">
        <v>1573</v>
      </c>
      <c r="O4" s="112"/>
      <c r="P4" s="119" t="s">
        <v>1574</v>
      </c>
      <c r="Q4" s="112"/>
      <c r="R4" s="262" t="s">
        <v>1575</v>
      </c>
      <c r="S4" s="262" t="s">
        <v>1805</v>
      </c>
      <c r="T4" s="112"/>
      <c r="U4" s="260" t="s">
        <v>1576</v>
      </c>
      <c r="V4" s="112"/>
      <c r="W4" s="173" t="s">
        <v>1577</v>
      </c>
      <c r="X4" s="174" t="s">
        <v>222</v>
      </c>
      <c r="Y4" s="112"/>
      <c r="Z4" s="173" t="s">
        <v>1578</v>
      </c>
      <c r="AA4" s="174" t="s">
        <v>223</v>
      </c>
      <c r="AB4" s="112"/>
      <c r="AC4" s="119" t="s">
        <v>1579</v>
      </c>
      <c r="AD4" s="118" t="s">
        <v>1895</v>
      </c>
      <c r="AE4" s="112"/>
      <c r="AF4" s="119" t="s">
        <v>1580</v>
      </c>
      <c r="AG4" s="118" t="s">
        <v>217</v>
      </c>
      <c r="AH4" s="112"/>
      <c r="AI4" s="119" t="s">
        <v>1581</v>
      </c>
      <c r="AJ4" s="118" t="s">
        <v>220</v>
      </c>
      <c r="AK4" s="112"/>
      <c r="AL4" s="119" t="s">
        <v>1582</v>
      </c>
      <c r="AM4" s="118" t="s">
        <v>218</v>
      </c>
      <c r="AN4" s="112"/>
      <c r="AO4" s="119" t="s">
        <v>245</v>
      </c>
      <c r="AP4" s="118" t="s">
        <v>224</v>
      </c>
      <c r="AQ4" s="112"/>
      <c r="AR4" s="173" t="s">
        <v>246</v>
      </c>
      <c r="AS4" s="174" t="s">
        <v>225</v>
      </c>
      <c r="AT4" s="112"/>
      <c r="AU4" s="173" t="s">
        <v>247</v>
      </c>
      <c r="AV4" s="174" t="s">
        <v>226</v>
      </c>
      <c r="AW4" s="112"/>
      <c r="AX4" s="120" t="s">
        <v>1583</v>
      </c>
      <c r="AY4" s="118" t="s">
        <v>216</v>
      </c>
      <c r="AZ4" s="116"/>
      <c r="BA4" s="119" t="s">
        <v>1584</v>
      </c>
      <c r="BB4" s="118" t="s">
        <v>219</v>
      </c>
      <c r="BC4" s="116"/>
      <c r="BD4" s="172" t="s">
        <v>1585</v>
      </c>
      <c r="BE4" s="174" t="s">
        <v>812</v>
      </c>
      <c r="BF4" s="116"/>
      <c r="BG4" s="173" t="s">
        <v>1586</v>
      </c>
      <c r="BH4" s="174" t="s">
        <v>790</v>
      </c>
      <c r="BI4" s="112"/>
      <c r="BJ4" s="636" t="s">
        <v>1587</v>
      </c>
      <c r="BK4" s="637"/>
      <c r="BM4" s="119" t="s">
        <v>1588</v>
      </c>
      <c r="BN4" s="112"/>
      <c r="BO4" s="636" t="s">
        <v>1589</v>
      </c>
      <c r="BP4" s="637"/>
    </row>
    <row r="5" spans="1:73" ht="102" x14ac:dyDescent="0.25">
      <c r="A5" s="106" t="s">
        <v>104</v>
      </c>
      <c r="B5" s="102" t="s">
        <v>255</v>
      </c>
      <c r="D5" s="106" t="s">
        <v>578</v>
      </c>
      <c r="F5" s="106" t="s">
        <v>846</v>
      </c>
      <c r="G5" s="112"/>
      <c r="H5" s="106" t="s">
        <v>868</v>
      </c>
      <c r="I5" s="112"/>
      <c r="J5" s="194" t="s">
        <v>48</v>
      </c>
      <c r="K5" s="112"/>
      <c r="L5" s="194" t="s">
        <v>48</v>
      </c>
      <c r="M5" s="112"/>
      <c r="N5" s="106" t="s">
        <v>268</v>
      </c>
      <c r="O5" s="112"/>
      <c r="P5" s="106" t="s">
        <v>344</v>
      </c>
      <c r="Q5" s="112"/>
      <c r="R5" s="106" t="s">
        <v>1498</v>
      </c>
      <c r="S5" s="102" t="s">
        <v>1503</v>
      </c>
      <c r="T5" s="112"/>
      <c r="U5" s="106" t="s">
        <v>419</v>
      </c>
      <c r="V5" s="112"/>
      <c r="W5" s="106" t="s">
        <v>159</v>
      </c>
      <c r="X5" s="102" t="s">
        <v>621</v>
      </c>
      <c r="Y5" s="112"/>
      <c r="Z5" s="106" t="s">
        <v>162</v>
      </c>
      <c r="AA5" s="102" t="s">
        <v>409</v>
      </c>
      <c r="AB5" s="112"/>
      <c r="AC5" s="211" t="s">
        <v>17</v>
      </c>
      <c r="AD5" s="210" t="s">
        <v>1896</v>
      </c>
      <c r="AE5" s="112"/>
      <c r="AF5" s="106" t="s">
        <v>580</v>
      </c>
      <c r="AG5" s="103" t="s">
        <v>1900</v>
      </c>
      <c r="AH5" s="112"/>
      <c r="AI5" s="106" t="s">
        <v>67</v>
      </c>
      <c r="AJ5" s="102" t="s">
        <v>1603</v>
      </c>
      <c r="AK5" s="112"/>
      <c r="AL5" s="106" t="s">
        <v>18</v>
      </c>
      <c r="AM5" s="195" t="s">
        <v>610</v>
      </c>
      <c r="AN5" s="112"/>
      <c r="AO5" s="106" t="s">
        <v>163</v>
      </c>
      <c r="AP5" s="102" t="s">
        <v>591</v>
      </c>
      <c r="AQ5" s="112"/>
      <c r="AR5" s="106" t="s">
        <v>164</v>
      </c>
      <c r="AS5" s="102" t="s">
        <v>260</v>
      </c>
      <c r="AT5" s="112"/>
      <c r="AU5" s="106" t="s">
        <v>166</v>
      </c>
      <c r="AV5" s="102" t="s">
        <v>262</v>
      </c>
      <c r="AW5" s="112"/>
      <c r="AX5" s="106" t="s">
        <v>158</v>
      </c>
      <c r="AY5" s="210" t="s">
        <v>244</v>
      </c>
      <c r="AZ5" s="116"/>
      <c r="BA5" s="106" t="s">
        <v>19</v>
      </c>
      <c r="BB5" s="114" t="s">
        <v>250</v>
      </c>
      <c r="BC5" s="116"/>
      <c r="BD5" s="106" t="s">
        <v>726</v>
      </c>
      <c r="BE5" s="114" t="s">
        <v>813</v>
      </c>
      <c r="BF5" s="116"/>
      <c r="BG5" s="212" t="s">
        <v>417</v>
      </c>
      <c r="BH5" s="102" t="s">
        <v>1902</v>
      </c>
      <c r="BI5" s="112"/>
      <c r="BJ5" s="106" t="s">
        <v>601</v>
      </c>
      <c r="BK5" s="102" t="s">
        <v>1610</v>
      </c>
      <c r="BM5" s="466" t="s">
        <v>1550</v>
      </c>
      <c r="BN5" s="112"/>
      <c r="BO5" s="106" t="s">
        <v>1529</v>
      </c>
      <c r="BP5" s="102" t="s">
        <v>1597</v>
      </c>
    </row>
    <row r="6" spans="1:73" ht="127.5" x14ac:dyDescent="0.25">
      <c r="A6" s="106" t="s">
        <v>105</v>
      </c>
      <c r="B6" s="102" t="s">
        <v>257</v>
      </c>
      <c r="D6" s="106" t="s">
        <v>579</v>
      </c>
      <c r="F6" s="106" t="s">
        <v>847</v>
      </c>
      <c r="G6" s="112"/>
      <c r="H6" s="106" t="s">
        <v>869</v>
      </c>
      <c r="I6" s="112"/>
      <c r="J6" s="194" t="s">
        <v>49</v>
      </c>
      <c r="K6" s="112"/>
      <c r="L6" s="194" t="s">
        <v>49</v>
      </c>
      <c r="M6" s="112"/>
      <c r="N6" s="106" t="s">
        <v>269</v>
      </c>
      <c r="O6" s="112"/>
      <c r="P6" s="106" t="s">
        <v>345</v>
      </c>
      <c r="Q6" s="112"/>
      <c r="R6" s="106" t="s">
        <v>1499</v>
      </c>
      <c r="S6" s="102" t="s">
        <v>1549</v>
      </c>
      <c r="T6" s="112"/>
      <c r="U6" s="106" t="s">
        <v>420</v>
      </c>
      <c r="V6" s="112"/>
      <c r="W6" s="106" t="s">
        <v>160</v>
      </c>
      <c r="X6" s="102" t="s">
        <v>622</v>
      </c>
      <c r="Y6" s="112"/>
      <c r="Z6" s="106" t="s">
        <v>266</v>
      </c>
      <c r="AA6" s="102" t="s">
        <v>410</v>
      </c>
      <c r="AB6" s="112"/>
      <c r="AC6" s="211" t="s">
        <v>22</v>
      </c>
      <c r="AD6" s="210" t="s">
        <v>1897</v>
      </c>
      <c r="AE6" s="112"/>
      <c r="AF6" s="106" t="s">
        <v>16</v>
      </c>
      <c r="AG6" s="103" t="s">
        <v>581</v>
      </c>
      <c r="AH6" s="112"/>
      <c r="AI6" s="106" t="s">
        <v>68</v>
      </c>
      <c r="AJ6" s="102" t="s">
        <v>1602</v>
      </c>
      <c r="AK6" s="112"/>
      <c r="AL6" s="106" t="s">
        <v>23</v>
      </c>
      <c r="AM6" s="195" t="s">
        <v>611</v>
      </c>
      <c r="AN6" s="112"/>
      <c r="AO6" s="106" t="s">
        <v>595</v>
      </c>
      <c r="AP6" s="102" t="s">
        <v>590</v>
      </c>
      <c r="AQ6" s="112"/>
      <c r="AR6" s="106" t="s">
        <v>165</v>
      </c>
      <c r="AS6" s="102" t="s">
        <v>261</v>
      </c>
      <c r="AT6" s="112"/>
      <c r="AU6" s="106" t="s">
        <v>167</v>
      </c>
      <c r="AV6" s="102" t="s">
        <v>1901</v>
      </c>
      <c r="AW6" s="112"/>
      <c r="AX6" s="106" t="s">
        <v>20</v>
      </c>
      <c r="AY6" s="210" t="s">
        <v>254</v>
      </c>
      <c r="AZ6" s="116"/>
      <c r="BA6" s="106" t="s">
        <v>25</v>
      </c>
      <c r="BB6" s="114" t="s">
        <v>589</v>
      </c>
      <c r="BC6" s="116"/>
      <c r="BD6" s="106" t="s">
        <v>755</v>
      </c>
      <c r="BE6" s="114" t="s">
        <v>760</v>
      </c>
      <c r="BF6" s="116"/>
      <c r="BG6" s="212" t="s">
        <v>827</v>
      </c>
      <c r="BH6" s="102" t="s">
        <v>828</v>
      </c>
      <c r="BI6" s="112"/>
      <c r="BJ6" s="106" t="s">
        <v>602</v>
      </c>
      <c r="BK6" s="102" t="s">
        <v>1611</v>
      </c>
      <c r="BM6" s="467" t="s">
        <v>720</v>
      </c>
      <c r="BN6" s="112"/>
      <c r="BO6" s="106" t="s">
        <v>1530</v>
      </c>
      <c r="BP6" s="102" t="s">
        <v>1598</v>
      </c>
    </row>
    <row r="7" spans="1:73" ht="114.75" x14ac:dyDescent="0.25">
      <c r="A7" s="106" t="s">
        <v>106</v>
      </c>
      <c r="B7" s="102" t="s">
        <v>256</v>
      </c>
      <c r="D7" s="106" t="s">
        <v>143</v>
      </c>
      <c r="F7" s="106" t="s">
        <v>848</v>
      </c>
      <c r="G7" s="112"/>
      <c r="H7" s="106" t="s">
        <v>870</v>
      </c>
      <c r="I7" s="112"/>
      <c r="J7" s="194" t="s">
        <v>50</v>
      </c>
      <c r="K7" s="112"/>
      <c r="L7" s="194" t="s">
        <v>50</v>
      </c>
      <c r="M7" s="112"/>
      <c r="N7" s="106" t="s">
        <v>270</v>
      </c>
      <c r="O7" s="112"/>
      <c r="P7" s="106" t="s">
        <v>346</v>
      </c>
      <c r="Q7" s="112"/>
      <c r="R7" s="106" t="s">
        <v>239</v>
      </c>
      <c r="S7" s="102" t="s">
        <v>1594</v>
      </c>
      <c r="T7" s="112"/>
      <c r="U7" s="106" t="s">
        <v>421</v>
      </c>
      <c r="V7" s="112"/>
      <c r="W7" s="106" t="s">
        <v>258</v>
      </c>
      <c r="X7" s="102" t="s">
        <v>408</v>
      </c>
      <c r="Y7" s="112"/>
      <c r="Z7" s="106" t="s">
        <v>161</v>
      </c>
      <c r="AA7" s="102" t="s">
        <v>411</v>
      </c>
      <c r="AB7" s="112"/>
      <c r="AC7" s="211" t="s">
        <v>27</v>
      </c>
      <c r="AD7" s="210" t="s">
        <v>1898</v>
      </c>
      <c r="AE7" s="112"/>
      <c r="AF7" s="106" t="s">
        <v>21</v>
      </c>
      <c r="AG7" s="103" t="s">
        <v>582</v>
      </c>
      <c r="AH7" s="112"/>
      <c r="AI7" s="106" t="s">
        <v>713</v>
      </c>
      <c r="AJ7" s="102" t="s">
        <v>1804</v>
      </c>
      <c r="AK7" s="112"/>
      <c r="AL7" s="106" t="s">
        <v>28</v>
      </c>
      <c r="AM7" s="195" t="s">
        <v>612</v>
      </c>
      <c r="AN7" s="112"/>
      <c r="AO7" s="106" t="s">
        <v>594</v>
      </c>
      <c r="AP7" s="102" t="s">
        <v>592</v>
      </c>
      <c r="AQ7" s="112"/>
      <c r="AS7" s="105"/>
      <c r="AT7" s="112"/>
      <c r="AV7" s="105"/>
      <c r="AW7" s="112"/>
      <c r="AX7" s="106" t="s">
        <v>709</v>
      </c>
      <c r="AY7" s="210" t="s">
        <v>711</v>
      </c>
      <c r="AZ7" s="116"/>
      <c r="BA7" s="106" t="s">
        <v>24</v>
      </c>
      <c r="BB7" s="114" t="s">
        <v>249</v>
      </c>
      <c r="BC7" s="116"/>
      <c r="BD7" s="106" t="s">
        <v>758</v>
      </c>
      <c r="BE7" s="114" t="s">
        <v>759</v>
      </c>
      <c r="BF7" s="116"/>
      <c r="BG7" s="212" t="s">
        <v>825</v>
      </c>
      <c r="BH7" s="102" t="s">
        <v>1903</v>
      </c>
      <c r="BI7" s="112"/>
      <c r="BJ7" s="106" t="s">
        <v>36</v>
      </c>
      <c r="BK7" s="102" t="s">
        <v>1612</v>
      </c>
      <c r="BL7" s="251"/>
      <c r="BM7" s="467" t="s">
        <v>721</v>
      </c>
      <c r="BN7" s="112"/>
      <c r="BO7" s="106" t="s">
        <v>1531</v>
      </c>
      <c r="BP7" s="102" t="s">
        <v>1599</v>
      </c>
      <c r="BQ7" s="251"/>
      <c r="BR7" s="251"/>
      <c r="BS7" s="251"/>
      <c r="BT7" s="251"/>
      <c r="BU7" s="251"/>
    </row>
    <row r="8" spans="1:73" ht="76.5" x14ac:dyDescent="0.25">
      <c r="A8" s="194" t="s">
        <v>48</v>
      </c>
      <c r="B8" s="261" t="s">
        <v>693</v>
      </c>
      <c r="F8" s="106" t="s">
        <v>849</v>
      </c>
      <c r="G8" s="112"/>
      <c r="H8" s="106" t="s">
        <v>871</v>
      </c>
      <c r="I8" s="112"/>
      <c r="J8" s="194" t="s">
        <v>522</v>
      </c>
      <c r="K8" s="112"/>
      <c r="L8" s="194" t="s">
        <v>522</v>
      </c>
      <c r="M8" s="112"/>
      <c r="N8" s="106" t="s">
        <v>271</v>
      </c>
      <c r="O8" s="112"/>
      <c r="P8" s="106" t="s">
        <v>347</v>
      </c>
      <c r="Q8" s="112"/>
      <c r="R8" s="106" t="s">
        <v>1500</v>
      </c>
      <c r="S8" s="102" t="s">
        <v>1590</v>
      </c>
      <c r="T8" s="112"/>
      <c r="U8" s="106" t="s">
        <v>422</v>
      </c>
      <c r="V8" s="112"/>
      <c r="W8" s="194" t="s">
        <v>48</v>
      </c>
      <c r="X8" s="261" t="s">
        <v>693</v>
      </c>
      <c r="Y8" s="112"/>
      <c r="Z8" s="106" t="s">
        <v>259</v>
      </c>
      <c r="AA8" s="102" t="s">
        <v>412</v>
      </c>
      <c r="AB8" s="112"/>
      <c r="AC8" s="211" t="s">
        <v>39</v>
      </c>
      <c r="AD8" s="210" t="s">
        <v>1899</v>
      </c>
      <c r="AE8" s="112"/>
      <c r="AF8" s="106" t="s">
        <v>52</v>
      </c>
      <c r="AG8" s="103" t="s">
        <v>583</v>
      </c>
      <c r="AH8" s="112"/>
      <c r="AI8" s="106" t="s">
        <v>69</v>
      </c>
      <c r="AJ8" s="102" t="s">
        <v>1604</v>
      </c>
      <c r="AK8" s="112"/>
      <c r="AL8" s="106" t="s">
        <v>701</v>
      </c>
      <c r="AM8" s="195" t="s">
        <v>1607</v>
      </c>
      <c r="AN8" s="112"/>
      <c r="AO8" s="194" t="s">
        <v>48</v>
      </c>
      <c r="AP8" s="261" t="s">
        <v>693</v>
      </c>
      <c r="AQ8" s="112"/>
      <c r="AS8" s="105"/>
      <c r="AT8" s="112"/>
      <c r="AV8" s="105"/>
      <c r="AW8" s="112"/>
      <c r="AX8" s="106" t="s">
        <v>710</v>
      </c>
      <c r="AY8" s="210" t="s">
        <v>1595</v>
      </c>
      <c r="AZ8" s="116"/>
      <c r="BA8" s="106" t="s">
        <v>29</v>
      </c>
      <c r="BB8" s="114" t="s">
        <v>252</v>
      </c>
      <c r="BC8" s="116"/>
      <c r="BD8" s="106" t="s">
        <v>727</v>
      </c>
      <c r="BE8" s="114" t="s">
        <v>761</v>
      </c>
      <c r="BF8" s="116"/>
      <c r="BG8" s="212" t="s">
        <v>418</v>
      </c>
      <c r="BH8" s="102" t="s">
        <v>705</v>
      </c>
      <c r="BI8" s="112"/>
      <c r="BM8" s="106" t="s">
        <v>722</v>
      </c>
      <c r="BN8" s="112"/>
    </row>
    <row r="9" spans="1:73" ht="63.75" x14ac:dyDescent="0.25">
      <c r="A9" s="194" t="s">
        <v>49</v>
      </c>
      <c r="B9" s="261" t="s">
        <v>693</v>
      </c>
      <c r="F9" s="106" t="s">
        <v>850</v>
      </c>
      <c r="G9" s="112"/>
      <c r="H9" s="106" t="s">
        <v>872</v>
      </c>
      <c r="I9" s="112"/>
      <c r="J9" s="194" t="s">
        <v>523</v>
      </c>
      <c r="K9" s="112"/>
      <c r="L9" s="194" t="s">
        <v>523</v>
      </c>
      <c r="M9" s="112"/>
      <c r="N9" s="106" t="s">
        <v>272</v>
      </c>
      <c r="O9" s="112"/>
      <c r="P9" s="106" t="s">
        <v>348</v>
      </c>
      <c r="Q9" s="112"/>
      <c r="R9" s="106" t="s">
        <v>1501</v>
      </c>
      <c r="S9" s="102" t="s">
        <v>1591</v>
      </c>
      <c r="T9" s="112"/>
      <c r="U9" s="106" t="s">
        <v>423</v>
      </c>
      <c r="V9" s="112"/>
      <c r="W9" s="194" t="s">
        <v>49</v>
      </c>
      <c r="X9" s="261" t="s">
        <v>693</v>
      </c>
      <c r="Y9" s="112"/>
      <c r="Z9" s="106" t="s">
        <v>258</v>
      </c>
      <c r="AA9" s="102" t="s">
        <v>408</v>
      </c>
      <c r="AB9" s="112"/>
      <c r="AC9" s="194" t="s">
        <v>48</v>
      </c>
      <c r="AD9" s="261" t="s">
        <v>693</v>
      </c>
      <c r="AE9" s="112"/>
      <c r="AF9" s="106" t="s">
        <v>26</v>
      </c>
      <c r="AG9" s="103" t="s">
        <v>584</v>
      </c>
      <c r="AH9" s="112"/>
      <c r="AI9" s="106" t="s">
        <v>70</v>
      </c>
      <c r="AJ9" s="102" t="s">
        <v>588</v>
      </c>
      <c r="AK9" s="112"/>
      <c r="AL9" s="106" t="s">
        <v>697</v>
      </c>
      <c r="AM9" s="195" t="s">
        <v>614</v>
      </c>
      <c r="AN9" s="112"/>
      <c r="AO9" s="194" t="s">
        <v>49</v>
      </c>
      <c r="AP9" s="261" t="s">
        <v>693</v>
      </c>
      <c r="AQ9" s="112"/>
      <c r="AS9" s="105"/>
      <c r="AT9" s="112"/>
      <c r="AV9" s="105"/>
      <c r="AW9" s="112"/>
      <c r="AX9" s="106" t="s">
        <v>797</v>
      </c>
      <c r="AY9" s="210" t="s">
        <v>799</v>
      </c>
      <c r="AZ9" s="116"/>
      <c r="BA9" s="106" t="s">
        <v>30</v>
      </c>
      <c r="BB9" s="114" t="s">
        <v>253</v>
      </c>
      <c r="BC9" s="116"/>
      <c r="BD9" s="106" t="s">
        <v>729</v>
      </c>
      <c r="BE9" s="114" t="s">
        <v>787</v>
      </c>
      <c r="BF9" s="116"/>
      <c r="BG9" s="212" t="s">
        <v>58</v>
      </c>
      <c r="BH9" s="102" t="s">
        <v>829</v>
      </c>
      <c r="BI9" s="112"/>
      <c r="BM9" s="194" t="s">
        <v>48</v>
      </c>
      <c r="BN9" s="112"/>
    </row>
    <row r="10" spans="1:73" ht="51" x14ac:dyDescent="0.25">
      <c r="A10" s="194" t="s">
        <v>50</v>
      </c>
      <c r="B10" s="261" t="s">
        <v>693</v>
      </c>
      <c r="F10" s="106" t="s">
        <v>851</v>
      </c>
      <c r="G10" s="112"/>
      <c r="H10" s="106" t="s">
        <v>873</v>
      </c>
      <c r="I10" s="112"/>
      <c r="J10" s="194" t="s">
        <v>524</v>
      </c>
      <c r="K10" s="112"/>
      <c r="L10" s="194" t="s">
        <v>524</v>
      </c>
      <c r="M10" s="112"/>
      <c r="N10" s="106" t="s">
        <v>273</v>
      </c>
      <c r="O10" s="112"/>
      <c r="P10" s="106" t="s">
        <v>349</v>
      </c>
      <c r="Q10" s="112"/>
      <c r="R10" s="106" t="s">
        <v>1502</v>
      </c>
      <c r="S10" s="102" t="s">
        <v>1592</v>
      </c>
      <c r="T10" s="112"/>
      <c r="U10" s="106" t="s">
        <v>424</v>
      </c>
      <c r="V10" s="112"/>
      <c r="W10" s="194" t="s">
        <v>50</v>
      </c>
      <c r="X10" s="261" t="s">
        <v>693</v>
      </c>
      <c r="Y10" s="112"/>
      <c r="Z10" s="106" t="s">
        <v>413</v>
      </c>
      <c r="AA10" s="102" t="s">
        <v>414</v>
      </c>
      <c r="AB10" s="112"/>
      <c r="AC10" s="194" t="s">
        <v>49</v>
      </c>
      <c r="AD10" s="261" t="s">
        <v>693</v>
      </c>
      <c r="AE10" s="112"/>
      <c r="AF10" s="194" t="s">
        <v>48</v>
      </c>
      <c r="AG10" s="261" t="s">
        <v>693</v>
      </c>
      <c r="AH10" s="112"/>
      <c r="AI10" s="106" t="s">
        <v>71</v>
      </c>
      <c r="AJ10" s="102" t="s">
        <v>586</v>
      </c>
      <c r="AK10" s="112"/>
      <c r="AL10" s="106" t="s">
        <v>241</v>
      </c>
      <c r="AM10" s="195" t="s">
        <v>619</v>
      </c>
      <c r="AN10" s="112"/>
      <c r="AO10" s="194" t="s">
        <v>50</v>
      </c>
      <c r="AP10" s="261" t="s">
        <v>693</v>
      </c>
      <c r="AQ10" s="112"/>
      <c r="AS10" s="105"/>
      <c r="AT10" s="112"/>
      <c r="AV10" s="105"/>
      <c r="AW10" s="112"/>
      <c r="AX10" s="106" t="s">
        <v>695</v>
      </c>
      <c r="AY10" s="210" t="s">
        <v>798</v>
      </c>
      <c r="AZ10" s="116"/>
      <c r="BA10" s="106" t="s">
        <v>55</v>
      </c>
      <c r="BB10" s="114" t="s">
        <v>251</v>
      </c>
      <c r="BC10" s="116"/>
      <c r="BD10" s="106" t="s">
        <v>728</v>
      </c>
      <c r="BE10" s="114" t="s">
        <v>788</v>
      </c>
      <c r="BF10" s="116"/>
      <c r="BG10" s="212" t="s">
        <v>143</v>
      </c>
      <c r="BH10" s="102" t="s">
        <v>826</v>
      </c>
      <c r="BI10" s="112"/>
      <c r="BM10" s="194" t="s">
        <v>49</v>
      </c>
      <c r="BN10" s="112"/>
    </row>
    <row r="11" spans="1:73" ht="114.75" x14ac:dyDescent="0.25">
      <c r="B11" s="105"/>
      <c r="F11" s="106" t="s">
        <v>852</v>
      </c>
      <c r="G11" s="112"/>
      <c r="H11" s="106" t="s">
        <v>874</v>
      </c>
      <c r="I11" s="112"/>
      <c r="J11" s="194" t="s">
        <v>525</v>
      </c>
      <c r="K11" s="112"/>
      <c r="L11" s="194" t="s">
        <v>525</v>
      </c>
      <c r="M11" s="112"/>
      <c r="N11" s="106" t="s">
        <v>274</v>
      </c>
      <c r="O11" s="112"/>
      <c r="P11" s="106" t="s">
        <v>350</v>
      </c>
      <c r="Q11" s="112"/>
      <c r="R11" s="106" t="s">
        <v>51</v>
      </c>
      <c r="S11" s="102" t="s">
        <v>1593</v>
      </c>
      <c r="T11" s="112"/>
      <c r="U11" s="106" t="s">
        <v>425</v>
      </c>
      <c r="V11" s="112"/>
      <c r="X11" s="105"/>
      <c r="Y11" s="112"/>
      <c r="Z11" s="106" t="s">
        <v>415</v>
      </c>
      <c r="AA11" s="102" t="s">
        <v>575</v>
      </c>
      <c r="AB11" s="112"/>
      <c r="AC11" s="194" t="s">
        <v>50</v>
      </c>
      <c r="AD11" s="261" t="s">
        <v>693</v>
      </c>
      <c r="AE11" s="112"/>
      <c r="AF11" s="194" t="s">
        <v>49</v>
      </c>
      <c r="AG11" s="261" t="s">
        <v>693</v>
      </c>
      <c r="AH11" s="112"/>
      <c r="AI11" s="106" t="s">
        <v>72</v>
      </c>
      <c r="AJ11" s="102" t="s">
        <v>587</v>
      </c>
      <c r="AK11" s="112"/>
      <c r="AL11" s="106" t="s">
        <v>696</v>
      </c>
      <c r="AM11" s="195" t="s">
        <v>1608</v>
      </c>
      <c r="AN11" s="112"/>
      <c r="AP11" s="105"/>
      <c r="AQ11" s="112"/>
      <c r="AS11" s="105"/>
      <c r="AT11" s="112"/>
      <c r="AV11" s="105"/>
      <c r="AW11" s="112"/>
      <c r="AX11" s="194" t="s">
        <v>48</v>
      </c>
      <c r="AY11" s="261" t="s">
        <v>693</v>
      </c>
      <c r="AZ11" s="116"/>
      <c r="BA11" s="106" t="s">
        <v>712</v>
      </c>
      <c r="BB11" s="114" t="s">
        <v>1609</v>
      </c>
      <c r="BC11" s="116"/>
      <c r="BD11" s="106" t="s">
        <v>756</v>
      </c>
      <c r="BE11" s="102" t="s">
        <v>789</v>
      </c>
      <c r="BF11" s="116"/>
      <c r="BG11" s="194" t="s">
        <v>48</v>
      </c>
      <c r="BH11" s="261" t="s">
        <v>693</v>
      </c>
      <c r="BI11" s="112"/>
      <c r="BM11" s="194" t="s">
        <v>50</v>
      </c>
      <c r="BN11" s="112"/>
    </row>
    <row r="12" spans="1:73" ht="63.75" x14ac:dyDescent="0.25">
      <c r="B12" s="105"/>
      <c r="F12" s="106" t="s">
        <v>853</v>
      </c>
      <c r="G12" s="109"/>
      <c r="H12" s="106" t="s">
        <v>875</v>
      </c>
      <c r="I12" s="109"/>
      <c r="J12" s="194" t="s">
        <v>526</v>
      </c>
      <c r="K12" s="109"/>
      <c r="L12" s="194" t="s">
        <v>526</v>
      </c>
      <c r="M12" s="109"/>
      <c r="N12" s="106" t="s">
        <v>275</v>
      </c>
      <c r="O12" s="109"/>
      <c r="P12" s="106" t="s">
        <v>351</v>
      </c>
      <c r="Q12" s="109"/>
      <c r="R12" s="194" t="s">
        <v>48</v>
      </c>
      <c r="S12" s="261" t="s">
        <v>693</v>
      </c>
      <c r="T12" s="109"/>
      <c r="U12" s="106" t="s">
        <v>426</v>
      </c>
      <c r="V12" s="109"/>
      <c r="X12" s="105"/>
      <c r="Y12" s="109"/>
      <c r="Z12" s="106" t="s">
        <v>267</v>
      </c>
      <c r="AA12" s="102" t="s">
        <v>416</v>
      </c>
      <c r="AB12" s="109"/>
      <c r="AD12" s="105"/>
      <c r="AE12" s="109"/>
      <c r="AF12" s="194" t="s">
        <v>50</v>
      </c>
      <c r="AG12" s="261" t="s">
        <v>693</v>
      </c>
      <c r="AH12" s="109"/>
      <c r="AI12" s="106" t="s">
        <v>585</v>
      </c>
      <c r="AJ12" s="102" t="s">
        <v>1605</v>
      </c>
      <c r="AK12" s="109"/>
      <c r="AL12" s="106" t="s">
        <v>242</v>
      </c>
      <c r="AM12" s="195" t="s">
        <v>615</v>
      </c>
      <c r="AN12" s="109"/>
      <c r="AP12" s="105"/>
      <c r="AQ12" s="109"/>
      <c r="AS12" s="105"/>
      <c r="AT12" s="109"/>
      <c r="AV12" s="105"/>
      <c r="AW12" s="109"/>
      <c r="AX12" s="194" t="s">
        <v>49</v>
      </c>
      <c r="AY12" s="261" t="s">
        <v>693</v>
      </c>
      <c r="AZ12" s="109"/>
      <c r="BA12" s="106" t="s">
        <v>706</v>
      </c>
      <c r="BB12" s="102" t="s">
        <v>708</v>
      </c>
      <c r="BC12" s="109"/>
      <c r="BD12" s="106" t="s">
        <v>757</v>
      </c>
      <c r="BE12" s="102" t="s">
        <v>815</v>
      </c>
      <c r="BF12" s="109"/>
      <c r="BG12" s="194" t="s">
        <v>49</v>
      </c>
      <c r="BH12" s="261" t="s">
        <v>693</v>
      </c>
      <c r="BI12" s="109"/>
      <c r="BN12" s="109"/>
    </row>
    <row r="13" spans="1:73" ht="51" x14ac:dyDescent="0.25">
      <c r="B13" s="105"/>
      <c r="F13" s="106" t="s">
        <v>854</v>
      </c>
      <c r="G13" s="109"/>
      <c r="H13" s="106" t="s">
        <v>876</v>
      </c>
      <c r="I13" s="109"/>
      <c r="J13" s="194" t="s">
        <v>527</v>
      </c>
      <c r="K13" s="109"/>
      <c r="L13" s="194" t="s">
        <v>527</v>
      </c>
      <c r="M13" s="109"/>
      <c r="N13" s="106" t="s">
        <v>276</v>
      </c>
      <c r="O13" s="109"/>
      <c r="P13" s="106" t="s">
        <v>352</v>
      </c>
      <c r="Q13" s="109"/>
      <c r="R13" s="194" t="s">
        <v>49</v>
      </c>
      <c r="S13" s="261" t="s">
        <v>693</v>
      </c>
      <c r="T13" s="109"/>
      <c r="U13" s="106" t="s">
        <v>427</v>
      </c>
      <c r="V13" s="109"/>
      <c r="X13" s="105"/>
      <c r="Y13" s="109"/>
      <c r="Z13" s="194" t="s">
        <v>48</v>
      </c>
      <c r="AA13" s="261" t="s">
        <v>693</v>
      </c>
      <c r="AB13" s="109"/>
      <c r="AD13" s="105"/>
      <c r="AE13" s="109"/>
      <c r="AG13" s="105"/>
      <c r="AH13" s="109"/>
      <c r="AI13" s="106" t="s">
        <v>707</v>
      </c>
      <c r="AJ13" s="102" t="s">
        <v>1606</v>
      </c>
      <c r="AK13" s="109"/>
      <c r="AL13" s="106" t="s">
        <v>243</v>
      </c>
      <c r="AM13" s="195" t="s">
        <v>620</v>
      </c>
      <c r="AN13" s="109"/>
      <c r="AP13" s="105"/>
      <c r="AQ13" s="109"/>
      <c r="AS13" s="105"/>
      <c r="AT13" s="109"/>
      <c r="AV13" s="105"/>
      <c r="AW13" s="109"/>
      <c r="AX13" s="194" t="s">
        <v>50</v>
      </c>
      <c r="AY13" s="261" t="s">
        <v>693</v>
      </c>
      <c r="AZ13" s="109"/>
      <c r="BA13" s="194" t="s">
        <v>48</v>
      </c>
      <c r="BB13" s="261" t="s">
        <v>693</v>
      </c>
      <c r="BC13" s="109"/>
      <c r="BD13" s="106" t="s">
        <v>725</v>
      </c>
      <c r="BE13" s="102" t="s">
        <v>1596</v>
      </c>
      <c r="BF13" s="109"/>
      <c r="BG13" s="194" t="s">
        <v>50</v>
      </c>
      <c r="BH13" s="261" t="s">
        <v>693</v>
      </c>
      <c r="BI13" s="109"/>
      <c r="BN13" s="109"/>
    </row>
    <row r="14" spans="1:73" ht="38.25" x14ac:dyDescent="0.25">
      <c r="B14" s="113"/>
      <c r="F14" s="106" t="s">
        <v>855</v>
      </c>
      <c r="G14" s="110"/>
      <c r="H14" s="106" t="s">
        <v>877</v>
      </c>
      <c r="I14" s="110"/>
      <c r="J14" s="194" t="s">
        <v>528</v>
      </c>
      <c r="K14" s="110"/>
      <c r="L14" s="194" t="s">
        <v>528</v>
      </c>
      <c r="M14" s="110"/>
      <c r="N14" s="106" t="s">
        <v>277</v>
      </c>
      <c r="O14" s="110"/>
      <c r="P14" s="106" t="s">
        <v>353</v>
      </c>
      <c r="Q14" s="110"/>
      <c r="R14" s="194" t="s">
        <v>50</v>
      </c>
      <c r="S14" s="261" t="s">
        <v>693</v>
      </c>
      <c r="T14" s="110"/>
      <c r="U14" s="106" t="s">
        <v>428</v>
      </c>
      <c r="V14" s="110"/>
      <c r="X14" s="105"/>
      <c r="Y14" s="110"/>
      <c r="Z14" s="194" t="s">
        <v>49</v>
      </c>
      <c r="AA14" s="261" t="s">
        <v>693</v>
      </c>
      <c r="AB14" s="110"/>
      <c r="AD14" s="113"/>
      <c r="AE14" s="110"/>
      <c r="AG14" s="105"/>
      <c r="AH14" s="110"/>
      <c r="AI14" s="194" t="s">
        <v>48</v>
      </c>
      <c r="AJ14" s="261" t="s">
        <v>693</v>
      </c>
      <c r="AK14" s="110"/>
      <c r="AL14" s="106" t="s">
        <v>32</v>
      </c>
      <c r="AM14" s="195" t="s">
        <v>613</v>
      </c>
      <c r="AN14" s="110"/>
      <c r="AP14" s="113"/>
      <c r="AQ14" s="110"/>
      <c r="AS14" s="113"/>
      <c r="AT14" s="110"/>
      <c r="AV14" s="113"/>
      <c r="AW14" s="110"/>
      <c r="AY14" s="115"/>
      <c r="AZ14" s="110"/>
      <c r="BA14" s="194" t="s">
        <v>49</v>
      </c>
      <c r="BB14" s="261" t="s">
        <v>693</v>
      </c>
      <c r="BC14" s="110"/>
      <c r="BD14" s="106" t="s">
        <v>762</v>
      </c>
      <c r="BE14" s="102" t="s">
        <v>820</v>
      </c>
      <c r="BF14" s="110"/>
      <c r="BH14" s="105"/>
      <c r="BI14" s="110"/>
      <c r="BN14" s="110"/>
    </row>
    <row r="15" spans="1:73" ht="63.75" x14ac:dyDescent="0.25">
      <c r="B15" s="113"/>
      <c r="F15" s="106" t="s">
        <v>856</v>
      </c>
      <c r="G15" s="110"/>
      <c r="H15" s="106" t="s">
        <v>878</v>
      </c>
      <c r="I15" s="110"/>
      <c r="J15" s="194" t="s">
        <v>662</v>
      </c>
      <c r="K15" s="110"/>
      <c r="L15" s="194" t="s">
        <v>662</v>
      </c>
      <c r="M15" s="110"/>
      <c r="N15" s="106" t="s">
        <v>278</v>
      </c>
      <c r="O15" s="110"/>
      <c r="P15" s="106" t="s">
        <v>354</v>
      </c>
      <c r="Q15" s="110"/>
      <c r="T15" s="110"/>
      <c r="U15" s="106" t="s">
        <v>429</v>
      </c>
      <c r="V15" s="110"/>
      <c r="X15" s="113"/>
      <c r="Y15" s="110"/>
      <c r="Z15" s="194" t="s">
        <v>50</v>
      </c>
      <c r="AA15" s="261" t="s">
        <v>693</v>
      </c>
      <c r="AB15" s="110"/>
      <c r="AD15" s="113"/>
      <c r="AE15" s="110"/>
      <c r="AG15" s="113"/>
      <c r="AH15" s="110"/>
      <c r="AI15" s="194" t="s">
        <v>49</v>
      </c>
      <c r="AJ15" s="261" t="s">
        <v>693</v>
      </c>
      <c r="AK15" s="110"/>
      <c r="AL15" s="106" t="s">
        <v>617</v>
      </c>
      <c r="AM15" s="195" t="s">
        <v>618</v>
      </c>
      <c r="AN15" s="110"/>
      <c r="AP15" s="113"/>
      <c r="AQ15" s="110"/>
      <c r="AS15" s="113"/>
      <c r="AT15" s="110"/>
      <c r="AV15" s="113"/>
      <c r="AW15" s="110"/>
      <c r="AY15" s="107"/>
      <c r="AZ15" s="110"/>
      <c r="BA15" s="194" t="s">
        <v>50</v>
      </c>
      <c r="BB15" s="261" t="s">
        <v>693</v>
      </c>
      <c r="BC15" s="110"/>
      <c r="BD15" s="106" t="s">
        <v>818</v>
      </c>
      <c r="BE15" s="102" t="s">
        <v>817</v>
      </c>
      <c r="BF15" s="110"/>
      <c r="BH15" s="113"/>
      <c r="BI15" s="110"/>
      <c r="BN15" s="110"/>
    </row>
    <row r="16" spans="1:73" ht="89.25" x14ac:dyDescent="0.25">
      <c r="B16" s="113"/>
      <c r="F16" s="106" t="s">
        <v>857</v>
      </c>
      <c r="G16" s="110"/>
      <c r="H16" s="106" t="s">
        <v>879</v>
      </c>
      <c r="I16" s="110"/>
      <c r="J16" s="194" t="s">
        <v>663</v>
      </c>
      <c r="K16" s="110"/>
      <c r="L16" s="194" t="s">
        <v>663</v>
      </c>
      <c r="M16" s="110"/>
      <c r="N16" s="106" t="s">
        <v>279</v>
      </c>
      <c r="O16" s="110"/>
      <c r="P16" s="106" t="s">
        <v>355</v>
      </c>
      <c r="Q16" s="110"/>
      <c r="T16" s="110"/>
      <c r="U16" s="106" t="s">
        <v>430</v>
      </c>
      <c r="V16" s="110"/>
      <c r="X16" s="113"/>
      <c r="Y16" s="110"/>
      <c r="AB16" s="110"/>
      <c r="AD16" s="113"/>
      <c r="AE16" s="110"/>
      <c r="AG16" s="113"/>
      <c r="AH16" s="110"/>
      <c r="AI16" s="194" t="s">
        <v>50</v>
      </c>
      <c r="AJ16" s="261" t="s">
        <v>693</v>
      </c>
      <c r="AK16" s="110"/>
      <c r="AL16" s="106" t="s">
        <v>31</v>
      </c>
      <c r="AM16" s="195" t="s">
        <v>616</v>
      </c>
      <c r="AN16" s="110"/>
      <c r="AP16" s="113"/>
      <c r="AQ16" s="110"/>
      <c r="AS16" s="113"/>
      <c r="AT16" s="110"/>
      <c r="AV16" s="113"/>
      <c r="AW16" s="110"/>
      <c r="AY16" s="107"/>
      <c r="AZ16" s="110"/>
      <c r="BA16" s="111"/>
      <c r="BB16" s="113"/>
      <c r="BC16" s="110"/>
      <c r="BD16" s="106" t="s">
        <v>819</v>
      </c>
      <c r="BE16" s="102" t="s">
        <v>821</v>
      </c>
      <c r="BF16" s="110"/>
      <c r="BH16" s="113"/>
      <c r="BI16" s="110"/>
      <c r="BN16" s="110"/>
    </row>
    <row r="17" spans="2:66" ht="51" x14ac:dyDescent="0.25">
      <c r="B17" s="113"/>
      <c r="F17" s="106" t="s">
        <v>858</v>
      </c>
      <c r="G17" s="112"/>
      <c r="H17" s="106" t="s">
        <v>880</v>
      </c>
      <c r="I17" s="112"/>
      <c r="J17" s="194" t="s">
        <v>664</v>
      </c>
      <c r="K17" s="112"/>
      <c r="L17" s="194" t="s">
        <v>664</v>
      </c>
      <c r="M17" s="112"/>
      <c r="O17" s="112"/>
      <c r="P17" s="106" t="s">
        <v>356</v>
      </c>
      <c r="Q17" s="112"/>
      <c r="T17" s="112"/>
      <c r="U17" s="106" t="s">
        <v>431</v>
      </c>
      <c r="V17" s="112"/>
      <c r="X17" s="113"/>
      <c r="Y17" s="112"/>
      <c r="AB17" s="112"/>
      <c r="AD17" s="113"/>
      <c r="AE17" s="112"/>
      <c r="AG17" s="113"/>
      <c r="AH17" s="112"/>
      <c r="AI17" s="111"/>
      <c r="AJ17" s="113"/>
      <c r="AK17" s="112"/>
      <c r="AL17" s="194" t="s">
        <v>48</v>
      </c>
      <c r="AM17" s="261" t="s">
        <v>693</v>
      </c>
      <c r="AN17" s="112"/>
      <c r="AP17" s="113"/>
      <c r="AQ17" s="112"/>
      <c r="AS17" s="113"/>
      <c r="AT17" s="112"/>
      <c r="AV17" s="113"/>
      <c r="AW17" s="112"/>
      <c r="AY17" s="107"/>
      <c r="AZ17" s="112"/>
      <c r="BB17" s="113"/>
      <c r="BC17" s="112"/>
      <c r="BD17" s="106" t="s">
        <v>822</v>
      </c>
      <c r="BE17" s="102" t="s">
        <v>816</v>
      </c>
      <c r="BF17" s="112"/>
      <c r="BH17" s="113"/>
      <c r="BI17" s="112"/>
      <c r="BN17" s="112"/>
    </row>
    <row r="18" spans="2:66" ht="51" x14ac:dyDescent="0.25">
      <c r="B18" s="105"/>
      <c r="F18" s="106" t="s">
        <v>859</v>
      </c>
      <c r="G18" s="105"/>
      <c r="H18" s="106" t="s">
        <v>881</v>
      </c>
      <c r="I18" s="105"/>
      <c r="J18" s="194" t="s">
        <v>665</v>
      </c>
      <c r="K18" s="105"/>
      <c r="L18" s="194" t="s">
        <v>665</v>
      </c>
      <c r="M18" s="105"/>
      <c r="O18" s="105"/>
      <c r="P18" s="106" t="s">
        <v>357</v>
      </c>
      <c r="Q18" s="105"/>
      <c r="T18" s="105"/>
      <c r="U18" s="106" t="s">
        <v>432</v>
      </c>
      <c r="V18" s="105"/>
      <c r="X18" s="113"/>
      <c r="Y18" s="105"/>
      <c r="AA18" s="113"/>
      <c r="AB18" s="105"/>
      <c r="AD18" s="105"/>
      <c r="AE18" s="105"/>
      <c r="AG18" s="113"/>
      <c r="AH18" s="105"/>
      <c r="AJ18" s="113"/>
      <c r="AK18" s="105"/>
      <c r="AL18" s="194" t="s">
        <v>49</v>
      </c>
      <c r="AM18" s="261" t="s">
        <v>693</v>
      </c>
      <c r="AN18" s="105"/>
      <c r="AP18" s="105"/>
      <c r="AQ18" s="105"/>
      <c r="AS18" s="105"/>
      <c r="AT18" s="105"/>
      <c r="AV18" s="105"/>
      <c r="AW18" s="105"/>
      <c r="AY18" s="107"/>
      <c r="AZ18" s="105"/>
      <c r="BB18" s="113"/>
      <c r="BC18" s="105"/>
      <c r="BD18" s="106" t="s">
        <v>823</v>
      </c>
      <c r="BE18" s="102" t="s">
        <v>824</v>
      </c>
      <c r="BF18" s="105"/>
      <c r="BH18" s="113"/>
      <c r="BI18" s="105"/>
      <c r="BN18" s="105"/>
    </row>
    <row r="19" spans="2:66" ht="25.5" x14ac:dyDescent="0.25">
      <c r="B19" s="105"/>
      <c r="F19" s="106" t="s">
        <v>860</v>
      </c>
      <c r="G19" s="105"/>
      <c r="H19" s="106" t="s">
        <v>882</v>
      </c>
      <c r="I19" s="105"/>
      <c r="J19" s="194" t="s">
        <v>666</v>
      </c>
      <c r="K19" s="105"/>
      <c r="L19" s="194" t="s">
        <v>666</v>
      </c>
      <c r="M19" s="105"/>
      <c r="O19" s="105"/>
      <c r="P19" s="106" t="s">
        <v>358</v>
      </c>
      <c r="Q19" s="105"/>
      <c r="T19" s="105"/>
      <c r="U19" s="106" t="s">
        <v>433</v>
      </c>
      <c r="V19" s="105"/>
      <c r="X19" s="105"/>
      <c r="Y19" s="105"/>
      <c r="AA19" s="105"/>
      <c r="AB19" s="105"/>
      <c r="AD19" s="105"/>
      <c r="AE19" s="105"/>
      <c r="AG19" s="105"/>
      <c r="AH19" s="105"/>
      <c r="AJ19" s="113"/>
      <c r="AK19" s="105"/>
      <c r="AL19" s="194" t="s">
        <v>50</v>
      </c>
      <c r="AM19" s="261" t="s">
        <v>693</v>
      </c>
      <c r="AN19" s="105"/>
      <c r="AP19" s="105"/>
      <c r="AQ19" s="105"/>
      <c r="AS19" s="105"/>
      <c r="AT19" s="105"/>
      <c r="AV19" s="105"/>
      <c r="AW19" s="105"/>
      <c r="AY19" s="115"/>
      <c r="AZ19" s="105"/>
      <c r="BB19" s="105"/>
      <c r="BC19" s="105"/>
      <c r="BD19" s="106" t="s">
        <v>238</v>
      </c>
      <c r="BE19" s="102" t="s">
        <v>814</v>
      </c>
      <c r="BF19" s="105"/>
      <c r="BH19" s="105"/>
      <c r="BI19" s="105"/>
      <c r="BN19" s="105"/>
    </row>
    <row r="20" spans="2:66" ht="25.5" x14ac:dyDescent="0.25">
      <c r="B20" s="105"/>
      <c r="F20" s="106" t="s">
        <v>861</v>
      </c>
      <c r="G20" s="105"/>
      <c r="H20" s="106" t="s">
        <v>883</v>
      </c>
      <c r="I20" s="105"/>
      <c r="J20" s="194" t="s">
        <v>667</v>
      </c>
      <c r="K20" s="105"/>
      <c r="L20" s="194" t="s">
        <v>667</v>
      </c>
      <c r="M20" s="105"/>
      <c r="O20" s="105"/>
      <c r="P20" s="106" t="s">
        <v>359</v>
      </c>
      <c r="Q20" s="105"/>
      <c r="T20" s="105"/>
      <c r="U20" s="106" t="s">
        <v>434</v>
      </c>
      <c r="V20" s="105"/>
      <c r="X20" s="105"/>
      <c r="Y20" s="105"/>
      <c r="AA20" s="105"/>
      <c r="AB20" s="105"/>
      <c r="AD20" s="105"/>
      <c r="AE20" s="105"/>
      <c r="AG20" s="105"/>
      <c r="AH20" s="105"/>
      <c r="AJ20" s="105"/>
      <c r="AK20" s="105"/>
      <c r="AM20" s="196"/>
      <c r="AN20" s="105"/>
      <c r="AP20" s="105"/>
      <c r="AQ20" s="105"/>
      <c r="AS20" s="105"/>
      <c r="AT20" s="105"/>
      <c r="AV20" s="105"/>
      <c r="AW20" s="105"/>
      <c r="AY20" s="115"/>
      <c r="AZ20" s="105"/>
      <c r="BB20" s="105"/>
      <c r="BC20" s="105"/>
      <c r="BD20" s="194" t="s">
        <v>48</v>
      </c>
      <c r="BE20" s="261" t="s">
        <v>693</v>
      </c>
      <c r="BF20" s="105"/>
      <c r="BH20" s="105"/>
      <c r="BI20" s="105"/>
      <c r="BN20" s="105"/>
    </row>
    <row r="21" spans="2:66" ht="38.25" x14ac:dyDescent="0.25">
      <c r="B21" s="105"/>
      <c r="F21" s="106" t="s">
        <v>862</v>
      </c>
      <c r="G21" s="105"/>
      <c r="H21" s="106" t="s">
        <v>884</v>
      </c>
      <c r="I21" s="105"/>
      <c r="J21" s="194" t="s">
        <v>668</v>
      </c>
      <c r="K21" s="105"/>
      <c r="L21" s="194" t="s">
        <v>668</v>
      </c>
      <c r="M21" s="105"/>
      <c r="O21" s="105"/>
      <c r="P21" s="106" t="s">
        <v>360</v>
      </c>
      <c r="Q21" s="105"/>
      <c r="T21" s="105"/>
      <c r="U21" s="106" t="s">
        <v>435</v>
      </c>
      <c r="V21" s="105"/>
      <c r="X21" s="105"/>
      <c r="Y21" s="105"/>
      <c r="AA21" s="105"/>
      <c r="AB21" s="105"/>
      <c r="AD21" s="105"/>
      <c r="AE21" s="105"/>
      <c r="AG21" s="105"/>
      <c r="AH21" s="105"/>
      <c r="AJ21" s="105"/>
      <c r="AK21" s="105"/>
      <c r="AM21" s="196"/>
      <c r="AN21" s="105"/>
      <c r="AP21" s="105"/>
      <c r="AQ21" s="105"/>
      <c r="AS21" s="105"/>
      <c r="AT21" s="105"/>
      <c r="AV21" s="105"/>
      <c r="AW21" s="105"/>
      <c r="AY21" s="115"/>
      <c r="AZ21" s="105"/>
      <c r="BB21" s="105"/>
      <c r="BC21" s="105"/>
      <c r="BD21" s="194" t="s">
        <v>49</v>
      </c>
      <c r="BE21" s="261" t="s">
        <v>693</v>
      </c>
      <c r="BF21" s="105"/>
      <c r="BH21" s="105"/>
      <c r="BI21" s="105"/>
      <c r="BN21" s="105"/>
    </row>
    <row r="22" spans="2:66" ht="38.25" x14ac:dyDescent="0.25">
      <c r="B22" s="105"/>
      <c r="F22" s="106" t="s">
        <v>863</v>
      </c>
      <c r="G22" s="105"/>
      <c r="H22" s="106" t="s">
        <v>885</v>
      </c>
      <c r="I22" s="105"/>
      <c r="J22" s="194" t="s">
        <v>669</v>
      </c>
      <c r="K22" s="105"/>
      <c r="L22" s="194" t="s">
        <v>669</v>
      </c>
      <c r="M22" s="105"/>
      <c r="O22" s="105"/>
      <c r="P22" s="106" t="s">
        <v>361</v>
      </c>
      <c r="Q22" s="105"/>
      <c r="T22" s="105"/>
      <c r="U22" s="106" t="s">
        <v>436</v>
      </c>
      <c r="V22" s="105"/>
      <c r="X22" s="105"/>
      <c r="Y22" s="105"/>
      <c r="AA22" s="105"/>
      <c r="AB22" s="105"/>
      <c r="AD22" s="105"/>
      <c r="AE22" s="105"/>
      <c r="AG22" s="105"/>
      <c r="AH22" s="105"/>
      <c r="AJ22" s="105"/>
      <c r="AK22" s="105"/>
      <c r="AM22" s="196"/>
      <c r="AN22" s="105"/>
      <c r="AP22" s="105"/>
      <c r="AQ22" s="105"/>
      <c r="AS22" s="105"/>
      <c r="AT22" s="105"/>
      <c r="AV22" s="105"/>
      <c r="AW22" s="105"/>
      <c r="AY22" s="115"/>
      <c r="AZ22" s="105"/>
      <c r="BB22" s="105"/>
      <c r="BC22" s="105"/>
      <c r="BD22" s="194" t="s">
        <v>50</v>
      </c>
      <c r="BE22" s="261" t="s">
        <v>693</v>
      </c>
      <c r="BF22" s="105"/>
      <c r="BH22" s="105"/>
      <c r="BI22" s="105"/>
      <c r="BN22" s="105"/>
    </row>
    <row r="23" spans="2:66" ht="38.25" x14ac:dyDescent="0.25">
      <c r="B23" s="105"/>
      <c r="F23" s="106" t="s">
        <v>864</v>
      </c>
      <c r="G23" s="105"/>
      <c r="H23" s="106" t="s">
        <v>886</v>
      </c>
      <c r="I23" s="105"/>
      <c r="J23" s="194" t="s">
        <v>670</v>
      </c>
      <c r="K23" s="105"/>
      <c r="L23" s="194" t="s">
        <v>670</v>
      </c>
      <c r="M23" s="105"/>
      <c r="O23" s="105"/>
      <c r="P23" s="106" t="s">
        <v>362</v>
      </c>
      <c r="Q23" s="105"/>
      <c r="T23" s="105"/>
      <c r="U23" s="106" t="s">
        <v>437</v>
      </c>
      <c r="V23" s="105"/>
      <c r="X23" s="105"/>
      <c r="Y23" s="105"/>
      <c r="AA23" s="105"/>
      <c r="AB23" s="105"/>
      <c r="AD23" s="105"/>
      <c r="AE23" s="105"/>
      <c r="AG23" s="105"/>
      <c r="AH23" s="105"/>
      <c r="AJ23" s="105"/>
      <c r="AK23" s="105"/>
      <c r="AM23" s="196"/>
      <c r="AN23" s="105"/>
      <c r="AP23" s="105"/>
      <c r="AQ23" s="105"/>
      <c r="AS23" s="105"/>
      <c r="AT23" s="105"/>
      <c r="AV23" s="105"/>
      <c r="AW23" s="105"/>
      <c r="AY23" s="115"/>
      <c r="AZ23" s="105"/>
      <c r="BB23" s="105"/>
      <c r="BC23" s="105"/>
      <c r="BE23" s="113"/>
      <c r="BF23" s="105"/>
      <c r="BH23" s="105"/>
      <c r="BI23" s="105"/>
      <c r="BN23" s="105"/>
    </row>
    <row r="24" spans="2:66" ht="25.5" x14ac:dyDescent="0.25">
      <c r="B24" s="105"/>
      <c r="F24" s="106" t="s">
        <v>865</v>
      </c>
      <c r="G24" s="105"/>
      <c r="H24" s="106" t="s">
        <v>887</v>
      </c>
      <c r="I24" s="105"/>
      <c r="J24" s="194" t="s">
        <v>671</v>
      </c>
      <c r="K24" s="105"/>
      <c r="L24" s="194" t="s">
        <v>671</v>
      </c>
      <c r="M24" s="105"/>
      <c r="O24" s="105"/>
      <c r="P24" s="106" t="s">
        <v>363</v>
      </c>
      <c r="Q24" s="105"/>
      <c r="T24" s="105"/>
      <c r="U24" s="106" t="s">
        <v>438</v>
      </c>
      <c r="V24" s="105"/>
      <c r="X24" s="105"/>
      <c r="Y24" s="105"/>
      <c r="AA24" s="105"/>
      <c r="AB24" s="105"/>
      <c r="AD24" s="105"/>
      <c r="AE24" s="105"/>
      <c r="AG24" s="105"/>
      <c r="AH24" s="105"/>
      <c r="AJ24" s="105"/>
      <c r="AK24" s="105"/>
      <c r="AM24" s="196"/>
      <c r="AN24" s="105"/>
      <c r="AP24" s="105"/>
      <c r="AQ24" s="105"/>
      <c r="AS24" s="105"/>
      <c r="AT24" s="105"/>
      <c r="AV24" s="105"/>
      <c r="AW24" s="105"/>
      <c r="AY24" s="115"/>
      <c r="AZ24" s="105"/>
      <c r="BB24" s="105"/>
      <c r="BC24" s="105"/>
      <c r="BE24" s="105"/>
      <c r="BF24" s="105"/>
      <c r="BH24" s="105"/>
      <c r="BI24" s="105"/>
      <c r="BN24" s="105"/>
    </row>
    <row r="25" spans="2:66" x14ac:dyDescent="0.25">
      <c r="B25" s="105"/>
      <c r="G25" s="105"/>
      <c r="H25" s="106" t="s">
        <v>888</v>
      </c>
      <c r="I25" s="105"/>
      <c r="K25" s="105"/>
      <c r="L25" s="194" t="s">
        <v>672</v>
      </c>
      <c r="M25" s="105"/>
      <c r="O25" s="105"/>
      <c r="P25" s="106" t="s">
        <v>364</v>
      </c>
      <c r="Q25" s="105"/>
      <c r="T25" s="105"/>
      <c r="U25" s="106" t="s">
        <v>439</v>
      </c>
      <c r="V25" s="105"/>
      <c r="X25" s="105"/>
      <c r="Y25" s="105"/>
      <c r="AA25" s="105"/>
      <c r="AB25" s="105"/>
      <c r="AD25" s="105"/>
      <c r="AE25" s="105"/>
      <c r="AG25" s="105"/>
      <c r="AH25" s="105"/>
      <c r="AJ25" s="105"/>
      <c r="AK25" s="105"/>
      <c r="AM25" s="196"/>
      <c r="AN25" s="105"/>
      <c r="AP25" s="105"/>
      <c r="AQ25" s="105"/>
      <c r="AS25" s="105"/>
      <c r="AT25" s="105"/>
      <c r="AV25" s="105"/>
      <c r="AW25" s="105"/>
      <c r="AY25" s="115"/>
      <c r="AZ25" s="105"/>
      <c r="BB25" s="105"/>
      <c r="BC25" s="105"/>
      <c r="BE25" s="105"/>
      <c r="BF25" s="105"/>
      <c r="BH25" s="105"/>
      <c r="BI25" s="105"/>
      <c r="BN25" s="105"/>
    </row>
    <row r="26" spans="2:66" ht="25.5" x14ac:dyDescent="0.25">
      <c r="B26" s="105"/>
      <c r="G26" s="105"/>
      <c r="H26" s="106" t="s">
        <v>889</v>
      </c>
      <c r="I26" s="105"/>
      <c r="K26" s="105"/>
      <c r="L26" s="194" t="s">
        <v>673</v>
      </c>
      <c r="M26" s="105"/>
      <c r="O26" s="105"/>
      <c r="P26" s="106" t="s">
        <v>365</v>
      </c>
      <c r="Q26" s="105"/>
      <c r="T26" s="105"/>
      <c r="U26" s="106" t="s">
        <v>440</v>
      </c>
      <c r="V26" s="105"/>
      <c r="X26" s="105"/>
      <c r="Y26" s="105"/>
      <c r="AA26" s="105"/>
      <c r="AB26" s="105"/>
      <c r="AD26" s="105"/>
      <c r="AE26" s="105"/>
      <c r="AG26" s="105"/>
      <c r="AH26" s="105"/>
      <c r="AJ26" s="105"/>
      <c r="AK26" s="105"/>
      <c r="AM26" s="196"/>
      <c r="AN26" s="105"/>
      <c r="AP26" s="105"/>
      <c r="AQ26" s="105"/>
      <c r="AS26" s="105"/>
      <c r="AT26" s="105"/>
      <c r="AV26" s="105"/>
      <c r="AW26" s="105"/>
      <c r="AY26" s="115"/>
      <c r="AZ26" s="105"/>
      <c r="BB26" s="105"/>
      <c r="BC26" s="105"/>
      <c r="BE26" s="105"/>
      <c r="BF26" s="105"/>
      <c r="BH26" s="105"/>
      <c r="BI26" s="105"/>
      <c r="BN26" s="105"/>
    </row>
    <row r="27" spans="2:66" ht="38.25" x14ac:dyDescent="0.25">
      <c r="B27" s="105"/>
      <c r="G27" s="105"/>
      <c r="H27" s="106" t="s">
        <v>890</v>
      </c>
      <c r="I27" s="105"/>
      <c r="K27" s="105"/>
      <c r="L27" s="194" t="s">
        <v>674</v>
      </c>
      <c r="M27" s="105"/>
      <c r="O27" s="105"/>
      <c r="P27" s="106" t="s">
        <v>366</v>
      </c>
      <c r="Q27" s="105"/>
      <c r="T27" s="105"/>
      <c r="U27" s="106" t="s">
        <v>441</v>
      </c>
      <c r="V27" s="105"/>
      <c r="X27" s="105"/>
      <c r="Y27" s="105"/>
      <c r="AA27" s="105"/>
      <c r="AB27" s="105"/>
      <c r="AD27" s="105"/>
      <c r="AE27" s="105"/>
      <c r="AG27" s="105"/>
      <c r="AH27" s="105"/>
      <c r="AJ27" s="105"/>
      <c r="AK27" s="105"/>
      <c r="AM27" s="196"/>
      <c r="AN27" s="105"/>
      <c r="AP27" s="105"/>
      <c r="AQ27" s="105"/>
      <c r="AS27" s="105"/>
      <c r="AT27" s="105"/>
      <c r="AV27" s="105"/>
      <c r="AW27" s="105"/>
      <c r="AY27" s="115"/>
      <c r="AZ27" s="105"/>
      <c r="BB27" s="105"/>
      <c r="BC27" s="105"/>
      <c r="BE27" s="105"/>
      <c r="BF27" s="105"/>
      <c r="BH27" s="105"/>
      <c r="BI27" s="105"/>
      <c r="BN27" s="105"/>
    </row>
    <row r="28" spans="2:66" ht="25.5" x14ac:dyDescent="0.25">
      <c r="B28" s="105"/>
      <c r="G28" s="105"/>
      <c r="H28" s="106" t="s">
        <v>891</v>
      </c>
      <c r="I28" s="105"/>
      <c r="K28" s="105"/>
      <c r="L28" s="194" t="s">
        <v>675</v>
      </c>
      <c r="M28" s="105"/>
      <c r="O28" s="105"/>
      <c r="P28" s="106" t="s">
        <v>367</v>
      </c>
      <c r="Q28" s="105"/>
      <c r="T28" s="105"/>
      <c r="U28" s="106" t="s">
        <v>442</v>
      </c>
      <c r="V28" s="105"/>
      <c r="X28" s="105"/>
      <c r="Y28" s="105"/>
      <c r="AA28" s="105"/>
      <c r="AB28" s="105"/>
      <c r="AD28" s="105"/>
      <c r="AE28" s="105"/>
      <c r="AG28" s="105"/>
      <c r="AH28" s="105"/>
      <c r="AJ28" s="105"/>
      <c r="AK28" s="105"/>
      <c r="AM28" s="196"/>
      <c r="AN28" s="105"/>
      <c r="AP28" s="105"/>
      <c r="AQ28" s="105"/>
      <c r="AS28" s="105"/>
      <c r="AT28" s="105"/>
      <c r="AV28" s="105"/>
      <c r="AW28" s="105"/>
      <c r="AY28" s="115"/>
      <c r="AZ28" s="105"/>
      <c r="BB28" s="105"/>
      <c r="BC28" s="105"/>
      <c r="BE28" s="105"/>
      <c r="BF28" s="105"/>
      <c r="BH28" s="105"/>
      <c r="BI28" s="105"/>
      <c r="BN28" s="105"/>
    </row>
    <row r="29" spans="2:66" ht="51" x14ac:dyDescent="0.25">
      <c r="B29" s="105"/>
      <c r="G29" s="105"/>
      <c r="H29" s="106" t="s">
        <v>892</v>
      </c>
      <c r="I29" s="105"/>
      <c r="K29" s="105"/>
      <c r="L29" s="194" t="s">
        <v>676</v>
      </c>
      <c r="M29" s="105"/>
      <c r="O29" s="105"/>
      <c r="P29" s="106" t="s">
        <v>368</v>
      </c>
      <c r="Q29" s="105"/>
      <c r="T29" s="105"/>
      <c r="U29" s="106" t="s">
        <v>443</v>
      </c>
      <c r="V29" s="105"/>
      <c r="X29" s="105"/>
      <c r="Y29" s="105"/>
      <c r="AA29" s="105"/>
      <c r="AB29" s="105"/>
      <c r="AD29" s="105"/>
      <c r="AE29" s="105"/>
      <c r="AG29" s="105"/>
      <c r="AH29" s="105"/>
      <c r="AJ29" s="105"/>
      <c r="AK29" s="105"/>
      <c r="AM29" s="196"/>
      <c r="AN29" s="105"/>
      <c r="AP29" s="105"/>
      <c r="AQ29" s="105"/>
      <c r="AS29" s="105"/>
      <c r="AT29" s="105"/>
      <c r="AV29" s="105"/>
      <c r="AW29" s="105"/>
      <c r="AY29" s="115"/>
      <c r="AZ29" s="105"/>
      <c r="BB29" s="105"/>
      <c r="BC29" s="105"/>
      <c r="BE29" s="105"/>
      <c r="BF29" s="105"/>
      <c r="BH29" s="105"/>
      <c r="BI29" s="105"/>
      <c r="BN29" s="105"/>
    </row>
    <row r="30" spans="2:66" ht="25.5" x14ac:dyDescent="0.25">
      <c r="B30" s="105"/>
      <c r="G30" s="105"/>
      <c r="H30" s="106" t="s">
        <v>893</v>
      </c>
      <c r="I30" s="105"/>
      <c r="K30" s="105"/>
      <c r="L30" s="194" t="s">
        <v>677</v>
      </c>
      <c r="M30" s="105"/>
      <c r="O30" s="105"/>
      <c r="P30" s="106" t="s">
        <v>369</v>
      </c>
      <c r="Q30" s="105"/>
      <c r="T30" s="105"/>
      <c r="U30" s="106" t="s">
        <v>444</v>
      </c>
      <c r="V30" s="105"/>
      <c r="X30" s="105"/>
      <c r="Y30" s="105"/>
      <c r="AA30" s="105"/>
      <c r="AB30" s="105"/>
      <c r="AD30" s="105"/>
      <c r="AE30" s="105"/>
      <c r="AG30" s="105"/>
      <c r="AH30" s="105"/>
      <c r="AJ30" s="105"/>
      <c r="AK30" s="105"/>
      <c r="AM30" s="196"/>
      <c r="AN30" s="105"/>
      <c r="AP30" s="105"/>
      <c r="AQ30" s="105"/>
      <c r="AS30" s="105"/>
      <c r="AT30" s="105"/>
      <c r="AV30" s="105"/>
      <c r="AW30" s="105"/>
      <c r="AY30" s="115"/>
      <c r="AZ30" s="105"/>
      <c r="BB30" s="105"/>
      <c r="BC30" s="105"/>
      <c r="BE30" s="105"/>
      <c r="BF30" s="105"/>
      <c r="BH30" s="105"/>
      <c r="BI30" s="105"/>
      <c r="BN30" s="105"/>
    </row>
    <row r="31" spans="2:66" ht="38.25" x14ac:dyDescent="0.25">
      <c r="B31" s="105"/>
      <c r="G31" s="105"/>
      <c r="H31" s="106" t="s">
        <v>894</v>
      </c>
      <c r="I31" s="105"/>
      <c r="K31" s="105"/>
      <c r="L31" s="194" t="s">
        <v>678</v>
      </c>
      <c r="M31" s="105"/>
      <c r="O31" s="105"/>
      <c r="P31" s="106" t="s">
        <v>370</v>
      </c>
      <c r="Q31" s="105"/>
      <c r="T31" s="105"/>
      <c r="U31" s="106" t="s">
        <v>445</v>
      </c>
      <c r="V31" s="105"/>
      <c r="X31" s="105"/>
      <c r="Y31" s="105"/>
      <c r="AA31" s="105"/>
      <c r="AB31" s="105"/>
      <c r="AD31" s="105"/>
      <c r="AE31" s="105"/>
      <c r="AG31" s="105"/>
      <c r="AH31" s="105"/>
      <c r="AJ31" s="105"/>
      <c r="AK31" s="105"/>
      <c r="AM31" s="196"/>
      <c r="AN31" s="105"/>
      <c r="AP31" s="105"/>
      <c r="AQ31" s="105"/>
      <c r="AS31" s="105"/>
      <c r="AT31" s="105"/>
      <c r="AV31" s="105"/>
      <c r="AW31" s="105"/>
      <c r="AY31" s="115"/>
      <c r="AZ31" s="105"/>
      <c r="BB31" s="105"/>
      <c r="BC31" s="105"/>
      <c r="BE31" s="105"/>
      <c r="BF31" s="105"/>
      <c r="BH31" s="105"/>
      <c r="BI31" s="105"/>
      <c r="BN31" s="105"/>
    </row>
    <row r="32" spans="2:66" ht="38.25" x14ac:dyDescent="0.25">
      <c r="B32" s="105"/>
      <c r="G32" s="105"/>
      <c r="H32" s="106" t="s">
        <v>895</v>
      </c>
      <c r="I32" s="105"/>
      <c r="K32" s="105"/>
      <c r="L32" s="194" t="s">
        <v>679</v>
      </c>
      <c r="M32" s="105"/>
      <c r="O32" s="105"/>
      <c r="P32" s="106" t="s">
        <v>371</v>
      </c>
      <c r="Q32" s="105"/>
      <c r="T32" s="105"/>
      <c r="U32" s="106" t="s">
        <v>446</v>
      </c>
      <c r="V32" s="105"/>
      <c r="X32" s="105"/>
      <c r="Y32" s="105"/>
      <c r="AA32" s="105"/>
      <c r="AB32" s="105"/>
      <c r="AD32" s="105"/>
      <c r="AE32" s="105"/>
      <c r="AG32" s="105"/>
      <c r="AH32" s="105"/>
      <c r="AJ32" s="105"/>
      <c r="AK32" s="105"/>
      <c r="AM32" s="196"/>
      <c r="AN32" s="105"/>
      <c r="AP32" s="105"/>
      <c r="AQ32" s="105"/>
      <c r="AS32" s="105"/>
      <c r="AT32" s="105"/>
      <c r="AV32" s="105"/>
      <c r="AW32" s="105"/>
      <c r="AY32" s="115"/>
      <c r="AZ32" s="105"/>
      <c r="BB32" s="105"/>
      <c r="BC32" s="105"/>
      <c r="BE32" s="105"/>
      <c r="BF32" s="105"/>
      <c r="BH32" s="105"/>
      <c r="BI32" s="105"/>
      <c r="BN32" s="105"/>
    </row>
    <row r="33" spans="2:66" ht="51" x14ac:dyDescent="0.25">
      <c r="B33" s="105"/>
      <c r="G33" s="105"/>
      <c r="H33" s="106" t="s">
        <v>896</v>
      </c>
      <c r="I33" s="105"/>
      <c r="K33" s="105"/>
      <c r="L33" s="194" t="s">
        <v>680</v>
      </c>
      <c r="M33" s="105"/>
      <c r="O33" s="105"/>
      <c r="P33" s="106" t="s">
        <v>372</v>
      </c>
      <c r="Q33" s="105"/>
      <c r="T33" s="105"/>
      <c r="U33" s="106" t="s">
        <v>447</v>
      </c>
      <c r="V33" s="105"/>
      <c r="X33" s="105"/>
      <c r="Y33" s="105"/>
      <c r="AA33" s="105"/>
      <c r="AB33" s="105"/>
      <c r="AD33" s="105"/>
      <c r="AE33" s="105"/>
      <c r="AG33" s="105"/>
      <c r="AH33" s="105"/>
      <c r="AJ33" s="105"/>
      <c r="AK33" s="105"/>
      <c r="AM33" s="196"/>
      <c r="AN33" s="105"/>
      <c r="AP33" s="105"/>
      <c r="AQ33" s="105"/>
      <c r="AS33" s="105"/>
      <c r="AT33" s="105"/>
      <c r="AV33" s="105"/>
      <c r="AW33" s="105"/>
      <c r="AY33" s="115"/>
      <c r="AZ33" s="105"/>
      <c r="BB33" s="105"/>
      <c r="BC33" s="105"/>
      <c r="BE33" s="105"/>
      <c r="BF33" s="105"/>
      <c r="BH33" s="105"/>
      <c r="BI33" s="105"/>
      <c r="BN33" s="105"/>
    </row>
    <row r="34" spans="2:66" ht="38.25" x14ac:dyDescent="0.25">
      <c r="B34" s="105"/>
      <c r="G34" s="105"/>
      <c r="H34" s="106" t="s">
        <v>897</v>
      </c>
      <c r="I34" s="105"/>
      <c r="K34" s="105"/>
      <c r="L34" s="194" t="s">
        <v>681</v>
      </c>
      <c r="M34" s="105"/>
      <c r="O34" s="105"/>
      <c r="P34" s="106" t="s">
        <v>373</v>
      </c>
      <c r="Q34" s="105"/>
      <c r="T34" s="105"/>
      <c r="U34" s="106" t="s">
        <v>448</v>
      </c>
      <c r="V34" s="105"/>
      <c r="X34" s="105"/>
      <c r="Y34" s="105"/>
      <c r="AA34" s="105"/>
      <c r="AB34" s="105"/>
      <c r="AD34" s="105"/>
      <c r="AE34" s="105"/>
      <c r="AG34" s="105"/>
      <c r="AH34" s="105"/>
      <c r="AJ34" s="105"/>
      <c r="AK34" s="105"/>
      <c r="AM34" s="196"/>
      <c r="AN34" s="105"/>
      <c r="AP34" s="105"/>
      <c r="AQ34" s="105"/>
      <c r="AS34" s="105"/>
      <c r="AT34" s="105"/>
      <c r="AV34" s="105"/>
      <c r="AW34" s="105"/>
      <c r="AY34" s="115"/>
      <c r="AZ34" s="105"/>
      <c r="BB34" s="105"/>
      <c r="BC34" s="105"/>
      <c r="BE34" s="105"/>
      <c r="BF34" s="105"/>
      <c r="BH34" s="105"/>
      <c r="BI34" s="105"/>
      <c r="BN34" s="105"/>
    </row>
    <row r="35" spans="2:66" ht="25.5" x14ac:dyDescent="0.25">
      <c r="B35" s="105"/>
      <c r="G35" s="105"/>
      <c r="H35" s="106" t="s">
        <v>898</v>
      </c>
      <c r="I35" s="105"/>
      <c r="K35" s="105"/>
      <c r="L35" s="194" t="s">
        <v>1179</v>
      </c>
      <c r="M35" s="105"/>
      <c r="O35" s="105"/>
      <c r="P35" s="106" t="s">
        <v>374</v>
      </c>
      <c r="Q35" s="105"/>
      <c r="T35" s="105"/>
      <c r="U35" s="106" t="s">
        <v>449</v>
      </c>
      <c r="V35" s="105"/>
      <c r="X35" s="105"/>
      <c r="Y35" s="105"/>
      <c r="AA35" s="105"/>
      <c r="AB35" s="105"/>
      <c r="AD35" s="105"/>
      <c r="AE35" s="105"/>
      <c r="AG35" s="105"/>
      <c r="AH35" s="105"/>
      <c r="AJ35" s="105"/>
      <c r="AK35" s="105"/>
      <c r="AM35" s="196"/>
      <c r="AN35" s="105"/>
      <c r="AP35" s="105"/>
      <c r="AQ35" s="105"/>
      <c r="AS35" s="105"/>
      <c r="AT35" s="105"/>
      <c r="AV35" s="105"/>
      <c r="AW35" s="105"/>
      <c r="AY35" s="115"/>
      <c r="AZ35" s="105"/>
      <c r="BB35" s="105"/>
      <c r="BC35" s="105"/>
      <c r="BE35" s="105"/>
      <c r="BF35" s="105"/>
      <c r="BH35" s="105"/>
      <c r="BI35" s="105"/>
      <c r="BN35" s="105"/>
    </row>
    <row r="36" spans="2:66" ht="38.25" x14ac:dyDescent="0.25">
      <c r="B36" s="105"/>
      <c r="G36" s="105"/>
      <c r="H36" s="106" t="s">
        <v>899</v>
      </c>
      <c r="I36" s="105"/>
      <c r="K36" s="105"/>
      <c r="L36" s="194" t="s">
        <v>1180</v>
      </c>
      <c r="M36" s="105"/>
      <c r="O36" s="105"/>
      <c r="P36" s="106" t="s">
        <v>375</v>
      </c>
      <c r="Q36" s="105"/>
      <c r="T36" s="105"/>
      <c r="U36" s="106" t="s">
        <v>450</v>
      </c>
      <c r="V36" s="105"/>
      <c r="X36" s="105"/>
      <c r="Y36" s="105"/>
      <c r="AA36" s="105"/>
      <c r="AB36" s="105"/>
      <c r="AD36" s="105"/>
      <c r="AE36" s="105"/>
      <c r="AG36" s="105"/>
      <c r="AH36" s="105"/>
      <c r="AJ36" s="105"/>
      <c r="AK36" s="105"/>
      <c r="AN36" s="105"/>
      <c r="AP36" s="105"/>
      <c r="AQ36" s="105"/>
      <c r="AS36" s="105"/>
      <c r="AT36" s="105"/>
      <c r="AV36" s="105"/>
      <c r="AW36" s="105"/>
      <c r="AY36" s="115"/>
      <c r="AZ36" s="105"/>
      <c r="BB36" s="105"/>
      <c r="BC36" s="105"/>
      <c r="BE36" s="105"/>
      <c r="BF36" s="105"/>
      <c r="BH36" s="105"/>
      <c r="BI36" s="105"/>
      <c r="BN36" s="105"/>
    </row>
    <row r="37" spans="2:66" ht="51" x14ac:dyDescent="0.25">
      <c r="H37" s="106" t="s">
        <v>900</v>
      </c>
      <c r="L37" s="194" t="s">
        <v>1181</v>
      </c>
      <c r="P37" s="106" t="s">
        <v>376</v>
      </c>
      <c r="U37" s="106" t="s">
        <v>451</v>
      </c>
      <c r="X37" s="105"/>
      <c r="AA37" s="105"/>
      <c r="AG37" s="105"/>
      <c r="AJ37" s="105"/>
      <c r="AY37" s="115"/>
      <c r="BB37" s="105"/>
      <c r="BE37" s="105"/>
      <c r="BH37" s="105"/>
    </row>
    <row r="38" spans="2:66" ht="51" x14ac:dyDescent="0.25">
      <c r="H38" s="106" t="s">
        <v>901</v>
      </c>
      <c r="L38" s="194" t="s">
        <v>1182</v>
      </c>
      <c r="P38" s="106" t="s">
        <v>377</v>
      </c>
      <c r="U38" s="106" t="s">
        <v>452</v>
      </c>
      <c r="AJ38" s="105"/>
      <c r="BE38" s="105"/>
    </row>
    <row r="39" spans="2:66" ht="38.25" x14ac:dyDescent="0.25">
      <c r="H39" s="106" t="s">
        <v>902</v>
      </c>
      <c r="L39" s="194" t="s">
        <v>1183</v>
      </c>
      <c r="P39" s="106" t="s">
        <v>378</v>
      </c>
      <c r="U39" s="106" t="s">
        <v>453</v>
      </c>
      <c r="BE39" s="105"/>
    </row>
    <row r="40" spans="2:66" ht="38.25" x14ac:dyDescent="0.25">
      <c r="H40" s="106" t="s">
        <v>903</v>
      </c>
      <c r="L40" s="194" t="s">
        <v>1184</v>
      </c>
      <c r="P40" s="106" t="s">
        <v>379</v>
      </c>
      <c r="U40" s="106" t="s">
        <v>454</v>
      </c>
      <c r="BE40" s="105"/>
    </row>
    <row r="41" spans="2:66" ht="38.25" x14ac:dyDescent="0.25">
      <c r="H41" s="106" t="s">
        <v>904</v>
      </c>
      <c r="L41" s="194" t="s">
        <v>1185</v>
      </c>
      <c r="P41" s="106" t="s">
        <v>380</v>
      </c>
      <c r="U41" s="106" t="s">
        <v>455</v>
      </c>
      <c r="BE41" s="105"/>
    </row>
    <row r="42" spans="2:66" ht="25.5" x14ac:dyDescent="0.25">
      <c r="H42" s="106" t="s">
        <v>905</v>
      </c>
      <c r="L42" s="194" t="s">
        <v>1186</v>
      </c>
      <c r="P42" s="106" t="s">
        <v>381</v>
      </c>
      <c r="U42" s="106" t="s">
        <v>456</v>
      </c>
      <c r="BE42" s="105"/>
    </row>
    <row r="43" spans="2:66" ht="25.5" x14ac:dyDescent="0.25">
      <c r="H43" s="106" t="s">
        <v>906</v>
      </c>
      <c r="L43" s="194" t="s">
        <v>1187</v>
      </c>
      <c r="P43" s="106" t="s">
        <v>382</v>
      </c>
      <c r="U43" s="106" t="s">
        <v>457</v>
      </c>
    </row>
    <row r="44" spans="2:66" ht="51" x14ac:dyDescent="0.25">
      <c r="H44" s="106" t="s">
        <v>907</v>
      </c>
      <c r="L44" s="194" t="s">
        <v>1188</v>
      </c>
      <c r="P44" s="106" t="s">
        <v>383</v>
      </c>
      <c r="U44" s="106" t="s">
        <v>458</v>
      </c>
    </row>
    <row r="45" spans="2:66" ht="63.75" x14ac:dyDescent="0.25">
      <c r="H45" s="106" t="s">
        <v>908</v>
      </c>
      <c r="L45" s="194" t="s">
        <v>1189</v>
      </c>
      <c r="P45" s="106" t="s">
        <v>384</v>
      </c>
      <c r="U45" s="106" t="s">
        <v>459</v>
      </c>
    </row>
    <row r="46" spans="2:66" ht="38.25" x14ac:dyDescent="0.25">
      <c r="H46" s="106" t="s">
        <v>909</v>
      </c>
      <c r="L46" s="194" t="s">
        <v>1190</v>
      </c>
      <c r="P46" s="106" t="s">
        <v>385</v>
      </c>
      <c r="U46" s="106" t="s">
        <v>460</v>
      </c>
    </row>
    <row r="47" spans="2:66" ht="38.25" x14ac:dyDescent="0.25">
      <c r="H47" s="106" t="s">
        <v>910</v>
      </c>
      <c r="L47" s="194" t="s">
        <v>1191</v>
      </c>
      <c r="P47" s="106" t="s">
        <v>386</v>
      </c>
      <c r="U47" s="106" t="s">
        <v>461</v>
      </c>
    </row>
    <row r="48" spans="2:66" ht="51" x14ac:dyDescent="0.25">
      <c r="H48" s="106" t="s">
        <v>911</v>
      </c>
      <c r="L48" s="194" t="s">
        <v>1192</v>
      </c>
      <c r="P48" s="106" t="s">
        <v>387</v>
      </c>
      <c r="U48" s="106" t="s">
        <v>462</v>
      </c>
    </row>
    <row r="49" spans="8:21" ht="38.25" x14ac:dyDescent="0.25">
      <c r="H49" s="106" t="s">
        <v>912</v>
      </c>
      <c r="L49" s="194" t="s">
        <v>1193</v>
      </c>
      <c r="P49" s="106" t="s">
        <v>388</v>
      </c>
      <c r="U49" s="106" t="s">
        <v>463</v>
      </c>
    </row>
    <row r="50" spans="8:21" ht="25.5" x14ac:dyDescent="0.25">
      <c r="H50" s="106" t="s">
        <v>913</v>
      </c>
      <c r="L50" s="194" t="s">
        <v>1194</v>
      </c>
      <c r="P50" s="106" t="s">
        <v>389</v>
      </c>
      <c r="U50" s="106" t="s">
        <v>464</v>
      </c>
    </row>
    <row r="51" spans="8:21" ht="25.5" x14ac:dyDescent="0.25">
      <c r="H51" s="106" t="s">
        <v>914</v>
      </c>
      <c r="L51" s="194" t="s">
        <v>1195</v>
      </c>
      <c r="P51" s="106" t="s">
        <v>390</v>
      </c>
      <c r="U51" s="106" t="s">
        <v>465</v>
      </c>
    </row>
    <row r="52" spans="8:21" ht="25.5" x14ac:dyDescent="0.25">
      <c r="H52" s="106" t="s">
        <v>915</v>
      </c>
      <c r="L52" s="194" t="s">
        <v>1196</v>
      </c>
      <c r="P52" s="106" t="s">
        <v>391</v>
      </c>
      <c r="U52" s="106" t="s">
        <v>466</v>
      </c>
    </row>
    <row r="53" spans="8:21" ht="25.5" x14ac:dyDescent="0.25">
      <c r="H53" s="106" t="s">
        <v>916</v>
      </c>
      <c r="L53" s="194" t="s">
        <v>1197</v>
      </c>
      <c r="P53" s="106" t="s">
        <v>392</v>
      </c>
      <c r="U53" s="106" t="s">
        <v>467</v>
      </c>
    </row>
    <row r="54" spans="8:21" x14ac:dyDescent="0.25">
      <c r="H54" s="106" t="s">
        <v>917</v>
      </c>
      <c r="L54" s="194" t="s">
        <v>1198</v>
      </c>
      <c r="P54" s="106" t="s">
        <v>393</v>
      </c>
      <c r="U54" s="106" t="s">
        <v>468</v>
      </c>
    </row>
    <row r="55" spans="8:21" ht="51" x14ac:dyDescent="0.25">
      <c r="H55" s="106" t="s">
        <v>918</v>
      </c>
      <c r="L55" s="194" t="s">
        <v>1199</v>
      </c>
      <c r="P55" s="106" t="s">
        <v>394</v>
      </c>
      <c r="U55" s="106" t="s">
        <v>469</v>
      </c>
    </row>
    <row r="56" spans="8:21" ht="25.5" x14ac:dyDescent="0.25">
      <c r="H56" s="106" t="s">
        <v>919</v>
      </c>
      <c r="L56" s="194" t="s">
        <v>1200</v>
      </c>
      <c r="P56" s="106" t="s">
        <v>395</v>
      </c>
      <c r="U56" s="106" t="s">
        <v>470</v>
      </c>
    </row>
    <row r="57" spans="8:21" ht="25.5" x14ac:dyDescent="0.25">
      <c r="H57" s="106" t="s">
        <v>920</v>
      </c>
      <c r="L57" s="194" t="s">
        <v>1201</v>
      </c>
      <c r="P57" s="106" t="s">
        <v>396</v>
      </c>
      <c r="U57" s="106" t="s">
        <v>471</v>
      </c>
    </row>
    <row r="58" spans="8:21" ht="25.5" x14ac:dyDescent="0.25">
      <c r="H58" s="106" t="s">
        <v>921</v>
      </c>
      <c r="L58" s="194" t="s">
        <v>1202</v>
      </c>
      <c r="P58" s="106" t="s">
        <v>397</v>
      </c>
      <c r="U58" s="106" t="s">
        <v>472</v>
      </c>
    </row>
    <row r="59" spans="8:21" ht="38.25" x14ac:dyDescent="0.25">
      <c r="H59" s="106" t="s">
        <v>922</v>
      </c>
      <c r="L59" s="194" t="s">
        <v>1203</v>
      </c>
      <c r="P59" s="106" t="s">
        <v>398</v>
      </c>
      <c r="U59" s="106" t="s">
        <v>473</v>
      </c>
    </row>
    <row r="60" spans="8:21" ht="51" x14ac:dyDescent="0.25">
      <c r="H60" s="106" t="s">
        <v>923</v>
      </c>
      <c r="L60" s="194" t="s">
        <v>1204</v>
      </c>
      <c r="P60" s="106" t="s">
        <v>399</v>
      </c>
      <c r="U60" s="106" t="s">
        <v>474</v>
      </c>
    </row>
    <row r="61" spans="8:21" ht="38.25" x14ac:dyDescent="0.25">
      <c r="H61" s="106" t="s">
        <v>924</v>
      </c>
      <c r="L61" s="194" t="s">
        <v>1205</v>
      </c>
      <c r="P61" s="106" t="s">
        <v>400</v>
      </c>
      <c r="U61" s="106" t="s">
        <v>475</v>
      </c>
    </row>
    <row r="62" spans="8:21" ht="25.5" x14ac:dyDescent="0.25">
      <c r="H62" s="106" t="s">
        <v>925</v>
      </c>
      <c r="L62" s="194" t="s">
        <v>1206</v>
      </c>
      <c r="P62" s="106" t="s">
        <v>401</v>
      </c>
      <c r="U62" s="106" t="s">
        <v>476</v>
      </c>
    </row>
    <row r="63" spans="8:21" ht="51" x14ac:dyDescent="0.25">
      <c r="H63" s="106" t="s">
        <v>926</v>
      </c>
      <c r="L63" s="194" t="s">
        <v>1207</v>
      </c>
      <c r="P63" s="106" t="s">
        <v>402</v>
      </c>
      <c r="U63" s="106" t="s">
        <v>477</v>
      </c>
    </row>
    <row r="64" spans="8:21" ht="25.5" x14ac:dyDescent="0.25">
      <c r="H64" s="106" t="s">
        <v>927</v>
      </c>
      <c r="L64" s="194" t="s">
        <v>1208</v>
      </c>
      <c r="P64" s="106" t="s">
        <v>403</v>
      </c>
      <c r="U64" s="106" t="s">
        <v>478</v>
      </c>
    </row>
    <row r="65" spans="8:21" ht="63.75" x14ac:dyDescent="0.25">
      <c r="H65" s="106" t="s">
        <v>928</v>
      </c>
      <c r="L65" s="194" t="s">
        <v>1209</v>
      </c>
      <c r="P65" s="106" t="s">
        <v>404</v>
      </c>
      <c r="U65" s="106" t="s">
        <v>479</v>
      </c>
    </row>
    <row r="66" spans="8:21" ht="38.25" x14ac:dyDescent="0.25">
      <c r="H66" s="106" t="s">
        <v>929</v>
      </c>
      <c r="L66" s="194" t="s">
        <v>1210</v>
      </c>
      <c r="P66" s="106" t="s">
        <v>405</v>
      </c>
      <c r="U66" s="106" t="s">
        <v>480</v>
      </c>
    </row>
    <row r="67" spans="8:21" ht="38.25" x14ac:dyDescent="0.25">
      <c r="H67" s="106" t="s">
        <v>930</v>
      </c>
      <c r="L67" s="194" t="s">
        <v>1211</v>
      </c>
      <c r="P67" s="106" t="s">
        <v>406</v>
      </c>
      <c r="U67" s="106" t="s">
        <v>481</v>
      </c>
    </row>
    <row r="68" spans="8:21" ht="38.25" x14ac:dyDescent="0.25">
      <c r="H68" s="106" t="s">
        <v>931</v>
      </c>
      <c r="L68" s="194" t="s">
        <v>1212</v>
      </c>
      <c r="P68" s="106" t="s">
        <v>407</v>
      </c>
      <c r="U68" s="106" t="s">
        <v>482</v>
      </c>
    </row>
    <row r="69" spans="8:21" ht="38.25" x14ac:dyDescent="0.25">
      <c r="H69" s="106" t="s">
        <v>932</v>
      </c>
      <c r="L69" s="194" t="s">
        <v>1213</v>
      </c>
      <c r="U69" s="106" t="s">
        <v>483</v>
      </c>
    </row>
    <row r="70" spans="8:21" ht="38.25" x14ac:dyDescent="0.25">
      <c r="H70" s="106" t="s">
        <v>933</v>
      </c>
      <c r="L70" s="194" t="s">
        <v>1214</v>
      </c>
      <c r="U70" s="106" t="s">
        <v>484</v>
      </c>
    </row>
    <row r="71" spans="8:21" ht="38.25" x14ac:dyDescent="0.25">
      <c r="H71" s="106" t="s">
        <v>934</v>
      </c>
      <c r="L71" s="194" t="s">
        <v>1215</v>
      </c>
      <c r="U71" s="106" t="s">
        <v>485</v>
      </c>
    </row>
    <row r="72" spans="8:21" ht="76.5" x14ac:dyDescent="0.25">
      <c r="H72" s="106" t="s">
        <v>935</v>
      </c>
      <c r="L72" s="194" t="s">
        <v>1216</v>
      </c>
      <c r="U72" s="106" t="s">
        <v>486</v>
      </c>
    </row>
    <row r="73" spans="8:21" ht="63.75" x14ac:dyDescent="0.25">
      <c r="H73" s="106" t="s">
        <v>936</v>
      </c>
      <c r="L73" s="194" t="s">
        <v>1217</v>
      </c>
      <c r="U73" s="106" t="s">
        <v>487</v>
      </c>
    </row>
    <row r="74" spans="8:21" ht="51" x14ac:dyDescent="0.25">
      <c r="H74" s="106" t="s">
        <v>937</v>
      </c>
      <c r="L74" s="194" t="s">
        <v>1218</v>
      </c>
      <c r="U74" s="106" t="s">
        <v>488</v>
      </c>
    </row>
    <row r="75" spans="8:21" ht="51" x14ac:dyDescent="0.25">
      <c r="H75" s="106" t="s">
        <v>938</v>
      </c>
      <c r="L75" s="194" t="s">
        <v>1219</v>
      </c>
      <c r="U75" s="106" t="s">
        <v>489</v>
      </c>
    </row>
    <row r="76" spans="8:21" ht="63.75" x14ac:dyDescent="0.25">
      <c r="H76" s="106" t="s">
        <v>939</v>
      </c>
      <c r="L76" s="194" t="s">
        <v>1220</v>
      </c>
      <c r="U76" s="106" t="s">
        <v>490</v>
      </c>
    </row>
    <row r="77" spans="8:21" ht="51" x14ac:dyDescent="0.25">
      <c r="H77" s="106" t="s">
        <v>940</v>
      </c>
      <c r="L77" s="194" t="s">
        <v>1221</v>
      </c>
      <c r="U77" s="106" t="s">
        <v>491</v>
      </c>
    </row>
    <row r="78" spans="8:21" ht="38.25" x14ac:dyDescent="0.25">
      <c r="H78" s="106" t="s">
        <v>941</v>
      </c>
      <c r="L78" s="194" t="s">
        <v>1222</v>
      </c>
      <c r="U78" s="106" t="s">
        <v>492</v>
      </c>
    </row>
    <row r="79" spans="8:21" ht="38.25" x14ac:dyDescent="0.25">
      <c r="H79" s="106" t="s">
        <v>942</v>
      </c>
      <c r="L79" s="194" t="s">
        <v>1223</v>
      </c>
      <c r="U79" s="106" t="s">
        <v>493</v>
      </c>
    </row>
    <row r="80" spans="8:21" ht="38.25" x14ac:dyDescent="0.25">
      <c r="H80" s="106" t="s">
        <v>943</v>
      </c>
      <c r="L80" s="194" t="s">
        <v>1224</v>
      </c>
      <c r="U80" s="106" t="s">
        <v>494</v>
      </c>
    </row>
    <row r="81" spans="8:21" ht="38.25" x14ac:dyDescent="0.25">
      <c r="H81" s="106" t="s">
        <v>944</v>
      </c>
      <c r="L81" s="194" t="s">
        <v>1225</v>
      </c>
      <c r="U81" s="106" t="s">
        <v>495</v>
      </c>
    </row>
    <row r="82" spans="8:21" ht="38.25" x14ac:dyDescent="0.25">
      <c r="H82" s="106" t="s">
        <v>945</v>
      </c>
      <c r="L82" s="194" t="s">
        <v>1226</v>
      </c>
      <c r="U82" s="106" t="s">
        <v>496</v>
      </c>
    </row>
    <row r="83" spans="8:21" ht="38.25" x14ac:dyDescent="0.25">
      <c r="H83" s="106" t="s">
        <v>946</v>
      </c>
      <c r="L83" s="194" t="s">
        <v>1227</v>
      </c>
      <c r="U83" s="106" t="s">
        <v>497</v>
      </c>
    </row>
    <row r="84" spans="8:21" ht="51" x14ac:dyDescent="0.25">
      <c r="H84" s="106" t="s">
        <v>947</v>
      </c>
      <c r="L84" s="194" t="s">
        <v>1228</v>
      </c>
      <c r="U84" s="106" t="s">
        <v>498</v>
      </c>
    </row>
    <row r="85" spans="8:21" ht="51" x14ac:dyDescent="0.25">
      <c r="H85" s="106" t="s">
        <v>948</v>
      </c>
      <c r="L85" s="194" t="s">
        <v>1229</v>
      </c>
      <c r="U85" s="106" t="s">
        <v>499</v>
      </c>
    </row>
    <row r="86" spans="8:21" ht="51" x14ac:dyDescent="0.25">
      <c r="H86" s="106" t="s">
        <v>949</v>
      </c>
      <c r="L86" s="194" t="s">
        <v>1230</v>
      </c>
      <c r="U86" s="106" t="s">
        <v>500</v>
      </c>
    </row>
    <row r="87" spans="8:21" ht="51" x14ac:dyDescent="0.25">
      <c r="H87" s="106" t="s">
        <v>950</v>
      </c>
      <c r="L87" s="194" t="s">
        <v>1231</v>
      </c>
      <c r="U87" s="106" t="s">
        <v>501</v>
      </c>
    </row>
    <row r="88" spans="8:21" ht="63.75" x14ac:dyDescent="0.25">
      <c r="H88" s="106" t="s">
        <v>951</v>
      </c>
      <c r="L88" s="194" t="s">
        <v>1232</v>
      </c>
      <c r="U88" s="106" t="s">
        <v>502</v>
      </c>
    </row>
    <row r="89" spans="8:21" x14ac:dyDescent="0.25">
      <c r="H89" s="106" t="s">
        <v>952</v>
      </c>
      <c r="L89" s="194" t="s">
        <v>1233</v>
      </c>
      <c r="U89" s="106" t="s">
        <v>503</v>
      </c>
    </row>
    <row r="90" spans="8:21" ht="25.5" x14ac:dyDescent="0.25">
      <c r="H90" s="106" t="s">
        <v>953</v>
      </c>
      <c r="L90" s="194" t="s">
        <v>1234</v>
      </c>
      <c r="U90" s="106" t="s">
        <v>504</v>
      </c>
    </row>
    <row r="91" spans="8:21" ht="38.25" x14ac:dyDescent="0.25">
      <c r="H91" s="106" t="s">
        <v>954</v>
      </c>
      <c r="L91" s="194" t="s">
        <v>1235</v>
      </c>
      <c r="U91" s="106" t="s">
        <v>505</v>
      </c>
    </row>
    <row r="92" spans="8:21" ht="51" x14ac:dyDescent="0.25">
      <c r="H92" s="106" t="s">
        <v>955</v>
      </c>
      <c r="L92" s="194" t="s">
        <v>1236</v>
      </c>
      <c r="U92" s="106" t="s">
        <v>506</v>
      </c>
    </row>
    <row r="93" spans="8:21" ht="51" x14ac:dyDescent="0.25">
      <c r="H93" s="106" t="s">
        <v>956</v>
      </c>
      <c r="L93" s="194" t="s">
        <v>1237</v>
      </c>
      <c r="U93" s="106" t="s">
        <v>507</v>
      </c>
    </row>
    <row r="94" spans="8:21" ht="25.5" x14ac:dyDescent="0.25">
      <c r="H94" s="106" t="s">
        <v>957</v>
      </c>
      <c r="L94" s="194" t="s">
        <v>1238</v>
      </c>
      <c r="U94" s="106" t="s">
        <v>508</v>
      </c>
    </row>
    <row r="95" spans="8:21" ht="38.25" x14ac:dyDescent="0.25">
      <c r="H95" s="106" t="s">
        <v>958</v>
      </c>
      <c r="L95" s="194" t="s">
        <v>1239</v>
      </c>
      <c r="U95" s="106" t="s">
        <v>509</v>
      </c>
    </row>
    <row r="96" spans="8:21" ht="63.75" x14ac:dyDescent="0.25">
      <c r="H96" s="106" t="s">
        <v>959</v>
      </c>
      <c r="L96" s="194" t="s">
        <v>1240</v>
      </c>
      <c r="U96" s="106" t="s">
        <v>510</v>
      </c>
    </row>
    <row r="97" spans="8:21" ht="51" x14ac:dyDescent="0.25">
      <c r="H97" s="106" t="s">
        <v>960</v>
      </c>
      <c r="L97" s="194" t="s">
        <v>1241</v>
      </c>
      <c r="U97" s="106" t="s">
        <v>511</v>
      </c>
    </row>
    <row r="98" spans="8:21" ht="51" x14ac:dyDescent="0.25">
      <c r="H98" s="106" t="s">
        <v>961</v>
      </c>
      <c r="L98" s="194" t="s">
        <v>1242</v>
      </c>
      <c r="U98" s="106" t="s">
        <v>512</v>
      </c>
    </row>
    <row r="99" spans="8:21" ht="51" x14ac:dyDescent="0.25">
      <c r="H99" s="106" t="s">
        <v>962</v>
      </c>
      <c r="L99" s="194" t="s">
        <v>1243</v>
      </c>
      <c r="U99" s="106" t="s">
        <v>513</v>
      </c>
    </row>
    <row r="100" spans="8:21" ht="38.25" x14ac:dyDescent="0.25">
      <c r="H100" s="106" t="s">
        <v>963</v>
      </c>
      <c r="L100" s="194" t="s">
        <v>1244</v>
      </c>
      <c r="U100" s="106" t="s">
        <v>514</v>
      </c>
    </row>
    <row r="101" spans="8:21" ht="51" x14ac:dyDescent="0.25">
      <c r="H101" s="106" t="s">
        <v>964</v>
      </c>
      <c r="L101" s="194" t="s">
        <v>1245</v>
      </c>
      <c r="U101" s="106" t="s">
        <v>515</v>
      </c>
    </row>
    <row r="102" spans="8:21" ht="89.25" x14ac:dyDescent="0.25">
      <c r="H102" s="106" t="s">
        <v>965</v>
      </c>
      <c r="L102" s="194" t="s">
        <v>1246</v>
      </c>
      <c r="U102" s="106" t="s">
        <v>516</v>
      </c>
    </row>
    <row r="103" spans="8:21" ht="38.25" x14ac:dyDescent="0.25">
      <c r="H103" s="106" t="s">
        <v>966</v>
      </c>
      <c r="L103" s="194" t="s">
        <v>1247</v>
      </c>
      <c r="U103" s="106" t="s">
        <v>517</v>
      </c>
    </row>
    <row r="104" spans="8:21" ht="63.75" x14ac:dyDescent="0.25">
      <c r="H104" s="106" t="s">
        <v>967</v>
      </c>
      <c r="L104" s="194" t="s">
        <v>1248</v>
      </c>
      <c r="U104" s="106" t="s">
        <v>518</v>
      </c>
    </row>
    <row r="105" spans="8:21" ht="51" x14ac:dyDescent="0.25">
      <c r="H105" s="106" t="s">
        <v>968</v>
      </c>
      <c r="L105" s="194" t="s">
        <v>1249</v>
      </c>
      <c r="U105" s="106" t="s">
        <v>519</v>
      </c>
    </row>
    <row r="106" spans="8:21" ht="51" x14ac:dyDescent="0.25">
      <c r="H106" s="106" t="s">
        <v>969</v>
      </c>
      <c r="L106" s="194" t="s">
        <v>1250</v>
      </c>
      <c r="U106" s="106" t="s">
        <v>520</v>
      </c>
    </row>
    <row r="107" spans="8:21" ht="51" x14ac:dyDescent="0.25">
      <c r="H107" s="106" t="s">
        <v>970</v>
      </c>
      <c r="L107" s="194" t="s">
        <v>1251</v>
      </c>
      <c r="U107" s="106" t="s">
        <v>521</v>
      </c>
    </row>
    <row r="108" spans="8:21" ht="38.25" x14ac:dyDescent="0.25">
      <c r="H108" s="106" t="s">
        <v>971</v>
      </c>
      <c r="L108" s="194" t="s">
        <v>1252</v>
      </c>
      <c r="U108" s="194" t="s">
        <v>48</v>
      </c>
    </row>
    <row r="109" spans="8:21" ht="63.75" x14ac:dyDescent="0.25">
      <c r="H109" s="106" t="s">
        <v>972</v>
      </c>
      <c r="L109" s="194" t="s">
        <v>1253</v>
      </c>
      <c r="U109" s="194" t="s">
        <v>49</v>
      </c>
    </row>
    <row r="110" spans="8:21" ht="76.5" x14ac:dyDescent="0.25">
      <c r="H110" s="106" t="s">
        <v>973</v>
      </c>
      <c r="L110" s="194" t="s">
        <v>1254</v>
      </c>
      <c r="U110" s="194" t="s">
        <v>50</v>
      </c>
    </row>
    <row r="111" spans="8:21" ht="63.75" x14ac:dyDescent="0.25">
      <c r="H111" s="106" t="s">
        <v>974</v>
      </c>
      <c r="L111" s="194" t="s">
        <v>1255</v>
      </c>
      <c r="U111" s="194" t="s">
        <v>522</v>
      </c>
    </row>
    <row r="112" spans="8:21" ht="38.25" x14ac:dyDescent="0.25">
      <c r="H112" s="106" t="s">
        <v>975</v>
      </c>
      <c r="L112" s="194" t="s">
        <v>1256</v>
      </c>
      <c r="U112" s="194" t="s">
        <v>523</v>
      </c>
    </row>
    <row r="113" spans="8:21" ht="38.25" x14ac:dyDescent="0.25">
      <c r="H113" s="106" t="s">
        <v>976</v>
      </c>
      <c r="L113" s="194" t="s">
        <v>1257</v>
      </c>
      <c r="U113" s="194" t="s">
        <v>524</v>
      </c>
    </row>
    <row r="114" spans="8:21" ht="38.25" x14ac:dyDescent="0.25">
      <c r="H114" s="106" t="s">
        <v>977</v>
      </c>
      <c r="L114" s="194" t="s">
        <v>1258</v>
      </c>
      <c r="U114" s="194" t="s">
        <v>525</v>
      </c>
    </row>
    <row r="115" spans="8:21" ht="63.75" x14ac:dyDescent="0.25">
      <c r="H115" s="106" t="s">
        <v>978</v>
      </c>
      <c r="L115" s="194" t="s">
        <v>1259</v>
      </c>
      <c r="U115" s="194" t="s">
        <v>526</v>
      </c>
    </row>
    <row r="116" spans="8:21" ht="38.25" x14ac:dyDescent="0.25">
      <c r="H116" s="106" t="s">
        <v>979</v>
      </c>
      <c r="L116" s="194" t="s">
        <v>1260</v>
      </c>
      <c r="U116" s="194" t="s">
        <v>527</v>
      </c>
    </row>
    <row r="117" spans="8:21" ht="51" x14ac:dyDescent="0.25">
      <c r="H117" s="106" t="s">
        <v>980</v>
      </c>
      <c r="L117" s="194" t="s">
        <v>1261</v>
      </c>
      <c r="U117" s="194" t="s">
        <v>528</v>
      </c>
    </row>
    <row r="118" spans="8:21" ht="38.25" x14ac:dyDescent="0.25">
      <c r="H118" s="106" t="s">
        <v>981</v>
      </c>
      <c r="L118" s="194" t="s">
        <v>1262</v>
      </c>
    </row>
    <row r="119" spans="8:21" ht="38.25" x14ac:dyDescent="0.25">
      <c r="H119" s="106" t="s">
        <v>982</v>
      </c>
      <c r="L119" s="194" t="s">
        <v>1263</v>
      </c>
    </row>
    <row r="120" spans="8:21" ht="38.25" x14ac:dyDescent="0.25">
      <c r="H120" s="106" t="s">
        <v>983</v>
      </c>
      <c r="L120" s="194" t="s">
        <v>1264</v>
      </c>
    </row>
    <row r="121" spans="8:21" ht="25.5" x14ac:dyDescent="0.25">
      <c r="H121" s="106" t="s">
        <v>984</v>
      </c>
      <c r="L121" s="194" t="s">
        <v>1265</v>
      </c>
    </row>
    <row r="122" spans="8:21" ht="51" x14ac:dyDescent="0.25">
      <c r="H122" s="106" t="s">
        <v>985</v>
      </c>
      <c r="L122" s="194" t="s">
        <v>1266</v>
      </c>
    </row>
    <row r="123" spans="8:21" ht="63.75" x14ac:dyDescent="0.25">
      <c r="H123" s="106" t="s">
        <v>986</v>
      </c>
      <c r="L123" s="194" t="s">
        <v>1267</v>
      </c>
    </row>
    <row r="124" spans="8:21" ht="51" x14ac:dyDescent="0.25">
      <c r="H124" s="106" t="s">
        <v>987</v>
      </c>
      <c r="L124" s="194" t="s">
        <v>1268</v>
      </c>
    </row>
    <row r="125" spans="8:21" ht="51" x14ac:dyDescent="0.25">
      <c r="H125" s="106" t="s">
        <v>988</v>
      </c>
      <c r="L125" s="194" t="s">
        <v>1269</v>
      </c>
    </row>
    <row r="126" spans="8:21" ht="51" x14ac:dyDescent="0.25">
      <c r="H126" s="106" t="s">
        <v>989</v>
      </c>
      <c r="L126" s="194" t="s">
        <v>1270</v>
      </c>
    </row>
    <row r="127" spans="8:21" ht="38.25" x14ac:dyDescent="0.25">
      <c r="H127" s="106" t="s">
        <v>990</v>
      </c>
      <c r="L127" s="194" t="s">
        <v>1271</v>
      </c>
    </row>
    <row r="128" spans="8:21" ht="63.75" x14ac:dyDescent="0.25">
      <c r="H128" s="106" t="s">
        <v>991</v>
      </c>
      <c r="L128" s="194" t="s">
        <v>1272</v>
      </c>
    </row>
    <row r="129" spans="8:12" ht="51" x14ac:dyDescent="0.25">
      <c r="H129" s="106" t="s">
        <v>992</v>
      </c>
      <c r="L129" s="194" t="s">
        <v>1273</v>
      </c>
    </row>
    <row r="130" spans="8:12" ht="51" x14ac:dyDescent="0.25">
      <c r="H130" s="106" t="s">
        <v>993</v>
      </c>
      <c r="L130" s="194" t="s">
        <v>1274</v>
      </c>
    </row>
    <row r="131" spans="8:12" ht="63.75" x14ac:dyDescent="0.25">
      <c r="H131" s="106" t="s">
        <v>994</v>
      </c>
      <c r="L131" s="194" t="s">
        <v>1275</v>
      </c>
    </row>
    <row r="132" spans="8:12" ht="63.75" x14ac:dyDescent="0.25">
      <c r="H132" s="106" t="s">
        <v>995</v>
      </c>
      <c r="L132" s="194" t="s">
        <v>1276</v>
      </c>
    </row>
    <row r="133" spans="8:12" ht="76.5" x14ac:dyDescent="0.25">
      <c r="H133" s="106" t="s">
        <v>996</v>
      </c>
      <c r="L133" s="194" t="s">
        <v>1277</v>
      </c>
    </row>
    <row r="134" spans="8:12" ht="76.5" x14ac:dyDescent="0.25">
      <c r="H134" s="106" t="s">
        <v>997</v>
      </c>
      <c r="L134" s="194" t="s">
        <v>1278</v>
      </c>
    </row>
    <row r="135" spans="8:12" ht="51" x14ac:dyDescent="0.25">
      <c r="H135" s="106" t="s">
        <v>998</v>
      </c>
      <c r="L135" s="194" t="s">
        <v>1279</v>
      </c>
    </row>
    <row r="136" spans="8:12" ht="63.75" x14ac:dyDescent="0.25">
      <c r="H136" s="106" t="s">
        <v>999</v>
      </c>
      <c r="L136" s="194" t="s">
        <v>1280</v>
      </c>
    </row>
    <row r="137" spans="8:12" ht="51" x14ac:dyDescent="0.25">
      <c r="H137" s="106" t="s">
        <v>1000</v>
      </c>
      <c r="L137" s="194" t="s">
        <v>1281</v>
      </c>
    </row>
    <row r="138" spans="8:12" ht="51" x14ac:dyDescent="0.25">
      <c r="H138" s="106" t="s">
        <v>1001</v>
      </c>
      <c r="L138" s="194" t="s">
        <v>1282</v>
      </c>
    </row>
    <row r="139" spans="8:12" ht="51" x14ac:dyDescent="0.25">
      <c r="H139" s="106" t="s">
        <v>1002</v>
      </c>
      <c r="L139" s="194" t="s">
        <v>1283</v>
      </c>
    </row>
    <row r="140" spans="8:12" ht="51" x14ac:dyDescent="0.25">
      <c r="H140" s="106" t="s">
        <v>1003</v>
      </c>
      <c r="L140" s="194" t="s">
        <v>1284</v>
      </c>
    </row>
    <row r="141" spans="8:12" ht="51" x14ac:dyDescent="0.25">
      <c r="H141" s="106" t="s">
        <v>1004</v>
      </c>
      <c r="L141" s="194" t="s">
        <v>1285</v>
      </c>
    </row>
    <row r="142" spans="8:12" ht="51" x14ac:dyDescent="0.25">
      <c r="H142" s="106" t="s">
        <v>1005</v>
      </c>
      <c r="L142" s="194" t="s">
        <v>1286</v>
      </c>
    </row>
    <row r="143" spans="8:12" ht="51" x14ac:dyDescent="0.25">
      <c r="H143" s="106" t="s">
        <v>1006</v>
      </c>
      <c r="L143" s="194" t="s">
        <v>1287</v>
      </c>
    </row>
    <row r="144" spans="8:12" ht="63.75" x14ac:dyDescent="0.25">
      <c r="H144" s="106" t="s">
        <v>1007</v>
      </c>
      <c r="L144" s="194" t="s">
        <v>1288</v>
      </c>
    </row>
    <row r="145" spans="8:12" ht="63.75" x14ac:dyDescent="0.25">
      <c r="H145" s="106" t="s">
        <v>1008</v>
      </c>
      <c r="L145" s="194" t="s">
        <v>1289</v>
      </c>
    </row>
    <row r="146" spans="8:12" ht="51" x14ac:dyDescent="0.25">
      <c r="H146" s="106" t="s">
        <v>1009</v>
      </c>
      <c r="L146" s="194" t="s">
        <v>1290</v>
      </c>
    </row>
    <row r="147" spans="8:12" ht="25.5" x14ac:dyDescent="0.25">
      <c r="H147" s="106" t="s">
        <v>1010</v>
      </c>
      <c r="L147" s="194" t="s">
        <v>1291</v>
      </c>
    </row>
    <row r="148" spans="8:12" ht="25.5" x14ac:dyDescent="0.25">
      <c r="H148" s="106" t="s">
        <v>1011</v>
      </c>
      <c r="L148" s="194" t="s">
        <v>1292</v>
      </c>
    </row>
    <row r="149" spans="8:12" ht="51" x14ac:dyDescent="0.25">
      <c r="H149" s="106" t="s">
        <v>1012</v>
      </c>
      <c r="L149" s="194" t="s">
        <v>1293</v>
      </c>
    </row>
    <row r="150" spans="8:12" ht="25.5" x14ac:dyDescent="0.25">
      <c r="H150" s="106" t="s">
        <v>1013</v>
      </c>
      <c r="L150" s="194" t="s">
        <v>1294</v>
      </c>
    </row>
    <row r="151" spans="8:12" ht="25.5" x14ac:dyDescent="0.25">
      <c r="H151" s="106" t="s">
        <v>1014</v>
      </c>
      <c r="L151" s="194" t="s">
        <v>1295</v>
      </c>
    </row>
    <row r="152" spans="8:12" ht="38.25" x14ac:dyDescent="0.25">
      <c r="H152" s="106" t="s">
        <v>1015</v>
      </c>
      <c r="L152" s="194" t="s">
        <v>1296</v>
      </c>
    </row>
    <row r="153" spans="8:12" ht="38.25" x14ac:dyDescent="0.25">
      <c r="H153" s="106" t="s">
        <v>1016</v>
      </c>
      <c r="L153" s="194" t="s">
        <v>1297</v>
      </c>
    </row>
    <row r="154" spans="8:12" ht="51" x14ac:dyDescent="0.25">
      <c r="H154" s="106" t="s">
        <v>1017</v>
      </c>
      <c r="L154" s="194" t="s">
        <v>1298</v>
      </c>
    </row>
    <row r="155" spans="8:12" ht="25.5" x14ac:dyDescent="0.25">
      <c r="H155" s="106" t="s">
        <v>1018</v>
      </c>
      <c r="L155" s="194" t="s">
        <v>1299</v>
      </c>
    </row>
    <row r="156" spans="8:12" ht="25.5" x14ac:dyDescent="0.25">
      <c r="H156" s="106" t="s">
        <v>1019</v>
      </c>
      <c r="L156" s="194" t="s">
        <v>1300</v>
      </c>
    </row>
    <row r="157" spans="8:12" ht="25.5" x14ac:dyDescent="0.25">
      <c r="H157" s="106" t="s">
        <v>1020</v>
      </c>
      <c r="L157" s="194" t="s">
        <v>1301</v>
      </c>
    </row>
    <row r="158" spans="8:12" ht="38.25" x14ac:dyDescent="0.25">
      <c r="H158" s="106" t="s">
        <v>1021</v>
      </c>
      <c r="L158" s="194" t="s">
        <v>1302</v>
      </c>
    </row>
    <row r="159" spans="8:12" ht="25.5" x14ac:dyDescent="0.25">
      <c r="H159" s="106" t="s">
        <v>1022</v>
      </c>
      <c r="L159" s="194" t="s">
        <v>1303</v>
      </c>
    </row>
    <row r="160" spans="8:12" ht="25.5" x14ac:dyDescent="0.25">
      <c r="H160" s="106" t="s">
        <v>1023</v>
      </c>
      <c r="L160" s="194" t="s">
        <v>1304</v>
      </c>
    </row>
    <row r="161" spans="8:12" x14ac:dyDescent="0.25">
      <c r="H161" s="106" t="s">
        <v>1024</v>
      </c>
      <c r="L161" s="194" t="s">
        <v>1305</v>
      </c>
    </row>
    <row r="162" spans="8:12" ht="51" x14ac:dyDescent="0.25">
      <c r="H162" s="106" t="s">
        <v>1025</v>
      </c>
      <c r="L162" s="194" t="s">
        <v>1306</v>
      </c>
    </row>
    <row r="163" spans="8:12" ht="51" x14ac:dyDescent="0.25">
      <c r="H163" s="106" t="s">
        <v>1026</v>
      </c>
      <c r="L163" s="194" t="s">
        <v>1307</v>
      </c>
    </row>
    <row r="164" spans="8:12" ht="25.5" x14ac:dyDescent="0.25">
      <c r="H164" s="106" t="s">
        <v>1027</v>
      </c>
      <c r="L164" s="194" t="s">
        <v>1308</v>
      </c>
    </row>
    <row r="165" spans="8:12" ht="25.5" x14ac:dyDescent="0.25">
      <c r="H165" s="106" t="s">
        <v>1028</v>
      </c>
      <c r="L165" s="194" t="s">
        <v>1309</v>
      </c>
    </row>
    <row r="166" spans="8:12" ht="63.75" x14ac:dyDescent="0.25">
      <c r="H166" s="106" t="s">
        <v>1029</v>
      </c>
      <c r="L166" s="194" t="s">
        <v>1310</v>
      </c>
    </row>
    <row r="167" spans="8:12" x14ac:dyDescent="0.25">
      <c r="H167" s="106" t="s">
        <v>1030</v>
      </c>
      <c r="L167" s="194" t="s">
        <v>1311</v>
      </c>
    </row>
    <row r="168" spans="8:12" ht="51" x14ac:dyDescent="0.25">
      <c r="H168" s="106" t="s">
        <v>1031</v>
      </c>
      <c r="L168" s="194" t="s">
        <v>1312</v>
      </c>
    </row>
    <row r="169" spans="8:12" ht="38.25" x14ac:dyDescent="0.25">
      <c r="H169" s="106" t="s">
        <v>1032</v>
      </c>
      <c r="L169" s="194" t="s">
        <v>1313</v>
      </c>
    </row>
    <row r="170" spans="8:12" ht="38.25" x14ac:dyDescent="0.25">
      <c r="H170" s="106" t="s">
        <v>1033</v>
      </c>
      <c r="L170" s="194" t="s">
        <v>1314</v>
      </c>
    </row>
    <row r="171" spans="8:12" ht="38.25" x14ac:dyDescent="0.25">
      <c r="H171" s="106" t="s">
        <v>1034</v>
      </c>
      <c r="L171" s="194" t="s">
        <v>1315</v>
      </c>
    </row>
    <row r="172" spans="8:12" ht="25.5" x14ac:dyDescent="0.25">
      <c r="H172" s="106" t="s">
        <v>1035</v>
      </c>
      <c r="L172" s="194" t="s">
        <v>1316</v>
      </c>
    </row>
    <row r="173" spans="8:12" ht="25.5" x14ac:dyDescent="0.25">
      <c r="H173" s="106" t="s">
        <v>1036</v>
      </c>
      <c r="L173" s="194" t="s">
        <v>1317</v>
      </c>
    </row>
    <row r="174" spans="8:12" ht="25.5" x14ac:dyDescent="0.25">
      <c r="H174" s="106" t="s">
        <v>1037</v>
      </c>
      <c r="L174" s="194" t="s">
        <v>1318</v>
      </c>
    </row>
    <row r="175" spans="8:12" ht="38.25" x14ac:dyDescent="0.25">
      <c r="H175" s="106" t="s">
        <v>1038</v>
      </c>
      <c r="L175" s="194" t="s">
        <v>1319</v>
      </c>
    </row>
    <row r="176" spans="8:12" ht="25.5" x14ac:dyDescent="0.25">
      <c r="H176" s="106" t="s">
        <v>1039</v>
      </c>
      <c r="L176" s="194" t="s">
        <v>1320</v>
      </c>
    </row>
    <row r="177" spans="8:12" ht="51" x14ac:dyDescent="0.25">
      <c r="H177" s="106" t="s">
        <v>1040</v>
      </c>
      <c r="L177" s="194" t="s">
        <v>1321</v>
      </c>
    </row>
    <row r="178" spans="8:12" ht="25.5" x14ac:dyDescent="0.25">
      <c r="H178" s="106" t="s">
        <v>1041</v>
      </c>
      <c r="L178" s="194" t="s">
        <v>1322</v>
      </c>
    </row>
    <row r="179" spans="8:12" ht="25.5" x14ac:dyDescent="0.25">
      <c r="H179" s="106" t="s">
        <v>1042</v>
      </c>
      <c r="L179" s="194" t="s">
        <v>1323</v>
      </c>
    </row>
    <row r="180" spans="8:12" ht="25.5" x14ac:dyDescent="0.25">
      <c r="H180" s="106" t="s">
        <v>1043</v>
      </c>
      <c r="L180" s="194" t="s">
        <v>1324</v>
      </c>
    </row>
    <row r="181" spans="8:12" ht="25.5" x14ac:dyDescent="0.25">
      <c r="H181" s="106" t="s">
        <v>1044</v>
      </c>
      <c r="L181" s="194" t="s">
        <v>1325</v>
      </c>
    </row>
    <row r="182" spans="8:12" ht="38.25" x14ac:dyDescent="0.25">
      <c r="H182" s="106" t="s">
        <v>1045</v>
      </c>
      <c r="L182" s="194" t="s">
        <v>1326</v>
      </c>
    </row>
    <row r="183" spans="8:12" ht="25.5" x14ac:dyDescent="0.25">
      <c r="H183" s="106" t="s">
        <v>1046</v>
      </c>
      <c r="L183" s="194" t="s">
        <v>1327</v>
      </c>
    </row>
    <row r="184" spans="8:12" ht="38.25" x14ac:dyDescent="0.25">
      <c r="H184" s="106" t="s">
        <v>1047</v>
      </c>
      <c r="L184" s="194" t="s">
        <v>1328</v>
      </c>
    </row>
    <row r="185" spans="8:12" ht="25.5" x14ac:dyDescent="0.25">
      <c r="H185" s="106" t="s">
        <v>1048</v>
      </c>
      <c r="L185" s="194" t="s">
        <v>1329</v>
      </c>
    </row>
    <row r="186" spans="8:12" ht="51" x14ac:dyDescent="0.25">
      <c r="H186" s="106" t="s">
        <v>1049</v>
      </c>
      <c r="L186" s="194" t="s">
        <v>1330</v>
      </c>
    </row>
    <row r="187" spans="8:12" ht="38.25" x14ac:dyDescent="0.25">
      <c r="H187" s="106" t="s">
        <v>1050</v>
      </c>
      <c r="L187" s="194" t="s">
        <v>1331</v>
      </c>
    </row>
    <row r="188" spans="8:12" ht="38.25" x14ac:dyDescent="0.25">
      <c r="H188" s="106" t="s">
        <v>1051</v>
      </c>
      <c r="L188" s="194" t="s">
        <v>1332</v>
      </c>
    </row>
    <row r="189" spans="8:12" ht="38.25" x14ac:dyDescent="0.25">
      <c r="H189" s="106" t="s">
        <v>1052</v>
      </c>
      <c r="L189" s="194" t="s">
        <v>1333</v>
      </c>
    </row>
    <row r="190" spans="8:12" ht="51" x14ac:dyDescent="0.25">
      <c r="H190" s="106" t="s">
        <v>1053</v>
      </c>
      <c r="L190" s="194" t="s">
        <v>1334</v>
      </c>
    </row>
    <row r="191" spans="8:12" ht="51" x14ac:dyDescent="0.25">
      <c r="H191" s="106" t="s">
        <v>1054</v>
      </c>
      <c r="L191" s="194" t="s">
        <v>1335</v>
      </c>
    </row>
    <row r="192" spans="8:12" ht="51" x14ac:dyDescent="0.25">
      <c r="H192" s="106" t="s">
        <v>1055</v>
      </c>
      <c r="L192" s="194" t="s">
        <v>1336</v>
      </c>
    </row>
    <row r="193" spans="8:12" ht="38.25" x14ac:dyDescent="0.25">
      <c r="H193" s="106" t="s">
        <v>1056</v>
      </c>
      <c r="L193" s="194" t="s">
        <v>1337</v>
      </c>
    </row>
    <row r="194" spans="8:12" ht="38.25" x14ac:dyDescent="0.25">
      <c r="H194" s="106" t="s">
        <v>1057</v>
      </c>
      <c r="L194" s="194" t="s">
        <v>1338</v>
      </c>
    </row>
    <row r="195" spans="8:12" ht="38.25" x14ac:dyDescent="0.25">
      <c r="H195" s="106" t="s">
        <v>1058</v>
      </c>
      <c r="L195" s="194" t="s">
        <v>1339</v>
      </c>
    </row>
    <row r="196" spans="8:12" ht="38.25" x14ac:dyDescent="0.25">
      <c r="H196" s="106" t="s">
        <v>1059</v>
      </c>
      <c r="L196" s="194" t="s">
        <v>1340</v>
      </c>
    </row>
    <row r="197" spans="8:12" ht="38.25" x14ac:dyDescent="0.25">
      <c r="H197" s="106" t="s">
        <v>1060</v>
      </c>
      <c r="L197" s="194" t="s">
        <v>1341</v>
      </c>
    </row>
    <row r="198" spans="8:12" ht="38.25" x14ac:dyDescent="0.25">
      <c r="H198" s="106" t="s">
        <v>1061</v>
      </c>
      <c r="L198" s="194" t="s">
        <v>1342</v>
      </c>
    </row>
    <row r="199" spans="8:12" ht="25.5" x14ac:dyDescent="0.25">
      <c r="H199" s="106" t="s">
        <v>1062</v>
      </c>
      <c r="L199" s="194" t="s">
        <v>1343</v>
      </c>
    </row>
    <row r="200" spans="8:12" ht="38.25" x14ac:dyDescent="0.25">
      <c r="H200" s="106" t="s">
        <v>1063</v>
      </c>
      <c r="L200" s="194" t="s">
        <v>1344</v>
      </c>
    </row>
    <row r="201" spans="8:12" ht="38.25" x14ac:dyDescent="0.25">
      <c r="H201" s="106" t="s">
        <v>1064</v>
      </c>
      <c r="L201" s="194" t="s">
        <v>1345</v>
      </c>
    </row>
    <row r="202" spans="8:12" ht="25.5" x14ac:dyDescent="0.25">
      <c r="H202" s="106" t="s">
        <v>1065</v>
      </c>
      <c r="L202" s="194" t="s">
        <v>1346</v>
      </c>
    </row>
    <row r="203" spans="8:12" ht="51" x14ac:dyDescent="0.25">
      <c r="H203" s="106" t="s">
        <v>1066</v>
      </c>
      <c r="L203" s="194" t="s">
        <v>1347</v>
      </c>
    </row>
    <row r="204" spans="8:12" ht="25.5" x14ac:dyDescent="0.25">
      <c r="H204" s="106" t="s">
        <v>1067</v>
      </c>
      <c r="L204" s="194" t="s">
        <v>1348</v>
      </c>
    </row>
    <row r="205" spans="8:12" ht="38.25" x14ac:dyDescent="0.25">
      <c r="H205" s="106" t="s">
        <v>1068</v>
      </c>
      <c r="L205" s="194" t="s">
        <v>1349</v>
      </c>
    </row>
    <row r="206" spans="8:12" ht="38.25" x14ac:dyDescent="0.25">
      <c r="H206" s="106" t="s">
        <v>1069</v>
      </c>
      <c r="L206" s="194" t="s">
        <v>1350</v>
      </c>
    </row>
    <row r="207" spans="8:12" ht="38.25" x14ac:dyDescent="0.25">
      <c r="H207" s="106" t="s">
        <v>1070</v>
      </c>
      <c r="L207" s="194" t="s">
        <v>1351</v>
      </c>
    </row>
    <row r="208" spans="8:12" ht="38.25" x14ac:dyDescent="0.25">
      <c r="H208" s="106" t="s">
        <v>1071</v>
      </c>
      <c r="L208" s="194" t="s">
        <v>1352</v>
      </c>
    </row>
    <row r="209" spans="8:12" ht="51" x14ac:dyDescent="0.25">
      <c r="H209" s="106" t="s">
        <v>1072</v>
      </c>
      <c r="L209" s="194" t="s">
        <v>1353</v>
      </c>
    </row>
    <row r="210" spans="8:12" ht="38.25" x14ac:dyDescent="0.25">
      <c r="H210" s="106" t="s">
        <v>1073</v>
      </c>
      <c r="L210" s="194" t="s">
        <v>1354</v>
      </c>
    </row>
    <row r="211" spans="8:12" ht="38.25" x14ac:dyDescent="0.25">
      <c r="H211" s="106" t="s">
        <v>1074</v>
      </c>
      <c r="L211" s="194" t="s">
        <v>1355</v>
      </c>
    </row>
    <row r="212" spans="8:12" ht="51" x14ac:dyDescent="0.25">
      <c r="H212" s="106" t="s">
        <v>1075</v>
      </c>
      <c r="L212" s="194" t="s">
        <v>1356</v>
      </c>
    </row>
    <row r="213" spans="8:12" ht="38.25" x14ac:dyDescent="0.25">
      <c r="H213" s="106" t="s">
        <v>1076</v>
      </c>
      <c r="L213" s="194" t="s">
        <v>1357</v>
      </c>
    </row>
    <row r="214" spans="8:12" ht="38.25" x14ac:dyDescent="0.25">
      <c r="H214" s="106" t="s">
        <v>1077</v>
      </c>
      <c r="L214" s="194" t="s">
        <v>1358</v>
      </c>
    </row>
    <row r="215" spans="8:12" ht="38.25" x14ac:dyDescent="0.25">
      <c r="H215" s="106" t="s">
        <v>1078</v>
      </c>
      <c r="L215" s="194" t="s">
        <v>1359</v>
      </c>
    </row>
    <row r="216" spans="8:12" ht="51" x14ac:dyDescent="0.25">
      <c r="H216" s="106" t="s">
        <v>1079</v>
      </c>
      <c r="L216" s="194" t="s">
        <v>1360</v>
      </c>
    </row>
    <row r="217" spans="8:12" ht="38.25" x14ac:dyDescent="0.25">
      <c r="H217" s="106" t="s">
        <v>1080</v>
      </c>
      <c r="L217" s="194" t="s">
        <v>1361</v>
      </c>
    </row>
    <row r="218" spans="8:12" ht="63.75" x14ac:dyDescent="0.25">
      <c r="H218" s="106" t="s">
        <v>1081</v>
      </c>
      <c r="L218" s="194" t="s">
        <v>1362</v>
      </c>
    </row>
    <row r="219" spans="8:12" ht="38.25" x14ac:dyDescent="0.25">
      <c r="H219" s="106" t="s">
        <v>1082</v>
      </c>
      <c r="L219" s="194" t="s">
        <v>1363</v>
      </c>
    </row>
    <row r="220" spans="8:12" ht="51" x14ac:dyDescent="0.25">
      <c r="H220" s="106" t="s">
        <v>1083</v>
      </c>
      <c r="L220" s="194" t="s">
        <v>1364</v>
      </c>
    </row>
    <row r="221" spans="8:12" ht="25.5" x14ac:dyDescent="0.25">
      <c r="H221" s="106" t="s">
        <v>1084</v>
      </c>
      <c r="L221" s="194" t="s">
        <v>1365</v>
      </c>
    </row>
    <row r="222" spans="8:12" ht="51" x14ac:dyDescent="0.25">
      <c r="H222" s="106" t="s">
        <v>1085</v>
      </c>
      <c r="L222" s="194" t="s">
        <v>1366</v>
      </c>
    </row>
    <row r="223" spans="8:12" ht="38.25" x14ac:dyDescent="0.25">
      <c r="H223" s="106" t="s">
        <v>1086</v>
      </c>
      <c r="L223" s="194" t="s">
        <v>1367</v>
      </c>
    </row>
    <row r="224" spans="8:12" ht="38.25" x14ac:dyDescent="0.25">
      <c r="H224" s="106" t="s">
        <v>1087</v>
      </c>
      <c r="L224" s="194" t="s">
        <v>1368</v>
      </c>
    </row>
    <row r="225" spans="8:12" ht="25.5" x14ac:dyDescent="0.25">
      <c r="H225" s="106" t="s">
        <v>1088</v>
      </c>
      <c r="L225" s="194" t="s">
        <v>1369</v>
      </c>
    </row>
    <row r="226" spans="8:12" ht="38.25" x14ac:dyDescent="0.25">
      <c r="H226" s="106" t="s">
        <v>1089</v>
      </c>
      <c r="L226" s="194" t="s">
        <v>1370</v>
      </c>
    </row>
    <row r="227" spans="8:12" ht="38.25" x14ac:dyDescent="0.25">
      <c r="H227" s="106" t="s">
        <v>1090</v>
      </c>
      <c r="L227" s="194" t="s">
        <v>1371</v>
      </c>
    </row>
    <row r="228" spans="8:12" ht="38.25" x14ac:dyDescent="0.25">
      <c r="H228" s="106" t="s">
        <v>1091</v>
      </c>
      <c r="L228" s="194" t="s">
        <v>1372</v>
      </c>
    </row>
    <row r="229" spans="8:12" ht="25.5" x14ac:dyDescent="0.25">
      <c r="H229" s="106" t="s">
        <v>1092</v>
      </c>
      <c r="L229" s="194" t="s">
        <v>1373</v>
      </c>
    </row>
    <row r="230" spans="8:12" ht="25.5" x14ac:dyDescent="0.25">
      <c r="H230" s="106" t="s">
        <v>1093</v>
      </c>
      <c r="L230" s="194" t="s">
        <v>1374</v>
      </c>
    </row>
    <row r="231" spans="8:12" ht="63.75" x14ac:dyDescent="0.25">
      <c r="H231" s="106" t="s">
        <v>1094</v>
      </c>
      <c r="L231" s="194" t="s">
        <v>1375</v>
      </c>
    </row>
    <row r="232" spans="8:12" ht="76.5" x14ac:dyDescent="0.25">
      <c r="H232" s="106" t="s">
        <v>1095</v>
      </c>
      <c r="L232" s="194" t="s">
        <v>1376</v>
      </c>
    </row>
    <row r="233" spans="8:12" ht="25.5" x14ac:dyDescent="0.25">
      <c r="H233" s="106" t="s">
        <v>1096</v>
      </c>
      <c r="L233" s="194" t="s">
        <v>1377</v>
      </c>
    </row>
    <row r="234" spans="8:12" ht="51" x14ac:dyDescent="0.25">
      <c r="H234" s="106" t="s">
        <v>1097</v>
      </c>
      <c r="L234" s="194" t="s">
        <v>1378</v>
      </c>
    </row>
    <row r="235" spans="8:12" ht="38.25" x14ac:dyDescent="0.25">
      <c r="H235" s="106" t="s">
        <v>1098</v>
      </c>
      <c r="L235" s="194" t="s">
        <v>1379</v>
      </c>
    </row>
    <row r="236" spans="8:12" ht="25.5" x14ac:dyDescent="0.25">
      <c r="H236" s="106" t="s">
        <v>1099</v>
      </c>
      <c r="L236" s="194" t="s">
        <v>1380</v>
      </c>
    </row>
    <row r="237" spans="8:12" ht="51" x14ac:dyDescent="0.25">
      <c r="H237" s="106" t="s">
        <v>1100</v>
      </c>
      <c r="L237" s="194" t="s">
        <v>1381</v>
      </c>
    </row>
    <row r="238" spans="8:12" ht="76.5" x14ac:dyDescent="0.25">
      <c r="H238" s="106" t="s">
        <v>1101</v>
      </c>
      <c r="L238" s="194" t="s">
        <v>1382</v>
      </c>
    </row>
    <row r="239" spans="8:12" ht="51" x14ac:dyDescent="0.25">
      <c r="H239" s="106" t="s">
        <v>1102</v>
      </c>
      <c r="L239" s="194" t="s">
        <v>1383</v>
      </c>
    </row>
    <row r="240" spans="8:12" ht="51" x14ac:dyDescent="0.25">
      <c r="H240" s="106" t="s">
        <v>1103</v>
      </c>
      <c r="L240" s="194" t="s">
        <v>1384</v>
      </c>
    </row>
    <row r="241" spans="8:12" ht="51" x14ac:dyDescent="0.25">
      <c r="H241" s="106" t="s">
        <v>1104</v>
      </c>
      <c r="L241" s="194" t="s">
        <v>1385</v>
      </c>
    </row>
    <row r="242" spans="8:12" ht="38.25" x14ac:dyDescent="0.25">
      <c r="H242" s="106" t="s">
        <v>1105</v>
      </c>
      <c r="L242" s="194" t="s">
        <v>1386</v>
      </c>
    </row>
    <row r="243" spans="8:12" ht="38.25" x14ac:dyDescent="0.25">
      <c r="H243" s="106" t="s">
        <v>1106</v>
      </c>
      <c r="L243" s="194" t="s">
        <v>1387</v>
      </c>
    </row>
    <row r="244" spans="8:12" ht="25.5" x14ac:dyDescent="0.25">
      <c r="H244" s="106" t="s">
        <v>1107</v>
      </c>
      <c r="L244" s="194" t="s">
        <v>1388</v>
      </c>
    </row>
    <row r="245" spans="8:12" ht="25.5" x14ac:dyDescent="0.25">
      <c r="H245" s="106" t="s">
        <v>1108</v>
      </c>
      <c r="L245" s="194" t="s">
        <v>1389</v>
      </c>
    </row>
    <row r="246" spans="8:12" ht="25.5" x14ac:dyDescent="0.25">
      <c r="H246" s="106" t="s">
        <v>1109</v>
      </c>
      <c r="L246" s="194" t="s">
        <v>1390</v>
      </c>
    </row>
    <row r="247" spans="8:12" ht="51" x14ac:dyDescent="0.25">
      <c r="H247" s="106" t="s">
        <v>1110</v>
      </c>
      <c r="L247" s="194" t="s">
        <v>1391</v>
      </c>
    </row>
    <row r="248" spans="8:12" ht="38.25" x14ac:dyDescent="0.25">
      <c r="H248" s="106" t="s">
        <v>1111</v>
      </c>
      <c r="L248" s="194" t="s">
        <v>1392</v>
      </c>
    </row>
    <row r="249" spans="8:12" ht="38.25" x14ac:dyDescent="0.25">
      <c r="H249" s="106" t="s">
        <v>1112</v>
      </c>
      <c r="L249" s="194" t="s">
        <v>1393</v>
      </c>
    </row>
    <row r="250" spans="8:12" ht="25.5" x14ac:dyDescent="0.25">
      <c r="H250" s="106" t="s">
        <v>1113</v>
      </c>
      <c r="L250" s="194" t="s">
        <v>1394</v>
      </c>
    </row>
    <row r="251" spans="8:12" ht="25.5" x14ac:dyDescent="0.25">
      <c r="H251" s="106" t="s">
        <v>1114</v>
      </c>
      <c r="L251" s="194" t="s">
        <v>1395</v>
      </c>
    </row>
    <row r="252" spans="8:12" ht="38.25" x14ac:dyDescent="0.25">
      <c r="H252" s="106" t="s">
        <v>1115</v>
      </c>
      <c r="L252" s="194" t="s">
        <v>1396</v>
      </c>
    </row>
    <row r="253" spans="8:12" ht="51" x14ac:dyDescent="0.25">
      <c r="H253" s="106" t="s">
        <v>1116</v>
      </c>
      <c r="L253" s="194" t="s">
        <v>1397</v>
      </c>
    </row>
    <row r="254" spans="8:12" ht="38.25" x14ac:dyDescent="0.25">
      <c r="H254" s="106" t="s">
        <v>1117</v>
      </c>
      <c r="L254" s="194" t="s">
        <v>1398</v>
      </c>
    </row>
    <row r="255" spans="8:12" ht="25.5" x14ac:dyDescent="0.25">
      <c r="H255" s="106" t="s">
        <v>1118</v>
      </c>
      <c r="L255" s="194" t="s">
        <v>1399</v>
      </c>
    </row>
    <row r="256" spans="8:12" ht="51" x14ac:dyDescent="0.25">
      <c r="H256" s="106" t="s">
        <v>1119</v>
      </c>
      <c r="L256" s="194" t="s">
        <v>1400</v>
      </c>
    </row>
    <row r="257" spans="8:12" ht="63.75" x14ac:dyDescent="0.25">
      <c r="H257" s="106" t="s">
        <v>1120</v>
      </c>
      <c r="L257" s="194" t="s">
        <v>1401</v>
      </c>
    </row>
    <row r="258" spans="8:12" ht="25.5" x14ac:dyDescent="0.25">
      <c r="H258" s="106" t="s">
        <v>1121</v>
      </c>
      <c r="L258" s="194" t="s">
        <v>1402</v>
      </c>
    </row>
    <row r="259" spans="8:12" ht="38.25" x14ac:dyDescent="0.25">
      <c r="H259" s="106" t="s">
        <v>1122</v>
      </c>
      <c r="L259" s="194" t="s">
        <v>1403</v>
      </c>
    </row>
    <row r="260" spans="8:12" ht="25.5" x14ac:dyDescent="0.25">
      <c r="H260" s="106" t="s">
        <v>1123</v>
      </c>
      <c r="L260" s="194" t="s">
        <v>1404</v>
      </c>
    </row>
    <row r="261" spans="8:12" ht="25.5" x14ac:dyDescent="0.25">
      <c r="H261" s="106" t="s">
        <v>1124</v>
      </c>
      <c r="L261" s="194" t="s">
        <v>1405</v>
      </c>
    </row>
    <row r="262" spans="8:12" ht="25.5" x14ac:dyDescent="0.25">
      <c r="H262" s="106" t="s">
        <v>1125</v>
      </c>
      <c r="L262" s="194" t="s">
        <v>1406</v>
      </c>
    </row>
    <row r="263" spans="8:12" ht="38.25" x14ac:dyDescent="0.25">
      <c r="H263" s="106" t="s">
        <v>1126</v>
      </c>
      <c r="L263" s="194" t="s">
        <v>1407</v>
      </c>
    </row>
    <row r="264" spans="8:12" ht="25.5" x14ac:dyDescent="0.25">
      <c r="H264" s="106" t="s">
        <v>1127</v>
      </c>
      <c r="L264" s="194" t="s">
        <v>1408</v>
      </c>
    </row>
    <row r="265" spans="8:12" ht="38.25" x14ac:dyDescent="0.25">
      <c r="H265" s="106" t="s">
        <v>1128</v>
      </c>
      <c r="L265" s="194" t="s">
        <v>1409</v>
      </c>
    </row>
    <row r="266" spans="8:12" ht="25.5" x14ac:dyDescent="0.25">
      <c r="H266" s="106" t="s">
        <v>1129</v>
      </c>
      <c r="L266" s="194" t="s">
        <v>1410</v>
      </c>
    </row>
    <row r="267" spans="8:12" ht="38.25" x14ac:dyDescent="0.25">
      <c r="H267" s="106" t="s">
        <v>1130</v>
      </c>
      <c r="L267" s="194" t="s">
        <v>1411</v>
      </c>
    </row>
    <row r="268" spans="8:12" ht="38.25" x14ac:dyDescent="0.25">
      <c r="H268" s="106" t="s">
        <v>1131</v>
      </c>
      <c r="L268" s="194" t="s">
        <v>1412</v>
      </c>
    </row>
    <row r="269" spans="8:12" ht="38.25" x14ac:dyDescent="0.25">
      <c r="H269" s="106" t="s">
        <v>1132</v>
      </c>
      <c r="L269" s="194" t="s">
        <v>1413</v>
      </c>
    </row>
    <row r="270" spans="8:12" ht="51" x14ac:dyDescent="0.25">
      <c r="H270" s="106" t="s">
        <v>1133</v>
      </c>
      <c r="L270" s="194" t="s">
        <v>1414</v>
      </c>
    </row>
    <row r="271" spans="8:12" ht="38.25" x14ac:dyDescent="0.25">
      <c r="H271" s="106" t="s">
        <v>1134</v>
      </c>
      <c r="L271" s="194" t="s">
        <v>1415</v>
      </c>
    </row>
    <row r="272" spans="8:12" ht="89.25" x14ac:dyDescent="0.25">
      <c r="H272" s="106" t="s">
        <v>1135</v>
      </c>
      <c r="L272" s="194" t="s">
        <v>1416</v>
      </c>
    </row>
    <row r="273" spans="8:12" ht="76.5" x14ac:dyDescent="0.25">
      <c r="H273" s="106" t="s">
        <v>1136</v>
      </c>
      <c r="L273" s="194" t="s">
        <v>1417</v>
      </c>
    </row>
    <row r="274" spans="8:12" ht="38.25" x14ac:dyDescent="0.25">
      <c r="H274" s="106" t="s">
        <v>1137</v>
      </c>
      <c r="L274" s="194" t="s">
        <v>1418</v>
      </c>
    </row>
    <row r="275" spans="8:12" ht="25.5" x14ac:dyDescent="0.25">
      <c r="H275" s="106" t="s">
        <v>1138</v>
      </c>
      <c r="L275" s="194" t="s">
        <v>1419</v>
      </c>
    </row>
    <row r="276" spans="8:12" ht="63.75" x14ac:dyDescent="0.25">
      <c r="H276" s="106" t="s">
        <v>1139</v>
      </c>
      <c r="L276" s="194" t="s">
        <v>1420</v>
      </c>
    </row>
    <row r="277" spans="8:12" ht="38.25" x14ac:dyDescent="0.25">
      <c r="H277" s="106" t="s">
        <v>1140</v>
      </c>
      <c r="L277" s="194" t="s">
        <v>1421</v>
      </c>
    </row>
    <row r="278" spans="8:12" ht="25.5" x14ac:dyDescent="0.25">
      <c r="H278" s="106" t="s">
        <v>1141</v>
      </c>
      <c r="L278" s="194" t="s">
        <v>1422</v>
      </c>
    </row>
    <row r="279" spans="8:12" ht="25.5" x14ac:dyDescent="0.25">
      <c r="H279" s="106" t="s">
        <v>1142</v>
      </c>
      <c r="L279" s="194" t="s">
        <v>1423</v>
      </c>
    </row>
    <row r="280" spans="8:12" ht="25.5" x14ac:dyDescent="0.25">
      <c r="H280" s="106" t="s">
        <v>1143</v>
      </c>
      <c r="L280" s="194" t="s">
        <v>1424</v>
      </c>
    </row>
    <row r="281" spans="8:12" ht="51" x14ac:dyDescent="0.25">
      <c r="H281" s="106" t="s">
        <v>1144</v>
      </c>
      <c r="L281" s="194" t="s">
        <v>1425</v>
      </c>
    </row>
    <row r="282" spans="8:12" ht="76.5" x14ac:dyDescent="0.25">
      <c r="H282" s="106" t="s">
        <v>1145</v>
      </c>
      <c r="L282" s="194" t="s">
        <v>1426</v>
      </c>
    </row>
    <row r="283" spans="8:12" ht="38.25" x14ac:dyDescent="0.25">
      <c r="H283" s="106" t="s">
        <v>1146</v>
      </c>
      <c r="L283" s="194" t="s">
        <v>1427</v>
      </c>
    </row>
    <row r="284" spans="8:12" ht="51" x14ac:dyDescent="0.25">
      <c r="H284" s="106" t="s">
        <v>1147</v>
      </c>
      <c r="L284" s="194" t="s">
        <v>1428</v>
      </c>
    </row>
    <row r="285" spans="8:12" ht="25.5" x14ac:dyDescent="0.25">
      <c r="H285" s="106" t="s">
        <v>1148</v>
      </c>
      <c r="L285" s="194" t="s">
        <v>1429</v>
      </c>
    </row>
    <row r="286" spans="8:12" ht="25.5" x14ac:dyDescent="0.25">
      <c r="H286" s="106" t="s">
        <v>1149</v>
      </c>
      <c r="L286" s="194" t="s">
        <v>1430</v>
      </c>
    </row>
    <row r="287" spans="8:12" ht="51" x14ac:dyDescent="0.25">
      <c r="H287" s="106" t="s">
        <v>1150</v>
      </c>
      <c r="L287" s="194" t="s">
        <v>1431</v>
      </c>
    </row>
    <row r="288" spans="8:12" ht="25.5" x14ac:dyDescent="0.25">
      <c r="H288" s="106" t="s">
        <v>1151</v>
      </c>
      <c r="L288" s="194" t="s">
        <v>1432</v>
      </c>
    </row>
    <row r="289" spans="8:12" ht="63.75" x14ac:dyDescent="0.25">
      <c r="H289" s="106" t="s">
        <v>1152</v>
      </c>
      <c r="L289" s="194" t="s">
        <v>1433</v>
      </c>
    </row>
    <row r="290" spans="8:12" ht="51" x14ac:dyDescent="0.25">
      <c r="H290" s="106" t="s">
        <v>1153</v>
      </c>
      <c r="L290" s="194" t="s">
        <v>1434</v>
      </c>
    </row>
    <row r="291" spans="8:12" ht="25.5" x14ac:dyDescent="0.25">
      <c r="H291" s="106" t="s">
        <v>1154</v>
      </c>
      <c r="L291" s="194" t="s">
        <v>1435</v>
      </c>
    </row>
    <row r="292" spans="8:12" ht="38.25" x14ac:dyDescent="0.25">
      <c r="H292" s="106" t="s">
        <v>1155</v>
      </c>
      <c r="L292" s="194" t="s">
        <v>1436</v>
      </c>
    </row>
    <row r="293" spans="8:12" ht="38.25" x14ac:dyDescent="0.25">
      <c r="H293" s="106" t="s">
        <v>1156</v>
      </c>
      <c r="L293" s="194" t="s">
        <v>1437</v>
      </c>
    </row>
    <row r="294" spans="8:12" ht="38.25" x14ac:dyDescent="0.25">
      <c r="H294" s="106" t="s">
        <v>1157</v>
      </c>
      <c r="L294" s="194" t="s">
        <v>1438</v>
      </c>
    </row>
    <row r="295" spans="8:12" ht="51" x14ac:dyDescent="0.25">
      <c r="H295" s="106" t="s">
        <v>1158</v>
      </c>
      <c r="L295" s="194" t="s">
        <v>1439</v>
      </c>
    </row>
    <row r="296" spans="8:12" ht="89.25" x14ac:dyDescent="0.25">
      <c r="H296" s="106" t="s">
        <v>1159</v>
      </c>
      <c r="L296" s="194" t="s">
        <v>1440</v>
      </c>
    </row>
    <row r="297" spans="8:12" ht="51" x14ac:dyDescent="0.25">
      <c r="H297" s="106" t="s">
        <v>1160</v>
      </c>
      <c r="L297" s="194" t="s">
        <v>1441</v>
      </c>
    </row>
    <row r="298" spans="8:12" ht="25.5" x14ac:dyDescent="0.25">
      <c r="H298" s="106" t="s">
        <v>1161</v>
      </c>
      <c r="L298" s="194" t="s">
        <v>1442</v>
      </c>
    </row>
    <row r="299" spans="8:12" ht="25.5" x14ac:dyDescent="0.25">
      <c r="H299" s="106" t="s">
        <v>1162</v>
      </c>
      <c r="L299" s="194" t="s">
        <v>1443</v>
      </c>
    </row>
    <row r="300" spans="8:12" ht="38.25" x14ac:dyDescent="0.25">
      <c r="H300" s="106" t="s">
        <v>1163</v>
      </c>
      <c r="L300" s="194" t="s">
        <v>1444</v>
      </c>
    </row>
    <row r="301" spans="8:12" ht="25.5" x14ac:dyDescent="0.25">
      <c r="H301" s="106" t="s">
        <v>1164</v>
      </c>
      <c r="L301" s="194" t="s">
        <v>1445</v>
      </c>
    </row>
    <row r="302" spans="8:12" ht="25.5" x14ac:dyDescent="0.25">
      <c r="H302" s="106" t="s">
        <v>1165</v>
      </c>
      <c r="L302" s="194" t="s">
        <v>1446</v>
      </c>
    </row>
    <row r="303" spans="8:12" ht="25.5" x14ac:dyDescent="0.25">
      <c r="H303" s="106" t="s">
        <v>1166</v>
      </c>
      <c r="L303" s="194" t="s">
        <v>1447</v>
      </c>
    </row>
    <row r="304" spans="8:12" ht="38.25" x14ac:dyDescent="0.25">
      <c r="H304" s="106" t="s">
        <v>1167</v>
      </c>
      <c r="L304" s="194" t="s">
        <v>1448</v>
      </c>
    </row>
    <row r="305" spans="8:12" ht="38.25" x14ac:dyDescent="0.25">
      <c r="H305" s="106" t="s">
        <v>1168</v>
      </c>
      <c r="L305" s="194" t="s">
        <v>1449</v>
      </c>
    </row>
    <row r="306" spans="8:12" ht="63.75" x14ac:dyDescent="0.25">
      <c r="H306" s="106" t="s">
        <v>1169</v>
      </c>
      <c r="L306" s="194" t="s">
        <v>1450</v>
      </c>
    </row>
    <row r="307" spans="8:12" ht="25.5" x14ac:dyDescent="0.25">
      <c r="H307" s="106" t="s">
        <v>1170</v>
      </c>
      <c r="L307" s="194" t="s">
        <v>1451</v>
      </c>
    </row>
    <row r="308" spans="8:12" ht="63.75" x14ac:dyDescent="0.25">
      <c r="H308" s="106" t="s">
        <v>1171</v>
      </c>
      <c r="L308" s="194" t="s">
        <v>1452</v>
      </c>
    </row>
    <row r="309" spans="8:12" ht="38.25" x14ac:dyDescent="0.25">
      <c r="H309" s="106" t="s">
        <v>1172</v>
      </c>
      <c r="L309" s="194" t="s">
        <v>1453</v>
      </c>
    </row>
    <row r="310" spans="8:12" ht="51" x14ac:dyDescent="0.25">
      <c r="H310" s="106" t="s">
        <v>1173</v>
      </c>
      <c r="L310" s="194" t="s">
        <v>1454</v>
      </c>
    </row>
    <row r="311" spans="8:12" ht="51" x14ac:dyDescent="0.25">
      <c r="H311" s="106" t="s">
        <v>1174</v>
      </c>
      <c r="L311" s="194" t="s">
        <v>1455</v>
      </c>
    </row>
    <row r="312" spans="8:12" ht="76.5" x14ac:dyDescent="0.25">
      <c r="H312" s="106" t="s">
        <v>1175</v>
      </c>
      <c r="L312" s="194" t="s">
        <v>1456</v>
      </c>
    </row>
    <row r="313" spans="8:12" ht="51" x14ac:dyDescent="0.25">
      <c r="H313" s="106" t="s">
        <v>1176</v>
      </c>
      <c r="L313" s="194" t="s">
        <v>1457</v>
      </c>
    </row>
    <row r="314" spans="8:12" ht="38.25" x14ac:dyDescent="0.25">
      <c r="H314" s="106" t="s">
        <v>1177</v>
      </c>
      <c r="L314" s="194" t="s">
        <v>1458</v>
      </c>
    </row>
    <row r="315" spans="8:12" ht="38.25" x14ac:dyDescent="0.25">
      <c r="H315" s="106" t="s">
        <v>1178</v>
      </c>
      <c r="L315" s="194" t="s">
        <v>1459</v>
      </c>
    </row>
  </sheetData>
  <mergeCells count="2">
    <mergeCell ref="BJ4:BK4"/>
    <mergeCell ref="BO4:BP4"/>
  </mergeCells>
  <pageMargins left="0.7" right="0.7" top="0.75" bottom="0.75" header="0.3" footer="0.3"/>
  <pageSetup paperSize="9" orientation="portrait" horizontalDpi="12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F2A34-7393-4840-A3EA-F7485170C8F7}">
  <sheetPr>
    <tabColor rgb="FFFFC000"/>
  </sheetPr>
  <dimension ref="A1:U200"/>
  <sheetViews>
    <sheetView showGridLines="0" zoomScale="90" zoomScaleNormal="90" workbookViewId="0">
      <pane xSplit="1" ySplit="2" topLeftCell="B3" activePane="bottomRight" state="frozen"/>
      <selection pane="topRight" activeCell="B1" sqref="B1"/>
      <selection pane="bottomLeft" activeCell="A2" sqref="A2"/>
      <selection pane="bottomRight" activeCell="B166" sqref="B166"/>
    </sheetView>
  </sheetViews>
  <sheetFormatPr defaultColWidth="8.85546875" defaultRowHeight="12.75" x14ac:dyDescent="0.2"/>
  <cols>
    <col min="1" max="1" width="16.42578125" style="149" customWidth="1"/>
    <col min="2" max="2" width="48.42578125" style="149" bestFit="1" customWidth="1"/>
    <col min="3" max="3" width="19.42578125" style="149" bestFit="1" customWidth="1"/>
    <col min="4" max="4" width="16.7109375" style="19" bestFit="1" customWidth="1"/>
    <col min="5" max="5" width="20" style="19" bestFit="1" customWidth="1"/>
    <col min="6" max="6" width="23.28515625" style="19" bestFit="1" customWidth="1"/>
    <col min="7" max="7" width="26.7109375" style="148" customWidth="1"/>
    <col min="8" max="8" width="3.85546875" style="1" customWidth="1"/>
    <col min="9" max="9" width="3.28515625" style="1" customWidth="1"/>
    <col min="10" max="10" width="9.42578125" style="1" bestFit="1" customWidth="1"/>
    <col min="11" max="11" width="7.5703125" style="1" customWidth="1"/>
    <col min="12" max="12" width="3.28515625" style="1" customWidth="1"/>
    <col min="13" max="13" width="20" style="1" bestFit="1" customWidth="1"/>
    <col min="14" max="14" width="7.5703125" style="1" customWidth="1"/>
    <col min="15" max="15" width="3" style="1" customWidth="1"/>
    <col min="16" max="16" width="20.7109375" style="1" bestFit="1" customWidth="1"/>
    <col min="17" max="17" width="7.5703125" style="1" customWidth="1"/>
    <col min="18" max="18" width="3.28515625" style="1" customWidth="1"/>
    <col min="19" max="19" width="23.28515625" style="1" bestFit="1" customWidth="1"/>
    <col min="20" max="20" width="7.5703125" style="1" customWidth="1"/>
    <col min="21" max="21" width="3.42578125" style="1" customWidth="1"/>
    <col min="22" max="16384" width="8.85546875" style="1"/>
  </cols>
  <sheetData>
    <row r="1" spans="1:21" x14ac:dyDescent="0.2">
      <c r="A1" s="327" t="str">
        <f>'1. Instructions'!$A$1</f>
        <v>ILPA Portfolio Company Metrics Template (v. 1.0) - This file was last updated on March 21, 2019</v>
      </c>
    </row>
    <row r="2" spans="1:21" s="24" customFormat="1" ht="14.45" customHeight="1" thickBot="1" x14ac:dyDescent="0.3">
      <c r="A2" s="155" t="s">
        <v>281</v>
      </c>
      <c r="B2" s="415" t="s">
        <v>40</v>
      </c>
      <c r="C2" s="155" t="s">
        <v>572</v>
      </c>
      <c r="D2" s="415" t="s">
        <v>571</v>
      </c>
      <c r="E2" s="415" t="s">
        <v>570</v>
      </c>
      <c r="F2" s="415" t="s">
        <v>569</v>
      </c>
      <c r="G2" s="416" t="s">
        <v>568</v>
      </c>
    </row>
    <row r="3" spans="1:21" s="24" customFormat="1" ht="14.45" customHeight="1" thickBot="1" x14ac:dyDescent="0.3">
      <c r="A3" s="472" t="s">
        <v>844</v>
      </c>
      <c r="B3" s="417" t="s">
        <v>231</v>
      </c>
      <c r="C3" s="450" t="s">
        <v>1728</v>
      </c>
      <c r="D3" s="418" t="s">
        <v>208</v>
      </c>
      <c r="E3" s="418" t="s">
        <v>541</v>
      </c>
      <c r="F3" s="418" t="s">
        <v>540</v>
      </c>
      <c r="G3" s="475" t="s">
        <v>89</v>
      </c>
    </row>
    <row r="4" spans="1:21" s="24" customFormat="1" ht="14.45" customHeight="1" x14ac:dyDescent="0.25">
      <c r="A4" s="473"/>
      <c r="B4" s="140" t="s">
        <v>208</v>
      </c>
      <c r="C4" s="450" t="s">
        <v>1729</v>
      </c>
      <c r="D4" s="419" t="s">
        <v>208</v>
      </c>
      <c r="E4" s="419" t="s">
        <v>541</v>
      </c>
      <c r="F4" s="419" t="s">
        <v>540</v>
      </c>
      <c r="G4" s="440" t="s">
        <v>89</v>
      </c>
      <c r="I4" s="420"/>
      <c r="J4" s="510" t="s">
        <v>795</v>
      </c>
      <c r="K4" s="510"/>
      <c r="L4" s="510"/>
      <c r="M4" s="510"/>
      <c r="N4" s="510"/>
      <c r="O4" s="510"/>
      <c r="P4" s="510"/>
      <c r="Q4" s="510"/>
      <c r="R4" s="510"/>
      <c r="S4" s="510"/>
      <c r="T4" s="510"/>
      <c r="U4" s="421"/>
    </row>
    <row r="5" spans="1:21" s="24" customFormat="1" ht="14.45" customHeight="1" x14ac:dyDescent="0.25">
      <c r="A5" s="473"/>
      <c r="B5" s="140" t="s">
        <v>89</v>
      </c>
      <c r="C5" s="450" t="s">
        <v>1735</v>
      </c>
      <c r="D5" s="419" t="s">
        <v>208</v>
      </c>
      <c r="E5" s="419" t="s">
        <v>47</v>
      </c>
      <c r="F5" s="419" t="s">
        <v>540</v>
      </c>
      <c r="G5" s="440" t="s">
        <v>89</v>
      </c>
      <c r="I5" s="422"/>
      <c r="J5" s="645"/>
      <c r="K5" s="645"/>
      <c r="L5" s="645"/>
      <c r="M5" s="645"/>
      <c r="N5" s="645"/>
      <c r="O5" s="645"/>
      <c r="P5" s="645"/>
      <c r="Q5" s="645"/>
      <c r="R5" s="645"/>
      <c r="S5" s="645"/>
      <c r="T5" s="645"/>
      <c r="U5" s="423"/>
    </row>
    <row r="6" spans="1:21" s="24" customFormat="1" ht="14.45" customHeight="1" x14ac:dyDescent="0.25">
      <c r="A6" s="473"/>
      <c r="B6" s="140" t="s">
        <v>103</v>
      </c>
      <c r="C6" s="450" t="s">
        <v>1730</v>
      </c>
      <c r="D6" s="419" t="s">
        <v>208</v>
      </c>
      <c r="E6" s="419" t="s">
        <v>541</v>
      </c>
      <c r="F6" s="419" t="s">
        <v>540</v>
      </c>
      <c r="G6" s="427" t="s">
        <v>89</v>
      </c>
      <c r="I6" s="422"/>
      <c r="J6" s="644" t="s">
        <v>571</v>
      </c>
      <c r="K6" s="644"/>
      <c r="M6" s="644" t="s">
        <v>570</v>
      </c>
      <c r="N6" s="644"/>
      <c r="P6" s="644" t="s">
        <v>569</v>
      </c>
      <c r="Q6" s="644"/>
      <c r="S6" s="644" t="s">
        <v>568</v>
      </c>
      <c r="T6" s="644"/>
      <c r="U6" s="423"/>
    </row>
    <row r="7" spans="1:21" s="24" customFormat="1" ht="14.45" customHeight="1" x14ac:dyDescent="0.25">
      <c r="A7" s="473"/>
      <c r="B7" s="140" t="s">
        <v>102</v>
      </c>
      <c r="C7" s="450" t="s">
        <v>1733</v>
      </c>
      <c r="D7" s="419" t="s">
        <v>208</v>
      </c>
      <c r="E7" s="419" t="s">
        <v>41</v>
      </c>
      <c r="F7" s="419" t="s">
        <v>540</v>
      </c>
      <c r="G7" s="427" t="s">
        <v>89</v>
      </c>
      <c r="I7" s="422"/>
      <c r="J7" s="424" t="s">
        <v>208</v>
      </c>
      <c r="K7" s="425" t="s">
        <v>567</v>
      </c>
      <c r="M7" s="424" t="s">
        <v>544</v>
      </c>
      <c r="N7" s="426" t="s">
        <v>566</v>
      </c>
      <c r="P7" s="424" t="s">
        <v>548</v>
      </c>
      <c r="Q7" s="426" t="s">
        <v>566</v>
      </c>
      <c r="S7" s="424" t="s">
        <v>89</v>
      </c>
      <c r="T7" s="426" t="s">
        <v>566</v>
      </c>
      <c r="U7" s="423"/>
    </row>
    <row r="8" spans="1:21" s="24" customFormat="1" ht="14.45" customHeight="1" x14ac:dyDescent="0.25">
      <c r="A8" s="473"/>
      <c r="B8" s="140" t="s">
        <v>282</v>
      </c>
      <c r="C8" s="450" t="s">
        <v>1734</v>
      </c>
      <c r="D8" s="419" t="s">
        <v>208</v>
      </c>
      <c r="E8" s="419" t="s">
        <v>41</v>
      </c>
      <c r="F8" s="419" t="s">
        <v>540</v>
      </c>
      <c r="G8" s="427" t="s">
        <v>89</v>
      </c>
      <c r="I8" s="422"/>
      <c r="J8" s="424" t="s">
        <v>227</v>
      </c>
      <c r="K8" s="425" t="s">
        <v>565</v>
      </c>
      <c r="M8" s="424" t="s">
        <v>547</v>
      </c>
      <c r="N8" s="426" t="s">
        <v>564</v>
      </c>
      <c r="P8" s="424" t="s">
        <v>550</v>
      </c>
      <c r="Q8" s="426" t="s">
        <v>564</v>
      </c>
      <c r="S8" s="424" t="s">
        <v>13</v>
      </c>
      <c r="T8" s="426" t="s">
        <v>564</v>
      </c>
      <c r="U8" s="423"/>
    </row>
    <row r="9" spans="1:21" s="24" customFormat="1" ht="14.45" customHeight="1" x14ac:dyDescent="0.25">
      <c r="A9" s="473"/>
      <c r="B9" s="140" t="s">
        <v>835</v>
      </c>
      <c r="C9" s="450" t="s">
        <v>1736</v>
      </c>
      <c r="D9" s="419" t="s">
        <v>208</v>
      </c>
      <c r="E9" s="419" t="s">
        <v>47</v>
      </c>
      <c r="F9" s="419" t="s">
        <v>540</v>
      </c>
      <c r="G9" s="440" t="s">
        <v>89</v>
      </c>
      <c r="I9" s="422"/>
      <c r="J9" s="424" t="s">
        <v>228</v>
      </c>
      <c r="K9" s="425" t="s">
        <v>563</v>
      </c>
      <c r="M9" s="424" t="s">
        <v>549</v>
      </c>
      <c r="N9" s="426" t="s">
        <v>562</v>
      </c>
      <c r="P9" s="424" t="s">
        <v>543</v>
      </c>
      <c r="Q9" s="426" t="s">
        <v>562</v>
      </c>
      <c r="S9" s="424" t="s">
        <v>191</v>
      </c>
      <c r="T9" s="426" t="s">
        <v>562</v>
      </c>
      <c r="U9" s="423"/>
    </row>
    <row r="10" spans="1:21" s="24" customFormat="1" ht="14.45" customHeight="1" x14ac:dyDescent="0.25">
      <c r="A10" s="473"/>
      <c r="B10" s="140" t="s">
        <v>101</v>
      </c>
      <c r="C10" s="450" t="s">
        <v>1737</v>
      </c>
      <c r="D10" s="419" t="s">
        <v>208</v>
      </c>
      <c r="E10" s="419" t="s">
        <v>47</v>
      </c>
      <c r="F10" s="419" t="s">
        <v>540</v>
      </c>
      <c r="G10" s="440" t="s">
        <v>89</v>
      </c>
      <c r="I10" s="422"/>
      <c r="M10" s="424" t="s">
        <v>541</v>
      </c>
      <c r="N10" s="426" t="s">
        <v>561</v>
      </c>
      <c r="P10" s="424" t="s">
        <v>540</v>
      </c>
      <c r="Q10" s="426" t="s">
        <v>561</v>
      </c>
      <c r="S10" s="424" t="s">
        <v>702</v>
      </c>
      <c r="T10" s="426" t="s">
        <v>561</v>
      </c>
      <c r="U10" s="423"/>
    </row>
    <row r="11" spans="1:21" s="24" customFormat="1" ht="14.45" customHeight="1" x14ac:dyDescent="0.25">
      <c r="A11" s="473"/>
      <c r="B11" s="140" t="s">
        <v>206</v>
      </c>
      <c r="C11" s="450" t="s">
        <v>1885</v>
      </c>
      <c r="D11" s="419" t="s">
        <v>208</v>
      </c>
      <c r="E11" s="419" t="s">
        <v>47</v>
      </c>
      <c r="F11" s="419" t="s">
        <v>540</v>
      </c>
      <c r="G11" s="440" t="s">
        <v>89</v>
      </c>
      <c r="I11" s="422"/>
      <c r="M11" s="424" t="s">
        <v>41</v>
      </c>
      <c r="N11" s="426" t="s">
        <v>560</v>
      </c>
      <c r="P11" s="424" t="s">
        <v>1634</v>
      </c>
      <c r="Q11" s="426" t="s">
        <v>560</v>
      </c>
      <c r="S11" s="424" t="s">
        <v>325</v>
      </c>
      <c r="T11" s="426" t="s">
        <v>560</v>
      </c>
      <c r="U11" s="423"/>
    </row>
    <row r="12" spans="1:21" s="24" customFormat="1" ht="14.45" customHeight="1" x14ac:dyDescent="0.25">
      <c r="A12" s="473"/>
      <c r="B12" s="140" t="s">
        <v>285</v>
      </c>
      <c r="C12" s="450" t="s">
        <v>1721</v>
      </c>
      <c r="D12" s="419" t="s">
        <v>208</v>
      </c>
      <c r="E12" s="419" t="s">
        <v>549</v>
      </c>
      <c r="F12" s="419" t="s">
        <v>543</v>
      </c>
      <c r="G12" s="427" t="s">
        <v>89</v>
      </c>
      <c r="I12" s="422"/>
      <c r="M12" s="424" t="s">
        <v>46</v>
      </c>
      <c r="N12" s="426" t="s">
        <v>559</v>
      </c>
      <c r="U12" s="423"/>
    </row>
    <row r="13" spans="1:21" s="24" customFormat="1" ht="14.45" customHeight="1" x14ac:dyDescent="0.25">
      <c r="A13" s="473"/>
      <c r="B13" s="140" t="s">
        <v>287</v>
      </c>
      <c r="C13" s="450" t="s">
        <v>1722</v>
      </c>
      <c r="D13" s="419" t="s">
        <v>208</v>
      </c>
      <c r="E13" s="419" t="s">
        <v>549</v>
      </c>
      <c r="F13" s="419" t="s">
        <v>543</v>
      </c>
      <c r="G13" s="427" t="s">
        <v>89</v>
      </c>
      <c r="I13" s="422"/>
      <c r="M13" s="424" t="s">
        <v>47</v>
      </c>
      <c r="N13" s="426" t="s">
        <v>558</v>
      </c>
      <c r="U13" s="423"/>
    </row>
    <row r="14" spans="1:21" s="24" customFormat="1" ht="14.45" customHeight="1" x14ac:dyDescent="0.25">
      <c r="A14" s="473"/>
      <c r="B14" s="140" t="s">
        <v>837</v>
      </c>
      <c r="C14" s="450" t="s">
        <v>1723</v>
      </c>
      <c r="D14" s="419" t="s">
        <v>208</v>
      </c>
      <c r="E14" s="419" t="s">
        <v>549</v>
      </c>
      <c r="F14" s="419" t="s">
        <v>543</v>
      </c>
      <c r="G14" s="427" t="s">
        <v>89</v>
      </c>
      <c r="I14" s="422"/>
      <c r="M14" s="424" t="s">
        <v>546</v>
      </c>
      <c r="N14" s="426" t="s">
        <v>557</v>
      </c>
      <c r="U14" s="423"/>
    </row>
    <row r="15" spans="1:21" s="24" customFormat="1" ht="14.45" customHeight="1" x14ac:dyDescent="0.25">
      <c r="A15" s="473"/>
      <c r="B15" s="140" t="s">
        <v>836</v>
      </c>
      <c r="C15" s="450" t="s">
        <v>1717</v>
      </c>
      <c r="D15" s="419" t="s">
        <v>208</v>
      </c>
      <c r="E15" s="419" t="s">
        <v>549</v>
      </c>
      <c r="F15" s="419" t="s">
        <v>548</v>
      </c>
      <c r="G15" s="427" t="s">
        <v>89</v>
      </c>
      <c r="I15" s="422"/>
      <c r="M15" s="424" t="s">
        <v>716</v>
      </c>
      <c r="N15" s="426" t="s">
        <v>1635</v>
      </c>
      <c r="U15" s="423"/>
    </row>
    <row r="16" spans="1:21" s="24" customFormat="1" ht="14.45" customHeight="1" thickBot="1" x14ac:dyDescent="0.3">
      <c r="A16" s="473"/>
      <c r="B16" s="140" t="s">
        <v>1510</v>
      </c>
      <c r="C16" s="450" t="s">
        <v>1718</v>
      </c>
      <c r="D16" s="419" t="s">
        <v>208</v>
      </c>
      <c r="E16" s="419" t="s">
        <v>549</v>
      </c>
      <c r="F16" s="419" t="s">
        <v>548</v>
      </c>
      <c r="G16" s="427" t="s">
        <v>89</v>
      </c>
      <c r="I16" s="428"/>
      <c r="J16" s="429"/>
      <c r="K16" s="429"/>
      <c r="L16" s="429"/>
      <c r="M16" s="429"/>
      <c r="N16" s="429"/>
      <c r="O16" s="429"/>
      <c r="P16" s="429"/>
      <c r="Q16" s="429"/>
      <c r="R16" s="429"/>
      <c r="S16" s="429"/>
      <c r="T16" s="429"/>
      <c r="U16" s="430"/>
    </row>
    <row r="17" spans="1:7" s="24" customFormat="1" ht="14.45" customHeight="1" x14ac:dyDescent="0.25">
      <c r="A17" s="473"/>
      <c r="B17" s="140" t="s">
        <v>289</v>
      </c>
      <c r="C17" s="450" t="s">
        <v>1724</v>
      </c>
      <c r="D17" s="419" t="s">
        <v>208</v>
      </c>
      <c r="E17" s="419" t="s">
        <v>549</v>
      </c>
      <c r="F17" s="419" t="s">
        <v>543</v>
      </c>
      <c r="G17" s="427" t="s">
        <v>89</v>
      </c>
    </row>
    <row r="18" spans="1:7" s="24" customFormat="1" ht="14.45" customHeight="1" x14ac:dyDescent="0.25">
      <c r="A18" s="473"/>
      <c r="B18" s="140" t="s">
        <v>840</v>
      </c>
      <c r="C18" s="450" t="s">
        <v>1725</v>
      </c>
      <c r="D18" s="419" t="s">
        <v>208</v>
      </c>
      <c r="E18" s="419" t="s">
        <v>549</v>
      </c>
      <c r="F18" s="419" t="s">
        <v>543</v>
      </c>
      <c r="G18" s="427" t="s">
        <v>89</v>
      </c>
    </row>
    <row r="19" spans="1:7" s="24" customFormat="1" ht="14.45" customHeight="1" x14ac:dyDescent="0.25">
      <c r="A19" s="473"/>
      <c r="B19" s="140" t="s">
        <v>845</v>
      </c>
      <c r="C19" s="450" t="s">
        <v>1731</v>
      </c>
      <c r="D19" s="419" t="s">
        <v>208</v>
      </c>
      <c r="E19" s="419" t="s">
        <v>541</v>
      </c>
      <c r="F19" s="419" t="s">
        <v>540</v>
      </c>
      <c r="G19" s="427" t="s">
        <v>89</v>
      </c>
    </row>
    <row r="20" spans="1:7" s="24" customFormat="1" ht="14.45" customHeight="1" x14ac:dyDescent="0.25">
      <c r="A20" s="473"/>
      <c r="B20" s="140" t="s">
        <v>832</v>
      </c>
      <c r="C20" s="450" t="s">
        <v>1738</v>
      </c>
      <c r="D20" s="419" t="s">
        <v>208</v>
      </c>
      <c r="E20" s="419" t="s">
        <v>546</v>
      </c>
      <c r="F20" s="419" t="s">
        <v>540</v>
      </c>
      <c r="G20" s="427" t="s">
        <v>89</v>
      </c>
    </row>
    <row r="21" spans="1:7" s="24" customFormat="1" ht="14.45" customHeight="1" x14ac:dyDescent="0.25">
      <c r="A21" s="473"/>
      <c r="B21" s="140" t="s">
        <v>833</v>
      </c>
      <c r="C21" s="450" t="s">
        <v>1739</v>
      </c>
      <c r="D21" s="419" t="s">
        <v>208</v>
      </c>
      <c r="E21" s="419" t="s">
        <v>546</v>
      </c>
      <c r="F21" s="419" t="s">
        <v>540</v>
      </c>
      <c r="G21" s="427" t="s">
        <v>89</v>
      </c>
    </row>
    <row r="22" spans="1:7" s="24" customFormat="1" ht="14.45" customHeight="1" thickBot="1" x14ac:dyDescent="0.3">
      <c r="A22" s="474"/>
      <c r="B22" s="431" t="s">
        <v>834</v>
      </c>
      <c r="C22" s="451" t="s">
        <v>1732</v>
      </c>
      <c r="D22" s="432" t="s">
        <v>208</v>
      </c>
      <c r="E22" s="432" t="s">
        <v>541</v>
      </c>
      <c r="F22" s="432" t="s">
        <v>540</v>
      </c>
      <c r="G22" s="436" t="s">
        <v>89</v>
      </c>
    </row>
    <row r="23" spans="1:7" s="24" customFormat="1" ht="14.45" customHeight="1" thickBot="1" x14ac:dyDescent="0.3">
      <c r="A23" s="638" t="s">
        <v>1625</v>
      </c>
      <c r="B23" s="433" t="s">
        <v>804</v>
      </c>
      <c r="C23" s="449" t="s">
        <v>1726</v>
      </c>
      <c r="D23" s="434" t="s">
        <v>208</v>
      </c>
      <c r="E23" s="434" t="s">
        <v>549</v>
      </c>
      <c r="F23" s="434" t="s">
        <v>543</v>
      </c>
      <c r="G23" s="435" t="s">
        <v>89</v>
      </c>
    </row>
    <row r="24" spans="1:7" s="24" customFormat="1" ht="14.45" customHeight="1" thickBot="1" x14ac:dyDescent="0.3">
      <c r="A24" s="638"/>
      <c r="B24" s="140" t="s">
        <v>290</v>
      </c>
      <c r="C24" s="450" t="s">
        <v>1719</v>
      </c>
      <c r="D24" s="419" t="s">
        <v>208</v>
      </c>
      <c r="E24" s="419" t="s">
        <v>549</v>
      </c>
      <c r="F24" s="419" t="s">
        <v>548</v>
      </c>
      <c r="G24" s="427" t="s">
        <v>89</v>
      </c>
    </row>
    <row r="25" spans="1:7" s="24" customFormat="1" ht="14.45" customHeight="1" thickBot="1" x14ac:dyDescent="0.3">
      <c r="A25" s="638"/>
      <c r="B25" s="140" t="s">
        <v>291</v>
      </c>
      <c r="C25" s="450" t="s">
        <v>1727</v>
      </c>
      <c r="D25" s="419" t="s">
        <v>208</v>
      </c>
      <c r="E25" s="419" t="s">
        <v>549</v>
      </c>
      <c r="F25" s="419" t="s">
        <v>543</v>
      </c>
      <c r="G25" s="427" t="s">
        <v>89</v>
      </c>
    </row>
    <row r="26" spans="1:7" s="24" customFormat="1" ht="14.45" customHeight="1" thickBot="1" x14ac:dyDescent="0.3">
      <c r="A26" s="638"/>
      <c r="B26" s="140" t="s">
        <v>556</v>
      </c>
      <c r="C26" s="450" t="s">
        <v>1886</v>
      </c>
      <c r="D26" s="419" t="s">
        <v>208</v>
      </c>
      <c r="E26" s="419" t="s">
        <v>549</v>
      </c>
      <c r="F26" s="419" t="s">
        <v>543</v>
      </c>
      <c r="G26" s="427" t="s">
        <v>89</v>
      </c>
    </row>
    <row r="27" spans="1:7" s="24" customFormat="1" ht="14.45" customHeight="1" thickBot="1" x14ac:dyDescent="0.3">
      <c r="A27" s="638"/>
      <c r="B27" s="140" t="s">
        <v>292</v>
      </c>
      <c r="C27" s="450" t="s">
        <v>1720</v>
      </c>
      <c r="D27" s="419" t="s">
        <v>208</v>
      </c>
      <c r="E27" s="419" t="s">
        <v>549</v>
      </c>
      <c r="F27" s="419" t="s">
        <v>548</v>
      </c>
      <c r="G27" s="427" t="s">
        <v>89</v>
      </c>
    </row>
    <row r="28" spans="1:7" s="24" customFormat="1" ht="14.45" customHeight="1" thickBot="1" x14ac:dyDescent="0.3">
      <c r="A28" s="638"/>
      <c r="B28" s="140" t="s">
        <v>293</v>
      </c>
      <c r="C28" s="450" t="s">
        <v>1715</v>
      </c>
      <c r="D28" s="419" t="s">
        <v>208</v>
      </c>
      <c r="E28" s="419" t="s">
        <v>544</v>
      </c>
      <c r="F28" s="419" t="s">
        <v>543</v>
      </c>
      <c r="G28" s="427" t="s">
        <v>89</v>
      </c>
    </row>
    <row r="29" spans="1:7" s="24" customFormat="1" ht="14.45" customHeight="1" thickBot="1" x14ac:dyDescent="0.3">
      <c r="A29" s="638"/>
      <c r="B29" s="141" t="s">
        <v>294</v>
      </c>
      <c r="C29" s="451" t="s">
        <v>1716</v>
      </c>
      <c r="D29" s="432" t="s">
        <v>208</v>
      </c>
      <c r="E29" s="432" t="s">
        <v>544</v>
      </c>
      <c r="F29" s="432" t="s">
        <v>543</v>
      </c>
      <c r="G29" s="436" t="s">
        <v>89</v>
      </c>
    </row>
    <row r="30" spans="1:7" s="24" customFormat="1" ht="14.45" customHeight="1" thickBot="1" x14ac:dyDescent="0.3">
      <c r="A30" s="638" t="s">
        <v>296</v>
      </c>
      <c r="B30" s="139" t="s">
        <v>227</v>
      </c>
      <c r="C30" s="453" t="s">
        <v>1671</v>
      </c>
      <c r="D30" s="444" t="s">
        <v>227</v>
      </c>
      <c r="E30" s="444" t="s">
        <v>541</v>
      </c>
      <c r="F30" s="444" t="s">
        <v>540</v>
      </c>
      <c r="G30" s="445" t="s">
        <v>89</v>
      </c>
    </row>
    <row r="31" spans="1:7" s="24" customFormat="1" ht="14.45" customHeight="1" thickBot="1" x14ac:dyDescent="0.3">
      <c r="A31" s="638"/>
      <c r="B31" s="433" t="s">
        <v>228</v>
      </c>
      <c r="C31" s="449" t="s">
        <v>1754</v>
      </c>
      <c r="D31" s="434" t="s">
        <v>228</v>
      </c>
      <c r="E31" s="434" t="s">
        <v>541</v>
      </c>
      <c r="F31" s="434" t="s">
        <v>540</v>
      </c>
      <c r="G31" s="476" t="s">
        <v>89</v>
      </c>
    </row>
    <row r="32" spans="1:7" s="24" customFormat="1" ht="14.45" customHeight="1" thickBot="1" x14ac:dyDescent="0.3">
      <c r="A32" s="638"/>
      <c r="B32" s="433" t="s">
        <v>714</v>
      </c>
      <c r="C32" s="449" t="s">
        <v>1755</v>
      </c>
      <c r="D32" s="434" t="s">
        <v>228</v>
      </c>
      <c r="E32" s="434" t="s">
        <v>541</v>
      </c>
      <c r="F32" s="434" t="s">
        <v>540</v>
      </c>
      <c r="G32" s="476" t="s">
        <v>89</v>
      </c>
    </row>
    <row r="33" spans="1:7" s="24" customFormat="1" ht="14.45" customHeight="1" thickBot="1" x14ac:dyDescent="0.3">
      <c r="A33" s="638"/>
      <c r="B33" s="140" t="s">
        <v>56</v>
      </c>
      <c r="C33" s="450" t="s">
        <v>1672</v>
      </c>
      <c r="D33" s="419" t="s">
        <v>227</v>
      </c>
      <c r="E33" s="419" t="s">
        <v>541</v>
      </c>
      <c r="F33" s="419" t="s">
        <v>540</v>
      </c>
      <c r="G33" s="440" t="s">
        <v>89</v>
      </c>
    </row>
    <row r="34" spans="1:7" s="24" customFormat="1" ht="14.45" customHeight="1" thickBot="1" x14ac:dyDescent="0.3">
      <c r="A34" s="638"/>
      <c r="B34" s="433" t="s">
        <v>15</v>
      </c>
      <c r="C34" s="449" t="s">
        <v>1772</v>
      </c>
      <c r="D34" s="434" t="s">
        <v>228</v>
      </c>
      <c r="E34" s="434" t="s">
        <v>41</v>
      </c>
      <c r="F34" s="434" t="s">
        <v>540</v>
      </c>
      <c r="G34" s="476" t="s">
        <v>89</v>
      </c>
    </row>
    <row r="35" spans="1:7" s="24" customFormat="1" ht="14.45" customHeight="1" thickBot="1" x14ac:dyDescent="0.3">
      <c r="A35" s="638"/>
      <c r="B35" s="431" t="s">
        <v>793</v>
      </c>
      <c r="C35" s="451" t="s">
        <v>1773</v>
      </c>
      <c r="D35" s="432" t="s">
        <v>228</v>
      </c>
      <c r="E35" s="432" t="s">
        <v>41</v>
      </c>
      <c r="F35" s="432" t="s">
        <v>540</v>
      </c>
      <c r="G35" s="442" t="s">
        <v>89</v>
      </c>
    </row>
    <row r="36" spans="1:7" s="24" customFormat="1" ht="14.45" customHeight="1" thickBot="1" x14ac:dyDescent="0.3">
      <c r="A36" s="638" t="s">
        <v>1636</v>
      </c>
      <c r="B36" s="437" t="s">
        <v>794</v>
      </c>
      <c r="C36" s="452" t="s">
        <v>1777</v>
      </c>
      <c r="D36" s="438" t="s">
        <v>228</v>
      </c>
      <c r="E36" s="438" t="s">
        <v>41</v>
      </c>
      <c r="F36" s="438" t="s">
        <v>540</v>
      </c>
      <c r="G36" s="439" t="s">
        <v>191</v>
      </c>
    </row>
    <row r="37" spans="1:7" s="24" customFormat="1" ht="14.45" customHeight="1" thickBot="1" x14ac:dyDescent="0.3">
      <c r="A37" s="638"/>
      <c r="B37" s="140" t="s">
        <v>75</v>
      </c>
      <c r="C37" s="450" t="s">
        <v>1778</v>
      </c>
      <c r="D37" s="419" t="s">
        <v>228</v>
      </c>
      <c r="E37" s="419" t="s">
        <v>41</v>
      </c>
      <c r="F37" s="419" t="s">
        <v>540</v>
      </c>
      <c r="G37" s="440" t="s">
        <v>191</v>
      </c>
    </row>
    <row r="38" spans="1:7" s="24" customFormat="1" ht="14.45" customHeight="1" thickBot="1" x14ac:dyDescent="0.3">
      <c r="A38" s="638"/>
      <c r="B38" s="140" t="s">
        <v>65</v>
      </c>
      <c r="C38" s="450" t="s">
        <v>1779</v>
      </c>
      <c r="D38" s="419" t="s">
        <v>228</v>
      </c>
      <c r="E38" s="419" t="s">
        <v>41</v>
      </c>
      <c r="F38" s="419" t="s">
        <v>540</v>
      </c>
      <c r="G38" s="440" t="s">
        <v>191</v>
      </c>
    </row>
    <row r="39" spans="1:7" s="24" customFormat="1" ht="14.45" customHeight="1" thickBot="1" x14ac:dyDescent="0.3">
      <c r="A39" s="638"/>
      <c r="B39" s="140" t="s">
        <v>57</v>
      </c>
      <c r="C39" s="450" t="s">
        <v>1780</v>
      </c>
      <c r="D39" s="419" t="s">
        <v>228</v>
      </c>
      <c r="E39" s="419" t="s">
        <v>41</v>
      </c>
      <c r="F39" s="419" t="s">
        <v>540</v>
      </c>
      <c r="G39" s="440" t="s">
        <v>191</v>
      </c>
    </row>
    <row r="40" spans="1:7" s="24" customFormat="1" ht="14.45" customHeight="1" thickBot="1" x14ac:dyDescent="0.3">
      <c r="A40" s="638"/>
      <c r="B40" s="140" t="s">
        <v>118</v>
      </c>
      <c r="C40" s="450" t="s">
        <v>1781</v>
      </c>
      <c r="D40" s="419" t="s">
        <v>228</v>
      </c>
      <c r="E40" s="419" t="s">
        <v>41</v>
      </c>
      <c r="F40" s="419" t="s">
        <v>540</v>
      </c>
      <c r="G40" s="440" t="s">
        <v>191</v>
      </c>
    </row>
    <row r="41" spans="1:7" s="24" customFormat="1" ht="14.45" customHeight="1" thickBot="1" x14ac:dyDescent="0.3">
      <c r="A41" s="638"/>
      <c r="B41" s="140" t="s">
        <v>33</v>
      </c>
      <c r="C41" s="450" t="s">
        <v>1797</v>
      </c>
      <c r="D41" s="419" t="s">
        <v>228</v>
      </c>
      <c r="E41" s="419" t="s">
        <v>47</v>
      </c>
      <c r="F41" s="419" t="s">
        <v>540</v>
      </c>
      <c r="G41" s="440" t="s">
        <v>191</v>
      </c>
    </row>
    <row r="42" spans="1:7" s="24" customFormat="1" ht="14.45" customHeight="1" thickBot="1" x14ac:dyDescent="0.3">
      <c r="A42" s="638"/>
      <c r="B42" s="140" t="s">
        <v>168</v>
      </c>
      <c r="C42" s="450" t="s">
        <v>1764</v>
      </c>
      <c r="D42" s="419" t="s">
        <v>228</v>
      </c>
      <c r="E42" s="419" t="s">
        <v>541</v>
      </c>
      <c r="F42" s="419" t="s">
        <v>540</v>
      </c>
      <c r="G42" s="440" t="s">
        <v>191</v>
      </c>
    </row>
    <row r="43" spans="1:7" s="24" customFormat="1" ht="14.45" customHeight="1" thickBot="1" x14ac:dyDescent="0.3">
      <c r="A43" s="638"/>
      <c r="B43" s="140" t="s">
        <v>169</v>
      </c>
      <c r="C43" s="450" t="s">
        <v>1765</v>
      </c>
      <c r="D43" s="419" t="s">
        <v>228</v>
      </c>
      <c r="E43" s="419" t="s">
        <v>541</v>
      </c>
      <c r="F43" s="419" t="s">
        <v>540</v>
      </c>
      <c r="G43" s="440" t="s">
        <v>191</v>
      </c>
    </row>
    <row r="44" spans="1:7" s="24" customFormat="1" ht="14.45" customHeight="1" thickBot="1" x14ac:dyDescent="0.3">
      <c r="A44" s="638"/>
      <c r="B44" s="441" t="s">
        <v>119</v>
      </c>
      <c r="C44" s="450" t="s">
        <v>1766</v>
      </c>
      <c r="D44" s="419" t="s">
        <v>228</v>
      </c>
      <c r="E44" s="419" t="s">
        <v>541</v>
      </c>
      <c r="F44" s="419" t="s">
        <v>540</v>
      </c>
      <c r="G44" s="440" t="s">
        <v>191</v>
      </c>
    </row>
    <row r="45" spans="1:7" s="24" customFormat="1" ht="14.45" customHeight="1" thickBot="1" x14ac:dyDescent="0.3">
      <c r="A45" s="638"/>
      <c r="B45" s="141" t="s">
        <v>192</v>
      </c>
      <c r="C45" s="451" t="s">
        <v>1767</v>
      </c>
      <c r="D45" s="432" t="s">
        <v>228</v>
      </c>
      <c r="E45" s="432" t="s">
        <v>541</v>
      </c>
      <c r="F45" s="432" t="s">
        <v>540</v>
      </c>
      <c r="G45" s="442" t="s">
        <v>191</v>
      </c>
    </row>
    <row r="46" spans="1:7" s="24" customFormat="1" ht="14.45" customHeight="1" thickBot="1" x14ac:dyDescent="0.3">
      <c r="A46" s="638" t="s">
        <v>1626</v>
      </c>
      <c r="B46" s="139" t="s">
        <v>866</v>
      </c>
      <c r="C46" s="453" t="s">
        <v>1695</v>
      </c>
      <c r="D46" s="444" t="s">
        <v>227</v>
      </c>
      <c r="E46" s="444" t="s">
        <v>41</v>
      </c>
      <c r="F46" s="444" t="s">
        <v>540</v>
      </c>
      <c r="G46" s="445" t="s">
        <v>13</v>
      </c>
    </row>
    <row r="47" spans="1:7" s="24" customFormat="1" ht="14.45" customHeight="1" thickBot="1" x14ac:dyDescent="0.3">
      <c r="A47" s="638"/>
      <c r="B47" s="433" t="s">
        <v>867</v>
      </c>
      <c r="C47" s="449" t="s">
        <v>1696</v>
      </c>
      <c r="D47" s="434" t="s">
        <v>227</v>
      </c>
      <c r="E47" s="434" t="s">
        <v>41</v>
      </c>
      <c r="F47" s="434" t="s">
        <v>540</v>
      </c>
      <c r="G47" s="476" t="s">
        <v>13</v>
      </c>
    </row>
    <row r="48" spans="1:7" s="24" customFormat="1" ht="14.45" customHeight="1" thickBot="1" x14ac:dyDescent="0.3">
      <c r="A48" s="638"/>
      <c r="B48" s="433" t="s">
        <v>1460</v>
      </c>
      <c r="C48" s="449" t="s">
        <v>1697</v>
      </c>
      <c r="D48" s="434" t="s">
        <v>227</v>
      </c>
      <c r="E48" s="434" t="s">
        <v>41</v>
      </c>
      <c r="F48" s="434" t="s">
        <v>540</v>
      </c>
      <c r="G48" s="476" t="s">
        <v>13</v>
      </c>
    </row>
    <row r="49" spans="1:7" s="24" customFormat="1" ht="14.45" customHeight="1" thickBot="1" x14ac:dyDescent="0.3">
      <c r="A49" s="638"/>
      <c r="B49" s="433" t="s">
        <v>1461</v>
      </c>
      <c r="C49" s="449" t="s">
        <v>1698</v>
      </c>
      <c r="D49" s="434" t="s">
        <v>227</v>
      </c>
      <c r="E49" s="434" t="s">
        <v>41</v>
      </c>
      <c r="F49" s="434" t="s">
        <v>540</v>
      </c>
      <c r="G49" s="476" t="s">
        <v>13</v>
      </c>
    </row>
    <row r="50" spans="1:7" s="24" customFormat="1" ht="14.45" customHeight="1" thickBot="1" x14ac:dyDescent="0.3">
      <c r="A50" s="638"/>
      <c r="B50" s="140" t="s">
        <v>110</v>
      </c>
      <c r="C50" s="450" t="s">
        <v>1680</v>
      </c>
      <c r="D50" s="419" t="s">
        <v>227</v>
      </c>
      <c r="E50" s="419" t="s">
        <v>541</v>
      </c>
      <c r="F50" s="419" t="s">
        <v>540</v>
      </c>
      <c r="G50" s="440" t="s">
        <v>13</v>
      </c>
    </row>
    <row r="51" spans="1:7" s="24" customFormat="1" ht="14.45" customHeight="1" thickBot="1" x14ac:dyDescent="0.3">
      <c r="A51" s="638"/>
      <c r="B51" s="140" t="s">
        <v>5</v>
      </c>
      <c r="C51" s="450" t="s">
        <v>1638</v>
      </c>
      <c r="D51" s="419" t="s">
        <v>227</v>
      </c>
      <c r="E51" s="419" t="s">
        <v>544</v>
      </c>
      <c r="F51" s="419" t="s">
        <v>543</v>
      </c>
      <c r="G51" s="440" t="s">
        <v>13</v>
      </c>
    </row>
    <row r="52" spans="1:7" s="24" customFormat="1" ht="14.45" customHeight="1" thickBot="1" x14ac:dyDescent="0.3">
      <c r="A52" s="638"/>
      <c r="B52" s="140" t="s">
        <v>307</v>
      </c>
      <c r="C52" s="450" t="s">
        <v>1681</v>
      </c>
      <c r="D52" s="419" t="s">
        <v>227</v>
      </c>
      <c r="E52" s="419" t="s">
        <v>541</v>
      </c>
      <c r="F52" s="419" t="s">
        <v>540</v>
      </c>
      <c r="G52" s="440" t="s">
        <v>13</v>
      </c>
    </row>
    <row r="53" spans="1:7" s="24" customFormat="1" ht="14.45" customHeight="1" thickBot="1" x14ac:dyDescent="0.3">
      <c r="A53" s="638"/>
      <c r="B53" s="140" t="s">
        <v>77</v>
      </c>
      <c r="C53" s="450" t="s">
        <v>1682</v>
      </c>
      <c r="D53" s="419" t="s">
        <v>227</v>
      </c>
      <c r="E53" s="419" t="s">
        <v>541</v>
      </c>
      <c r="F53" s="419" t="s">
        <v>540</v>
      </c>
      <c r="G53" s="440" t="s">
        <v>13</v>
      </c>
    </row>
    <row r="54" spans="1:7" s="24" customFormat="1" ht="14.45" customHeight="1" thickBot="1" x14ac:dyDescent="0.3">
      <c r="A54" s="638"/>
      <c r="B54" s="140" t="s">
        <v>173</v>
      </c>
      <c r="C54" s="450" t="s">
        <v>1699</v>
      </c>
      <c r="D54" s="419" t="s">
        <v>227</v>
      </c>
      <c r="E54" s="419" t="s">
        <v>41</v>
      </c>
      <c r="F54" s="419" t="s">
        <v>540</v>
      </c>
      <c r="G54" s="440" t="s">
        <v>13</v>
      </c>
    </row>
    <row r="55" spans="1:7" s="24" customFormat="1" ht="14.45" customHeight="1" thickBot="1" x14ac:dyDescent="0.3">
      <c r="A55" s="638"/>
      <c r="B55" s="140" t="s">
        <v>792</v>
      </c>
      <c r="C55" s="450" t="s">
        <v>1683</v>
      </c>
      <c r="D55" s="419" t="s">
        <v>227</v>
      </c>
      <c r="E55" s="419" t="s">
        <v>541</v>
      </c>
      <c r="F55" s="419" t="s">
        <v>540</v>
      </c>
      <c r="G55" s="440" t="s">
        <v>13</v>
      </c>
    </row>
    <row r="56" spans="1:7" s="24" customFormat="1" ht="14.45" customHeight="1" thickBot="1" x14ac:dyDescent="0.3">
      <c r="A56" s="638"/>
      <c r="B56" s="140" t="s">
        <v>555</v>
      </c>
      <c r="C56" s="450" t="s">
        <v>1700</v>
      </c>
      <c r="D56" s="419" t="s">
        <v>227</v>
      </c>
      <c r="E56" s="419" t="s">
        <v>41</v>
      </c>
      <c r="F56" s="419" t="s">
        <v>540</v>
      </c>
      <c r="G56" s="440" t="s">
        <v>13</v>
      </c>
    </row>
    <row r="57" spans="1:7" s="24" customFormat="1" ht="14.45" customHeight="1" thickBot="1" x14ac:dyDescent="0.3">
      <c r="A57" s="638"/>
      <c r="B57" s="140" t="s">
        <v>141</v>
      </c>
      <c r="C57" s="450" t="s">
        <v>1684</v>
      </c>
      <c r="D57" s="419" t="s">
        <v>227</v>
      </c>
      <c r="E57" s="419" t="s">
        <v>541</v>
      </c>
      <c r="F57" s="419" t="s">
        <v>540</v>
      </c>
      <c r="G57" s="440" t="s">
        <v>13</v>
      </c>
    </row>
    <row r="58" spans="1:7" s="24" customFormat="1" ht="14.45" customHeight="1" thickBot="1" x14ac:dyDescent="0.3">
      <c r="A58" s="638"/>
      <c r="B58" s="140" t="s">
        <v>174</v>
      </c>
      <c r="C58" s="450" t="s">
        <v>1701</v>
      </c>
      <c r="D58" s="419" t="s">
        <v>227</v>
      </c>
      <c r="E58" s="419" t="s">
        <v>41</v>
      </c>
      <c r="F58" s="419" t="s">
        <v>540</v>
      </c>
      <c r="G58" s="440" t="s">
        <v>13</v>
      </c>
    </row>
    <row r="59" spans="1:7" s="24" customFormat="1" ht="14.45" customHeight="1" thickBot="1" x14ac:dyDescent="0.3">
      <c r="A59" s="638"/>
      <c r="B59" s="443" t="s">
        <v>128</v>
      </c>
      <c r="C59" s="450" t="s">
        <v>1685</v>
      </c>
      <c r="D59" s="419" t="s">
        <v>227</v>
      </c>
      <c r="E59" s="419" t="s">
        <v>541</v>
      </c>
      <c r="F59" s="419" t="s">
        <v>540</v>
      </c>
      <c r="G59" s="440" t="s">
        <v>13</v>
      </c>
    </row>
    <row r="60" spans="1:7" s="24" customFormat="1" ht="14.45" customHeight="1" thickBot="1" x14ac:dyDescent="0.3">
      <c r="A60" s="638"/>
      <c r="B60" s="443" t="s">
        <v>109</v>
      </c>
      <c r="C60" s="450" t="s">
        <v>1686</v>
      </c>
      <c r="D60" s="419" t="s">
        <v>227</v>
      </c>
      <c r="E60" s="419" t="s">
        <v>541</v>
      </c>
      <c r="F60" s="419" t="s">
        <v>540</v>
      </c>
      <c r="G60" s="440" t="s">
        <v>13</v>
      </c>
    </row>
    <row r="61" spans="1:7" s="24" customFormat="1" ht="14.45" customHeight="1" thickBot="1" x14ac:dyDescent="0.3">
      <c r="A61" s="638"/>
      <c r="B61" s="141" t="s">
        <v>312</v>
      </c>
      <c r="C61" s="451" t="s">
        <v>1687</v>
      </c>
      <c r="D61" s="432" t="s">
        <v>227</v>
      </c>
      <c r="E61" s="432" t="s">
        <v>541</v>
      </c>
      <c r="F61" s="432" t="s">
        <v>540</v>
      </c>
      <c r="G61" s="442" t="s">
        <v>13</v>
      </c>
    </row>
    <row r="62" spans="1:7" s="24" customFormat="1" ht="14.45" customHeight="1" thickBot="1" x14ac:dyDescent="0.3">
      <c r="A62" s="638" t="s">
        <v>313</v>
      </c>
      <c r="B62" s="139" t="s">
        <v>314</v>
      </c>
      <c r="C62" s="453" t="s">
        <v>1714</v>
      </c>
      <c r="D62" s="444" t="s">
        <v>227</v>
      </c>
      <c r="E62" s="444" t="s">
        <v>546</v>
      </c>
      <c r="F62" s="444" t="s">
        <v>540</v>
      </c>
      <c r="G62" s="445" t="s">
        <v>13</v>
      </c>
    </row>
    <row r="63" spans="1:7" s="24" customFormat="1" ht="14.45" customHeight="1" thickBot="1" x14ac:dyDescent="0.3">
      <c r="A63" s="638"/>
      <c r="B63" s="140" t="s">
        <v>62</v>
      </c>
      <c r="C63" s="450" t="s">
        <v>1707</v>
      </c>
      <c r="D63" s="419" t="s">
        <v>227</v>
      </c>
      <c r="E63" s="419" t="s">
        <v>47</v>
      </c>
      <c r="F63" s="419" t="s">
        <v>540</v>
      </c>
      <c r="G63" s="440" t="s">
        <v>13</v>
      </c>
    </row>
    <row r="64" spans="1:7" s="24" customFormat="1" ht="14.45" customHeight="1" thickBot="1" x14ac:dyDescent="0.3">
      <c r="A64" s="638"/>
      <c r="B64" s="140" t="s">
        <v>698</v>
      </c>
      <c r="C64" s="450" t="s">
        <v>1708</v>
      </c>
      <c r="D64" s="419" t="s">
        <v>227</v>
      </c>
      <c r="E64" s="419" t="s">
        <v>47</v>
      </c>
      <c r="F64" s="419" t="s">
        <v>540</v>
      </c>
      <c r="G64" s="440" t="s">
        <v>13</v>
      </c>
    </row>
    <row r="65" spans="1:21" s="24" customFormat="1" ht="14.45" customHeight="1" thickBot="1" x14ac:dyDescent="0.3">
      <c r="A65" s="638"/>
      <c r="B65" s="140" t="s">
        <v>63</v>
      </c>
      <c r="C65" s="450" t="s">
        <v>1688</v>
      </c>
      <c r="D65" s="419" t="s">
        <v>227</v>
      </c>
      <c r="E65" s="419" t="s">
        <v>541</v>
      </c>
      <c r="F65" s="419" t="s">
        <v>540</v>
      </c>
      <c r="G65" s="440" t="s">
        <v>13</v>
      </c>
    </row>
    <row r="66" spans="1:21" s="24" customFormat="1" ht="14.45" customHeight="1" thickBot="1" x14ac:dyDescent="0.3">
      <c r="A66" s="638"/>
      <c r="B66" s="140" t="s">
        <v>64</v>
      </c>
      <c r="C66" s="450" t="s">
        <v>1702</v>
      </c>
      <c r="D66" s="419" t="s">
        <v>227</v>
      </c>
      <c r="E66" s="419" t="s">
        <v>41</v>
      </c>
      <c r="F66" s="419" t="s">
        <v>540</v>
      </c>
      <c r="G66" s="440" t="s">
        <v>13</v>
      </c>
    </row>
    <row r="67" spans="1:21" s="24" customFormat="1" ht="14.45" customHeight="1" thickBot="1" x14ac:dyDescent="0.3">
      <c r="A67" s="638"/>
      <c r="B67" s="140" t="s">
        <v>74</v>
      </c>
      <c r="C67" s="450" t="s">
        <v>1709</v>
      </c>
      <c r="D67" s="419" t="s">
        <v>227</v>
      </c>
      <c r="E67" s="419" t="s">
        <v>47</v>
      </c>
      <c r="F67" s="419" t="s">
        <v>540</v>
      </c>
      <c r="G67" s="440" t="s">
        <v>13</v>
      </c>
    </row>
    <row r="68" spans="1:21" s="24" customFormat="1" ht="14.45" customHeight="1" thickBot="1" x14ac:dyDescent="0.3">
      <c r="A68" s="638"/>
      <c r="B68" s="141" t="s">
        <v>183</v>
      </c>
      <c r="C68" s="451" t="s">
        <v>1689</v>
      </c>
      <c r="D68" s="432" t="s">
        <v>227</v>
      </c>
      <c r="E68" s="432" t="s">
        <v>541</v>
      </c>
      <c r="F68" s="432" t="s">
        <v>540</v>
      </c>
      <c r="G68" s="442" t="s">
        <v>13</v>
      </c>
    </row>
    <row r="69" spans="1:21" s="24" customFormat="1" ht="14.45" customHeight="1" thickBot="1" x14ac:dyDescent="0.3">
      <c r="A69" s="638" t="s">
        <v>1627</v>
      </c>
      <c r="B69" s="139" t="s">
        <v>6</v>
      </c>
      <c r="C69" s="453" t="s">
        <v>1642</v>
      </c>
      <c r="D69" s="444" t="s">
        <v>227</v>
      </c>
      <c r="E69" s="444" t="s">
        <v>547</v>
      </c>
      <c r="F69" s="444" t="s">
        <v>550</v>
      </c>
      <c r="G69" s="445" t="s">
        <v>13</v>
      </c>
    </row>
    <row r="70" spans="1:21" s="24" customFormat="1" ht="14.45" customHeight="1" thickBot="1" x14ac:dyDescent="0.3">
      <c r="A70" s="638"/>
      <c r="B70" s="140" t="s">
        <v>7</v>
      </c>
      <c r="C70" s="450" t="s">
        <v>1643</v>
      </c>
      <c r="D70" s="419" t="s">
        <v>227</v>
      </c>
      <c r="E70" s="419" t="s">
        <v>547</v>
      </c>
      <c r="F70" s="419" t="s">
        <v>550</v>
      </c>
      <c r="G70" s="440" t="s">
        <v>13</v>
      </c>
      <c r="I70" s="420"/>
      <c r="J70" s="510" t="s">
        <v>795</v>
      </c>
      <c r="K70" s="510"/>
      <c r="L70" s="510"/>
      <c r="M70" s="510"/>
      <c r="N70" s="510"/>
      <c r="O70" s="510"/>
      <c r="P70" s="510"/>
      <c r="Q70" s="510"/>
      <c r="R70" s="510"/>
      <c r="S70" s="510"/>
      <c r="T70" s="510"/>
      <c r="U70" s="421"/>
    </row>
    <row r="71" spans="1:21" s="24" customFormat="1" ht="14.45" customHeight="1" thickBot="1" x14ac:dyDescent="0.3">
      <c r="A71" s="638"/>
      <c r="B71" s="140" t="s">
        <v>1537</v>
      </c>
      <c r="C71" s="450" t="s">
        <v>1644</v>
      </c>
      <c r="D71" s="419" t="s">
        <v>227</v>
      </c>
      <c r="E71" s="419" t="s">
        <v>547</v>
      </c>
      <c r="F71" s="419" t="s">
        <v>550</v>
      </c>
      <c r="G71" s="440" t="s">
        <v>13</v>
      </c>
      <c r="I71" s="422"/>
      <c r="J71" s="471"/>
      <c r="K71" s="471"/>
      <c r="L71" s="471"/>
      <c r="M71" s="471"/>
      <c r="N71" s="471"/>
      <c r="O71" s="471"/>
      <c r="P71" s="471"/>
      <c r="Q71" s="471"/>
      <c r="R71" s="471"/>
      <c r="S71" s="471"/>
      <c r="T71" s="471"/>
      <c r="U71" s="423"/>
    </row>
    <row r="72" spans="1:21" s="24" customFormat="1" ht="14.45" customHeight="1" thickBot="1" x14ac:dyDescent="0.3">
      <c r="A72" s="638"/>
      <c r="B72" s="140" t="s">
        <v>8</v>
      </c>
      <c r="C72" s="450" t="s">
        <v>1652</v>
      </c>
      <c r="D72" s="419" t="s">
        <v>227</v>
      </c>
      <c r="E72" s="419" t="s">
        <v>547</v>
      </c>
      <c r="F72" s="419" t="s">
        <v>543</v>
      </c>
      <c r="G72" s="440" t="s">
        <v>13</v>
      </c>
      <c r="I72" s="422"/>
      <c r="J72" s="644" t="s">
        <v>571</v>
      </c>
      <c r="K72" s="644"/>
      <c r="M72" s="644" t="s">
        <v>570</v>
      </c>
      <c r="N72" s="644"/>
      <c r="P72" s="644" t="s">
        <v>569</v>
      </c>
      <c r="Q72" s="644"/>
      <c r="S72" s="644" t="s">
        <v>568</v>
      </c>
      <c r="T72" s="644"/>
      <c r="U72" s="423"/>
    </row>
    <row r="73" spans="1:21" s="24" customFormat="1" ht="14.45" customHeight="1" thickBot="1" x14ac:dyDescent="0.3">
      <c r="A73" s="638"/>
      <c r="B73" s="140" t="s">
        <v>9</v>
      </c>
      <c r="C73" s="450" t="s">
        <v>1653</v>
      </c>
      <c r="D73" s="419" t="s">
        <v>227</v>
      </c>
      <c r="E73" s="419" t="s">
        <v>547</v>
      </c>
      <c r="F73" s="419" t="s">
        <v>543</v>
      </c>
      <c r="G73" s="440" t="s">
        <v>13</v>
      </c>
      <c r="I73" s="422"/>
      <c r="J73" s="424" t="s">
        <v>208</v>
      </c>
      <c r="K73" s="425" t="s">
        <v>567</v>
      </c>
      <c r="M73" s="424" t="s">
        <v>544</v>
      </c>
      <c r="N73" s="426" t="s">
        <v>566</v>
      </c>
      <c r="P73" s="424" t="s">
        <v>548</v>
      </c>
      <c r="Q73" s="426" t="s">
        <v>566</v>
      </c>
      <c r="S73" s="424" t="s">
        <v>89</v>
      </c>
      <c r="T73" s="426" t="s">
        <v>566</v>
      </c>
      <c r="U73" s="423"/>
    </row>
    <row r="74" spans="1:21" s="24" customFormat="1" ht="14.45" customHeight="1" thickBot="1" x14ac:dyDescent="0.3">
      <c r="A74" s="638"/>
      <c r="B74" s="140" t="s">
        <v>1613</v>
      </c>
      <c r="C74" s="450" t="s">
        <v>1654</v>
      </c>
      <c r="D74" s="419" t="s">
        <v>227</v>
      </c>
      <c r="E74" s="419" t="s">
        <v>547</v>
      </c>
      <c r="F74" s="419" t="s">
        <v>543</v>
      </c>
      <c r="G74" s="440" t="s">
        <v>13</v>
      </c>
      <c r="I74" s="422"/>
      <c r="J74" s="424" t="s">
        <v>227</v>
      </c>
      <c r="K74" s="425" t="s">
        <v>565</v>
      </c>
      <c r="M74" s="424" t="s">
        <v>547</v>
      </c>
      <c r="N74" s="426" t="s">
        <v>564</v>
      </c>
      <c r="P74" s="424" t="s">
        <v>550</v>
      </c>
      <c r="Q74" s="426" t="s">
        <v>564</v>
      </c>
      <c r="S74" s="424" t="s">
        <v>13</v>
      </c>
      <c r="T74" s="426" t="s">
        <v>564</v>
      </c>
      <c r="U74" s="423"/>
    </row>
    <row r="75" spans="1:21" s="24" customFormat="1" ht="14.45" customHeight="1" thickBot="1" x14ac:dyDescent="0.3">
      <c r="A75" s="638"/>
      <c r="B75" s="140" t="s">
        <v>10</v>
      </c>
      <c r="C75" s="450" t="s">
        <v>1655</v>
      </c>
      <c r="D75" s="419" t="s">
        <v>227</v>
      </c>
      <c r="E75" s="419" t="s">
        <v>547</v>
      </c>
      <c r="F75" s="419" t="s">
        <v>543</v>
      </c>
      <c r="G75" s="440" t="s">
        <v>13</v>
      </c>
      <c r="I75" s="422"/>
      <c r="J75" s="424" t="s">
        <v>228</v>
      </c>
      <c r="K75" s="425" t="s">
        <v>563</v>
      </c>
      <c r="M75" s="424" t="s">
        <v>549</v>
      </c>
      <c r="N75" s="426" t="s">
        <v>562</v>
      </c>
      <c r="P75" s="424" t="s">
        <v>543</v>
      </c>
      <c r="Q75" s="426" t="s">
        <v>562</v>
      </c>
      <c r="S75" s="424" t="s">
        <v>191</v>
      </c>
      <c r="T75" s="426" t="s">
        <v>562</v>
      </c>
      <c r="U75" s="423"/>
    </row>
    <row r="76" spans="1:21" s="24" customFormat="1" ht="14.45" customHeight="1" thickBot="1" x14ac:dyDescent="0.3">
      <c r="A76" s="638"/>
      <c r="B76" s="140" t="s">
        <v>14</v>
      </c>
      <c r="C76" s="450" t="s">
        <v>1656</v>
      </c>
      <c r="D76" s="419" t="s">
        <v>227</v>
      </c>
      <c r="E76" s="419" t="s">
        <v>547</v>
      </c>
      <c r="F76" s="419" t="s">
        <v>543</v>
      </c>
      <c r="G76" s="440" t="s">
        <v>13</v>
      </c>
      <c r="I76" s="422"/>
      <c r="M76" s="424" t="s">
        <v>541</v>
      </c>
      <c r="N76" s="426" t="s">
        <v>561</v>
      </c>
      <c r="P76" s="424" t="s">
        <v>540</v>
      </c>
      <c r="Q76" s="426" t="s">
        <v>561</v>
      </c>
      <c r="S76" s="424" t="s">
        <v>702</v>
      </c>
      <c r="T76" s="426" t="s">
        <v>561</v>
      </c>
      <c r="U76" s="423"/>
    </row>
    <row r="77" spans="1:21" s="24" customFormat="1" ht="14.45" customHeight="1" thickBot="1" x14ac:dyDescent="0.3">
      <c r="A77" s="638"/>
      <c r="B77" s="443" t="s">
        <v>12</v>
      </c>
      <c r="C77" s="450" t="s">
        <v>1657</v>
      </c>
      <c r="D77" s="419" t="s">
        <v>227</v>
      </c>
      <c r="E77" s="419" t="s">
        <v>547</v>
      </c>
      <c r="F77" s="419" t="s">
        <v>543</v>
      </c>
      <c r="G77" s="440" t="s">
        <v>13</v>
      </c>
      <c r="I77" s="422"/>
      <c r="M77" s="424" t="s">
        <v>41</v>
      </c>
      <c r="N77" s="426" t="s">
        <v>560</v>
      </c>
      <c r="P77" s="424" t="s">
        <v>1634</v>
      </c>
      <c r="Q77" s="426" t="s">
        <v>560</v>
      </c>
      <c r="S77" s="424" t="s">
        <v>325</v>
      </c>
      <c r="T77" s="426" t="s">
        <v>560</v>
      </c>
      <c r="U77" s="423"/>
    </row>
    <row r="78" spans="1:21" s="24" customFormat="1" ht="14.45" customHeight="1" thickBot="1" x14ac:dyDescent="0.3">
      <c r="A78" s="638"/>
      <c r="B78" s="443" t="s">
        <v>11</v>
      </c>
      <c r="C78" s="450" t="s">
        <v>1705</v>
      </c>
      <c r="D78" s="419" t="s">
        <v>227</v>
      </c>
      <c r="E78" s="419" t="s">
        <v>46</v>
      </c>
      <c r="F78" s="419" t="s">
        <v>543</v>
      </c>
      <c r="G78" s="440" t="s">
        <v>13</v>
      </c>
      <c r="I78" s="422"/>
      <c r="M78" s="424" t="s">
        <v>46</v>
      </c>
      <c r="N78" s="426" t="s">
        <v>559</v>
      </c>
      <c r="U78" s="423"/>
    </row>
    <row r="79" spans="1:21" s="24" customFormat="1" ht="14.45" customHeight="1" thickBot="1" x14ac:dyDescent="0.3">
      <c r="A79" s="638"/>
      <c r="B79" s="443" t="s">
        <v>172</v>
      </c>
      <c r="C79" s="450" t="s">
        <v>1639</v>
      </c>
      <c r="D79" s="419" t="s">
        <v>227</v>
      </c>
      <c r="E79" s="419" t="s">
        <v>544</v>
      </c>
      <c r="F79" s="419" t="s">
        <v>543</v>
      </c>
      <c r="G79" s="440" t="s">
        <v>13</v>
      </c>
      <c r="I79" s="422"/>
      <c r="M79" s="424" t="s">
        <v>47</v>
      </c>
      <c r="N79" s="426" t="s">
        <v>558</v>
      </c>
      <c r="U79" s="423"/>
    </row>
    <row r="80" spans="1:21" s="24" customFormat="1" ht="14.45" customHeight="1" thickBot="1" x14ac:dyDescent="0.3">
      <c r="A80" s="638"/>
      <c r="B80" s="443" t="s">
        <v>553</v>
      </c>
      <c r="C80" s="450" t="s">
        <v>1645</v>
      </c>
      <c r="D80" s="419" t="s">
        <v>227</v>
      </c>
      <c r="E80" s="419" t="s">
        <v>547</v>
      </c>
      <c r="F80" s="419" t="s">
        <v>550</v>
      </c>
      <c r="G80" s="440" t="s">
        <v>13</v>
      </c>
      <c r="I80" s="422"/>
      <c r="M80" s="424" t="s">
        <v>546</v>
      </c>
      <c r="N80" s="426" t="s">
        <v>557</v>
      </c>
      <c r="U80" s="423"/>
    </row>
    <row r="81" spans="1:21" s="24" customFormat="1" ht="14.45" customHeight="1" thickBot="1" x14ac:dyDescent="0.3">
      <c r="A81" s="638"/>
      <c r="B81" s="443" t="s">
        <v>554</v>
      </c>
      <c r="C81" s="450" t="s">
        <v>1637</v>
      </c>
      <c r="D81" s="419" t="s">
        <v>227</v>
      </c>
      <c r="E81" s="419" t="s">
        <v>544</v>
      </c>
      <c r="F81" s="419" t="s">
        <v>550</v>
      </c>
      <c r="G81" s="440" t="s">
        <v>13</v>
      </c>
      <c r="I81" s="422"/>
      <c r="M81" s="424" t="s">
        <v>716</v>
      </c>
      <c r="N81" s="426" t="s">
        <v>1635</v>
      </c>
      <c r="U81" s="423"/>
    </row>
    <row r="82" spans="1:21" s="24" customFormat="1" ht="14.45" customHeight="1" thickBot="1" x14ac:dyDescent="0.3">
      <c r="A82" s="638"/>
      <c r="B82" s="169" t="s">
        <v>552</v>
      </c>
      <c r="C82" s="450" t="s">
        <v>1646</v>
      </c>
      <c r="D82" s="419" t="s">
        <v>227</v>
      </c>
      <c r="E82" s="419" t="s">
        <v>547</v>
      </c>
      <c r="F82" s="419" t="s">
        <v>550</v>
      </c>
      <c r="G82" s="440" t="s">
        <v>13</v>
      </c>
      <c r="I82" s="428"/>
      <c r="J82" s="429"/>
      <c r="K82" s="429"/>
      <c r="L82" s="429"/>
      <c r="M82" s="429"/>
      <c r="N82" s="429"/>
      <c r="O82" s="429"/>
      <c r="P82" s="429"/>
      <c r="Q82" s="429"/>
      <c r="R82" s="429"/>
      <c r="S82" s="429"/>
      <c r="T82" s="429"/>
      <c r="U82" s="430"/>
    </row>
    <row r="83" spans="1:21" s="24" customFormat="1" ht="14.45" customHeight="1" thickBot="1" x14ac:dyDescent="0.3">
      <c r="A83" s="638"/>
      <c r="B83" s="169" t="s">
        <v>551</v>
      </c>
      <c r="C83" s="450" t="s">
        <v>1647</v>
      </c>
      <c r="D83" s="419" t="s">
        <v>227</v>
      </c>
      <c r="E83" s="419" t="s">
        <v>547</v>
      </c>
      <c r="F83" s="419" t="s">
        <v>550</v>
      </c>
      <c r="G83" s="440" t="s">
        <v>13</v>
      </c>
      <c r="K83" s="361"/>
      <c r="N83" s="478"/>
      <c r="Q83" s="478"/>
      <c r="T83" s="478"/>
    </row>
    <row r="84" spans="1:21" s="24" customFormat="1" ht="14.45" customHeight="1" thickBot="1" x14ac:dyDescent="0.3">
      <c r="A84" s="638"/>
      <c r="B84" s="169" t="s">
        <v>111</v>
      </c>
      <c r="C84" s="450" t="s">
        <v>1658</v>
      </c>
      <c r="D84" s="419" t="s">
        <v>227</v>
      </c>
      <c r="E84" s="419" t="s">
        <v>547</v>
      </c>
      <c r="F84" s="419" t="s">
        <v>543</v>
      </c>
      <c r="G84" s="440" t="s">
        <v>13</v>
      </c>
      <c r="K84" s="361"/>
      <c r="N84" s="478"/>
      <c r="Q84" s="478"/>
      <c r="T84" s="478"/>
    </row>
    <row r="85" spans="1:21" s="24" customFormat="1" ht="14.45" customHeight="1" thickBot="1" x14ac:dyDescent="0.3">
      <c r="A85" s="638"/>
      <c r="B85" s="169" t="s">
        <v>112</v>
      </c>
      <c r="C85" s="450" t="s">
        <v>1703</v>
      </c>
      <c r="D85" s="419" t="s">
        <v>227</v>
      </c>
      <c r="E85" s="419" t="s">
        <v>41</v>
      </c>
      <c r="F85" s="419" t="s">
        <v>540</v>
      </c>
      <c r="G85" s="440" t="s">
        <v>13</v>
      </c>
      <c r="N85" s="478"/>
      <c r="Q85" s="478"/>
      <c r="T85" s="478"/>
    </row>
    <row r="86" spans="1:21" s="24" customFormat="1" ht="14.45" customHeight="1" thickBot="1" x14ac:dyDescent="0.3">
      <c r="A86" s="638"/>
      <c r="B86" s="169" t="s">
        <v>113</v>
      </c>
      <c r="C86" s="450" t="s">
        <v>1704</v>
      </c>
      <c r="D86" s="419" t="s">
        <v>227</v>
      </c>
      <c r="E86" s="419" t="s">
        <v>41</v>
      </c>
      <c r="F86" s="419" t="s">
        <v>540</v>
      </c>
      <c r="G86" s="440" t="s">
        <v>13</v>
      </c>
      <c r="N86" s="478"/>
      <c r="Q86" s="478"/>
      <c r="T86" s="478"/>
    </row>
    <row r="87" spans="1:21" s="24" customFormat="1" ht="14.45" customHeight="1" thickBot="1" x14ac:dyDescent="0.3">
      <c r="A87" s="638"/>
      <c r="B87" s="169" t="s">
        <v>1614</v>
      </c>
      <c r="C87" s="450" t="s">
        <v>1659</v>
      </c>
      <c r="D87" s="419" t="s">
        <v>227</v>
      </c>
      <c r="E87" s="419" t="s">
        <v>547</v>
      </c>
      <c r="F87" s="419" t="s">
        <v>543</v>
      </c>
      <c r="G87" s="440" t="s">
        <v>13</v>
      </c>
      <c r="N87" s="478"/>
    </row>
    <row r="88" spans="1:21" s="24" customFormat="1" ht="14.45" customHeight="1" thickBot="1" x14ac:dyDescent="0.3">
      <c r="A88" s="638"/>
      <c r="B88" s="169" t="s">
        <v>1616</v>
      </c>
      <c r="C88" s="450" t="s">
        <v>1660</v>
      </c>
      <c r="D88" s="419" t="s">
        <v>227</v>
      </c>
      <c r="E88" s="419" t="s">
        <v>547</v>
      </c>
      <c r="F88" s="419" t="s">
        <v>543</v>
      </c>
      <c r="G88" s="440" t="s">
        <v>13</v>
      </c>
      <c r="N88" s="478"/>
    </row>
    <row r="89" spans="1:21" s="24" customFormat="1" ht="14.45" customHeight="1" thickBot="1" x14ac:dyDescent="0.3">
      <c r="A89" s="638"/>
      <c r="B89" s="169" t="s">
        <v>1617</v>
      </c>
      <c r="C89" s="450" t="s">
        <v>1661</v>
      </c>
      <c r="D89" s="419" t="s">
        <v>227</v>
      </c>
      <c r="E89" s="419" t="s">
        <v>547</v>
      </c>
      <c r="F89" s="419" t="s">
        <v>543</v>
      </c>
      <c r="G89" s="440" t="s">
        <v>13</v>
      </c>
      <c r="N89" s="478"/>
    </row>
    <row r="90" spans="1:21" s="24" customFormat="1" ht="14.45" customHeight="1" thickBot="1" x14ac:dyDescent="0.3">
      <c r="A90" s="638"/>
      <c r="B90" s="169" t="s">
        <v>1618</v>
      </c>
      <c r="C90" s="450" t="s">
        <v>1662</v>
      </c>
      <c r="D90" s="419" t="s">
        <v>227</v>
      </c>
      <c r="E90" s="419" t="s">
        <v>547</v>
      </c>
      <c r="F90" s="419" t="s">
        <v>543</v>
      </c>
      <c r="G90" s="440" t="s">
        <v>13</v>
      </c>
      <c r="N90" s="478"/>
    </row>
    <row r="91" spans="1:21" s="24" customFormat="1" ht="14.45" customHeight="1" thickBot="1" x14ac:dyDescent="0.3">
      <c r="A91" s="638"/>
      <c r="B91" s="169" t="s">
        <v>1615</v>
      </c>
      <c r="C91" s="450" t="s">
        <v>1663</v>
      </c>
      <c r="D91" s="419" t="s">
        <v>227</v>
      </c>
      <c r="E91" s="419" t="s">
        <v>547</v>
      </c>
      <c r="F91" s="419" t="s">
        <v>543</v>
      </c>
      <c r="G91" s="440" t="s">
        <v>13</v>
      </c>
    </row>
    <row r="92" spans="1:21" s="24" customFormat="1" ht="14.45" customHeight="1" thickBot="1" x14ac:dyDescent="0.3">
      <c r="A92" s="638"/>
      <c r="B92" s="141" t="s">
        <v>182</v>
      </c>
      <c r="C92" s="451" t="s">
        <v>1690</v>
      </c>
      <c r="D92" s="432" t="s">
        <v>227</v>
      </c>
      <c r="E92" s="432" t="s">
        <v>541</v>
      </c>
      <c r="F92" s="432" t="s">
        <v>540</v>
      </c>
      <c r="G92" s="442" t="s">
        <v>13</v>
      </c>
    </row>
    <row r="93" spans="1:21" s="24" customFormat="1" ht="14.45" customHeight="1" thickBot="1" x14ac:dyDescent="0.3">
      <c r="A93" s="638" t="s">
        <v>723</v>
      </c>
      <c r="B93" s="139" t="s">
        <v>730</v>
      </c>
      <c r="C93" s="453" t="s">
        <v>1641</v>
      </c>
      <c r="D93" s="444" t="s">
        <v>227</v>
      </c>
      <c r="E93" s="444" t="s">
        <v>544</v>
      </c>
      <c r="F93" s="444" t="s">
        <v>1634</v>
      </c>
      <c r="G93" s="445" t="s">
        <v>13</v>
      </c>
    </row>
    <row r="94" spans="1:21" s="24" customFormat="1" ht="14.45" customHeight="1" thickBot="1" x14ac:dyDescent="0.3">
      <c r="A94" s="638"/>
      <c r="B94" s="140" t="s">
        <v>731</v>
      </c>
      <c r="C94" s="450" t="s">
        <v>1668</v>
      </c>
      <c r="D94" s="419" t="s">
        <v>227</v>
      </c>
      <c r="E94" s="419" t="s">
        <v>547</v>
      </c>
      <c r="F94" s="419" t="s">
        <v>1634</v>
      </c>
      <c r="G94" s="440" t="s">
        <v>13</v>
      </c>
    </row>
    <row r="95" spans="1:21" s="24" customFormat="1" ht="14.45" customHeight="1" thickBot="1" x14ac:dyDescent="0.3">
      <c r="A95" s="638"/>
      <c r="B95" s="140" t="s">
        <v>538</v>
      </c>
      <c r="C95" s="450" t="s">
        <v>1669</v>
      </c>
      <c r="D95" s="419" t="s">
        <v>227</v>
      </c>
      <c r="E95" s="419" t="s">
        <v>547</v>
      </c>
      <c r="F95" s="419" t="s">
        <v>1634</v>
      </c>
      <c r="G95" s="440" t="s">
        <v>13</v>
      </c>
    </row>
    <row r="96" spans="1:21" s="24" customFormat="1" ht="14.45" customHeight="1" thickBot="1" x14ac:dyDescent="0.3">
      <c r="A96" s="638"/>
      <c r="B96" s="140" t="s">
        <v>539</v>
      </c>
      <c r="C96" s="450" t="s">
        <v>1670</v>
      </c>
      <c r="D96" s="419" t="s">
        <v>227</v>
      </c>
      <c r="E96" s="419" t="s">
        <v>547</v>
      </c>
      <c r="F96" s="419" t="s">
        <v>1634</v>
      </c>
      <c r="G96" s="440" t="s">
        <v>13</v>
      </c>
    </row>
    <row r="97" spans="1:7" s="24" customFormat="1" ht="14.45" customHeight="1" thickBot="1" x14ac:dyDescent="0.3">
      <c r="A97" s="638"/>
      <c r="B97" s="431" t="s">
        <v>732</v>
      </c>
      <c r="C97" s="451" t="s">
        <v>1691</v>
      </c>
      <c r="D97" s="432" t="s">
        <v>227</v>
      </c>
      <c r="E97" s="432" t="s">
        <v>541</v>
      </c>
      <c r="F97" s="432" t="s">
        <v>540</v>
      </c>
      <c r="G97" s="442" t="s">
        <v>13</v>
      </c>
    </row>
    <row r="98" spans="1:7" s="24" customFormat="1" ht="14.45" customHeight="1" thickBot="1" x14ac:dyDescent="0.3">
      <c r="A98" s="638" t="s">
        <v>316</v>
      </c>
      <c r="B98" s="139" t="s">
        <v>6</v>
      </c>
      <c r="C98" s="453" t="s">
        <v>1648</v>
      </c>
      <c r="D98" s="444" t="s">
        <v>227</v>
      </c>
      <c r="E98" s="444" t="s">
        <v>547</v>
      </c>
      <c r="F98" s="444" t="s">
        <v>550</v>
      </c>
      <c r="G98" s="445" t="s">
        <v>191</v>
      </c>
    </row>
    <row r="99" spans="1:7" s="24" customFormat="1" ht="14.45" customHeight="1" thickBot="1" x14ac:dyDescent="0.3">
      <c r="A99" s="638"/>
      <c r="B99" s="140" t="s">
        <v>7</v>
      </c>
      <c r="C99" s="450" t="s">
        <v>1649</v>
      </c>
      <c r="D99" s="419" t="s">
        <v>227</v>
      </c>
      <c r="E99" s="419" t="s">
        <v>547</v>
      </c>
      <c r="F99" s="419" t="s">
        <v>550</v>
      </c>
      <c r="G99" s="440" t="s">
        <v>191</v>
      </c>
    </row>
    <row r="100" spans="1:7" s="24" customFormat="1" ht="14.45" customHeight="1" thickBot="1" x14ac:dyDescent="0.3">
      <c r="A100" s="638"/>
      <c r="B100" s="140" t="s">
        <v>1537</v>
      </c>
      <c r="C100" s="450" t="s">
        <v>1650</v>
      </c>
      <c r="D100" s="419" t="s">
        <v>227</v>
      </c>
      <c r="E100" s="419" t="s">
        <v>547</v>
      </c>
      <c r="F100" s="419" t="s">
        <v>550</v>
      </c>
      <c r="G100" s="440" t="s">
        <v>191</v>
      </c>
    </row>
    <row r="101" spans="1:7" s="24" customFormat="1" ht="14.45" customHeight="1" thickBot="1" x14ac:dyDescent="0.3">
      <c r="A101" s="638"/>
      <c r="B101" s="140" t="s">
        <v>8</v>
      </c>
      <c r="C101" s="450" t="s">
        <v>1664</v>
      </c>
      <c r="D101" s="419" t="s">
        <v>227</v>
      </c>
      <c r="E101" s="419" t="s">
        <v>547</v>
      </c>
      <c r="F101" s="419" t="s">
        <v>543</v>
      </c>
      <c r="G101" s="440" t="s">
        <v>191</v>
      </c>
    </row>
    <row r="102" spans="1:7" s="24" customFormat="1" ht="14.45" customHeight="1" thickBot="1" x14ac:dyDescent="0.3">
      <c r="A102" s="638"/>
      <c r="B102" s="140" t="s">
        <v>9</v>
      </c>
      <c r="C102" s="450" t="s">
        <v>1665</v>
      </c>
      <c r="D102" s="419" t="s">
        <v>227</v>
      </c>
      <c r="E102" s="419" t="s">
        <v>547</v>
      </c>
      <c r="F102" s="419" t="s">
        <v>543</v>
      </c>
      <c r="G102" s="440" t="s">
        <v>191</v>
      </c>
    </row>
    <row r="103" spans="1:7" s="24" customFormat="1" ht="14.45" customHeight="1" thickBot="1" x14ac:dyDescent="0.3">
      <c r="A103" s="638"/>
      <c r="B103" s="140" t="s">
        <v>737</v>
      </c>
      <c r="C103" s="450" t="s">
        <v>1651</v>
      </c>
      <c r="D103" s="419" t="s">
        <v>227</v>
      </c>
      <c r="E103" s="419" t="s">
        <v>547</v>
      </c>
      <c r="F103" s="419" t="s">
        <v>550</v>
      </c>
      <c r="G103" s="440" t="s">
        <v>191</v>
      </c>
    </row>
    <row r="104" spans="1:7" s="24" customFormat="1" ht="14.45" customHeight="1" thickBot="1" x14ac:dyDescent="0.3">
      <c r="A104" s="638"/>
      <c r="B104" s="140" t="s">
        <v>10</v>
      </c>
      <c r="C104" s="450" t="s">
        <v>1666</v>
      </c>
      <c r="D104" s="419" t="s">
        <v>227</v>
      </c>
      <c r="E104" s="419" t="s">
        <v>547</v>
      </c>
      <c r="F104" s="419" t="s">
        <v>543</v>
      </c>
      <c r="G104" s="440" t="s">
        <v>191</v>
      </c>
    </row>
    <row r="105" spans="1:7" s="24" customFormat="1" ht="14.45" customHeight="1" thickBot="1" x14ac:dyDescent="0.3">
      <c r="A105" s="638"/>
      <c r="B105" s="169" t="s">
        <v>12</v>
      </c>
      <c r="C105" s="450" t="s">
        <v>1667</v>
      </c>
      <c r="D105" s="419" t="s">
        <v>227</v>
      </c>
      <c r="E105" s="419" t="s">
        <v>547</v>
      </c>
      <c r="F105" s="419" t="s">
        <v>543</v>
      </c>
      <c r="G105" s="440" t="s">
        <v>191</v>
      </c>
    </row>
    <row r="106" spans="1:7" s="24" customFormat="1" ht="14.45" customHeight="1" thickBot="1" x14ac:dyDescent="0.3">
      <c r="A106" s="638"/>
      <c r="B106" s="169" t="s">
        <v>11</v>
      </c>
      <c r="C106" s="450" t="s">
        <v>1706</v>
      </c>
      <c r="D106" s="419" t="s">
        <v>227</v>
      </c>
      <c r="E106" s="419" t="s">
        <v>46</v>
      </c>
      <c r="F106" s="419" t="s">
        <v>543</v>
      </c>
      <c r="G106" s="440" t="s">
        <v>191</v>
      </c>
    </row>
    <row r="107" spans="1:7" s="24" customFormat="1" ht="14.45" customHeight="1" thickBot="1" x14ac:dyDescent="0.3">
      <c r="A107" s="638"/>
      <c r="B107" s="169" t="s">
        <v>108</v>
      </c>
      <c r="C107" s="450" t="s">
        <v>1640</v>
      </c>
      <c r="D107" s="419" t="s">
        <v>227</v>
      </c>
      <c r="E107" s="419" t="s">
        <v>544</v>
      </c>
      <c r="F107" s="419" t="s">
        <v>543</v>
      </c>
      <c r="G107" s="440" t="s">
        <v>191</v>
      </c>
    </row>
    <row r="108" spans="1:7" s="24" customFormat="1" ht="14.45" customHeight="1" thickBot="1" x14ac:dyDescent="0.3">
      <c r="A108" s="638"/>
      <c r="B108" s="141" t="s">
        <v>182</v>
      </c>
      <c r="C108" s="451" t="s">
        <v>1692</v>
      </c>
      <c r="D108" s="432" t="s">
        <v>227</v>
      </c>
      <c r="E108" s="432" t="s">
        <v>541</v>
      </c>
      <c r="F108" s="432" t="s">
        <v>540</v>
      </c>
      <c r="G108" s="442" t="s">
        <v>191</v>
      </c>
    </row>
    <row r="109" spans="1:7" s="24" customFormat="1" ht="14.45" customHeight="1" thickBot="1" x14ac:dyDescent="0.3">
      <c r="A109" s="638" t="s">
        <v>144</v>
      </c>
      <c r="B109" s="139" t="s">
        <v>115</v>
      </c>
      <c r="C109" s="453" t="s">
        <v>1873</v>
      </c>
      <c r="D109" s="444" t="s">
        <v>228</v>
      </c>
      <c r="E109" s="444" t="s">
        <v>549</v>
      </c>
      <c r="F109" s="444" t="s">
        <v>543</v>
      </c>
      <c r="G109" s="445" t="s">
        <v>89</v>
      </c>
    </row>
    <row r="110" spans="1:7" s="24" customFormat="1" ht="14.45" customHeight="1" thickBot="1" x14ac:dyDescent="0.3">
      <c r="A110" s="638"/>
      <c r="B110" s="140" t="s">
        <v>34</v>
      </c>
      <c r="C110" s="450" t="s">
        <v>1876</v>
      </c>
      <c r="D110" s="419" t="s">
        <v>228</v>
      </c>
      <c r="E110" s="419" t="s">
        <v>549</v>
      </c>
      <c r="F110" s="419" t="s">
        <v>548</v>
      </c>
      <c r="G110" s="440" t="s">
        <v>89</v>
      </c>
    </row>
    <row r="111" spans="1:7" s="24" customFormat="1" ht="14.45" customHeight="1" thickBot="1" x14ac:dyDescent="0.3">
      <c r="A111" s="638"/>
      <c r="B111" s="140" t="s">
        <v>35</v>
      </c>
      <c r="C111" s="450" t="s">
        <v>1874</v>
      </c>
      <c r="D111" s="419" t="s">
        <v>228</v>
      </c>
      <c r="E111" s="419" t="s">
        <v>549</v>
      </c>
      <c r="F111" s="419" t="s">
        <v>543</v>
      </c>
      <c r="G111" s="440" t="s">
        <v>89</v>
      </c>
    </row>
    <row r="112" spans="1:7" s="24" customFormat="1" ht="14.45" customHeight="1" thickBot="1" x14ac:dyDescent="0.3">
      <c r="A112" s="638"/>
      <c r="B112" s="140" t="s">
        <v>36</v>
      </c>
      <c r="C112" s="450" t="s">
        <v>1875</v>
      </c>
      <c r="D112" s="419" t="s">
        <v>228</v>
      </c>
      <c r="E112" s="419" t="s">
        <v>549</v>
      </c>
      <c r="F112" s="419" t="s">
        <v>543</v>
      </c>
      <c r="G112" s="440" t="s">
        <v>89</v>
      </c>
    </row>
    <row r="113" spans="1:7" s="24" customFormat="1" ht="14.45" customHeight="1" thickBot="1" x14ac:dyDescent="0.3">
      <c r="A113" s="638"/>
      <c r="B113" s="140" t="s">
        <v>37</v>
      </c>
      <c r="C113" s="450" t="s">
        <v>1877</v>
      </c>
      <c r="D113" s="419" t="s">
        <v>228</v>
      </c>
      <c r="E113" s="419" t="s">
        <v>549</v>
      </c>
      <c r="F113" s="419" t="s">
        <v>548</v>
      </c>
      <c r="G113" s="440" t="s">
        <v>89</v>
      </c>
    </row>
    <row r="114" spans="1:7" s="24" customFormat="1" ht="14.45" customHeight="1" thickBot="1" x14ac:dyDescent="0.3">
      <c r="A114" s="638"/>
      <c r="B114" s="140" t="s">
        <v>207</v>
      </c>
      <c r="C114" s="450" t="s">
        <v>1878</v>
      </c>
      <c r="D114" s="419" t="s">
        <v>228</v>
      </c>
      <c r="E114" s="419" t="s">
        <v>46</v>
      </c>
      <c r="F114" s="419" t="s">
        <v>548</v>
      </c>
      <c r="G114" s="440" t="s">
        <v>89</v>
      </c>
    </row>
    <row r="115" spans="1:7" s="24" customFormat="1" ht="14.45" customHeight="1" thickBot="1" x14ac:dyDescent="0.3">
      <c r="A115" s="638"/>
      <c r="B115" s="140" t="s">
        <v>317</v>
      </c>
      <c r="C115" s="450" t="s">
        <v>1879</v>
      </c>
      <c r="D115" s="419" t="s">
        <v>228</v>
      </c>
      <c r="E115" s="419" t="s">
        <v>544</v>
      </c>
      <c r="F115" s="419" t="s">
        <v>543</v>
      </c>
      <c r="G115" s="440" t="s">
        <v>89</v>
      </c>
    </row>
    <row r="116" spans="1:7" s="24" customFormat="1" ht="14.45" customHeight="1" thickBot="1" x14ac:dyDescent="0.3">
      <c r="A116" s="638"/>
      <c r="B116" s="140" t="s">
        <v>319</v>
      </c>
      <c r="C116" s="450" t="s">
        <v>1880</v>
      </c>
      <c r="D116" s="419" t="s">
        <v>228</v>
      </c>
      <c r="E116" s="419" t="s">
        <v>544</v>
      </c>
      <c r="F116" s="419" t="s">
        <v>543</v>
      </c>
      <c r="G116" s="440" t="s">
        <v>89</v>
      </c>
    </row>
    <row r="117" spans="1:7" s="24" customFormat="1" ht="14.45" customHeight="1" thickBot="1" x14ac:dyDescent="0.3">
      <c r="A117" s="638"/>
      <c r="B117" s="140" t="s">
        <v>321</v>
      </c>
      <c r="C117" s="450" t="s">
        <v>1881</v>
      </c>
      <c r="D117" s="419" t="s">
        <v>228</v>
      </c>
      <c r="E117" s="419" t="s">
        <v>544</v>
      </c>
      <c r="F117" s="419" t="s">
        <v>543</v>
      </c>
      <c r="G117" s="440" t="s">
        <v>89</v>
      </c>
    </row>
    <row r="118" spans="1:7" s="24" customFormat="1" ht="14.45" customHeight="1" thickBot="1" x14ac:dyDescent="0.3">
      <c r="A118" s="638"/>
      <c r="B118" s="339" t="s">
        <v>323</v>
      </c>
      <c r="C118" s="454" t="s">
        <v>1882</v>
      </c>
      <c r="D118" s="446" t="s">
        <v>228</v>
      </c>
      <c r="E118" s="446" t="s">
        <v>546</v>
      </c>
      <c r="F118" s="446" t="s">
        <v>543</v>
      </c>
      <c r="G118" s="477" t="s">
        <v>89</v>
      </c>
    </row>
    <row r="119" spans="1:7" s="24" customFormat="1" ht="14.45" customHeight="1" thickBot="1" x14ac:dyDescent="0.3">
      <c r="A119" s="638"/>
      <c r="B119" s="339" t="s">
        <v>1543</v>
      </c>
      <c r="C119" s="450" t="s">
        <v>1883</v>
      </c>
      <c r="D119" s="446" t="s">
        <v>228</v>
      </c>
      <c r="E119" s="446" t="s">
        <v>546</v>
      </c>
      <c r="F119" s="446" t="s">
        <v>543</v>
      </c>
      <c r="G119" s="477" t="s">
        <v>89</v>
      </c>
    </row>
    <row r="120" spans="1:7" s="24" customFormat="1" ht="14.45" customHeight="1" thickBot="1" x14ac:dyDescent="0.3">
      <c r="A120" s="638"/>
      <c r="B120" s="141" t="s">
        <v>193</v>
      </c>
      <c r="C120" s="451" t="s">
        <v>1756</v>
      </c>
      <c r="D120" s="432" t="s">
        <v>228</v>
      </c>
      <c r="E120" s="432" t="s">
        <v>541</v>
      </c>
      <c r="F120" s="432" t="s">
        <v>540</v>
      </c>
      <c r="G120" s="442" t="s">
        <v>89</v>
      </c>
    </row>
    <row r="121" spans="1:7" s="24" customFormat="1" ht="14.45" customHeight="1" thickBot="1" x14ac:dyDescent="0.3">
      <c r="A121" s="638" t="s">
        <v>132</v>
      </c>
      <c r="B121" s="139" t="s">
        <v>178</v>
      </c>
      <c r="C121" s="453" t="s">
        <v>1786</v>
      </c>
      <c r="D121" s="444" t="s">
        <v>228</v>
      </c>
      <c r="E121" s="444" t="s">
        <v>46</v>
      </c>
      <c r="F121" s="444" t="s">
        <v>543</v>
      </c>
      <c r="G121" s="445" t="s">
        <v>13</v>
      </c>
    </row>
    <row r="122" spans="1:7" s="24" customFormat="1" ht="14.45" customHeight="1" thickBot="1" x14ac:dyDescent="0.3">
      <c r="A122" s="638"/>
      <c r="B122" s="140" t="s">
        <v>177</v>
      </c>
      <c r="C122" s="450" t="s">
        <v>1787</v>
      </c>
      <c r="D122" s="419" t="s">
        <v>228</v>
      </c>
      <c r="E122" s="419" t="s">
        <v>46</v>
      </c>
      <c r="F122" s="419" t="s">
        <v>543</v>
      </c>
      <c r="G122" s="440" t="s">
        <v>13</v>
      </c>
    </row>
    <row r="123" spans="1:7" s="24" customFormat="1" ht="14.45" customHeight="1" thickBot="1" x14ac:dyDescent="0.3">
      <c r="A123" s="638"/>
      <c r="B123" s="140" t="s">
        <v>1563</v>
      </c>
      <c r="C123" s="450" t="s">
        <v>1744</v>
      </c>
      <c r="D123" s="419" t="s">
        <v>228</v>
      </c>
      <c r="E123" s="419" t="s">
        <v>547</v>
      </c>
      <c r="F123" s="419" t="s">
        <v>548</v>
      </c>
      <c r="G123" s="440" t="s">
        <v>13</v>
      </c>
    </row>
    <row r="124" spans="1:7" s="24" customFormat="1" ht="14.45" customHeight="1" thickBot="1" x14ac:dyDescent="0.3">
      <c r="A124" s="638"/>
      <c r="B124" s="140" t="s">
        <v>1628</v>
      </c>
      <c r="C124" s="450" t="s">
        <v>1745</v>
      </c>
      <c r="D124" s="419" t="s">
        <v>228</v>
      </c>
      <c r="E124" s="419" t="s">
        <v>547</v>
      </c>
      <c r="F124" s="419" t="s">
        <v>548</v>
      </c>
      <c r="G124" s="440" t="s">
        <v>13</v>
      </c>
    </row>
    <row r="125" spans="1:7" s="24" customFormat="1" ht="14.45" customHeight="1" thickBot="1" x14ac:dyDescent="0.3">
      <c r="A125" s="638"/>
      <c r="B125" s="140" t="s">
        <v>545</v>
      </c>
      <c r="C125" s="450" t="s">
        <v>1740</v>
      </c>
      <c r="D125" s="419" t="s">
        <v>228</v>
      </c>
      <c r="E125" s="419" t="s">
        <v>544</v>
      </c>
      <c r="F125" s="419" t="s">
        <v>543</v>
      </c>
      <c r="G125" s="440" t="s">
        <v>13</v>
      </c>
    </row>
    <row r="126" spans="1:7" s="24" customFormat="1" ht="14.45" customHeight="1" thickBot="1" x14ac:dyDescent="0.3">
      <c r="A126" s="638"/>
      <c r="B126" s="169" t="s">
        <v>175</v>
      </c>
      <c r="C126" s="450" t="s">
        <v>1760</v>
      </c>
      <c r="D126" s="419" t="s">
        <v>228</v>
      </c>
      <c r="E126" s="419" t="s">
        <v>541</v>
      </c>
      <c r="F126" s="419" t="s">
        <v>540</v>
      </c>
      <c r="G126" s="440" t="s">
        <v>13</v>
      </c>
    </row>
    <row r="127" spans="1:7" s="24" customFormat="1" ht="14.45" customHeight="1" thickBot="1" x14ac:dyDescent="0.3">
      <c r="A127" s="638"/>
      <c r="B127" s="169" t="s">
        <v>121</v>
      </c>
      <c r="C127" s="450" t="s">
        <v>1788</v>
      </c>
      <c r="D127" s="419" t="s">
        <v>228</v>
      </c>
      <c r="E127" s="419" t="s">
        <v>46</v>
      </c>
      <c r="F127" s="419" t="s">
        <v>543</v>
      </c>
      <c r="G127" s="440" t="s">
        <v>13</v>
      </c>
    </row>
    <row r="128" spans="1:7" s="24" customFormat="1" ht="14.45" customHeight="1" thickBot="1" x14ac:dyDescent="0.3">
      <c r="A128" s="638"/>
      <c r="B128" s="141" t="s">
        <v>179</v>
      </c>
      <c r="C128" s="451" t="s">
        <v>1761</v>
      </c>
      <c r="D128" s="432" t="s">
        <v>228</v>
      </c>
      <c r="E128" s="432" t="s">
        <v>541</v>
      </c>
      <c r="F128" s="432" t="s">
        <v>540</v>
      </c>
      <c r="G128" s="442" t="s">
        <v>13</v>
      </c>
    </row>
    <row r="129" spans="1:7" s="24" customFormat="1" ht="14.45" customHeight="1" thickBot="1" x14ac:dyDescent="0.3">
      <c r="A129" s="638" t="s">
        <v>1493</v>
      </c>
      <c r="B129" s="140" t="s">
        <v>73</v>
      </c>
      <c r="C129" s="450" t="s">
        <v>1776</v>
      </c>
      <c r="D129" s="419" t="s">
        <v>228</v>
      </c>
      <c r="E129" s="419" t="s">
        <v>41</v>
      </c>
      <c r="F129" s="419" t="s">
        <v>540</v>
      </c>
      <c r="G129" s="440" t="s">
        <v>13</v>
      </c>
    </row>
    <row r="130" spans="1:7" s="24" customFormat="1" ht="14.45" customHeight="1" thickBot="1" x14ac:dyDescent="0.3">
      <c r="A130" s="638"/>
      <c r="B130" s="140" t="s">
        <v>38</v>
      </c>
      <c r="C130" s="450" t="s">
        <v>1796</v>
      </c>
      <c r="D130" s="419" t="s">
        <v>228</v>
      </c>
      <c r="E130" s="419" t="s">
        <v>47</v>
      </c>
      <c r="F130" s="419" t="s">
        <v>540</v>
      </c>
      <c r="G130" s="440" t="s">
        <v>13</v>
      </c>
    </row>
    <row r="131" spans="1:7" s="24" customFormat="1" ht="14.45" customHeight="1" thickBot="1" x14ac:dyDescent="0.3">
      <c r="A131" s="638"/>
      <c r="B131" s="169" t="s">
        <v>324</v>
      </c>
      <c r="C131" s="450" t="s">
        <v>1762</v>
      </c>
      <c r="D131" s="419" t="s">
        <v>228</v>
      </c>
      <c r="E131" s="419" t="s">
        <v>541</v>
      </c>
      <c r="F131" s="419" t="s">
        <v>540</v>
      </c>
      <c r="G131" s="440" t="s">
        <v>13</v>
      </c>
    </row>
    <row r="132" spans="1:7" s="24" customFormat="1" ht="14.45" customHeight="1" thickBot="1" x14ac:dyDescent="0.3">
      <c r="A132" s="638"/>
      <c r="B132" s="141" t="s">
        <v>194</v>
      </c>
      <c r="C132" s="451" t="s">
        <v>1763</v>
      </c>
      <c r="D132" s="432" t="s">
        <v>228</v>
      </c>
      <c r="E132" s="432" t="s">
        <v>541</v>
      </c>
      <c r="F132" s="432" t="s">
        <v>540</v>
      </c>
      <c r="G132" s="442" t="s">
        <v>13</v>
      </c>
    </row>
    <row r="133" spans="1:7" s="24" customFormat="1" ht="14.45" customHeight="1" thickBot="1" x14ac:dyDescent="0.3">
      <c r="A133" s="638" t="s">
        <v>763</v>
      </c>
      <c r="B133" s="286" t="s">
        <v>780</v>
      </c>
      <c r="C133" s="453" t="s">
        <v>1784</v>
      </c>
      <c r="D133" s="444" t="s">
        <v>228</v>
      </c>
      <c r="E133" s="444" t="s">
        <v>41</v>
      </c>
      <c r="F133" s="444" t="s">
        <v>540</v>
      </c>
      <c r="G133" s="445" t="s">
        <v>702</v>
      </c>
    </row>
    <row r="134" spans="1:7" s="24" customFormat="1" ht="14.45" customHeight="1" thickBot="1" x14ac:dyDescent="0.3">
      <c r="A134" s="638"/>
      <c r="B134" s="169" t="s">
        <v>781</v>
      </c>
      <c r="C134" s="450" t="s">
        <v>1743</v>
      </c>
      <c r="D134" s="419" t="s">
        <v>228</v>
      </c>
      <c r="E134" s="419" t="s">
        <v>544</v>
      </c>
      <c r="F134" s="419" t="s">
        <v>540</v>
      </c>
      <c r="G134" s="440" t="s">
        <v>702</v>
      </c>
    </row>
    <row r="135" spans="1:7" s="24" customFormat="1" ht="14.45" customHeight="1" thickBot="1" x14ac:dyDescent="0.3">
      <c r="A135" s="638"/>
      <c r="B135" s="169" t="s">
        <v>782</v>
      </c>
      <c r="C135" s="450" t="s">
        <v>1785</v>
      </c>
      <c r="D135" s="419" t="s">
        <v>228</v>
      </c>
      <c r="E135" s="419" t="s">
        <v>41</v>
      </c>
      <c r="F135" s="419" t="s">
        <v>540</v>
      </c>
      <c r="G135" s="440" t="s">
        <v>702</v>
      </c>
    </row>
    <row r="136" spans="1:7" s="24" customFormat="1" ht="14.45" customHeight="1" thickBot="1" x14ac:dyDescent="0.3">
      <c r="A136" s="638"/>
      <c r="B136" s="169" t="s">
        <v>783</v>
      </c>
      <c r="C136" s="450" t="s">
        <v>1753</v>
      </c>
      <c r="D136" s="419" t="s">
        <v>228</v>
      </c>
      <c r="E136" s="419" t="s">
        <v>547</v>
      </c>
      <c r="F136" s="419" t="s">
        <v>540</v>
      </c>
      <c r="G136" s="440" t="s">
        <v>702</v>
      </c>
    </row>
    <row r="137" spans="1:7" s="24" customFormat="1" ht="14.45" customHeight="1" thickBot="1" x14ac:dyDescent="0.3">
      <c r="A137" s="638"/>
      <c r="B137" s="169" t="s">
        <v>784</v>
      </c>
      <c r="C137" s="450" t="s">
        <v>1798</v>
      </c>
      <c r="D137" s="419" t="s">
        <v>228</v>
      </c>
      <c r="E137" s="419" t="s">
        <v>47</v>
      </c>
      <c r="F137" s="419" t="s">
        <v>540</v>
      </c>
      <c r="G137" s="440" t="s">
        <v>702</v>
      </c>
    </row>
    <row r="138" spans="1:7" s="24" customFormat="1" ht="14.45" customHeight="1" thickBot="1" x14ac:dyDescent="0.3">
      <c r="A138" s="638"/>
      <c r="B138" s="169" t="s">
        <v>785</v>
      </c>
      <c r="C138" s="450" t="s">
        <v>1799</v>
      </c>
      <c r="D138" s="419" t="s">
        <v>228</v>
      </c>
      <c r="E138" s="419" t="s">
        <v>47</v>
      </c>
      <c r="F138" s="419" t="s">
        <v>540</v>
      </c>
      <c r="G138" s="440" t="s">
        <v>325</v>
      </c>
    </row>
    <row r="139" spans="1:7" s="24" customFormat="1" ht="14.45" customHeight="1" thickBot="1" x14ac:dyDescent="0.3">
      <c r="A139" s="638"/>
      <c r="B139" s="292" t="s">
        <v>786</v>
      </c>
      <c r="C139" s="451" t="s">
        <v>1757</v>
      </c>
      <c r="D139" s="432" t="s">
        <v>228</v>
      </c>
      <c r="E139" s="432" t="s">
        <v>541</v>
      </c>
      <c r="F139" s="432" t="s">
        <v>540</v>
      </c>
      <c r="G139" s="442" t="s">
        <v>89</v>
      </c>
    </row>
    <row r="140" spans="1:7" s="24" customFormat="1" ht="14.45" customHeight="1" thickBot="1" x14ac:dyDescent="0.3">
      <c r="A140" s="642" t="s">
        <v>1629</v>
      </c>
      <c r="B140" s="139" t="s">
        <v>170</v>
      </c>
      <c r="C140" s="449" t="s">
        <v>1746</v>
      </c>
      <c r="D140" s="444" t="s">
        <v>228</v>
      </c>
      <c r="E140" s="444" t="s">
        <v>547</v>
      </c>
      <c r="F140" s="444" t="s">
        <v>543</v>
      </c>
      <c r="G140" s="447" t="s">
        <v>191</v>
      </c>
    </row>
    <row r="141" spans="1:7" s="24" customFormat="1" ht="14.45" customHeight="1" thickBot="1" x14ac:dyDescent="0.3">
      <c r="A141" s="642"/>
      <c r="B141" s="140" t="s">
        <v>1563</v>
      </c>
      <c r="C141" s="449" t="s">
        <v>1747</v>
      </c>
      <c r="D141" s="419" t="s">
        <v>228</v>
      </c>
      <c r="E141" s="419" t="s">
        <v>547</v>
      </c>
      <c r="F141" s="419" t="s">
        <v>543</v>
      </c>
      <c r="G141" s="427" t="s">
        <v>191</v>
      </c>
    </row>
    <row r="142" spans="1:7" s="24" customFormat="1" ht="14.45" customHeight="1" thickBot="1" x14ac:dyDescent="0.3">
      <c r="A142" s="642"/>
      <c r="B142" s="140" t="s">
        <v>1628</v>
      </c>
      <c r="C142" s="449" t="s">
        <v>1748</v>
      </c>
      <c r="D142" s="419" t="s">
        <v>228</v>
      </c>
      <c r="E142" s="419" t="s">
        <v>547</v>
      </c>
      <c r="F142" s="419" t="s">
        <v>543</v>
      </c>
      <c r="G142" s="427" t="s">
        <v>191</v>
      </c>
    </row>
    <row r="143" spans="1:7" s="24" customFormat="1" ht="14.45" customHeight="1" thickBot="1" x14ac:dyDescent="0.3">
      <c r="A143" s="642"/>
      <c r="B143" s="140" t="s">
        <v>171</v>
      </c>
      <c r="C143" s="449" t="s">
        <v>1749</v>
      </c>
      <c r="D143" s="419" t="s">
        <v>228</v>
      </c>
      <c r="E143" s="419" t="s">
        <v>547</v>
      </c>
      <c r="F143" s="419" t="s">
        <v>543</v>
      </c>
      <c r="G143" s="427" t="s">
        <v>191</v>
      </c>
    </row>
    <row r="144" spans="1:7" s="24" customFormat="1" ht="14.45" customHeight="1" thickBot="1" x14ac:dyDescent="0.3">
      <c r="A144" s="642"/>
      <c r="B144" s="140" t="s">
        <v>178</v>
      </c>
      <c r="C144" s="449" t="s">
        <v>1789</v>
      </c>
      <c r="D144" s="419" t="s">
        <v>228</v>
      </c>
      <c r="E144" s="419" t="s">
        <v>46</v>
      </c>
      <c r="F144" s="419" t="s">
        <v>543</v>
      </c>
      <c r="G144" s="427" t="s">
        <v>191</v>
      </c>
    </row>
    <row r="145" spans="1:21" s="24" customFormat="1" ht="14.45" customHeight="1" thickBot="1" x14ac:dyDescent="0.3">
      <c r="A145" s="642"/>
      <c r="B145" s="140" t="s">
        <v>177</v>
      </c>
      <c r="C145" s="449" t="s">
        <v>1790</v>
      </c>
      <c r="D145" s="419" t="s">
        <v>228</v>
      </c>
      <c r="E145" s="419" t="s">
        <v>46</v>
      </c>
      <c r="F145" s="419" t="s">
        <v>543</v>
      </c>
      <c r="G145" s="427" t="s">
        <v>191</v>
      </c>
    </row>
    <row r="146" spans="1:21" s="24" customFormat="1" ht="14.45" customHeight="1" thickBot="1" x14ac:dyDescent="0.3">
      <c r="A146" s="642"/>
      <c r="B146" s="140" t="s">
        <v>180</v>
      </c>
      <c r="C146" s="449" t="s">
        <v>1741</v>
      </c>
      <c r="D146" s="419" t="s">
        <v>228</v>
      </c>
      <c r="E146" s="419" t="s">
        <v>544</v>
      </c>
      <c r="F146" s="419" t="s">
        <v>540</v>
      </c>
      <c r="G146" s="427" t="s">
        <v>191</v>
      </c>
    </row>
    <row r="147" spans="1:21" s="24" customFormat="1" ht="14.45" customHeight="1" thickBot="1" x14ac:dyDescent="0.3">
      <c r="A147" s="642"/>
      <c r="B147" s="140" t="s">
        <v>327</v>
      </c>
      <c r="C147" s="449" t="s">
        <v>1800</v>
      </c>
      <c r="D147" s="419" t="s">
        <v>228</v>
      </c>
      <c r="E147" s="419" t="s">
        <v>546</v>
      </c>
      <c r="F147" s="419" t="s">
        <v>540</v>
      </c>
      <c r="G147" s="427" t="s">
        <v>191</v>
      </c>
    </row>
    <row r="148" spans="1:21" s="24" customFormat="1" ht="14.45" customHeight="1" thickBot="1" x14ac:dyDescent="0.3">
      <c r="A148" s="642"/>
      <c r="B148" s="169" t="s">
        <v>326</v>
      </c>
      <c r="C148" s="449" t="s">
        <v>1768</v>
      </c>
      <c r="D148" s="419" t="s">
        <v>228</v>
      </c>
      <c r="E148" s="419" t="s">
        <v>541</v>
      </c>
      <c r="F148" s="419" t="s">
        <v>540</v>
      </c>
      <c r="G148" s="427" t="s">
        <v>191</v>
      </c>
    </row>
    <row r="149" spans="1:21" s="24" customFormat="1" ht="14.45" customHeight="1" thickBot="1" x14ac:dyDescent="0.3">
      <c r="A149" s="642"/>
      <c r="B149" s="169" t="s">
        <v>233</v>
      </c>
      <c r="C149" s="449" t="s">
        <v>1750</v>
      </c>
      <c r="D149" s="419" t="s">
        <v>228</v>
      </c>
      <c r="E149" s="419" t="s">
        <v>547</v>
      </c>
      <c r="F149" s="419" t="s">
        <v>543</v>
      </c>
      <c r="G149" s="427" t="s">
        <v>191</v>
      </c>
    </row>
    <row r="150" spans="1:21" s="24" customFormat="1" ht="14.45" customHeight="1" thickBot="1" x14ac:dyDescent="0.3">
      <c r="A150" s="642"/>
      <c r="B150" s="169" t="s">
        <v>120</v>
      </c>
      <c r="C150" s="449" t="s">
        <v>1751</v>
      </c>
      <c r="D150" s="419" t="s">
        <v>228</v>
      </c>
      <c r="E150" s="419" t="s">
        <v>547</v>
      </c>
      <c r="F150" s="419" t="s">
        <v>543</v>
      </c>
      <c r="G150" s="427" t="s">
        <v>191</v>
      </c>
    </row>
    <row r="151" spans="1:21" s="24" customFormat="1" ht="14.45" customHeight="1" thickBot="1" x14ac:dyDescent="0.3">
      <c r="A151" s="642"/>
      <c r="B151" s="169" t="s">
        <v>122</v>
      </c>
      <c r="C151" s="449" t="s">
        <v>1752</v>
      </c>
      <c r="D151" s="419" t="s">
        <v>228</v>
      </c>
      <c r="E151" s="419" t="s">
        <v>547</v>
      </c>
      <c r="F151" s="419" t="s">
        <v>543</v>
      </c>
      <c r="G151" s="427" t="s">
        <v>191</v>
      </c>
    </row>
    <row r="152" spans="1:21" s="24" customFormat="1" ht="14.45" customHeight="1" thickBot="1" x14ac:dyDescent="0.3">
      <c r="A152" s="642"/>
      <c r="B152" s="141" t="s">
        <v>328</v>
      </c>
      <c r="C152" s="449" t="s">
        <v>1769</v>
      </c>
      <c r="D152" s="432" t="s">
        <v>228</v>
      </c>
      <c r="E152" s="432" t="s">
        <v>541</v>
      </c>
      <c r="F152" s="432" t="s">
        <v>540</v>
      </c>
      <c r="G152" s="436" t="s">
        <v>191</v>
      </c>
    </row>
    <row r="153" spans="1:21" s="24" customFormat="1" ht="14.45" customHeight="1" thickBot="1" x14ac:dyDescent="0.3">
      <c r="A153" s="643" t="s">
        <v>531</v>
      </c>
      <c r="B153" s="170" t="s">
        <v>123</v>
      </c>
      <c r="C153" s="453" t="s">
        <v>1782</v>
      </c>
      <c r="D153" s="444" t="s">
        <v>228</v>
      </c>
      <c r="E153" s="444" t="s">
        <v>41</v>
      </c>
      <c r="F153" s="444" t="s">
        <v>540</v>
      </c>
      <c r="G153" s="445" t="s">
        <v>191</v>
      </c>
    </row>
    <row r="154" spans="1:21" s="24" customFormat="1" ht="14.45" customHeight="1" thickBot="1" x14ac:dyDescent="0.3">
      <c r="A154" s="643"/>
      <c r="B154" s="169" t="s">
        <v>124</v>
      </c>
      <c r="C154" s="450" t="s">
        <v>1783</v>
      </c>
      <c r="D154" s="419" t="s">
        <v>228</v>
      </c>
      <c r="E154" s="419" t="s">
        <v>41</v>
      </c>
      <c r="F154" s="419" t="s">
        <v>540</v>
      </c>
      <c r="G154" s="440" t="s">
        <v>191</v>
      </c>
      <c r="I154" s="420"/>
      <c r="J154" s="510" t="s">
        <v>795</v>
      </c>
      <c r="K154" s="510"/>
      <c r="L154" s="510"/>
      <c r="M154" s="510"/>
      <c r="N154" s="510"/>
      <c r="O154" s="510"/>
      <c r="P154" s="510"/>
      <c r="Q154" s="510"/>
      <c r="R154" s="510"/>
      <c r="S154" s="510"/>
      <c r="T154" s="510"/>
      <c r="U154" s="421"/>
    </row>
    <row r="155" spans="1:21" s="24" customFormat="1" ht="14.45" customHeight="1" thickBot="1" x14ac:dyDescent="0.3">
      <c r="A155" s="643"/>
      <c r="B155" s="169" t="s">
        <v>130</v>
      </c>
      <c r="C155" s="450" t="s">
        <v>1770</v>
      </c>
      <c r="D155" s="419" t="s">
        <v>228</v>
      </c>
      <c r="E155" s="419" t="s">
        <v>541</v>
      </c>
      <c r="F155" s="419" t="s">
        <v>540</v>
      </c>
      <c r="G155" s="440" t="s">
        <v>191</v>
      </c>
      <c r="I155" s="422"/>
      <c r="J155" s="645"/>
      <c r="K155" s="645"/>
      <c r="L155" s="645"/>
      <c r="M155" s="645"/>
      <c r="N155" s="645"/>
      <c r="O155" s="645"/>
      <c r="P155" s="645"/>
      <c r="Q155" s="645"/>
      <c r="R155" s="645"/>
      <c r="S155" s="645"/>
      <c r="T155" s="645"/>
      <c r="U155" s="423"/>
    </row>
    <row r="156" spans="1:21" s="24" customFormat="1" ht="14.45" customHeight="1" thickBot="1" x14ac:dyDescent="0.3">
      <c r="A156" s="643"/>
      <c r="B156" s="169" t="s">
        <v>131</v>
      </c>
      <c r="C156" s="450" t="s">
        <v>1742</v>
      </c>
      <c r="D156" s="419" t="s">
        <v>228</v>
      </c>
      <c r="E156" s="419" t="s">
        <v>544</v>
      </c>
      <c r="F156" s="419" t="s">
        <v>540</v>
      </c>
      <c r="G156" s="440" t="s">
        <v>191</v>
      </c>
      <c r="I156" s="422"/>
      <c r="J156" s="644" t="s">
        <v>571</v>
      </c>
      <c r="K156" s="644"/>
      <c r="M156" s="644" t="s">
        <v>570</v>
      </c>
      <c r="N156" s="644"/>
      <c r="P156" s="644" t="s">
        <v>569</v>
      </c>
      <c r="Q156" s="644"/>
      <c r="S156" s="644" t="s">
        <v>568</v>
      </c>
      <c r="T156" s="644"/>
      <c r="U156" s="423"/>
    </row>
    <row r="157" spans="1:21" s="24" customFormat="1" ht="14.45" customHeight="1" thickBot="1" x14ac:dyDescent="0.3">
      <c r="A157" s="643"/>
      <c r="B157" s="169" t="s">
        <v>125</v>
      </c>
      <c r="C157" s="450" t="s">
        <v>1794</v>
      </c>
      <c r="D157" s="419" t="s">
        <v>228</v>
      </c>
      <c r="E157" s="419" t="s">
        <v>46</v>
      </c>
      <c r="F157" s="419" t="s">
        <v>540</v>
      </c>
      <c r="G157" s="440" t="s">
        <v>191</v>
      </c>
      <c r="I157" s="422"/>
      <c r="J157" s="424" t="s">
        <v>208</v>
      </c>
      <c r="K157" s="425" t="s">
        <v>567</v>
      </c>
      <c r="M157" s="424" t="s">
        <v>544</v>
      </c>
      <c r="N157" s="426" t="s">
        <v>566</v>
      </c>
      <c r="P157" s="424" t="s">
        <v>548</v>
      </c>
      <c r="Q157" s="426" t="s">
        <v>566</v>
      </c>
      <c r="S157" s="424" t="s">
        <v>89</v>
      </c>
      <c r="T157" s="426" t="s">
        <v>566</v>
      </c>
      <c r="U157" s="423"/>
    </row>
    <row r="158" spans="1:21" s="24" customFormat="1" ht="14.45" customHeight="1" thickBot="1" x14ac:dyDescent="0.3">
      <c r="A158" s="643"/>
      <c r="B158" s="169" t="s">
        <v>236</v>
      </c>
      <c r="C158" s="450" t="s">
        <v>1791</v>
      </c>
      <c r="D158" s="419" t="s">
        <v>228</v>
      </c>
      <c r="E158" s="419" t="s">
        <v>46</v>
      </c>
      <c r="F158" s="419" t="s">
        <v>543</v>
      </c>
      <c r="G158" s="440" t="s">
        <v>191</v>
      </c>
      <c r="I158" s="422"/>
      <c r="J158" s="424" t="s">
        <v>227</v>
      </c>
      <c r="K158" s="425" t="s">
        <v>565</v>
      </c>
      <c r="M158" s="424" t="s">
        <v>547</v>
      </c>
      <c r="N158" s="426" t="s">
        <v>564</v>
      </c>
      <c r="P158" s="424" t="s">
        <v>550</v>
      </c>
      <c r="Q158" s="426" t="s">
        <v>564</v>
      </c>
      <c r="S158" s="424" t="s">
        <v>13</v>
      </c>
      <c r="T158" s="426" t="s">
        <v>564</v>
      </c>
      <c r="U158" s="423"/>
    </row>
    <row r="159" spans="1:21" s="24" customFormat="1" ht="14.45" customHeight="1" thickBot="1" x14ac:dyDescent="0.3">
      <c r="A159" s="643"/>
      <c r="B159" s="169" t="s">
        <v>146</v>
      </c>
      <c r="C159" s="450" t="s">
        <v>1792</v>
      </c>
      <c r="D159" s="419" t="s">
        <v>228</v>
      </c>
      <c r="E159" s="419" t="s">
        <v>46</v>
      </c>
      <c r="F159" s="419" t="s">
        <v>543</v>
      </c>
      <c r="G159" s="440" t="s">
        <v>191</v>
      </c>
      <c r="I159" s="422"/>
      <c r="J159" s="424" t="s">
        <v>228</v>
      </c>
      <c r="K159" s="425" t="s">
        <v>563</v>
      </c>
      <c r="M159" s="424" t="s">
        <v>549</v>
      </c>
      <c r="N159" s="426" t="s">
        <v>562</v>
      </c>
      <c r="P159" s="424" t="s">
        <v>543</v>
      </c>
      <c r="Q159" s="426" t="s">
        <v>562</v>
      </c>
      <c r="S159" s="424" t="s">
        <v>191</v>
      </c>
      <c r="T159" s="426" t="s">
        <v>562</v>
      </c>
      <c r="U159" s="423"/>
    </row>
    <row r="160" spans="1:21" s="24" customFormat="1" ht="14.45" customHeight="1" thickBot="1" x14ac:dyDescent="0.3">
      <c r="A160" s="643"/>
      <c r="B160" s="169" t="s">
        <v>147</v>
      </c>
      <c r="C160" s="450" t="s">
        <v>1793</v>
      </c>
      <c r="D160" s="419" t="s">
        <v>228</v>
      </c>
      <c r="E160" s="419" t="s">
        <v>46</v>
      </c>
      <c r="F160" s="419" t="s">
        <v>543</v>
      </c>
      <c r="G160" s="440" t="s">
        <v>191</v>
      </c>
      <c r="I160" s="422"/>
      <c r="M160" s="424" t="s">
        <v>541</v>
      </c>
      <c r="N160" s="426" t="s">
        <v>561</v>
      </c>
      <c r="P160" s="424" t="s">
        <v>540</v>
      </c>
      <c r="Q160" s="426" t="s">
        <v>561</v>
      </c>
      <c r="S160" s="424" t="s">
        <v>702</v>
      </c>
      <c r="T160" s="426" t="s">
        <v>561</v>
      </c>
      <c r="U160" s="423"/>
    </row>
    <row r="161" spans="1:21" s="24" customFormat="1" ht="14.45" customHeight="1" thickBot="1" x14ac:dyDescent="0.3">
      <c r="A161" s="643"/>
      <c r="B161" s="171" t="s">
        <v>542</v>
      </c>
      <c r="C161" s="451" t="s">
        <v>1771</v>
      </c>
      <c r="D161" s="432" t="s">
        <v>228</v>
      </c>
      <c r="E161" s="432" t="s">
        <v>541</v>
      </c>
      <c r="F161" s="432" t="s">
        <v>540</v>
      </c>
      <c r="G161" s="442" t="s">
        <v>191</v>
      </c>
      <c r="I161" s="422"/>
      <c r="M161" s="424" t="s">
        <v>41</v>
      </c>
      <c r="N161" s="426" t="s">
        <v>560</v>
      </c>
      <c r="P161" s="424" t="s">
        <v>1634</v>
      </c>
      <c r="Q161" s="426" t="s">
        <v>560</v>
      </c>
      <c r="S161" s="424" t="s">
        <v>325</v>
      </c>
      <c r="T161" s="426" t="s">
        <v>560</v>
      </c>
      <c r="U161" s="423"/>
    </row>
    <row r="162" spans="1:21" s="24" customFormat="1" ht="14.45" customHeight="1" thickBot="1" x14ac:dyDescent="0.3">
      <c r="A162" s="643" t="s">
        <v>1630</v>
      </c>
      <c r="B162" s="169" t="s">
        <v>228</v>
      </c>
      <c r="C162" s="453" t="s">
        <v>1758</v>
      </c>
      <c r="D162" s="444" t="s">
        <v>228</v>
      </c>
      <c r="E162" s="444" t="s">
        <v>541</v>
      </c>
      <c r="F162" s="444" t="s">
        <v>540</v>
      </c>
      <c r="G162" s="447" t="s">
        <v>89</v>
      </c>
      <c r="I162" s="422"/>
      <c r="M162" s="424" t="s">
        <v>46</v>
      </c>
      <c r="N162" s="426" t="s">
        <v>559</v>
      </c>
      <c r="U162" s="423"/>
    </row>
    <row r="163" spans="1:21" s="24" customFormat="1" ht="14.45" customHeight="1" thickBot="1" x14ac:dyDescent="0.3">
      <c r="A163" s="643"/>
      <c r="B163" s="169" t="s">
        <v>714</v>
      </c>
      <c r="C163" s="450" t="s">
        <v>1759</v>
      </c>
      <c r="D163" s="419" t="s">
        <v>228</v>
      </c>
      <c r="E163" s="419" t="s">
        <v>541</v>
      </c>
      <c r="F163" s="419" t="s">
        <v>540</v>
      </c>
      <c r="G163" s="427" t="s">
        <v>89</v>
      </c>
      <c r="I163" s="422"/>
      <c r="M163" s="424" t="s">
        <v>47</v>
      </c>
      <c r="N163" s="426" t="s">
        <v>558</v>
      </c>
      <c r="U163" s="423"/>
    </row>
    <row r="164" spans="1:21" s="24" customFormat="1" ht="14.45" customHeight="1" thickBot="1" x14ac:dyDescent="0.3">
      <c r="A164" s="643"/>
      <c r="B164" s="169" t="s">
        <v>716</v>
      </c>
      <c r="C164" s="450" t="s">
        <v>1884</v>
      </c>
      <c r="D164" s="419" t="s">
        <v>228</v>
      </c>
      <c r="E164" s="419" t="s">
        <v>541</v>
      </c>
      <c r="F164" s="419" t="s">
        <v>540</v>
      </c>
      <c r="G164" s="427" t="s">
        <v>89</v>
      </c>
      <c r="I164" s="422"/>
      <c r="M164" s="424" t="s">
        <v>546</v>
      </c>
      <c r="N164" s="426" t="s">
        <v>557</v>
      </c>
      <c r="U164" s="423"/>
    </row>
    <row r="165" spans="1:21" s="24" customFormat="1" ht="14.45" customHeight="1" thickBot="1" x14ac:dyDescent="0.3">
      <c r="A165" s="643"/>
      <c r="B165" s="169" t="s">
        <v>1486</v>
      </c>
      <c r="C165" s="450" t="s">
        <v>1795</v>
      </c>
      <c r="D165" s="419" t="s">
        <v>228</v>
      </c>
      <c r="E165" s="419" t="s">
        <v>47</v>
      </c>
      <c r="F165" s="419" t="s">
        <v>540</v>
      </c>
      <c r="G165" s="427" t="s">
        <v>89</v>
      </c>
      <c r="I165" s="422"/>
      <c r="M165" s="424" t="s">
        <v>716</v>
      </c>
      <c r="N165" s="426" t="s">
        <v>1635</v>
      </c>
      <c r="U165" s="423"/>
    </row>
    <row r="166" spans="1:21" s="24" customFormat="1" ht="14.45" customHeight="1" thickBot="1" x14ac:dyDescent="0.3">
      <c r="A166" s="643"/>
      <c r="B166" s="169" t="s">
        <v>1545</v>
      </c>
      <c r="C166" s="450" t="s">
        <v>1774</v>
      </c>
      <c r="D166" s="419" t="s">
        <v>228</v>
      </c>
      <c r="E166" s="419" t="s">
        <v>41</v>
      </c>
      <c r="F166" s="419" t="s">
        <v>540</v>
      </c>
      <c r="G166" s="427" t="s">
        <v>89</v>
      </c>
      <c r="I166" s="428"/>
      <c r="J166" s="429"/>
      <c r="K166" s="429"/>
      <c r="L166" s="429"/>
      <c r="M166" s="429"/>
      <c r="N166" s="429"/>
      <c r="O166" s="429"/>
      <c r="P166" s="429"/>
      <c r="Q166" s="429"/>
      <c r="R166" s="429"/>
      <c r="S166" s="429"/>
      <c r="T166" s="429"/>
      <c r="U166" s="430"/>
    </row>
    <row r="167" spans="1:21" s="24" customFormat="1" ht="14.45" customHeight="1" thickBot="1" x14ac:dyDescent="0.3">
      <c r="A167" s="643"/>
      <c r="B167" s="171" t="s">
        <v>1490</v>
      </c>
      <c r="C167" s="451" t="s">
        <v>1801</v>
      </c>
      <c r="D167" s="432" t="s">
        <v>228</v>
      </c>
      <c r="E167" s="432" t="s">
        <v>716</v>
      </c>
      <c r="F167" s="432" t="s">
        <v>543</v>
      </c>
      <c r="G167" s="436" t="s">
        <v>89</v>
      </c>
    </row>
    <row r="168" spans="1:21" s="24" customFormat="1" ht="14.45" customHeight="1" x14ac:dyDescent="0.25">
      <c r="A168" s="639" t="s">
        <v>1632</v>
      </c>
      <c r="B168" s="169" t="s">
        <v>227</v>
      </c>
      <c r="C168" s="449" t="s">
        <v>1673</v>
      </c>
      <c r="D168" s="434" t="s">
        <v>227</v>
      </c>
      <c r="E168" s="434" t="s">
        <v>541</v>
      </c>
      <c r="F168" s="434" t="s">
        <v>540</v>
      </c>
      <c r="G168" s="435" t="s">
        <v>89</v>
      </c>
    </row>
    <row r="169" spans="1:21" s="24" customFormat="1" ht="14.45" customHeight="1" x14ac:dyDescent="0.25">
      <c r="A169" s="640"/>
      <c r="B169" s="169" t="s">
        <v>15</v>
      </c>
      <c r="C169" s="450" t="s">
        <v>1775</v>
      </c>
      <c r="D169" s="419" t="s">
        <v>228</v>
      </c>
      <c r="E169" s="419" t="s">
        <v>41</v>
      </c>
      <c r="F169" s="419" t="s">
        <v>540</v>
      </c>
      <c r="G169" s="427" t="s">
        <v>89</v>
      </c>
    </row>
    <row r="170" spans="1:21" s="24" customFormat="1" ht="14.45" customHeight="1" x14ac:dyDescent="0.25">
      <c r="A170" s="640"/>
      <c r="B170" s="169" t="s">
        <v>801</v>
      </c>
      <c r="C170" s="450" t="s">
        <v>1710</v>
      </c>
      <c r="D170" s="419" t="s">
        <v>227</v>
      </c>
      <c r="E170" s="419" t="s">
        <v>546</v>
      </c>
      <c r="F170" s="419" t="s">
        <v>540</v>
      </c>
      <c r="G170" s="427" t="s">
        <v>89</v>
      </c>
    </row>
    <row r="171" spans="1:21" s="24" customFormat="1" ht="14.45" customHeight="1" x14ac:dyDescent="0.25">
      <c r="A171" s="640"/>
      <c r="B171" s="169" t="s">
        <v>1478</v>
      </c>
      <c r="C171" s="450" t="s">
        <v>1711</v>
      </c>
      <c r="D171" s="419" t="s">
        <v>227</v>
      </c>
      <c r="E171" s="419" t="s">
        <v>546</v>
      </c>
      <c r="F171" s="419" t="s">
        <v>540</v>
      </c>
      <c r="G171" s="427" t="s">
        <v>89</v>
      </c>
    </row>
    <row r="172" spans="1:21" s="24" customFormat="1" ht="14.45" customHeight="1" x14ac:dyDescent="0.25">
      <c r="A172" s="640"/>
      <c r="B172" s="169" t="s">
        <v>802</v>
      </c>
      <c r="C172" s="450" t="s">
        <v>1712</v>
      </c>
      <c r="D172" s="419" t="s">
        <v>227</v>
      </c>
      <c r="E172" s="419" t="s">
        <v>546</v>
      </c>
      <c r="F172" s="419" t="s">
        <v>540</v>
      </c>
      <c r="G172" s="427" t="s">
        <v>89</v>
      </c>
    </row>
    <row r="173" spans="1:21" s="24" customFormat="1" ht="14.45" customHeight="1" x14ac:dyDescent="0.25">
      <c r="A173" s="640"/>
      <c r="B173" s="169" t="s">
        <v>1479</v>
      </c>
      <c r="C173" s="450" t="s">
        <v>1713</v>
      </c>
      <c r="D173" s="419" t="s">
        <v>227</v>
      </c>
      <c r="E173" s="419" t="s">
        <v>546</v>
      </c>
      <c r="F173" s="419" t="s">
        <v>540</v>
      </c>
      <c r="G173" s="427" t="s">
        <v>89</v>
      </c>
    </row>
    <row r="174" spans="1:21" s="24" customFormat="1" ht="14.45" customHeight="1" x14ac:dyDescent="0.25">
      <c r="A174" s="640"/>
      <c r="B174" s="169" t="s">
        <v>1527</v>
      </c>
      <c r="C174" s="450" t="s">
        <v>1674</v>
      </c>
      <c r="D174" s="419" t="s">
        <v>227</v>
      </c>
      <c r="E174" s="419" t="s">
        <v>541</v>
      </c>
      <c r="F174" s="419" t="s">
        <v>540</v>
      </c>
      <c r="G174" s="427" t="s">
        <v>89</v>
      </c>
    </row>
    <row r="175" spans="1:21" s="24" customFormat="1" ht="14.45" customHeight="1" x14ac:dyDescent="0.25">
      <c r="A175" s="640"/>
      <c r="B175" s="169" t="s">
        <v>719</v>
      </c>
      <c r="C175" s="450" t="s">
        <v>1693</v>
      </c>
      <c r="D175" s="419" t="s">
        <v>227</v>
      </c>
      <c r="E175" s="419" t="s">
        <v>41</v>
      </c>
      <c r="F175" s="419" t="s">
        <v>540</v>
      </c>
      <c r="G175" s="427" t="s">
        <v>89</v>
      </c>
    </row>
    <row r="176" spans="1:21" s="24" customFormat="1" ht="14.45" customHeight="1" x14ac:dyDescent="0.25">
      <c r="A176" s="640"/>
      <c r="B176" s="169" t="s">
        <v>718</v>
      </c>
      <c r="C176" s="450" t="s">
        <v>1675</v>
      </c>
      <c r="D176" s="419" t="s">
        <v>227</v>
      </c>
      <c r="E176" s="419" t="s">
        <v>541</v>
      </c>
      <c r="F176" s="419" t="s">
        <v>540</v>
      </c>
      <c r="G176" s="427" t="s">
        <v>89</v>
      </c>
    </row>
    <row r="177" spans="1:21" s="24" customFormat="1" ht="14.45" customHeight="1" x14ac:dyDescent="0.25">
      <c r="A177" s="640"/>
      <c r="B177" s="169" t="s">
        <v>717</v>
      </c>
      <c r="C177" s="450" t="s">
        <v>1676</v>
      </c>
      <c r="D177" s="419" t="s">
        <v>227</v>
      </c>
      <c r="E177" s="419" t="s">
        <v>541</v>
      </c>
      <c r="F177" s="419" t="s">
        <v>540</v>
      </c>
      <c r="G177" s="427" t="s">
        <v>89</v>
      </c>
    </row>
    <row r="178" spans="1:21" s="24" customFormat="1" ht="14.45" customHeight="1" x14ac:dyDescent="0.25">
      <c r="A178" s="640"/>
      <c r="B178" s="169" t="s">
        <v>1631</v>
      </c>
      <c r="C178" s="450" t="s">
        <v>1677</v>
      </c>
      <c r="D178" s="419" t="s">
        <v>227</v>
      </c>
      <c r="E178" s="419" t="s">
        <v>541</v>
      </c>
      <c r="F178" s="419" t="s">
        <v>540</v>
      </c>
      <c r="G178" s="427" t="s">
        <v>89</v>
      </c>
    </row>
    <row r="179" spans="1:21" s="24" customFormat="1" ht="14.45" customHeight="1" x14ac:dyDescent="0.25">
      <c r="A179" s="640"/>
      <c r="B179" s="169" t="s">
        <v>691</v>
      </c>
      <c r="C179" s="450" t="s">
        <v>1694</v>
      </c>
      <c r="D179" s="419" t="s">
        <v>227</v>
      </c>
      <c r="E179" s="419" t="s">
        <v>41</v>
      </c>
      <c r="F179" s="419" t="s">
        <v>540</v>
      </c>
      <c r="G179" s="427" t="s">
        <v>89</v>
      </c>
    </row>
    <row r="180" spans="1:21" s="24" customFormat="1" ht="14.45" customHeight="1" x14ac:dyDescent="0.25">
      <c r="A180" s="640"/>
      <c r="B180" s="169" t="s">
        <v>1532</v>
      </c>
      <c r="C180" s="450" t="s">
        <v>1678</v>
      </c>
      <c r="D180" s="419" t="s">
        <v>227</v>
      </c>
      <c r="E180" s="419" t="s">
        <v>541</v>
      </c>
      <c r="F180" s="419" t="s">
        <v>540</v>
      </c>
      <c r="G180" s="427" t="s">
        <v>89</v>
      </c>
    </row>
    <row r="181" spans="1:21" s="24" customFormat="1" ht="14.45" customHeight="1" thickBot="1" x14ac:dyDescent="0.3">
      <c r="A181" s="641"/>
      <c r="B181" s="171" t="s">
        <v>803</v>
      </c>
      <c r="C181" s="451" t="s">
        <v>1679</v>
      </c>
      <c r="D181" s="432" t="s">
        <v>227</v>
      </c>
      <c r="E181" s="432" t="s">
        <v>541</v>
      </c>
      <c r="F181" s="432" t="s">
        <v>540</v>
      </c>
      <c r="G181" s="436" t="s">
        <v>89</v>
      </c>
    </row>
    <row r="182" spans="1:21" s="24" customFormat="1" ht="14.45" customHeight="1" x14ac:dyDescent="0.25">
      <c r="A182" s="104"/>
      <c r="B182" s="104"/>
      <c r="C182" s="109"/>
      <c r="D182" s="361"/>
      <c r="E182" s="361"/>
      <c r="F182" s="361"/>
      <c r="G182" s="108"/>
    </row>
    <row r="183" spans="1:21" s="24" customFormat="1" ht="14.45" customHeight="1" x14ac:dyDescent="0.25">
      <c r="A183" s="104"/>
      <c r="B183" s="104"/>
      <c r="C183" s="109"/>
      <c r="D183" s="361"/>
      <c r="E183" s="361"/>
      <c r="F183" s="361"/>
      <c r="G183" s="108"/>
    </row>
    <row r="184" spans="1:21" s="24" customFormat="1" ht="14.45" customHeight="1" x14ac:dyDescent="0.25">
      <c r="A184" s="104"/>
      <c r="B184" s="104"/>
      <c r="C184" s="109"/>
      <c r="D184" s="361"/>
      <c r="E184" s="361"/>
      <c r="F184" s="361"/>
      <c r="G184" s="108"/>
    </row>
    <row r="185" spans="1:21" s="24" customFormat="1" ht="14.45" customHeight="1" x14ac:dyDescent="0.25">
      <c r="A185" s="104"/>
      <c r="B185" s="104"/>
      <c r="C185" s="109"/>
      <c r="D185" s="361"/>
      <c r="E185" s="361"/>
      <c r="F185" s="361"/>
      <c r="G185" s="108"/>
    </row>
    <row r="186" spans="1:21" x14ac:dyDescent="0.2">
      <c r="C186" s="448"/>
      <c r="I186" s="24"/>
      <c r="J186" s="24"/>
      <c r="K186" s="24"/>
      <c r="L186" s="24"/>
      <c r="M186" s="24"/>
      <c r="N186" s="24"/>
      <c r="O186" s="24"/>
      <c r="P186" s="24"/>
      <c r="Q186" s="24"/>
      <c r="R186" s="24"/>
      <c r="S186" s="24"/>
      <c r="T186" s="24"/>
      <c r="U186" s="24"/>
    </row>
    <row r="187" spans="1:21" x14ac:dyDescent="0.2">
      <c r="C187" s="448"/>
    </row>
    <row r="188" spans="1:21" x14ac:dyDescent="0.2">
      <c r="C188" s="448"/>
    </row>
    <row r="189" spans="1:21" x14ac:dyDescent="0.2">
      <c r="C189" s="448"/>
    </row>
    <row r="190" spans="1:21" x14ac:dyDescent="0.2">
      <c r="C190" s="448"/>
    </row>
    <row r="191" spans="1:21" x14ac:dyDescent="0.2">
      <c r="C191" s="448"/>
    </row>
    <row r="192" spans="1:21" x14ac:dyDescent="0.2">
      <c r="C192" s="448"/>
    </row>
    <row r="193" spans="3:3" x14ac:dyDescent="0.2">
      <c r="C193" s="448"/>
    </row>
    <row r="194" spans="3:3" x14ac:dyDescent="0.2">
      <c r="C194" s="448"/>
    </row>
    <row r="195" spans="3:3" x14ac:dyDescent="0.2">
      <c r="C195" s="448"/>
    </row>
    <row r="196" spans="3:3" x14ac:dyDescent="0.2">
      <c r="C196" s="448"/>
    </row>
    <row r="197" spans="3:3" x14ac:dyDescent="0.2">
      <c r="C197" s="448"/>
    </row>
    <row r="198" spans="3:3" x14ac:dyDescent="0.2">
      <c r="C198" s="448"/>
    </row>
    <row r="199" spans="3:3" x14ac:dyDescent="0.2">
      <c r="C199" s="448"/>
    </row>
    <row r="200" spans="3:3" x14ac:dyDescent="0.2">
      <c r="C200" s="448"/>
    </row>
  </sheetData>
  <autoFilter ref="A2:G181" xr:uid="{FEEBA2C5-2374-4564-B548-6DF10119B14D}"/>
  <mergeCells count="33">
    <mergeCell ref="J154:T154"/>
    <mergeCell ref="J155:T155"/>
    <mergeCell ref="J156:K156"/>
    <mergeCell ref="M156:N156"/>
    <mergeCell ref="P156:Q156"/>
    <mergeCell ref="S156:T156"/>
    <mergeCell ref="J6:K6"/>
    <mergeCell ref="M6:N6"/>
    <mergeCell ref="P6:Q6"/>
    <mergeCell ref="S6:T6"/>
    <mergeCell ref="J4:T4"/>
    <mergeCell ref="J5:T5"/>
    <mergeCell ref="A23:A29"/>
    <mergeCell ref="A30:A35"/>
    <mergeCell ref="A36:A45"/>
    <mergeCell ref="A46:A61"/>
    <mergeCell ref="A62:A68"/>
    <mergeCell ref="A69:A92"/>
    <mergeCell ref="J70:T70"/>
    <mergeCell ref="J72:K72"/>
    <mergeCell ref="M72:N72"/>
    <mergeCell ref="P72:Q72"/>
    <mergeCell ref="S72:T72"/>
    <mergeCell ref="A93:A97"/>
    <mergeCell ref="A98:A108"/>
    <mergeCell ref="A109:A120"/>
    <mergeCell ref="A121:A128"/>
    <mergeCell ref="A168:A181"/>
    <mergeCell ref="A129:A132"/>
    <mergeCell ref="A133:A139"/>
    <mergeCell ref="A140:A152"/>
    <mergeCell ref="A153:A161"/>
    <mergeCell ref="A162:A167"/>
  </mergeCells>
  <pageMargins left="0.2" right="0.2" top="0.75" bottom="0.75" header="0.3" footer="0.3"/>
  <pageSetup scale="40" fitToHeight="2" orientation="landscape" horizontalDpi="1200" verticalDpi="0" r:id="rId1"/>
  <headerFooter>
    <oddHeader>&amp;C&amp;"Arial,Regular"ILPA Portfolio Company Metrics Template - Field Names&amp;R&amp;G</oddHeader>
  </headerFooter>
  <rowBreaks count="2" manualBreakCount="2">
    <brk id="68" max="20" man="1"/>
    <brk id="152" max="20"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1537-9878-4B8B-B58D-AB561EF12F56}">
  <sheetPr>
    <tabColor rgb="FFFFC000"/>
    <pageSetUpPr fitToPage="1"/>
  </sheetPr>
  <dimension ref="A1:A5"/>
  <sheetViews>
    <sheetView showGridLines="0" zoomScale="90" zoomScaleNormal="90" workbookViewId="0">
      <pane ySplit="3" topLeftCell="A4" activePane="bottomLeft" state="frozen"/>
      <selection pane="bottomLeft" activeCell="O11" sqref="O11"/>
    </sheetView>
  </sheetViews>
  <sheetFormatPr defaultColWidth="8.85546875" defaultRowHeight="14.25" x14ac:dyDescent="0.2"/>
  <cols>
    <col min="1" max="16384" width="8.85546875" style="252"/>
  </cols>
  <sheetData>
    <row r="1" spans="1:1" x14ac:dyDescent="0.2">
      <c r="A1" s="332" t="str">
        <f>'1. Instructions'!$A$1</f>
        <v>ILPA Portfolio Company Metrics Template (v. 1.0) - This file was last updated on March 21, 2019</v>
      </c>
    </row>
    <row r="3" spans="1:1" ht="15" x14ac:dyDescent="0.25">
      <c r="A3" s="287" t="s">
        <v>796</v>
      </c>
    </row>
    <row r="5" spans="1:1" ht="15" x14ac:dyDescent="0.25">
      <c r="A5" s="252" t="s">
        <v>1915</v>
      </c>
    </row>
  </sheetData>
  <printOptions horizontalCentered="1"/>
  <pageMargins left="0.5" right="0.5" top="1" bottom="0.9" header="0.3" footer="0.3"/>
  <pageSetup scale="76" orientation="portrait" horizontalDpi="1200" verticalDpi="0" r:id="rId1"/>
  <headerFooter>
    <oddHeader>&amp;C&amp;"Arial,Regular"ILPA PortCo Template - Summary of Changes&amp;R&amp;G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F377-639C-4270-AFCE-30B3145F999A}">
  <sheetPr>
    <tabColor rgb="FF00B050"/>
  </sheetPr>
  <dimension ref="A1:C36"/>
  <sheetViews>
    <sheetView showGridLines="0" zoomScale="90" zoomScaleNormal="90" workbookViewId="0">
      <pane ySplit="1" topLeftCell="A2" activePane="bottomLeft" state="frozen"/>
      <selection pane="bottomLeft"/>
    </sheetView>
  </sheetViews>
  <sheetFormatPr defaultColWidth="8.85546875" defaultRowHeight="15" customHeight="1" x14ac:dyDescent="0.25"/>
  <cols>
    <col min="1" max="1" width="31.85546875" style="243" customWidth="1"/>
    <col min="2" max="2" width="28.42578125" style="24" bestFit="1" customWidth="1"/>
    <col min="3" max="3" width="12.28515625" style="24" bestFit="1" customWidth="1"/>
    <col min="4" max="16384" width="8.85546875" style="24"/>
  </cols>
  <sheetData>
    <row r="1" spans="1:3" ht="15" customHeight="1" x14ac:dyDescent="0.25">
      <c r="A1" s="323" t="str">
        <f>'1. Instructions'!A1</f>
        <v>ILPA Portfolio Company Metrics Template (v. 1.0) - This file was last updated on March 21, 2019</v>
      </c>
      <c r="B1" s="322"/>
      <c r="C1" s="322"/>
    </row>
    <row r="2" spans="1:3" ht="15" customHeight="1" x14ac:dyDescent="0.25">
      <c r="A2" s="330"/>
    </row>
    <row r="3" spans="1:3" ht="15" customHeight="1" x14ac:dyDescent="0.25">
      <c r="A3" s="153" t="s">
        <v>843</v>
      </c>
      <c r="B3" s="154"/>
    </row>
    <row r="4" spans="1:3" ht="15" customHeight="1" x14ac:dyDescent="0.25">
      <c r="A4" s="22" t="s">
        <v>231</v>
      </c>
      <c r="B4" s="23" t="s">
        <v>232</v>
      </c>
      <c r="C4" s="288" t="s">
        <v>573</v>
      </c>
    </row>
    <row r="5" spans="1:3" ht="15" customHeight="1" x14ac:dyDescent="0.25">
      <c r="A5" s="22" t="s">
        <v>208</v>
      </c>
      <c r="B5" s="23" t="s">
        <v>78</v>
      </c>
      <c r="C5" s="288" t="s">
        <v>573</v>
      </c>
    </row>
    <row r="6" spans="1:3" ht="15" customHeight="1" x14ac:dyDescent="0.25">
      <c r="A6" s="22" t="s">
        <v>89</v>
      </c>
      <c r="B6" s="152">
        <v>43465</v>
      </c>
      <c r="C6" s="288" t="s">
        <v>88</v>
      </c>
    </row>
    <row r="7" spans="1:3" ht="15" customHeight="1" x14ac:dyDescent="0.25">
      <c r="A7" s="22" t="s">
        <v>103</v>
      </c>
      <c r="B7" s="20" t="s">
        <v>43</v>
      </c>
      <c r="C7" s="288" t="s">
        <v>573</v>
      </c>
    </row>
    <row r="8" spans="1:3" ht="15" customHeight="1" x14ac:dyDescent="0.25">
      <c r="A8" s="22" t="s">
        <v>102</v>
      </c>
      <c r="B8" s="21" t="s">
        <v>18</v>
      </c>
      <c r="C8" s="288" t="s">
        <v>609</v>
      </c>
    </row>
    <row r="9" spans="1:3" ht="15" customHeight="1" x14ac:dyDescent="0.25">
      <c r="A9" s="22" t="s">
        <v>100</v>
      </c>
      <c r="B9" s="21" t="s">
        <v>104</v>
      </c>
      <c r="C9" s="288" t="s">
        <v>95</v>
      </c>
    </row>
    <row r="10" spans="1:3" ht="15" customHeight="1" x14ac:dyDescent="0.25">
      <c r="A10" s="22" t="s">
        <v>835</v>
      </c>
      <c r="B10" s="152">
        <v>44121</v>
      </c>
      <c r="C10" s="288" t="s">
        <v>88</v>
      </c>
    </row>
    <row r="11" spans="1:3" ht="15" customHeight="1" x14ac:dyDescent="0.25">
      <c r="A11" s="22" t="s">
        <v>101</v>
      </c>
      <c r="B11" s="152">
        <v>42294</v>
      </c>
      <c r="C11" s="288" t="s">
        <v>88</v>
      </c>
    </row>
    <row r="12" spans="1:3" ht="15" customHeight="1" x14ac:dyDescent="0.25">
      <c r="A12" s="22" t="s">
        <v>206</v>
      </c>
      <c r="B12" s="152">
        <v>42381</v>
      </c>
      <c r="C12" s="288" t="s">
        <v>88</v>
      </c>
    </row>
    <row r="13" spans="1:3" ht="15" customHeight="1" x14ac:dyDescent="0.25">
      <c r="A13" s="22" t="s">
        <v>91</v>
      </c>
      <c r="B13" s="25">
        <v>65504320</v>
      </c>
      <c r="C13" s="288" t="s">
        <v>90</v>
      </c>
    </row>
    <row r="14" spans="1:3" ht="15" customHeight="1" x14ac:dyDescent="0.25">
      <c r="A14" s="22" t="s">
        <v>107</v>
      </c>
      <c r="B14" s="25">
        <v>800000000</v>
      </c>
      <c r="C14" s="288" t="s">
        <v>90</v>
      </c>
    </row>
    <row r="15" spans="1:3" ht="15" customHeight="1" x14ac:dyDescent="0.25">
      <c r="A15" s="22" t="s">
        <v>839</v>
      </c>
      <c r="B15" s="25">
        <v>0</v>
      </c>
      <c r="C15" s="288" t="s">
        <v>90</v>
      </c>
    </row>
    <row r="16" spans="1:3" ht="15" customHeight="1" x14ac:dyDescent="0.25">
      <c r="A16" s="22" t="s">
        <v>699</v>
      </c>
      <c r="B16" s="25">
        <v>345250000</v>
      </c>
      <c r="C16" s="288" t="s">
        <v>90</v>
      </c>
    </row>
    <row r="17" spans="1:3" ht="15" customHeight="1" x14ac:dyDescent="0.25">
      <c r="A17" s="22" t="s">
        <v>1509</v>
      </c>
      <c r="B17" s="25">
        <v>375550000</v>
      </c>
      <c r="C17" s="288" t="s">
        <v>90</v>
      </c>
    </row>
    <row r="18" spans="1:3" ht="15" customHeight="1" x14ac:dyDescent="0.25">
      <c r="A18" s="22" t="s">
        <v>841</v>
      </c>
      <c r="B18" s="25">
        <v>10631000</v>
      </c>
      <c r="C18" s="288" t="s">
        <v>90</v>
      </c>
    </row>
    <row r="19" spans="1:3" ht="15" customHeight="1" x14ac:dyDescent="0.25">
      <c r="A19" s="22" t="s">
        <v>842</v>
      </c>
      <c r="B19" s="25">
        <v>22500000</v>
      </c>
      <c r="C19" s="288" t="s">
        <v>90</v>
      </c>
    </row>
    <row r="20" spans="1:3" ht="15" customHeight="1" x14ac:dyDescent="0.25">
      <c r="A20" s="22" t="s">
        <v>845</v>
      </c>
      <c r="B20" s="298" t="s">
        <v>800</v>
      </c>
      <c r="C20" s="288" t="s">
        <v>573</v>
      </c>
    </row>
    <row r="21" spans="1:3" ht="15" customHeight="1" x14ac:dyDescent="0.25">
      <c r="A21" s="22" t="s">
        <v>832</v>
      </c>
      <c r="B21" s="21" t="s">
        <v>578</v>
      </c>
      <c r="C21" s="288" t="s">
        <v>95</v>
      </c>
    </row>
    <row r="22" spans="1:3" ht="15" customHeight="1" x14ac:dyDescent="0.25">
      <c r="A22" s="22" t="s">
        <v>833</v>
      </c>
      <c r="B22" s="21" t="s">
        <v>578</v>
      </c>
      <c r="C22" s="288" t="s">
        <v>95</v>
      </c>
    </row>
    <row r="23" spans="1:3" ht="15" customHeight="1" x14ac:dyDescent="0.25">
      <c r="A23" s="22" t="s">
        <v>834</v>
      </c>
      <c r="B23" s="298" t="s">
        <v>143</v>
      </c>
      <c r="C23" s="288" t="s">
        <v>573</v>
      </c>
    </row>
    <row r="24" spans="1:3" ht="15" customHeight="1" x14ac:dyDescent="0.25">
      <c r="A24" s="26"/>
      <c r="B24" s="27"/>
      <c r="C24" s="288"/>
    </row>
    <row r="25" spans="1:3" ht="15" customHeight="1" x14ac:dyDescent="0.25">
      <c r="A25" s="26"/>
      <c r="B25" s="27"/>
      <c r="C25" s="288"/>
    </row>
    <row r="26" spans="1:3" ht="15" customHeight="1" x14ac:dyDescent="0.25">
      <c r="A26" s="153" t="s">
        <v>92</v>
      </c>
      <c r="B26" s="154"/>
      <c r="C26" s="288"/>
    </row>
    <row r="27" spans="1:3" ht="15" customHeight="1" x14ac:dyDescent="0.25">
      <c r="A27" s="28" t="s">
        <v>1891</v>
      </c>
      <c r="B27" s="25">
        <v>394000000</v>
      </c>
      <c r="C27" s="288" t="s">
        <v>90</v>
      </c>
    </row>
    <row r="28" spans="1:3" ht="15" customHeight="1" x14ac:dyDescent="0.25">
      <c r="A28" s="28" t="s">
        <v>93</v>
      </c>
      <c r="B28" s="25">
        <v>342631000</v>
      </c>
      <c r="C28" s="288" t="s">
        <v>90</v>
      </c>
    </row>
    <row r="29" spans="1:3" ht="15" customHeight="1" x14ac:dyDescent="0.25">
      <c r="A29" s="28" t="s">
        <v>96</v>
      </c>
      <c r="B29" s="25">
        <v>10631000</v>
      </c>
      <c r="C29" s="288" t="s">
        <v>90</v>
      </c>
    </row>
    <row r="30" spans="1:3" ht="15" customHeight="1" x14ac:dyDescent="0.25">
      <c r="A30" s="22" t="s">
        <v>94</v>
      </c>
      <c r="B30" s="25">
        <v>14883400</v>
      </c>
      <c r="C30" s="288" t="s">
        <v>90</v>
      </c>
    </row>
    <row r="31" spans="1:3" ht="15" customHeight="1" x14ac:dyDescent="0.25">
      <c r="A31" s="22" t="s">
        <v>99</v>
      </c>
      <c r="B31" s="145">
        <v>506200000</v>
      </c>
      <c r="C31" s="288" t="s">
        <v>90</v>
      </c>
    </row>
    <row r="32" spans="1:3" ht="15" customHeight="1" x14ac:dyDescent="0.25">
      <c r="A32" s="22" t="s">
        <v>97</v>
      </c>
      <c r="B32" s="197">
        <v>1</v>
      </c>
      <c r="C32" s="288" t="s">
        <v>90</v>
      </c>
    </row>
    <row r="33" spans="1:3" ht="15" customHeight="1" x14ac:dyDescent="0.25">
      <c r="A33" s="28" t="s">
        <v>98</v>
      </c>
      <c r="B33" s="197">
        <v>4</v>
      </c>
      <c r="C33" s="288" t="s">
        <v>90</v>
      </c>
    </row>
    <row r="34" spans="1:3" ht="12" customHeight="1" x14ac:dyDescent="0.25">
      <c r="A34" s="341" t="s">
        <v>280</v>
      </c>
      <c r="B34" s="331"/>
    </row>
    <row r="35" spans="1:3" ht="12" customHeight="1" x14ac:dyDescent="0.25">
      <c r="A35" s="342" t="s">
        <v>1544</v>
      </c>
    </row>
    <row r="36" spans="1:3" ht="15" customHeight="1" x14ac:dyDescent="0.25">
      <c r="A36" s="24"/>
    </row>
  </sheetData>
  <dataValidations count="2">
    <dataValidation type="textLength" operator="equal" allowBlank="1" showInputMessage="1" showErrorMessage="1" error="Must use 3-digit currency codes" sqref="B7" xr:uid="{706125B4-418D-403D-B456-54240C85099D}">
      <formula1>3</formula1>
    </dataValidation>
    <dataValidation type="date" allowBlank="1" showInputMessage="1" showErrorMessage="1" error="Must enter a date in mm/dd/yyyy format" sqref="B11:B12" xr:uid="{AB794C03-04AF-446B-B35A-36CB9A8DB0D7}">
      <formula1>1</formula1>
      <formula2>401768</formula2>
    </dataValidation>
  </dataValidations>
  <pageMargins left="0.7" right="0.7" top="1" bottom="1" header="0.3" footer="0.3"/>
  <pageSetup orientation="portrait" horizontalDpi="1200" verticalDpi="0" r:id="rId1"/>
  <headerFooter>
    <oddHeader>&amp;C&amp;"Arial,Regular"ILPA PortCo Template - Fund Details&amp;R&amp;G</oddHead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1927197B-BE83-47C1-AB1D-05DF081F52D1}">
          <x14:formula1>
            <xm:f>OFFSET('12. Dropdown Options'!$A$5,0,0,COUNTA('12. Dropdown Options'!$A:$A)-1,1)</xm:f>
          </x14:formula1>
          <xm:sqref>B9</xm:sqref>
        </x14:dataValidation>
        <x14:dataValidation type="list" allowBlank="1" showInputMessage="1" showErrorMessage="1" xr:uid="{490C64AD-9120-4086-ABB0-770B919AE063}">
          <x14:formula1>
            <xm:f>'12. Dropdown Options'!$D$5:$D$6</xm:f>
          </x14:formula1>
          <xm:sqref>B21</xm:sqref>
        </x14:dataValidation>
        <x14:dataValidation type="list" allowBlank="1" showInputMessage="1" showErrorMessage="1" xr:uid="{21E7CA30-A072-4F61-BD79-4B4334C52D9D}">
          <x14:formula1>
            <xm:f>'12. Dropdown Options'!$D$5:$D$7</xm:f>
          </x14:formula1>
          <xm:sqref>B22</xm:sqref>
        </x14:dataValidation>
        <x14:dataValidation type="list" allowBlank="1" showInputMessage="1" xr:uid="{EAF490F2-73E2-4253-B492-C7B92DA10F03}">
          <x14:formula1>
            <xm:f>'12. Dropdown Options'!$AL$5:$AL$6</xm:f>
          </x14:formula1>
          <xm:sqref>B8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F102-1C1B-4D5A-9390-06C1F686AE8A}">
  <sheetPr>
    <tabColor rgb="FF00B050"/>
  </sheetPr>
  <dimension ref="A1:EH245"/>
  <sheetViews>
    <sheetView showGridLines="0" zoomScale="90" zoomScaleNormal="90" workbookViewId="0">
      <pane xSplit="4" ySplit="4" topLeftCell="E5" activePane="bottomRight" state="frozen"/>
      <selection pane="topRight" activeCell="D1" sqref="D1"/>
      <selection pane="bottomLeft" activeCell="A6" sqref="A6"/>
      <selection pane="bottomRight" activeCell="A4" sqref="A4"/>
    </sheetView>
  </sheetViews>
  <sheetFormatPr defaultColWidth="23.85546875" defaultRowHeight="15" customHeight="1" x14ac:dyDescent="0.25"/>
  <cols>
    <col min="1" max="1" width="28.85546875" style="24" customWidth="1"/>
    <col min="2" max="2" width="11.140625" style="24" customWidth="1"/>
    <col min="3" max="3" width="12.42578125" style="24" customWidth="1"/>
    <col min="4" max="4" width="28.7109375" style="24" bestFit="1" customWidth="1"/>
    <col min="5" max="5" width="20.7109375" style="24" customWidth="1"/>
    <col min="6" max="6" width="20.7109375" style="24" bestFit="1" customWidth="1"/>
    <col min="7" max="7" width="18.28515625" style="24" bestFit="1" customWidth="1"/>
    <col min="8" max="8" width="20.5703125" style="24" customWidth="1"/>
    <col min="9" max="9" width="17.5703125" style="24" customWidth="1"/>
    <col min="10" max="10" width="17" style="24" bestFit="1" customWidth="1"/>
    <col min="11" max="11" width="15.7109375" style="24" bestFit="1" customWidth="1"/>
    <col min="12" max="12" width="18.140625" style="24" customWidth="1"/>
    <col min="13" max="15" width="23.85546875" style="24"/>
    <col min="16" max="19" width="31.7109375" style="24" customWidth="1"/>
    <col min="20" max="20" width="32" style="24" customWidth="1"/>
    <col min="21" max="21" width="11.7109375" style="24" bestFit="1" customWidth="1"/>
    <col min="22" max="23" width="23.85546875" style="24"/>
    <col min="24" max="24" width="9.7109375" style="24" bestFit="1" customWidth="1"/>
    <col min="25" max="25" width="11.5703125" style="24" bestFit="1" customWidth="1"/>
    <col min="26" max="26" width="18.85546875" style="24" customWidth="1"/>
    <col min="27" max="27" width="14.42578125" style="24" customWidth="1"/>
    <col min="28" max="28" width="28.28515625" style="24" bestFit="1" customWidth="1"/>
    <col min="29" max="29" width="20" style="296" customWidth="1"/>
    <col min="30" max="30" width="17.85546875" style="24" customWidth="1"/>
    <col min="31" max="31" width="23.85546875" style="24"/>
    <col min="32" max="32" width="9.7109375" style="24" customWidth="1"/>
    <col min="33" max="33" width="15.28515625" style="24" customWidth="1"/>
    <col min="34" max="34" width="14.5703125" style="24" bestFit="1" customWidth="1"/>
    <col min="35" max="35" width="7.7109375" style="24" customWidth="1"/>
    <col min="36" max="36" width="24.28515625" style="24" customWidth="1"/>
    <col min="37" max="37" width="14.85546875" style="24" customWidth="1"/>
    <col min="38" max="38" width="23.85546875" style="24"/>
    <col min="39" max="49" width="13.7109375" style="24" customWidth="1"/>
    <col min="50" max="51" width="15" style="24" customWidth="1"/>
    <col min="52" max="52" width="15.140625" style="24" customWidth="1"/>
    <col min="53" max="53" width="15.7109375" style="24" customWidth="1"/>
    <col min="54" max="54" width="14.85546875" style="24" customWidth="1"/>
    <col min="55" max="55" width="15.7109375" style="24" customWidth="1"/>
    <col min="56" max="56" width="14.85546875" style="24" customWidth="1"/>
    <col min="57" max="57" width="14.5703125" style="24" customWidth="1"/>
    <col min="58" max="58" width="15.42578125" style="24" customWidth="1"/>
    <col min="59" max="60" width="16" style="24" customWidth="1"/>
    <col min="61" max="61" width="14.85546875" style="24" customWidth="1"/>
    <col min="62" max="62" width="23.85546875" style="24"/>
    <col min="63" max="66" width="13.7109375" style="24" customWidth="1"/>
    <col min="67" max="67" width="23.85546875" style="24"/>
    <col min="68" max="75" width="13.7109375" style="24" customWidth="1"/>
    <col min="76" max="76" width="12" style="24" customWidth="1"/>
    <col min="77" max="77" width="13.7109375" style="24" customWidth="1"/>
    <col min="78" max="78" width="24.5703125" style="24" customWidth="1"/>
    <col min="79" max="79" width="12" style="24" bestFit="1" customWidth="1"/>
    <col min="80" max="80" width="11.140625" style="24" bestFit="1" customWidth="1"/>
    <col min="81" max="82" width="10.140625" style="24" bestFit="1" customWidth="1"/>
    <col min="83" max="83" width="11.140625" style="24" bestFit="1" customWidth="1"/>
    <col min="84" max="84" width="8.5703125" style="24" customWidth="1"/>
    <col min="85" max="86" width="12.28515625" style="24" bestFit="1" customWidth="1"/>
    <col min="87" max="87" width="11.28515625" style="24" bestFit="1" customWidth="1"/>
    <col min="88" max="88" width="13.7109375" style="361" customWidth="1"/>
    <col min="89" max="89" width="11.28515625" style="362" customWidth="1"/>
    <col min="90" max="90" width="17.28515625" style="24" bestFit="1" customWidth="1"/>
    <col min="91" max="91" width="12.7109375" style="24" bestFit="1" customWidth="1"/>
    <col min="92" max="93" width="14.42578125" style="24" customWidth="1"/>
    <col min="94" max="94" width="13.7109375" style="24" customWidth="1"/>
    <col min="95" max="95" width="16.140625" style="24" customWidth="1"/>
    <col min="96" max="96" width="23.85546875" style="24"/>
    <col min="97" max="97" width="13.7109375" style="24" customWidth="1"/>
    <col min="98" max="98" width="23.85546875" style="24"/>
    <col min="99" max="99" width="26" style="24" customWidth="1"/>
    <col min="100" max="100" width="12.7109375" style="24" bestFit="1" customWidth="1"/>
    <col min="101" max="102" width="23.85546875" style="24"/>
    <col min="103" max="103" width="40.7109375" style="24" bestFit="1" customWidth="1"/>
    <col min="104" max="104" width="9.140625" style="24" customWidth="1"/>
    <col min="105" max="105" width="14.28515625" style="24" bestFit="1" customWidth="1"/>
    <col min="106" max="106" width="14.140625" style="24" customWidth="1"/>
    <col min="107" max="107" width="14.42578125" style="24" bestFit="1" customWidth="1"/>
    <col min="108" max="108" width="13" style="24" customWidth="1"/>
    <col min="109" max="109" width="22.42578125" style="296" customWidth="1"/>
    <col min="110" max="110" width="40.7109375" style="24" bestFit="1" customWidth="1"/>
    <col min="111" max="111" width="9.140625" style="24" customWidth="1"/>
    <col min="112" max="112" width="14.28515625" style="24" bestFit="1" customWidth="1"/>
    <col min="113" max="113" width="14.140625" style="24" customWidth="1"/>
    <col min="114" max="114" width="14.42578125" style="24" bestFit="1" customWidth="1"/>
    <col min="115" max="115" width="13" style="24" customWidth="1"/>
    <col min="116" max="116" width="22.42578125" style="296" customWidth="1"/>
    <col min="117" max="122" width="13.7109375" style="24" customWidth="1"/>
    <col min="123" max="123" width="10.140625" style="24" bestFit="1" customWidth="1"/>
    <col min="124" max="124" width="11.7109375" style="24" bestFit="1" customWidth="1"/>
    <col min="125" max="125" width="23.85546875" style="24"/>
    <col min="126" max="126" width="14" style="24" customWidth="1"/>
    <col min="127" max="127" width="13.7109375" style="24" customWidth="1"/>
    <col min="128" max="128" width="13.28515625" style="24" customWidth="1"/>
    <col min="129" max="129" width="23.85546875" style="24"/>
    <col min="130" max="130" width="15.42578125" style="24" customWidth="1"/>
    <col min="131" max="131" width="15.140625" style="24" customWidth="1"/>
    <col min="132" max="132" width="15" style="24" customWidth="1"/>
    <col min="133" max="133" width="14.5703125" style="24" customWidth="1"/>
    <col min="134" max="134" width="14.42578125" style="24" customWidth="1"/>
    <col min="135" max="135" width="14.28515625" style="24" customWidth="1"/>
    <col min="136" max="136" width="14.140625" style="24" customWidth="1"/>
    <col min="137" max="137" width="14.5703125" style="24" customWidth="1"/>
    <col min="138" max="16384" width="23.85546875" style="24"/>
  </cols>
  <sheetData>
    <row r="1" spans="1:138" ht="15" customHeight="1" x14ac:dyDescent="0.25">
      <c r="A1" s="323" t="str">
        <f>'1. Instructions'!A1</f>
        <v>ILPA Portfolio Company Metrics Template (v. 1.0) - This file was last updated on March 21, 2019</v>
      </c>
      <c r="B1" s="321"/>
      <c r="C1" s="322"/>
      <c r="D1" s="322"/>
    </row>
    <row r="2" spans="1:138" s="129" customFormat="1" ht="15" customHeight="1" thickBot="1" x14ac:dyDescent="0.3">
      <c r="A2" s="266" t="str">
        <f>IF('2. Fund Level'!B5&lt;&gt;"", '2. Fund Level'!B5, "Mandatory: Tab 2")</f>
        <v>Best Practices Fund II, L.P.</v>
      </c>
      <c r="B2" s="266"/>
      <c r="C2" s="267"/>
      <c r="D2" s="267"/>
      <c r="E2" s="267"/>
      <c r="F2" s="515" t="s">
        <v>191</v>
      </c>
      <c r="G2" s="515"/>
      <c r="H2" s="515"/>
      <c r="I2" s="515"/>
      <c r="J2" s="515"/>
      <c r="K2" s="515"/>
      <c r="L2" s="515"/>
      <c r="M2" s="515"/>
      <c r="N2" s="515"/>
      <c r="O2" s="515"/>
      <c r="P2" s="491" t="s">
        <v>530</v>
      </c>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3"/>
      <c r="BP2" s="491" t="s">
        <v>191</v>
      </c>
      <c r="BQ2" s="492"/>
      <c r="BR2" s="492"/>
      <c r="BS2" s="492"/>
      <c r="BT2" s="492"/>
      <c r="BU2" s="492"/>
      <c r="BV2" s="492"/>
      <c r="BW2" s="492"/>
      <c r="BX2" s="492"/>
      <c r="BY2" s="492"/>
      <c r="BZ2" s="493"/>
      <c r="CA2" s="516" t="s">
        <v>156</v>
      </c>
      <c r="CB2" s="517"/>
      <c r="CC2" s="517"/>
      <c r="CD2" s="517"/>
      <c r="CE2" s="517"/>
      <c r="CF2" s="517"/>
      <c r="CG2" s="518" t="str">
        <f>IF('2. Fund Level'!$B$7&lt;&gt;"", '2. Fund Level'!$B$7, "Mandatory: Tab 2")</f>
        <v>USD</v>
      </c>
      <c r="CH2" s="518"/>
      <c r="CI2" s="518"/>
      <c r="CJ2" s="518"/>
      <c r="CK2" s="518"/>
      <c r="CL2" s="519"/>
      <c r="CM2" s="485" t="s">
        <v>598</v>
      </c>
      <c r="CN2" s="486"/>
      <c r="CO2" s="486"/>
      <c r="CP2" s="486"/>
      <c r="CQ2" s="486"/>
      <c r="CR2" s="486"/>
      <c r="CS2" s="486"/>
      <c r="CT2" s="486"/>
      <c r="CU2" s="486"/>
      <c r="CV2" s="486"/>
      <c r="CW2" s="486"/>
      <c r="CX2" s="487"/>
      <c r="CY2" s="485" t="s">
        <v>703</v>
      </c>
      <c r="CZ2" s="486"/>
      <c r="DA2" s="486"/>
      <c r="DB2" s="486"/>
      <c r="DC2" s="486"/>
      <c r="DD2" s="486"/>
      <c r="DE2" s="487"/>
      <c r="DF2" s="485" t="s">
        <v>703</v>
      </c>
      <c r="DG2" s="486"/>
      <c r="DH2" s="486"/>
      <c r="DI2" s="486"/>
      <c r="DJ2" s="486"/>
      <c r="DK2" s="486"/>
      <c r="DL2" s="487"/>
      <c r="DM2" s="491" t="s">
        <v>191</v>
      </c>
      <c r="DN2" s="492"/>
      <c r="DO2" s="492"/>
      <c r="DP2" s="492"/>
      <c r="DQ2" s="492"/>
      <c r="DR2" s="492"/>
      <c r="DS2" s="492"/>
      <c r="DT2" s="492"/>
      <c r="DU2" s="492"/>
      <c r="DV2" s="492"/>
      <c r="DW2" s="492"/>
      <c r="DX2" s="492"/>
      <c r="DY2" s="492"/>
      <c r="DZ2" s="492"/>
      <c r="EA2" s="492"/>
      <c r="EB2" s="492"/>
      <c r="EC2" s="492"/>
      <c r="ED2" s="492"/>
      <c r="EE2" s="492"/>
      <c r="EF2" s="492"/>
      <c r="EG2" s="492"/>
      <c r="EH2" s="493"/>
    </row>
    <row r="3" spans="1:138" s="59" customFormat="1" ht="15" customHeight="1" thickBot="1" x14ac:dyDescent="0.3">
      <c r="A3" s="268">
        <f>IF('2. Fund Level'!B6&lt;&gt;"", '2. Fund Level'!B6, "Mandatory: Tab 2")</f>
        <v>43465</v>
      </c>
      <c r="B3" s="269"/>
      <c r="C3" s="270"/>
      <c r="D3" s="271"/>
      <c r="E3" s="270"/>
      <c r="F3" s="503" t="s">
        <v>151</v>
      </c>
      <c r="G3" s="504"/>
      <c r="H3" s="504"/>
      <c r="I3" s="504"/>
      <c r="J3" s="504"/>
      <c r="K3" s="504"/>
      <c r="L3" s="504"/>
      <c r="M3" s="504"/>
      <c r="N3" s="504"/>
      <c r="O3" s="505"/>
      <c r="P3" s="506" t="s">
        <v>139</v>
      </c>
      <c r="Q3" s="504"/>
      <c r="R3" s="504"/>
      <c r="S3" s="504"/>
      <c r="T3" s="504"/>
      <c r="U3" s="504"/>
      <c r="V3" s="504"/>
      <c r="W3" s="504"/>
      <c r="X3" s="504"/>
      <c r="Y3" s="504"/>
      <c r="Z3" s="504"/>
      <c r="AA3" s="504"/>
      <c r="AB3" s="504"/>
      <c r="AC3" s="504"/>
      <c r="AD3" s="504"/>
      <c r="AE3" s="505"/>
      <c r="AF3" s="494" t="s">
        <v>142</v>
      </c>
      <c r="AG3" s="495"/>
      <c r="AH3" s="495"/>
      <c r="AI3" s="495"/>
      <c r="AJ3" s="495"/>
      <c r="AK3" s="495"/>
      <c r="AL3" s="496"/>
      <c r="AM3" s="506" t="s">
        <v>203</v>
      </c>
      <c r="AN3" s="504"/>
      <c r="AO3" s="504"/>
      <c r="AP3" s="504"/>
      <c r="AQ3" s="504"/>
      <c r="AR3" s="504"/>
      <c r="AS3" s="504"/>
      <c r="AT3" s="504"/>
      <c r="AU3" s="504"/>
      <c r="AV3" s="504"/>
      <c r="AW3" s="504"/>
      <c r="AX3" s="504"/>
      <c r="AY3" s="504"/>
      <c r="AZ3" s="504"/>
      <c r="BA3" s="504"/>
      <c r="BB3" s="504"/>
      <c r="BC3" s="504"/>
      <c r="BD3" s="504"/>
      <c r="BE3" s="504"/>
      <c r="BF3" s="504"/>
      <c r="BG3" s="504"/>
      <c r="BH3" s="504"/>
      <c r="BI3" s="504"/>
      <c r="BJ3" s="505"/>
      <c r="BK3" s="507" t="s">
        <v>723</v>
      </c>
      <c r="BL3" s="507"/>
      <c r="BM3" s="507"/>
      <c r="BN3" s="507"/>
      <c r="BO3" s="508"/>
      <c r="BP3" s="494" t="s">
        <v>597</v>
      </c>
      <c r="BQ3" s="495"/>
      <c r="BR3" s="495"/>
      <c r="BS3" s="495"/>
      <c r="BT3" s="495"/>
      <c r="BU3" s="495"/>
      <c r="BV3" s="495"/>
      <c r="BW3" s="495"/>
      <c r="BX3" s="495"/>
      <c r="BY3" s="495"/>
      <c r="BZ3" s="496"/>
      <c r="CA3" s="512" t="s">
        <v>144</v>
      </c>
      <c r="CB3" s="513"/>
      <c r="CC3" s="513"/>
      <c r="CD3" s="513"/>
      <c r="CE3" s="513"/>
      <c r="CF3" s="513"/>
      <c r="CG3" s="513"/>
      <c r="CH3" s="513"/>
      <c r="CI3" s="513"/>
      <c r="CJ3" s="513"/>
      <c r="CK3" s="513"/>
      <c r="CL3" s="514"/>
      <c r="CM3" s="509" t="s">
        <v>132</v>
      </c>
      <c r="CN3" s="510"/>
      <c r="CO3" s="510"/>
      <c r="CP3" s="510"/>
      <c r="CQ3" s="510"/>
      <c r="CR3" s="510"/>
      <c r="CS3" s="510"/>
      <c r="CT3" s="511"/>
      <c r="CU3" s="500" t="s">
        <v>154</v>
      </c>
      <c r="CV3" s="501"/>
      <c r="CW3" s="501"/>
      <c r="CX3" s="502"/>
      <c r="CY3" s="488" t="s">
        <v>764</v>
      </c>
      <c r="CZ3" s="489"/>
      <c r="DA3" s="489"/>
      <c r="DB3" s="489"/>
      <c r="DC3" s="489"/>
      <c r="DD3" s="489"/>
      <c r="DE3" s="490"/>
      <c r="DF3" s="488" t="s">
        <v>772</v>
      </c>
      <c r="DG3" s="489"/>
      <c r="DH3" s="489"/>
      <c r="DI3" s="489"/>
      <c r="DJ3" s="489"/>
      <c r="DK3" s="489"/>
      <c r="DL3" s="490"/>
      <c r="DM3" s="494" t="s">
        <v>574</v>
      </c>
      <c r="DN3" s="495"/>
      <c r="DO3" s="495"/>
      <c r="DP3" s="495"/>
      <c r="DQ3" s="495"/>
      <c r="DR3" s="495"/>
      <c r="DS3" s="495"/>
      <c r="DT3" s="495"/>
      <c r="DU3" s="495"/>
      <c r="DV3" s="495"/>
      <c r="DW3" s="495"/>
      <c r="DX3" s="495"/>
      <c r="DY3" s="496"/>
      <c r="DZ3" s="497" t="s">
        <v>531</v>
      </c>
      <c r="EA3" s="498"/>
      <c r="EB3" s="498"/>
      <c r="EC3" s="498"/>
      <c r="ED3" s="498"/>
      <c r="EE3" s="498"/>
      <c r="EF3" s="498"/>
      <c r="EG3" s="498"/>
      <c r="EH3" s="499"/>
    </row>
    <row r="4" spans="1:138" s="15" customFormat="1" ht="64.5" thickBot="1" x14ac:dyDescent="0.3">
      <c r="A4" s="147" t="s">
        <v>228</v>
      </c>
      <c r="B4" s="275" t="s">
        <v>714</v>
      </c>
      <c r="C4" s="272" t="s">
        <v>56</v>
      </c>
      <c r="D4" s="272" t="s">
        <v>15</v>
      </c>
      <c r="E4" s="273" t="s">
        <v>753</v>
      </c>
      <c r="F4" s="272" t="s">
        <v>754</v>
      </c>
      <c r="G4" s="274" t="s">
        <v>75</v>
      </c>
      <c r="H4" s="275" t="s">
        <v>65</v>
      </c>
      <c r="I4" s="272" t="s">
        <v>57</v>
      </c>
      <c r="J4" s="274" t="s">
        <v>118</v>
      </c>
      <c r="K4" s="275" t="s">
        <v>53</v>
      </c>
      <c r="L4" s="275" t="s">
        <v>129</v>
      </c>
      <c r="M4" s="275" t="s">
        <v>116</v>
      </c>
      <c r="N4" s="276" t="s">
        <v>119</v>
      </c>
      <c r="O4" s="127" t="s">
        <v>187</v>
      </c>
      <c r="P4" s="147" t="s">
        <v>866</v>
      </c>
      <c r="Q4" s="272" t="s">
        <v>867</v>
      </c>
      <c r="R4" s="272" t="s">
        <v>1460</v>
      </c>
      <c r="S4" s="272" t="s">
        <v>1461</v>
      </c>
      <c r="T4" s="275" t="s">
        <v>110</v>
      </c>
      <c r="U4" s="274" t="s">
        <v>5</v>
      </c>
      <c r="V4" s="275" t="s">
        <v>76</v>
      </c>
      <c r="W4" s="274" t="s">
        <v>77</v>
      </c>
      <c r="X4" s="275" t="s">
        <v>127</v>
      </c>
      <c r="Y4" s="275" t="s">
        <v>791</v>
      </c>
      <c r="Z4" s="275" t="s">
        <v>140</v>
      </c>
      <c r="AA4" s="275" t="s">
        <v>141</v>
      </c>
      <c r="AB4" s="275" t="s">
        <v>1495</v>
      </c>
      <c r="AC4" s="277" t="s">
        <v>128</v>
      </c>
      <c r="AD4" s="277" t="s">
        <v>109</v>
      </c>
      <c r="AE4" s="127" t="s">
        <v>198</v>
      </c>
      <c r="AF4" s="147" t="s">
        <v>199</v>
      </c>
      <c r="AG4" s="274" t="s">
        <v>86</v>
      </c>
      <c r="AH4" s="275" t="s">
        <v>736</v>
      </c>
      <c r="AI4" s="275" t="s">
        <v>63</v>
      </c>
      <c r="AJ4" s="275" t="s">
        <v>64</v>
      </c>
      <c r="AK4" s="275" t="s">
        <v>87</v>
      </c>
      <c r="AL4" s="127" t="s">
        <v>200</v>
      </c>
      <c r="AM4" s="147" t="s">
        <v>59</v>
      </c>
      <c r="AN4" s="275" t="s">
        <v>60</v>
      </c>
      <c r="AO4" s="275" t="s">
        <v>1536</v>
      </c>
      <c r="AP4" s="275" t="s">
        <v>79</v>
      </c>
      <c r="AQ4" s="275" t="s">
        <v>80</v>
      </c>
      <c r="AR4" s="275" t="s">
        <v>805</v>
      </c>
      <c r="AS4" s="275" t="s">
        <v>806</v>
      </c>
      <c r="AT4" s="275" t="s">
        <v>603</v>
      </c>
      <c r="AU4" s="277" t="s">
        <v>12</v>
      </c>
      <c r="AV4" s="277" t="s">
        <v>11</v>
      </c>
      <c r="AW4" s="277" t="s">
        <v>172</v>
      </c>
      <c r="AX4" s="277" t="s">
        <v>209</v>
      </c>
      <c r="AY4" s="277" t="s">
        <v>213</v>
      </c>
      <c r="AZ4" s="277" t="s">
        <v>214</v>
      </c>
      <c r="BA4" s="276" t="s">
        <v>215</v>
      </c>
      <c r="BB4" s="277" t="s">
        <v>111</v>
      </c>
      <c r="BC4" s="277" t="s">
        <v>112</v>
      </c>
      <c r="BD4" s="277" t="s">
        <v>113</v>
      </c>
      <c r="BE4" s="277" t="s">
        <v>739</v>
      </c>
      <c r="BF4" s="277" t="s">
        <v>740</v>
      </c>
      <c r="BG4" s="277" t="s">
        <v>741</v>
      </c>
      <c r="BH4" s="277" t="s">
        <v>742</v>
      </c>
      <c r="BI4" s="277" t="s">
        <v>743</v>
      </c>
      <c r="BJ4" s="273" t="s">
        <v>201</v>
      </c>
      <c r="BK4" s="147" t="s">
        <v>730</v>
      </c>
      <c r="BL4" s="275" t="s">
        <v>731</v>
      </c>
      <c r="BM4" s="275" t="s">
        <v>538</v>
      </c>
      <c r="BN4" s="275" t="s">
        <v>539</v>
      </c>
      <c r="BO4" s="127" t="s">
        <v>734</v>
      </c>
      <c r="BP4" s="147" t="s">
        <v>59</v>
      </c>
      <c r="BQ4" s="275" t="s">
        <v>60</v>
      </c>
      <c r="BR4" s="275" t="s">
        <v>1536</v>
      </c>
      <c r="BS4" s="275" t="s">
        <v>79</v>
      </c>
      <c r="BT4" s="275" t="s">
        <v>80</v>
      </c>
      <c r="BU4" s="275" t="s">
        <v>805</v>
      </c>
      <c r="BV4" s="275" t="s">
        <v>724</v>
      </c>
      <c r="BW4" s="277" t="s">
        <v>114</v>
      </c>
      <c r="BX4" s="277" t="s">
        <v>11</v>
      </c>
      <c r="BY4" s="277" t="s">
        <v>108</v>
      </c>
      <c r="BZ4" s="127" t="s">
        <v>201</v>
      </c>
      <c r="CA4" s="147" t="s">
        <v>115</v>
      </c>
      <c r="CB4" s="275" t="s">
        <v>81</v>
      </c>
      <c r="CC4" s="275" t="s">
        <v>82</v>
      </c>
      <c r="CD4" s="275" t="s">
        <v>85</v>
      </c>
      <c r="CE4" s="275" t="s">
        <v>83</v>
      </c>
      <c r="CF4" s="275" t="s">
        <v>84</v>
      </c>
      <c r="CG4" s="275" t="s">
        <v>263</v>
      </c>
      <c r="CH4" s="275" t="s">
        <v>264</v>
      </c>
      <c r="CI4" s="275" t="s">
        <v>265</v>
      </c>
      <c r="CJ4" s="275" t="s">
        <v>229</v>
      </c>
      <c r="CK4" s="275" t="s">
        <v>1506</v>
      </c>
      <c r="CL4" s="127" t="s">
        <v>202</v>
      </c>
      <c r="CM4" s="278" t="s">
        <v>149</v>
      </c>
      <c r="CN4" s="275" t="s">
        <v>176</v>
      </c>
      <c r="CO4" s="275" t="s">
        <v>1513</v>
      </c>
      <c r="CP4" s="275" t="s">
        <v>1514</v>
      </c>
      <c r="CQ4" s="275" t="s">
        <v>148</v>
      </c>
      <c r="CR4" s="277" t="s">
        <v>117</v>
      </c>
      <c r="CS4" s="277" t="s">
        <v>121</v>
      </c>
      <c r="CT4" s="127" t="s">
        <v>190</v>
      </c>
      <c r="CU4" s="147" t="s">
        <v>66</v>
      </c>
      <c r="CV4" s="275" t="s">
        <v>205</v>
      </c>
      <c r="CW4" s="277" t="s">
        <v>145</v>
      </c>
      <c r="CX4" s="127" t="s">
        <v>195</v>
      </c>
      <c r="CY4" s="147" t="s">
        <v>765</v>
      </c>
      <c r="CZ4" s="277" t="s">
        <v>766</v>
      </c>
      <c r="DA4" s="277" t="s">
        <v>767</v>
      </c>
      <c r="DB4" s="277" t="s">
        <v>768</v>
      </c>
      <c r="DC4" s="277" t="s">
        <v>769</v>
      </c>
      <c r="DD4" s="277" t="s">
        <v>770</v>
      </c>
      <c r="DE4" s="127" t="s">
        <v>771</v>
      </c>
      <c r="DF4" s="277" t="s">
        <v>773</v>
      </c>
      <c r="DG4" s="277" t="s">
        <v>774</v>
      </c>
      <c r="DH4" s="277" t="s">
        <v>775</v>
      </c>
      <c r="DI4" s="277" t="s">
        <v>776</v>
      </c>
      <c r="DJ4" s="277" t="s">
        <v>777</v>
      </c>
      <c r="DK4" s="277" t="s">
        <v>778</v>
      </c>
      <c r="DL4" s="127" t="s">
        <v>779</v>
      </c>
      <c r="DM4" s="147" t="s">
        <v>152</v>
      </c>
      <c r="DN4" s="275" t="s">
        <v>1513</v>
      </c>
      <c r="DO4" s="275" t="s">
        <v>1514</v>
      </c>
      <c r="DP4" s="275" t="s">
        <v>153</v>
      </c>
      <c r="DQ4" s="274" t="s">
        <v>149</v>
      </c>
      <c r="DR4" s="275" t="s">
        <v>176</v>
      </c>
      <c r="DS4" s="275" t="s">
        <v>180</v>
      </c>
      <c r="DT4" s="275" t="s">
        <v>181</v>
      </c>
      <c r="DU4" s="277" t="s">
        <v>234</v>
      </c>
      <c r="DV4" s="277" t="s">
        <v>233</v>
      </c>
      <c r="DW4" s="277" t="s">
        <v>120</v>
      </c>
      <c r="DX4" s="277" t="s">
        <v>122</v>
      </c>
      <c r="DY4" s="127" t="s">
        <v>204</v>
      </c>
      <c r="DZ4" s="279" t="s">
        <v>123</v>
      </c>
      <c r="EA4" s="277" t="s">
        <v>124</v>
      </c>
      <c r="EB4" s="277" t="s">
        <v>130</v>
      </c>
      <c r="EC4" s="277" t="s">
        <v>131</v>
      </c>
      <c r="ED4" s="277" t="s">
        <v>125</v>
      </c>
      <c r="EE4" s="276" t="s">
        <v>236</v>
      </c>
      <c r="EF4" s="277" t="s">
        <v>146</v>
      </c>
      <c r="EG4" s="276" t="s">
        <v>147</v>
      </c>
      <c r="EH4" s="280" t="s">
        <v>593</v>
      </c>
    </row>
    <row r="5" spans="1:138" ht="15" customHeight="1" x14ac:dyDescent="0.25">
      <c r="A5" s="54" t="s">
        <v>0</v>
      </c>
      <c r="B5" s="316">
        <v>1</v>
      </c>
      <c r="C5" s="54" t="s">
        <v>43</v>
      </c>
      <c r="D5" s="34" t="s">
        <v>709</v>
      </c>
      <c r="E5" s="34" t="s">
        <v>22</v>
      </c>
      <c r="F5" s="34" t="s">
        <v>22</v>
      </c>
      <c r="G5" s="34" t="s">
        <v>26</v>
      </c>
      <c r="H5" s="34" t="s">
        <v>69</v>
      </c>
      <c r="I5" s="34" t="s">
        <v>18</v>
      </c>
      <c r="J5" s="34" t="s">
        <v>163</v>
      </c>
      <c r="K5" s="163">
        <v>42139</v>
      </c>
      <c r="L5" s="54" t="s">
        <v>630</v>
      </c>
      <c r="M5" s="54" t="s">
        <v>633</v>
      </c>
      <c r="N5" s="54" t="s">
        <v>637</v>
      </c>
      <c r="O5" s="54"/>
      <c r="P5" s="34" t="s">
        <v>855</v>
      </c>
      <c r="Q5" s="34" t="s">
        <v>1079</v>
      </c>
      <c r="R5" s="34"/>
      <c r="S5" s="34"/>
      <c r="T5" s="54" t="s">
        <v>623</v>
      </c>
      <c r="U5" s="93">
        <v>12</v>
      </c>
      <c r="V5" s="54" t="s">
        <v>126</v>
      </c>
      <c r="W5" s="54" t="s">
        <v>133</v>
      </c>
      <c r="X5" s="34" t="s">
        <v>279</v>
      </c>
      <c r="Y5" s="54"/>
      <c r="Z5" s="34" t="s">
        <v>350</v>
      </c>
      <c r="AA5" s="54" t="s">
        <v>44</v>
      </c>
      <c r="AB5" s="34" t="s">
        <v>239</v>
      </c>
      <c r="AC5" s="295" t="s">
        <v>1504</v>
      </c>
      <c r="AD5" s="54" t="s">
        <v>44</v>
      </c>
      <c r="AE5" s="387"/>
      <c r="AF5" s="34" t="s">
        <v>578</v>
      </c>
      <c r="AG5" s="157">
        <v>42265</v>
      </c>
      <c r="AH5" s="163">
        <v>42369</v>
      </c>
      <c r="AI5" s="54" t="s">
        <v>627</v>
      </c>
      <c r="AJ5" s="34" t="s">
        <v>490</v>
      </c>
      <c r="AK5" s="163"/>
      <c r="AL5" s="389"/>
      <c r="AM5" s="61">
        <v>50000000</v>
      </c>
      <c r="AN5" s="61">
        <v>150000000</v>
      </c>
      <c r="AO5" s="61">
        <v>5700000</v>
      </c>
      <c r="AP5" s="61">
        <v>500000000</v>
      </c>
      <c r="AQ5" s="61">
        <v>250000000</v>
      </c>
      <c r="AR5" s="61">
        <v>4000000</v>
      </c>
      <c r="AS5" s="94">
        <f t="shared" ref="AS5:AS36" si="0">IF(AND(AP5&lt;&gt;"", AQ5&lt;&gt;""),IFERROR(IF(ISBLANK(A5), "", (AP5+AQ5+AR5)),""),"")</f>
        <v>754000000</v>
      </c>
      <c r="AT5" s="61">
        <v>400000</v>
      </c>
      <c r="AU5" s="61">
        <v>40000000</v>
      </c>
      <c r="AV5" s="249">
        <v>4.2000000000000003E-2</v>
      </c>
      <c r="AW5" s="61">
        <v>9000</v>
      </c>
      <c r="AX5" s="237">
        <v>2000000</v>
      </c>
      <c r="AY5" s="247">
        <v>30.4</v>
      </c>
      <c r="AZ5" s="237">
        <v>57000000</v>
      </c>
      <c r="BA5" s="237">
        <v>55000000</v>
      </c>
      <c r="BB5" s="237">
        <v>248000000</v>
      </c>
      <c r="BC5" s="92" t="s">
        <v>159</v>
      </c>
      <c r="BD5" s="92" t="s">
        <v>266</v>
      </c>
      <c r="BE5" s="237">
        <v>50000000</v>
      </c>
      <c r="BF5" s="237">
        <v>45000000</v>
      </c>
      <c r="BG5" s="237">
        <v>60000000</v>
      </c>
      <c r="BH5" s="237">
        <v>50000000</v>
      </c>
      <c r="BI5" s="237">
        <v>43000000</v>
      </c>
      <c r="BJ5" s="295"/>
      <c r="BK5" s="91">
        <v>5</v>
      </c>
      <c r="BL5" s="100">
        <v>100000000</v>
      </c>
      <c r="BM5" s="100">
        <v>2000000</v>
      </c>
      <c r="BN5" s="100">
        <v>12000000</v>
      </c>
      <c r="BO5" s="295"/>
      <c r="BP5" s="61">
        <v>40000000</v>
      </c>
      <c r="BQ5" s="61">
        <v>75000000</v>
      </c>
      <c r="BR5" s="61">
        <v>5000000</v>
      </c>
      <c r="BS5" s="61">
        <v>300000000</v>
      </c>
      <c r="BT5" s="61">
        <v>200000000</v>
      </c>
      <c r="BU5" s="61">
        <v>5000000</v>
      </c>
      <c r="BV5" s="94">
        <f t="shared" ref="BV5:BV36" si="1">IF(AND(BS5&lt;&gt;"", BT5&lt;&gt;""),IFERROR(IF(ISBLANK(A5), "", (BS5+BT5+BU5)),""),"")</f>
        <v>505000000</v>
      </c>
      <c r="BW5" s="61">
        <v>5000000</v>
      </c>
      <c r="BX5" s="233">
        <v>4.2000000000000003E-2</v>
      </c>
      <c r="BY5" s="61">
        <v>8000</v>
      </c>
      <c r="BZ5" s="295"/>
      <c r="CA5" s="61">
        <v>160000000</v>
      </c>
      <c r="CB5" s="61">
        <v>160000000</v>
      </c>
      <c r="CC5" s="61">
        <v>0</v>
      </c>
      <c r="CD5" s="61">
        <v>0</v>
      </c>
      <c r="CE5" s="61">
        <v>240000000</v>
      </c>
      <c r="CF5" s="233">
        <v>0.105</v>
      </c>
      <c r="CG5" s="186">
        <f t="shared" ref="CG5:CG36" si="2">IF(AND(CB5&lt;&gt;"", CD5&lt;&gt;"", CE5&lt;&gt;""),IFERROR(IF(ISBLANK(A5), "", ((CD5+CE5)/CB5)),""),"")</f>
        <v>1.5</v>
      </c>
      <c r="CH5" s="186">
        <f t="shared" ref="CH5:CH36" si="3">IF(AND(CB5&lt;&gt;"", CE5&lt;&gt;""),IFERROR(IF(ISBLANK(A5), "", (CE5/CB5)),""),"")</f>
        <v>1.5</v>
      </c>
      <c r="CI5" s="186">
        <f t="shared" ref="CI5:CI36" si="4">IF(AND(CB5&lt;&gt;"", CD5&lt;&gt;""),IFERROR(IF(ISBLANK(A5), "", (CD5/CB5)),""),"")</f>
        <v>0</v>
      </c>
      <c r="CJ5" s="92" t="s">
        <v>579</v>
      </c>
      <c r="CK5" s="363" t="s">
        <v>578</v>
      </c>
      <c r="CL5" s="295"/>
      <c r="CM5" s="82">
        <v>0.65</v>
      </c>
      <c r="CN5" s="82">
        <v>0.3</v>
      </c>
      <c r="CO5" s="61">
        <v>60000000</v>
      </c>
      <c r="CP5" s="61">
        <v>20000000</v>
      </c>
      <c r="CQ5" s="61">
        <v>11</v>
      </c>
      <c r="CR5" s="54"/>
      <c r="CS5" s="90" t="s">
        <v>655</v>
      </c>
      <c r="CT5" s="295"/>
      <c r="CU5" s="34" t="s">
        <v>24</v>
      </c>
      <c r="CV5" s="163">
        <v>42407</v>
      </c>
      <c r="CW5" s="54" t="s">
        <v>652</v>
      </c>
      <c r="CX5" s="295"/>
      <c r="CY5" s="235" t="s">
        <v>726</v>
      </c>
      <c r="CZ5" s="190">
        <v>5</v>
      </c>
      <c r="DA5" s="92" t="s">
        <v>417</v>
      </c>
      <c r="DB5" s="237">
        <v>150000000</v>
      </c>
      <c r="DC5" s="167">
        <v>42369</v>
      </c>
      <c r="DD5" s="167">
        <v>42369</v>
      </c>
      <c r="DE5" s="54" t="s">
        <v>830</v>
      </c>
      <c r="DF5" s="235" t="s">
        <v>755</v>
      </c>
      <c r="DG5" s="190">
        <v>6.2</v>
      </c>
      <c r="DH5" s="92" t="s">
        <v>417</v>
      </c>
      <c r="DI5" s="237">
        <v>160000000</v>
      </c>
      <c r="DJ5" s="167">
        <v>42369</v>
      </c>
      <c r="DK5" s="167">
        <v>42369</v>
      </c>
      <c r="DL5" s="54"/>
      <c r="DM5" s="61">
        <v>158000000</v>
      </c>
      <c r="DN5" s="61">
        <v>59000000</v>
      </c>
      <c r="DO5" s="61">
        <v>19000000</v>
      </c>
      <c r="DP5" s="61">
        <v>0</v>
      </c>
      <c r="DQ5" s="82">
        <v>0.64</v>
      </c>
      <c r="DR5" s="82">
        <v>0.31</v>
      </c>
      <c r="DS5" s="61">
        <v>2</v>
      </c>
      <c r="DT5" s="34" t="s">
        <v>579</v>
      </c>
      <c r="DU5" s="54" t="s">
        <v>645</v>
      </c>
      <c r="DV5" s="237">
        <v>50000000</v>
      </c>
      <c r="DW5" s="237">
        <v>186000000</v>
      </c>
      <c r="DX5" s="237">
        <v>1500000</v>
      </c>
      <c r="DY5" s="295"/>
      <c r="DZ5" s="92" t="s">
        <v>655</v>
      </c>
      <c r="EA5" s="92" t="s">
        <v>655</v>
      </c>
      <c r="EB5" s="91"/>
      <c r="EC5" s="91"/>
      <c r="ED5" s="228"/>
      <c r="EE5" s="90"/>
      <c r="EF5" s="90"/>
      <c r="EG5" s="90"/>
      <c r="EH5" s="295"/>
    </row>
    <row r="6" spans="1:138" ht="15" customHeight="1" x14ac:dyDescent="0.25">
      <c r="A6" s="54" t="s">
        <v>1</v>
      </c>
      <c r="B6" s="316">
        <v>2</v>
      </c>
      <c r="C6" s="54" t="s">
        <v>43</v>
      </c>
      <c r="D6" s="34" t="s">
        <v>709</v>
      </c>
      <c r="E6" s="34" t="s">
        <v>17</v>
      </c>
      <c r="F6" s="34" t="s">
        <v>17</v>
      </c>
      <c r="G6" s="34" t="s">
        <v>580</v>
      </c>
      <c r="H6" s="34" t="s">
        <v>67</v>
      </c>
      <c r="I6" s="34" t="s">
        <v>18</v>
      </c>
      <c r="J6" s="34" t="s">
        <v>163</v>
      </c>
      <c r="K6" s="163">
        <v>42462</v>
      </c>
      <c r="L6" s="54" t="s">
        <v>628</v>
      </c>
      <c r="M6" s="54" t="s">
        <v>635</v>
      </c>
      <c r="N6" s="54" t="s">
        <v>638</v>
      </c>
      <c r="O6" s="54"/>
      <c r="P6" s="34" t="s">
        <v>847</v>
      </c>
      <c r="Q6" s="34" t="s">
        <v>887</v>
      </c>
      <c r="R6" s="34"/>
      <c r="S6" s="34"/>
      <c r="T6" s="54" t="s">
        <v>624</v>
      </c>
      <c r="U6" s="93">
        <v>10</v>
      </c>
      <c r="V6" s="54" t="s">
        <v>655</v>
      </c>
      <c r="W6" s="54" t="s">
        <v>134</v>
      </c>
      <c r="X6" s="34" t="s">
        <v>271</v>
      </c>
      <c r="Y6" s="54"/>
      <c r="Z6" s="34" t="s">
        <v>345</v>
      </c>
      <c r="AA6" s="54" t="s">
        <v>44</v>
      </c>
      <c r="AB6" s="34" t="s">
        <v>1501</v>
      </c>
      <c r="AC6" s="295" t="s">
        <v>1499</v>
      </c>
      <c r="AD6" s="54" t="s">
        <v>44</v>
      </c>
      <c r="AE6" s="387"/>
      <c r="AF6" s="34" t="s">
        <v>579</v>
      </c>
      <c r="AG6" s="157"/>
      <c r="AH6" s="163"/>
      <c r="AI6" s="54"/>
      <c r="AJ6" s="34"/>
      <c r="AK6" s="163"/>
      <c r="AL6" s="389"/>
      <c r="AM6" s="61">
        <v>40000000</v>
      </c>
      <c r="AN6" s="61">
        <v>240000000</v>
      </c>
      <c r="AO6" s="61">
        <v>28000000</v>
      </c>
      <c r="AP6" s="61">
        <v>400000000</v>
      </c>
      <c r="AQ6" s="61">
        <v>300000000</v>
      </c>
      <c r="AR6" s="61">
        <v>12000000</v>
      </c>
      <c r="AS6" s="94">
        <f t="shared" si="0"/>
        <v>712000000</v>
      </c>
      <c r="AT6" s="61">
        <v>0</v>
      </c>
      <c r="AU6" s="61">
        <v>30000000</v>
      </c>
      <c r="AV6" s="249">
        <v>0.03</v>
      </c>
      <c r="AW6" s="61">
        <v>10500</v>
      </c>
      <c r="AX6" s="237">
        <v>3500000</v>
      </c>
      <c r="AY6" s="247">
        <v>10.199999999999999</v>
      </c>
      <c r="AZ6" s="237">
        <v>45500000</v>
      </c>
      <c r="BA6" s="237">
        <v>42000000</v>
      </c>
      <c r="BB6" s="237">
        <v>310000000</v>
      </c>
      <c r="BC6" s="92" t="s">
        <v>159</v>
      </c>
      <c r="BD6" s="92" t="s">
        <v>266</v>
      </c>
      <c r="BE6" s="237">
        <v>75000000</v>
      </c>
      <c r="BF6" s="237">
        <v>80000000</v>
      </c>
      <c r="BG6" s="237">
        <v>62000000</v>
      </c>
      <c r="BH6" s="237">
        <v>40000000</v>
      </c>
      <c r="BI6" s="237">
        <v>51000000</v>
      </c>
      <c r="BJ6" s="295"/>
      <c r="BK6" s="91">
        <v>0</v>
      </c>
      <c r="BL6" s="100">
        <v>0</v>
      </c>
      <c r="BM6" s="100">
        <v>0</v>
      </c>
      <c r="BN6" s="100">
        <v>0</v>
      </c>
      <c r="BO6" s="295"/>
      <c r="BP6" s="61">
        <v>70000000</v>
      </c>
      <c r="BQ6" s="61">
        <v>125000000</v>
      </c>
      <c r="BR6" s="61">
        <v>25000000</v>
      </c>
      <c r="BS6" s="61">
        <v>500000000</v>
      </c>
      <c r="BT6" s="61">
        <v>175000000</v>
      </c>
      <c r="BU6" s="61">
        <v>15000000</v>
      </c>
      <c r="BV6" s="94">
        <f t="shared" si="1"/>
        <v>690000000</v>
      </c>
      <c r="BW6" s="61">
        <v>18000000</v>
      </c>
      <c r="BX6" s="233">
        <v>0.03</v>
      </c>
      <c r="BY6" s="61">
        <v>10000</v>
      </c>
      <c r="BZ6" s="295"/>
      <c r="CA6" s="61">
        <v>162000000</v>
      </c>
      <c r="CB6" s="61">
        <v>162000000</v>
      </c>
      <c r="CC6" s="61">
        <v>0</v>
      </c>
      <c r="CD6" s="61">
        <v>0</v>
      </c>
      <c r="CE6" s="61">
        <v>259200000</v>
      </c>
      <c r="CF6" s="233">
        <v>0.14000000000000001</v>
      </c>
      <c r="CG6" s="186">
        <f t="shared" si="2"/>
        <v>1.6</v>
      </c>
      <c r="CH6" s="186">
        <f t="shared" si="3"/>
        <v>1.6</v>
      </c>
      <c r="CI6" s="186">
        <f t="shared" si="4"/>
        <v>0</v>
      </c>
      <c r="CJ6" s="92" t="s">
        <v>579</v>
      </c>
      <c r="CK6" s="363" t="s">
        <v>579</v>
      </c>
      <c r="CL6" s="295"/>
      <c r="CM6" s="82">
        <v>0.49</v>
      </c>
      <c r="CN6" s="82">
        <v>0.45</v>
      </c>
      <c r="CO6" s="61">
        <v>125000000</v>
      </c>
      <c r="CP6" s="61">
        <v>26000000</v>
      </c>
      <c r="CQ6" s="61">
        <v>9</v>
      </c>
      <c r="CR6" s="54"/>
      <c r="CS6" s="90" t="s">
        <v>655</v>
      </c>
      <c r="CT6" s="295"/>
      <c r="CU6" s="34" t="s">
        <v>19</v>
      </c>
      <c r="CV6" s="163">
        <v>43218</v>
      </c>
      <c r="CW6" s="54" t="s">
        <v>653</v>
      </c>
      <c r="CX6" s="295"/>
      <c r="CY6" s="235" t="s">
        <v>727</v>
      </c>
      <c r="CZ6" s="191">
        <v>16.670000000000002</v>
      </c>
      <c r="DA6" s="92" t="s">
        <v>827</v>
      </c>
      <c r="DB6" s="237">
        <v>42000000</v>
      </c>
      <c r="DC6" s="167">
        <v>43190</v>
      </c>
      <c r="DD6" s="167">
        <v>43281</v>
      </c>
      <c r="DE6" s="54" t="s">
        <v>831</v>
      </c>
      <c r="DF6" s="235" t="s">
        <v>727</v>
      </c>
      <c r="DG6" s="191">
        <v>20.5</v>
      </c>
      <c r="DH6" s="92" t="s">
        <v>827</v>
      </c>
      <c r="DI6" s="237">
        <v>42000000</v>
      </c>
      <c r="DJ6" s="167">
        <v>43190</v>
      </c>
      <c r="DK6" s="167">
        <v>43281</v>
      </c>
      <c r="DL6" s="54"/>
      <c r="DM6" s="61">
        <v>160000000</v>
      </c>
      <c r="DN6" s="61">
        <v>125000000</v>
      </c>
      <c r="DO6" s="61">
        <v>25000000</v>
      </c>
      <c r="DP6" s="61">
        <v>0</v>
      </c>
      <c r="DQ6" s="82">
        <v>0.48</v>
      </c>
      <c r="DR6" s="82">
        <v>0.45</v>
      </c>
      <c r="DS6" s="61">
        <v>3</v>
      </c>
      <c r="DT6" s="34" t="s">
        <v>578</v>
      </c>
      <c r="DU6" s="54" t="s">
        <v>646</v>
      </c>
      <c r="DV6" s="237">
        <v>35000000</v>
      </c>
      <c r="DW6" s="237">
        <v>135000000</v>
      </c>
      <c r="DX6" s="237">
        <v>4200000</v>
      </c>
      <c r="DY6" s="295"/>
      <c r="DZ6" s="92" t="s">
        <v>655</v>
      </c>
      <c r="EA6" s="92" t="s">
        <v>655</v>
      </c>
      <c r="EB6" s="91"/>
      <c r="EC6" s="91"/>
      <c r="ED6" s="228"/>
      <c r="EE6" s="90"/>
      <c r="EF6" s="90"/>
      <c r="EG6" s="90"/>
      <c r="EH6" s="295"/>
    </row>
    <row r="7" spans="1:138" ht="15" customHeight="1" x14ac:dyDescent="0.25">
      <c r="A7" s="54" t="s">
        <v>1</v>
      </c>
      <c r="B7" s="316">
        <v>3</v>
      </c>
      <c r="C7" s="54" t="s">
        <v>43</v>
      </c>
      <c r="D7" s="34" t="s">
        <v>709</v>
      </c>
      <c r="E7" s="34" t="s">
        <v>27</v>
      </c>
      <c r="F7" s="34" t="s">
        <v>27</v>
      </c>
      <c r="G7" s="34" t="s">
        <v>26</v>
      </c>
      <c r="H7" s="34" t="s">
        <v>585</v>
      </c>
      <c r="I7" s="34" t="s">
        <v>240</v>
      </c>
      <c r="J7" s="34" t="s">
        <v>163</v>
      </c>
      <c r="K7" s="163">
        <v>42809</v>
      </c>
      <c r="L7" s="54" t="s">
        <v>628</v>
      </c>
      <c r="M7" s="54" t="s">
        <v>634</v>
      </c>
      <c r="N7" s="54" t="s">
        <v>639</v>
      </c>
      <c r="O7" s="54"/>
      <c r="P7" s="34" t="s">
        <v>847</v>
      </c>
      <c r="Q7" s="34" t="s">
        <v>887</v>
      </c>
      <c r="R7" s="34"/>
      <c r="S7" s="34"/>
      <c r="T7" s="54" t="s">
        <v>624</v>
      </c>
      <c r="U7" s="93">
        <v>10</v>
      </c>
      <c r="V7" s="54" t="s">
        <v>655</v>
      </c>
      <c r="W7" s="54" t="s">
        <v>134</v>
      </c>
      <c r="X7" s="34" t="s">
        <v>271</v>
      </c>
      <c r="Y7" s="54"/>
      <c r="Z7" s="34" t="s">
        <v>345</v>
      </c>
      <c r="AA7" s="54" t="s">
        <v>44</v>
      </c>
      <c r="AB7" s="34" t="s">
        <v>1501</v>
      </c>
      <c r="AC7" s="295" t="s">
        <v>1499</v>
      </c>
      <c r="AD7" s="54" t="s">
        <v>44</v>
      </c>
      <c r="AE7" s="387"/>
      <c r="AF7" s="34" t="s">
        <v>579</v>
      </c>
      <c r="AG7" s="157"/>
      <c r="AH7" s="163"/>
      <c r="AI7" s="54"/>
      <c r="AJ7" s="34"/>
      <c r="AK7" s="163"/>
      <c r="AL7" s="389"/>
      <c r="AM7" s="61">
        <v>40000000</v>
      </c>
      <c r="AN7" s="61">
        <v>240000000</v>
      </c>
      <c r="AO7" s="61">
        <v>28000000</v>
      </c>
      <c r="AP7" s="61">
        <v>400000000</v>
      </c>
      <c r="AQ7" s="61">
        <v>300000000</v>
      </c>
      <c r="AR7" s="61">
        <v>12000000</v>
      </c>
      <c r="AS7" s="94">
        <f t="shared" si="0"/>
        <v>712000000</v>
      </c>
      <c r="AT7" s="61">
        <v>0</v>
      </c>
      <c r="AU7" s="61">
        <v>30000000</v>
      </c>
      <c r="AV7" s="249">
        <v>0.03</v>
      </c>
      <c r="AW7" s="61">
        <v>10500</v>
      </c>
      <c r="AX7" s="237">
        <v>3500000</v>
      </c>
      <c r="AY7" s="247">
        <v>10.199999999999999</v>
      </c>
      <c r="AZ7" s="237">
        <v>45500000</v>
      </c>
      <c r="BA7" s="237">
        <v>42000000</v>
      </c>
      <c r="BB7" s="237">
        <v>310000000</v>
      </c>
      <c r="BC7" s="92" t="s">
        <v>159</v>
      </c>
      <c r="BD7" s="92" t="s">
        <v>266</v>
      </c>
      <c r="BE7" s="237">
        <v>75000000</v>
      </c>
      <c r="BF7" s="237">
        <v>80000000</v>
      </c>
      <c r="BG7" s="237">
        <v>62000000</v>
      </c>
      <c r="BH7" s="237">
        <v>40000000</v>
      </c>
      <c r="BI7" s="237">
        <v>51000000</v>
      </c>
      <c r="BJ7" s="295"/>
      <c r="BK7" s="91">
        <v>0</v>
      </c>
      <c r="BL7" s="100">
        <v>0</v>
      </c>
      <c r="BM7" s="100">
        <v>0</v>
      </c>
      <c r="BN7" s="100">
        <v>0</v>
      </c>
      <c r="BO7" s="295"/>
      <c r="BP7" s="61">
        <v>70000000</v>
      </c>
      <c r="BQ7" s="61">
        <v>125000000</v>
      </c>
      <c r="BR7" s="61">
        <v>25000000</v>
      </c>
      <c r="BS7" s="61">
        <v>500000000</v>
      </c>
      <c r="BT7" s="61">
        <v>175000000</v>
      </c>
      <c r="BU7" s="61">
        <v>15000000</v>
      </c>
      <c r="BV7" s="94">
        <f t="shared" si="1"/>
        <v>690000000</v>
      </c>
      <c r="BW7" s="61">
        <v>18000000</v>
      </c>
      <c r="BX7" s="233">
        <v>0.03</v>
      </c>
      <c r="BY7" s="61">
        <v>10000</v>
      </c>
      <c r="BZ7" s="295"/>
      <c r="CA7" s="61">
        <v>10000000</v>
      </c>
      <c r="CB7" s="61">
        <v>10000000</v>
      </c>
      <c r="CC7" s="61">
        <v>0</v>
      </c>
      <c r="CD7" s="61">
        <v>0</v>
      </c>
      <c r="CE7" s="61">
        <v>7000000</v>
      </c>
      <c r="CF7" s="233">
        <v>-0.05</v>
      </c>
      <c r="CG7" s="186">
        <f t="shared" si="2"/>
        <v>0.7</v>
      </c>
      <c r="CH7" s="186">
        <f t="shared" si="3"/>
        <v>0.7</v>
      </c>
      <c r="CI7" s="186">
        <f t="shared" si="4"/>
        <v>0</v>
      </c>
      <c r="CJ7" s="92" t="s">
        <v>579</v>
      </c>
      <c r="CK7" s="363" t="s">
        <v>579</v>
      </c>
      <c r="CL7" s="295"/>
      <c r="CM7" s="82" t="s">
        <v>655</v>
      </c>
      <c r="CN7" s="82" t="s">
        <v>655</v>
      </c>
      <c r="CO7" s="61">
        <v>0</v>
      </c>
      <c r="CP7" s="61">
        <v>0</v>
      </c>
      <c r="CQ7" s="61" t="s">
        <v>655</v>
      </c>
      <c r="CR7" s="54"/>
      <c r="CS7" s="90">
        <v>0.09</v>
      </c>
      <c r="CT7" s="295"/>
      <c r="CU7" s="34" t="s">
        <v>19</v>
      </c>
      <c r="CV7" s="163">
        <v>43218</v>
      </c>
      <c r="CW7" s="54" t="s">
        <v>654</v>
      </c>
      <c r="CX7" s="295"/>
      <c r="CY7" s="235" t="s">
        <v>823</v>
      </c>
      <c r="CZ7" s="191" t="s">
        <v>143</v>
      </c>
      <c r="DA7" s="92" t="s">
        <v>143</v>
      </c>
      <c r="DB7" s="237" t="s">
        <v>143</v>
      </c>
      <c r="DC7" s="167">
        <v>43281</v>
      </c>
      <c r="DD7" s="167">
        <v>43281</v>
      </c>
      <c r="DE7" s="54"/>
      <c r="DF7" s="235"/>
      <c r="DG7" s="191"/>
      <c r="DH7" s="92"/>
      <c r="DI7" s="237"/>
      <c r="DJ7" s="167"/>
      <c r="DK7" s="167"/>
      <c r="DL7" s="54"/>
      <c r="DM7" s="61"/>
      <c r="DN7" s="61"/>
      <c r="DO7" s="61"/>
      <c r="DP7" s="61"/>
      <c r="DQ7" s="82" t="s">
        <v>655</v>
      </c>
      <c r="DR7" s="82" t="s">
        <v>655</v>
      </c>
      <c r="DS7" s="61" t="s">
        <v>655</v>
      </c>
      <c r="DT7" s="34" t="s">
        <v>655</v>
      </c>
      <c r="DU7" s="54" t="s">
        <v>655</v>
      </c>
      <c r="DV7" s="237"/>
      <c r="DW7" s="237"/>
      <c r="DX7" s="237"/>
      <c r="DY7" s="295"/>
      <c r="DZ7" s="92" t="s">
        <v>164</v>
      </c>
      <c r="EA7" s="92" t="s">
        <v>166</v>
      </c>
      <c r="EB7" s="91"/>
      <c r="EC7" s="91"/>
      <c r="ED7" s="228">
        <v>7.4999999999999997E-2</v>
      </c>
      <c r="EE7" s="90">
        <v>0</v>
      </c>
      <c r="EF7" s="90">
        <v>0.05</v>
      </c>
      <c r="EG7" s="90">
        <v>0.9</v>
      </c>
      <c r="EH7" s="295"/>
    </row>
    <row r="8" spans="1:138" ht="15" customHeight="1" x14ac:dyDescent="0.25">
      <c r="A8" s="54" t="s">
        <v>2</v>
      </c>
      <c r="B8" s="316">
        <v>4</v>
      </c>
      <c r="C8" s="54" t="s">
        <v>137</v>
      </c>
      <c r="D8" s="34" t="s">
        <v>158</v>
      </c>
      <c r="E8" s="34" t="s">
        <v>22</v>
      </c>
      <c r="F8" s="34" t="s">
        <v>22</v>
      </c>
      <c r="G8" s="34" t="s">
        <v>16</v>
      </c>
      <c r="H8" s="34" t="s">
        <v>70</v>
      </c>
      <c r="I8" s="34" t="s">
        <v>18</v>
      </c>
      <c r="J8" s="34" t="s">
        <v>595</v>
      </c>
      <c r="K8" s="163">
        <v>42972</v>
      </c>
      <c r="L8" s="54" t="s">
        <v>629</v>
      </c>
      <c r="M8" s="54" t="s">
        <v>632</v>
      </c>
      <c r="N8" s="54" t="s">
        <v>640</v>
      </c>
      <c r="O8" s="54"/>
      <c r="P8" s="34" t="s">
        <v>847</v>
      </c>
      <c r="Q8" s="34" t="s">
        <v>891</v>
      </c>
      <c r="R8" s="34"/>
      <c r="S8" s="34"/>
      <c r="T8" s="54" t="s">
        <v>625</v>
      </c>
      <c r="U8" s="93">
        <v>15</v>
      </c>
      <c r="V8" s="54" t="s">
        <v>157</v>
      </c>
      <c r="W8" s="54" t="s">
        <v>135</v>
      </c>
      <c r="X8" s="34" t="s">
        <v>273</v>
      </c>
      <c r="Y8" s="54"/>
      <c r="Z8" s="34"/>
      <c r="AA8" s="54" t="s">
        <v>45</v>
      </c>
      <c r="AB8" s="34" t="s">
        <v>1499</v>
      </c>
      <c r="AC8" s="295" t="s">
        <v>1504</v>
      </c>
      <c r="AD8" s="54" t="s">
        <v>45</v>
      </c>
      <c r="AE8" s="387"/>
      <c r="AF8" s="34" t="s">
        <v>579</v>
      </c>
      <c r="AG8" s="157"/>
      <c r="AH8" s="163"/>
      <c r="AI8" s="54"/>
      <c r="AJ8" s="34"/>
      <c r="AK8" s="163"/>
      <c r="AL8" s="389"/>
      <c r="AM8" s="61">
        <v>30000000</v>
      </c>
      <c r="AN8" s="61">
        <v>130000000</v>
      </c>
      <c r="AO8" s="61">
        <v>7000000</v>
      </c>
      <c r="AP8" s="61">
        <v>100000000</v>
      </c>
      <c r="AQ8" s="61">
        <v>150100000</v>
      </c>
      <c r="AR8" s="61">
        <v>17600000</v>
      </c>
      <c r="AS8" s="94">
        <f t="shared" si="0"/>
        <v>267700000</v>
      </c>
      <c r="AT8" s="61">
        <v>10000000</v>
      </c>
      <c r="AU8" s="61">
        <v>20000000</v>
      </c>
      <c r="AV8" s="249">
        <v>0</v>
      </c>
      <c r="AW8" s="61"/>
      <c r="AX8" s="237">
        <v>1800000</v>
      </c>
      <c r="AY8" s="247">
        <v>18.399999999999999</v>
      </c>
      <c r="AZ8" s="237">
        <v>32800000</v>
      </c>
      <c r="BA8" s="237">
        <v>31000000</v>
      </c>
      <c r="BB8" s="237">
        <v>166000000</v>
      </c>
      <c r="BC8" s="92" t="s">
        <v>159</v>
      </c>
      <c r="BD8" s="92" t="s">
        <v>267</v>
      </c>
      <c r="BE8" s="237">
        <v>80000000</v>
      </c>
      <c r="BF8" s="237">
        <v>80000000</v>
      </c>
      <c r="BG8" s="237">
        <v>0</v>
      </c>
      <c r="BH8" s="237">
        <v>0</v>
      </c>
      <c r="BI8" s="237">
        <v>0</v>
      </c>
      <c r="BJ8" s="295"/>
      <c r="BK8" s="91">
        <v>1</v>
      </c>
      <c r="BL8" s="100">
        <v>45000000</v>
      </c>
      <c r="BM8" s="100">
        <v>1000000</v>
      </c>
      <c r="BN8" s="100">
        <v>7500000</v>
      </c>
      <c r="BO8" s="295"/>
      <c r="BP8" s="61">
        <v>35000000</v>
      </c>
      <c r="BQ8" s="61">
        <v>62500000</v>
      </c>
      <c r="BR8" s="61">
        <v>7500000</v>
      </c>
      <c r="BS8" s="61">
        <v>250000000</v>
      </c>
      <c r="BT8" s="61">
        <v>87500000</v>
      </c>
      <c r="BU8" s="61">
        <v>22000000</v>
      </c>
      <c r="BV8" s="94">
        <f t="shared" si="1"/>
        <v>359500000</v>
      </c>
      <c r="BW8" s="61">
        <v>30000000</v>
      </c>
      <c r="BX8" s="233">
        <v>0</v>
      </c>
      <c r="BY8" s="61">
        <v>5000</v>
      </c>
      <c r="BZ8" s="295"/>
      <c r="CA8" s="61">
        <v>12000000</v>
      </c>
      <c r="CB8" s="61">
        <v>10631000</v>
      </c>
      <c r="CC8" s="61">
        <v>10631000</v>
      </c>
      <c r="CD8" s="61">
        <v>14883400</v>
      </c>
      <c r="CE8" s="61">
        <v>0</v>
      </c>
      <c r="CF8" s="233">
        <v>0.182</v>
      </c>
      <c r="CG8" s="186">
        <f t="shared" si="2"/>
        <v>1.4</v>
      </c>
      <c r="CH8" s="186">
        <f t="shared" si="3"/>
        <v>0</v>
      </c>
      <c r="CI8" s="186">
        <f t="shared" si="4"/>
        <v>1.4</v>
      </c>
      <c r="CJ8" s="92" t="s">
        <v>578</v>
      </c>
      <c r="CK8" s="363" t="s">
        <v>143</v>
      </c>
      <c r="CL8" s="295"/>
      <c r="CM8" s="82">
        <v>0.24</v>
      </c>
      <c r="CN8" s="82">
        <v>0.24</v>
      </c>
      <c r="CO8" s="61">
        <v>0</v>
      </c>
      <c r="CP8" s="61">
        <v>10000000</v>
      </c>
      <c r="CQ8" s="61">
        <v>7</v>
      </c>
      <c r="CR8" s="54" t="s">
        <v>651</v>
      </c>
      <c r="CS8" s="90" t="s">
        <v>655</v>
      </c>
      <c r="CT8" s="295"/>
      <c r="CU8" s="34"/>
      <c r="CV8" s="163"/>
      <c r="CW8" s="54"/>
      <c r="CX8" s="295"/>
      <c r="CY8" s="235" t="s">
        <v>728</v>
      </c>
      <c r="CZ8" s="191">
        <v>7.7</v>
      </c>
      <c r="DA8" s="92" t="s">
        <v>418</v>
      </c>
      <c r="DB8" s="237">
        <v>32500000</v>
      </c>
      <c r="DC8" s="167">
        <v>43190</v>
      </c>
      <c r="DD8" s="167">
        <v>43281</v>
      </c>
      <c r="DE8" s="54" t="s">
        <v>831</v>
      </c>
      <c r="DF8" s="235" t="s">
        <v>728</v>
      </c>
      <c r="DG8" s="191">
        <v>9.1999999999999993</v>
      </c>
      <c r="DH8" s="92" t="s">
        <v>418</v>
      </c>
      <c r="DI8" s="237">
        <v>32500000</v>
      </c>
      <c r="DJ8" s="167">
        <v>43190</v>
      </c>
      <c r="DK8" s="167">
        <v>43281</v>
      </c>
      <c r="DL8" s="54"/>
      <c r="DM8" s="61">
        <v>10000000</v>
      </c>
      <c r="DN8" s="61">
        <v>0</v>
      </c>
      <c r="DO8" s="61">
        <v>10000000</v>
      </c>
      <c r="DP8" s="61">
        <v>25000000</v>
      </c>
      <c r="DQ8" s="82">
        <v>0.22</v>
      </c>
      <c r="DR8" s="82">
        <v>0.22</v>
      </c>
      <c r="DS8" s="61">
        <v>5</v>
      </c>
      <c r="DT8" s="34" t="s">
        <v>578</v>
      </c>
      <c r="DU8" s="54" t="s">
        <v>61</v>
      </c>
      <c r="DV8" s="237">
        <v>28000000</v>
      </c>
      <c r="DW8" s="237">
        <v>57000000</v>
      </c>
      <c r="DX8" s="237">
        <v>120000</v>
      </c>
      <c r="DY8" s="295"/>
      <c r="DZ8" s="92" t="s">
        <v>655</v>
      </c>
      <c r="EA8" s="92" t="s">
        <v>655</v>
      </c>
      <c r="EB8" s="91"/>
      <c r="EC8" s="91"/>
      <c r="ED8" s="228"/>
      <c r="EE8" s="90"/>
      <c r="EF8" s="90"/>
      <c r="EG8" s="90"/>
      <c r="EH8" s="295"/>
    </row>
    <row r="9" spans="1:138" ht="15" customHeight="1" x14ac:dyDescent="0.25">
      <c r="A9" s="54" t="s">
        <v>3</v>
      </c>
      <c r="B9" s="316">
        <v>5</v>
      </c>
      <c r="C9" s="54" t="s">
        <v>42</v>
      </c>
      <c r="D9" s="34" t="s">
        <v>695</v>
      </c>
      <c r="E9" s="34" t="s">
        <v>22</v>
      </c>
      <c r="F9" s="34" t="s">
        <v>22</v>
      </c>
      <c r="G9" s="34" t="s">
        <v>21</v>
      </c>
      <c r="H9" s="34" t="s">
        <v>68</v>
      </c>
      <c r="I9" s="34" t="s">
        <v>18</v>
      </c>
      <c r="J9" s="34" t="s">
        <v>594</v>
      </c>
      <c r="K9" s="163">
        <v>43472</v>
      </c>
      <c r="L9" s="54" t="s">
        <v>631</v>
      </c>
      <c r="M9" s="54" t="s">
        <v>636</v>
      </c>
      <c r="N9" s="54" t="s">
        <v>641</v>
      </c>
      <c r="O9" s="54"/>
      <c r="P9" s="34" t="s">
        <v>855</v>
      </c>
      <c r="Q9" s="34" t="s">
        <v>1085</v>
      </c>
      <c r="R9" s="34"/>
      <c r="S9" s="34"/>
      <c r="T9" s="54" t="s">
        <v>626</v>
      </c>
      <c r="U9" s="93">
        <v>10</v>
      </c>
      <c r="V9" s="54"/>
      <c r="W9" s="54" t="s">
        <v>136</v>
      </c>
      <c r="X9" s="34" t="s">
        <v>276</v>
      </c>
      <c r="Y9" s="54"/>
      <c r="Z9" s="34"/>
      <c r="AA9" s="54" t="s">
        <v>138</v>
      </c>
      <c r="AB9" s="34" t="s">
        <v>1501</v>
      </c>
      <c r="AC9" s="295" t="s">
        <v>1802</v>
      </c>
      <c r="AD9" s="54" t="s">
        <v>138</v>
      </c>
      <c r="AE9" s="387"/>
      <c r="AF9" s="34" t="s">
        <v>579</v>
      </c>
      <c r="AG9" s="157"/>
      <c r="AH9" s="163"/>
      <c r="AI9" s="54"/>
      <c r="AJ9" s="34"/>
      <c r="AK9" s="163"/>
      <c r="AL9" s="389"/>
      <c r="AM9" s="61">
        <v>75000000</v>
      </c>
      <c r="AN9" s="61">
        <v>275000000</v>
      </c>
      <c r="AO9" s="61">
        <v>3000000</v>
      </c>
      <c r="AP9" s="61">
        <v>200000000</v>
      </c>
      <c r="AQ9" s="61">
        <v>200000000</v>
      </c>
      <c r="AR9" s="61">
        <v>6000000</v>
      </c>
      <c r="AS9" s="94">
        <f t="shared" si="0"/>
        <v>406000000</v>
      </c>
      <c r="AT9" s="61">
        <v>0</v>
      </c>
      <c r="AU9" s="61">
        <v>10000000</v>
      </c>
      <c r="AV9" s="249">
        <v>0</v>
      </c>
      <c r="AW9" s="61"/>
      <c r="AX9" s="237">
        <v>1950000</v>
      </c>
      <c r="AY9" s="247">
        <v>40.5</v>
      </c>
      <c r="AZ9" s="237">
        <v>78950000</v>
      </c>
      <c r="BA9" s="237">
        <v>77000000</v>
      </c>
      <c r="BB9" s="237">
        <v>208000000</v>
      </c>
      <c r="BC9" s="92" t="s">
        <v>159</v>
      </c>
      <c r="BD9" s="92" t="s">
        <v>266</v>
      </c>
      <c r="BE9" s="237">
        <v>78000000</v>
      </c>
      <c r="BF9" s="237">
        <v>60000000</v>
      </c>
      <c r="BG9" s="237">
        <v>30000000</v>
      </c>
      <c r="BH9" s="237">
        <v>25000000</v>
      </c>
      <c r="BI9" s="237">
        <v>20000000</v>
      </c>
      <c r="BJ9" s="295"/>
      <c r="BK9" s="91">
        <v>0</v>
      </c>
      <c r="BL9" s="100">
        <v>0</v>
      </c>
      <c r="BM9" s="100">
        <v>0</v>
      </c>
      <c r="BN9" s="100">
        <v>0</v>
      </c>
      <c r="BO9" s="295"/>
      <c r="BP9" s="61">
        <v>75000000</v>
      </c>
      <c r="BQ9" s="61">
        <v>275000000</v>
      </c>
      <c r="BR9" s="61">
        <v>3000000</v>
      </c>
      <c r="BS9" s="61">
        <v>200000000</v>
      </c>
      <c r="BT9" s="61">
        <v>200000000</v>
      </c>
      <c r="BU9" s="61">
        <v>6000000</v>
      </c>
      <c r="BV9" s="94">
        <f t="shared" si="1"/>
        <v>406000000</v>
      </c>
      <c r="BW9" s="61">
        <v>10000000</v>
      </c>
      <c r="BX9" s="233">
        <v>0</v>
      </c>
      <c r="BY9" s="61">
        <v>750</v>
      </c>
      <c r="BZ9" s="295"/>
      <c r="CA9" s="61">
        <v>50000000</v>
      </c>
      <c r="CB9" s="61" t="s">
        <v>655</v>
      </c>
      <c r="CC9" s="61" t="s">
        <v>655</v>
      </c>
      <c r="CD9" s="61" t="s">
        <v>655</v>
      </c>
      <c r="CE9" s="61" t="s">
        <v>655</v>
      </c>
      <c r="CF9" s="233"/>
      <c r="CG9" s="186" t="str">
        <f t="shared" si="2"/>
        <v/>
      </c>
      <c r="CH9" s="186" t="str">
        <f t="shared" si="3"/>
        <v/>
      </c>
      <c r="CI9" s="186" t="str">
        <f t="shared" si="4"/>
        <v/>
      </c>
      <c r="CJ9" s="92"/>
      <c r="CK9" s="363"/>
      <c r="CL9" s="295"/>
      <c r="CM9" s="82">
        <v>0.14000000000000001</v>
      </c>
      <c r="CN9" s="82">
        <v>0</v>
      </c>
      <c r="CO9" s="61">
        <v>0</v>
      </c>
      <c r="CP9" s="61">
        <v>0</v>
      </c>
      <c r="CQ9" s="61">
        <v>1</v>
      </c>
      <c r="CR9" s="54" t="s">
        <v>650</v>
      </c>
      <c r="CS9" s="90" t="s">
        <v>655</v>
      </c>
      <c r="CT9" s="295"/>
      <c r="CU9" s="34"/>
      <c r="CV9" s="163"/>
      <c r="CW9" s="54"/>
      <c r="CX9" s="295"/>
      <c r="CY9" s="235"/>
      <c r="CZ9" s="191"/>
      <c r="DA9" s="92"/>
      <c r="DB9" s="237"/>
      <c r="DC9" s="167"/>
      <c r="DD9" s="167"/>
      <c r="DE9" s="54"/>
      <c r="DF9" s="235"/>
      <c r="DG9" s="191"/>
      <c r="DH9" s="92"/>
      <c r="DI9" s="237"/>
      <c r="DJ9" s="167"/>
      <c r="DK9" s="167"/>
      <c r="DL9" s="54"/>
      <c r="DM9" s="61">
        <v>50000000</v>
      </c>
      <c r="DN9" s="61">
        <v>0</v>
      </c>
      <c r="DO9" s="61">
        <v>0</v>
      </c>
      <c r="DP9" s="61">
        <v>300000000</v>
      </c>
      <c r="DQ9" s="82">
        <v>0.14000000000000001</v>
      </c>
      <c r="DR9" s="82">
        <v>0</v>
      </c>
      <c r="DS9" s="61">
        <v>6</v>
      </c>
      <c r="DT9" s="34" t="s">
        <v>579</v>
      </c>
      <c r="DU9" s="54" t="s">
        <v>647</v>
      </c>
      <c r="DV9" s="237">
        <v>5000000</v>
      </c>
      <c r="DW9" s="237">
        <v>33500000</v>
      </c>
      <c r="DX9" s="237">
        <v>900000</v>
      </c>
      <c r="DY9" s="295"/>
      <c r="DZ9" s="92" t="s">
        <v>655</v>
      </c>
      <c r="EA9" s="92" t="s">
        <v>655</v>
      </c>
      <c r="EB9" s="91"/>
      <c r="EC9" s="91"/>
      <c r="ED9" s="228"/>
      <c r="EE9" s="90"/>
      <c r="EF9" s="90"/>
      <c r="EG9" s="90"/>
      <c r="EH9" s="295"/>
    </row>
    <row r="10" spans="1:138" ht="15" customHeight="1" x14ac:dyDescent="0.25">
      <c r="A10" s="54"/>
      <c r="B10" s="316"/>
      <c r="C10" s="54"/>
      <c r="D10" s="34"/>
      <c r="E10" s="34"/>
      <c r="F10" s="34"/>
      <c r="G10" s="34"/>
      <c r="H10" s="34"/>
      <c r="I10" s="34"/>
      <c r="J10" s="34"/>
      <c r="K10" s="163"/>
      <c r="L10" s="54"/>
      <c r="M10" s="54"/>
      <c r="N10" s="54"/>
      <c r="O10" s="54"/>
      <c r="P10" s="34"/>
      <c r="Q10" s="34"/>
      <c r="R10" s="34"/>
      <c r="S10" s="34"/>
      <c r="T10" s="54"/>
      <c r="U10" s="93"/>
      <c r="V10" s="54"/>
      <c r="W10" s="54"/>
      <c r="X10" s="34"/>
      <c r="Y10" s="54"/>
      <c r="Z10" s="34"/>
      <c r="AA10" s="54"/>
      <c r="AB10" s="34"/>
      <c r="AC10" s="295"/>
      <c r="AD10" s="54"/>
      <c r="AE10" s="387"/>
      <c r="AF10" s="34"/>
      <c r="AG10" s="157"/>
      <c r="AH10" s="163"/>
      <c r="AI10" s="54"/>
      <c r="AJ10" s="34"/>
      <c r="AK10" s="163"/>
      <c r="AL10" s="389"/>
      <c r="AM10" s="61"/>
      <c r="AN10" s="61"/>
      <c r="AO10" s="61"/>
      <c r="AP10" s="61"/>
      <c r="AQ10" s="61"/>
      <c r="AR10" s="61"/>
      <c r="AS10" s="94" t="str">
        <f t="shared" si="0"/>
        <v/>
      </c>
      <c r="AT10" s="61"/>
      <c r="AU10" s="61"/>
      <c r="AV10" s="249"/>
      <c r="AW10" s="61"/>
      <c r="AX10" s="237"/>
      <c r="AY10" s="247"/>
      <c r="AZ10" s="237"/>
      <c r="BA10" s="237"/>
      <c r="BB10" s="237"/>
      <c r="BC10" s="92"/>
      <c r="BD10" s="92"/>
      <c r="BE10" s="237"/>
      <c r="BF10" s="237"/>
      <c r="BG10" s="237"/>
      <c r="BH10" s="237"/>
      <c r="BI10" s="237"/>
      <c r="BJ10" s="295"/>
      <c r="BK10" s="91"/>
      <c r="BL10" s="100"/>
      <c r="BM10" s="100"/>
      <c r="BN10" s="100"/>
      <c r="BO10" s="295"/>
      <c r="BP10" s="61"/>
      <c r="BQ10" s="61"/>
      <c r="BR10" s="61"/>
      <c r="BS10" s="61"/>
      <c r="BT10" s="61"/>
      <c r="BU10" s="61"/>
      <c r="BV10" s="94" t="str">
        <f t="shared" si="1"/>
        <v/>
      </c>
      <c r="BW10" s="61"/>
      <c r="BX10" s="233"/>
      <c r="BY10" s="61"/>
      <c r="BZ10" s="295"/>
      <c r="CA10" s="61"/>
      <c r="CB10" s="61"/>
      <c r="CC10" s="61"/>
      <c r="CD10" s="61"/>
      <c r="CE10" s="61"/>
      <c r="CF10" s="233"/>
      <c r="CG10" s="186" t="str">
        <f t="shared" si="2"/>
        <v/>
      </c>
      <c r="CH10" s="186" t="str">
        <f t="shared" si="3"/>
        <v/>
      </c>
      <c r="CI10" s="186" t="str">
        <f t="shared" si="4"/>
        <v/>
      </c>
      <c r="CJ10" s="92"/>
      <c r="CK10" s="363"/>
      <c r="CL10" s="295"/>
      <c r="CM10" s="82"/>
      <c r="CN10" s="82"/>
      <c r="CO10" s="61"/>
      <c r="CP10" s="61"/>
      <c r="CQ10" s="61"/>
      <c r="CR10" s="54"/>
      <c r="CS10" s="90"/>
      <c r="CT10" s="295"/>
      <c r="CU10" s="34"/>
      <c r="CV10" s="163"/>
      <c r="CW10" s="54"/>
      <c r="CX10" s="295"/>
      <c r="CY10" s="235"/>
      <c r="CZ10" s="191"/>
      <c r="DA10" s="92"/>
      <c r="DB10" s="237"/>
      <c r="DC10" s="167"/>
      <c r="DD10" s="167"/>
      <c r="DE10" s="54"/>
      <c r="DF10" s="235"/>
      <c r="DG10" s="191"/>
      <c r="DH10" s="92"/>
      <c r="DI10" s="237"/>
      <c r="DJ10" s="167"/>
      <c r="DK10" s="167"/>
      <c r="DL10" s="54"/>
      <c r="DM10" s="61"/>
      <c r="DN10" s="61"/>
      <c r="DO10" s="61"/>
      <c r="DP10" s="61"/>
      <c r="DQ10" s="82"/>
      <c r="DR10" s="82"/>
      <c r="DS10" s="61"/>
      <c r="DT10" s="34"/>
      <c r="DU10" s="54"/>
      <c r="DV10" s="237"/>
      <c r="DW10" s="237"/>
      <c r="DX10" s="237"/>
      <c r="DY10" s="295"/>
      <c r="DZ10" s="92"/>
      <c r="EA10" s="92"/>
      <c r="EB10" s="91"/>
      <c r="EC10" s="91"/>
      <c r="ED10" s="228"/>
      <c r="EE10" s="90"/>
      <c r="EF10" s="90"/>
      <c r="EG10" s="90"/>
      <c r="EH10" s="295"/>
    </row>
    <row r="11" spans="1:138" ht="15" customHeight="1" x14ac:dyDescent="0.25">
      <c r="A11" s="54"/>
      <c r="B11" s="316"/>
      <c r="C11" s="54"/>
      <c r="D11" s="34"/>
      <c r="E11" s="34"/>
      <c r="F11" s="34"/>
      <c r="G11" s="34"/>
      <c r="H11" s="34"/>
      <c r="I11" s="34"/>
      <c r="J11" s="34"/>
      <c r="K11" s="163"/>
      <c r="L11" s="54"/>
      <c r="M11" s="54"/>
      <c r="N11" s="54"/>
      <c r="O11" s="54"/>
      <c r="P11" s="34"/>
      <c r="Q11" s="34"/>
      <c r="R11" s="34"/>
      <c r="S11" s="34"/>
      <c r="T11" s="54"/>
      <c r="U11" s="93"/>
      <c r="V11" s="54"/>
      <c r="W11" s="54"/>
      <c r="X11" s="34"/>
      <c r="Y11" s="54"/>
      <c r="Z11" s="34"/>
      <c r="AA11" s="54"/>
      <c r="AB11" s="34"/>
      <c r="AC11" s="295"/>
      <c r="AD11" s="54"/>
      <c r="AE11" s="387"/>
      <c r="AF11" s="34"/>
      <c r="AG11" s="157"/>
      <c r="AH11" s="163"/>
      <c r="AI11" s="54"/>
      <c r="AJ11" s="34"/>
      <c r="AK11" s="163"/>
      <c r="AL11" s="389"/>
      <c r="AM11" s="61"/>
      <c r="AN11" s="61"/>
      <c r="AO11" s="61"/>
      <c r="AP11" s="61"/>
      <c r="AQ11" s="61"/>
      <c r="AR11" s="61"/>
      <c r="AS11" s="94" t="str">
        <f t="shared" si="0"/>
        <v/>
      </c>
      <c r="AT11" s="61"/>
      <c r="AU11" s="61"/>
      <c r="AV11" s="249"/>
      <c r="AW11" s="61"/>
      <c r="AX11" s="237"/>
      <c r="AY11" s="247"/>
      <c r="AZ11" s="237"/>
      <c r="BA11" s="237"/>
      <c r="BB11" s="237"/>
      <c r="BC11" s="92"/>
      <c r="BD11" s="92"/>
      <c r="BE11" s="237"/>
      <c r="BF11" s="237"/>
      <c r="BG11" s="237"/>
      <c r="BH11" s="237"/>
      <c r="BI11" s="237"/>
      <c r="BJ11" s="295"/>
      <c r="BK11" s="91"/>
      <c r="BL11" s="100"/>
      <c r="BM11" s="100"/>
      <c r="BN11" s="100"/>
      <c r="BO11" s="295"/>
      <c r="BP11" s="61"/>
      <c r="BQ11" s="61"/>
      <c r="BR11" s="61"/>
      <c r="BS11" s="61"/>
      <c r="BT11" s="61"/>
      <c r="BU11" s="61"/>
      <c r="BV11" s="94" t="str">
        <f t="shared" si="1"/>
        <v/>
      </c>
      <c r="BW11" s="61"/>
      <c r="BX11" s="233"/>
      <c r="BY11" s="61"/>
      <c r="BZ11" s="295"/>
      <c r="CA11" s="61"/>
      <c r="CB11" s="61"/>
      <c r="CC11" s="61"/>
      <c r="CD11" s="61"/>
      <c r="CE11" s="61"/>
      <c r="CF11" s="233"/>
      <c r="CG11" s="186" t="str">
        <f t="shared" si="2"/>
        <v/>
      </c>
      <c r="CH11" s="186" t="str">
        <f t="shared" si="3"/>
        <v/>
      </c>
      <c r="CI11" s="186" t="str">
        <f t="shared" si="4"/>
        <v/>
      </c>
      <c r="CJ11" s="92"/>
      <c r="CK11" s="363"/>
      <c r="CL11" s="295"/>
      <c r="CM11" s="82"/>
      <c r="CN11" s="82"/>
      <c r="CO11" s="61"/>
      <c r="CP11" s="61"/>
      <c r="CQ11" s="61"/>
      <c r="CR11" s="54"/>
      <c r="CS11" s="90"/>
      <c r="CT11" s="295"/>
      <c r="CU11" s="34"/>
      <c r="CV11" s="163"/>
      <c r="CW11" s="54"/>
      <c r="CX11" s="295"/>
      <c r="CY11" s="235"/>
      <c r="CZ11" s="191"/>
      <c r="DA11" s="92"/>
      <c r="DB11" s="237"/>
      <c r="DC11" s="167"/>
      <c r="DD11" s="167"/>
      <c r="DE11" s="54"/>
      <c r="DF11" s="235"/>
      <c r="DG11" s="191"/>
      <c r="DH11" s="92"/>
      <c r="DI11" s="237"/>
      <c r="DJ11" s="167"/>
      <c r="DK11" s="167"/>
      <c r="DL11" s="54"/>
      <c r="DM11" s="61"/>
      <c r="DN11" s="61"/>
      <c r="DO11" s="61"/>
      <c r="DP11" s="61"/>
      <c r="DQ11" s="82"/>
      <c r="DR11" s="82"/>
      <c r="DS11" s="61"/>
      <c r="DT11" s="34"/>
      <c r="DU11" s="54"/>
      <c r="DV11" s="237"/>
      <c r="DW11" s="237"/>
      <c r="DX11" s="237"/>
      <c r="DY11" s="295"/>
      <c r="DZ11" s="92"/>
      <c r="EA11" s="92"/>
      <c r="EB11" s="91"/>
      <c r="EC11" s="91"/>
      <c r="ED11" s="228"/>
      <c r="EE11" s="90"/>
      <c r="EF11" s="90"/>
      <c r="EG11" s="90"/>
      <c r="EH11" s="295"/>
    </row>
    <row r="12" spans="1:138" ht="15" customHeight="1" x14ac:dyDescent="0.25">
      <c r="A12" s="54"/>
      <c r="B12" s="316"/>
      <c r="C12" s="54"/>
      <c r="D12" s="34"/>
      <c r="E12" s="34"/>
      <c r="F12" s="34"/>
      <c r="G12" s="34"/>
      <c r="H12" s="34"/>
      <c r="I12" s="34"/>
      <c r="J12" s="34"/>
      <c r="K12" s="163"/>
      <c r="L12" s="54"/>
      <c r="M12" s="54"/>
      <c r="N12" s="54"/>
      <c r="O12" s="54"/>
      <c r="P12" s="34"/>
      <c r="Q12" s="34"/>
      <c r="R12" s="34"/>
      <c r="S12" s="34"/>
      <c r="T12" s="54"/>
      <c r="U12" s="93"/>
      <c r="V12" s="54"/>
      <c r="W12" s="54"/>
      <c r="X12" s="34"/>
      <c r="Y12" s="54"/>
      <c r="Z12" s="34"/>
      <c r="AA12" s="54"/>
      <c r="AB12" s="34"/>
      <c r="AC12" s="295"/>
      <c r="AD12" s="54"/>
      <c r="AE12" s="387"/>
      <c r="AF12" s="34"/>
      <c r="AG12" s="157"/>
      <c r="AH12" s="163"/>
      <c r="AI12" s="54"/>
      <c r="AJ12" s="34"/>
      <c r="AK12" s="163"/>
      <c r="AL12" s="389"/>
      <c r="AM12" s="61"/>
      <c r="AN12" s="61"/>
      <c r="AO12" s="61"/>
      <c r="AP12" s="61"/>
      <c r="AQ12" s="61"/>
      <c r="AR12" s="61"/>
      <c r="AS12" s="94" t="str">
        <f t="shared" si="0"/>
        <v/>
      </c>
      <c r="AT12" s="61"/>
      <c r="AU12" s="61"/>
      <c r="AV12" s="249"/>
      <c r="AW12" s="61"/>
      <c r="AX12" s="237"/>
      <c r="AY12" s="247"/>
      <c r="AZ12" s="237"/>
      <c r="BA12" s="237"/>
      <c r="BB12" s="237"/>
      <c r="BC12" s="92"/>
      <c r="BD12" s="92"/>
      <c r="BE12" s="237"/>
      <c r="BF12" s="237"/>
      <c r="BG12" s="237"/>
      <c r="BH12" s="237"/>
      <c r="BI12" s="237"/>
      <c r="BJ12" s="295"/>
      <c r="BK12" s="91"/>
      <c r="BL12" s="100"/>
      <c r="BM12" s="100"/>
      <c r="BN12" s="100"/>
      <c r="BO12" s="295"/>
      <c r="BP12" s="61"/>
      <c r="BQ12" s="61"/>
      <c r="BR12" s="61"/>
      <c r="BS12" s="61"/>
      <c r="BT12" s="61"/>
      <c r="BU12" s="61"/>
      <c r="BV12" s="94" t="str">
        <f t="shared" si="1"/>
        <v/>
      </c>
      <c r="BW12" s="61"/>
      <c r="BX12" s="233"/>
      <c r="BY12" s="61"/>
      <c r="BZ12" s="295"/>
      <c r="CA12" s="61"/>
      <c r="CB12" s="61"/>
      <c r="CC12" s="61"/>
      <c r="CD12" s="61"/>
      <c r="CE12" s="61"/>
      <c r="CF12" s="233"/>
      <c r="CG12" s="186" t="str">
        <f t="shared" si="2"/>
        <v/>
      </c>
      <c r="CH12" s="186" t="str">
        <f t="shared" si="3"/>
        <v/>
      </c>
      <c r="CI12" s="186" t="str">
        <f t="shared" si="4"/>
        <v/>
      </c>
      <c r="CJ12" s="92"/>
      <c r="CK12" s="363"/>
      <c r="CL12" s="295"/>
      <c r="CM12" s="82"/>
      <c r="CN12" s="82"/>
      <c r="CO12" s="61"/>
      <c r="CP12" s="61"/>
      <c r="CQ12" s="61"/>
      <c r="CR12" s="54"/>
      <c r="CS12" s="90"/>
      <c r="CT12" s="295"/>
      <c r="CU12" s="34"/>
      <c r="CV12" s="163"/>
      <c r="CW12" s="54"/>
      <c r="CX12" s="295"/>
      <c r="CY12" s="235"/>
      <c r="CZ12" s="191"/>
      <c r="DA12" s="92"/>
      <c r="DB12" s="237"/>
      <c r="DC12" s="167"/>
      <c r="DD12" s="167"/>
      <c r="DE12" s="54"/>
      <c r="DF12" s="235"/>
      <c r="DG12" s="191"/>
      <c r="DH12" s="92"/>
      <c r="DI12" s="237"/>
      <c r="DJ12" s="167"/>
      <c r="DK12" s="167"/>
      <c r="DL12" s="54"/>
      <c r="DM12" s="61"/>
      <c r="DN12" s="61"/>
      <c r="DO12" s="61"/>
      <c r="DP12" s="61"/>
      <c r="DQ12" s="82"/>
      <c r="DR12" s="82"/>
      <c r="DS12" s="61"/>
      <c r="DT12" s="34"/>
      <c r="DU12" s="54"/>
      <c r="DV12" s="237"/>
      <c r="DW12" s="237"/>
      <c r="DX12" s="237"/>
      <c r="DY12" s="295"/>
      <c r="DZ12" s="92"/>
      <c r="EA12" s="92"/>
      <c r="EB12" s="91"/>
      <c r="EC12" s="91"/>
      <c r="ED12" s="228"/>
      <c r="EE12" s="90"/>
      <c r="EF12" s="90"/>
      <c r="EG12" s="90"/>
      <c r="EH12" s="295"/>
    </row>
    <row r="13" spans="1:138" ht="15" customHeight="1" x14ac:dyDescent="0.25">
      <c r="A13" s="54"/>
      <c r="B13" s="316"/>
      <c r="C13" s="54"/>
      <c r="D13" s="34"/>
      <c r="E13" s="34"/>
      <c r="F13" s="34"/>
      <c r="G13" s="34"/>
      <c r="H13" s="34"/>
      <c r="I13" s="34"/>
      <c r="J13" s="34"/>
      <c r="K13" s="163"/>
      <c r="L13" s="54"/>
      <c r="M13" s="54"/>
      <c r="N13" s="54"/>
      <c r="O13" s="54"/>
      <c r="P13" s="34"/>
      <c r="Q13" s="34"/>
      <c r="R13" s="34"/>
      <c r="S13" s="34"/>
      <c r="T13" s="54"/>
      <c r="U13" s="93"/>
      <c r="V13" s="54"/>
      <c r="W13" s="54"/>
      <c r="X13" s="34"/>
      <c r="Y13" s="54"/>
      <c r="Z13" s="34"/>
      <c r="AA13" s="54"/>
      <c r="AB13" s="34"/>
      <c r="AC13" s="295"/>
      <c r="AD13" s="54"/>
      <c r="AE13" s="387"/>
      <c r="AF13" s="34"/>
      <c r="AG13" s="157"/>
      <c r="AH13" s="163"/>
      <c r="AI13" s="54"/>
      <c r="AJ13" s="34"/>
      <c r="AK13" s="163"/>
      <c r="AL13" s="389"/>
      <c r="AM13" s="61"/>
      <c r="AN13" s="61"/>
      <c r="AO13" s="61"/>
      <c r="AP13" s="61"/>
      <c r="AQ13" s="61"/>
      <c r="AR13" s="61"/>
      <c r="AS13" s="94" t="str">
        <f t="shared" si="0"/>
        <v/>
      </c>
      <c r="AT13" s="61"/>
      <c r="AU13" s="61"/>
      <c r="AV13" s="249"/>
      <c r="AW13" s="61"/>
      <c r="AX13" s="237"/>
      <c r="AY13" s="247"/>
      <c r="AZ13" s="237"/>
      <c r="BA13" s="237"/>
      <c r="BB13" s="237"/>
      <c r="BC13" s="92"/>
      <c r="BD13" s="92"/>
      <c r="BE13" s="237"/>
      <c r="BF13" s="237"/>
      <c r="BG13" s="237"/>
      <c r="BH13" s="237"/>
      <c r="BI13" s="237"/>
      <c r="BJ13" s="295"/>
      <c r="BK13" s="91"/>
      <c r="BL13" s="100"/>
      <c r="BM13" s="100"/>
      <c r="BN13" s="100"/>
      <c r="BO13" s="295"/>
      <c r="BP13" s="61"/>
      <c r="BQ13" s="61"/>
      <c r="BR13" s="61"/>
      <c r="BS13" s="61"/>
      <c r="BT13" s="61"/>
      <c r="BU13" s="61"/>
      <c r="BV13" s="94" t="str">
        <f t="shared" si="1"/>
        <v/>
      </c>
      <c r="BW13" s="61"/>
      <c r="BX13" s="233"/>
      <c r="BY13" s="61"/>
      <c r="BZ13" s="295"/>
      <c r="CA13" s="61"/>
      <c r="CB13" s="61"/>
      <c r="CC13" s="61"/>
      <c r="CD13" s="61"/>
      <c r="CE13" s="61"/>
      <c r="CF13" s="233"/>
      <c r="CG13" s="186" t="str">
        <f t="shared" si="2"/>
        <v/>
      </c>
      <c r="CH13" s="186" t="str">
        <f t="shared" si="3"/>
        <v/>
      </c>
      <c r="CI13" s="186" t="str">
        <f t="shared" si="4"/>
        <v/>
      </c>
      <c r="CJ13" s="92"/>
      <c r="CK13" s="363"/>
      <c r="CL13" s="295"/>
      <c r="CM13" s="82"/>
      <c r="CN13" s="82"/>
      <c r="CO13" s="61"/>
      <c r="CP13" s="61"/>
      <c r="CQ13" s="61"/>
      <c r="CR13" s="54"/>
      <c r="CS13" s="90"/>
      <c r="CT13" s="295"/>
      <c r="CU13" s="34"/>
      <c r="CV13" s="163"/>
      <c r="CW13" s="54"/>
      <c r="CX13" s="295"/>
      <c r="CY13" s="235"/>
      <c r="CZ13" s="191"/>
      <c r="DA13" s="92"/>
      <c r="DB13" s="237"/>
      <c r="DC13" s="167"/>
      <c r="DD13" s="167"/>
      <c r="DE13" s="54"/>
      <c r="DF13" s="235"/>
      <c r="DG13" s="191"/>
      <c r="DH13" s="92"/>
      <c r="DI13" s="237"/>
      <c r="DJ13" s="167"/>
      <c r="DK13" s="167"/>
      <c r="DL13" s="54"/>
      <c r="DM13" s="61"/>
      <c r="DN13" s="61"/>
      <c r="DO13" s="61"/>
      <c r="DP13" s="61"/>
      <c r="DQ13" s="82"/>
      <c r="DR13" s="82"/>
      <c r="DS13" s="61"/>
      <c r="DT13" s="34"/>
      <c r="DU13" s="54"/>
      <c r="DV13" s="237"/>
      <c r="DW13" s="237"/>
      <c r="DX13" s="237"/>
      <c r="DY13" s="295"/>
      <c r="DZ13" s="92"/>
      <c r="EA13" s="92"/>
      <c r="EB13" s="91"/>
      <c r="EC13" s="91"/>
      <c r="ED13" s="228"/>
      <c r="EE13" s="90"/>
      <c r="EF13" s="90"/>
      <c r="EG13" s="90"/>
      <c r="EH13" s="295"/>
    </row>
    <row r="14" spans="1:138" ht="15" customHeight="1" x14ac:dyDescent="0.25">
      <c r="A14" s="54"/>
      <c r="B14" s="316"/>
      <c r="C14" s="54"/>
      <c r="D14" s="34"/>
      <c r="E14" s="34"/>
      <c r="F14" s="34"/>
      <c r="G14" s="34"/>
      <c r="H14" s="34"/>
      <c r="I14" s="34"/>
      <c r="J14" s="34"/>
      <c r="K14" s="163"/>
      <c r="L14" s="54"/>
      <c r="M14" s="54"/>
      <c r="N14" s="54"/>
      <c r="O14" s="54"/>
      <c r="P14" s="34"/>
      <c r="Q14" s="34"/>
      <c r="R14" s="34"/>
      <c r="S14" s="34"/>
      <c r="T14" s="54"/>
      <c r="U14" s="93"/>
      <c r="V14" s="54"/>
      <c r="W14" s="54"/>
      <c r="X14" s="34"/>
      <c r="Y14" s="54"/>
      <c r="Z14" s="34"/>
      <c r="AA14" s="54"/>
      <c r="AB14" s="34"/>
      <c r="AC14" s="295"/>
      <c r="AD14" s="54"/>
      <c r="AE14" s="387"/>
      <c r="AF14" s="34"/>
      <c r="AG14" s="157"/>
      <c r="AH14" s="163"/>
      <c r="AI14" s="54"/>
      <c r="AJ14" s="34"/>
      <c r="AK14" s="163"/>
      <c r="AL14" s="389"/>
      <c r="AM14" s="61"/>
      <c r="AN14" s="61"/>
      <c r="AO14" s="61"/>
      <c r="AP14" s="61"/>
      <c r="AQ14" s="61"/>
      <c r="AR14" s="61"/>
      <c r="AS14" s="94" t="str">
        <f t="shared" si="0"/>
        <v/>
      </c>
      <c r="AT14" s="61"/>
      <c r="AU14" s="61"/>
      <c r="AV14" s="249"/>
      <c r="AW14" s="61"/>
      <c r="AX14" s="237"/>
      <c r="AY14" s="247"/>
      <c r="AZ14" s="237"/>
      <c r="BA14" s="237"/>
      <c r="BB14" s="237"/>
      <c r="BC14" s="92"/>
      <c r="BD14" s="92"/>
      <c r="BE14" s="237"/>
      <c r="BF14" s="237"/>
      <c r="BG14" s="237"/>
      <c r="BH14" s="237"/>
      <c r="BI14" s="237"/>
      <c r="BJ14" s="295"/>
      <c r="BK14" s="91"/>
      <c r="BL14" s="100"/>
      <c r="BM14" s="100"/>
      <c r="BN14" s="100"/>
      <c r="BO14" s="295"/>
      <c r="BP14" s="61"/>
      <c r="BQ14" s="61"/>
      <c r="BR14" s="61"/>
      <c r="BS14" s="61"/>
      <c r="BT14" s="61"/>
      <c r="BU14" s="61"/>
      <c r="BV14" s="94" t="str">
        <f t="shared" si="1"/>
        <v/>
      </c>
      <c r="BW14" s="61"/>
      <c r="BX14" s="233"/>
      <c r="BY14" s="61"/>
      <c r="BZ14" s="295"/>
      <c r="CA14" s="61"/>
      <c r="CB14" s="61"/>
      <c r="CC14" s="61"/>
      <c r="CD14" s="61"/>
      <c r="CE14" s="61"/>
      <c r="CF14" s="233"/>
      <c r="CG14" s="186" t="str">
        <f t="shared" si="2"/>
        <v/>
      </c>
      <c r="CH14" s="186" t="str">
        <f t="shared" si="3"/>
        <v/>
      </c>
      <c r="CI14" s="186" t="str">
        <f t="shared" si="4"/>
        <v/>
      </c>
      <c r="CJ14" s="92"/>
      <c r="CK14" s="363"/>
      <c r="CL14" s="295"/>
      <c r="CM14" s="82"/>
      <c r="CN14" s="82"/>
      <c r="CO14" s="61"/>
      <c r="CP14" s="61"/>
      <c r="CQ14" s="61"/>
      <c r="CR14" s="54"/>
      <c r="CS14" s="90"/>
      <c r="CT14" s="295"/>
      <c r="CU14" s="34"/>
      <c r="CV14" s="163"/>
      <c r="CW14" s="54"/>
      <c r="CX14" s="295"/>
      <c r="CY14" s="235"/>
      <c r="CZ14" s="191"/>
      <c r="DA14" s="92"/>
      <c r="DB14" s="237"/>
      <c r="DC14" s="167"/>
      <c r="DD14" s="167"/>
      <c r="DE14" s="54"/>
      <c r="DF14" s="235"/>
      <c r="DG14" s="191"/>
      <c r="DH14" s="92"/>
      <c r="DI14" s="237"/>
      <c r="DJ14" s="167"/>
      <c r="DK14" s="167"/>
      <c r="DL14" s="54"/>
      <c r="DM14" s="61"/>
      <c r="DN14" s="61"/>
      <c r="DO14" s="61"/>
      <c r="DP14" s="61"/>
      <c r="DQ14" s="82"/>
      <c r="DR14" s="82"/>
      <c r="DS14" s="61"/>
      <c r="DT14" s="34"/>
      <c r="DU14" s="54"/>
      <c r="DV14" s="237"/>
      <c r="DW14" s="237"/>
      <c r="DX14" s="237"/>
      <c r="DY14" s="295"/>
      <c r="DZ14" s="92"/>
      <c r="EA14" s="92"/>
      <c r="EB14" s="91"/>
      <c r="EC14" s="91"/>
      <c r="ED14" s="228"/>
      <c r="EE14" s="90"/>
      <c r="EF14" s="90"/>
      <c r="EG14" s="90"/>
      <c r="EH14" s="295"/>
    </row>
    <row r="15" spans="1:138" ht="15" customHeight="1" x14ac:dyDescent="0.25">
      <c r="A15" s="54"/>
      <c r="B15" s="316"/>
      <c r="C15" s="54"/>
      <c r="D15" s="34"/>
      <c r="E15" s="34"/>
      <c r="F15" s="34"/>
      <c r="G15" s="34"/>
      <c r="H15" s="34"/>
      <c r="I15" s="34"/>
      <c r="J15" s="34"/>
      <c r="K15" s="163"/>
      <c r="L15" s="54"/>
      <c r="M15" s="54"/>
      <c r="N15" s="54"/>
      <c r="O15" s="54"/>
      <c r="P15" s="34"/>
      <c r="Q15" s="34"/>
      <c r="R15" s="34"/>
      <c r="S15" s="34"/>
      <c r="T15" s="54"/>
      <c r="U15" s="93"/>
      <c r="V15" s="54"/>
      <c r="W15" s="54"/>
      <c r="X15" s="34"/>
      <c r="Y15" s="54"/>
      <c r="Z15" s="34"/>
      <c r="AA15" s="54"/>
      <c r="AB15" s="34"/>
      <c r="AC15" s="295"/>
      <c r="AD15" s="54"/>
      <c r="AE15" s="387"/>
      <c r="AF15" s="34"/>
      <c r="AG15" s="157"/>
      <c r="AH15" s="163"/>
      <c r="AI15" s="54"/>
      <c r="AJ15" s="34"/>
      <c r="AK15" s="163"/>
      <c r="AL15" s="389"/>
      <c r="AM15" s="61"/>
      <c r="AN15" s="61"/>
      <c r="AO15" s="61"/>
      <c r="AP15" s="61"/>
      <c r="AQ15" s="61"/>
      <c r="AR15" s="61"/>
      <c r="AS15" s="94" t="str">
        <f t="shared" si="0"/>
        <v/>
      </c>
      <c r="AT15" s="61"/>
      <c r="AU15" s="61"/>
      <c r="AV15" s="249"/>
      <c r="AW15" s="61"/>
      <c r="AX15" s="237"/>
      <c r="AY15" s="247"/>
      <c r="AZ15" s="237"/>
      <c r="BA15" s="237"/>
      <c r="BB15" s="237"/>
      <c r="BC15" s="92"/>
      <c r="BD15" s="92"/>
      <c r="BE15" s="237"/>
      <c r="BF15" s="237"/>
      <c r="BG15" s="237"/>
      <c r="BH15" s="237"/>
      <c r="BI15" s="237"/>
      <c r="BJ15" s="295"/>
      <c r="BK15" s="91"/>
      <c r="BL15" s="100"/>
      <c r="BM15" s="100"/>
      <c r="BN15" s="100"/>
      <c r="BO15" s="295"/>
      <c r="BP15" s="61"/>
      <c r="BQ15" s="61"/>
      <c r="BR15" s="61"/>
      <c r="BS15" s="61"/>
      <c r="BT15" s="61"/>
      <c r="BU15" s="61"/>
      <c r="BV15" s="94" t="str">
        <f t="shared" si="1"/>
        <v/>
      </c>
      <c r="BW15" s="61"/>
      <c r="BX15" s="233"/>
      <c r="BY15" s="61"/>
      <c r="BZ15" s="295"/>
      <c r="CA15" s="61"/>
      <c r="CB15" s="61"/>
      <c r="CC15" s="61"/>
      <c r="CD15" s="61"/>
      <c r="CE15" s="61"/>
      <c r="CF15" s="233"/>
      <c r="CG15" s="186" t="str">
        <f t="shared" si="2"/>
        <v/>
      </c>
      <c r="CH15" s="186" t="str">
        <f t="shared" si="3"/>
        <v/>
      </c>
      <c r="CI15" s="186" t="str">
        <f t="shared" si="4"/>
        <v/>
      </c>
      <c r="CJ15" s="92"/>
      <c r="CK15" s="363"/>
      <c r="CL15" s="295"/>
      <c r="CM15" s="82"/>
      <c r="CN15" s="82"/>
      <c r="CO15" s="61"/>
      <c r="CP15" s="61"/>
      <c r="CQ15" s="61"/>
      <c r="CR15" s="54"/>
      <c r="CS15" s="90"/>
      <c r="CT15" s="295"/>
      <c r="CU15" s="34"/>
      <c r="CV15" s="163"/>
      <c r="CW15" s="54"/>
      <c r="CX15" s="295"/>
      <c r="CY15" s="235"/>
      <c r="CZ15" s="191"/>
      <c r="DA15" s="92"/>
      <c r="DB15" s="237"/>
      <c r="DC15" s="167"/>
      <c r="DD15" s="167"/>
      <c r="DE15" s="54"/>
      <c r="DF15" s="235"/>
      <c r="DG15" s="191"/>
      <c r="DH15" s="92"/>
      <c r="DI15" s="237"/>
      <c r="DJ15" s="167"/>
      <c r="DK15" s="167"/>
      <c r="DL15" s="54"/>
      <c r="DM15" s="61"/>
      <c r="DN15" s="61"/>
      <c r="DO15" s="61"/>
      <c r="DP15" s="61"/>
      <c r="DQ15" s="82"/>
      <c r="DR15" s="82"/>
      <c r="DS15" s="61"/>
      <c r="DT15" s="34"/>
      <c r="DU15" s="54"/>
      <c r="DV15" s="237"/>
      <c r="DW15" s="237"/>
      <c r="DX15" s="237"/>
      <c r="DY15" s="295"/>
      <c r="DZ15" s="92"/>
      <c r="EA15" s="92"/>
      <c r="EB15" s="91"/>
      <c r="EC15" s="91"/>
      <c r="ED15" s="228"/>
      <c r="EE15" s="90"/>
      <c r="EF15" s="90"/>
      <c r="EG15" s="90"/>
      <c r="EH15" s="295"/>
    </row>
    <row r="16" spans="1:138" ht="15" customHeight="1" x14ac:dyDescent="0.25">
      <c r="A16" s="54"/>
      <c r="B16" s="316"/>
      <c r="C16" s="54"/>
      <c r="D16" s="34"/>
      <c r="E16" s="34"/>
      <c r="F16" s="34"/>
      <c r="G16" s="34"/>
      <c r="H16" s="34"/>
      <c r="I16" s="34"/>
      <c r="J16" s="34"/>
      <c r="K16" s="163"/>
      <c r="L16" s="54"/>
      <c r="M16" s="54"/>
      <c r="N16" s="54"/>
      <c r="O16" s="54"/>
      <c r="P16" s="34"/>
      <c r="Q16" s="34"/>
      <c r="R16" s="34"/>
      <c r="S16" s="34"/>
      <c r="T16" s="54"/>
      <c r="U16" s="93"/>
      <c r="V16" s="54"/>
      <c r="W16" s="54"/>
      <c r="X16" s="34"/>
      <c r="Y16" s="54"/>
      <c r="Z16" s="34"/>
      <c r="AA16" s="54"/>
      <c r="AB16" s="34"/>
      <c r="AC16" s="295"/>
      <c r="AD16" s="54"/>
      <c r="AE16" s="387"/>
      <c r="AF16" s="34"/>
      <c r="AG16" s="157"/>
      <c r="AH16" s="163"/>
      <c r="AI16" s="54"/>
      <c r="AJ16" s="34"/>
      <c r="AK16" s="163"/>
      <c r="AL16" s="389"/>
      <c r="AM16" s="61"/>
      <c r="AN16" s="61"/>
      <c r="AO16" s="61"/>
      <c r="AP16" s="61"/>
      <c r="AQ16" s="61"/>
      <c r="AR16" s="61"/>
      <c r="AS16" s="94" t="str">
        <f t="shared" si="0"/>
        <v/>
      </c>
      <c r="AT16" s="61"/>
      <c r="AU16" s="61"/>
      <c r="AV16" s="249"/>
      <c r="AW16" s="61"/>
      <c r="AX16" s="237"/>
      <c r="AY16" s="247"/>
      <c r="AZ16" s="237"/>
      <c r="BA16" s="237"/>
      <c r="BB16" s="237"/>
      <c r="BC16" s="92"/>
      <c r="BD16" s="92"/>
      <c r="BE16" s="237"/>
      <c r="BF16" s="237"/>
      <c r="BG16" s="237"/>
      <c r="BH16" s="237"/>
      <c r="BI16" s="237"/>
      <c r="BJ16" s="295"/>
      <c r="BK16" s="91"/>
      <c r="BL16" s="100"/>
      <c r="BM16" s="100"/>
      <c r="BN16" s="100"/>
      <c r="BO16" s="295"/>
      <c r="BP16" s="61"/>
      <c r="BQ16" s="61"/>
      <c r="BR16" s="61"/>
      <c r="BS16" s="61"/>
      <c r="BT16" s="61"/>
      <c r="BU16" s="61"/>
      <c r="BV16" s="94" t="str">
        <f t="shared" si="1"/>
        <v/>
      </c>
      <c r="BW16" s="61"/>
      <c r="BX16" s="233"/>
      <c r="BY16" s="61"/>
      <c r="BZ16" s="295"/>
      <c r="CA16" s="61"/>
      <c r="CB16" s="61"/>
      <c r="CC16" s="61"/>
      <c r="CD16" s="61"/>
      <c r="CE16" s="61"/>
      <c r="CF16" s="233"/>
      <c r="CG16" s="186" t="str">
        <f t="shared" si="2"/>
        <v/>
      </c>
      <c r="CH16" s="186" t="str">
        <f t="shared" si="3"/>
        <v/>
      </c>
      <c r="CI16" s="186" t="str">
        <f t="shared" si="4"/>
        <v/>
      </c>
      <c r="CJ16" s="92"/>
      <c r="CK16" s="363"/>
      <c r="CL16" s="295"/>
      <c r="CM16" s="82"/>
      <c r="CN16" s="82"/>
      <c r="CO16" s="61"/>
      <c r="CP16" s="61"/>
      <c r="CQ16" s="61"/>
      <c r="CR16" s="54"/>
      <c r="CS16" s="90"/>
      <c r="CT16" s="295"/>
      <c r="CU16" s="34"/>
      <c r="CV16" s="163"/>
      <c r="CW16" s="54"/>
      <c r="CX16" s="295"/>
      <c r="CY16" s="235"/>
      <c r="CZ16" s="191"/>
      <c r="DA16" s="92"/>
      <c r="DB16" s="237"/>
      <c r="DC16" s="167"/>
      <c r="DD16" s="167"/>
      <c r="DE16" s="54"/>
      <c r="DF16" s="235"/>
      <c r="DG16" s="191"/>
      <c r="DH16" s="92"/>
      <c r="DI16" s="237"/>
      <c r="DJ16" s="167"/>
      <c r="DK16" s="167"/>
      <c r="DL16" s="54"/>
      <c r="DM16" s="61"/>
      <c r="DN16" s="61"/>
      <c r="DO16" s="61"/>
      <c r="DP16" s="61"/>
      <c r="DQ16" s="82"/>
      <c r="DR16" s="82"/>
      <c r="DS16" s="61"/>
      <c r="DT16" s="34"/>
      <c r="DU16" s="54"/>
      <c r="DV16" s="237"/>
      <c r="DW16" s="237"/>
      <c r="DX16" s="237"/>
      <c r="DY16" s="295"/>
      <c r="DZ16" s="92"/>
      <c r="EA16" s="92"/>
      <c r="EB16" s="91"/>
      <c r="EC16" s="91"/>
      <c r="ED16" s="228"/>
      <c r="EE16" s="90"/>
      <c r="EF16" s="90"/>
      <c r="EG16" s="90"/>
      <c r="EH16" s="295"/>
    </row>
    <row r="17" spans="1:138" ht="15" customHeight="1" x14ac:dyDescent="0.25">
      <c r="A17" s="54"/>
      <c r="B17" s="316"/>
      <c r="C17" s="54"/>
      <c r="D17" s="34"/>
      <c r="E17" s="34"/>
      <c r="F17" s="34"/>
      <c r="G17" s="34"/>
      <c r="H17" s="34"/>
      <c r="I17" s="34"/>
      <c r="J17" s="34"/>
      <c r="K17" s="163"/>
      <c r="L17" s="54"/>
      <c r="M17" s="54"/>
      <c r="N17" s="54"/>
      <c r="O17" s="54"/>
      <c r="P17" s="34"/>
      <c r="Q17" s="34"/>
      <c r="R17" s="34"/>
      <c r="S17" s="34"/>
      <c r="T17" s="54"/>
      <c r="U17" s="93"/>
      <c r="V17" s="54"/>
      <c r="W17" s="54"/>
      <c r="X17" s="34"/>
      <c r="Y17" s="54"/>
      <c r="Z17" s="34"/>
      <c r="AA17" s="54"/>
      <c r="AB17" s="34"/>
      <c r="AC17" s="295"/>
      <c r="AD17" s="54"/>
      <c r="AE17" s="387"/>
      <c r="AF17" s="34"/>
      <c r="AG17" s="157"/>
      <c r="AH17" s="163"/>
      <c r="AI17" s="54"/>
      <c r="AJ17" s="34"/>
      <c r="AK17" s="163"/>
      <c r="AL17" s="389"/>
      <c r="AM17" s="61"/>
      <c r="AN17" s="61"/>
      <c r="AO17" s="61"/>
      <c r="AP17" s="61"/>
      <c r="AQ17" s="61"/>
      <c r="AR17" s="61"/>
      <c r="AS17" s="94" t="str">
        <f t="shared" si="0"/>
        <v/>
      </c>
      <c r="AT17" s="61"/>
      <c r="AU17" s="61"/>
      <c r="AV17" s="249"/>
      <c r="AW17" s="61"/>
      <c r="AX17" s="237"/>
      <c r="AY17" s="247"/>
      <c r="AZ17" s="237"/>
      <c r="BA17" s="237"/>
      <c r="BB17" s="237"/>
      <c r="BC17" s="92"/>
      <c r="BD17" s="92"/>
      <c r="BE17" s="237"/>
      <c r="BF17" s="237"/>
      <c r="BG17" s="237"/>
      <c r="BH17" s="237"/>
      <c r="BI17" s="237"/>
      <c r="BJ17" s="295"/>
      <c r="BK17" s="91"/>
      <c r="BL17" s="100"/>
      <c r="BM17" s="100"/>
      <c r="BN17" s="100"/>
      <c r="BO17" s="295"/>
      <c r="BP17" s="61"/>
      <c r="BQ17" s="61"/>
      <c r="BR17" s="61"/>
      <c r="BS17" s="61"/>
      <c r="BT17" s="61"/>
      <c r="BU17" s="61"/>
      <c r="BV17" s="94" t="str">
        <f t="shared" si="1"/>
        <v/>
      </c>
      <c r="BW17" s="61"/>
      <c r="BX17" s="233"/>
      <c r="BY17" s="61"/>
      <c r="BZ17" s="295"/>
      <c r="CA17" s="61"/>
      <c r="CB17" s="61"/>
      <c r="CC17" s="61"/>
      <c r="CD17" s="61"/>
      <c r="CE17" s="61"/>
      <c r="CF17" s="233"/>
      <c r="CG17" s="186" t="str">
        <f t="shared" si="2"/>
        <v/>
      </c>
      <c r="CH17" s="186" t="str">
        <f t="shared" si="3"/>
        <v/>
      </c>
      <c r="CI17" s="186" t="str">
        <f t="shared" si="4"/>
        <v/>
      </c>
      <c r="CJ17" s="92"/>
      <c r="CK17" s="363"/>
      <c r="CL17" s="295"/>
      <c r="CM17" s="82"/>
      <c r="CN17" s="82"/>
      <c r="CO17" s="61"/>
      <c r="CP17" s="61"/>
      <c r="CQ17" s="61"/>
      <c r="CR17" s="54"/>
      <c r="CS17" s="90"/>
      <c r="CT17" s="295"/>
      <c r="CU17" s="34"/>
      <c r="CV17" s="163"/>
      <c r="CW17" s="54"/>
      <c r="CX17" s="295"/>
      <c r="CY17" s="235"/>
      <c r="CZ17" s="191"/>
      <c r="DA17" s="92"/>
      <c r="DB17" s="237"/>
      <c r="DC17" s="167"/>
      <c r="DD17" s="167"/>
      <c r="DE17" s="54"/>
      <c r="DF17" s="235"/>
      <c r="DG17" s="191"/>
      <c r="DH17" s="92"/>
      <c r="DI17" s="237"/>
      <c r="DJ17" s="167"/>
      <c r="DK17" s="167"/>
      <c r="DL17" s="54"/>
      <c r="DM17" s="61"/>
      <c r="DN17" s="61"/>
      <c r="DO17" s="61"/>
      <c r="DP17" s="61"/>
      <c r="DQ17" s="82"/>
      <c r="DR17" s="82"/>
      <c r="DS17" s="61"/>
      <c r="DT17" s="34"/>
      <c r="DU17" s="54"/>
      <c r="DV17" s="237"/>
      <c r="DW17" s="237"/>
      <c r="DX17" s="237"/>
      <c r="DY17" s="295"/>
      <c r="DZ17" s="92"/>
      <c r="EA17" s="92"/>
      <c r="EB17" s="91"/>
      <c r="EC17" s="91"/>
      <c r="ED17" s="228"/>
      <c r="EE17" s="90"/>
      <c r="EF17" s="90"/>
      <c r="EG17" s="90"/>
      <c r="EH17" s="295"/>
    </row>
    <row r="18" spans="1:138" ht="15" customHeight="1" x14ac:dyDescent="0.25">
      <c r="A18" s="54"/>
      <c r="B18" s="316"/>
      <c r="C18" s="54"/>
      <c r="D18" s="34"/>
      <c r="E18" s="34"/>
      <c r="F18" s="34"/>
      <c r="G18" s="34"/>
      <c r="H18" s="34"/>
      <c r="I18" s="34"/>
      <c r="J18" s="34"/>
      <c r="K18" s="163"/>
      <c r="L18" s="54"/>
      <c r="M18" s="54"/>
      <c r="N18" s="54"/>
      <c r="O18" s="54"/>
      <c r="P18" s="34"/>
      <c r="Q18" s="34"/>
      <c r="R18" s="34"/>
      <c r="S18" s="34"/>
      <c r="T18" s="54"/>
      <c r="U18" s="93"/>
      <c r="V18" s="54"/>
      <c r="W18" s="54"/>
      <c r="X18" s="34"/>
      <c r="Y18" s="54"/>
      <c r="Z18" s="34"/>
      <c r="AA18" s="54"/>
      <c r="AB18" s="34"/>
      <c r="AC18" s="295"/>
      <c r="AD18" s="54"/>
      <c r="AE18" s="387"/>
      <c r="AF18" s="34"/>
      <c r="AG18" s="157"/>
      <c r="AH18" s="163"/>
      <c r="AI18" s="54"/>
      <c r="AJ18" s="34"/>
      <c r="AK18" s="163"/>
      <c r="AL18" s="389"/>
      <c r="AM18" s="61"/>
      <c r="AN18" s="61"/>
      <c r="AO18" s="61"/>
      <c r="AP18" s="61"/>
      <c r="AQ18" s="61"/>
      <c r="AR18" s="61"/>
      <c r="AS18" s="94" t="str">
        <f t="shared" si="0"/>
        <v/>
      </c>
      <c r="AT18" s="61"/>
      <c r="AU18" s="61"/>
      <c r="AV18" s="249"/>
      <c r="AW18" s="61"/>
      <c r="AX18" s="237"/>
      <c r="AY18" s="247"/>
      <c r="AZ18" s="237"/>
      <c r="BA18" s="237"/>
      <c r="BB18" s="237"/>
      <c r="BC18" s="92"/>
      <c r="BD18" s="92"/>
      <c r="BE18" s="237"/>
      <c r="BF18" s="237"/>
      <c r="BG18" s="237"/>
      <c r="BH18" s="237"/>
      <c r="BI18" s="237"/>
      <c r="BJ18" s="295"/>
      <c r="BK18" s="91"/>
      <c r="BL18" s="100"/>
      <c r="BM18" s="100"/>
      <c r="BN18" s="100"/>
      <c r="BO18" s="295"/>
      <c r="BP18" s="61"/>
      <c r="BQ18" s="61"/>
      <c r="BR18" s="61"/>
      <c r="BS18" s="61"/>
      <c r="BT18" s="61"/>
      <c r="BU18" s="61"/>
      <c r="BV18" s="94" t="str">
        <f t="shared" si="1"/>
        <v/>
      </c>
      <c r="BW18" s="61"/>
      <c r="BX18" s="233"/>
      <c r="BY18" s="61"/>
      <c r="BZ18" s="295"/>
      <c r="CA18" s="61"/>
      <c r="CB18" s="61"/>
      <c r="CC18" s="61"/>
      <c r="CD18" s="61"/>
      <c r="CE18" s="61"/>
      <c r="CF18" s="233"/>
      <c r="CG18" s="186" t="str">
        <f t="shared" si="2"/>
        <v/>
      </c>
      <c r="CH18" s="186" t="str">
        <f t="shared" si="3"/>
        <v/>
      </c>
      <c r="CI18" s="186" t="str">
        <f t="shared" si="4"/>
        <v/>
      </c>
      <c r="CJ18" s="92"/>
      <c r="CK18" s="363"/>
      <c r="CL18" s="295"/>
      <c r="CM18" s="82"/>
      <c r="CN18" s="82"/>
      <c r="CO18" s="61"/>
      <c r="CP18" s="61"/>
      <c r="CQ18" s="61"/>
      <c r="CR18" s="54"/>
      <c r="CS18" s="90"/>
      <c r="CT18" s="295"/>
      <c r="CU18" s="34"/>
      <c r="CV18" s="163"/>
      <c r="CW18" s="54"/>
      <c r="CX18" s="295"/>
      <c r="CY18" s="235"/>
      <c r="CZ18" s="191"/>
      <c r="DA18" s="92"/>
      <c r="DB18" s="237"/>
      <c r="DC18" s="167"/>
      <c r="DD18" s="167"/>
      <c r="DE18" s="54"/>
      <c r="DF18" s="235"/>
      <c r="DG18" s="191"/>
      <c r="DH18" s="92"/>
      <c r="DI18" s="237"/>
      <c r="DJ18" s="167"/>
      <c r="DK18" s="167"/>
      <c r="DL18" s="54"/>
      <c r="DM18" s="61"/>
      <c r="DN18" s="61"/>
      <c r="DO18" s="61"/>
      <c r="DP18" s="61"/>
      <c r="DQ18" s="82"/>
      <c r="DR18" s="82"/>
      <c r="DS18" s="61"/>
      <c r="DT18" s="34"/>
      <c r="DU18" s="54"/>
      <c r="DV18" s="237"/>
      <c r="DW18" s="237"/>
      <c r="DX18" s="237"/>
      <c r="DY18" s="295"/>
      <c r="DZ18" s="92"/>
      <c r="EA18" s="92"/>
      <c r="EB18" s="91"/>
      <c r="EC18" s="91"/>
      <c r="ED18" s="228"/>
      <c r="EE18" s="90"/>
      <c r="EF18" s="90"/>
      <c r="EG18" s="90"/>
      <c r="EH18" s="295"/>
    </row>
    <row r="19" spans="1:138" ht="15" customHeight="1" x14ac:dyDescent="0.25">
      <c r="A19" s="54"/>
      <c r="B19" s="316"/>
      <c r="C19" s="54"/>
      <c r="D19" s="34"/>
      <c r="E19" s="34"/>
      <c r="F19" s="34"/>
      <c r="G19" s="34"/>
      <c r="H19" s="34"/>
      <c r="I19" s="34"/>
      <c r="J19" s="34"/>
      <c r="K19" s="163"/>
      <c r="L19" s="54"/>
      <c r="M19" s="54"/>
      <c r="N19" s="54"/>
      <c r="O19" s="54"/>
      <c r="P19" s="34"/>
      <c r="Q19" s="34"/>
      <c r="R19" s="34"/>
      <c r="S19" s="34"/>
      <c r="T19" s="54"/>
      <c r="U19" s="93"/>
      <c r="V19" s="54"/>
      <c r="W19" s="54"/>
      <c r="X19" s="34"/>
      <c r="Y19" s="54"/>
      <c r="Z19" s="34"/>
      <c r="AA19" s="54"/>
      <c r="AB19" s="34"/>
      <c r="AC19" s="295"/>
      <c r="AD19" s="54"/>
      <c r="AE19" s="387"/>
      <c r="AF19" s="34"/>
      <c r="AG19" s="157"/>
      <c r="AH19" s="163"/>
      <c r="AI19" s="54"/>
      <c r="AJ19" s="34"/>
      <c r="AK19" s="163"/>
      <c r="AL19" s="389"/>
      <c r="AM19" s="61"/>
      <c r="AN19" s="61"/>
      <c r="AO19" s="61"/>
      <c r="AP19" s="61"/>
      <c r="AQ19" s="61"/>
      <c r="AR19" s="61"/>
      <c r="AS19" s="94" t="str">
        <f t="shared" si="0"/>
        <v/>
      </c>
      <c r="AT19" s="61"/>
      <c r="AU19" s="61"/>
      <c r="AV19" s="249"/>
      <c r="AW19" s="61"/>
      <c r="AX19" s="237"/>
      <c r="AY19" s="247"/>
      <c r="AZ19" s="237"/>
      <c r="BA19" s="237"/>
      <c r="BB19" s="237"/>
      <c r="BC19" s="92"/>
      <c r="BD19" s="92"/>
      <c r="BE19" s="237"/>
      <c r="BF19" s="237"/>
      <c r="BG19" s="237"/>
      <c r="BH19" s="237"/>
      <c r="BI19" s="237"/>
      <c r="BJ19" s="295"/>
      <c r="BK19" s="91"/>
      <c r="BL19" s="100"/>
      <c r="BM19" s="100"/>
      <c r="BN19" s="100"/>
      <c r="BO19" s="295"/>
      <c r="BP19" s="61"/>
      <c r="BQ19" s="61"/>
      <c r="BR19" s="61"/>
      <c r="BS19" s="61"/>
      <c r="BT19" s="61"/>
      <c r="BU19" s="61"/>
      <c r="BV19" s="94" t="str">
        <f t="shared" si="1"/>
        <v/>
      </c>
      <c r="BW19" s="61"/>
      <c r="BX19" s="233"/>
      <c r="BY19" s="61"/>
      <c r="BZ19" s="295"/>
      <c r="CA19" s="61"/>
      <c r="CB19" s="61"/>
      <c r="CC19" s="61"/>
      <c r="CD19" s="61"/>
      <c r="CE19" s="61"/>
      <c r="CF19" s="233"/>
      <c r="CG19" s="186" t="str">
        <f t="shared" si="2"/>
        <v/>
      </c>
      <c r="CH19" s="186" t="str">
        <f t="shared" si="3"/>
        <v/>
      </c>
      <c r="CI19" s="186" t="str">
        <f t="shared" si="4"/>
        <v/>
      </c>
      <c r="CJ19" s="92"/>
      <c r="CK19" s="363"/>
      <c r="CL19" s="295"/>
      <c r="CM19" s="82"/>
      <c r="CN19" s="82"/>
      <c r="CO19" s="61"/>
      <c r="CP19" s="61"/>
      <c r="CQ19" s="61"/>
      <c r="CR19" s="54"/>
      <c r="CS19" s="90"/>
      <c r="CT19" s="295"/>
      <c r="CU19" s="34"/>
      <c r="CV19" s="163"/>
      <c r="CW19" s="54"/>
      <c r="CX19" s="295"/>
      <c r="CY19" s="235"/>
      <c r="CZ19" s="191"/>
      <c r="DA19" s="92"/>
      <c r="DB19" s="237"/>
      <c r="DC19" s="167"/>
      <c r="DD19" s="167"/>
      <c r="DE19" s="54"/>
      <c r="DF19" s="235"/>
      <c r="DG19" s="191"/>
      <c r="DH19" s="92"/>
      <c r="DI19" s="237"/>
      <c r="DJ19" s="167"/>
      <c r="DK19" s="167"/>
      <c r="DL19" s="54"/>
      <c r="DM19" s="61"/>
      <c r="DN19" s="61"/>
      <c r="DO19" s="61"/>
      <c r="DP19" s="61"/>
      <c r="DQ19" s="82"/>
      <c r="DR19" s="82"/>
      <c r="DS19" s="61"/>
      <c r="DT19" s="34"/>
      <c r="DU19" s="54"/>
      <c r="DV19" s="237"/>
      <c r="DW19" s="237"/>
      <c r="DX19" s="237"/>
      <c r="DY19" s="295"/>
      <c r="DZ19" s="92"/>
      <c r="EA19" s="92"/>
      <c r="EB19" s="91"/>
      <c r="EC19" s="91"/>
      <c r="ED19" s="228"/>
      <c r="EE19" s="90"/>
      <c r="EF19" s="90"/>
      <c r="EG19" s="90"/>
      <c r="EH19" s="295"/>
    </row>
    <row r="20" spans="1:138" ht="15" customHeight="1" x14ac:dyDescent="0.25">
      <c r="A20" s="54"/>
      <c r="B20" s="316"/>
      <c r="C20" s="54"/>
      <c r="D20" s="34"/>
      <c r="E20" s="34"/>
      <c r="F20" s="34"/>
      <c r="G20" s="34"/>
      <c r="H20" s="34"/>
      <c r="I20" s="34"/>
      <c r="J20" s="34"/>
      <c r="K20" s="163"/>
      <c r="L20" s="54"/>
      <c r="M20" s="54"/>
      <c r="N20" s="54"/>
      <c r="O20" s="54"/>
      <c r="P20" s="34"/>
      <c r="Q20" s="34"/>
      <c r="R20" s="34"/>
      <c r="S20" s="34"/>
      <c r="T20" s="54"/>
      <c r="U20" s="93"/>
      <c r="V20" s="54"/>
      <c r="W20" s="54"/>
      <c r="X20" s="34"/>
      <c r="Y20" s="54"/>
      <c r="Z20" s="34"/>
      <c r="AA20" s="54"/>
      <c r="AB20" s="34"/>
      <c r="AC20" s="295"/>
      <c r="AD20" s="54"/>
      <c r="AE20" s="387"/>
      <c r="AF20" s="34"/>
      <c r="AG20" s="157"/>
      <c r="AH20" s="163"/>
      <c r="AI20" s="54"/>
      <c r="AJ20" s="34"/>
      <c r="AK20" s="163"/>
      <c r="AL20" s="389"/>
      <c r="AM20" s="61"/>
      <c r="AN20" s="61"/>
      <c r="AO20" s="61"/>
      <c r="AP20" s="61"/>
      <c r="AQ20" s="61"/>
      <c r="AR20" s="61"/>
      <c r="AS20" s="94" t="str">
        <f t="shared" si="0"/>
        <v/>
      </c>
      <c r="AT20" s="61"/>
      <c r="AU20" s="61"/>
      <c r="AV20" s="249"/>
      <c r="AW20" s="61"/>
      <c r="AX20" s="237"/>
      <c r="AY20" s="247"/>
      <c r="AZ20" s="237"/>
      <c r="BA20" s="237"/>
      <c r="BB20" s="237"/>
      <c r="BC20" s="92"/>
      <c r="BD20" s="92"/>
      <c r="BE20" s="237"/>
      <c r="BF20" s="237"/>
      <c r="BG20" s="237"/>
      <c r="BH20" s="237"/>
      <c r="BI20" s="237"/>
      <c r="BJ20" s="295"/>
      <c r="BK20" s="91"/>
      <c r="BL20" s="100"/>
      <c r="BM20" s="100"/>
      <c r="BN20" s="100"/>
      <c r="BO20" s="295"/>
      <c r="BP20" s="61"/>
      <c r="BQ20" s="61"/>
      <c r="BR20" s="61"/>
      <c r="BS20" s="61"/>
      <c r="BT20" s="61"/>
      <c r="BU20" s="61"/>
      <c r="BV20" s="94" t="str">
        <f t="shared" si="1"/>
        <v/>
      </c>
      <c r="BW20" s="61"/>
      <c r="BX20" s="233"/>
      <c r="BY20" s="61"/>
      <c r="BZ20" s="295"/>
      <c r="CA20" s="61"/>
      <c r="CB20" s="61"/>
      <c r="CC20" s="61"/>
      <c r="CD20" s="61"/>
      <c r="CE20" s="61"/>
      <c r="CF20" s="233"/>
      <c r="CG20" s="186" t="str">
        <f t="shared" si="2"/>
        <v/>
      </c>
      <c r="CH20" s="186" t="str">
        <f t="shared" si="3"/>
        <v/>
      </c>
      <c r="CI20" s="186" t="str">
        <f t="shared" si="4"/>
        <v/>
      </c>
      <c r="CJ20" s="92"/>
      <c r="CK20" s="363"/>
      <c r="CL20" s="295"/>
      <c r="CM20" s="82"/>
      <c r="CN20" s="82"/>
      <c r="CO20" s="61"/>
      <c r="CP20" s="61"/>
      <c r="CQ20" s="61"/>
      <c r="CR20" s="54"/>
      <c r="CS20" s="90"/>
      <c r="CT20" s="295"/>
      <c r="CU20" s="34"/>
      <c r="CV20" s="163"/>
      <c r="CW20" s="54"/>
      <c r="CX20" s="295"/>
      <c r="CY20" s="235"/>
      <c r="CZ20" s="191"/>
      <c r="DA20" s="92"/>
      <c r="DB20" s="237"/>
      <c r="DC20" s="167"/>
      <c r="DD20" s="167"/>
      <c r="DE20" s="54"/>
      <c r="DF20" s="235"/>
      <c r="DG20" s="191"/>
      <c r="DH20" s="92"/>
      <c r="DI20" s="237"/>
      <c r="DJ20" s="167"/>
      <c r="DK20" s="167"/>
      <c r="DL20" s="54"/>
      <c r="DM20" s="61"/>
      <c r="DN20" s="61"/>
      <c r="DO20" s="61"/>
      <c r="DP20" s="61"/>
      <c r="DQ20" s="82"/>
      <c r="DR20" s="82"/>
      <c r="DS20" s="61"/>
      <c r="DT20" s="34"/>
      <c r="DU20" s="54"/>
      <c r="DV20" s="237"/>
      <c r="DW20" s="237"/>
      <c r="DX20" s="237"/>
      <c r="DY20" s="295"/>
      <c r="DZ20" s="92"/>
      <c r="EA20" s="92"/>
      <c r="EB20" s="91"/>
      <c r="EC20" s="91"/>
      <c r="ED20" s="228"/>
      <c r="EE20" s="90"/>
      <c r="EF20" s="90"/>
      <c r="EG20" s="90"/>
      <c r="EH20" s="295"/>
    </row>
    <row r="21" spans="1:138" ht="15" customHeight="1" x14ac:dyDescent="0.25">
      <c r="A21" s="54"/>
      <c r="B21" s="316"/>
      <c r="C21" s="54"/>
      <c r="D21" s="34"/>
      <c r="E21" s="34"/>
      <c r="F21" s="34"/>
      <c r="G21" s="34"/>
      <c r="H21" s="34"/>
      <c r="I21" s="34"/>
      <c r="J21" s="34"/>
      <c r="K21" s="163"/>
      <c r="L21" s="54"/>
      <c r="M21" s="54"/>
      <c r="N21" s="54"/>
      <c r="O21" s="54"/>
      <c r="P21" s="34"/>
      <c r="Q21" s="34"/>
      <c r="R21" s="34"/>
      <c r="S21" s="34"/>
      <c r="T21" s="54"/>
      <c r="U21" s="93"/>
      <c r="V21" s="54"/>
      <c r="W21" s="54"/>
      <c r="X21" s="34"/>
      <c r="Y21" s="54"/>
      <c r="Z21" s="34"/>
      <c r="AA21" s="54"/>
      <c r="AB21" s="34"/>
      <c r="AC21" s="295"/>
      <c r="AD21" s="54"/>
      <c r="AE21" s="387"/>
      <c r="AF21" s="34"/>
      <c r="AG21" s="157"/>
      <c r="AH21" s="163"/>
      <c r="AI21" s="54"/>
      <c r="AJ21" s="34"/>
      <c r="AK21" s="163"/>
      <c r="AL21" s="389"/>
      <c r="AM21" s="61"/>
      <c r="AN21" s="61"/>
      <c r="AO21" s="61"/>
      <c r="AP21" s="61"/>
      <c r="AQ21" s="61"/>
      <c r="AR21" s="61"/>
      <c r="AS21" s="94" t="str">
        <f t="shared" si="0"/>
        <v/>
      </c>
      <c r="AT21" s="61"/>
      <c r="AU21" s="61"/>
      <c r="AV21" s="249"/>
      <c r="AW21" s="61"/>
      <c r="AX21" s="237"/>
      <c r="AY21" s="247"/>
      <c r="AZ21" s="237"/>
      <c r="BA21" s="237"/>
      <c r="BB21" s="237"/>
      <c r="BC21" s="92"/>
      <c r="BD21" s="92"/>
      <c r="BE21" s="237"/>
      <c r="BF21" s="237"/>
      <c r="BG21" s="237"/>
      <c r="BH21" s="237"/>
      <c r="BI21" s="237"/>
      <c r="BJ21" s="295"/>
      <c r="BK21" s="91"/>
      <c r="BL21" s="100"/>
      <c r="BM21" s="100"/>
      <c r="BN21" s="100"/>
      <c r="BO21" s="295"/>
      <c r="BP21" s="61"/>
      <c r="BQ21" s="61"/>
      <c r="BR21" s="61"/>
      <c r="BS21" s="61"/>
      <c r="BT21" s="61"/>
      <c r="BU21" s="61"/>
      <c r="BV21" s="94" t="str">
        <f t="shared" si="1"/>
        <v/>
      </c>
      <c r="BW21" s="61"/>
      <c r="BX21" s="233"/>
      <c r="BY21" s="61"/>
      <c r="BZ21" s="295"/>
      <c r="CA21" s="61"/>
      <c r="CB21" s="61"/>
      <c r="CC21" s="61"/>
      <c r="CD21" s="61"/>
      <c r="CE21" s="61"/>
      <c r="CF21" s="233"/>
      <c r="CG21" s="186" t="str">
        <f t="shared" si="2"/>
        <v/>
      </c>
      <c r="CH21" s="186" t="str">
        <f t="shared" si="3"/>
        <v/>
      </c>
      <c r="CI21" s="186" t="str">
        <f t="shared" si="4"/>
        <v/>
      </c>
      <c r="CJ21" s="92"/>
      <c r="CK21" s="363"/>
      <c r="CL21" s="295"/>
      <c r="CM21" s="82"/>
      <c r="CN21" s="82"/>
      <c r="CO21" s="61"/>
      <c r="CP21" s="61"/>
      <c r="CQ21" s="61"/>
      <c r="CR21" s="54"/>
      <c r="CS21" s="90"/>
      <c r="CT21" s="295"/>
      <c r="CU21" s="34"/>
      <c r="CV21" s="163"/>
      <c r="CW21" s="54"/>
      <c r="CX21" s="295"/>
      <c r="CY21" s="235"/>
      <c r="CZ21" s="191"/>
      <c r="DA21" s="92"/>
      <c r="DB21" s="237"/>
      <c r="DC21" s="167"/>
      <c r="DD21" s="167"/>
      <c r="DE21" s="54"/>
      <c r="DF21" s="235"/>
      <c r="DG21" s="191"/>
      <c r="DH21" s="92"/>
      <c r="DI21" s="237"/>
      <c r="DJ21" s="167"/>
      <c r="DK21" s="167"/>
      <c r="DL21" s="54"/>
      <c r="DM21" s="61"/>
      <c r="DN21" s="61"/>
      <c r="DO21" s="61"/>
      <c r="DP21" s="61"/>
      <c r="DQ21" s="82"/>
      <c r="DR21" s="82"/>
      <c r="DS21" s="61"/>
      <c r="DT21" s="34"/>
      <c r="DU21" s="54"/>
      <c r="DV21" s="237"/>
      <c r="DW21" s="237"/>
      <c r="DX21" s="237"/>
      <c r="DY21" s="295"/>
      <c r="DZ21" s="92"/>
      <c r="EA21" s="92"/>
      <c r="EB21" s="91"/>
      <c r="EC21" s="91"/>
      <c r="ED21" s="228"/>
      <c r="EE21" s="90"/>
      <c r="EF21" s="90"/>
      <c r="EG21" s="90"/>
      <c r="EH21" s="295"/>
    </row>
    <row r="22" spans="1:138" ht="15" customHeight="1" x14ac:dyDescent="0.25">
      <c r="A22" s="54"/>
      <c r="B22" s="316"/>
      <c r="C22" s="54"/>
      <c r="D22" s="34"/>
      <c r="E22" s="34"/>
      <c r="F22" s="34"/>
      <c r="G22" s="34"/>
      <c r="H22" s="34"/>
      <c r="I22" s="34"/>
      <c r="J22" s="34"/>
      <c r="K22" s="163"/>
      <c r="L22" s="54"/>
      <c r="M22" s="54"/>
      <c r="N22" s="54"/>
      <c r="O22" s="54"/>
      <c r="P22" s="34"/>
      <c r="Q22" s="34"/>
      <c r="R22" s="34"/>
      <c r="S22" s="34"/>
      <c r="T22" s="54"/>
      <c r="U22" s="93"/>
      <c r="V22" s="54"/>
      <c r="W22" s="54"/>
      <c r="X22" s="34"/>
      <c r="Y22" s="54"/>
      <c r="Z22" s="34"/>
      <c r="AA22" s="54"/>
      <c r="AB22" s="34"/>
      <c r="AC22" s="295"/>
      <c r="AD22" s="54"/>
      <c r="AE22" s="387"/>
      <c r="AF22" s="34"/>
      <c r="AG22" s="157"/>
      <c r="AH22" s="163"/>
      <c r="AI22" s="54"/>
      <c r="AJ22" s="34"/>
      <c r="AK22" s="163"/>
      <c r="AL22" s="389"/>
      <c r="AM22" s="61"/>
      <c r="AN22" s="61"/>
      <c r="AO22" s="61"/>
      <c r="AP22" s="61"/>
      <c r="AQ22" s="61"/>
      <c r="AR22" s="61"/>
      <c r="AS22" s="94" t="str">
        <f t="shared" si="0"/>
        <v/>
      </c>
      <c r="AT22" s="61"/>
      <c r="AU22" s="61"/>
      <c r="AV22" s="249"/>
      <c r="AW22" s="61"/>
      <c r="AX22" s="237"/>
      <c r="AY22" s="247"/>
      <c r="AZ22" s="237"/>
      <c r="BA22" s="237"/>
      <c r="BB22" s="237"/>
      <c r="BC22" s="92"/>
      <c r="BD22" s="92"/>
      <c r="BE22" s="237"/>
      <c r="BF22" s="237"/>
      <c r="BG22" s="237"/>
      <c r="BH22" s="237"/>
      <c r="BI22" s="237"/>
      <c r="BJ22" s="295"/>
      <c r="BK22" s="91"/>
      <c r="BL22" s="100"/>
      <c r="BM22" s="100"/>
      <c r="BN22" s="100"/>
      <c r="BO22" s="295"/>
      <c r="BP22" s="61"/>
      <c r="BQ22" s="61"/>
      <c r="BR22" s="61"/>
      <c r="BS22" s="61"/>
      <c r="BT22" s="61"/>
      <c r="BU22" s="61"/>
      <c r="BV22" s="94" t="str">
        <f t="shared" si="1"/>
        <v/>
      </c>
      <c r="BW22" s="61"/>
      <c r="BX22" s="233"/>
      <c r="BY22" s="61"/>
      <c r="BZ22" s="295"/>
      <c r="CA22" s="61"/>
      <c r="CB22" s="61"/>
      <c r="CC22" s="61"/>
      <c r="CD22" s="61"/>
      <c r="CE22" s="61"/>
      <c r="CF22" s="233"/>
      <c r="CG22" s="186" t="str">
        <f t="shared" si="2"/>
        <v/>
      </c>
      <c r="CH22" s="186" t="str">
        <f t="shared" si="3"/>
        <v/>
      </c>
      <c r="CI22" s="186" t="str">
        <f t="shared" si="4"/>
        <v/>
      </c>
      <c r="CJ22" s="92"/>
      <c r="CK22" s="363"/>
      <c r="CL22" s="295"/>
      <c r="CM22" s="82"/>
      <c r="CN22" s="82"/>
      <c r="CO22" s="61"/>
      <c r="CP22" s="61"/>
      <c r="CQ22" s="61"/>
      <c r="CR22" s="54"/>
      <c r="CS22" s="90"/>
      <c r="CT22" s="295"/>
      <c r="CU22" s="34"/>
      <c r="CV22" s="163"/>
      <c r="CW22" s="54"/>
      <c r="CX22" s="295"/>
      <c r="CY22" s="235"/>
      <c r="CZ22" s="191"/>
      <c r="DA22" s="92"/>
      <c r="DB22" s="237"/>
      <c r="DC22" s="167"/>
      <c r="DD22" s="167"/>
      <c r="DE22" s="54"/>
      <c r="DF22" s="235"/>
      <c r="DG22" s="191"/>
      <c r="DH22" s="92"/>
      <c r="DI22" s="237"/>
      <c r="DJ22" s="167"/>
      <c r="DK22" s="167"/>
      <c r="DL22" s="54"/>
      <c r="DM22" s="61"/>
      <c r="DN22" s="61"/>
      <c r="DO22" s="61"/>
      <c r="DP22" s="61"/>
      <c r="DQ22" s="82"/>
      <c r="DR22" s="82"/>
      <c r="DS22" s="61"/>
      <c r="DT22" s="34"/>
      <c r="DU22" s="54"/>
      <c r="DV22" s="237"/>
      <c r="DW22" s="237"/>
      <c r="DX22" s="237"/>
      <c r="DY22" s="295"/>
      <c r="DZ22" s="92"/>
      <c r="EA22" s="92"/>
      <c r="EB22" s="91"/>
      <c r="EC22" s="91"/>
      <c r="ED22" s="228"/>
      <c r="EE22" s="90"/>
      <c r="EF22" s="90"/>
      <c r="EG22" s="90"/>
      <c r="EH22" s="295"/>
    </row>
    <row r="23" spans="1:138" ht="15" customHeight="1" x14ac:dyDescent="0.25">
      <c r="A23" s="54"/>
      <c r="B23" s="316"/>
      <c r="C23" s="54"/>
      <c r="D23" s="34"/>
      <c r="E23" s="34"/>
      <c r="F23" s="34"/>
      <c r="G23" s="34"/>
      <c r="H23" s="34"/>
      <c r="I23" s="34"/>
      <c r="J23" s="34"/>
      <c r="K23" s="163"/>
      <c r="L23" s="54"/>
      <c r="M23" s="54"/>
      <c r="N23" s="54"/>
      <c r="O23" s="54"/>
      <c r="P23" s="34"/>
      <c r="Q23" s="34"/>
      <c r="R23" s="34"/>
      <c r="S23" s="34"/>
      <c r="T23" s="54"/>
      <c r="U23" s="93"/>
      <c r="V23" s="54"/>
      <c r="W23" s="54"/>
      <c r="X23" s="34"/>
      <c r="Y23" s="54"/>
      <c r="Z23" s="34"/>
      <c r="AA23" s="54"/>
      <c r="AB23" s="34"/>
      <c r="AC23" s="295"/>
      <c r="AD23" s="54"/>
      <c r="AE23" s="387"/>
      <c r="AF23" s="34"/>
      <c r="AG23" s="157"/>
      <c r="AH23" s="163"/>
      <c r="AI23" s="54"/>
      <c r="AJ23" s="34"/>
      <c r="AK23" s="163"/>
      <c r="AL23" s="389"/>
      <c r="AM23" s="61"/>
      <c r="AN23" s="61"/>
      <c r="AO23" s="61"/>
      <c r="AP23" s="61"/>
      <c r="AQ23" s="61"/>
      <c r="AR23" s="61"/>
      <c r="AS23" s="94" t="str">
        <f t="shared" si="0"/>
        <v/>
      </c>
      <c r="AT23" s="61"/>
      <c r="AU23" s="61"/>
      <c r="AV23" s="249"/>
      <c r="AW23" s="61"/>
      <c r="AX23" s="237"/>
      <c r="AY23" s="247"/>
      <c r="AZ23" s="237"/>
      <c r="BA23" s="237"/>
      <c r="BB23" s="237"/>
      <c r="BC23" s="92"/>
      <c r="BD23" s="92"/>
      <c r="BE23" s="237"/>
      <c r="BF23" s="237"/>
      <c r="BG23" s="237"/>
      <c r="BH23" s="237"/>
      <c r="BI23" s="237"/>
      <c r="BJ23" s="295"/>
      <c r="BK23" s="91"/>
      <c r="BL23" s="100"/>
      <c r="BM23" s="100"/>
      <c r="BN23" s="100"/>
      <c r="BO23" s="295"/>
      <c r="BP23" s="61"/>
      <c r="BQ23" s="61"/>
      <c r="BR23" s="61"/>
      <c r="BS23" s="61"/>
      <c r="BT23" s="61"/>
      <c r="BU23" s="61"/>
      <c r="BV23" s="94" t="str">
        <f t="shared" si="1"/>
        <v/>
      </c>
      <c r="BW23" s="61"/>
      <c r="BX23" s="233"/>
      <c r="BY23" s="61"/>
      <c r="BZ23" s="295"/>
      <c r="CA23" s="61"/>
      <c r="CB23" s="61"/>
      <c r="CC23" s="61"/>
      <c r="CD23" s="61"/>
      <c r="CE23" s="61"/>
      <c r="CF23" s="233"/>
      <c r="CG23" s="186" t="str">
        <f t="shared" si="2"/>
        <v/>
      </c>
      <c r="CH23" s="186" t="str">
        <f t="shared" si="3"/>
        <v/>
      </c>
      <c r="CI23" s="186" t="str">
        <f t="shared" si="4"/>
        <v/>
      </c>
      <c r="CJ23" s="92"/>
      <c r="CK23" s="363"/>
      <c r="CL23" s="295"/>
      <c r="CM23" s="82"/>
      <c r="CN23" s="82"/>
      <c r="CO23" s="61"/>
      <c r="CP23" s="61"/>
      <c r="CQ23" s="61"/>
      <c r="CR23" s="54"/>
      <c r="CS23" s="90"/>
      <c r="CT23" s="295"/>
      <c r="CU23" s="34"/>
      <c r="CV23" s="163"/>
      <c r="CW23" s="54"/>
      <c r="CX23" s="295"/>
      <c r="CY23" s="235"/>
      <c r="CZ23" s="191"/>
      <c r="DA23" s="92"/>
      <c r="DB23" s="237"/>
      <c r="DC23" s="167"/>
      <c r="DD23" s="167"/>
      <c r="DE23" s="54"/>
      <c r="DF23" s="235"/>
      <c r="DG23" s="191"/>
      <c r="DH23" s="92"/>
      <c r="DI23" s="237"/>
      <c r="DJ23" s="167"/>
      <c r="DK23" s="167"/>
      <c r="DL23" s="54"/>
      <c r="DM23" s="61"/>
      <c r="DN23" s="61"/>
      <c r="DO23" s="61"/>
      <c r="DP23" s="61"/>
      <c r="DQ23" s="82"/>
      <c r="DR23" s="82"/>
      <c r="DS23" s="61"/>
      <c r="DT23" s="34"/>
      <c r="DU23" s="54"/>
      <c r="DV23" s="237"/>
      <c r="DW23" s="237"/>
      <c r="DX23" s="237"/>
      <c r="DY23" s="295"/>
      <c r="DZ23" s="92"/>
      <c r="EA23" s="92"/>
      <c r="EB23" s="91"/>
      <c r="EC23" s="91"/>
      <c r="ED23" s="228"/>
      <c r="EE23" s="90"/>
      <c r="EF23" s="90"/>
      <c r="EG23" s="90"/>
      <c r="EH23" s="295"/>
    </row>
    <row r="24" spans="1:138" ht="15" customHeight="1" x14ac:dyDescent="0.25">
      <c r="A24" s="54"/>
      <c r="B24" s="316"/>
      <c r="C24" s="54"/>
      <c r="D24" s="34"/>
      <c r="E24" s="34"/>
      <c r="F24" s="34"/>
      <c r="G24" s="34"/>
      <c r="H24" s="34"/>
      <c r="I24" s="34"/>
      <c r="J24" s="34"/>
      <c r="K24" s="163"/>
      <c r="L24" s="54"/>
      <c r="M24" s="54"/>
      <c r="N24" s="54"/>
      <c r="O24" s="54"/>
      <c r="P24" s="34"/>
      <c r="Q24" s="34"/>
      <c r="R24" s="34"/>
      <c r="S24" s="34"/>
      <c r="T24" s="54"/>
      <c r="U24" s="93"/>
      <c r="V24" s="54"/>
      <c r="W24" s="54"/>
      <c r="X24" s="34"/>
      <c r="Y24" s="54"/>
      <c r="Z24" s="34"/>
      <c r="AA24" s="54"/>
      <c r="AB24" s="34"/>
      <c r="AC24" s="295"/>
      <c r="AD24" s="54"/>
      <c r="AE24" s="387"/>
      <c r="AF24" s="34"/>
      <c r="AG24" s="157"/>
      <c r="AH24" s="163"/>
      <c r="AI24" s="54"/>
      <c r="AJ24" s="34"/>
      <c r="AK24" s="163"/>
      <c r="AL24" s="389"/>
      <c r="AM24" s="61"/>
      <c r="AN24" s="61"/>
      <c r="AO24" s="61"/>
      <c r="AP24" s="61"/>
      <c r="AQ24" s="61"/>
      <c r="AR24" s="61"/>
      <c r="AS24" s="94" t="str">
        <f t="shared" si="0"/>
        <v/>
      </c>
      <c r="AT24" s="61"/>
      <c r="AU24" s="61"/>
      <c r="AV24" s="249"/>
      <c r="AW24" s="61"/>
      <c r="AX24" s="237"/>
      <c r="AY24" s="247"/>
      <c r="AZ24" s="237"/>
      <c r="BA24" s="237"/>
      <c r="BB24" s="237"/>
      <c r="BC24" s="92"/>
      <c r="BD24" s="92"/>
      <c r="BE24" s="237"/>
      <c r="BF24" s="237"/>
      <c r="BG24" s="237"/>
      <c r="BH24" s="237"/>
      <c r="BI24" s="237"/>
      <c r="BJ24" s="295"/>
      <c r="BK24" s="91"/>
      <c r="BL24" s="100"/>
      <c r="BM24" s="100"/>
      <c r="BN24" s="100"/>
      <c r="BO24" s="295"/>
      <c r="BP24" s="61"/>
      <c r="BQ24" s="61"/>
      <c r="BR24" s="61"/>
      <c r="BS24" s="61"/>
      <c r="BT24" s="61"/>
      <c r="BU24" s="61"/>
      <c r="BV24" s="94" t="str">
        <f t="shared" si="1"/>
        <v/>
      </c>
      <c r="BW24" s="61"/>
      <c r="BX24" s="233"/>
      <c r="BY24" s="61"/>
      <c r="BZ24" s="295"/>
      <c r="CA24" s="61"/>
      <c r="CB24" s="61"/>
      <c r="CC24" s="61"/>
      <c r="CD24" s="61"/>
      <c r="CE24" s="61"/>
      <c r="CF24" s="233"/>
      <c r="CG24" s="186" t="str">
        <f t="shared" si="2"/>
        <v/>
      </c>
      <c r="CH24" s="186" t="str">
        <f t="shared" si="3"/>
        <v/>
      </c>
      <c r="CI24" s="186" t="str">
        <f t="shared" si="4"/>
        <v/>
      </c>
      <c r="CJ24" s="92"/>
      <c r="CK24" s="363"/>
      <c r="CL24" s="295"/>
      <c r="CM24" s="82"/>
      <c r="CN24" s="82"/>
      <c r="CO24" s="61"/>
      <c r="CP24" s="61"/>
      <c r="CQ24" s="61"/>
      <c r="CR24" s="54"/>
      <c r="CS24" s="90"/>
      <c r="CT24" s="295"/>
      <c r="CU24" s="34"/>
      <c r="CV24" s="163"/>
      <c r="CW24" s="54"/>
      <c r="CX24" s="295"/>
      <c r="CY24" s="235"/>
      <c r="CZ24" s="191"/>
      <c r="DA24" s="92"/>
      <c r="DB24" s="237"/>
      <c r="DC24" s="167"/>
      <c r="DD24" s="167"/>
      <c r="DE24" s="54"/>
      <c r="DF24" s="235"/>
      <c r="DG24" s="191"/>
      <c r="DH24" s="92"/>
      <c r="DI24" s="237"/>
      <c r="DJ24" s="167"/>
      <c r="DK24" s="167"/>
      <c r="DL24" s="54"/>
      <c r="DM24" s="61"/>
      <c r="DN24" s="61"/>
      <c r="DO24" s="61"/>
      <c r="DP24" s="61"/>
      <c r="DQ24" s="82"/>
      <c r="DR24" s="82"/>
      <c r="DS24" s="61"/>
      <c r="DT24" s="34"/>
      <c r="DU24" s="54"/>
      <c r="DV24" s="237"/>
      <c r="DW24" s="237"/>
      <c r="DX24" s="237"/>
      <c r="DY24" s="295"/>
      <c r="DZ24" s="92"/>
      <c r="EA24" s="92"/>
      <c r="EB24" s="91"/>
      <c r="EC24" s="91"/>
      <c r="ED24" s="228"/>
      <c r="EE24" s="90"/>
      <c r="EF24" s="90"/>
      <c r="EG24" s="90"/>
      <c r="EH24" s="295"/>
    </row>
    <row r="25" spans="1:138" ht="15" customHeight="1" x14ac:dyDescent="0.25">
      <c r="A25" s="54"/>
      <c r="B25" s="316"/>
      <c r="C25" s="54"/>
      <c r="D25" s="34"/>
      <c r="E25" s="34"/>
      <c r="F25" s="34"/>
      <c r="G25" s="34"/>
      <c r="H25" s="34"/>
      <c r="I25" s="34"/>
      <c r="J25" s="34"/>
      <c r="K25" s="163"/>
      <c r="L25" s="54"/>
      <c r="M25" s="54"/>
      <c r="N25" s="54"/>
      <c r="O25" s="54"/>
      <c r="P25" s="34"/>
      <c r="Q25" s="34"/>
      <c r="R25" s="34"/>
      <c r="S25" s="34"/>
      <c r="T25" s="54"/>
      <c r="U25" s="93"/>
      <c r="V25" s="54"/>
      <c r="W25" s="54"/>
      <c r="X25" s="34"/>
      <c r="Y25" s="54"/>
      <c r="Z25" s="34"/>
      <c r="AA25" s="54"/>
      <c r="AB25" s="34"/>
      <c r="AC25" s="295"/>
      <c r="AD25" s="54"/>
      <c r="AE25" s="387"/>
      <c r="AF25" s="34"/>
      <c r="AG25" s="157"/>
      <c r="AH25" s="163"/>
      <c r="AI25" s="54"/>
      <c r="AJ25" s="34"/>
      <c r="AK25" s="163"/>
      <c r="AL25" s="389"/>
      <c r="AM25" s="61"/>
      <c r="AN25" s="61"/>
      <c r="AO25" s="61"/>
      <c r="AP25" s="61"/>
      <c r="AQ25" s="61"/>
      <c r="AR25" s="61"/>
      <c r="AS25" s="94" t="str">
        <f t="shared" si="0"/>
        <v/>
      </c>
      <c r="AT25" s="61"/>
      <c r="AU25" s="61"/>
      <c r="AV25" s="249"/>
      <c r="AW25" s="61"/>
      <c r="AX25" s="237"/>
      <c r="AY25" s="247"/>
      <c r="AZ25" s="237"/>
      <c r="BA25" s="237"/>
      <c r="BB25" s="237"/>
      <c r="BC25" s="92"/>
      <c r="BD25" s="92"/>
      <c r="BE25" s="237"/>
      <c r="BF25" s="237"/>
      <c r="BG25" s="237"/>
      <c r="BH25" s="237"/>
      <c r="BI25" s="237"/>
      <c r="BJ25" s="295"/>
      <c r="BK25" s="91"/>
      <c r="BL25" s="100"/>
      <c r="BM25" s="100"/>
      <c r="BN25" s="100"/>
      <c r="BO25" s="295"/>
      <c r="BP25" s="61"/>
      <c r="BQ25" s="61"/>
      <c r="BR25" s="61"/>
      <c r="BS25" s="61"/>
      <c r="BT25" s="61"/>
      <c r="BU25" s="61"/>
      <c r="BV25" s="94" t="str">
        <f t="shared" si="1"/>
        <v/>
      </c>
      <c r="BW25" s="61"/>
      <c r="BX25" s="233"/>
      <c r="BY25" s="61"/>
      <c r="BZ25" s="295"/>
      <c r="CA25" s="61"/>
      <c r="CB25" s="61"/>
      <c r="CC25" s="61"/>
      <c r="CD25" s="61"/>
      <c r="CE25" s="61"/>
      <c r="CF25" s="233"/>
      <c r="CG25" s="186" t="str">
        <f t="shared" si="2"/>
        <v/>
      </c>
      <c r="CH25" s="186" t="str">
        <f t="shared" si="3"/>
        <v/>
      </c>
      <c r="CI25" s="186" t="str">
        <f t="shared" si="4"/>
        <v/>
      </c>
      <c r="CJ25" s="92"/>
      <c r="CK25" s="363"/>
      <c r="CL25" s="295"/>
      <c r="CM25" s="82"/>
      <c r="CN25" s="82"/>
      <c r="CO25" s="61"/>
      <c r="CP25" s="61"/>
      <c r="CQ25" s="61"/>
      <c r="CR25" s="54"/>
      <c r="CS25" s="90"/>
      <c r="CT25" s="295"/>
      <c r="CU25" s="34"/>
      <c r="CV25" s="163"/>
      <c r="CW25" s="54"/>
      <c r="CX25" s="295"/>
      <c r="CY25" s="235"/>
      <c r="CZ25" s="191"/>
      <c r="DA25" s="92"/>
      <c r="DB25" s="237"/>
      <c r="DC25" s="167"/>
      <c r="DD25" s="167"/>
      <c r="DE25" s="54"/>
      <c r="DF25" s="235"/>
      <c r="DG25" s="191"/>
      <c r="DH25" s="92"/>
      <c r="DI25" s="237"/>
      <c r="DJ25" s="167"/>
      <c r="DK25" s="167"/>
      <c r="DL25" s="54"/>
      <c r="DM25" s="61"/>
      <c r="DN25" s="61"/>
      <c r="DO25" s="61"/>
      <c r="DP25" s="61"/>
      <c r="DQ25" s="82"/>
      <c r="DR25" s="82"/>
      <c r="DS25" s="61"/>
      <c r="DT25" s="34"/>
      <c r="DU25" s="54"/>
      <c r="DV25" s="237"/>
      <c r="DW25" s="237"/>
      <c r="DX25" s="237"/>
      <c r="DY25" s="295"/>
      <c r="DZ25" s="92"/>
      <c r="EA25" s="92"/>
      <c r="EB25" s="91"/>
      <c r="EC25" s="91"/>
      <c r="ED25" s="228"/>
      <c r="EE25" s="90"/>
      <c r="EF25" s="90"/>
      <c r="EG25" s="90"/>
      <c r="EH25" s="295"/>
    </row>
    <row r="26" spans="1:138" ht="15" customHeight="1" x14ac:dyDescent="0.25">
      <c r="A26" s="54"/>
      <c r="B26" s="316"/>
      <c r="C26" s="54"/>
      <c r="D26" s="34"/>
      <c r="E26" s="34"/>
      <c r="F26" s="34"/>
      <c r="G26" s="34"/>
      <c r="H26" s="34"/>
      <c r="I26" s="34"/>
      <c r="J26" s="34"/>
      <c r="K26" s="163"/>
      <c r="L26" s="54"/>
      <c r="M26" s="54"/>
      <c r="N26" s="54"/>
      <c r="O26" s="54"/>
      <c r="P26" s="34"/>
      <c r="Q26" s="34"/>
      <c r="R26" s="34"/>
      <c r="S26" s="34"/>
      <c r="T26" s="54"/>
      <c r="U26" s="93"/>
      <c r="V26" s="54"/>
      <c r="W26" s="54"/>
      <c r="X26" s="34"/>
      <c r="Y26" s="54"/>
      <c r="Z26" s="34"/>
      <c r="AA26" s="54"/>
      <c r="AB26" s="34"/>
      <c r="AC26" s="295"/>
      <c r="AD26" s="54"/>
      <c r="AE26" s="387"/>
      <c r="AF26" s="34"/>
      <c r="AG26" s="157"/>
      <c r="AH26" s="163"/>
      <c r="AI26" s="54"/>
      <c r="AJ26" s="34"/>
      <c r="AK26" s="163"/>
      <c r="AL26" s="389"/>
      <c r="AM26" s="61"/>
      <c r="AN26" s="61"/>
      <c r="AO26" s="61"/>
      <c r="AP26" s="61"/>
      <c r="AQ26" s="61"/>
      <c r="AR26" s="61"/>
      <c r="AS26" s="94" t="str">
        <f t="shared" si="0"/>
        <v/>
      </c>
      <c r="AT26" s="61"/>
      <c r="AU26" s="61"/>
      <c r="AV26" s="249"/>
      <c r="AW26" s="61"/>
      <c r="AX26" s="237"/>
      <c r="AY26" s="247"/>
      <c r="AZ26" s="237"/>
      <c r="BA26" s="237"/>
      <c r="BB26" s="237"/>
      <c r="BC26" s="92"/>
      <c r="BD26" s="92"/>
      <c r="BE26" s="237"/>
      <c r="BF26" s="237"/>
      <c r="BG26" s="237"/>
      <c r="BH26" s="237"/>
      <c r="BI26" s="237"/>
      <c r="BJ26" s="295"/>
      <c r="BK26" s="91"/>
      <c r="BL26" s="100"/>
      <c r="BM26" s="100"/>
      <c r="BN26" s="100"/>
      <c r="BO26" s="295"/>
      <c r="BP26" s="61"/>
      <c r="BQ26" s="61"/>
      <c r="BR26" s="61"/>
      <c r="BS26" s="61"/>
      <c r="BT26" s="61"/>
      <c r="BU26" s="61"/>
      <c r="BV26" s="94" t="str">
        <f t="shared" si="1"/>
        <v/>
      </c>
      <c r="BW26" s="61"/>
      <c r="BX26" s="233"/>
      <c r="BY26" s="61"/>
      <c r="BZ26" s="295"/>
      <c r="CA26" s="61"/>
      <c r="CB26" s="61"/>
      <c r="CC26" s="61"/>
      <c r="CD26" s="61"/>
      <c r="CE26" s="61"/>
      <c r="CF26" s="233"/>
      <c r="CG26" s="186" t="str">
        <f t="shared" si="2"/>
        <v/>
      </c>
      <c r="CH26" s="186" t="str">
        <f t="shared" si="3"/>
        <v/>
      </c>
      <c r="CI26" s="186" t="str">
        <f t="shared" si="4"/>
        <v/>
      </c>
      <c r="CJ26" s="92"/>
      <c r="CK26" s="363"/>
      <c r="CL26" s="295"/>
      <c r="CM26" s="82"/>
      <c r="CN26" s="82"/>
      <c r="CO26" s="61"/>
      <c r="CP26" s="61"/>
      <c r="CQ26" s="61"/>
      <c r="CR26" s="54"/>
      <c r="CS26" s="90"/>
      <c r="CT26" s="295"/>
      <c r="CU26" s="34"/>
      <c r="CV26" s="163"/>
      <c r="CW26" s="54"/>
      <c r="CX26" s="295"/>
      <c r="CY26" s="235"/>
      <c r="CZ26" s="191"/>
      <c r="DA26" s="92"/>
      <c r="DB26" s="237"/>
      <c r="DC26" s="167"/>
      <c r="DD26" s="167"/>
      <c r="DE26" s="54"/>
      <c r="DF26" s="235"/>
      <c r="DG26" s="191"/>
      <c r="DH26" s="92"/>
      <c r="DI26" s="237"/>
      <c r="DJ26" s="167"/>
      <c r="DK26" s="167"/>
      <c r="DL26" s="54"/>
      <c r="DM26" s="61"/>
      <c r="DN26" s="61"/>
      <c r="DO26" s="61"/>
      <c r="DP26" s="61"/>
      <c r="DQ26" s="82"/>
      <c r="DR26" s="82"/>
      <c r="DS26" s="61"/>
      <c r="DT26" s="34"/>
      <c r="DU26" s="54"/>
      <c r="DV26" s="237"/>
      <c r="DW26" s="237"/>
      <c r="DX26" s="237"/>
      <c r="DY26" s="295"/>
      <c r="DZ26" s="92"/>
      <c r="EA26" s="92"/>
      <c r="EB26" s="91"/>
      <c r="EC26" s="91"/>
      <c r="ED26" s="228"/>
      <c r="EE26" s="90"/>
      <c r="EF26" s="90"/>
      <c r="EG26" s="90"/>
      <c r="EH26" s="295"/>
    </row>
    <row r="27" spans="1:138" ht="15" customHeight="1" x14ac:dyDescent="0.25">
      <c r="A27" s="54"/>
      <c r="B27" s="316"/>
      <c r="C27" s="54"/>
      <c r="D27" s="34"/>
      <c r="E27" s="34"/>
      <c r="F27" s="34"/>
      <c r="G27" s="34"/>
      <c r="H27" s="34"/>
      <c r="I27" s="34"/>
      <c r="J27" s="34"/>
      <c r="K27" s="163"/>
      <c r="L27" s="54"/>
      <c r="M27" s="54"/>
      <c r="N27" s="54"/>
      <c r="O27" s="54"/>
      <c r="P27" s="34"/>
      <c r="Q27" s="34"/>
      <c r="R27" s="34"/>
      <c r="S27" s="34"/>
      <c r="T27" s="54"/>
      <c r="U27" s="93"/>
      <c r="V27" s="54"/>
      <c r="W27" s="54"/>
      <c r="X27" s="34"/>
      <c r="Y27" s="54"/>
      <c r="Z27" s="34"/>
      <c r="AA27" s="54"/>
      <c r="AB27" s="34"/>
      <c r="AC27" s="295"/>
      <c r="AD27" s="54"/>
      <c r="AE27" s="387"/>
      <c r="AF27" s="34"/>
      <c r="AG27" s="157"/>
      <c r="AH27" s="163"/>
      <c r="AI27" s="54"/>
      <c r="AJ27" s="34"/>
      <c r="AK27" s="163"/>
      <c r="AL27" s="389"/>
      <c r="AM27" s="61"/>
      <c r="AN27" s="61"/>
      <c r="AO27" s="61"/>
      <c r="AP27" s="61"/>
      <c r="AQ27" s="61"/>
      <c r="AR27" s="61"/>
      <c r="AS27" s="94" t="str">
        <f t="shared" si="0"/>
        <v/>
      </c>
      <c r="AT27" s="61"/>
      <c r="AU27" s="61"/>
      <c r="AV27" s="249"/>
      <c r="AW27" s="61"/>
      <c r="AX27" s="237"/>
      <c r="AY27" s="247"/>
      <c r="AZ27" s="237"/>
      <c r="BA27" s="237"/>
      <c r="BB27" s="237"/>
      <c r="BC27" s="92"/>
      <c r="BD27" s="92"/>
      <c r="BE27" s="237"/>
      <c r="BF27" s="237"/>
      <c r="BG27" s="237"/>
      <c r="BH27" s="237"/>
      <c r="BI27" s="237"/>
      <c r="BJ27" s="295"/>
      <c r="BK27" s="91"/>
      <c r="BL27" s="100"/>
      <c r="BM27" s="100"/>
      <c r="BN27" s="100"/>
      <c r="BO27" s="295"/>
      <c r="BP27" s="61"/>
      <c r="BQ27" s="61"/>
      <c r="BR27" s="61"/>
      <c r="BS27" s="61"/>
      <c r="BT27" s="61"/>
      <c r="BU27" s="61"/>
      <c r="BV27" s="94" t="str">
        <f t="shared" si="1"/>
        <v/>
      </c>
      <c r="BW27" s="61"/>
      <c r="BX27" s="233"/>
      <c r="BY27" s="61"/>
      <c r="BZ27" s="295"/>
      <c r="CA27" s="61"/>
      <c r="CB27" s="61"/>
      <c r="CC27" s="61"/>
      <c r="CD27" s="61"/>
      <c r="CE27" s="61"/>
      <c r="CF27" s="233"/>
      <c r="CG27" s="186" t="str">
        <f t="shared" si="2"/>
        <v/>
      </c>
      <c r="CH27" s="186" t="str">
        <f t="shared" si="3"/>
        <v/>
      </c>
      <c r="CI27" s="186" t="str">
        <f t="shared" si="4"/>
        <v/>
      </c>
      <c r="CJ27" s="92"/>
      <c r="CK27" s="363"/>
      <c r="CL27" s="295"/>
      <c r="CM27" s="82"/>
      <c r="CN27" s="82"/>
      <c r="CO27" s="61"/>
      <c r="CP27" s="61"/>
      <c r="CQ27" s="61"/>
      <c r="CR27" s="54"/>
      <c r="CS27" s="90"/>
      <c r="CT27" s="295"/>
      <c r="CU27" s="34"/>
      <c r="CV27" s="163"/>
      <c r="CW27" s="54"/>
      <c r="CX27" s="295"/>
      <c r="CY27" s="235"/>
      <c r="CZ27" s="191"/>
      <c r="DA27" s="92"/>
      <c r="DB27" s="237"/>
      <c r="DC27" s="167"/>
      <c r="DD27" s="167"/>
      <c r="DE27" s="54"/>
      <c r="DF27" s="235"/>
      <c r="DG27" s="191"/>
      <c r="DH27" s="92"/>
      <c r="DI27" s="237"/>
      <c r="DJ27" s="167"/>
      <c r="DK27" s="167"/>
      <c r="DL27" s="54"/>
      <c r="DM27" s="61"/>
      <c r="DN27" s="61"/>
      <c r="DO27" s="61"/>
      <c r="DP27" s="61"/>
      <c r="DQ27" s="82"/>
      <c r="DR27" s="82"/>
      <c r="DS27" s="61"/>
      <c r="DT27" s="34"/>
      <c r="DU27" s="54"/>
      <c r="DV27" s="237"/>
      <c r="DW27" s="237"/>
      <c r="DX27" s="237"/>
      <c r="DY27" s="295"/>
      <c r="DZ27" s="92"/>
      <c r="EA27" s="92"/>
      <c r="EB27" s="91"/>
      <c r="EC27" s="91"/>
      <c r="ED27" s="228"/>
      <c r="EE27" s="90"/>
      <c r="EF27" s="90"/>
      <c r="EG27" s="90"/>
      <c r="EH27" s="295"/>
    </row>
    <row r="28" spans="1:138" ht="15" customHeight="1" x14ac:dyDescent="0.25">
      <c r="A28" s="54"/>
      <c r="B28" s="316"/>
      <c r="C28" s="54"/>
      <c r="D28" s="34"/>
      <c r="E28" s="34"/>
      <c r="F28" s="34"/>
      <c r="G28" s="34"/>
      <c r="H28" s="34"/>
      <c r="I28" s="34"/>
      <c r="J28" s="34"/>
      <c r="K28" s="163"/>
      <c r="L28" s="54"/>
      <c r="M28" s="54"/>
      <c r="N28" s="54"/>
      <c r="O28" s="54"/>
      <c r="P28" s="34"/>
      <c r="Q28" s="34"/>
      <c r="R28" s="34"/>
      <c r="S28" s="34"/>
      <c r="T28" s="54"/>
      <c r="U28" s="93"/>
      <c r="V28" s="54"/>
      <c r="W28" s="54"/>
      <c r="X28" s="34"/>
      <c r="Y28" s="54"/>
      <c r="Z28" s="34"/>
      <c r="AA28" s="54"/>
      <c r="AB28" s="34"/>
      <c r="AC28" s="295"/>
      <c r="AD28" s="54"/>
      <c r="AE28" s="387"/>
      <c r="AF28" s="34"/>
      <c r="AG28" s="157"/>
      <c r="AH28" s="163"/>
      <c r="AI28" s="54"/>
      <c r="AJ28" s="34"/>
      <c r="AK28" s="163"/>
      <c r="AL28" s="389"/>
      <c r="AM28" s="61"/>
      <c r="AN28" s="61"/>
      <c r="AO28" s="61"/>
      <c r="AP28" s="61"/>
      <c r="AQ28" s="61"/>
      <c r="AR28" s="61"/>
      <c r="AS28" s="94" t="str">
        <f t="shared" si="0"/>
        <v/>
      </c>
      <c r="AT28" s="61"/>
      <c r="AU28" s="61"/>
      <c r="AV28" s="249"/>
      <c r="AW28" s="61"/>
      <c r="AX28" s="237"/>
      <c r="AY28" s="247"/>
      <c r="AZ28" s="237"/>
      <c r="BA28" s="237"/>
      <c r="BB28" s="237"/>
      <c r="BC28" s="92"/>
      <c r="BD28" s="92"/>
      <c r="BE28" s="237"/>
      <c r="BF28" s="237"/>
      <c r="BG28" s="237"/>
      <c r="BH28" s="237"/>
      <c r="BI28" s="237"/>
      <c r="BJ28" s="295"/>
      <c r="BK28" s="91"/>
      <c r="BL28" s="100"/>
      <c r="BM28" s="100"/>
      <c r="BN28" s="100"/>
      <c r="BO28" s="295"/>
      <c r="BP28" s="61"/>
      <c r="BQ28" s="61"/>
      <c r="BR28" s="61"/>
      <c r="BS28" s="61"/>
      <c r="BT28" s="61"/>
      <c r="BU28" s="61"/>
      <c r="BV28" s="94" t="str">
        <f t="shared" si="1"/>
        <v/>
      </c>
      <c r="BW28" s="61"/>
      <c r="BX28" s="233"/>
      <c r="BY28" s="61"/>
      <c r="BZ28" s="295"/>
      <c r="CA28" s="61"/>
      <c r="CB28" s="61"/>
      <c r="CC28" s="61"/>
      <c r="CD28" s="61"/>
      <c r="CE28" s="61"/>
      <c r="CF28" s="233"/>
      <c r="CG28" s="186" t="str">
        <f t="shared" si="2"/>
        <v/>
      </c>
      <c r="CH28" s="186" t="str">
        <f t="shared" si="3"/>
        <v/>
      </c>
      <c r="CI28" s="186" t="str">
        <f t="shared" si="4"/>
        <v/>
      </c>
      <c r="CJ28" s="92"/>
      <c r="CK28" s="363"/>
      <c r="CL28" s="295"/>
      <c r="CM28" s="82"/>
      <c r="CN28" s="82"/>
      <c r="CO28" s="61"/>
      <c r="CP28" s="61"/>
      <c r="CQ28" s="61"/>
      <c r="CR28" s="54"/>
      <c r="CS28" s="90"/>
      <c r="CT28" s="295"/>
      <c r="CU28" s="34"/>
      <c r="CV28" s="163"/>
      <c r="CW28" s="54"/>
      <c r="CX28" s="295"/>
      <c r="CY28" s="235"/>
      <c r="CZ28" s="191"/>
      <c r="DA28" s="92"/>
      <c r="DB28" s="237"/>
      <c r="DC28" s="167"/>
      <c r="DD28" s="167"/>
      <c r="DE28" s="54"/>
      <c r="DF28" s="235"/>
      <c r="DG28" s="191"/>
      <c r="DH28" s="92"/>
      <c r="DI28" s="237"/>
      <c r="DJ28" s="167"/>
      <c r="DK28" s="167"/>
      <c r="DL28" s="54"/>
      <c r="DM28" s="61"/>
      <c r="DN28" s="61"/>
      <c r="DO28" s="61"/>
      <c r="DP28" s="61"/>
      <c r="DQ28" s="82"/>
      <c r="DR28" s="82"/>
      <c r="DS28" s="61"/>
      <c r="DT28" s="34"/>
      <c r="DU28" s="54"/>
      <c r="DV28" s="237"/>
      <c r="DW28" s="237"/>
      <c r="DX28" s="237"/>
      <c r="DY28" s="295"/>
      <c r="DZ28" s="92"/>
      <c r="EA28" s="92"/>
      <c r="EB28" s="91"/>
      <c r="EC28" s="91"/>
      <c r="ED28" s="228"/>
      <c r="EE28" s="90"/>
      <c r="EF28" s="90"/>
      <c r="EG28" s="90"/>
      <c r="EH28" s="295"/>
    </row>
    <row r="29" spans="1:138" ht="15" customHeight="1" x14ac:dyDescent="0.25">
      <c r="A29" s="54"/>
      <c r="B29" s="316"/>
      <c r="C29" s="54"/>
      <c r="D29" s="34"/>
      <c r="E29" s="34"/>
      <c r="F29" s="34"/>
      <c r="G29" s="34"/>
      <c r="H29" s="34"/>
      <c r="I29" s="34"/>
      <c r="J29" s="34"/>
      <c r="K29" s="163"/>
      <c r="L29" s="54"/>
      <c r="M29" s="54"/>
      <c r="N29" s="54"/>
      <c r="O29" s="54"/>
      <c r="P29" s="34"/>
      <c r="Q29" s="34"/>
      <c r="R29" s="34"/>
      <c r="S29" s="34"/>
      <c r="T29" s="54"/>
      <c r="U29" s="93"/>
      <c r="V29" s="54"/>
      <c r="W29" s="54"/>
      <c r="X29" s="34"/>
      <c r="Y29" s="54"/>
      <c r="Z29" s="34"/>
      <c r="AA29" s="54"/>
      <c r="AB29" s="34"/>
      <c r="AC29" s="295"/>
      <c r="AD29" s="54"/>
      <c r="AE29" s="387"/>
      <c r="AF29" s="34"/>
      <c r="AG29" s="157"/>
      <c r="AH29" s="163"/>
      <c r="AI29" s="54"/>
      <c r="AJ29" s="34"/>
      <c r="AK29" s="163"/>
      <c r="AL29" s="389"/>
      <c r="AM29" s="61"/>
      <c r="AN29" s="61"/>
      <c r="AO29" s="61"/>
      <c r="AP29" s="61"/>
      <c r="AQ29" s="61"/>
      <c r="AR29" s="61"/>
      <c r="AS29" s="94" t="str">
        <f t="shared" si="0"/>
        <v/>
      </c>
      <c r="AT29" s="61"/>
      <c r="AU29" s="61"/>
      <c r="AV29" s="249"/>
      <c r="AW29" s="61"/>
      <c r="AX29" s="237"/>
      <c r="AY29" s="247"/>
      <c r="AZ29" s="237"/>
      <c r="BA29" s="237"/>
      <c r="BB29" s="237"/>
      <c r="BC29" s="92"/>
      <c r="BD29" s="92"/>
      <c r="BE29" s="237"/>
      <c r="BF29" s="237"/>
      <c r="BG29" s="237"/>
      <c r="BH29" s="237"/>
      <c r="BI29" s="237"/>
      <c r="BJ29" s="295"/>
      <c r="BK29" s="91"/>
      <c r="BL29" s="100"/>
      <c r="BM29" s="100"/>
      <c r="BN29" s="100"/>
      <c r="BO29" s="295"/>
      <c r="BP29" s="61"/>
      <c r="BQ29" s="61"/>
      <c r="BR29" s="61"/>
      <c r="BS29" s="61"/>
      <c r="BT29" s="61"/>
      <c r="BU29" s="61"/>
      <c r="BV29" s="94" t="str">
        <f t="shared" si="1"/>
        <v/>
      </c>
      <c r="BW29" s="61"/>
      <c r="BX29" s="233"/>
      <c r="BY29" s="61"/>
      <c r="BZ29" s="295"/>
      <c r="CA29" s="61"/>
      <c r="CB29" s="61"/>
      <c r="CC29" s="61"/>
      <c r="CD29" s="61"/>
      <c r="CE29" s="61"/>
      <c r="CF29" s="233"/>
      <c r="CG29" s="186" t="str">
        <f t="shared" si="2"/>
        <v/>
      </c>
      <c r="CH29" s="186" t="str">
        <f t="shared" si="3"/>
        <v/>
      </c>
      <c r="CI29" s="186" t="str">
        <f t="shared" si="4"/>
        <v/>
      </c>
      <c r="CJ29" s="92"/>
      <c r="CK29" s="363"/>
      <c r="CL29" s="295"/>
      <c r="CM29" s="82"/>
      <c r="CN29" s="82"/>
      <c r="CO29" s="61"/>
      <c r="CP29" s="61"/>
      <c r="CQ29" s="61"/>
      <c r="CR29" s="54"/>
      <c r="CS29" s="90"/>
      <c r="CT29" s="295"/>
      <c r="CU29" s="34"/>
      <c r="CV29" s="163"/>
      <c r="CW29" s="54"/>
      <c r="CX29" s="295"/>
      <c r="CY29" s="235"/>
      <c r="CZ29" s="191"/>
      <c r="DA29" s="92"/>
      <c r="DB29" s="237"/>
      <c r="DC29" s="167"/>
      <c r="DD29" s="167"/>
      <c r="DE29" s="54"/>
      <c r="DF29" s="235"/>
      <c r="DG29" s="191"/>
      <c r="DH29" s="92"/>
      <c r="DI29" s="237"/>
      <c r="DJ29" s="167"/>
      <c r="DK29" s="167"/>
      <c r="DL29" s="54"/>
      <c r="DM29" s="61"/>
      <c r="DN29" s="61"/>
      <c r="DO29" s="61"/>
      <c r="DP29" s="61"/>
      <c r="DQ29" s="82"/>
      <c r="DR29" s="82"/>
      <c r="DS29" s="61"/>
      <c r="DT29" s="34"/>
      <c r="DU29" s="54"/>
      <c r="DV29" s="237"/>
      <c r="DW29" s="237"/>
      <c r="DX29" s="237"/>
      <c r="DY29" s="295"/>
      <c r="DZ29" s="92"/>
      <c r="EA29" s="92"/>
      <c r="EB29" s="91"/>
      <c r="EC29" s="91"/>
      <c r="ED29" s="228"/>
      <c r="EE29" s="90"/>
      <c r="EF29" s="90"/>
      <c r="EG29" s="90"/>
      <c r="EH29" s="295"/>
    </row>
    <row r="30" spans="1:138" ht="15" customHeight="1" x14ac:dyDescent="0.25">
      <c r="A30" s="54"/>
      <c r="B30" s="316"/>
      <c r="C30" s="54"/>
      <c r="D30" s="34"/>
      <c r="E30" s="34"/>
      <c r="F30" s="34"/>
      <c r="G30" s="34"/>
      <c r="H30" s="34"/>
      <c r="I30" s="34"/>
      <c r="J30" s="34"/>
      <c r="K30" s="163"/>
      <c r="L30" s="54"/>
      <c r="M30" s="54"/>
      <c r="N30" s="54"/>
      <c r="O30" s="54"/>
      <c r="P30" s="34"/>
      <c r="Q30" s="34"/>
      <c r="R30" s="34"/>
      <c r="S30" s="34"/>
      <c r="T30" s="54"/>
      <c r="U30" s="93"/>
      <c r="V30" s="54"/>
      <c r="W30" s="54"/>
      <c r="X30" s="34"/>
      <c r="Y30" s="54"/>
      <c r="Z30" s="34"/>
      <c r="AA30" s="54"/>
      <c r="AB30" s="34"/>
      <c r="AC30" s="295"/>
      <c r="AD30" s="54"/>
      <c r="AE30" s="387"/>
      <c r="AF30" s="34"/>
      <c r="AG30" s="157"/>
      <c r="AH30" s="163"/>
      <c r="AI30" s="54"/>
      <c r="AJ30" s="34"/>
      <c r="AK30" s="163"/>
      <c r="AL30" s="389"/>
      <c r="AM30" s="61"/>
      <c r="AN30" s="61"/>
      <c r="AO30" s="61"/>
      <c r="AP30" s="61"/>
      <c r="AQ30" s="61"/>
      <c r="AR30" s="61"/>
      <c r="AS30" s="94" t="str">
        <f t="shared" si="0"/>
        <v/>
      </c>
      <c r="AT30" s="61"/>
      <c r="AU30" s="61"/>
      <c r="AV30" s="249"/>
      <c r="AW30" s="61"/>
      <c r="AX30" s="237"/>
      <c r="AY30" s="247"/>
      <c r="AZ30" s="237"/>
      <c r="BA30" s="237"/>
      <c r="BB30" s="237"/>
      <c r="BC30" s="92"/>
      <c r="BD30" s="92"/>
      <c r="BE30" s="237"/>
      <c r="BF30" s="237"/>
      <c r="BG30" s="237"/>
      <c r="BH30" s="237"/>
      <c r="BI30" s="237"/>
      <c r="BJ30" s="295"/>
      <c r="BK30" s="91"/>
      <c r="BL30" s="100"/>
      <c r="BM30" s="100"/>
      <c r="BN30" s="100"/>
      <c r="BO30" s="295"/>
      <c r="BP30" s="61"/>
      <c r="BQ30" s="61"/>
      <c r="BR30" s="61"/>
      <c r="BS30" s="61"/>
      <c r="BT30" s="61"/>
      <c r="BU30" s="61"/>
      <c r="BV30" s="94" t="str">
        <f t="shared" si="1"/>
        <v/>
      </c>
      <c r="BW30" s="61"/>
      <c r="BX30" s="233"/>
      <c r="BY30" s="61"/>
      <c r="BZ30" s="295"/>
      <c r="CA30" s="61"/>
      <c r="CB30" s="61"/>
      <c r="CC30" s="61"/>
      <c r="CD30" s="61"/>
      <c r="CE30" s="61"/>
      <c r="CF30" s="233"/>
      <c r="CG30" s="186" t="str">
        <f t="shared" si="2"/>
        <v/>
      </c>
      <c r="CH30" s="186" t="str">
        <f t="shared" si="3"/>
        <v/>
      </c>
      <c r="CI30" s="186" t="str">
        <f t="shared" si="4"/>
        <v/>
      </c>
      <c r="CJ30" s="92"/>
      <c r="CK30" s="363"/>
      <c r="CL30" s="295"/>
      <c r="CM30" s="82"/>
      <c r="CN30" s="82"/>
      <c r="CO30" s="61"/>
      <c r="CP30" s="61"/>
      <c r="CQ30" s="61"/>
      <c r="CR30" s="54"/>
      <c r="CS30" s="90"/>
      <c r="CT30" s="295"/>
      <c r="CU30" s="34"/>
      <c r="CV30" s="163"/>
      <c r="CW30" s="54"/>
      <c r="CX30" s="295"/>
      <c r="CY30" s="235"/>
      <c r="CZ30" s="191"/>
      <c r="DA30" s="92"/>
      <c r="DB30" s="237"/>
      <c r="DC30" s="167"/>
      <c r="DD30" s="167"/>
      <c r="DE30" s="54"/>
      <c r="DF30" s="235"/>
      <c r="DG30" s="191"/>
      <c r="DH30" s="92"/>
      <c r="DI30" s="237"/>
      <c r="DJ30" s="167"/>
      <c r="DK30" s="167"/>
      <c r="DL30" s="54"/>
      <c r="DM30" s="61"/>
      <c r="DN30" s="61"/>
      <c r="DO30" s="61"/>
      <c r="DP30" s="61"/>
      <c r="DQ30" s="82"/>
      <c r="DR30" s="82"/>
      <c r="DS30" s="61"/>
      <c r="DT30" s="34"/>
      <c r="DU30" s="54"/>
      <c r="DV30" s="237"/>
      <c r="DW30" s="237"/>
      <c r="DX30" s="237"/>
      <c r="DY30" s="295"/>
      <c r="DZ30" s="92"/>
      <c r="EA30" s="92"/>
      <c r="EB30" s="91"/>
      <c r="EC30" s="91"/>
      <c r="ED30" s="228"/>
      <c r="EE30" s="90"/>
      <c r="EF30" s="90"/>
      <c r="EG30" s="90"/>
      <c r="EH30" s="295"/>
    </row>
    <row r="31" spans="1:138" ht="15" customHeight="1" x14ac:dyDescent="0.25">
      <c r="A31" s="54"/>
      <c r="B31" s="316"/>
      <c r="C31" s="54"/>
      <c r="D31" s="34"/>
      <c r="E31" s="34"/>
      <c r="F31" s="34"/>
      <c r="G31" s="34"/>
      <c r="H31" s="34"/>
      <c r="I31" s="34"/>
      <c r="J31" s="34"/>
      <c r="K31" s="163"/>
      <c r="L31" s="54"/>
      <c r="M31" s="54"/>
      <c r="N31" s="54"/>
      <c r="O31" s="54"/>
      <c r="P31" s="34"/>
      <c r="Q31" s="34"/>
      <c r="R31" s="34"/>
      <c r="S31" s="34"/>
      <c r="T31" s="54"/>
      <c r="U31" s="93"/>
      <c r="V31" s="54"/>
      <c r="W31" s="54"/>
      <c r="X31" s="34"/>
      <c r="Y31" s="54"/>
      <c r="Z31" s="34"/>
      <c r="AA31" s="54"/>
      <c r="AB31" s="34"/>
      <c r="AC31" s="295"/>
      <c r="AD31" s="54"/>
      <c r="AE31" s="387"/>
      <c r="AF31" s="34"/>
      <c r="AG31" s="157"/>
      <c r="AH31" s="163"/>
      <c r="AI31" s="54"/>
      <c r="AJ31" s="34"/>
      <c r="AK31" s="163"/>
      <c r="AL31" s="389"/>
      <c r="AM31" s="61"/>
      <c r="AN31" s="61"/>
      <c r="AO31" s="61"/>
      <c r="AP31" s="61"/>
      <c r="AQ31" s="61"/>
      <c r="AR31" s="61"/>
      <c r="AS31" s="94" t="str">
        <f t="shared" si="0"/>
        <v/>
      </c>
      <c r="AT31" s="61"/>
      <c r="AU31" s="61"/>
      <c r="AV31" s="249"/>
      <c r="AW31" s="61"/>
      <c r="AX31" s="237"/>
      <c r="AY31" s="247"/>
      <c r="AZ31" s="237"/>
      <c r="BA31" s="237"/>
      <c r="BB31" s="237"/>
      <c r="BC31" s="92"/>
      <c r="BD31" s="92"/>
      <c r="BE31" s="237"/>
      <c r="BF31" s="237"/>
      <c r="BG31" s="237"/>
      <c r="BH31" s="237"/>
      <c r="BI31" s="237"/>
      <c r="BJ31" s="295"/>
      <c r="BK31" s="91"/>
      <c r="BL31" s="100"/>
      <c r="BM31" s="100"/>
      <c r="BN31" s="100"/>
      <c r="BO31" s="295"/>
      <c r="BP31" s="61"/>
      <c r="BQ31" s="61"/>
      <c r="BR31" s="61"/>
      <c r="BS31" s="61"/>
      <c r="BT31" s="61"/>
      <c r="BU31" s="61"/>
      <c r="BV31" s="94" t="str">
        <f t="shared" si="1"/>
        <v/>
      </c>
      <c r="BW31" s="61"/>
      <c r="BX31" s="233"/>
      <c r="BY31" s="61"/>
      <c r="BZ31" s="295"/>
      <c r="CA31" s="61"/>
      <c r="CB31" s="61"/>
      <c r="CC31" s="61"/>
      <c r="CD31" s="61"/>
      <c r="CE31" s="61"/>
      <c r="CF31" s="233"/>
      <c r="CG31" s="186" t="str">
        <f t="shared" si="2"/>
        <v/>
      </c>
      <c r="CH31" s="186" t="str">
        <f t="shared" si="3"/>
        <v/>
      </c>
      <c r="CI31" s="186" t="str">
        <f t="shared" si="4"/>
        <v/>
      </c>
      <c r="CJ31" s="92"/>
      <c r="CK31" s="363"/>
      <c r="CL31" s="295"/>
      <c r="CM31" s="82"/>
      <c r="CN31" s="82"/>
      <c r="CO31" s="61"/>
      <c r="CP31" s="61"/>
      <c r="CQ31" s="61"/>
      <c r="CR31" s="54"/>
      <c r="CS31" s="90"/>
      <c r="CT31" s="295"/>
      <c r="CU31" s="34"/>
      <c r="CV31" s="163"/>
      <c r="CW31" s="54"/>
      <c r="CX31" s="295"/>
      <c r="CY31" s="235"/>
      <c r="CZ31" s="191"/>
      <c r="DA31" s="92"/>
      <c r="DB31" s="237"/>
      <c r="DC31" s="167"/>
      <c r="DD31" s="167"/>
      <c r="DE31" s="54"/>
      <c r="DF31" s="235"/>
      <c r="DG31" s="191"/>
      <c r="DH31" s="92"/>
      <c r="DI31" s="237"/>
      <c r="DJ31" s="167"/>
      <c r="DK31" s="167"/>
      <c r="DL31" s="54"/>
      <c r="DM31" s="61"/>
      <c r="DN31" s="61"/>
      <c r="DO31" s="61"/>
      <c r="DP31" s="61"/>
      <c r="DQ31" s="82"/>
      <c r="DR31" s="82"/>
      <c r="DS31" s="61"/>
      <c r="DT31" s="34"/>
      <c r="DU31" s="54"/>
      <c r="DV31" s="237"/>
      <c r="DW31" s="237"/>
      <c r="DX31" s="237"/>
      <c r="DY31" s="295"/>
      <c r="DZ31" s="92"/>
      <c r="EA31" s="92"/>
      <c r="EB31" s="91"/>
      <c r="EC31" s="91"/>
      <c r="ED31" s="228"/>
      <c r="EE31" s="90"/>
      <c r="EF31" s="90"/>
      <c r="EG31" s="90"/>
      <c r="EH31" s="295"/>
    </row>
    <row r="32" spans="1:138" ht="15" customHeight="1" x14ac:dyDescent="0.25">
      <c r="A32" s="54"/>
      <c r="B32" s="316"/>
      <c r="C32" s="54"/>
      <c r="D32" s="34"/>
      <c r="E32" s="34"/>
      <c r="F32" s="34"/>
      <c r="G32" s="34"/>
      <c r="H32" s="34"/>
      <c r="I32" s="34"/>
      <c r="J32" s="34"/>
      <c r="K32" s="163"/>
      <c r="L32" s="54"/>
      <c r="M32" s="54"/>
      <c r="N32" s="54"/>
      <c r="O32" s="54"/>
      <c r="P32" s="34"/>
      <c r="Q32" s="34"/>
      <c r="R32" s="34"/>
      <c r="S32" s="34"/>
      <c r="T32" s="54"/>
      <c r="U32" s="93"/>
      <c r="V32" s="54"/>
      <c r="W32" s="54"/>
      <c r="X32" s="34"/>
      <c r="Y32" s="54"/>
      <c r="Z32" s="34"/>
      <c r="AA32" s="54"/>
      <c r="AB32" s="34"/>
      <c r="AC32" s="295"/>
      <c r="AD32" s="54"/>
      <c r="AE32" s="387"/>
      <c r="AF32" s="34"/>
      <c r="AG32" s="157"/>
      <c r="AH32" s="163"/>
      <c r="AI32" s="54"/>
      <c r="AJ32" s="34"/>
      <c r="AK32" s="163"/>
      <c r="AL32" s="389"/>
      <c r="AM32" s="61"/>
      <c r="AN32" s="61"/>
      <c r="AO32" s="61"/>
      <c r="AP32" s="61"/>
      <c r="AQ32" s="61"/>
      <c r="AR32" s="61"/>
      <c r="AS32" s="94" t="str">
        <f t="shared" si="0"/>
        <v/>
      </c>
      <c r="AT32" s="61"/>
      <c r="AU32" s="61"/>
      <c r="AV32" s="249"/>
      <c r="AW32" s="61"/>
      <c r="AX32" s="237"/>
      <c r="AY32" s="247"/>
      <c r="AZ32" s="237"/>
      <c r="BA32" s="237"/>
      <c r="BB32" s="237"/>
      <c r="BC32" s="92"/>
      <c r="BD32" s="92"/>
      <c r="BE32" s="237"/>
      <c r="BF32" s="237"/>
      <c r="BG32" s="237"/>
      <c r="BH32" s="237"/>
      <c r="BI32" s="237"/>
      <c r="BJ32" s="295"/>
      <c r="BK32" s="91"/>
      <c r="BL32" s="100"/>
      <c r="BM32" s="100"/>
      <c r="BN32" s="100"/>
      <c r="BO32" s="295"/>
      <c r="BP32" s="61"/>
      <c r="BQ32" s="61"/>
      <c r="BR32" s="61"/>
      <c r="BS32" s="61"/>
      <c r="BT32" s="61"/>
      <c r="BU32" s="61"/>
      <c r="BV32" s="94" t="str">
        <f t="shared" si="1"/>
        <v/>
      </c>
      <c r="BW32" s="61"/>
      <c r="BX32" s="233"/>
      <c r="BY32" s="61"/>
      <c r="BZ32" s="295"/>
      <c r="CA32" s="61"/>
      <c r="CB32" s="61"/>
      <c r="CC32" s="61"/>
      <c r="CD32" s="61"/>
      <c r="CE32" s="61"/>
      <c r="CF32" s="233"/>
      <c r="CG32" s="186" t="str">
        <f t="shared" si="2"/>
        <v/>
      </c>
      <c r="CH32" s="186" t="str">
        <f t="shared" si="3"/>
        <v/>
      </c>
      <c r="CI32" s="186" t="str">
        <f t="shared" si="4"/>
        <v/>
      </c>
      <c r="CJ32" s="92"/>
      <c r="CK32" s="363"/>
      <c r="CL32" s="295"/>
      <c r="CM32" s="82"/>
      <c r="CN32" s="82"/>
      <c r="CO32" s="61"/>
      <c r="CP32" s="61"/>
      <c r="CQ32" s="61"/>
      <c r="CR32" s="54"/>
      <c r="CS32" s="90"/>
      <c r="CT32" s="295"/>
      <c r="CU32" s="34"/>
      <c r="CV32" s="163"/>
      <c r="CW32" s="54"/>
      <c r="CX32" s="295"/>
      <c r="CY32" s="235"/>
      <c r="CZ32" s="191"/>
      <c r="DA32" s="92"/>
      <c r="DB32" s="237"/>
      <c r="DC32" s="167"/>
      <c r="DD32" s="167"/>
      <c r="DE32" s="54"/>
      <c r="DF32" s="235"/>
      <c r="DG32" s="191"/>
      <c r="DH32" s="92"/>
      <c r="DI32" s="237"/>
      <c r="DJ32" s="167"/>
      <c r="DK32" s="167"/>
      <c r="DL32" s="54"/>
      <c r="DM32" s="61"/>
      <c r="DN32" s="61"/>
      <c r="DO32" s="61"/>
      <c r="DP32" s="61"/>
      <c r="DQ32" s="82"/>
      <c r="DR32" s="82"/>
      <c r="DS32" s="61"/>
      <c r="DT32" s="34"/>
      <c r="DU32" s="54"/>
      <c r="DV32" s="237"/>
      <c r="DW32" s="237"/>
      <c r="DX32" s="237"/>
      <c r="DY32" s="295"/>
      <c r="DZ32" s="92"/>
      <c r="EA32" s="92"/>
      <c r="EB32" s="91"/>
      <c r="EC32" s="91"/>
      <c r="ED32" s="228"/>
      <c r="EE32" s="90"/>
      <c r="EF32" s="90"/>
      <c r="EG32" s="90"/>
      <c r="EH32" s="295"/>
    </row>
    <row r="33" spans="1:138" ht="15" customHeight="1" x14ac:dyDescent="0.25">
      <c r="A33" s="54"/>
      <c r="B33" s="316"/>
      <c r="C33" s="54"/>
      <c r="D33" s="34"/>
      <c r="E33" s="34"/>
      <c r="F33" s="34"/>
      <c r="G33" s="34"/>
      <c r="H33" s="34"/>
      <c r="I33" s="34"/>
      <c r="J33" s="34"/>
      <c r="K33" s="163"/>
      <c r="L33" s="54"/>
      <c r="M33" s="54"/>
      <c r="N33" s="54"/>
      <c r="O33" s="54"/>
      <c r="P33" s="34"/>
      <c r="Q33" s="34"/>
      <c r="R33" s="34"/>
      <c r="S33" s="34"/>
      <c r="T33" s="54"/>
      <c r="U33" s="93"/>
      <c r="V33" s="54"/>
      <c r="W33" s="54"/>
      <c r="X33" s="34"/>
      <c r="Y33" s="54"/>
      <c r="Z33" s="34"/>
      <c r="AA33" s="54"/>
      <c r="AB33" s="34"/>
      <c r="AC33" s="295"/>
      <c r="AD33" s="54"/>
      <c r="AE33" s="387"/>
      <c r="AF33" s="34"/>
      <c r="AG33" s="157"/>
      <c r="AH33" s="163"/>
      <c r="AI33" s="54"/>
      <c r="AJ33" s="34"/>
      <c r="AK33" s="163"/>
      <c r="AL33" s="389"/>
      <c r="AM33" s="61"/>
      <c r="AN33" s="61"/>
      <c r="AO33" s="61"/>
      <c r="AP33" s="61"/>
      <c r="AQ33" s="61"/>
      <c r="AR33" s="61"/>
      <c r="AS33" s="94" t="str">
        <f t="shared" si="0"/>
        <v/>
      </c>
      <c r="AT33" s="61"/>
      <c r="AU33" s="61"/>
      <c r="AV33" s="249"/>
      <c r="AW33" s="61"/>
      <c r="AX33" s="237"/>
      <c r="AY33" s="247"/>
      <c r="AZ33" s="237"/>
      <c r="BA33" s="237"/>
      <c r="BB33" s="237"/>
      <c r="BC33" s="92"/>
      <c r="BD33" s="92"/>
      <c r="BE33" s="237"/>
      <c r="BF33" s="237"/>
      <c r="BG33" s="237"/>
      <c r="BH33" s="237"/>
      <c r="BI33" s="237"/>
      <c r="BJ33" s="295"/>
      <c r="BK33" s="91"/>
      <c r="BL33" s="100"/>
      <c r="BM33" s="100"/>
      <c r="BN33" s="100"/>
      <c r="BO33" s="295"/>
      <c r="BP33" s="61"/>
      <c r="BQ33" s="61"/>
      <c r="BR33" s="61"/>
      <c r="BS33" s="61"/>
      <c r="BT33" s="61"/>
      <c r="BU33" s="61"/>
      <c r="BV33" s="94" t="str">
        <f t="shared" si="1"/>
        <v/>
      </c>
      <c r="BW33" s="61"/>
      <c r="BX33" s="233"/>
      <c r="BY33" s="61"/>
      <c r="BZ33" s="295"/>
      <c r="CA33" s="61"/>
      <c r="CB33" s="61"/>
      <c r="CC33" s="61"/>
      <c r="CD33" s="61"/>
      <c r="CE33" s="61"/>
      <c r="CF33" s="233"/>
      <c r="CG33" s="186" t="str">
        <f t="shared" si="2"/>
        <v/>
      </c>
      <c r="CH33" s="186" t="str">
        <f t="shared" si="3"/>
        <v/>
      </c>
      <c r="CI33" s="186" t="str">
        <f t="shared" si="4"/>
        <v/>
      </c>
      <c r="CJ33" s="92"/>
      <c r="CK33" s="363"/>
      <c r="CL33" s="295"/>
      <c r="CM33" s="82"/>
      <c r="CN33" s="82"/>
      <c r="CO33" s="61"/>
      <c r="CP33" s="61"/>
      <c r="CQ33" s="61"/>
      <c r="CR33" s="54"/>
      <c r="CS33" s="90"/>
      <c r="CT33" s="295"/>
      <c r="CU33" s="34"/>
      <c r="CV33" s="163"/>
      <c r="CW33" s="54"/>
      <c r="CX33" s="295"/>
      <c r="CY33" s="235"/>
      <c r="CZ33" s="191"/>
      <c r="DA33" s="92"/>
      <c r="DB33" s="237"/>
      <c r="DC33" s="167"/>
      <c r="DD33" s="167"/>
      <c r="DE33" s="54"/>
      <c r="DF33" s="235"/>
      <c r="DG33" s="191"/>
      <c r="DH33" s="92"/>
      <c r="DI33" s="237"/>
      <c r="DJ33" s="167"/>
      <c r="DK33" s="167"/>
      <c r="DL33" s="54"/>
      <c r="DM33" s="61"/>
      <c r="DN33" s="61"/>
      <c r="DO33" s="61"/>
      <c r="DP33" s="61"/>
      <c r="DQ33" s="82"/>
      <c r="DR33" s="82"/>
      <c r="DS33" s="61"/>
      <c r="DT33" s="34"/>
      <c r="DU33" s="54"/>
      <c r="DV33" s="237"/>
      <c r="DW33" s="237"/>
      <c r="DX33" s="237"/>
      <c r="DY33" s="295"/>
      <c r="DZ33" s="92"/>
      <c r="EA33" s="92"/>
      <c r="EB33" s="91"/>
      <c r="EC33" s="91"/>
      <c r="ED33" s="228"/>
      <c r="EE33" s="90"/>
      <c r="EF33" s="90"/>
      <c r="EG33" s="90"/>
      <c r="EH33" s="295"/>
    </row>
    <row r="34" spans="1:138" ht="15" customHeight="1" x14ac:dyDescent="0.25">
      <c r="A34" s="54"/>
      <c r="B34" s="316"/>
      <c r="C34" s="54"/>
      <c r="D34" s="34"/>
      <c r="E34" s="34"/>
      <c r="F34" s="34"/>
      <c r="G34" s="34"/>
      <c r="H34" s="34"/>
      <c r="I34" s="34"/>
      <c r="J34" s="34"/>
      <c r="K34" s="163"/>
      <c r="L34" s="54"/>
      <c r="M34" s="54"/>
      <c r="N34" s="54"/>
      <c r="O34" s="54"/>
      <c r="P34" s="34"/>
      <c r="Q34" s="34"/>
      <c r="R34" s="34"/>
      <c r="S34" s="34"/>
      <c r="T34" s="54"/>
      <c r="U34" s="93"/>
      <c r="V34" s="54"/>
      <c r="W34" s="54"/>
      <c r="X34" s="34"/>
      <c r="Y34" s="54"/>
      <c r="Z34" s="34"/>
      <c r="AA34" s="54"/>
      <c r="AB34" s="34"/>
      <c r="AC34" s="295"/>
      <c r="AD34" s="54"/>
      <c r="AE34" s="387"/>
      <c r="AF34" s="34"/>
      <c r="AG34" s="157"/>
      <c r="AH34" s="163"/>
      <c r="AI34" s="54"/>
      <c r="AJ34" s="34"/>
      <c r="AK34" s="163"/>
      <c r="AL34" s="389"/>
      <c r="AM34" s="61"/>
      <c r="AN34" s="61"/>
      <c r="AO34" s="61"/>
      <c r="AP34" s="61"/>
      <c r="AQ34" s="61"/>
      <c r="AR34" s="61"/>
      <c r="AS34" s="94" t="str">
        <f t="shared" si="0"/>
        <v/>
      </c>
      <c r="AT34" s="61"/>
      <c r="AU34" s="61"/>
      <c r="AV34" s="249"/>
      <c r="AW34" s="61"/>
      <c r="AX34" s="237"/>
      <c r="AY34" s="247"/>
      <c r="AZ34" s="237"/>
      <c r="BA34" s="237"/>
      <c r="BB34" s="237"/>
      <c r="BC34" s="92"/>
      <c r="BD34" s="92"/>
      <c r="BE34" s="237"/>
      <c r="BF34" s="237"/>
      <c r="BG34" s="237"/>
      <c r="BH34" s="237"/>
      <c r="BI34" s="237"/>
      <c r="BJ34" s="295"/>
      <c r="BK34" s="91"/>
      <c r="BL34" s="100"/>
      <c r="BM34" s="100"/>
      <c r="BN34" s="100"/>
      <c r="BO34" s="295"/>
      <c r="BP34" s="61"/>
      <c r="BQ34" s="61"/>
      <c r="BR34" s="61"/>
      <c r="BS34" s="61"/>
      <c r="BT34" s="61"/>
      <c r="BU34" s="61"/>
      <c r="BV34" s="94" t="str">
        <f t="shared" si="1"/>
        <v/>
      </c>
      <c r="BW34" s="61"/>
      <c r="BX34" s="233"/>
      <c r="BY34" s="61"/>
      <c r="BZ34" s="295"/>
      <c r="CA34" s="61"/>
      <c r="CB34" s="61"/>
      <c r="CC34" s="61"/>
      <c r="CD34" s="61"/>
      <c r="CE34" s="61"/>
      <c r="CF34" s="233"/>
      <c r="CG34" s="186" t="str">
        <f t="shared" si="2"/>
        <v/>
      </c>
      <c r="CH34" s="186" t="str">
        <f t="shared" si="3"/>
        <v/>
      </c>
      <c r="CI34" s="186" t="str">
        <f t="shared" si="4"/>
        <v/>
      </c>
      <c r="CJ34" s="92"/>
      <c r="CK34" s="363"/>
      <c r="CL34" s="295"/>
      <c r="CM34" s="82"/>
      <c r="CN34" s="82"/>
      <c r="CO34" s="61"/>
      <c r="CP34" s="61"/>
      <c r="CQ34" s="61"/>
      <c r="CR34" s="54"/>
      <c r="CS34" s="90"/>
      <c r="CT34" s="295"/>
      <c r="CU34" s="34"/>
      <c r="CV34" s="163"/>
      <c r="CW34" s="54"/>
      <c r="CX34" s="295"/>
      <c r="CY34" s="235"/>
      <c r="CZ34" s="191"/>
      <c r="DA34" s="92"/>
      <c r="DB34" s="237"/>
      <c r="DC34" s="167"/>
      <c r="DD34" s="167"/>
      <c r="DE34" s="54"/>
      <c r="DF34" s="235"/>
      <c r="DG34" s="191"/>
      <c r="DH34" s="92"/>
      <c r="DI34" s="237"/>
      <c r="DJ34" s="167"/>
      <c r="DK34" s="167"/>
      <c r="DL34" s="54"/>
      <c r="DM34" s="61"/>
      <c r="DN34" s="61"/>
      <c r="DO34" s="61"/>
      <c r="DP34" s="61"/>
      <c r="DQ34" s="82"/>
      <c r="DR34" s="82"/>
      <c r="DS34" s="61"/>
      <c r="DT34" s="34"/>
      <c r="DU34" s="54"/>
      <c r="DV34" s="237"/>
      <c r="DW34" s="237"/>
      <c r="DX34" s="237"/>
      <c r="DY34" s="295"/>
      <c r="DZ34" s="92"/>
      <c r="EA34" s="92"/>
      <c r="EB34" s="91"/>
      <c r="EC34" s="91"/>
      <c r="ED34" s="228"/>
      <c r="EE34" s="90"/>
      <c r="EF34" s="90"/>
      <c r="EG34" s="90"/>
      <c r="EH34" s="295"/>
    </row>
    <row r="35" spans="1:138" ht="15" customHeight="1" x14ac:dyDescent="0.25">
      <c r="A35" s="54"/>
      <c r="B35" s="316"/>
      <c r="C35" s="54"/>
      <c r="D35" s="34"/>
      <c r="E35" s="34"/>
      <c r="F35" s="34"/>
      <c r="G35" s="34"/>
      <c r="H35" s="34"/>
      <c r="I35" s="34"/>
      <c r="J35" s="34"/>
      <c r="K35" s="163"/>
      <c r="L35" s="54"/>
      <c r="M35" s="54"/>
      <c r="N35" s="54"/>
      <c r="O35" s="54"/>
      <c r="P35" s="34"/>
      <c r="Q35" s="34"/>
      <c r="R35" s="34"/>
      <c r="S35" s="34"/>
      <c r="T35" s="54"/>
      <c r="U35" s="93"/>
      <c r="V35" s="54"/>
      <c r="W35" s="54"/>
      <c r="X35" s="34"/>
      <c r="Y35" s="54"/>
      <c r="Z35" s="34"/>
      <c r="AA35" s="54"/>
      <c r="AB35" s="34"/>
      <c r="AC35" s="295"/>
      <c r="AD35" s="54"/>
      <c r="AE35" s="387"/>
      <c r="AF35" s="34"/>
      <c r="AG35" s="157"/>
      <c r="AH35" s="163"/>
      <c r="AI35" s="54"/>
      <c r="AJ35" s="34"/>
      <c r="AK35" s="163"/>
      <c r="AL35" s="389"/>
      <c r="AM35" s="61"/>
      <c r="AN35" s="61"/>
      <c r="AO35" s="61"/>
      <c r="AP35" s="61"/>
      <c r="AQ35" s="61"/>
      <c r="AR35" s="61"/>
      <c r="AS35" s="94" t="str">
        <f t="shared" si="0"/>
        <v/>
      </c>
      <c r="AT35" s="61"/>
      <c r="AU35" s="61"/>
      <c r="AV35" s="249"/>
      <c r="AW35" s="61"/>
      <c r="AX35" s="237"/>
      <c r="AY35" s="247"/>
      <c r="AZ35" s="237"/>
      <c r="BA35" s="237"/>
      <c r="BB35" s="237"/>
      <c r="BC35" s="92"/>
      <c r="BD35" s="92"/>
      <c r="BE35" s="237"/>
      <c r="BF35" s="237"/>
      <c r="BG35" s="237"/>
      <c r="BH35" s="237"/>
      <c r="BI35" s="237"/>
      <c r="BJ35" s="295"/>
      <c r="BK35" s="91"/>
      <c r="BL35" s="100"/>
      <c r="BM35" s="100"/>
      <c r="BN35" s="100"/>
      <c r="BO35" s="295"/>
      <c r="BP35" s="61"/>
      <c r="BQ35" s="61"/>
      <c r="BR35" s="61"/>
      <c r="BS35" s="61"/>
      <c r="BT35" s="61"/>
      <c r="BU35" s="61"/>
      <c r="BV35" s="94" t="str">
        <f t="shared" si="1"/>
        <v/>
      </c>
      <c r="BW35" s="61"/>
      <c r="BX35" s="233"/>
      <c r="BY35" s="61"/>
      <c r="BZ35" s="295"/>
      <c r="CA35" s="61"/>
      <c r="CB35" s="61"/>
      <c r="CC35" s="61"/>
      <c r="CD35" s="61"/>
      <c r="CE35" s="61"/>
      <c r="CF35" s="233"/>
      <c r="CG35" s="186" t="str">
        <f t="shared" si="2"/>
        <v/>
      </c>
      <c r="CH35" s="186" t="str">
        <f t="shared" si="3"/>
        <v/>
      </c>
      <c r="CI35" s="186" t="str">
        <f t="shared" si="4"/>
        <v/>
      </c>
      <c r="CJ35" s="92"/>
      <c r="CK35" s="363"/>
      <c r="CL35" s="295"/>
      <c r="CM35" s="82"/>
      <c r="CN35" s="82"/>
      <c r="CO35" s="61"/>
      <c r="CP35" s="61"/>
      <c r="CQ35" s="61"/>
      <c r="CR35" s="54"/>
      <c r="CS35" s="90"/>
      <c r="CT35" s="295"/>
      <c r="CU35" s="34"/>
      <c r="CV35" s="163"/>
      <c r="CW35" s="54"/>
      <c r="CX35" s="295"/>
      <c r="CY35" s="235"/>
      <c r="CZ35" s="191"/>
      <c r="DA35" s="92"/>
      <c r="DB35" s="237"/>
      <c r="DC35" s="167"/>
      <c r="DD35" s="167"/>
      <c r="DE35" s="54"/>
      <c r="DF35" s="235"/>
      <c r="DG35" s="191"/>
      <c r="DH35" s="92"/>
      <c r="DI35" s="237"/>
      <c r="DJ35" s="167"/>
      <c r="DK35" s="167"/>
      <c r="DL35" s="54"/>
      <c r="DM35" s="61"/>
      <c r="DN35" s="61"/>
      <c r="DO35" s="61"/>
      <c r="DP35" s="61"/>
      <c r="DQ35" s="82"/>
      <c r="DR35" s="82"/>
      <c r="DS35" s="61"/>
      <c r="DT35" s="34"/>
      <c r="DU35" s="54"/>
      <c r="DV35" s="237"/>
      <c r="DW35" s="237"/>
      <c r="DX35" s="237"/>
      <c r="DY35" s="295"/>
      <c r="DZ35" s="92"/>
      <c r="EA35" s="92"/>
      <c r="EB35" s="91"/>
      <c r="EC35" s="91"/>
      <c r="ED35" s="228"/>
      <c r="EE35" s="90"/>
      <c r="EF35" s="90"/>
      <c r="EG35" s="90"/>
      <c r="EH35" s="295"/>
    </row>
    <row r="36" spans="1:138" ht="15" customHeight="1" x14ac:dyDescent="0.25">
      <c r="A36" s="54"/>
      <c r="B36" s="316"/>
      <c r="C36" s="54"/>
      <c r="D36" s="34"/>
      <c r="E36" s="34"/>
      <c r="F36" s="34"/>
      <c r="G36" s="34"/>
      <c r="H36" s="34"/>
      <c r="I36" s="34"/>
      <c r="J36" s="34"/>
      <c r="K36" s="163"/>
      <c r="L36" s="54"/>
      <c r="M36" s="54"/>
      <c r="N36" s="54"/>
      <c r="O36" s="54"/>
      <c r="P36" s="34"/>
      <c r="Q36" s="34"/>
      <c r="R36" s="34"/>
      <c r="S36" s="34"/>
      <c r="T36" s="54"/>
      <c r="U36" s="93"/>
      <c r="V36" s="54"/>
      <c r="W36" s="54"/>
      <c r="X36" s="34"/>
      <c r="Y36" s="54"/>
      <c r="Z36" s="34"/>
      <c r="AA36" s="54"/>
      <c r="AB36" s="34"/>
      <c r="AC36" s="295"/>
      <c r="AD36" s="54"/>
      <c r="AE36" s="387"/>
      <c r="AF36" s="34"/>
      <c r="AG36" s="157"/>
      <c r="AH36" s="163"/>
      <c r="AI36" s="54"/>
      <c r="AJ36" s="34"/>
      <c r="AK36" s="163"/>
      <c r="AL36" s="389"/>
      <c r="AM36" s="61"/>
      <c r="AN36" s="61"/>
      <c r="AO36" s="61"/>
      <c r="AP36" s="61"/>
      <c r="AQ36" s="61"/>
      <c r="AR36" s="61"/>
      <c r="AS36" s="94" t="str">
        <f t="shared" si="0"/>
        <v/>
      </c>
      <c r="AT36" s="61"/>
      <c r="AU36" s="61"/>
      <c r="AV36" s="249"/>
      <c r="AW36" s="61"/>
      <c r="AX36" s="237"/>
      <c r="AY36" s="247"/>
      <c r="AZ36" s="237"/>
      <c r="BA36" s="237"/>
      <c r="BB36" s="237"/>
      <c r="BC36" s="92"/>
      <c r="BD36" s="92"/>
      <c r="BE36" s="237"/>
      <c r="BF36" s="237"/>
      <c r="BG36" s="237"/>
      <c r="BH36" s="237"/>
      <c r="BI36" s="237"/>
      <c r="BJ36" s="295"/>
      <c r="BK36" s="91"/>
      <c r="BL36" s="100"/>
      <c r="BM36" s="100"/>
      <c r="BN36" s="100"/>
      <c r="BO36" s="295"/>
      <c r="BP36" s="61"/>
      <c r="BQ36" s="61"/>
      <c r="BR36" s="61"/>
      <c r="BS36" s="61"/>
      <c r="BT36" s="61"/>
      <c r="BU36" s="61"/>
      <c r="BV36" s="94" t="str">
        <f t="shared" si="1"/>
        <v/>
      </c>
      <c r="BW36" s="61"/>
      <c r="BX36" s="233"/>
      <c r="BY36" s="61"/>
      <c r="BZ36" s="295"/>
      <c r="CA36" s="61"/>
      <c r="CB36" s="61"/>
      <c r="CC36" s="61"/>
      <c r="CD36" s="61"/>
      <c r="CE36" s="61"/>
      <c r="CF36" s="233"/>
      <c r="CG36" s="186" t="str">
        <f t="shared" si="2"/>
        <v/>
      </c>
      <c r="CH36" s="186" t="str">
        <f t="shared" si="3"/>
        <v/>
      </c>
      <c r="CI36" s="186" t="str">
        <f t="shared" si="4"/>
        <v/>
      </c>
      <c r="CJ36" s="92"/>
      <c r="CK36" s="363"/>
      <c r="CL36" s="295"/>
      <c r="CM36" s="82"/>
      <c r="CN36" s="82"/>
      <c r="CO36" s="61"/>
      <c r="CP36" s="61"/>
      <c r="CQ36" s="61"/>
      <c r="CR36" s="54"/>
      <c r="CS36" s="90"/>
      <c r="CT36" s="295"/>
      <c r="CU36" s="34"/>
      <c r="CV36" s="163"/>
      <c r="CW36" s="54"/>
      <c r="CX36" s="295"/>
      <c r="CY36" s="235"/>
      <c r="CZ36" s="191"/>
      <c r="DA36" s="92"/>
      <c r="DB36" s="237"/>
      <c r="DC36" s="167"/>
      <c r="DD36" s="167"/>
      <c r="DE36" s="54"/>
      <c r="DF36" s="235"/>
      <c r="DG36" s="191"/>
      <c r="DH36" s="92"/>
      <c r="DI36" s="237"/>
      <c r="DJ36" s="167"/>
      <c r="DK36" s="167"/>
      <c r="DL36" s="54"/>
      <c r="DM36" s="61"/>
      <c r="DN36" s="61"/>
      <c r="DO36" s="61"/>
      <c r="DP36" s="61"/>
      <c r="DQ36" s="82"/>
      <c r="DR36" s="82"/>
      <c r="DS36" s="61"/>
      <c r="DT36" s="34"/>
      <c r="DU36" s="54"/>
      <c r="DV36" s="237"/>
      <c r="DW36" s="237"/>
      <c r="DX36" s="237"/>
      <c r="DY36" s="295"/>
      <c r="DZ36" s="92"/>
      <c r="EA36" s="92"/>
      <c r="EB36" s="91"/>
      <c r="EC36" s="91"/>
      <c r="ED36" s="228"/>
      <c r="EE36" s="90"/>
      <c r="EF36" s="90"/>
      <c r="EG36" s="90"/>
      <c r="EH36" s="295"/>
    </row>
    <row r="37" spans="1:138" ht="15" customHeight="1" x14ac:dyDescent="0.25">
      <c r="A37" s="54"/>
      <c r="B37" s="316"/>
      <c r="C37" s="54"/>
      <c r="D37" s="34"/>
      <c r="E37" s="34"/>
      <c r="F37" s="34"/>
      <c r="G37" s="34"/>
      <c r="H37" s="34"/>
      <c r="I37" s="34"/>
      <c r="J37" s="34"/>
      <c r="K37" s="163"/>
      <c r="L37" s="54"/>
      <c r="M37" s="54"/>
      <c r="N37" s="54"/>
      <c r="O37" s="54"/>
      <c r="P37" s="34"/>
      <c r="Q37" s="34"/>
      <c r="R37" s="34"/>
      <c r="S37" s="34"/>
      <c r="T37" s="54"/>
      <c r="U37" s="93"/>
      <c r="V37" s="54"/>
      <c r="W37" s="54"/>
      <c r="X37" s="34"/>
      <c r="Y37" s="54"/>
      <c r="Z37" s="34"/>
      <c r="AA37" s="54"/>
      <c r="AB37" s="34"/>
      <c r="AC37" s="295"/>
      <c r="AD37" s="54"/>
      <c r="AE37" s="387"/>
      <c r="AF37" s="34"/>
      <c r="AG37" s="157"/>
      <c r="AH37" s="163"/>
      <c r="AI37" s="54"/>
      <c r="AJ37" s="34"/>
      <c r="AK37" s="163"/>
      <c r="AL37" s="389"/>
      <c r="AM37" s="61"/>
      <c r="AN37" s="61"/>
      <c r="AO37" s="61"/>
      <c r="AP37" s="61"/>
      <c r="AQ37" s="61"/>
      <c r="AR37" s="61"/>
      <c r="AS37" s="94" t="str">
        <f t="shared" ref="AS37:AS68" si="5">IF(AND(AP37&lt;&gt;"", AQ37&lt;&gt;""),IFERROR(IF(ISBLANK(A37), "", (AP37+AQ37+AR37)),""),"")</f>
        <v/>
      </c>
      <c r="AT37" s="61"/>
      <c r="AU37" s="61"/>
      <c r="AV37" s="249"/>
      <c r="AW37" s="61"/>
      <c r="AX37" s="237"/>
      <c r="AY37" s="247"/>
      <c r="AZ37" s="237"/>
      <c r="BA37" s="237"/>
      <c r="BB37" s="237"/>
      <c r="BC37" s="92"/>
      <c r="BD37" s="92"/>
      <c r="BE37" s="237"/>
      <c r="BF37" s="237"/>
      <c r="BG37" s="237"/>
      <c r="BH37" s="237"/>
      <c r="BI37" s="237"/>
      <c r="BJ37" s="295"/>
      <c r="BK37" s="91"/>
      <c r="BL37" s="100"/>
      <c r="BM37" s="100"/>
      <c r="BN37" s="100"/>
      <c r="BO37" s="295"/>
      <c r="BP37" s="61"/>
      <c r="BQ37" s="61"/>
      <c r="BR37" s="61"/>
      <c r="BS37" s="61"/>
      <c r="BT37" s="61"/>
      <c r="BU37" s="61"/>
      <c r="BV37" s="94" t="str">
        <f t="shared" ref="BV37:BV68" si="6">IF(AND(BS37&lt;&gt;"", BT37&lt;&gt;""),IFERROR(IF(ISBLANK(A37), "", (BS37+BT37+BU37)),""),"")</f>
        <v/>
      </c>
      <c r="BW37" s="61"/>
      <c r="BX37" s="233"/>
      <c r="BY37" s="61"/>
      <c r="BZ37" s="295"/>
      <c r="CA37" s="61"/>
      <c r="CB37" s="61"/>
      <c r="CC37" s="61"/>
      <c r="CD37" s="61"/>
      <c r="CE37" s="61"/>
      <c r="CF37" s="233"/>
      <c r="CG37" s="186" t="str">
        <f t="shared" ref="CG37:CG68" si="7">IF(AND(CB37&lt;&gt;"", CD37&lt;&gt;"", CE37&lt;&gt;""),IFERROR(IF(ISBLANK(A37), "", ((CD37+CE37)/CB37)),""),"")</f>
        <v/>
      </c>
      <c r="CH37" s="186" t="str">
        <f t="shared" ref="CH37:CH68" si="8">IF(AND(CB37&lt;&gt;"", CE37&lt;&gt;""),IFERROR(IF(ISBLANK(A37), "", (CE37/CB37)),""),"")</f>
        <v/>
      </c>
      <c r="CI37" s="186" t="str">
        <f t="shared" ref="CI37:CI68" si="9">IF(AND(CB37&lt;&gt;"", CD37&lt;&gt;""),IFERROR(IF(ISBLANK(A37), "", (CD37/CB37)),""),"")</f>
        <v/>
      </c>
      <c r="CJ37" s="92"/>
      <c r="CK37" s="363"/>
      <c r="CL37" s="295"/>
      <c r="CM37" s="82"/>
      <c r="CN37" s="82"/>
      <c r="CO37" s="61"/>
      <c r="CP37" s="61"/>
      <c r="CQ37" s="61"/>
      <c r="CR37" s="54"/>
      <c r="CS37" s="90"/>
      <c r="CT37" s="295"/>
      <c r="CU37" s="34"/>
      <c r="CV37" s="163"/>
      <c r="CW37" s="54"/>
      <c r="CX37" s="295"/>
      <c r="CY37" s="235"/>
      <c r="CZ37" s="191"/>
      <c r="DA37" s="92"/>
      <c r="DB37" s="237"/>
      <c r="DC37" s="167"/>
      <c r="DD37" s="167"/>
      <c r="DE37" s="54"/>
      <c r="DF37" s="235"/>
      <c r="DG37" s="191"/>
      <c r="DH37" s="92"/>
      <c r="DI37" s="237"/>
      <c r="DJ37" s="167"/>
      <c r="DK37" s="167"/>
      <c r="DL37" s="54"/>
      <c r="DM37" s="61"/>
      <c r="DN37" s="61"/>
      <c r="DO37" s="61"/>
      <c r="DP37" s="61"/>
      <c r="DQ37" s="82"/>
      <c r="DR37" s="82"/>
      <c r="DS37" s="61"/>
      <c r="DT37" s="34"/>
      <c r="DU37" s="54"/>
      <c r="DV37" s="237"/>
      <c r="DW37" s="237"/>
      <c r="DX37" s="237"/>
      <c r="DY37" s="295"/>
      <c r="DZ37" s="92"/>
      <c r="EA37" s="92"/>
      <c r="EB37" s="91"/>
      <c r="EC37" s="91"/>
      <c r="ED37" s="228"/>
      <c r="EE37" s="90"/>
      <c r="EF37" s="90"/>
      <c r="EG37" s="90"/>
      <c r="EH37" s="295"/>
    </row>
    <row r="38" spans="1:138" ht="15" customHeight="1" x14ac:dyDescent="0.25">
      <c r="A38" s="54"/>
      <c r="B38" s="316"/>
      <c r="C38" s="54"/>
      <c r="D38" s="34"/>
      <c r="E38" s="34"/>
      <c r="F38" s="34"/>
      <c r="G38" s="34"/>
      <c r="H38" s="34"/>
      <c r="I38" s="34"/>
      <c r="J38" s="34"/>
      <c r="K38" s="163"/>
      <c r="L38" s="54"/>
      <c r="M38" s="54"/>
      <c r="N38" s="54"/>
      <c r="O38" s="54"/>
      <c r="P38" s="34"/>
      <c r="Q38" s="34"/>
      <c r="R38" s="34"/>
      <c r="S38" s="34"/>
      <c r="T38" s="54"/>
      <c r="U38" s="93"/>
      <c r="V38" s="54"/>
      <c r="W38" s="54"/>
      <c r="X38" s="34"/>
      <c r="Y38" s="54"/>
      <c r="Z38" s="34"/>
      <c r="AA38" s="54"/>
      <c r="AB38" s="34"/>
      <c r="AC38" s="295"/>
      <c r="AD38" s="54"/>
      <c r="AE38" s="387"/>
      <c r="AF38" s="34"/>
      <c r="AG38" s="157"/>
      <c r="AH38" s="163"/>
      <c r="AI38" s="54"/>
      <c r="AJ38" s="34"/>
      <c r="AK38" s="163"/>
      <c r="AL38" s="389"/>
      <c r="AM38" s="61"/>
      <c r="AN38" s="61"/>
      <c r="AO38" s="61"/>
      <c r="AP38" s="61"/>
      <c r="AQ38" s="61"/>
      <c r="AR38" s="61"/>
      <c r="AS38" s="94" t="str">
        <f t="shared" si="5"/>
        <v/>
      </c>
      <c r="AT38" s="61"/>
      <c r="AU38" s="61"/>
      <c r="AV38" s="249"/>
      <c r="AW38" s="61"/>
      <c r="AX38" s="237"/>
      <c r="AY38" s="247"/>
      <c r="AZ38" s="237"/>
      <c r="BA38" s="237"/>
      <c r="BB38" s="237"/>
      <c r="BC38" s="92"/>
      <c r="BD38" s="92"/>
      <c r="BE38" s="237"/>
      <c r="BF38" s="237"/>
      <c r="BG38" s="237"/>
      <c r="BH38" s="237"/>
      <c r="BI38" s="237"/>
      <c r="BJ38" s="295"/>
      <c r="BK38" s="91"/>
      <c r="BL38" s="100"/>
      <c r="BM38" s="100"/>
      <c r="BN38" s="100"/>
      <c r="BO38" s="295"/>
      <c r="BP38" s="61"/>
      <c r="BQ38" s="61"/>
      <c r="BR38" s="61"/>
      <c r="BS38" s="61"/>
      <c r="BT38" s="61"/>
      <c r="BU38" s="61"/>
      <c r="BV38" s="94" t="str">
        <f t="shared" si="6"/>
        <v/>
      </c>
      <c r="BW38" s="61"/>
      <c r="BX38" s="233"/>
      <c r="BY38" s="61"/>
      <c r="BZ38" s="295"/>
      <c r="CA38" s="61"/>
      <c r="CB38" s="61"/>
      <c r="CC38" s="61"/>
      <c r="CD38" s="61"/>
      <c r="CE38" s="61"/>
      <c r="CF38" s="233"/>
      <c r="CG38" s="186" t="str">
        <f t="shared" si="7"/>
        <v/>
      </c>
      <c r="CH38" s="186" t="str">
        <f t="shared" si="8"/>
        <v/>
      </c>
      <c r="CI38" s="186" t="str">
        <f t="shared" si="9"/>
        <v/>
      </c>
      <c r="CJ38" s="92"/>
      <c r="CK38" s="363"/>
      <c r="CL38" s="295"/>
      <c r="CM38" s="82"/>
      <c r="CN38" s="82"/>
      <c r="CO38" s="61"/>
      <c r="CP38" s="61"/>
      <c r="CQ38" s="61"/>
      <c r="CR38" s="54"/>
      <c r="CS38" s="90"/>
      <c r="CT38" s="295"/>
      <c r="CU38" s="34"/>
      <c r="CV38" s="163"/>
      <c r="CW38" s="54"/>
      <c r="CX38" s="295"/>
      <c r="CY38" s="235"/>
      <c r="CZ38" s="191"/>
      <c r="DA38" s="92"/>
      <c r="DB38" s="237"/>
      <c r="DC38" s="167"/>
      <c r="DD38" s="167"/>
      <c r="DE38" s="54"/>
      <c r="DF38" s="235"/>
      <c r="DG38" s="191"/>
      <c r="DH38" s="92"/>
      <c r="DI38" s="237"/>
      <c r="DJ38" s="167"/>
      <c r="DK38" s="167"/>
      <c r="DL38" s="54"/>
      <c r="DM38" s="61"/>
      <c r="DN38" s="61"/>
      <c r="DO38" s="61"/>
      <c r="DP38" s="61"/>
      <c r="DQ38" s="82"/>
      <c r="DR38" s="82"/>
      <c r="DS38" s="61"/>
      <c r="DT38" s="34"/>
      <c r="DU38" s="54"/>
      <c r="DV38" s="237"/>
      <c r="DW38" s="237"/>
      <c r="DX38" s="237"/>
      <c r="DY38" s="295"/>
      <c r="DZ38" s="92"/>
      <c r="EA38" s="92"/>
      <c r="EB38" s="91"/>
      <c r="EC38" s="91"/>
      <c r="ED38" s="228"/>
      <c r="EE38" s="90"/>
      <c r="EF38" s="90"/>
      <c r="EG38" s="90"/>
      <c r="EH38" s="295"/>
    </row>
    <row r="39" spans="1:138" ht="15" customHeight="1" x14ac:dyDescent="0.25">
      <c r="A39" s="54"/>
      <c r="B39" s="316"/>
      <c r="C39" s="54"/>
      <c r="D39" s="34"/>
      <c r="E39" s="34"/>
      <c r="F39" s="34"/>
      <c r="G39" s="34"/>
      <c r="H39" s="34"/>
      <c r="I39" s="34"/>
      <c r="J39" s="34"/>
      <c r="K39" s="163"/>
      <c r="L39" s="54"/>
      <c r="M39" s="54"/>
      <c r="N39" s="54"/>
      <c r="O39" s="54"/>
      <c r="P39" s="34"/>
      <c r="Q39" s="34"/>
      <c r="R39" s="34"/>
      <c r="S39" s="34"/>
      <c r="T39" s="54"/>
      <c r="U39" s="93"/>
      <c r="V39" s="54"/>
      <c r="W39" s="54"/>
      <c r="X39" s="34"/>
      <c r="Y39" s="54"/>
      <c r="Z39" s="34"/>
      <c r="AA39" s="54"/>
      <c r="AB39" s="34"/>
      <c r="AC39" s="295"/>
      <c r="AD39" s="54"/>
      <c r="AE39" s="387"/>
      <c r="AF39" s="34"/>
      <c r="AG39" s="157"/>
      <c r="AH39" s="163"/>
      <c r="AI39" s="54"/>
      <c r="AJ39" s="34"/>
      <c r="AK39" s="163"/>
      <c r="AL39" s="389"/>
      <c r="AM39" s="61"/>
      <c r="AN39" s="61"/>
      <c r="AO39" s="61"/>
      <c r="AP39" s="61"/>
      <c r="AQ39" s="61"/>
      <c r="AR39" s="61"/>
      <c r="AS39" s="94" t="str">
        <f t="shared" si="5"/>
        <v/>
      </c>
      <c r="AT39" s="61"/>
      <c r="AU39" s="61"/>
      <c r="AV39" s="249"/>
      <c r="AW39" s="61"/>
      <c r="AX39" s="237"/>
      <c r="AY39" s="247"/>
      <c r="AZ39" s="237"/>
      <c r="BA39" s="237"/>
      <c r="BB39" s="237"/>
      <c r="BC39" s="92"/>
      <c r="BD39" s="92"/>
      <c r="BE39" s="237"/>
      <c r="BF39" s="237"/>
      <c r="BG39" s="237"/>
      <c r="BH39" s="237"/>
      <c r="BI39" s="237"/>
      <c r="BJ39" s="295"/>
      <c r="BK39" s="91"/>
      <c r="BL39" s="100"/>
      <c r="BM39" s="100"/>
      <c r="BN39" s="100"/>
      <c r="BO39" s="295"/>
      <c r="BP39" s="61"/>
      <c r="BQ39" s="61"/>
      <c r="BR39" s="61"/>
      <c r="BS39" s="61"/>
      <c r="BT39" s="61"/>
      <c r="BU39" s="61"/>
      <c r="BV39" s="94" t="str">
        <f t="shared" si="6"/>
        <v/>
      </c>
      <c r="BW39" s="61"/>
      <c r="BX39" s="233"/>
      <c r="BY39" s="61"/>
      <c r="BZ39" s="295"/>
      <c r="CA39" s="61"/>
      <c r="CB39" s="61"/>
      <c r="CC39" s="61"/>
      <c r="CD39" s="61"/>
      <c r="CE39" s="61"/>
      <c r="CF39" s="233"/>
      <c r="CG39" s="186" t="str">
        <f t="shared" si="7"/>
        <v/>
      </c>
      <c r="CH39" s="186" t="str">
        <f t="shared" si="8"/>
        <v/>
      </c>
      <c r="CI39" s="186" t="str">
        <f t="shared" si="9"/>
        <v/>
      </c>
      <c r="CJ39" s="92"/>
      <c r="CK39" s="363"/>
      <c r="CL39" s="295"/>
      <c r="CM39" s="82"/>
      <c r="CN39" s="82"/>
      <c r="CO39" s="61"/>
      <c r="CP39" s="61"/>
      <c r="CQ39" s="61"/>
      <c r="CR39" s="54"/>
      <c r="CS39" s="90"/>
      <c r="CT39" s="295"/>
      <c r="CU39" s="34"/>
      <c r="CV39" s="163"/>
      <c r="CW39" s="54"/>
      <c r="CX39" s="295"/>
      <c r="CY39" s="235"/>
      <c r="CZ39" s="191"/>
      <c r="DA39" s="92"/>
      <c r="DB39" s="237"/>
      <c r="DC39" s="167"/>
      <c r="DD39" s="167"/>
      <c r="DE39" s="54"/>
      <c r="DF39" s="235"/>
      <c r="DG39" s="191"/>
      <c r="DH39" s="92"/>
      <c r="DI39" s="237"/>
      <c r="DJ39" s="167"/>
      <c r="DK39" s="167"/>
      <c r="DL39" s="54"/>
      <c r="DM39" s="61"/>
      <c r="DN39" s="61"/>
      <c r="DO39" s="61"/>
      <c r="DP39" s="61"/>
      <c r="DQ39" s="82"/>
      <c r="DR39" s="82"/>
      <c r="DS39" s="61"/>
      <c r="DT39" s="34"/>
      <c r="DU39" s="54"/>
      <c r="DV39" s="237"/>
      <c r="DW39" s="237"/>
      <c r="DX39" s="237"/>
      <c r="DY39" s="295"/>
      <c r="DZ39" s="92"/>
      <c r="EA39" s="92"/>
      <c r="EB39" s="91"/>
      <c r="EC39" s="91"/>
      <c r="ED39" s="228"/>
      <c r="EE39" s="90"/>
      <c r="EF39" s="90"/>
      <c r="EG39" s="90"/>
      <c r="EH39" s="295"/>
    </row>
    <row r="40" spans="1:138" ht="15" customHeight="1" x14ac:dyDescent="0.25">
      <c r="A40" s="54"/>
      <c r="B40" s="316"/>
      <c r="C40" s="54"/>
      <c r="D40" s="34"/>
      <c r="E40" s="34"/>
      <c r="F40" s="34"/>
      <c r="G40" s="34"/>
      <c r="H40" s="34"/>
      <c r="I40" s="34"/>
      <c r="J40" s="34"/>
      <c r="K40" s="163"/>
      <c r="L40" s="54"/>
      <c r="M40" s="54"/>
      <c r="N40" s="54"/>
      <c r="O40" s="54"/>
      <c r="P40" s="34"/>
      <c r="Q40" s="34"/>
      <c r="R40" s="34"/>
      <c r="S40" s="34"/>
      <c r="T40" s="54"/>
      <c r="U40" s="93"/>
      <c r="V40" s="54"/>
      <c r="W40" s="54"/>
      <c r="X40" s="34"/>
      <c r="Y40" s="54"/>
      <c r="Z40" s="34"/>
      <c r="AA40" s="54"/>
      <c r="AB40" s="34"/>
      <c r="AC40" s="295"/>
      <c r="AD40" s="54"/>
      <c r="AE40" s="387"/>
      <c r="AF40" s="34"/>
      <c r="AG40" s="157"/>
      <c r="AH40" s="163"/>
      <c r="AI40" s="54"/>
      <c r="AJ40" s="34"/>
      <c r="AK40" s="163"/>
      <c r="AL40" s="389"/>
      <c r="AM40" s="61"/>
      <c r="AN40" s="61"/>
      <c r="AO40" s="61"/>
      <c r="AP40" s="61"/>
      <c r="AQ40" s="61"/>
      <c r="AR40" s="61"/>
      <c r="AS40" s="94" t="str">
        <f t="shared" si="5"/>
        <v/>
      </c>
      <c r="AT40" s="61"/>
      <c r="AU40" s="61"/>
      <c r="AV40" s="249"/>
      <c r="AW40" s="61"/>
      <c r="AX40" s="237"/>
      <c r="AY40" s="247"/>
      <c r="AZ40" s="237"/>
      <c r="BA40" s="237"/>
      <c r="BB40" s="237"/>
      <c r="BC40" s="92"/>
      <c r="BD40" s="92"/>
      <c r="BE40" s="237"/>
      <c r="BF40" s="237"/>
      <c r="BG40" s="237"/>
      <c r="BH40" s="237"/>
      <c r="BI40" s="237"/>
      <c r="BJ40" s="295"/>
      <c r="BK40" s="91"/>
      <c r="BL40" s="100"/>
      <c r="BM40" s="100"/>
      <c r="BN40" s="100"/>
      <c r="BO40" s="295"/>
      <c r="BP40" s="61"/>
      <c r="BQ40" s="61"/>
      <c r="BR40" s="61"/>
      <c r="BS40" s="61"/>
      <c r="BT40" s="61"/>
      <c r="BU40" s="61"/>
      <c r="BV40" s="94" t="str">
        <f t="shared" si="6"/>
        <v/>
      </c>
      <c r="BW40" s="61"/>
      <c r="BX40" s="233"/>
      <c r="BY40" s="61"/>
      <c r="BZ40" s="295"/>
      <c r="CA40" s="61"/>
      <c r="CB40" s="61"/>
      <c r="CC40" s="61"/>
      <c r="CD40" s="61"/>
      <c r="CE40" s="61"/>
      <c r="CF40" s="233"/>
      <c r="CG40" s="186" t="str">
        <f t="shared" si="7"/>
        <v/>
      </c>
      <c r="CH40" s="186" t="str">
        <f t="shared" si="8"/>
        <v/>
      </c>
      <c r="CI40" s="186" t="str">
        <f t="shared" si="9"/>
        <v/>
      </c>
      <c r="CJ40" s="92"/>
      <c r="CK40" s="363"/>
      <c r="CL40" s="295"/>
      <c r="CM40" s="82"/>
      <c r="CN40" s="82"/>
      <c r="CO40" s="61"/>
      <c r="CP40" s="61"/>
      <c r="CQ40" s="61"/>
      <c r="CR40" s="54"/>
      <c r="CS40" s="90"/>
      <c r="CT40" s="295"/>
      <c r="CU40" s="34"/>
      <c r="CV40" s="163"/>
      <c r="CW40" s="54"/>
      <c r="CX40" s="295"/>
      <c r="CY40" s="235"/>
      <c r="CZ40" s="191"/>
      <c r="DA40" s="92"/>
      <c r="DB40" s="237"/>
      <c r="DC40" s="167"/>
      <c r="DD40" s="167"/>
      <c r="DE40" s="54"/>
      <c r="DF40" s="235"/>
      <c r="DG40" s="191"/>
      <c r="DH40" s="92"/>
      <c r="DI40" s="237"/>
      <c r="DJ40" s="167"/>
      <c r="DK40" s="167"/>
      <c r="DL40" s="54"/>
      <c r="DM40" s="61"/>
      <c r="DN40" s="61"/>
      <c r="DO40" s="61"/>
      <c r="DP40" s="61"/>
      <c r="DQ40" s="82"/>
      <c r="DR40" s="82"/>
      <c r="DS40" s="61"/>
      <c r="DT40" s="34"/>
      <c r="DU40" s="54"/>
      <c r="DV40" s="237"/>
      <c r="DW40" s="237"/>
      <c r="DX40" s="237"/>
      <c r="DY40" s="295"/>
      <c r="DZ40" s="92"/>
      <c r="EA40" s="92"/>
      <c r="EB40" s="91"/>
      <c r="EC40" s="91"/>
      <c r="ED40" s="228"/>
      <c r="EE40" s="90"/>
      <c r="EF40" s="90"/>
      <c r="EG40" s="90"/>
      <c r="EH40" s="295"/>
    </row>
    <row r="41" spans="1:138" ht="15" customHeight="1" x14ac:dyDescent="0.25">
      <c r="A41" s="54"/>
      <c r="B41" s="316"/>
      <c r="C41" s="54"/>
      <c r="D41" s="34"/>
      <c r="E41" s="34"/>
      <c r="F41" s="34"/>
      <c r="G41" s="34"/>
      <c r="H41" s="34"/>
      <c r="I41" s="34"/>
      <c r="J41" s="34"/>
      <c r="K41" s="163"/>
      <c r="L41" s="54"/>
      <c r="M41" s="54"/>
      <c r="N41" s="54"/>
      <c r="O41" s="54"/>
      <c r="P41" s="34"/>
      <c r="Q41" s="34"/>
      <c r="R41" s="34"/>
      <c r="S41" s="34"/>
      <c r="T41" s="54"/>
      <c r="U41" s="93"/>
      <c r="V41" s="54"/>
      <c r="W41" s="54"/>
      <c r="X41" s="34"/>
      <c r="Y41" s="54"/>
      <c r="Z41" s="34"/>
      <c r="AA41" s="54"/>
      <c r="AB41" s="34"/>
      <c r="AC41" s="295"/>
      <c r="AD41" s="54"/>
      <c r="AE41" s="387"/>
      <c r="AF41" s="34"/>
      <c r="AG41" s="157"/>
      <c r="AH41" s="163"/>
      <c r="AI41" s="54"/>
      <c r="AJ41" s="34"/>
      <c r="AK41" s="163"/>
      <c r="AL41" s="389"/>
      <c r="AM41" s="61"/>
      <c r="AN41" s="61"/>
      <c r="AO41" s="61"/>
      <c r="AP41" s="61"/>
      <c r="AQ41" s="61"/>
      <c r="AR41" s="61"/>
      <c r="AS41" s="94" t="str">
        <f t="shared" si="5"/>
        <v/>
      </c>
      <c r="AT41" s="61"/>
      <c r="AU41" s="61"/>
      <c r="AV41" s="249"/>
      <c r="AW41" s="61"/>
      <c r="AX41" s="237"/>
      <c r="AY41" s="247"/>
      <c r="AZ41" s="237"/>
      <c r="BA41" s="237"/>
      <c r="BB41" s="237"/>
      <c r="BC41" s="92"/>
      <c r="BD41" s="92"/>
      <c r="BE41" s="237"/>
      <c r="BF41" s="237"/>
      <c r="BG41" s="237"/>
      <c r="BH41" s="237"/>
      <c r="BI41" s="237"/>
      <c r="BJ41" s="295"/>
      <c r="BK41" s="91"/>
      <c r="BL41" s="100"/>
      <c r="BM41" s="100"/>
      <c r="BN41" s="100"/>
      <c r="BO41" s="295"/>
      <c r="BP41" s="61"/>
      <c r="BQ41" s="61"/>
      <c r="BR41" s="61"/>
      <c r="BS41" s="61"/>
      <c r="BT41" s="61"/>
      <c r="BU41" s="61"/>
      <c r="BV41" s="94" t="str">
        <f t="shared" si="6"/>
        <v/>
      </c>
      <c r="BW41" s="61"/>
      <c r="BX41" s="233"/>
      <c r="BY41" s="61"/>
      <c r="BZ41" s="295"/>
      <c r="CA41" s="61"/>
      <c r="CB41" s="61"/>
      <c r="CC41" s="61"/>
      <c r="CD41" s="61"/>
      <c r="CE41" s="61"/>
      <c r="CF41" s="233"/>
      <c r="CG41" s="186" t="str">
        <f t="shared" si="7"/>
        <v/>
      </c>
      <c r="CH41" s="186" t="str">
        <f t="shared" si="8"/>
        <v/>
      </c>
      <c r="CI41" s="186" t="str">
        <f t="shared" si="9"/>
        <v/>
      </c>
      <c r="CJ41" s="92"/>
      <c r="CK41" s="363"/>
      <c r="CL41" s="295"/>
      <c r="CM41" s="82"/>
      <c r="CN41" s="82"/>
      <c r="CO41" s="61"/>
      <c r="CP41" s="61"/>
      <c r="CQ41" s="61"/>
      <c r="CR41" s="54"/>
      <c r="CS41" s="90"/>
      <c r="CT41" s="295"/>
      <c r="CU41" s="34"/>
      <c r="CV41" s="163"/>
      <c r="CW41" s="54"/>
      <c r="CX41" s="295"/>
      <c r="CY41" s="235"/>
      <c r="CZ41" s="191"/>
      <c r="DA41" s="92"/>
      <c r="DB41" s="237"/>
      <c r="DC41" s="167"/>
      <c r="DD41" s="167"/>
      <c r="DE41" s="54"/>
      <c r="DF41" s="235"/>
      <c r="DG41" s="191"/>
      <c r="DH41" s="92"/>
      <c r="DI41" s="237"/>
      <c r="DJ41" s="167"/>
      <c r="DK41" s="167"/>
      <c r="DL41" s="54"/>
      <c r="DM41" s="61"/>
      <c r="DN41" s="61"/>
      <c r="DO41" s="61"/>
      <c r="DP41" s="61"/>
      <c r="DQ41" s="82"/>
      <c r="DR41" s="82"/>
      <c r="DS41" s="61"/>
      <c r="DT41" s="34"/>
      <c r="DU41" s="54"/>
      <c r="DV41" s="237"/>
      <c r="DW41" s="237"/>
      <c r="DX41" s="237"/>
      <c r="DY41" s="295"/>
      <c r="DZ41" s="92"/>
      <c r="EA41" s="92"/>
      <c r="EB41" s="91"/>
      <c r="EC41" s="91"/>
      <c r="ED41" s="228"/>
      <c r="EE41" s="90"/>
      <c r="EF41" s="90"/>
      <c r="EG41" s="90"/>
      <c r="EH41" s="295"/>
    </row>
    <row r="42" spans="1:138" ht="15" customHeight="1" x14ac:dyDescent="0.25">
      <c r="A42" s="54"/>
      <c r="B42" s="316"/>
      <c r="C42" s="54"/>
      <c r="D42" s="34"/>
      <c r="E42" s="34"/>
      <c r="F42" s="34"/>
      <c r="G42" s="34"/>
      <c r="H42" s="34"/>
      <c r="I42" s="34"/>
      <c r="J42" s="34"/>
      <c r="K42" s="163"/>
      <c r="L42" s="54"/>
      <c r="M42" s="54"/>
      <c r="N42" s="54"/>
      <c r="O42" s="54"/>
      <c r="P42" s="34"/>
      <c r="Q42" s="34"/>
      <c r="R42" s="34"/>
      <c r="S42" s="34"/>
      <c r="T42" s="54"/>
      <c r="U42" s="93"/>
      <c r="V42" s="54"/>
      <c r="W42" s="54"/>
      <c r="X42" s="34"/>
      <c r="Y42" s="54"/>
      <c r="Z42" s="34"/>
      <c r="AA42" s="54"/>
      <c r="AB42" s="34"/>
      <c r="AC42" s="295"/>
      <c r="AD42" s="54"/>
      <c r="AE42" s="387"/>
      <c r="AF42" s="34"/>
      <c r="AG42" s="157"/>
      <c r="AH42" s="163"/>
      <c r="AI42" s="54"/>
      <c r="AJ42" s="34"/>
      <c r="AK42" s="163"/>
      <c r="AL42" s="389"/>
      <c r="AM42" s="61"/>
      <c r="AN42" s="61"/>
      <c r="AO42" s="61"/>
      <c r="AP42" s="61"/>
      <c r="AQ42" s="61"/>
      <c r="AR42" s="61"/>
      <c r="AS42" s="94" t="str">
        <f t="shared" si="5"/>
        <v/>
      </c>
      <c r="AT42" s="61"/>
      <c r="AU42" s="61"/>
      <c r="AV42" s="249"/>
      <c r="AW42" s="61"/>
      <c r="AX42" s="237"/>
      <c r="AY42" s="247"/>
      <c r="AZ42" s="237"/>
      <c r="BA42" s="237"/>
      <c r="BB42" s="237"/>
      <c r="BC42" s="92"/>
      <c r="BD42" s="92"/>
      <c r="BE42" s="237"/>
      <c r="BF42" s="237"/>
      <c r="BG42" s="237"/>
      <c r="BH42" s="237"/>
      <c r="BI42" s="237"/>
      <c r="BJ42" s="295"/>
      <c r="BK42" s="91"/>
      <c r="BL42" s="100"/>
      <c r="BM42" s="100"/>
      <c r="BN42" s="100"/>
      <c r="BO42" s="295"/>
      <c r="BP42" s="61"/>
      <c r="BQ42" s="61"/>
      <c r="BR42" s="61"/>
      <c r="BS42" s="61"/>
      <c r="BT42" s="61"/>
      <c r="BU42" s="61"/>
      <c r="BV42" s="94" t="str">
        <f t="shared" si="6"/>
        <v/>
      </c>
      <c r="BW42" s="61"/>
      <c r="BX42" s="233"/>
      <c r="BY42" s="61"/>
      <c r="BZ42" s="295"/>
      <c r="CA42" s="61"/>
      <c r="CB42" s="61"/>
      <c r="CC42" s="61"/>
      <c r="CD42" s="61"/>
      <c r="CE42" s="61"/>
      <c r="CF42" s="233"/>
      <c r="CG42" s="186" t="str">
        <f t="shared" si="7"/>
        <v/>
      </c>
      <c r="CH42" s="186" t="str">
        <f t="shared" si="8"/>
        <v/>
      </c>
      <c r="CI42" s="186" t="str">
        <f t="shared" si="9"/>
        <v/>
      </c>
      <c r="CJ42" s="92"/>
      <c r="CK42" s="363"/>
      <c r="CL42" s="295"/>
      <c r="CM42" s="82"/>
      <c r="CN42" s="82"/>
      <c r="CO42" s="61"/>
      <c r="CP42" s="61"/>
      <c r="CQ42" s="61"/>
      <c r="CR42" s="54"/>
      <c r="CS42" s="90"/>
      <c r="CT42" s="295"/>
      <c r="CU42" s="34"/>
      <c r="CV42" s="163"/>
      <c r="CW42" s="54"/>
      <c r="CX42" s="295"/>
      <c r="CY42" s="235"/>
      <c r="CZ42" s="191"/>
      <c r="DA42" s="92"/>
      <c r="DB42" s="237"/>
      <c r="DC42" s="167"/>
      <c r="DD42" s="167"/>
      <c r="DE42" s="54"/>
      <c r="DF42" s="235"/>
      <c r="DG42" s="191"/>
      <c r="DH42" s="92"/>
      <c r="DI42" s="237"/>
      <c r="DJ42" s="167"/>
      <c r="DK42" s="167"/>
      <c r="DL42" s="54"/>
      <c r="DM42" s="61"/>
      <c r="DN42" s="61"/>
      <c r="DO42" s="61"/>
      <c r="DP42" s="61"/>
      <c r="DQ42" s="82"/>
      <c r="DR42" s="82"/>
      <c r="DS42" s="61"/>
      <c r="DT42" s="34"/>
      <c r="DU42" s="54"/>
      <c r="DV42" s="237"/>
      <c r="DW42" s="237"/>
      <c r="DX42" s="237"/>
      <c r="DY42" s="295"/>
      <c r="DZ42" s="92"/>
      <c r="EA42" s="92"/>
      <c r="EB42" s="91"/>
      <c r="EC42" s="91"/>
      <c r="ED42" s="228"/>
      <c r="EE42" s="90"/>
      <c r="EF42" s="90"/>
      <c r="EG42" s="90"/>
      <c r="EH42" s="295"/>
    </row>
    <row r="43" spans="1:138" ht="15" customHeight="1" x14ac:dyDescent="0.25">
      <c r="A43" s="54"/>
      <c r="B43" s="316"/>
      <c r="C43" s="54"/>
      <c r="D43" s="34"/>
      <c r="E43" s="34"/>
      <c r="F43" s="34"/>
      <c r="G43" s="34"/>
      <c r="H43" s="34"/>
      <c r="I43" s="34"/>
      <c r="J43" s="34"/>
      <c r="K43" s="163"/>
      <c r="L43" s="54"/>
      <c r="M43" s="54"/>
      <c r="N43" s="54"/>
      <c r="O43" s="54"/>
      <c r="P43" s="34"/>
      <c r="Q43" s="34"/>
      <c r="R43" s="34"/>
      <c r="S43" s="34"/>
      <c r="T43" s="54"/>
      <c r="U43" s="93"/>
      <c r="V43" s="54"/>
      <c r="W43" s="54"/>
      <c r="X43" s="34"/>
      <c r="Y43" s="54"/>
      <c r="Z43" s="34"/>
      <c r="AA43" s="54"/>
      <c r="AB43" s="34"/>
      <c r="AC43" s="295"/>
      <c r="AD43" s="54"/>
      <c r="AE43" s="387"/>
      <c r="AF43" s="34"/>
      <c r="AG43" s="157"/>
      <c r="AH43" s="163"/>
      <c r="AI43" s="54"/>
      <c r="AJ43" s="34"/>
      <c r="AK43" s="163"/>
      <c r="AL43" s="389"/>
      <c r="AM43" s="61"/>
      <c r="AN43" s="61"/>
      <c r="AO43" s="61"/>
      <c r="AP43" s="61"/>
      <c r="AQ43" s="61"/>
      <c r="AR43" s="61"/>
      <c r="AS43" s="94" t="str">
        <f t="shared" si="5"/>
        <v/>
      </c>
      <c r="AT43" s="61"/>
      <c r="AU43" s="61"/>
      <c r="AV43" s="249"/>
      <c r="AW43" s="61"/>
      <c r="AX43" s="237"/>
      <c r="AY43" s="247"/>
      <c r="AZ43" s="237"/>
      <c r="BA43" s="237"/>
      <c r="BB43" s="237"/>
      <c r="BC43" s="92"/>
      <c r="BD43" s="92"/>
      <c r="BE43" s="237"/>
      <c r="BF43" s="237"/>
      <c r="BG43" s="237"/>
      <c r="BH43" s="237"/>
      <c r="BI43" s="237"/>
      <c r="BJ43" s="295"/>
      <c r="BK43" s="91"/>
      <c r="BL43" s="100"/>
      <c r="BM43" s="100"/>
      <c r="BN43" s="100"/>
      <c r="BO43" s="295"/>
      <c r="BP43" s="61"/>
      <c r="BQ43" s="61"/>
      <c r="BR43" s="61"/>
      <c r="BS43" s="61"/>
      <c r="BT43" s="61"/>
      <c r="BU43" s="61"/>
      <c r="BV43" s="94" t="str">
        <f t="shared" si="6"/>
        <v/>
      </c>
      <c r="BW43" s="61"/>
      <c r="BX43" s="233"/>
      <c r="BY43" s="61"/>
      <c r="BZ43" s="295"/>
      <c r="CA43" s="61"/>
      <c r="CB43" s="61"/>
      <c r="CC43" s="61"/>
      <c r="CD43" s="61"/>
      <c r="CE43" s="61"/>
      <c r="CF43" s="233"/>
      <c r="CG43" s="186" t="str">
        <f t="shared" si="7"/>
        <v/>
      </c>
      <c r="CH43" s="186" t="str">
        <f t="shared" si="8"/>
        <v/>
      </c>
      <c r="CI43" s="186" t="str">
        <f t="shared" si="9"/>
        <v/>
      </c>
      <c r="CJ43" s="92"/>
      <c r="CK43" s="363"/>
      <c r="CL43" s="295"/>
      <c r="CM43" s="82"/>
      <c r="CN43" s="82"/>
      <c r="CO43" s="61"/>
      <c r="CP43" s="61"/>
      <c r="CQ43" s="61"/>
      <c r="CR43" s="54"/>
      <c r="CS43" s="90"/>
      <c r="CT43" s="295"/>
      <c r="CU43" s="34"/>
      <c r="CV43" s="163"/>
      <c r="CW43" s="54"/>
      <c r="CX43" s="295"/>
      <c r="CY43" s="235"/>
      <c r="CZ43" s="191"/>
      <c r="DA43" s="92"/>
      <c r="DB43" s="237"/>
      <c r="DC43" s="167"/>
      <c r="DD43" s="167"/>
      <c r="DE43" s="54"/>
      <c r="DF43" s="235"/>
      <c r="DG43" s="191"/>
      <c r="DH43" s="92"/>
      <c r="DI43" s="237"/>
      <c r="DJ43" s="167"/>
      <c r="DK43" s="167"/>
      <c r="DL43" s="54"/>
      <c r="DM43" s="61"/>
      <c r="DN43" s="61"/>
      <c r="DO43" s="61"/>
      <c r="DP43" s="61"/>
      <c r="DQ43" s="82"/>
      <c r="DR43" s="82"/>
      <c r="DS43" s="61"/>
      <c r="DT43" s="34"/>
      <c r="DU43" s="54"/>
      <c r="DV43" s="237"/>
      <c r="DW43" s="237"/>
      <c r="DX43" s="237"/>
      <c r="DY43" s="295"/>
      <c r="DZ43" s="92"/>
      <c r="EA43" s="92"/>
      <c r="EB43" s="91"/>
      <c r="EC43" s="91"/>
      <c r="ED43" s="228"/>
      <c r="EE43" s="90"/>
      <c r="EF43" s="90"/>
      <c r="EG43" s="90"/>
      <c r="EH43" s="295"/>
    </row>
    <row r="44" spans="1:138" ht="15" customHeight="1" x14ac:dyDescent="0.25">
      <c r="A44" s="54"/>
      <c r="B44" s="316"/>
      <c r="C44" s="54"/>
      <c r="D44" s="34"/>
      <c r="E44" s="34"/>
      <c r="F44" s="34"/>
      <c r="G44" s="34"/>
      <c r="H44" s="34"/>
      <c r="I44" s="34"/>
      <c r="J44" s="34"/>
      <c r="K44" s="163"/>
      <c r="L44" s="54"/>
      <c r="M44" s="54"/>
      <c r="N44" s="54"/>
      <c r="O44" s="54"/>
      <c r="P44" s="34"/>
      <c r="Q44" s="34"/>
      <c r="R44" s="34"/>
      <c r="S44" s="34"/>
      <c r="T44" s="54"/>
      <c r="U44" s="93"/>
      <c r="V44" s="54"/>
      <c r="W44" s="54"/>
      <c r="X44" s="34"/>
      <c r="Y44" s="54"/>
      <c r="Z44" s="34"/>
      <c r="AA44" s="54"/>
      <c r="AB44" s="34"/>
      <c r="AC44" s="295"/>
      <c r="AD44" s="54"/>
      <c r="AE44" s="387"/>
      <c r="AF44" s="34"/>
      <c r="AG44" s="157"/>
      <c r="AH44" s="163"/>
      <c r="AI44" s="54"/>
      <c r="AJ44" s="34"/>
      <c r="AK44" s="163"/>
      <c r="AL44" s="389"/>
      <c r="AM44" s="61"/>
      <c r="AN44" s="61"/>
      <c r="AO44" s="61"/>
      <c r="AP44" s="61"/>
      <c r="AQ44" s="61"/>
      <c r="AR44" s="61"/>
      <c r="AS44" s="94" t="str">
        <f t="shared" si="5"/>
        <v/>
      </c>
      <c r="AT44" s="61"/>
      <c r="AU44" s="61"/>
      <c r="AV44" s="249"/>
      <c r="AW44" s="61"/>
      <c r="AX44" s="237"/>
      <c r="AY44" s="247"/>
      <c r="AZ44" s="237"/>
      <c r="BA44" s="237"/>
      <c r="BB44" s="237"/>
      <c r="BC44" s="92"/>
      <c r="BD44" s="92"/>
      <c r="BE44" s="237"/>
      <c r="BF44" s="237"/>
      <c r="BG44" s="237"/>
      <c r="BH44" s="237"/>
      <c r="BI44" s="237"/>
      <c r="BJ44" s="295"/>
      <c r="BK44" s="91"/>
      <c r="BL44" s="100"/>
      <c r="BM44" s="100"/>
      <c r="BN44" s="100"/>
      <c r="BO44" s="295"/>
      <c r="BP44" s="61"/>
      <c r="BQ44" s="61"/>
      <c r="BR44" s="61"/>
      <c r="BS44" s="61"/>
      <c r="BT44" s="61"/>
      <c r="BU44" s="61"/>
      <c r="BV44" s="94" t="str">
        <f t="shared" si="6"/>
        <v/>
      </c>
      <c r="BW44" s="61"/>
      <c r="BX44" s="233"/>
      <c r="BY44" s="61"/>
      <c r="BZ44" s="295"/>
      <c r="CA44" s="61"/>
      <c r="CB44" s="61"/>
      <c r="CC44" s="61"/>
      <c r="CD44" s="61"/>
      <c r="CE44" s="61"/>
      <c r="CF44" s="233"/>
      <c r="CG44" s="186" t="str">
        <f t="shared" si="7"/>
        <v/>
      </c>
      <c r="CH44" s="186" t="str">
        <f t="shared" si="8"/>
        <v/>
      </c>
      <c r="CI44" s="186" t="str">
        <f t="shared" si="9"/>
        <v/>
      </c>
      <c r="CJ44" s="92"/>
      <c r="CK44" s="363"/>
      <c r="CL44" s="295"/>
      <c r="CM44" s="82"/>
      <c r="CN44" s="82"/>
      <c r="CO44" s="61"/>
      <c r="CP44" s="61"/>
      <c r="CQ44" s="61"/>
      <c r="CR44" s="54"/>
      <c r="CS44" s="90"/>
      <c r="CT44" s="295"/>
      <c r="CU44" s="34"/>
      <c r="CV44" s="163"/>
      <c r="CW44" s="54"/>
      <c r="CX44" s="295"/>
      <c r="CY44" s="235"/>
      <c r="CZ44" s="191"/>
      <c r="DA44" s="92"/>
      <c r="DB44" s="237"/>
      <c r="DC44" s="167"/>
      <c r="DD44" s="167"/>
      <c r="DE44" s="54"/>
      <c r="DF44" s="235"/>
      <c r="DG44" s="191"/>
      <c r="DH44" s="92"/>
      <c r="DI44" s="237"/>
      <c r="DJ44" s="167"/>
      <c r="DK44" s="167"/>
      <c r="DL44" s="54"/>
      <c r="DM44" s="61"/>
      <c r="DN44" s="61"/>
      <c r="DO44" s="61"/>
      <c r="DP44" s="61"/>
      <c r="DQ44" s="82"/>
      <c r="DR44" s="82"/>
      <c r="DS44" s="61"/>
      <c r="DT44" s="34"/>
      <c r="DU44" s="54"/>
      <c r="DV44" s="237"/>
      <c r="DW44" s="237"/>
      <c r="DX44" s="237"/>
      <c r="DY44" s="295"/>
      <c r="DZ44" s="92"/>
      <c r="EA44" s="92"/>
      <c r="EB44" s="91"/>
      <c r="EC44" s="91"/>
      <c r="ED44" s="228"/>
      <c r="EE44" s="90"/>
      <c r="EF44" s="90"/>
      <c r="EG44" s="90"/>
      <c r="EH44" s="295"/>
    </row>
    <row r="45" spans="1:138" ht="15" customHeight="1" x14ac:dyDescent="0.25">
      <c r="A45" s="54"/>
      <c r="B45" s="316"/>
      <c r="C45" s="54"/>
      <c r="D45" s="34"/>
      <c r="E45" s="34"/>
      <c r="F45" s="34"/>
      <c r="G45" s="34"/>
      <c r="H45" s="34"/>
      <c r="I45" s="34"/>
      <c r="J45" s="34"/>
      <c r="K45" s="163"/>
      <c r="L45" s="54"/>
      <c r="M45" s="54"/>
      <c r="N45" s="54"/>
      <c r="O45" s="54"/>
      <c r="P45" s="34"/>
      <c r="Q45" s="34"/>
      <c r="R45" s="34"/>
      <c r="S45" s="34"/>
      <c r="T45" s="54"/>
      <c r="U45" s="93"/>
      <c r="V45" s="54"/>
      <c r="W45" s="54"/>
      <c r="X45" s="34"/>
      <c r="Y45" s="54"/>
      <c r="Z45" s="34"/>
      <c r="AA45" s="54"/>
      <c r="AB45" s="34"/>
      <c r="AC45" s="295"/>
      <c r="AD45" s="54"/>
      <c r="AE45" s="387"/>
      <c r="AF45" s="34"/>
      <c r="AG45" s="157"/>
      <c r="AH45" s="163"/>
      <c r="AI45" s="54"/>
      <c r="AJ45" s="34"/>
      <c r="AK45" s="163"/>
      <c r="AL45" s="389"/>
      <c r="AM45" s="61"/>
      <c r="AN45" s="61"/>
      <c r="AO45" s="61"/>
      <c r="AP45" s="61"/>
      <c r="AQ45" s="61"/>
      <c r="AR45" s="61"/>
      <c r="AS45" s="94" t="str">
        <f t="shared" si="5"/>
        <v/>
      </c>
      <c r="AT45" s="61"/>
      <c r="AU45" s="61"/>
      <c r="AV45" s="249"/>
      <c r="AW45" s="61"/>
      <c r="AX45" s="237"/>
      <c r="AY45" s="247"/>
      <c r="AZ45" s="237"/>
      <c r="BA45" s="237"/>
      <c r="BB45" s="237"/>
      <c r="BC45" s="92"/>
      <c r="BD45" s="92"/>
      <c r="BE45" s="237"/>
      <c r="BF45" s="237"/>
      <c r="BG45" s="237"/>
      <c r="BH45" s="237"/>
      <c r="BI45" s="237"/>
      <c r="BJ45" s="295"/>
      <c r="BK45" s="91"/>
      <c r="BL45" s="100"/>
      <c r="BM45" s="100"/>
      <c r="BN45" s="100"/>
      <c r="BO45" s="295"/>
      <c r="BP45" s="61"/>
      <c r="BQ45" s="61"/>
      <c r="BR45" s="61"/>
      <c r="BS45" s="61"/>
      <c r="BT45" s="61"/>
      <c r="BU45" s="61"/>
      <c r="BV45" s="94" t="str">
        <f t="shared" si="6"/>
        <v/>
      </c>
      <c r="BW45" s="61"/>
      <c r="BX45" s="233"/>
      <c r="BY45" s="61"/>
      <c r="BZ45" s="295"/>
      <c r="CA45" s="61"/>
      <c r="CB45" s="61"/>
      <c r="CC45" s="61"/>
      <c r="CD45" s="61"/>
      <c r="CE45" s="61"/>
      <c r="CF45" s="233"/>
      <c r="CG45" s="186" t="str">
        <f t="shared" si="7"/>
        <v/>
      </c>
      <c r="CH45" s="186" t="str">
        <f t="shared" si="8"/>
        <v/>
      </c>
      <c r="CI45" s="186" t="str">
        <f t="shared" si="9"/>
        <v/>
      </c>
      <c r="CJ45" s="92"/>
      <c r="CK45" s="363"/>
      <c r="CL45" s="295"/>
      <c r="CM45" s="82"/>
      <c r="CN45" s="82"/>
      <c r="CO45" s="61"/>
      <c r="CP45" s="61"/>
      <c r="CQ45" s="61"/>
      <c r="CR45" s="54"/>
      <c r="CS45" s="90"/>
      <c r="CT45" s="295"/>
      <c r="CU45" s="34"/>
      <c r="CV45" s="163"/>
      <c r="CW45" s="54"/>
      <c r="CX45" s="295"/>
      <c r="CY45" s="235"/>
      <c r="CZ45" s="191"/>
      <c r="DA45" s="92"/>
      <c r="DB45" s="237"/>
      <c r="DC45" s="167"/>
      <c r="DD45" s="167"/>
      <c r="DE45" s="54"/>
      <c r="DF45" s="235"/>
      <c r="DG45" s="191"/>
      <c r="DH45" s="92"/>
      <c r="DI45" s="237"/>
      <c r="DJ45" s="167"/>
      <c r="DK45" s="167"/>
      <c r="DL45" s="54"/>
      <c r="DM45" s="61"/>
      <c r="DN45" s="61"/>
      <c r="DO45" s="61"/>
      <c r="DP45" s="61"/>
      <c r="DQ45" s="82"/>
      <c r="DR45" s="82"/>
      <c r="DS45" s="61"/>
      <c r="DT45" s="34"/>
      <c r="DU45" s="54"/>
      <c r="DV45" s="237"/>
      <c r="DW45" s="237"/>
      <c r="DX45" s="237"/>
      <c r="DY45" s="295"/>
      <c r="DZ45" s="92"/>
      <c r="EA45" s="92"/>
      <c r="EB45" s="91"/>
      <c r="EC45" s="91"/>
      <c r="ED45" s="228"/>
      <c r="EE45" s="90"/>
      <c r="EF45" s="90"/>
      <c r="EG45" s="90"/>
      <c r="EH45" s="295"/>
    </row>
    <row r="46" spans="1:138" ht="15" customHeight="1" x14ac:dyDescent="0.25">
      <c r="A46" s="54"/>
      <c r="B46" s="316"/>
      <c r="C46" s="54"/>
      <c r="D46" s="34"/>
      <c r="E46" s="34"/>
      <c r="F46" s="34"/>
      <c r="G46" s="34"/>
      <c r="H46" s="34"/>
      <c r="I46" s="34"/>
      <c r="J46" s="34"/>
      <c r="K46" s="163"/>
      <c r="L46" s="54"/>
      <c r="M46" s="54"/>
      <c r="N46" s="54"/>
      <c r="O46" s="54"/>
      <c r="P46" s="34"/>
      <c r="Q46" s="34"/>
      <c r="R46" s="34"/>
      <c r="S46" s="34"/>
      <c r="T46" s="54"/>
      <c r="U46" s="93"/>
      <c r="V46" s="54"/>
      <c r="W46" s="54"/>
      <c r="X46" s="34"/>
      <c r="Y46" s="54"/>
      <c r="Z46" s="34"/>
      <c r="AA46" s="54"/>
      <c r="AB46" s="34"/>
      <c r="AC46" s="295"/>
      <c r="AD46" s="54"/>
      <c r="AE46" s="387"/>
      <c r="AF46" s="34"/>
      <c r="AG46" s="157"/>
      <c r="AH46" s="163"/>
      <c r="AI46" s="54"/>
      <c r="AJ46" s="34"/>
      <c r="AK46" s="163"/>
      <c r="AL46" s="389"/>
      <c r="AM46" s="61"/>
      <c r="AN46" s="61"/>
      <c r="AO46" s="61"/>
      <c r="AP46" s="61"/>
      <c r="AQ46" s="61"/>
      <c r="AR46" s="61"/>
      <c r="AS46" s="94" t="str">
        <f t="shared" si="5"/>
        <v/>
      </c>
      <c r="AT46" s="61"/>
      <c r="AU46" s="61"/>
      <c r="AV46" s="249"/>
      <c r="AW46" s="61"/>
      <c r="AX46" s="237"/>
      <c r="AY46" s="247"/>
      <c r="AZ46" s="237"/>
      <c r="BA46" s="237"/>
      <c r="BB46" s="237"/>
      <c r="BC46" s="92"/>
      <c r="BD46" s="92"/>
      <c r="BE46" s="237"/>
      <c r="BF46" s="237"/>
      <c r="BG46" s="237"/>
      <c r="BH46" s="237"/>
      <c r="BI46" s="237"/>
      <c r="BJ46" s="295"/>
      <c r="BK46" s="91"/>
      <c r="BL46" s="100"/>
      <c r="BM46" s="100"/>
      <c r="BN46" s="100"/>
      <c r="BO46" s="295"/>
      <c r="BP46" s="61"/>
      <c r="BQ46" s="61"/>
      <c r="BR46" s="61"/>
      <c r="BS46" s="61"/>
      <c r="BT46" s="61"/>
      <c r="BU46" s="61"/>
      <c r="BV46" s="94" t="str">
        <f t="shared" si="6"/>
        <v/>
      </c>
      <c r="BW46" s="61"/>
      <c r="BX46" s="233"/>
      <c r="BY46" s="61"/>
      <c r="BZ46" s="295"/>
      <c r="CA46" s="61"/>
      <c r="CB46" s="61"/>
      <c r="CC46" s="61"/>
      <c r="CD46" s="61"/>
      <c r="CE46" s="61"/>
      <c r="CF46" s="233"/>
      <c r="CG46" s="186" t="str">
        <f t="shared" si="7"/>
        <v/>
      </c>
      <c r="CH46" s="186" t="str">
        <f t="shared" si="8"/>
        <v/>
      </c>
      <c r="CI46" s="186" t="str">
        <f t="shared" si="9"/>
        <v/>
      </c>
      <c r="CJ46" s="92"/>
      <c r="CK46" s="363"/>
      <c r="CL46" s="295"/>
      <c r="CM46" s="82"/>
      <c r="CN46" s="82"/>
      <c r="CO46" s="61"/>
      <c r="CP46" s="61"/>
      <c r="CQ46" s="61"/>
      <c r="CR46" s="54"/>
      <c r="CS46" s="90"/>
      <c r="CT46" s="295"/>
      <c r="CU46" s="34"/>
      <c r="CV46" s="163"/>
      <c r="CW46" s="54"/>
      <c r="CX46" s="295"/>
      <c r="CY46" s="235"/>
      <c r="CZ46" s="191"/>
      <c r="DA46" s="92"/>
      <c r="DB46" s="237"/>
      <c r="DC46" s="167"/>
      <c r="DD46" s="167"/>
      <c r="DE46" s="54"/>
      <c r="DF46" s="235"/>
      <c r="DG46" s="191"/>
      <c r="DH46" s="92"/>
      <c r="DI46" s="237"/>
      <c r="DJ46" s="167"/>
      <c r="DK46" s="167"/>
      <c r="DL46" s="54"/>
      <c r="DM46" s="61"/>
      <c r="DN46" s="61"/>
      <c r="DO46" s="61"/>
      <c r="DP46" s="61"/>
      <c r="DQ46" s="82"/>
      <c r="DR46" s="82"/>
      <c r="DS46" s="61"/>
      <c r="DT46" s="34"/>
      <c r="DU46" s="54"/>
      <c r="DV46" s="237"/>
      <c r="DW46" s="237"/>
      <c r="DX46" s="237"/>
      <c r="DY46" s="295"/>
      <c r="DZ46" s="92"/>
      <c r="EA46" s="92"/>
      <c r="EB46" s="91"/>
      <c r="EC46" s="91"/>
      <c r="ED46" s="228"/>
      <c r="EE46" s="90"/>
      <c r="EF46" s="90"/>
      <c r="EG46" s="90"/>
      <c r="EH46" s="295"/>
    </row>
    <row r="47" spans="1:138" ht="15" customHeight="1" x14ac:dyDescent="0.25">
      <c r="A47" s="54"/>
      <c r="B47" s="316"/>
      <c r="C47" s="54"/>
      <c r="D47" s="34"/>
      <c r="E47" s="34"/>
      <c r="F47" s="34"/>
      <c r="G47" s="34"/>
      <c r="H47" s="34"/>
      <c r="I47" s="34"/>
      <c r="J47" s="34"/>
      <c r="K47" s="163"/>
      <c r="L47" s="54"/>
      <c r="M47" s="54"/>
      <c r="N47" s="54"/>
      <c r="O47" s="54"/>
      <c r="P47" s="34"/>
      <c r="Q47" s="34"/>
      <c r="R47" s="34"/>
      <c r="S47" s="34"/>
      <c r="T47" s="54"/>
      <c r="U47" s="93"/>
      <c r="V47" s="54"/>
      <c r="W47" s="54"/>
      <c r="X47" s="34"/>
      <c r="Y47" s="54"/>
      <c r="Z47" s="34"/>
      <c r="AA47" s="54"/>
      <c r="AB47" s="34"/>
      <c r="AC47" s="295"/>
      <c r="AD47" s="54"/>
      <c r="AE47" s="387"/>
      <c r="AF47" s="34"/>
      <c r="AG47" s="157"/>
      <c r="AH47" s="163"/>
      <c r="AI47" s="54"/>
      <c r="AJ47" s="34"/>
      <c r="AK47" s="163"/>
      <c r="AL47" s="389"/>
      <c r="AM47" s="61"/>
      <c r="AN47" s="61"/>
      <c r="AO47" s="61"/>
      <c r="AP47" s="61"/>
      <c r="AQ47" s="61"/>
      <c r="AR47" s="61"/>
      <c r="AS47" s="94" t="str">
        <f t="shared" si="5"/>
        <v/>
      </c>
      <c r="AT47" s="61"/>
      <c r="AU47" s="61"/>
      <c r="AV47" s="249"/>
      <c r="AW47" s="61"/>
      <c r="AX47" s="237"/>
      <c r="AY47" s="247"/>
      <c r="AZ47" s="237"/>
      <c r="BA47" s="237"/>
      <c r="BB47" s="237"/>
      <c r="BC47" s="92"/>
      <c r="BD47" s="92"/>
      <c r="BE47" s="237"/>
      <c r="BF47" s="237"/>
      <c r="BG47" s="237"/>
      <c r="BH47" s="237"/>
      <c r="BI47" s="237"/>
      <c r="BJ47" s="295"/>
      <c r="BK47" s="91"/>
      <c r="BL47" s="100"/>
      <c r="BM47" s="100"/>
      <c r="BN47" s="100"/>
      <c r="BO47" s="295"/>
      <c r="BP47" s="61"/>
      <c r="BQ47" s="61"/>
      <c r="BR47" s="61"/>
      <c r="BS47" s="61"/>
      <c r="BT47" s="61"/>
      <c r="BU47" s="61"/>
      <c r="BV47" s="94" t="str">
        <f t="shared" si="6"/>
        <v/>
      </c>
      <c r="BW47" s="61"/>
      <c r="BX47" s="233"/>
      <c r="BY47" s="61"/>
      <c r="BZ47" s="295"/>
      <c r="CA47" s="61"/>
      <c r="CB47" s="61"/>
      <c r="CC47" s="61"/>
      <c r="CD47" s="61"/>
      <c r="CE47" s="61"/>
      <c r="CF47" s="233"/>
      <c r="CG47" s="186" t="str">
        <f t="shared" si="7"/>
        <v/>
      </c>
      <c r="CH47" s="186" t="str">
        <f t="shared" si="8"/>
        <v/>
      </c>
      <c r="CI47" s="186" t="str">
        <f t="shared" si="9"/>
        <v/>
      </c>
      <c r="CJ47" s="92"/>
      <c r="CK47" s="363"/>
      <c r="CL47" s="295"/>
      <c r="CM47" s="82"/>
      <c r="CN47" s="82"/>
      <c r="CO47" s="61"/>
      <c r="CP47" s="61"/>
      <c r="CQ47" s="61"/>
      <c r="CR47" s="54"/>
      <c r="CS47" s="90"/>
      <c r="CT47" s="295"/>
      <c r="CU47" s="34"/>
      <c r="CV47" s="163"/>
      <c r="CW47" s="54"/>
      <c r="CX47" s="295"/>
      <c r="CY47" s="235"/>
      <c r="CZ47" s="191"/>
      <c r="DA47" s="92"/>
      <c r="DB47" s="237"/>
      <c r="DC47" s="167"/>
      <c r="DD47" s="167"/>
      <c r="DE47" s="54"/>
      <c r="DF47" s="235"/>
      <c r="DG47" s="191"/>
      <c r="DH47" s="92"/>
      <c r="DI47" s="237"/>
      <c r="DJ47" s="167"/>
      <c r="DK47" s="167"/>
      <c r="DL47" s="54"/>
      <c r="DM47" s="61"/>
      <c r="DN47" s="61"/>
      <c r="DO47" s="61"/>
      <c r="DP47" s="61"/>
      <c r="DQ47" s="82"/>
      <c r="DR47" s="82"/>
      <c r="DS47" s="61"/>
      <c r="DT47" s="34"/>
      <c r="DU47" s="54"/>
      <c r="DV47" s="237"/>
      <c r="DW47" s="237"/>
      <c r="DX47" s="237"/>
      <c r="DY47" s="295"/>
      <c r="DZ47" s="92"/>
      <c r="EA47" s="92"/>
      <c r="EB47" s="91"/>
      <c r="EC47" s="91"/>
      <c r="ED47" s="228"/>
      <c r="EE47" s="90"/>
      <c r="EF47" s="90"/>
      <c r="EG47" s="90"/>
      <c r="EH47" s="295"/>
    </row>
    <row r="48" spans="1:138" ht="15" customHeight="1" x14ac:dyDescent="0.25">
      <c r="A48" s="54"/>
      <c r="B48" s="316"/>
      <c r="C48" s="54"/>
      <c r="D48" s="34"/>
      <c r="E48" s="34"/>
      <c r="F48" s="34"/>
      <c r="G48" s="34"/>
      <c r="H48" s="34"/>
      <c r="I48" s="34"/>
      <c r="J48" s="34"/>
      <c r="K48" s="163"/>
      <c r="L48" s="54"/>
      <c r="M48" s="54"/>
      <c r="N48" s="54"/>
      <c r="O48" s="54"/>
      <c r="P48" s="34"/>
      <c r="Q48" s="34"/>
      <c r="R48" s="34"/>
      <c r="S48" s="34"/>
      <c r="T48" s="54"/>
      <c r="U48" s="93"/>
      <c r="V48" s="54"/>
      <c r="W48" s="54"/>
      <c r="X48" s="34"/>
      <c r="Y48" s="54"/>
      <c r="Z48" s="34"/>
      <c r="AA48" s="54"/>
      <c r="AB48" s="34"/>
      <c r="AC48" s="295"/>
      <c r="AD48" s="54"/>
      <c r="AE48" s="387"/>
      <c r="AF48" s="34"/>
      <c r="AG48" s="157"/>
      <c r="AH48" s="163"/>
      <c r="AI48" s="54"/>
      <c r="AJ48" s="34"/>
      <c r="AK48" s="163"/>
      <c r="AL48" s="389"/>
      <c r="AM48" s="61"/>
      <c r="AN48" s="61"/>
      <c r="AO48" s="61"/>
      <c r="AP48" s="61"/>
      <c r="AQ48" s="61"/>
      <c r="AR48" s="61"/>
      <c r="AS48" s="94" t="str">
        <f t="shared" si="5"/>
        <v/>
      </c>
      <c r="AT48" s="61"/>
      <c r="AU48" s="61"/>
      <c r="AV48" s="249"/>
      <c r="AW48" s="61"/>
      <c r="AX48" s="237"/>
      <c r="AY48" s="247"/>
      <c r="AZ48" s="237"/>
      <c r="BA48" s="237"/>
      <c r="BB48" s="237"/>
      <c r="BC48" s="92"/>
      <c r="BD48" s="92"/>
      <c r="BE48" s="237"/>
      <c r="BF48" s="237"/>
      <c r="BG48" s="237"/>
      <c r="BH48" s="237"/>
      <c r="BI48" s="237"/>
      <c r="BJ48" s="295"/>
      <c r="BK48" s="91"/>
      <c r="BL48" s="100"/>
      <c r="BM48" s="100"/>
      <c r="BN48" s="100"/>
      <c r="BO48" s="295"/>
      <c r="BP48" s="61"/>
      <c r="BQ48" s="61"/>
      <c r="BR48" s="61"/>
      <c r="BS48" s="61"/>
      <c r="BT48" s="61"/>
      <c r="BU48" s="61"/>
      <c r="BV48" s="94" t="str">
        <f t="shared" si="6"/>
        <v/>
      </c>
      <c r="BW48" s="61"/>
      <c r="BX48" s="233"/>
      <c r="BY48" s="61"/>
      <c r="BZ48" s="295"/>
      <c r="CA48" s="61"/>
      <c r="CB48" s="61"/>
      <c r="CC48" s="61"/>
      <c r="CD48" s="61"/>
      <c r="CE48" s="61"/>
      <c r="CF48" s="233"/>
      <c r="CG48" s="186" t="str">
        <f t="shared" si="7"/>
        <v/>
      </c>
      <c r="CH48" s="186" t="str">
        <f t="shared" si="8"/>
        <v/>
      </c>
      <c r="CI48" s="186" t="str">
        <f t="shared" si="9"/>
        <v/>
      </c>
      <c r="CJ48" s="92"/>
      <c r="CK48" s="363"/>
      <c r="CL48" s="295"/>
      <c r="CM48" s="82"/>
      <c r="CN48" s="82"/>
      <c r="CO48" s="61"/>
      <c r="CP48" s="61"/>
      <c r="CQ48" s="61"/>
      <c r="CR48" s="54"/>
      <c r="CS48" s="90"/>
      <c r="CT48" s="295"/>
      <c r="CU48" s="34"/>
      <c r="CV48" s="163"/>
      <c r="CW48" s="54"/>
      <c r="CX48" s="295"/>
      <c r="CY48" s="235"/>
      <c r="CZ48" s="191"/>
      <c r="DA48" s="92"/>
      <c r="DB48" s="237"/>
      <c r="DC48" s="167"/>
      <c r="DD48" s="167"/>
      <c r="DE48" s="54"/>
      <c r="DF48" s="235"/>
      <c r="DG48" s="191"/>
      <c r="DH48" s="92"/>
      <c r="DI48" s="237"/>
      <c r="DJ48" s="167"/>
      <c r="DK48" s="167"/>
      <c r="DL48" s="54"/>
      <c r="DM48" s="61"/>
      <c r="DN48" s="61"/>
      <c r="DO48" s="61"/>
      <c r="DP48" s="61"/>
      <c r="DQ48" s="82"/>
      <c r="DR48" s="82"/>
      <c r="DS48" s="61"/>
      <c r="DT48" s="34"/>
      <c r="DU48" s="54"/>
      <c r="DV48" s="237"/>
      <c r="DW48" s="237"/>
      <c r="DX48" s="237"/>
      <c r="DY48" s="295"/>
      <c r="DZ48" s="92"/>
      <c r="EA48" s="92"/>
      <c r="EB48" s="91"/>
      <c r="EC48" s="91"/>
      <c r="ED48" s="228"/>
      <c r="EE48" s="90"/>
      <c r="EF48" s="90"/>
      <c r="EG48" s="90"/>
      <c r="EH48" s="295"/>
    </row>
    <row r="49" spans="1:138" ht="15" customHeight="1" x14ac:dyDescent="0.25">
      <c r="A49" s="54"/>
      <c r="B49" s="316"/>
      <c r="C49" s="54"/>
      <c r="D49" s="34"/>
      <c r="E49" s="34"/>
      <c r="F49" s="34"/>
      <c r="G49" s="34"/>
      <c r="H49" s="34"/>
      <c r="I49" s="34"/>
      <c r="J49" s="34"/>
      <c r="K49" s="163"/>
      <c r="L49" s="54"/>
      <c r="M49" s="54"/>
      <c r="N49" s="54"/>
      <c r="O49" s="54"/>
      <c r="P49" s="34"/>
      <c r="Q49" s="34"/>
      <c r="R49" s="34"/>
      <c r="S49" s="34"/>
      <c r="T49" s="54"/>
      <c r="U49" s="93"/>
      <c r="V49" s="54"/>
      <c r="W49" s="54"/>
      <c r="X49" s="34"/>
      <c r="Y49" s="54"/>
      <c r="Z49" s="34"/>
      <c r="AA49" s="54"/>
      <c r="AB49" s="34"/>
      <c r="AC49" s="295"/>
      <c r="AD49" s="54"/>
      <c r="AE49" s="387"/>
      <c r="AF49" s="34"/>
      <c r="AG49" s="157"/>
      <c r="AH49" s="163"/>
      <c r="AI49" s="54"/>
      <c r="AJ49" s="34"/>
      <c r="AK49" s="163"/>
      <c r="AL49" s="389"/>
      <c r="AM49" s="61"/>
      <c r="AN49" s="61"/>
      <c r="AO49" s="61"/>
      <c r="AP49" s="61"/>
      <c r="AQ49" s="61"/>
      <c r="AR49" s="61"/>
      <c r="AS49" s="94" t="str">
        <f t="shared" si="5"/>
        <v/>
      </c>
      <c r="AT49" s="61"/>
      <c r="AU49" s="61"/>
      <c r="AV49" s="249"/>
      <c r="AW49" s="61"/>
      <c r="AX49" s="237"/>
      <c r="AY49" s="247"/>
      <c r="AZ49" s="237"/>
      <c r="BA49" s="237"/>
      <c r="BB49" s="237"/>
      <c r="BC49" s="92"/>
      <c r="BD49" s="92"/>
      <c r="BE49" s="237"/>
      <c r="BF49" s="237"/>
      <c r="BG49" s="237"/>
      <c r="BH49" s="237"/>
      <c r="BI49" s="237"/>
      <c r="BJ49" s="295"/>
      <c r="BK49" s="91"/>
      <c r="BL49" s="100"/>
      <c r="BM49" s="100"/>
      <c r="BN49" s="100"/>
      <c r="BO49" s="295"/>
      <c r="BP49" s="61"/>
      <c r="BQ49" s="61"/>
      <c r="BR49" s="61"/>
      <c r="BS49" s="61"/>
      <c r="BT49" s="61"/>
      <c r="BU49" s="61"/>
      <c r="BV49" s="94" t="str">
        <f t="shared" si="6"/>
        <v/>
      </c>
      <c r="BW49" s="61"/>
      <c r="BX49" s="233"/>
      <c r="BY49" s="61"/>
      <c r="BZ49" s="295"/>
      <c r="CA49" s="61"/>
      <c r="CB49" s="61"/>
      <c r="CC49" s="61"/>
      <c r="CD49" s="61"/>
      <c r="CE49" s="61"/>
      <c r="CF49" s="233"/>
      <c r="CG49" s="186" t="str">
        <f t="shared" si="7"/>
        <v/>
      </c>
      <c r="CH49" s="186" t="str">
        <f t="shared" si="8"/>
        <v/>
      </c>
      <c r="CI49" s="186" t="str">
        <f t="shared" si="9"/>
        <v/>
      </c>
      <c r="CJ49" s="92"/>
      <c r="CK49" s="363"/>
      <c r="CL49" s="295"/>
      <c r="CM49" s="82"/>
      <c r="CN49" s="82"/>
      <c r="CO49" s="61"/>
      <c r="CP49" s="61"/>
      <c r="CQ49" s="61"/>
      <c r="CR49" s="54"/>
      <c r="CS49" s="90"/>
      <c r="CT49" s="295"/>
      <c r="CU49" s="34"/>
      <c r="CV49" s="163"/>
      <c r="CW49" s="54"/>
      <c r="CX49" s="295"/>
      <c r="CY49" s="235"/>
      <c r="CZ49" s="191"/>
      <c r="DA49" s="92"/>
      <c r="DB49" s="237"/>
      <c r="DC49" s="167"/>
      <c r="DD49" s="167"/>
      <c r="DE49" s="54"/>
      <c r="DF49" s="235"/>
      <c r="DG49" s="191"/>
      <c r="DH49" s="92"/>
      <c r="DI49" s="237"/>
      <c r="DJ49" s="167"/>
      <c r="DK49" s="167"/>
      <c r="DL49" s="54"/>
      <c r="DM49" s="61"/>
      <c r="DN49" s="61"/>
      <c r="DO49" s="61"/>
      <c r="DP49" s="61"/>
      <c r="DQ49" s="82"/>
      <c r="DR49" s="82"/>
      <c r="DS49" s="61"/>
      <c r="DT49" s="34"/>
      <c r="DU49" s="54"/>
      <c r="DV49" s="237"/>
      <c r="DW49" s="237"/>
      <c r="DX49" s="237"/>
      <c r="DY49" s="295"/>
      <c r="DZ49" s="92"/>
      <c r="EA49" s="92"/>
      <c r="EB49" s="91"/>
      <c r="EC49" s="91"/>
      <c r="ED49" s="228"/>
      <c r="EE49" s="90"/>
      <c r="EF49" s="90"/>
      <c r="EG49" s="90"/>
      <c r="EH49" s="295"/>
    </row>
    <row r="50" spans="1:138" ht="15" customHeight="1" x14ac:dyDescent="0.25">
      <c r="A50" s="54"/>
      <c r="B50" s="316"/>
      <c r="C50" s="54"/>
      <c r="D50" s="34"/>
      <c r="E50" s="34"/>
      <c r="F50" s="34"/>
      <c r="G50" s="34"/>
      <c r="H50" s="34"/>
      <c r="I50" s="34"/>
      <c r="J50" s="34"/>
      <c r="K50" s="163"/>
      <c r="L50" s="54"/>
      <c r="M50" s="54"/>
      <c r="N50" s="54"/>
      <c r="O50" s="54"/>
      <c r="P50" s="34"/>
      <c r="Q50" s="34"/>
      <c r="R50" s="34"/>
      <c r="S50" s="34"/>
      <c r="T50" s="54"/>
      <c r="U50" s="93"/>
      <c r="V50" s="54"/>
      <c r="W50" s="54"/>
      <c r="X50" s="34"/>
      <c r="Y50" s="54"/>
      <c r="Z50" s="34"/>
      <c r="AA50" s="54"/>
      <c r="AB50" s="34"/>
      <c r="AC50" s="295"/>
      <c r="AD50" s="54"/>
      <c r="AE50" s="387"/>
      <c r="AF50" s="34"/>
      <c r="AG50" s="157"/>
      <c r="AH50" s="163"/>
      <c r="AI50" s="54"/>
      <c r="AJ50" s="34"/>
      <c r="AK50" s="163"/>
      <c r="AL50" s="389"/>
      <c r="AM50" s="61"/>
      <c r="AN50" s="61"/>
      <c r="AO50" s="61"/>
      <c r="AP50" s="61"/>
      <c r="AQ50" s="61"/>
      <c r="AR50" s="61"/>
      <c r="AS50" s="94" t="str">
        <f t="shared" si="5"/>
        <v/>
      </c>
      <c r="AT50" s="61"/>
      <c r="AU50" s="61"/>
      <c r="AV50" s="249"/>
      <c r="AW50" s="61"/>
      <c r="AX50" s="237"/>
      <c r="AY50" s="247"/>
      <c r="AZ50" s="237"/>
      <c r="BA50" s="237"/>
      <c r="BB50" s="237"/>
      <c r="BC50" s="92"/>
      <c r="BD50" s="92"/>
      <c r="BE50" s="237"/>
      <c r="BF50" s="237"/>
      <c r="BG50" s="237"/>
      <c r="BH50" s="237"/>
      <c r="BI50" s="237"/>
      <c r="BJ50" s="295"/>
      <c r="BK50" s="91"/>
      <c r="BL50" s="100"/>
      <c r="BM50" s="100"/>
      <c r="BN50" s="100"/>
      <c r="BO50" s="295"/>
      <c r="BP50" s="61"/>
      <c r="BQ50" s="61"/>
      <c r="BR50" s="61"/>
      <c r="BS50" s="61"/>
      <c r="BT50" s="61"/>
      <c r="BU50" s="61"/>
      <c r="BV50" s="94" t="str">
        <f t="shared" si="6"/>
        <v/>
      </c>
      <c r="BW50" s="61"/>
      <c r="BX50" s="233"/>
      <c r="BY50" s="61"/>
      <c r="BZ50" s="295"/>
      <c r="CA50" s="61"/>
      <c r="CB50" s="61"/>
      <c r="CC50" s="61"/>
      <c r="CD50" s="61"/>
      <c r="CE50" s="61"/>
      <c r="CF50" s="233"/>
      <c r="CG50" s="186" t="str">
        <f t="shared" si="7"/>
        <v/>
      </c>
      <c r="CH50" s="186" t="str">
        <f t="shared" si="8"/>
        <v/>
      </c>
      <c r="CI50" s="186" t="str">
        <f t="shared" si="9"/>
        <v/>
      </c>
      <c r="CJ50" s="92"/>
      <c r="CK50" s="363"/>
      <c r="CL50" s="295"/>
      <c r="CM50" s="82"/>
      <c r="CN50" s="82"/>
      <c r="CO50" s="61"/>
      <c r="CP50" s="61"/>
      <c r="CQ50" s="61"/>
      <c r="CR50" s="54"/>
      <c r="CS50" s="90"/>
      <c r="CT50" s="295"/>
      <c r="CU50" s="34"/>
      <c r="CV50" s="163"/>
      <c r="CW50" s="54"/>
      <c r="CX50" s="295"/>
      <c r="CY50" s="235"/>
      <c r="CZ50" s="191"/>
      <c r="DA50" s="92"/>
      <c r="DB50" s="237"/>
      <c r="DC50" s="167"/>
      <c r="DD50" s="167"/>
      <c r="DE50" s="54"/>
      <c r="DF50" s="235"/>
      <c r="DG50" s="191"/>
      <c r="DH50" s="92"/>
      <c r="DI50" s="237"/>
      <c r="DJ50" s="167"/>
      <c r="DK50" s="167"/>
      <c r="DL50" s="54"/>
      <c r="DM50" s="61"/>
      <c r="DN50" s="61"/>
      <c r="DO50" s="61"/>
      <c r="DP50" s="61"/>
      <c r="DQ50" s="82"/>
      <c r="DR50" s="82"/>
      <c r="DS50" s="61"/>
      <c r="DT50" s="34"/>
      <c r="DU50" s="54"/>
      <c r="DV50" s="237"/>
      <c r="DW50" s="237"/>
      <c r="DX50" s="237"/>
      <c r="DY50" s="295"/>
      <c r="DZ50" s="92"/>
      <c r="EA50" s="92"/>
      <c r="EB50" s="91"/>
      <c r="EC50" s="91"/>
      <c r="ED50" s="228"/>
      <c r="EE50" s="90"/>
      <c r="EF50" s="90"/>
      <c r="EG50" s="90"/>
      <c r="EH50" s="295"/>
    </row>
    <row r="51" spans="1:138" ht="15" customHeight="1" x14ac:dyDescent="0.25">
      <c r="A51" s="54"/>
      <c r="B51" s="316"/>
      <c r="C51" s="54"/>
      <c r="D51" s="34"/>
      <c r="E51" s="34"/>
      <c r="F51" s="34"/>
      <c r="G51" s="34"/>
      <c r="H51" s="34"/>
      <c r="I51" s="34"/>
      <c r="J51" s="34"/>
      <c r="K51" s="163"/>
      <c r="L51" s="54"/>
      <c r="M51" s="54"/>
      <c r="N51" s="54"/>
      <c r="O51" s="54"/>
      <c r="P51" s="34"/>
      <c r="Q51" s="34"/>
      <c r="R51" s="34"/>
      <c r="S51" s="34"/>
      <c r="T51" s="54"/>
      <c r="U51" s="93"/>
      <c r="V51" s="54"/>
      <c r="W51" s="54"/>
      <c r="X51" s="34"/>
      <c r="Y51" s="54"/>
      <c r="Z51" s="34"/>
      <c r="AA51" s="54"/>
      <c r="AB51" s="34"/>
      <c r="AC51" s="295"/>
      <c r="AD51" s="54"/>
      <c r="AE51" s="387"/>
      <c r="AF51" s="34"/>
      <c r="AG51" s="157"/>
      <c r="AH51" s="163"/>
      <c r="AI51" s="54"/>
      <c r="AJ51" s="34"/>
      <c r="AK51" s="163"/>
      <c r="AL51" s="389"/>
      <c r="AM51" s="61"/>
      <c r="AN51" s="61"/>
      <c r="AO51" s="61"/>
      <c r="AP51" s="61"/>
      <c r="AQ51" s="61"/>
      <c r="AR51" s="61"/>
      <c r="AS51" s="94" t="str">
        <f t="shared" si="5"/>
        <v/>
      </c>
      <c r="AT51" s="61"/>
      <c r="AU51" s="61"/>
      <c r="AV51" s="249"/>
      <c r="AW51" s="61"/>
      <c r="AX51" s="237"/>
      <c r="AY51" s="247"/>
      <c r="AZ51" s="237"/>
      <c r="BA51" s="237"/>
      <c r="BB51" s="237"/>
      <c r="BC51" s="92"/>
      <c r="BD51" s="92"/>
      <c r="BE51" s="237"/>
      <c r="BF51" s="237"/>
      <c r="BG51" s="237"/>
      <c r="BH51" s="237"/>
      <c r="BI51" s="237"/>
      <c r="BJ51" s="295"/>
      <c r="BK51" s="91"/>
      <c r="BL51" s="100"/>
      <c r="BM51" s="100"/>
      <c r="BN51" s="100"/>
      <c r="BO51" s="295"/>
      <c r="BP51" s="61"/>
      <c r="BQ51" s="61"/>
      <c r="BR51" s="61"/>
      <c r="BS51" s="61"/>
      <c r="BT51" s="61"/>
      <c r="BU51" s="61"/>
      <c r="BV51" s="94" t="str">
        <f t="shared" si="6"/>
        <v/>
      </c>
      <c r="BW51" s="61"/>
      <c r="BX51" s="233"/>
      <c r="BY51" s="61"/>
      <c r="BZ51" s="295"/>
      <c r="CA51" s="61"/>
      <c r="CB51" s="61"/>
      <c r="CC51" s="61"/>
      <c r="CD51" s="61"/>
      <c r="CE51" s="61"/>
      <c r="CF51" s="233"/>
      <c r="CG51" s="186" t="str">
        <f t="shared" si="7"/>
        <v/>
      </c>
      <c r="CH51" s="186" t="str">
        <f t="shared" si="8"/>
        <v/>
      </c>
      <c r="CI51" s="186" t="str">
        <f t="shared" si="9"/>
        <v/>
      </c>
      <c r="CJ51" s="92"/>
      <c r="CK51" s="363"/>
      <c r="CL51" s="295"/>
      <c r="CM51" s="82"/>
      <c r="CN51" s="82"/>
      <c r="CO51" s="61"/>
      <c r="CP51" s="61"/>
      <c r="CQ51" s="61"/>
      <c r="CR51" s="54"/>
      <c r="CS51" s="90"/>
      <c r="CT51" s="295"/>
      <c r="CU51" s="34"/>
      <c r="CV51" s="163"/>
      <c r="CW51" s="54"/>
      <c r="CX51" s="295"/>
      <c r="CY51" s="235"/>
      <c r="CZ51" s="191"/>
      <c r="DA51" s="92"/>
      <c r="DB51" s="237"/>
      <c r="DC51" s="167"/>
      <c r="DD51" s="167"/>
      <c r="DE51" s="54"/>
      <c r="DF51" s="235"/>
      <c r="DG51" s="191"/>
      <c r="DH51" s="92"/>
      <c r="DI51" s="237"/>
      <c r="DJ51" s="167"/>
      <c r="DK51" s="167"/>
      <c r="DL51" s="54"/>
      <c r="DM51" s="61"/>
      <c r="DN51" s="61"/>
      <c r="DO51" s="61"/>
      <c r="DP51" s="61"/>
      <c r="DQ51" s="82"/>
      <c r="DR51" s="82"/>
      <c r="DS51" s="61"/>
      <c r="DT51" s="34"/>
      <c r="DU51" s="54"/>
      <c r="DV51" s="237"/>
      <c r="DW51" s="237"/>
      <c r="DX51" s="237"/>
      <c r="DY51" s="295"/>
      <c r="DZ51" s="92"/>
      <c r="EA51" s="92"/>
      <c r="EB51" s="91"/>
      <c r="EC51" s="91"/>
      <c r="ED51" s="228"/>
      <c r="EE51" s="90"/>
      <c r="EF51" s="90"/>
      <c r="EG51" s="90"/>
      <c r="EH51" s="295"/>
    </row>
    <row r="52" spans="1:138" ht="15" customHeight="1" x14ac:dyDescent="0.25">
      <c r="A52" s="54"/>
      <c r="B52" s="316"/>
      <c r="C52" s="54"/>
      <c r="D52" s="34"/>
      <c r="E52" s="34"/>
      <c r="F52" s="34"/>
      <c r="G52" s="34"/>
      <c r="H52" s="34"/>
      <c r="I52" s="34"/>
      <c r="J52" s="34"/>
      <c r="K52" s="163"/>
      <c r="L52" s="54"/>
      <c r="M52" s="54"/>
      <c r="N52" s="54"/>
      <c r="O52" s="54"/>
      <c r="P52" s="34"/>
      <c r="Q52" s="34"/>
      <c r="R52" s="34"/>
      <c r="S52" s="34"/>
      <c r="T52" s="54"/>
      <c r="U52" s="93"/>
      <c r="V52" s="54"/>
      <c r="W52" s="54"/>
      <c r="X52" s="34"/>
      <c r="Y52" s="54"/>
      <c r="Z52" s="34"/>
      <c r="AA52" s="54"/>
      <c r="AB52" s="34"/>
      <c r="AC52" s="295"/>
      <c r="AD52" s="54"/>
      <c r="AE52" s="387"/>
      <c r="AF52" s="34"/>
      <c r="AG52" s="157"/>
      <c r="AH52" s="163"/>
      <c r="AI52" s="54"/>
      <c r="AJ52" s="34"/>
      <c r="AK52" s="163"/>
      <c r="AL52" s="389"/>
      <c r="AM52" s="61"/>
      <c r="AN52" s="61"/>
      <c r="AO52" s="61"/>
      <c r="AP52" s="61"/>
      <c r="AQ52" s="61"/>
      <c r="AR52" s="61"/>
      <c r="AS52" s="94" t="str">
        <f t="shared" si="5"/>
        <v/>
      </c>
      <c r="AT52" s="61"/>
      <c r="AU52" s="61"/>
      <c r="AV52" s="249"/>
      <c r="AW52" s="61"/>
      <c r="AX52" s="237"/>
      <c r="AY52" s="247"/>
      <c r="AZ52" s="237"/>
      <c r="BA52" s="237"/>
      <c r="BB52" s="237"/>
      <c r="BC52" s="92"/>
      <c r="BD52" s="92"/>
      <c r="BE52" s="237"/>
      <c r="BF52" s="237"/>
      <c r="BG52" s="237"/>
      <c r="BH52" s="237"/>
      <c r="BI52" s="237"/>
      <c r="BJ52" s="295"/>
      <c r="BK52" s="91"/>
      <c r="BL52" s="100"/>
      <c r="BM52" s="100"/>
      <c r="BN52" s="100"/>
      <c r="BO52" s="295"/>
      <c r="BP52" s="61"/>
      <c r="BQ52" s="61"/>
      <c r="BR52" s="61"/>
      <c r="BS52" s="61"/>
      <c r="BT52" s="61"/>
      <c r="BU52" s="61"/>
      <c r="BV52" s="94" t="str">
        <f t="shared" si="6"/>
        <v/>
      </c>
      <c r="BW52" s="61"/>
      <c r="BX52" s="233"/>
      <c r="BY52" s="61"/>
      <c r="BZ52" s="295"/>
      <c r="CA52" s="61"/>
      <c r="CB52" s="61"/>
      <c r="CC52" s="61"/>
      <c r="CD52" s="61"/>
      <c r="CE52" s="61"/>
      <c r="CF52" s="233"/>
      <c r="CG52" s="186" t="str">
        <f t="shared" si="7"/>
        <v/>
      </c>
      <c r="CH52" s="186" t="str">
        <f t="shared" si="8"/>
        <v/>
      </c>
      <c r="CI52" s="186" t="str">
        <f t="shared" si="9"/>
        <v/>
      </c>
      <c r="CJ52" s="92"/>
      <c r="CK52" s="363"/>
      <c r="CL52" s="295"/>
      <c r="CM52" s="82"/>
      <c r="CN52" s="82"/>
      <c r="CO52" s="61"/>
      <c r="CP52" s="61"/>
      <c r="CQ52" s="61"/>
      <c r="CR52" s="54"/>
      <c r="CS52" s="90"/>
      <c r="CT52" s="295"/>
      <c r="CU52" s="34"/>
      <c r="CV52" s="163"/>
      <c r="CW52" s="54"/>
      <c r="CX52" s="295"/>
      <c r="CY52" s="235"/>
      <c r="CZ52" s="191"/>
      <c r="DA52" s="92"/>
      <c r="DB52" s="237"/>
      <c r="DC52" s="167"/>
      <c r="DD52" s="167"/>
      <c r="DE52" s="54"/>
      <c r="DF52" s="235"/>
      <c r="DG52" s="191"/>
      <c r="DH52" s="92"/>
      <c r="DI52" s="237"/>
      <c r="DJ52" s="167"/>
      <c r="DK52" s="167"/>
      <c r="DL52" s="54"/>
      <c r="DM52" s="61"/>
      <c r="DN52" s="61"/>
      <c r="DO52" s="61"/>
      <c r="DP52" s="61"/>
      <c r="DQ52" s="82"/>
      <c r="DR52" s="82"/>
      <c r="DS52" s="61"/>
      <c r="DT52" s="34"/>
      <c r="DU52" s="54"/>
      <c r="DV52" s="237"/>
      <c r="DW52" s="237"/>
      <c r="DX52" s="237"/>
      <c r="DY52" s="295"/>
      <c r="DZ52" s="92"/>
      <c r="EA52" s="92"/>
      <c r="EB52" s="91"/>
      <c r="EC52" s="91"/>
      <c r="ED52" s="228"/>
      <c r="EE52" s="90"/>
      <c r="EF52" s="90"/>
      <c r="EG52" s="90"/>
      <c r="EH52" s="295"/>
    </row>
    <row r="53" spans="1:138" ht="15" customHeight="1" x14ac:dyDescent="0.25">
      <c r="A53" s="54"/>
      <c r="B53" s="316"/>
      <c r="C53" s="54"/>
      <c r="D53" s="34"/>
      <c r="E53" s="34"/>
      <c r="F53" s="34"/>
      <c r="G53" s="34"/>
      <c r="H53" s="34"/>
      <c r="I53" s="34"/>
      <c r="J53" s="34"/>
      <c r="K53" s="163"/>
      <c r="L53" s="54"/>
      <c r="M53" s="54"/>
      <c r="N53" s="54"/>
      <c r="O53" s="54"/>
      <c r="P53" s="34"/>
      <c r="Q53" s="34"/>
      <c r="R53" s="34"/>
      <c r="S53" s="34"/>
      <c r="T53" s="54"/>
      <c r="U53" s="93"/>
      <c r="V53" s="54"/>
      <c r="W53" s="54"/>
      <c r="X53" s="34"/>
      <c r="Y53" s="54"/>
      <c r="Z53" s="34"/>
      <c r="AA53" s="54"/>
      <c r="AB53" s="34"/>
      <c r="AC53" s="295"/>
      <c r="AD53" s="54"/>
      <c r="AE53" s="387"/>
      <c r="AF53" s="34"/>
      <c r="AG53" s="157"/>
      <c r="AH53" s="163"/>
      <c r="AI53" s="54"/>
      <c r="AJ53" s="34"/>
      <c r="AK53" s="163"/>
      <c r="AL53" s="389"/>
      <c r="AM53" s="61"/>
      <c r="AN53" s="61"/>
      <c r="AO53" s="61"/>
      <c r="AP53" s="61"/>
      <c r="AQ53" s="61"/>
      <c r="AR53" s="61"/>
      <c r="AS53" s="94" t="str">
        <f t="shared" si="5"/>
        <v/>
      </c>
      <c r="AT53" s="61"/>
      <c r="AU53" s="61"/>
      <c r="AV53" s="249"/>
      <c r="AW53" s="61"/>
      <c r="AX53" s="237"/>
      <c r="AY53" s="247"/>
      <c r="AZ53" s="237"/>
      <c r="BA53" s="237"/>
      <c r="BB53" s="237"/>
      <c r="BC53" s="92"/>
      <c r="BD53" s="92"/>
      <c r="BE53" s="237"/>
      <c r="BF53" s="237"/>
      <c r="BG53" s="237"/>
      <c r="BH53" s="237"/>
      <c r="BI53" s="237"/>
      <c r="BJ53" s="295"/>
      <c r="BK53" s="91"/>
      <c r="BL53" s="100"/>
      <c r="BM53" s="100"/>
      <c r="BN53" s="100"/>
      <c r="BO53" s="295"/>
      <c r="BP53" s="61"/>
      <c r="BQ53" s="61"/>
      <c r="BR53" s="61"/>
      <c r="BS53" s="61"/>
      <c r="BT53" s="61"/>
      <c r="BU53" s="61"/>
      <c r="BV53" s="94" t="str">
        <f t="shared" si="6"/>
        <v/>
      </c>
      <c r="BW53" s="61"/>
      <c r="BX53" s="233"/>
      <c r="BY53" s="61"/>
      <c r="BZ53" s="295"/>
      <c r="CA53" s="61"/>
      <c r="CB53" s="61"/>
      <c r="CC53" s="61"/>
      <c r="CD53" s="61"/>
      <c r="CE53" s="61"/>
      <c r="CF53" s="233"/>
      <c r="CG53" s="186" t="str">
        <f t="shared" si="7"/>
        <v/>
      </c>
      <c r="CH53" s="186" t="str">
        <f t="shared" si="8"/>
        <v/>
      </c>
      <c r="CI53" s="186" t="str">
        <f t="shared" si="9"/>
        <v/>
      </c>
      <c r="CJ53" s="92"/>
      <c r="CK53" s="363"/>
      <c r="CL53" s="295"/>
      <c r="CM53" s="82"/>
      <c r="CN53" s="82"/>
      <c r="CO53" s="61"/>
      <c r="CP53" s="61"/>
      <c r="CQ53" s="61"/>
      <c r="CR53" s="54"/>
      <c r="CS53" s="90"/>
      <c r="CT53" s="295"/>
      <c r="CU53" s="34"/>
      <c r="CV53" s="163"/>
      <c r="CW53" s="54"/>
      <c r="CX53" s="295"/>
      <c r="CY53" s="235"/>
      <c r="CZ53" s="191"/>
      <c r="DA53" s="92"/>
      <c r="DB53" s="237"/>
      <c r="DC53" s="167"/>
      <c r="DD53" s="167"/>
      <c r="DE53" s="54"/>
      <c r="DF53" s="235"/>
      <c r="DG53" s="191"/>
      <c r="DH53" s="92"/>
      <c r="DI53" s="237"/>
      <c r="DJ53" s="167"/>
      <c r="DK53" s="167"/>
      <c r="DL53" s="54"/>
      <c r="DM53" s="61"/>
      <c r="DN53" s="61"/>
      <c r="DO53" s="61"/>
      <c r="DP53" s="61"/>
      <c r="DQ53" s="82"/>
      <c r="DR53" s="82"/>
      <c r="DS53" s="61"/>
      <c r="DT53" s="34"/>
      <c r="DU53" s="54"/>
      <c r="DV53" s="237"/>
      <c r="DW53" s="237"/>
      <c r="DX53" s="237"/>
      <c r="DY53" s="295"/>
      <c r="DZ53" s="92"/>
      <c r="EA53" s="92"/>
      <c r="EB53" s="91"/>
      <c r="EC53" s="91"/>
      <c r="ED53" s="228"/>
      <c r="EE53" s="90"/>
      <c r="EF53" s="90"/>
      <c r="EG53" s="90"/>
      <c r="EH53" s="295"/>
    </row>
    <row r="54" spans="1:138" ht="15" customHeight="1" x14ac:dyDescent="0.25">
      <c r="A54" s="54"/>
      <c r="B54" s="316"/>
      <c r="C54" s="54"/>
      <c r="D54" s="34"/>
      <c r="E54" s="34"/>
      <c r="F54" s="34"/>
      <c r="G54" s="34"/>
      <c r="H54" s="34"/>
      <c r="I54" s="34"/>
      <c r="J54" s="34"/>
      <c r="K54" s="163"/>
      <c r="L54" s="54"/>
      <c r="M54" s="54"/>
      <c r="N54" s="54"/>
      <c r="O54" s="54"/>
      <c r="P54" s="34"/>
      <c r="Q54" s="34"/>
      <c r="R54" s="34"/>
      <c r="S54" s="34"/>
      <c r="T54" s="54"/>
      <c r="U54" s="93"/>
      <c r="V54" s="54"/>
      <c r="W54" s="54"/>
      <c r="X54" s="34"/>
      <c r="Y54" s="54"/>
      <c r="Z54" s="34"/>
      <c r="AA54" s="54"/>
      <c r="AB54" s="34"/>
      <c r="AC54" s="295"/>
      <c r="AD54" s="54"/>
      <c r="AE54" s="387"/>
      <c r="AF54" s="34"/>
      <c r="AG54" s="157"/>
      <c r="AH54" s="163"/>
      <c r="AI54" s="54"/>
      <c r="AJ54" s="34"/>
      <c r="AK54" s="163"/>
      <c r="AL54" s="389"/>
      <c r="AM54" s="61"/>
      <c r="AN54" s="61"/>
      <c r="AO54" s="61"/>
      <c r="AP54" s="61"/>
      <c r="AQ54" s="61"/>
      <c r="AR54" s="61"/>
      <c r="AS54" s="94" t="str">
        <f t="shared" si="5"/>
        <v/>
      </c>
      <c r="AT54" s="61"/>
      <c r="AU54" s="61"/>
      <c r="AV54" s="249"/>
      <c r="AW54" s="61"/>
      <c r="AX54" s="237"/>
      <c r="AY54" s="247"/>
      <c r="AZ54" s="237"/>
      <c r="BA54" s="237"/>
      <c r="BB54" s="237"/>
      <c r="BC54" s="92"/>
      <c r="BD54" s="92"/>
      <c r="BE54" s="237"/>
      <c r="BF54" s="237"/>
      <c r="BG54" s="237"/>
      <c r="BH54" s="237"/>
      <c r="BI54" s="237"/>
      <c r="BJ54" s="295"/>
      <c r="BK54" s="91"/>
      <c r="BL54" s="100"/>
      <c r="BM54" s="100"/>
      <c r="BN54" s="100"/>
      <c r="BO54" s="295"/>
      <c r="BP54" s="61"/>
      <c r="BQ54" s="61"/>
      <c r="BR54" s="61"/>
      <c r="BS54" s="61"/>
      <c r="BT54" s="61"/>
      <c r="BU54" s="61"/>
      <c r="BV54" s="94" t="str">
        <f t="shared" si="6"/>
        <v/>
      </c>
      <c r="BW54" s="61"/>
      <c r="BX54" s="233"/>
      <c r="BY54" s="61"/>
      <c r="BZ54" s="295"/>
      <c r="CA54" s="61"/>
      <c r="CB54" s="61"/>
      <c r="CC54" s="61"/>
      <c r="CD54" s="61"/>
      <c r="CE54" s="61"/>
      <c r="CF54" s="233"/>
      <c r="CG54" s="186" t="str">
        <f t="shared" si="7"/>
        <v/>
      </c>
      <c r="CH54" s="186" t="str">
        <f t="shared" si="8"/>
        <v/>
      </c>
      <c r="CI54" s="186" t="str">
        <f t="shared" si="9"/>
        <v/>
      </c>
      <c r="CJ54" s="92"/>
      <c r="CK54" s="363"/>
      <c r="CL54" s="295"/>
      <c r="CM54" s="82"/>
      <c r="CN54" s="82"/>
      <c r="CO54" s="61"/>
      <c r="CP54" s="61"/>
      <c r="CQ54" s="61"/>
      <c r="CR54" s="54"/>
      <c r="CS54" s="90"/>
      <c r="CT54" s="295"/>
      <c r="CU54" s="34"/>
      <c r="CV54" s="163"/>
      <c r="CW54" s="54"/>
      <c r="CX54" s="295"/>
      <c r="CY54" s="235"/>
      <c r="CZ54" s="191"/>
      <c r="DA54" s="92"/>
      <c r="DB54" s="237"/>
      <c r="DC54" s="167"/>
      <c r="DD54" s="167"/>
      <c r="DE54" s="54"/>
      <c r="DF54" s="235"/>
      <c r="DG54" s="191"/>
      <c r="DH54" s="92"/>
      <c r="DI54" s="237"/>
      <c r="DJ54" s="167"/>
      <c r="DK54" s="167"/>
      <c r="DL54" s="54"/>
      <c r="DM54" s="61"/>
      <c r="DN54" s="61"/>
      <c r="DO54" s="61"/>
      <c r="DP54" s="61"/>
      <c r="DQ54" s="82"/>
      <c r="DR54" s="82"/>
      <c r="DS54" s="61"/>
      <c r="DT54" s="34"/>
      <c r="DU54" s="54"/>
      <c r="DV54" s="237"/>
      <c r="DW54" s="237"/>
      <c r="DX54" s="237"/>
      <c r="DY54" s="295"/>
      <c r="DZ54" s="92"/>
      <c r="EA54" s="92"/>
      <c r="EB54" s="91"/>
      <c r="EC54" s="91"/>
      <c r="ED54" s="228"/>
      <c r="EE54" s="90"/>
      <c r="EF54" s="90"/>
      <c r="EG54" s="90"/>
      <c r="EH54" s="295"/>
    </row>
    <row r="55" spans="1:138" ht="15" customHeight="1" x14ac:dyDescent="0.25">
      <c r="A55" s="54"/>
      <c r="B55" s="316"/>
      <c r="C55" s="54"/>
      <c r="D55" s="34"/>
      <c r="E55" s="34"/>
      <c r="F55" s="34"/>
      <c r="G55" s="34"/>
      <c r="H55" s="34"/>
      <c r="I55" s="34"/>
      <c r="J55" s="34"/>
      <c r="K55" s="163"/>
      <c r="L55" s="54"/>
      <c r="M55" s="54"/>
      <c r="N55" s="54"/>
      <c r="O55" s="54"/>
      <c r="P55" s="34"/>
      <c r="Q55" s="34"/>
      <c r="R55" s="34"/>
      <c r="S55" s="34"/>
      <c r="T55" s="54"/>
      <c r="U55" s="93"/>
      <c r="V55" s="54"/>
      <c r="W55" s="54"/>
      <c r="X55" s="34"/>
      <c r="Y55" s="54"/>
      <c r="Z55" s="34"/>
      <c r="AA55" s="54"/>
      <c r="AB55" s="34"/>
      <c r="AC55" s="295"/>
      <c r="AD55" s="54"/>
      <c r="AE55" s="387"/>
      <c r="AF55" s="34"/>
      <c r="AG55" s="157"/>
      <c r="AH55" s="163"/>
      <c r="AI55" s="54"/>
      <c r="AJ55" s="34"/>
      <c r="AK55" s="163"/>
      <c r="AL55" s="389"/>
      <c r="AM55" s="61"/>
      <c r="AN55" s="61"/>
      <c r="AO55" s="61"/>
      <c r="AP55" s="61"/>
      <c r="AQ55" s="61"/>
      <c r="AR55" s="61"/>
      <c r="AS55" s="94" t="str">
        <f t="shared" si="5"/>
        <v/>
      </c>
      <c r="AT55" s="61"/>
      <c r="AU55" s="61"/>
      <c r="AV55" s="249"/>
      <c r="AW55" s="61"/>
      <c r="AX55" s="237"/>
      <c r="AY55" s="247"/>
      <c r="AZ55" s="237"/>
      <c r="BA55" s="237"/>
      <c r="BB55" s="237"/>
      <c r="BC55" s="92"/>
      <c r="BD55" s="92"/>
      <c r="BE55" s="237"/>
      <c r="BF55" s="237"/>
      <c r="BG55" s="237"/>
      <c r="BH55" s="237"/>
      <c r="BI55" s="237"/>
      <c r="BJ55" s="295"/>
      <c r="BK55" s="91"/>
      <c r="BL55" s="100"/>
      <c r="BM55" s="100"/>
      <c r="BN55" s="100"/>
      <c r="BO55" s="295"/>
      <c r="BP55" s="61"/>
      <c r="BQ55" s="61"/>
      <c r="BR55" s="61"/>
      <c r="BS55" s="61"/>
      <c r="BT55" s="61"/>
      <c r="BU55" s="61"/>
      <c r="BV55" s="94" t="str">
        <f t="shared" si="6"/>
        <v/>
      </c>
      <c r="BW55" s="61"/>
      <c r="BX55" s="233"/>
      <c r="BY55" s="61"/>
      <c r="BZ55" s="295"/>
      <c r="CA55" s="61"/>
      <c r="CB55" s="61"/>
      <c r="CC55" s="61"/>
      <c r="CD55" s="61"/>
      <c r="CE55" s="61"/>
      <c r="CF55" s="233"/>
      <c r="CG55" s="186" t="str">
        <f t="shared" si="7"/>
        <v/>
      </c>
      <c r="CH55" s="186" t="str">
        <f t="shared" si="8"/>
        <v/>
      </c>
      <c r="CI55" s="186" t="str">
        <f t="shared" si="9"/>
        <v/>
      </c>
      <c r="CJ55" s="92"/>
      <c r="CK55" s="363"/>
      <c r="CL55" s="295"/>
      <c r="CM55" s="82"/>
      <c r="CN55" s="82"/>
      <c r="CO55" s="61"/>
      <c r="CP55" s="61"/>
      <c r="CQ55" s="61"/>
      <c r="CR55" s="54"/>
      <c r="CS55" s="90"/>
      <c r="CT55" s="295"/>
      <c r="CU55" s="34"/>
      <c r="CV55" s="163"/>
      <c r="CW55" s="54"/>
      <c r="CX55" s="295"/>
      <c r="CY55" s="235"/>
      <c r="CZ55" s="191"/>
      <c r="DA55" s="92"/>
      <c r="DB55" s="237"/>
      <c r="DC55" s="167"/>
      <c r="DD55" s="167"/>
      <c r="DE55" s="54"/>
      <c r="DF55" s="235"/>
      <c r="DG55" s="191"/>
      <c r="DH55" s="92"/>
      <c r="DI55" s="237"/>
      <c r="DJ55" s="167"/>
      <c r="DK55" s="167"/>
      <c r="DL55" s="54"/>
      <c r="DM55" s="61"/>
      <c r="DN55" s="61"/>
      <c r="DO55" s="61"/>
      <c r="DP55" s="61"/>
      <c r="DQ55" s="82"/>
      <c r="DR55" s="82"/>
      <c r="DS55" s="61"/>
      <c r="DT55" s="34"/>
      <c r="DU55" s="54"/>
      <c r="DV55" s="237"/>
      <c r="DW55" s="237"/>
      <c r="DX55" s="237"/>
      <c r="DY55" s="295"/>
      <c r="DZ55" s="92"/>
      <c r="EA55" s="92"/>
      <c r="EB55" s="91"/>
      <c r="EC55" s="91"/>
      <c r="ED55" s="228"/>
      <c r="EE55" s="90"/>
      <c r="EF55" s="90"/>
      <c r="EG55" s="90"/>
      <c r="EH55" s="295"/>
    </row>
    <row r="56" spans="1:138" ht="15" customHeight="1" x14ac:dyDescent="0.25">
      <c r="A56" s="54"/>
      <c r="B56" s="316"/>
      <c r="C56" s="54"/>
      <c r="D56" s="34"/>
      <c r="E56" s="34"/>
      <c r="F56" s="34"/>
      <c r="G56" s="34"/>
      <c r="H56" s="34"/>
      <c r="I56" s="34"/>
      <c r="J56" s="34"/>
      <c r="K56" s="163"/>
      <c r="L56" s="54"/>
      <c r="M56" s="54"/>
      <c r="N56" s="54"/>
      <c r="O56" s="54"/>
      <c r="P56" s="34"/>
      <c r="Q56" s="34"/>
      <c r="R56" s="34"/>
      <c r="S56" s="34"/>
      <c r="T56" s="54"/>
      <c r="U56" s="93"/>
      <c r="V56" s="54"/>
      <c r="W56" s="54"/>
      <c r="X56" s="34"/>
      <c r="Y56" s="54"/>
      <c r="Z56" s="34"/>
      <c r="AA56" s="54"/>
      <c r="AB56" s="34"/>
      <c r="AC56" s="295"/>
      <c r="AD56" s="54"/>
      <c r="AE56" s="387"/>
      <c r="AF56" s="34"/>
      <c r="AG56" s="157"/>
      <c r="AH56" s="163"/>
      <c r="AI56" s="54"/>
      <c r="AJ56" s="34"/>
      <c r="AK56" s="163"/>
      <c r="AL56" s="389"/>
      <c r="AM56" s="61"/>
      <c r="AN56" s="61"/>
      <c r="AO56" s="61"/>
      <c r="AP56" s="61"/>
      <c r="AQ56" s="61"/>
      <c r="AR56" s="61"/>
      <c r="AS56" s="94" t="str">
        <f t="shared" si="5"/>
        <v/>
      </c>
      <c r="AT56" s="61"/>
      <c r="AU56" s="61"/>
      <c r="AV56" s="249"/>
      <c r="AW56" s="61"/>
      <c r="AX56" s="237"/>
      <c r="AY56" s="247"/>
      <c r="AZ56" s="237"/>
      <c r="BA56" s="237"/>
      <c r="BB56" s="237"/>
      <c r="BC56" s="92"/>
      <c r="BD56" s="92"/>
      <c r="BE56" s="237"/>
      <c r="BF56" s="237"/>
      <c r="BG56" s="237"/>
      <c r="BH56" s="237"/>
      <c r="BI56" s="237"/>
      <c r="BJ56" s="295"/>
      <c r="BK56" s="91"/>
      <c r="BL56" s="100"/>
      <c r="BM56" s="100"/>
      <c r="BN56" s="100"/>
      <c r="BO56" s="295"/>
      <c r="BP56" s="61"/>
      <c r="BQ56" s="61"/>
      <c r="BR56" s="61"/>
      <c r="BS56" s="61"/>
      <c r="BT56" s="61"/>
      <c r="BU56" s="61"/>
      <c r="BV56" s="94" t="str">
        <f t="shared" si="6"/>
        <v/>
      </c>
      <c r="BW56" s="61"/>
      <c r="BX56" s="233"/>
      <c r="BY56" s="61"/>
      <c r="BZ56" s="295"/>
      <c r="CA56" s="61"/>
      <c r="CB56" s="61"/>
      <c r="CC56" s="61"/>
      <c r="CD56" s="61"/>
      <c r="CE56" s="61"/>
      <c r="CF56" s="233"/>
      <c r="CG56" s="186" t="str">
        <f t="shared" si="7"/>
        <v/>
      </c>
      <c r="CH56" s="186" t="str">
        <f t="shared" si="8"/>
        <v/>
      </c>
      <c r="CI56" s="186" t="str">
        <f t="shared" si="9"/>
        <v/>
      </c>
      <c r="CJ56" s="92"/>
      <c r="CK56" s="363"/>
      <c r="CL56" s="295"/>
      <c r="CM56" s="82"/>
      <c r="CN56" s="82"/>
      <c r="CO56" s="61"/>
      <c r="CP56" s="61"/>
      <c r="CQ56" s="61"/>
      <c r="CR56" s="54"/>
      <c r="CS56" s="90"/>
      <c r="CT56" s="295"/>
      <c r="CU56" s="34"/>
      <c r="CV56" s="163"/>
      <c r="CW56" s="54"/>
      <c r="CX56" s="295"/>
      <c r="CY56" s="235"/>
      <c r="CZ56" s="191"/>
      <c r="DA56" s="92"/>
      <c r="DB56" s="237"/>
      <c r="DC56" s="167"/>
      <c r="DD56" s="167"/>
      <c r="DE56" s="54"/>
      <c r="DF56" s="235"/>
      <c r="DG56" s="191"/>
      <c r="DH56" s="92"/>
      <c r="DI56" s="237"/>
      <c r="DJ56" s="167"/>
      <c r="DK56" s="167"/>
      <c r="DL56" s="54"/>
      <c r="DM56" s="61"/>
      <c r="DN56" s="61"/>
      <c r="DO56" s="61"/>
      <c r="DP56" s="61"/>
      <c r="DQ56" s="82"/>
      <c r="DR56" s="82"/>
      <c r="DS56" s="61"/>
      <c r="DT56" s="34"/>
      <c r="DU56" s="54"/>
      <c r="DV56" s="237"/>
      <c r="DW56" s="237"/>
      <c r="DX56" s="237"/>
      <c r="DY56" s="295"/>
      <c r="DZ56" s="92"/>
      <c r="EA56" s="92"/>
      <c r="EB56" s="91"/>
      <c r="EC56" s="91"/>
      <c r="ED56" s="228"/>
      <c r="EE56" s="90"/>
      <c r="EF56" s="90"/>
      <c r="EG56" s="90"/>
      <c r="EH56" s="295"/>
    </row>
    <row r="57" spans="1:138" ht="15" customHeight="1" x14ac:dyDescent="0.25">
      <c r="A57" s="54"/>
      <c r="B57" s="316"/>
      <c r="C57" s="54"/>
      <c r="D57" s="34"/>
      <c r="E57" s="34"/>
      <c r="F57" s="34"/>
      <c r="G57" s="34"/>
      <c r="H57" s="34"/>
      <c r="I57" s="34"/>
      <c r="J57" s="34"/>
      <c r="K57" s="163"/>
      <c r="L57" s="54"/>
      <c r="M57" s="54"/>
      <c r="N57" s="54"/>
      <c r="O57" s="54"/>
      <c r="P57" s="34"/>
      <c r="Q57" s="34"/>
      <c r="R57" s="34"/>
      <c r="S57" s="34"/>
      <c r="T57" s="54"/>
      <c r="U57" s="93"/>
      <c r="V57" s="54"/>
      <c r="W57" s="54"/>
      <c r="X57" s="34"/>
      <c r="Y57" s="54"/>
      <c r="Z57" s="34"/>
      <c r="AA57" s="54"/>
      <c r="AB57" s="34"/>
      <c r="AC57" s="295"/>
      <c r="AD57" s="54"/>
      <c r="AE57" s="387"/>
      <c r="AF57" s="34"/>
      <c r="AG57" s="157"/>
      <c r="AH57" s="163"/>
      <c r="AI57" s="54"/>
      <c r="AJ57" s="34"/>
      <c r="AK57" s="163"/>
      <c r="AL57" s="389"/>
      <c r="AM57" s="61"/>
      <c r="AN57" s="61"/>
      <c r="AO57" s="61"/>
      <c r="AP57" s="61"/>
      <c r="AQ57" s="61"/>
      <c r="AR57" s="61"/>
      <c r="AS57" s="94" t="str">
        <f t="shared" si="5"/>
        <v/>
      </c>
      <c r="AT57" s="61"/>
      <c r="AU57" s="61"/>
      <c r="AV57" s="249"/>
      <c r="AW57" s="61"/>
      <c r="AX57" s="237"/>
      <c r="AY57" s="247"/>
      <c r="AZ57" s="237"/>
      <c r="BA57" s="237"/>
      <c r="BB57" s="237"/>
      <c r="BC57" s="92"/>
      <c r="BD57" s="92"/>
      <c r="BE57" s="237"/>
      <c r="BF57" s="237"/>
      <c r="BG57" s="237"/>
      <c r="BH57" s="237"/>
      <c r="BI57" s="237"/>
      <c r="BJ57" s="295"/>
      <c r="BK57" s="91"/>
      <c r="BL57" s="100"/>
      <c r="BM57" s="100"/>
      <c r="BN57" s="100"/>
      <c r="BO57" s="295"/>
      <c r="BP57" s="61"/>
      <c r="BQ57" s="61"/>
      <c r="BR57" s="61"/>
      <c r="BS57" s="61"/>
      <c r="BT57" s="61"/>
      <c r="BU57" s="61"/>
      <c r="BV57" s="94" t="str">
        <f t="shared" si="6"/>
        <v/>
      </c>
      <c r="BW57" s="61"/>
      <c r="BX57" s="233"/>
      <c r="BY57" s="61"/>
      <c r="BZ57" s="295"/>
      <c r="CA57" s="61"/>
      <c r="CB57" s="61"/>
      <c r="CC57" s="61"/>
      <c r="CD57" s="61"/>
      <c r="CE57" s="61"/>
      <c r="CF57" s="233"/>
      <c r="CG57" s="186" t="str">
        <f t="shared" si="7"/>
        <v/>
      </c>
      <c r="CH57" s="186" t="str">
        <f t="shared" si="8"/>
        <v/>
      </c>
      <c r="CI57" s="186" t="str">
        <f t="shared" si="9"/>
        <v/>
      </c>
      <c r="CJ57" s="92"/>
      <c r="CK57" s="363"/>
      <c r="CL57" s="295"/>
      <c r="CM57" s="82"/>
      <c r="CN57" s="82"/>
      <c r="CO57" s="61"/>
      <c r="CP57" s="61"/>
      <c r="CQ57" s="61"/>
      <c r="CR57" s="54"/>
      <c r="CS57" s="90"/>
      <c r="CT57" s="295"/>
      <c r="CU57" s="34"/>
      <c r="CV57" s="163"/>
      <c r="CW57" s="54"/>
      <c r="CX57" s="295"/>
      <c r="CY57" s="235"/>
      <c r="CZ57" s="191"/>
      <c r="DA57" s="92"/>
      <c r="DB57" s="237"/>
      <c r="DC57" s="167"/>
      <c r="DD57" s="167"/>
      <c r="DE57" s="54"/>
      <c r="DF57" s="235"/>
      <c r="DG57" s="191"/>
      <c r="DH57" s="92"/>
      <c r="DI57" s="237"/>
      <c r="DJ57" s="167"/>
      <c r="DK57" s="167"/>
      <c r="DL57" s="54"/>
      <c r="DM57" s="61"/>
      <c r="DN57" s="61"/>
      <c r="DO57" s="61"/>
      <c r="DP57" s="61"/>
      <c r="DQ57" s="82"/>
      <c r="DR57" s="82"/>
      <c r="DS57" s="61"/>
      <c r="DT57" s="34"/>
      <c r="DU57" s="54"/>
      <c r="DV57" s="237"/>
      <c r="DW57" s="237"/>
      <c r="DX57" s="237"/>
      <c r="DY57" s="295"/>
      <c r="DZ57" s="92"/>
      <c r="EA57" s="92"/>
      <c r="EB57" s="91"/>
      <c r="EC57" s="91"/>
      <c r="ED57" s="228"/>
      <c r="EE57" s="90"/>
      <c r="EF57" s="90"/>
      <c r="EG57" s="90"/>
      <c r="EH57" s="295"/>
    </row>
    <row r="58" spans="1:138" ht="15" customHeight="1" x14ac:dyDescent="0.25">
      <c r="A58" s="54"/>
      <c r="B58" s="316"/>
      <c r="C58" s="54"/>
      <c r="D58" s="34"/>
      <c r="E58" s="34"/>
      <c r="F58" s="34"/>
      <c r="G58" s="34"/>
      <c r="H58" s="34"/>
      <c r="I58" s="34"/>
      <c r="J58" s="34"/>
      <c r="K58" s="163"/>
      <c r="L58" s="54"/>
      <c r="M58" s="54"/>
      <c r="N58" s="54"/>
      <c r="O58" s="54"/>
      <c r="P58" s="34"/>
      <c r="Q58" s="34"/>
      <c r="R58" s="34"/>
      <c r="S58" s="34"/>
      <c r="T58" s="54"/>
      <c r="U58" s="93"/>
      <c r="V58" s="54"/>
      <c r="W58" s="54"/>
      <c r="X58" s="34"/>
      <c r="Y58" s="54"/>
      <c r="Z58" s="34"/>
      <c r="AA58" s="54"/>
      <c r="AB58" s="34"/>
      <c r="AC58" s="295"/>
      <c r="AD58" s="54"/>
      <c r="AE58" s="387"/>
      <c r="AF58" s="34"/>
      <c r="AG58" s="157"/>
      <c r="AH58" s="163"/>
      <c r="AI58" s="54"/>
      <c r="AJ58" s="34"/>
      <c r="AK58" s="163"/>
      <c r="AL58" s="389"/>
      <c r="AM58" s="61"/>
      <c r="AN58" s="61"/>
      <c r="AO58" s="61"/>
      <c r="AP58" s="61"/>
      <c r="AQ58" s="61"/>
      <c r="AR58" s="61"/>
      <c r="AS58" s="94" t="str">
        <f t="shared" si="5"/>
        <v/>
      </c>
      <c r="AT58" s="61"/>
      <c r="AU58" s="61"/>
      <c r="AV58" s="249"/>
      <c r="AW58" s="61"/>
      <c r="AX58" s="237"/>
      <c r="AY58" s="247"/>
      <c r="AZ58" s="237"/>
      <c r="BA58" s="237"/>
      <c r="BB58" s="237"/>
      <c r="BC58" s="92"/>
      <c r="BD58" s="92"/>
      <c r="BE58" s="237"/>
      <c r="BF58" s="237"/>
      <c r="BG58" s="237"/>
      <c r="BH58" s="237"/>
      <c r="BI58" s="237"/>
      <c r="BJ58" s="295"/>
      <c r="BK58" s="91"/>
      <c r="BL58" s="100"/>
      <c r="BM58" s="100"/>
      <c r="BN58" s="100"/>
      <c r="BO58" s="295"/>
      <c r="BP58" s="61"/>
      <c r="BQ58" s="61"/>
      <c r="BR58" s="61"/>
      <c r="BS58" s="61"/>
      <c r="BT58" s="61"/>
      <c r="BU58" s="61"/>
      <c r="BV58" s="94" t="str">
        <f t="shared" si="6"/>
        <v/>
      </c>
      <c r="BW58" s="61"/>
      <c r="BX58" s="233"/>
      <c r="BY58" s="61"/>
      <c r="BZ58" s="295"/>
      <c r="CA58" s="61"/>
      <c r="CB58" s="61"/>
      <c r="CC58" s="61"/>
      <c r="CD58" s="61"/>
      <c r="CE58" s="61"/>
      <c r="CF58" s="233"/>
      <c r="CG58" s="186" t="str">
        <f t="shared" si="7"/>
        <v/>
      </c>
      <c r="CH58" s="186" t="str">
        <f t="shared" si="8"/>
        <v/>
      </c>
      <c r="CI58" s="186" t="str">
        <f t="shared" si="9"/>
        <v/>
      </c>
      <c r="CJ58" s="92"/>
      <c r="CK58" s="363"/>
      <c r="CL58" s="295"/>
      <c r="CM58" s="82"/>
      <c r="CN58" s="82"/>
      <c r="CO58" s="61"/>
      <c r="CP58" s="61"/>
      <c r="CQ58" s="61"/>
      <c r="CR58" s="54"/>
      <c r="CS58" s="90"/>
      <c r="CT58" s="295"/>
      <c r="CU58" s="34"/>
      <c r="CV58" s="163"/>
      <c r="CW58" s="54"/>
      <c r="CX58" s="295"/>
      <c r="CY58" s="235"/>
      <c r="CZ58" s="191"/>
      <c r="DA58" s="92"/>
      <c r="DB58" s="237"/>
      <c r="DC58" s="167"/>
      <c r="DD58" s="167"/>
      <c r="DE58" s="54"/>
      <c r="DF58" s="235"/>
      <c r="DG58" s="191"/>
      <c r="DH58" s="92"/>
      <c r="DI58" s="237"/>
      <c r="DJ58" s="167"/>
      <c r="DK58" s="167"/>
      <c r="DL58" s="54"/>
      <c r="DM58" s="61"/>
      <c r="DN58" s="61"/>
      <c r="DO58" s="61"/>
      <c r="DP58" s="61"/>
      <c r="DQ58" s="82"/>
      <c r="DR58" s="82"/>
      <c r="DS58" s="61"/>
      <c r="DT58" s="34"/>
      <c r="DU58" s="54"/>
      <c r="DV58" s="237"/>
      <c r="DW58" s="237"/>
      <c r="DX58" s="237"/>
      <c r="DY58" s="295"/>
      <c r="DZ58" s="92"/>
      <c r="EA58" s="92"/>
      <c r="EB58" s="91"/>
      <c r="EC58" s="91"/>
      <c r="ED58" s="228"/>
      <c r="EE58" s="90"/>
      <c r="EF58" s="90"/>
      <c r="EG58" s="90"/>
      <c r="EH58" s="295"/>
    </row>
    <row r="59" spans="1:138" ht="15" customHeight="1" x14ac:dyDescent="0.25">
      <c r="A59" s="54"/>
      <c r="B59" s="316"/>
      <c r="C59" s="54"/>
      <c r="D59" s="34"/>
      <c r="E59" s="34"/>
      <c r="F59" s="34"/>
      <c r="G59" s="34"/>
      <c r="H59" s="34"/>
      <c r="I59" s="34"/>
      <c r="J59" s="34"/>
      <c r="K59" s="163"/>
      <c r="L59" s="54"/>
      <c r="M59" s="54"/>
      <c r="N59" s="54"/>
      <c r="O59" s="54"/>
      <c r="P59" s="34"/>
      <c r="Q59" s="34"/>
      <c r="R59" s="34"/>
      <c r="S59" s="34"/>
      <c r="T59" s="54"/>
      <c r="U59" s="93"/>
      <c r="V59" s="54"/>
      <c r="W59" s="54"/>
      <c r="X59" s="34"/>
      <c r="Y59" s="54"/>
      <c r="Z59" s="34"/>
      <c r="AA59" s="54"/>
      <c r="AB59" s="34"/>
      <c r="AC59" s="295"/>
      <c r="AD59" s="54"/>
      <c r="AE59" s="387"/>
      <c r="AF59" s="34"/>
      <c r="AG59" s="157"/>
      <c r="AH59" s="163"/>
      <c r="AI59" s="54"/>
      <c r="AJ59" s="34"/>
      <c r="AK59" s="163"/>
      <c r="AL59" s="389"/>
      <c r="AM59" s="61"/>
      <c r="AN59" s="61"/>
      <c r="AO59" s="61"/>
      <c r="AP59" s="61"/>
      <c r="AQ59" s="61"/>
      <c r="AR59" s="61"/>
      <c r="AS59" s="94" t="str">
        <f t="shared" si="5"/>
        <v/>
      </c>
      <c r="AT59" s="61"/>
      <c r="AU59" s="61"/>
      <c r="AV59" s="249"/>
      <c r="AW59" s="61"/>
      <c r="AX59" s="237"/>
      <c r="AY59" s="247"/>
      <c r="AZ59" s="237"/>
      <c r="BA59" s="237"/>
      <c r="BB59" s="237"/>
      <c r="BC59" s="92"/>
      <c r="BD59" s="92"/>
      <c r="BE59" s="237"/>
      <c r="BF59" s="237"/>
      <c r="BG59" s="237"/>
      <c r="BH59" s="237"/>
      <c r="BI59" s="237"/>
      <c r="BJ59" s="295"/>
      <c r="BK59" s="91"/>
      <c r="BL59" s="100"/>
      <c r="BM59" s="100"/>
      <c r="BN59" s="100"/>
      <c r="BO59" s="295"/>
      <c r="BP59" s="61"/>
      <c r="BQ59" s="61"/>
      <c r="BR59" s="61"/>
      <c r="BS59" s="61"/>
      <c r="BT59" s="61"/>
      <c r="BU59" s="61"/>
      <c r="BV59" s="94" t="str">
        <f t="shared" si="6"/>
        <v/>
      </c>
      <c r="BW59" s="61"/>
      <c r="BX59" s="233"/>
      <c r="BY59" s="61"/>
      <c r="BZ59" s="295"/>
      <c r="CA59" s="61"/>
      <c r="CB59" s="61"/>
      <c r="CC59" s="61"/>
      <c r="CD59" s="61"/>
      <c r="CE59" s="61"/>
      <c r="CF59" s="233"/>
      <c r="CG59" s="186" t="str">
        <f t="shared" si="7"/>
        <v/>
      </c>
      <c r="CH59" s="186" t="str">
        <f t="shared" si="8"/>
        <v/>
      </c>
      <c r="CI59" s="186" t="str">
        <f t="shared" si="9"/>
        <v/>
      </c>
      <c r="CJ59" s="92"/>
      <c r="CK59" s="363"/>
      <c r="CL59" s="295"/>
      <c r="CM59" s="82"/>
      <c r="CN59" s="82"/>
      <c r="CO59" s="61"/>
      <c r="CP59" s="61"/>
      <c r="CQ59" s="61"/>
      <c r="CR59" s="54"/>
      <c r="CS59" s="90"/>
      <c r="CT59" s="295"/>
      <c r="CU59" s="34"/>
      <c r="CV59" s="163"/>
      <c r="CW59" s="54"/>
      <c r="CX59" s="295"/>
      <c r="CY59" s="235"/>
      <c r="CZ59" s="191"/>
      <c r="DA59" s="92"/>
      <c r="DB59" s="237"/>
      <c r="DC59" s="167"/>
      <c r="DD59" s="167"/>
      <c r="DE59" s="54"/>
      <c r="DF59" s="235"/>
      <c r="DG59" s="191"/>
      <c r="DH59" s="92"/>
      <c r="DI59" s="237"/>
      <c r="DJ59" s="167"/>
      <c r="DK59" s="167"/>
      <c r="DL59" s="54"/>
      <c r="DM59" s="61"/>
      <c r="DN59" s="61"/>
      <c r="DO59" s="61"/>
      <c r="DP59" s="61"/>
      <c r="DQ59" s="82"/>
      <c r="DR59" s="82"/>
      <c r="DS59" s="61"/>
      <c r="DT59" s="34"/>
      <c r="DU59" s="54"/>
      <c r="DV59" s="237"/>
      <c r="DW59" s="237"/>
      <c r="DX59" s="237"/>
      <c r="DY59" s="295"/>
      <c r="DZ59" s="92"/>
      <c r="EA59" s="92"/>
      <c r="EB59" s="91"/>
      <c r="EC59" s="91"/>
      <c r="ED59" s="228"/>
      <c r="EE59" s="90"/>
      <c r="EF59" s="90"/>
      <c r="EG59" s="90"/>
      <c r="EH59" s="295"/>
    </row>
    <row r="60" spans="1:138" ht="15" customHeight="1" x14ac:dyDescent="0.25">
      <c r="A60" s="54"/>
      <c r="B60" s="316"/>
      <c r="C60" s="54"/>
      <c r="D60" s="34"/>
      <c r="E60" s="34"/>
      <c r="F60" s="34"/>
      <c r="G60" s="34"/>
      <c r="H60" s="34"/>
      <c r="I60" s="34"/>
      <c r="J60" s="34"/>
      <c r="K60" s="163"/>
      <c r="L60" s="54"/>
      <c r="M60" s="54"/>
      <c r="N60" s="54"/>
      <c r="O60" s="54"/>
      <c r="P60" s="34"/>
      <c r="Q60" s="34"/>
      <c r="R60" s="34"/>
      <c r="S60" s="34"/>
      <c r="T60" s="54"/>
      <c r="U60" s="93"/>
      <c r="V60" s="54"/>
      <c r="W60" s="54"/>
      <c r="X60" s="34"/>
      <c r="Y60" s="54"/>
      <c r="Z60" s="34"/>
      <c r="AA60" s="54"/>
      <c r="AB60" s="34"/>
      <c r="AC60" s="295"/>
      <c r="AD60" s="54"/>
      <c r="AE60" s="387"/>
      <c r="AF60" s="34"/>
      <c r="AG60" s="157"/>
      <c r="AH60" s="163"/>
      <c r="AI60" s="54"/>
      <c r="AJ60" s="34"/>
      <c r="AK60" s="163"/>
      <c r="AL60" s="389"/>
      <c r="AM60" s="61"/>
      <c r="AN60" s="61"/>
      <c r="AO60" s="61"/>
      <c r="AP60" s="61"/>
      <c r="AQ60" s="61"/>
      <c r="AR60" s="61"/>
      <c r="AS60" s="94" t="str">
        <f t="shared" si="5"/>
        <v/>
      </c>
      <c r="AT60" s="61"/>
      <c r="AU60" s="61"/>
      <c r="AV60" s="249"/>
      <c r="AW60" s="61"/>
      <c r="AX60" s="237"/>
      <c r="AY60" s="247"/>
      <c r="AZ60" s="237"/>
      <c r="BA60" s="237"/>
      <c r="BB60" s="237"/>
      <c r="BC60" s="92"/>
      <c r="BD60" s="92"/>
      <c r="BE60" s="237"/>
      <c r="BF60" s="237"/>
      <c r="BG60" s="237"/>
      <c r="BH60" s="237"/>
      <c r="BI60" s="237"/>
      <c r="BJ60" s="295"/>
      <c r="BK60" s="91"/>
      <c r="BL60" s="100"/>
      <c r="BM60" s="100"/>
      <c r="BN60" s="100"/>
      <c r="BO60" s="295"/>
      <c r="BP60" s="61"/>
      <c r="BQ60" s="61"/>
      <c r="BR60" s="61"/>
      <c r="BS60" s="61"/>
      <c r="BT60" s="61"/>
      <c r="BU60" s="61"/>
      <c r="BV60" s="94" t="str">
        <f t="shared" si="6"/>
        <v/>
      </c>
      <c r="BW60" s="61"/>
      <c r="BX60" s="233"/>
      <c r="BY60" s="61"/>
      <c r="BZ60" s="295"/>
      <c r="CA60" s="61"/>
      <c r="CB60" s="61"/>
      <c r="CC60" s="61"/>
      <c r="CD60" s="61"/>
      <c r="CE60" s="61"/>
      <c r="CF60" s="233"/>
      <c r="CG60" s="186" t="str">
        <f t="shared" si="7"/>
        <v/>
      </c>
      <c r="CH60" s="186" t="str">
        <f t="shared" si="8"/>
        <v/>
      </c>
      <c r="CI60" s="186" t="str">
        <f t="shared" si="9"/>
        <v/>
      </c>
      <c r="CJ60" s="92"/>
      <c r="CK60" s="363"/>
      <c r="CL60" s="295"/>
      <c r="CM60" s="82"/>
      <c r="CN60" s="82"/>
      <c r="CO60" s="61"/>
      <c r="CP60" s="61"/>
      <c r="CQ60" s="61"/>
      <c r="CR60" s="54"/>
      <c r="CS60" s="90"/>
      <c r="CT60" s="295"/>
      <c r="CU60" s="34"/>
      <c r="CV60" s="163"/>
      <c r="CW60" s="54"/>
      <c r="CX60" s="295"/>
      <c r="CY60" s="235"/>
      <c r="CZ60" s="191"/>
      <c r="DA60" s="92"/>
      <c r="DB60" s="237"/>
      <c r="DC60" s="167"/>
      <c r="DD60" s="167"/>
      <c r="DE60" s="54"/>
      <c r="DF60" s="235"/>
      <c r="DG60" s="191"/>
      <c r="DH60" s="92"/>
      <c r="DI60" s="237"/>
      <c r="DJ60" s="167"/>
      <c r="DK60" s="167"/>
      <c r="DL60" s="54"/>
      <c r="DM60" s="61"/>
      <c r="DN60" s="61"/>
      <c r="DO60" s="61"/>
      <c r="DP60" s="61"/>
      <c r="DQ60" s="82"/>
      <c r="DR60" s="82"/>
      <c r="DS60" s="61"/>
      <c r="DT60" s="34"/>
      <c r="DU60" s="54"/>
      <c r="DV60" s="237"/>
      <c r="DW60" s="237"/>
      <c r="DX60" s="237"/>
      <c r="DY60" s="295"/>
      <c r="DZ60" s="92"/>
      <c r="EA60" s="92"/>
      <c r="EB60" s="91"/>
      <c r="EC60" s="91"/>
      <c r="ED60" s="228"/>
      <c r="EE60" s="90"/>
      <c r="EF60" s="90"/>
      <c r="EG60" s="90"/>
      <c r="EH60" s="295"/>
    </row>
    <row r="61" spans="1:138" ht="15" customHeight="1" x14ac:dyDescent="0.25">
      <c r="A61" s="54"/>
      <c r="B61" s="316"/>
      <c r="C61" s="54"/>
      <c r="D61" s="34"/>
      <c r="E61" s="34"/>
      <c r="F61" s="34"/>
      <c r="G61" s="34"/>
      <c r="H61" s="34"/>
      <c r="I61" s="34"/>
      <c r="J61" s="34"/>
      <c r="K61" s="163"/>
      <c r="L61" s="54"/>
      <c r="M61" s="54"/>
      <c r="N61" s="54"/>
      <c r="O61" s="54"/>
      <c r="P61" s="34"/>
      <c r="Q61" s="34"/>
      <c r="R61" s="34"/>
      <c r="S61" s="34"/>
      <c r="T61" s="54"/>
      <c r="U61" s="93"/>
      <c r="V61" s="54"/>
      <c r="W61" s="54"/>
      <c r="X61" s="34"/>
      <c r="Y61" s="54"/>
      <c r="Z61" s="34"/>
      <c r="AA61" s="54"/>
      <c r="AB61" s="34"/>
      <c r="AC61" s="295"/>
      <c r="AD61" s="54"/>
      <c r="AE61" s="387"/>
      <c r="AF61" s="34"/>
      <c r="AG61" s="157"/>
      <c r="AH61" s="163"/>
      <c r="AI61" s="54"/>
      <c r="AJ61" s="34"/>
      <c r="AK61" s="163"/>
      <c r="AL61" s="389"/>
      <c r="AM61" s="61"/>
      <c r="AN61" s="61"/>
      <c r="AO61" s="61"/>
      <c r="AP61" s="61"/>
      <c r="AQ61" s="61"/>
      <c r="AR61" s="61"/>
      <c r="AS61" s="94" t="str">
        <f t="shared" si="5"/>
        <v/>
      </c>
      <c r="AT61" s="61"/>
      <c r="AU61" s="61"/>
      <c r="AV61" s="249"/>
      <c r="AW61" s="61"/>
      <c r="AX61" s="237"/>
      <c r="AY61" s="247"/>
      <c r="AZ61" s="237"/>
      <c r="BA61" s="237"/>
      <c r="BB61" s="237"/>
      <c r="BC61" s="92"/>
      <c r="BD61" s="92"/>
      <c r="BE61" s="237"/>
      <c r="BF61" s="237"/>
      <c r="BG61" s="237"/>
      <c r="BH61" s="237"/>
      <c r="BI61" s="237"/>
      <c r="BJ61" s="295"/>
      <c r="BK61" s="91"/>
      <c r="BL61" s="100"/>
      <c r="BM61" s="100"/>
      <c r="BN61" s="100"/>
      <c r="BO61" s="295"/>
      <c r="BP61" s="61"/>
      <c r="BQ61" s="61"/>
      <c r="BR61" s="61"/>
      <c r="BS61" s="61"/>
      <c r="BT61" s="61"/>
      <c r="BU61" s="61"/>
      <c r="BV61" s="94" t="str">
        <f t="shared" si="6"/>
        <v/>
      </c>
      <c r="BW61" s="61"/>
      <c r="BX61" s="233"/>
      <c r="BY61" s="61"/>
      <c r="BZ61" s="295"/>
      <c r="CA61" s="61"/>
      <c r="CB61" s="61"/>
      <c r="CC61" s="61"/>
      <c r="CD61" s="61"/>
      <c r="CE61" s="61"/>
      <c r="CF61" s="233"/>
      <c r="CG61" s="186" t="str">
        <f t="shared" si="7"/>
        <v/>
      </c>
      <c r="CH61" s="186" t="str">
        <f t="shared" si="8"/>
        <v/>
      </c>
      <c r="CI61" s="186" t="str">
        <f t="shared" si="9"/>
        <v/>
      </c>
      <c r="CJ61" s="92"/>
      <c r="CK61" s="363"/>
      <c r="CL61" s="295"/>
      <c r="CM61" s="82"/>
      <c r="CN61" s="82"/>
      <c r="CO61" s="61"/>
      <c r="CP61" s="61"/>
      <c r="CQ61" s="61"/>
      <c r="CR61" s="54"/>
      <c r="CS61" s="90"/>
      <c r="CT61" s="295"/>
      <c r="CU61" s="34"/>
      <c r="CV61" s="163"/>
      <c r="CW61" s="54"/>
      <c r="CX61" s="295"/>
      <c r="CY61" s="235"/>
      <c r="CZ61" s="191"/>
      <c r="DA61" s="92"/>
      <c r="DB61" s="237"/>
      <c r="DC61" s="167"/>
      <c r="DD61" s="167"/>
      <c r="DE61" s="54"/>
      <c r="DF61" s="235"/>
      <c r="DG61" s="191"/>
      <c r="DH61" s="92"/>
      <c r="DI61" s="237"/>
      <c r="DJ61" s="167"/>
      <c r="DK61" s="167"/>
      <c r="DL61" s="54"/>
      <c r="DM61" s="61"/>
      <c r="DN61" s="61"/>
      <c r="DO61" s="61"/>
      <c r="DP61" s="61"/>
      <c r="DQ61" s="82"/>
      <c r="DR61" s="82"/>
      <c r="DS61" s="61"/>
      <c r="DT61" s="34"/>
      <c r="DU61" s="54"/>
      <c r="DV61" s="237"/>
      <c r="DW61" s="237"/>
      <c r="DX61" s="237"/>
      <c r="DY61" s="295"/>
      <c r="DZ61" s="92"/>
      <c r="EA61" s="92"/>
      <c r="EB61" s="91"/>
      <c r="EC61" s="91"/>
      <c r="ED61" s="228"/>
      <c r="EE61" s="90"/>
      <c r="EF61" s="90"/>
      <c r="EG61" s="90"/>
      <c r="EH61" s="295"/>
    </row>
    <row r="62" spans="1:138" ht="15" customHeight="1" x14ac:dyDescent="0.25">
      <c r="A62" s="54"/>
      <c r="B62" s="316"/>
      <c r="C62" s="54"/>
      <c r="D62" s="34"/>
      <c r="E62" s="34"/>
      <c r="F62" s="34"/>
      <c r="G62" s="34"/>
      <c r="H62" s="34"/>
      <c r="I62" s="34"/>
      <c r="J62" s="34"/>
      <c r="K62" s="163"/>
      <c r="L62" s="54"/>
      <c r="M62" s="54"/>
      <c r="N62" s="54"/>
      <c r="O62" s="54"/>
      <c r="P62" s="34"/>
      <c r="Q62" s="34"/>
      <c r="R62" s="34"/>
      <c r="S62" s="34"/>
      <c r="T62" s="54"/>
      <c r="U62" s="93"/>
      <c r="V62" s="54"/>
      <c r="W62" s="54"/>
      <c r="X62" s="34"/>
      <c r="Y62" s="54"/>
      <c r="Z62" s="34"/>
      <c r="AA62" s="54"/>
      <c r="AB62" s="34"/>
      <c r="AC62" s="295"/>
      <c r="AD62" s="54"/>
      <c r="AE62" s="387"/>
      <c r="AF62" s="34"/>
      <c r="AG62" s="157"/>
      <c r="AH62" s="163"/>
      <c r="AI62" s="54"/>
      <c r="AJ62" s="34"/>
      <c r="AK62" s="163"/>
      <c r="AL62" s="389"/>
      <c r="AM62" s="61"/>
      <c r="AN62" s="61"/>
      <c r="AO62" s="61"/>
      <c r="AP62" s="61"/>
      <c r="AQ62" s="61"/>
      <c r="AR62" s="61"/>
      <c r="AS62" s="94" t="str">
        <f t="shared" si="5"/>
        <v/>
      </c>
      <c r="AT62" s="61"/>
      <c r="AU62" s="61"/>
      <c r="AV62" s="249"/>
      <c r="AW62" s="61"/>
      <c r="AX62" s="237"/>
      <c r="AY62" s="247"/>
      <c r="AZ62" s="237"/>
      <c r="BA62" s="237"/>
      <c r="BB62" s="237"/>
      <c r="BC62" s="92"/>
      <c r="BD62" s="92"/>
      <c r="BE62" s="237"/>
      <c r="BF62" s="237"/>
      <c r="BG62" s="237"/>
      <c r="BH62" s="237"/>
      <c r="BI62" s="237"/>
      <c r="BJ62" s="295"/>
      <c r="BK62" s="91"/>
      <c r="BL62" s="100"/>
      <c r="BM62" s="100"/>
      <c r="BN62" s="100"/>
      <c r="BO62" s="295"/>
      <c r="BP62" s="61"/>
      <c r="BQ62" s="61"/>
      <c r="BR62" s="61"/>
      <c r="BS62" s="61"/>
      <c r="BT62" s="61"/>
      <c r="BU62" s="61"/>
      <c r="BV62" s="94" t="str">
        <f t="shared" si="6"/>
        <v/>
      </c>
      <c r="BW62" s="61"/>
      <c r="BX62" s="233"/>
      <c r="BY62" s="61"/>
      <c r="BZ62" s="295"/>
      <c r="CA62" s="61"/>
      <c r="CB62" s="61"/>
      <c r="CC62" s="61"/>
      <c r="CD62" s="61"/>
      <c r="CE62" s="61"/>
      <c r="CF62" s="233"/>
      <c r="CG62" s="186" t="str">
        <f t="shared" si="7"/>
        <v/>
      </c>
      <c r="CH62" s="186" t="str">
        <f t="shared" si="8"/>
        <v/>
      </c>
      <c r="CI62" s="186" t="str">
        <f t="shared" si="9"/>
        <v/>
      </c>
      <c r="CJ62" s="92"/>
      <c r="CK62" s="363"/>
      <c r="CL62" s="295"/>
      <c r="CM62" s="82"/>
      <c r="CN62" s="82"/>
      <c r="CO62" s="61"/>
      <c r="CP62" s="61"/>
      <c r="CQ62" s="61"/>
      <c r="CR62" s="54"/>
      <c r="CS62" s="90"/>
      <c r="CT62" s="295"/>
      <c r="CU62" s="34"/>
      <c r="CV62" s="163"/>
      <c r="CW62" s="54"/>
      <c r="CX62" s="295"/>
      <c r="CY62" s="235"/>
      <c r="CZ62" s="191"/>
      <c r="DA62" s="92"/>
      <c r="DB62" s="237"/>
      <c r="DC62" s="167"/>
      <c r="DD62" s="167"/>
      <c r="DE62" s="54"/>
      <c r="DF62" s="235"/>
      <c r="DG62" s="191"/>
      <c r="DH62" s="92"/>
      <c r="DI62" s="237"/>
      <c r="DJ62" s="167"/>
      <c r="DK62" s="167"/>
      <c r="DL62" s="54"/>
      <c r="DM62" s="61"/>
      <c r="DN62" s="61"/>
      <c r="DO62" s="61"/>
      <c r="DP62" s="61"/>
      <c r="DQ62" s="82"/>
      <c r="DR62" s="82"/>
      <c r="DS62" s="61"/>
      <c r="DT62" s="34"/>
      <c r="DU62" s="54"/>
      <c r="DV62" s="237"/>
      <c r="DW62" s="237"/>
      <c r="DX62" s="237"/>
      <c r="DY62" s="295"/>
      <c r="DZ62" s="92"/>
      <c r="EA62" s="92"/>
      <c r="EB62" s="91"/>
      <c r="EC62" s="91"/>
      <c r="ED62" s="228"/>
      <c r="EE62" s="90"/>
      <c r="EF62" s="90"/>
      <c r="EG62" s="90"/>
      <c r="EH62" s="295"/>
    </row>
    <row r="63" spans="1:138" ht="15" customHeight="1" x14ac:dyDescent="0.25">
      <c r="A63" s="54"/>
      <c r="B63" s="316"/>
      <c r="C63" s="54"/>
      <c r="D63" s="34"/>
      <c r="E63" s="34"/>
      <c r="F63" s="34"/>
      <c r="G63" s="34"/>
      <c r="H63" s="34"/>
      <c r="I63" s="34"/>
      <c r="J63" s="34"/>
      <c r="K63" s="163"/>
      <c r="L63" s="54"/>
      <c r="M63" s="54"/>
      <c r="N63" s="54"/>
      <c r="O63" s="54"/>
      <c r="P63" s="34"/>
      <c r="Q63" s="34"/>
      <c r="R63" s="34"/>
      <c r="S63" s="34"/>
      <c r="T63" s="54"/>
      <c r="U63" s="93"/>
      <c r="V63" s="54"/>
      <c r="W63" s="54"/>
      <c r="X63" s="34"/>
      <c r="Y63" s="54"/>
      <c r="Z63" s="34"/>
      <c r="AA63" s="54"/>
      <c r="AB63" s="34"/>
      <c r="AC63" s="295"/>
      <c r="AD63" s="54"/>
      <c r="AE63" s="387"/>
      <c r="AF63" s="34"/>
      <c r="AG63" s="157"/>
      <c r="AH63" s="163"/>
      <c r="AI63" s="54"/>
      <c r="AJ63" s="34"/>
      <c r="AK63" s="163"/>
      <c r="AL63" s="389"/>
      <c r="AM63" s="61"/>
      <c r="AN63" s="61"/>
      <c r="AO63" s="61"/>
      <c r="AP63" s="61"/>
      <c r="AQ63" s="61"/>
      <c r="AR63" s="61"/>
      <c r="AS63" s="94" t="str">
        <f t="shared" si="5"/>
        <v/>
      </c>
      <c r="AT63" s="61"/>
      <c r="AU63" s="61"/>
      <c r="AV63" s="249"/>
      <c r="AW63" s="61"/>
      <c r="AX63" s="237"/>
      <c r="AY63" s="247"/>
      <c r="AZ63" s="237"/>
      <c r="BA63" s="237"/>
      <c r="BB63" s="237"/>
      <c r="BC63" s="92"/>
      <c r="BD63" s="92"/>
      <c r="BE63" s="237"/>
      <c r="BF63" s="237"/>
      <c r="BG63" s="237"/>
      <c r="BH63" s="237"/>
      <c r="BI63" s="237"/>
      <c r="BJ63" s="295"/>
      <c r="BK63" s="91"/>
      <c r="BL63" s="100"/>
      <c r="BM63" s="100"/>
      <c r="BN63" s="100"/>
      <c r="BO63" s="295"/>
      <c r="BP63" s="61"/>
      <c r="BQ63" s="61"/>
      <c r="BR63" s="61"/>
      <c r="BS63" s="61"/>
      <c r="BT63" s="61"/>
      <c r="BU63" s="61"/>
      <c r="BV63" s="94" t="str">
        <f t="shared" si="6"/>
        <v/>
      </c>
      <c r="BW63" s="61"/>
      <c r="BX63" s="233"/>
      <c r="BY63" s="61"/>
      <c r="BZ63" s="295"/>
      <c r="CA63" s="61"/>
      <c r="CB63" s="61"/>
      <c r="CC63" s="61"/>
      <c r="CD63" s="61"/>
      <c r="CE63" s="61"/>
      <c r="CF63" s="233"/>
      <c r="CG63" s="186" t="str">
        <f t="shared" si="7"/>
        <v/>
      </c>
      <c r="CH63" s="186" t="str">
        <f t="shared" si="8"/>
        <v/>
      </c>
      <c r="CI63" s="186" t="str">
        <f t="shared" si="9"/>
        <v/>
      </c>
      <c r="CJ63" s="92"/>
      <c r="CK63" s="363"/>
      <c r="CL63" s="295"/>
      <c r="CM63" s="82"/>
      <c r="CN63" s="82"/>
      <c r="CO63" s="61"/>
      <c r="CP63" s="61"/>
      <c r="CQ63" s="61"/>
      <c r="CR63" s="54"/>
      <c r="CS63" s="90"/>
      <c r="CT63" s="295"/>
      <c r="CU63" s="34"/>
      <c r="CV63" s="163"/>
      <c r="CW63" s="54"/>
      <c r="CX63" s="295"/>
      <c r="CY63" s="235"/>
      <c r="CZ63" s="191"/>
      <c r="DA63" s="92"/>
      <c r="DB63" s="237"/>
      <c r="DC63" s="167"/>
      <c r="DD63" s="167"/>
      <c r="DE63" s="54"/>
      <c r="DF63" s="235"/>
      <c r="DG63" s="191"/>
      <c r="DH63" s="92"/>
      <c r="DI63" s="237"/>
      <c r="DJ63" s="167"/>
      <c r="DK63" s="167"/>
      <c r="DL63" s="54"/>
      <c r="DM63" s="61"/>
      <c r="DN63" s="61"/>
      <c r="DO63" s="61"/>
      <c r="DP63" s="61"/>
      <c r="DQ63" s="82"/>
      <c r="DR63" s="82"/>
      <c r="DS63" s="61"/>
      <c r="DT63" s="34"/>
      <c r="DU63" s="54"/>
      <c r="DV63" s="237"/>
      <c r="DW63" s="237"/>
      <c r="DX63" s="237"/>
      <c r="DY63" s="295"/>
      <c r="DZ63" s="92"/>
      <c r="EA63" s="92"/>
      <c r="EB63" s="91"/>
      <c r="EC63" s="91"/>
      <c r="ED63" s="228"/>
      <c r="EE63" s="90"/>
      <c r="EF63" s="90"/>
      <c r="EG63" s="90"/>
      <c r="EH63" s="295"/>
    </row>
    <row r="64" spans="1:138" ht="15" customHeight="1" x14ac:dyDescent="0.25">
      <c r="A64" s="54"/>
      <c r="B64" s="316"/>
      <c r="C64" s="54"/>
      <c r="D64" s="34"/>
      <c r="E64" s="34"/>
      <c r="F64" s="34"/>
      <c r="G64" s="34"/>
      <c r="H64" s="34"/>
      <c r="I64" s="34"/>
      <c r="J64" s="34"/>
      <c r="K64" s="163"/>
      <c r="L64" s="54"/>
      <c r="M64" s="54"/>
      <c r="N64" s="54"/>
      <c r="O64" s="54"/>
      <c r="P64" s="34"/>
      <c r="Q64" s="34"/>
      <c r="R64" s="34"/>
      <c r="S64" s="34"/>
      <c r="T64" s="54"/>
      <c r="U64" s="93"/>
      <c r="V64" s="54"/>
      <c r="W64" s="54"/>
      <c r="X64" s="34"/>
      <c r="Y64" s="54"/>
      <c r="Z64" s="34"/>
      <c r="AA64" s="54"/>
      <c r="AB64" s="34"/>
      <c r="AC64" s="295"/>
      <c r="AD64" s="54"/>
      <c r="AE64" s="387"/>
      <c r="AF64" s="34"/>
      <c r="AG64" s="157"/>
      <c r="AH64" s="163"/>
      <c r="AI64" s="54"/>
      <c r="AJ64" s="34"/>
      <c r="AK64" s="163"/>
      <c r="AL64" s="389"/>
      <c r="AM64" s="61"/>
      <c r="AN64" s="61"/>
      <c r="AO64" s="61"/>
      <c r="AP64" s="61"/>
      <c r="AQ64" s="61"/>
      <c r="AR64" s="61"/>
      <c r="AS64" s="94" t="str">
        <f t="shared" si="5"/>
        <v/>
      </c>
      <c r="AT64" s="61"/>
      <c r="AU64" s="61"/>
      <c r="AV64" s="249"/>
      <c r="AW64" s="61"/>
      <c r="AX64" s="237"/>
      <c r="AY64" s="247"/>
      <c r="AZ64" s="237"/>
      <c r="BA64" s="237"/>
      <c r="BB64" s="237"/>
      <c r="BC64" s="92"/>
      <c r="BD64" s="92"/>
      <c r="BE64" s="237"/>
      <c r="BF64" s="237"/>
      <c r="BG64" s="237"/>
      <c r="BH64" s="237"/>
      <c r="BI64" s="237"/>
      <c r="BJ64" s="295"/>
      <c r="BK64" s="91"/>
      <c r="BL64" s="100"/>
      <c r="BM64" s="100"/>
      <c r="BN64" s="100"/>
      <c r="BO64" s="295"/>
      <c r="BP64" s="61"/>
      <c r="BQ64" s="61"/>
      <c r="BR64" s="61"/>
      <c r="BS64" s="61"/>
      <c r="BT64" s="61"/>
      <c r="BU64" s="61"/>
      <c r="BV64" s="94" t="str">
        <f t="shared" si="6"/>
        <v/>
      </c>
      <c r="BW64" s="61"/>
      <c r="BX64" s="233"/>
      <c r="BY64" s="61"/>
      <c r="BZ64" s="295"/>
      <c r="CA64" s="61"/>
      <c r="CB64" s="61"/>
      <c r="CC64" s="61"/>
      <c r="CD64" s="61"/>
      <c r="CE64" s="61"/>
      <c r="CF64" s="233"/>
      <c r="CG64" s="186" t="str">
        <f t="shared" si="7"/>
        <v/>
      </c>
      <c r="CH64" s="186" t="str">
        <f t="shared" si="8"/>
        <v/>
      </c>
      <c r="CI64" s="186" t="str">
        <f t="shared" si="9"/>
        <v/>
      </c>
      <c r="CJ64" s="92"/>
      <c r="CK64" s="363"/>
      <c r="CL64" s="295"/>
      <c r="CM64" s="82"/>
      <c r="CN64" s="82"/>
      <c r="CO64" s="61"/>
      <c r="CP64" s="61"/>
      <c r="CQ64" s="61"/>
      <c r="CR64" s="54"/>
      <c r="CS64" s="90"/>
      <c r="CT64" s="295"/>
      <c r="CU64" s="34"/>
      <c r="CV64" s="163"/>
      <c r="CW64" s="54"/>
      <c r="CX64" s="295"/>
      <c r="CY64" s="235"/>
      <c r="CZ64" s="191"/>
      <c r="DA64" s="92"/>
      <c r="DB64" s="237"/>
      <c r="DC64" s="167"/>
      <c r="DD64" s="167"/>
      <c r="DE64" s="54"/>
      <c r="DF64" s="235"/>
      <c r="DG64" s="191"/>
      <c r="DH64" s="92"/>
      <c r="DI64" s="237"/>
      <c r="DJ64" s="167"/>
      <c r="DK64" s="167"/>
      <c r="DL64" s="54"/>
      <c r="DM64" s="61"/>
      <c r="DN64" s="61"/>
      <c r="DO64" s="61"/>
      <c r="DP64" s="61"/>
      <c r="DQ64" s="82"/>
      <c r="DR64" s="82"/>
      <c r="DS64" s="61"/>
      <c r="DT64" s="34"/>
      <c r="DU64" s="54"/>
      <c r="DV64" s="237"/>
      <c r="DW64" s="237"/>
      <c r="DX64" s="237"/>
      <c r="DY64" s="295"/>
      <c r="DZ64" s="92"/>
      <c r="EA64" s="92"/>
      <c r="EB64" s="91"/>
      <c r="EC64" s="91"/>
      <c r="ED64" s="228"/>
      <c r="EE64" s="90"/>
      <c r="EF64" s="90"/>
      <c r="EG64" s="90"/>
      <c r="EH64" s="295"/>
    </row>
    <row r="65" spans="1:138" ht="15" customHeight="1" x14ac:dyDescent="0.25">
      <c r="A65" s="54"/>
      <c r="B65" s="316"/>
      <c r="C65" s="54"/>
      <c r="D65" s="34"/>
      <c r="E65" s="34"/>
      <c r="F65" s="34"/>
      <c r="G65" s="34"/>
      <c r="H65" s="34"/>
      <c r="I65" s="34"/>
      <c r="J65" s="34"/>
      <c r="K65" s="163"/>
      <c r="L65" s="54"/>
      <c r="M65" s="54"/>
      <c r="N65" s="54"/>
      <c r="O65" s="54"/>
      <c r="P65" s="34"/>
      <c r="Q65" s="34"/>
      <c r="R65" s="34"/>
      <c r="S65" s="34"/>
      <c r="T65" s="54"/>
      <c r="U65" s="93"/>
      <c r="V65" s="54"/>
      <c r="W65" s="54"/>
      <c r="X65" s="34"/>
      <c r="Y65" s="54"/>
      <c r="Z65" s="34"/>
      <c r="AA65" s="54"/>
      <c r="AB65" s="34"/>
      <c r="AC65" s="295"/>
      <c r="AD65" s="54"/>
      <c r="AE65" s="387"/>
      <c r="AF65" s="34"/>
      <c r="AG65" s="157"/>
      <c r="AH65" s="163"/>
      <c r="AI65" s="54"/>
      <c r="AJ65" s="34"/>
      <c r="AK65" s="163"/>
      <c r="AL65" s="389"/>
      <c r="AM65" s="61"/>
      <c r="AN65" s="61"/>
      <c r="AO65" s="61"/>
      <c r="AP65" s="61"/>
      <c r="AQ65" s="61"/>
      <c r="AR65" s="61"/>
      <c r="AS65" s="94" t="str">
        <f t="shared" si="5"/>
        <v/>
      </c>
      <c r="AT65" s="61"/>
      <c r="AU65" s="61"/>
      <c r="AV65" s="249"/>
      <c r="AW65" s="61"/>
      <c r="AX65" s="237"/>
      <c r="AY65" s="247"/>
      <c r="AZ65" s="237"/>
      <c r="BA65" s="237"/>
      <c r="BB65" s="237"/>
      <c r="BC65" s="92"/>
      <c r="BD65" s="92"/>
      <c r="BE65" s="237"/>
      <c r="BF65" s="237"/>
      <c r="BG65" s="237"/>
      <c r="BH65" s="237"/>
      <c r="BI65" s="237"/>
      <c r="BJ65" s="295"/>
      <c r="BK65" s="91"/>
      <c r="BL65" s="100"/>
      <c r="BM65" s="100"/>
      <c r="BN65" s="100"/>
      <c r="BO65" s="295"/>
      <c r="BP65" s="61"/>
      <c r="BQ65" s="61"/>
      <c r="BR65" s="61"/>
      <c r="BS65" s="61"/>
      <c r="BT65" s="61"/>
      <c r="BU65" s="61"/>
      <c r="BV65" s="94" t="str">
        <f t="shared" si="6"/>
        <v/>
      </c>
      <c r="BW65" s="61"/>
      <c r="BX65" s="233"/>
      <c r="BY65" s="61"/>
      <c r="BZ65" s="295"/>
      <c r="CA65" s="61"/>
      <c r="CB65" s="61"/>
      <c r="CC65" s="61"/>
      <c r="CD65" s="61"/>
      <c r="CE65" s="61"/>
      <c r="CF65" s="233"/>
      <c r="CG65" s="186" t="str">
        <f t="shared" si="7"/>
        <v/>
      </c>
      <c r="CH65" s="186" t="str">
        <f t="shared" si="8"/>
        <v/>
      </c>
      <c r="CI65" s="186" t="str">
        <f t="shared" si="9"/>
        <v/>
      </c>
      <c r="CJ65" s="92"/>
      <c r="CK65" s="363"/>
      <c r="CL65" s="295"/>
      <c r="CM65" s="82"/>
      <c r="CN65" s="82"/>
      <c r="CO65" s="61"/>
      <c r="CP65" s="61"/>
      <c r="CQ65" s="61"/>
      <c r="CR65" s="54"/>
      <c r="CS65" s="90"/>
      <c r="CT65" s="295"/>
      <c r="CU65" s="34"/>
      <c r="CV65" s="163"/>
      <c r="CW65" s="54"/>
      <c r="CX65" s="295"/>
      <c r="CY65" s="235"/>
      <c r="CZ65" s="191"/>
      <c r="DA65" s="92"/>
      <c r="DB65" s="237"/>
      <c r="DC65" s="167"/>
      <c r="DD65" s="167"/>
      <c r="DE65" s="54"/>
      <c r="DF65" s="235"/>
      <c r="DG65" s="191"/>
      <c r="DH65" s="92"/>
      <c r="DI65" s="237"/>
      <c r="DJ65" s="167"/>
      <c r="DK65" s="167"/>
      <c r="DL65" s="54"/>
      <c r="DM65" s="61"/>
      <c r="DN65" s="61"/>
      <c r="DO65" s="61"/>
      <c r="DP65" s="61"/>
      <c r="DQ65" s="82"/>
      <c r="DR65" s="82"/>
      <c r="DS65" s="61"/>
      <c r="DT65" s="34"/>
      <c r="DU65" s="54"/>
      <c r="DV65" s="237"/>
      <c r="DW65" s="237"/>
      <c r="DX65" s="237"/>
      <c r="DY65" s="295"/>
      <c r="DZ65" s="92"/>
      <c r="EA65" s="92"/>
      <c r="EB65" s="91"/>
      <c r="EC65" s="91"/>
      <c r="ED65" s="228"/>
      <c r="EE65" s="90"/>
      <c r="EF65" s="90"/>
      <c r="EG65" s="90"/>
      <c r="EH65" s="295"/>
    </row>
    <row r="66" spans="1:138" ht="15" customHeight="1" x14ac:dyDescent="0.25">
      <c r="A66" s="54"/>
      <c r="B66" s="316"/>
      <c r="C66" s="54"/>
      <c r="D66" s="34"/>
      <c r="E66" s="34"/>
      <c r="F66" s="34"/>
      <c r="G66" s="34"/>
      <c r="H66" s="34"/>
      <c r="I66" s="34"/>
      <c r="J66" s="34"/>
      <c r="K66" s="163"/>
      <c r="L66" s="54"/>
      <c r="M66" s="54"/>
      <c r="N66" s="54"/>
      <c r="O66" s="54"/>
      <c r="P66" s="34"/>
      <c r="Q66" s="34"/>
      <c r="R66" s="34"/>
      <c r="S66" s="34"/>
      <c r="T66" s="54"/>
      <c r="U66" s="93"/>
      <c r="V66" s="54"/>
      <c r="W66" s="54"/>
      <c r="X66" s="34"/>
      <c r="Y66" s="54"/>
      <c r="Z66" s="34"/>
      <c r="AA66" s="54"/>
      <c r="AB66" s="34"/>
      <c r="AC66" s="295"/>
      <c r="AD66" s="54"/>
      <c r="AE66" s="387"/>
      <c r="AF66" s="34"/>
      <c r="AG66" s="157"/>
      <c r="AH66" s="163"/>
      <c r="AI66" s="54"/>
      <c r="AJ66" s="34"/>
      <c r="AK66" s="163"/>
      <c r="AL66" s="389"/>
      <c r="AM66" s="61"/>
      <c r="AN66" s="61"/>
      <c r="AO66" s="61"/>
      <c r="AP66" s="61"/>
      <c r="AQ66" s="61"/>
      <c r="AR66" s="61"/>
      <c r="AS66" s="94" t="str">
        <f t="shared" si="5"/>
        <v/>
      </c>
      <c r="AT66" s="61"/>
      <c r="AU66" s="61"/>
      <c r="AV66" s="249"/>
      <c r="AW66" s="61"/>
      <c r="AX66" s="237"/>
      <c r="AY66" s="247"/>
      <c r="AZ66" s="237"/>
      <c r="BA66" s="237"/>
      <c r="BB66" s="237"/>
      <c r="BC66" s="92"/>
      <c r="BD66" s="92"/>
      <c r="BE66" s="237"/>
      <c r="BF66" s="237"/>
      <c r="BG66" s="237"/>
      <c r="BH66" s="237"/>
      <c r="BI66" s="237"/>
      <c r="BJ66" s="295"/>
      <c r="BK66" s="91"/>
      <c r="BL66" s="100"/>
      <c r="BM66" s="100"/>
      <c r="BN66" s="100"/>
      <c r="BO66" s="295"/>
      <c r="BP66" s="61"/>
      <c r="BQ66" s="61"/>
      <c r="BR66" s="61"/>
      <c r="BS66" s="61"/>
      <c r="BT66" s="61"/>
      <c r="BU66" s="61"/>
      <c r="BV66" s="94" t="str">
        <f t="shared" si="6"/>
        <v/>
      </c>
      <c r="BW66" s="61"/>
      <c r="BX66" s="233"/>
      <c r="BY66" s="61"/>
      <c r="BZ66" s="295"/>
      <c r="CA66" s="61"/>
      <c r="CB66" s="61"/>
      <c r="CC66" s="61"/>
      <c r="CD66" s="61"/>
      <c r="CE66" s="61"/>
      <c r="CF66" s="233"/>
      <c r="CG66" s="186" t="str">
        <f t="shared" si="7"/>
        <v/>
      </c>
      <c r="CH66" s="186" t="str">
        <f t="shared" si="8"/>
        <v/>
      </c>
      <c r="CI66" s="186" t="str">
        <f t="shared" si="9"/>
        <v/>
      </c>
      <c r="CJ66" s="92"/>
      <c r="CK66" s="363"/>
      <c r="CL66" s="295"/>
      <c r="CM66" s="82"/>
      <c r="CN66" s="82"/>
      <c r="CO66" s="61"/>
      <c r="CP66" s="61"/>
      <c r="CQ66" s="61"/>
      <c r="CR66" s="54"/>
      <c r="CS66" s="90"/>
      <c r="CT66" s="295"/>
      <c r="CU66" s="34"/>
      <c r="CV66" s="163"/>
      <c r="CW66" s="54"/>
      <c r="CX66" s="295"/>
      <c r="CY66" s="235"/>
      <c r="CZ66" s="191"/>
      <c r="DA66" s="92"/>
      <c r="DB66" s="237"/>
      <c r="DC66" s="167"/>
      <c r="DD66" s="167"/>
      <c r="DE66" s="54"/>
      <c r="DF66" s="235"/>
      <c r="DG66" s="191"/>
      <c r="DH66" s="92"/>
      <c r="DI66" s="237"/>
      <c r="DJ66" s="167"/>
      <c r="DK66" s="167"/>
      <c r="DL66" s="54"/>
      <c r="DM66" s="61"/>
      <c r="DN66" s="61"/>
      <c r="DO66" s="61"/>
      <c r="DP66" s="61"/>
      <c r="DQ66" s="82"/>
      <c r="DR66" s="82"/>
      <c r="DS66" s="61"/>
      <c r="DT66" s="34"/>
      <c r="DU66" s="54"/>
      <c r="DV66" s="237"/>
      <c r="DW66" s="237"/>
      <c r="DX66" s="237"/>
      <c r="DY66" s="295"/>
      <c r="DZ66" s="92"/>
      <c r="EA66" s="92"/>
      <c r="EB66" s="91"/>
      <c r="EC66" s="91"/>
      <c r="ED66" s="228"/>
      <c r="EE66" s="90"/>
      <c r="EF66" s="90"/>
      <c r="EG66" s="90"/>
      <c r="EH66" s="295"/>
    </row>
    <row r="67" spans="1:138" ht="15" customHeight="1" x14ac:dyDescent="0.25">
      <c r="A67" s="54"/>
      <c r="B67" s="316"/>
      <c r="C67" s="54"/>
      <c r="D67" s="34"/>
      <c r="E67" s="34"/>
      <c r="F67" s="34"/>
      <c r="G67" s="34"/>
      <c r="H67" s="34"/>
      <c r="I67" s="34"/>
      <c r="J67" s="34"/>
      <c r="K67" s="163"/>
      <c r="L67" s="54"/>
      <c r="M67" s="54"/>
      <c r="N67" s="54"/>
      <c r="O67" s="54"/>
      <c r="P67" s="34"/>
      <c r="Q67" s="34"/>
      <c r="R67" s="34"/>
      <c r="S67" s="34"/>
      <c r="T67" s="54"/>
      <c r="U67" s="93"/>
      <c r="V67" s="54"/>
      <c r="W67" s="54"/>
      <c r="X67" s="34"/>
      <c r="Y67" s="54"/>
      <c r="Z67" s="34"/>
      <c r="AA67" s="54"/>
      <c r="AB67" s="34"/>
      <c r="AC67" s="295"/>
      <c r="AD67" s="54"/>
      <c r="AE67" s="387"/>
      <c r="AF67" s="34"/>
      <c r="AG67" s="157"/>
      <c r="AH67" s="163"/>
      <c r="AI67" s="54"/>
      <c r="AJ67" s="34"/>
      <c r="AK67" s="163"/>
      <c r="AL67" s="389"/>
      <c r="AM67" s="61"/>
      <c r="AN67" s="61"/>
      <c r="AO67" s="61"/>
      <c r="AP67" s="61"/>
      <c r="AQ67" s="61"/>
      <c r="AR67" s="61"/>
      <c r="AS67" s="94" t="str">
        <f t="shared" si="5"/>
        <v/>
      </c>
      <c r="AT67" s="61"/>
      <c r="AU67" s="61"/>
      <c r="AV67" s="249"/>
      <c r="AW67" s="61"/>
      <c r="AX67" s="237"/>
      <c r="AY67" s="247"/>
      <c r="AZ67" s="237"/>
      <c r="BA67" s="237"/>
      <c r="BB67" s="237"/>
      <c r="BC67" s="92"/>
      <c r="BD67" s="92"/>
      <c r="BE67" s="237"/>
      <c r="BF67" s="237"/>
      <c r="BG67" s="237"/>
      <c r="BH67" s="237"/>
      <c r="BI67" s="237"/>
      <c r="BJ67" s="295"/>
      <c r="BK67" s="91"/>
      <c r="BL67" s="100"/>
      <c r="BM67" s="100"/>
      <c r="BN67" s="100"/>
      <c r="BO67" s="295"/>
      <c r="BP67" s="61"/>
      <c r="BQ67" s="61"/>
      <c r="BR67" s="61"/>
      <c r="BS67" s="61"/>
      <c r="BT67" s="61"/>
      <c r="BU67" s="61"/>
      <c r="BV67" s="94" t="str">
        <f t="shared" si="6"/>
        <v/>
      </c>
      <c r="BW67" s="61"/>
      <c r="BX67" s="233"/>
      <c r="BY67" s="61"/>
      <c r="BZ67" s="295"/>
      <c r="CA67" s="61"/>
      <c r="CB67" s="61"/>
      <c r="CC67" s="61"/>
      <c r="CD67" s="61"/>
      <c r="CE67" s="61"/>
      <c r="CF67" s="233"/>
      <c r="CG67" s="186" t="str">
        <f t="shared" si="7"/>
        <v/>
      </c>
      <c r="CH67" s="186" t="str">
        <f t="shared" si="8"/>
        <v/>
      </c>
      <c r="CI67" s="186" t="str">
        <f t="shared" si="9"/>
        <v/>
      </c>
      <c r="CJ67" s="92"/>
      <c r="CK67" s="363"/>
      <c r="CL67" s="295"/>
      <c r="CM67" s="82"/>
      <c r="CN67" s="82"/>
      <c r="CO67" s="61"/>
      <c r="CP67" s="61"/>
      <c r="CQ67" s="61"/>
      <c r="CR67" s="54"/>
      <c r="CS67" s="90"/>
      <c r="CT67" s="295"/>
      <c r="CU67" s="34"/>
      <c r="CV67" s="163"/>
      <c r="CW67" s="54"/>
      <c r="CX67" s="295"/>
      <c r="CY67" s="235"/>
      <c r="CZ67" s="191"/>
      <c r="DA67" s="92"/>
      <c r="DB67" s="237"/>
      <c r="DC67" s="167"/>
      <c r="DD67" s="167"/>
      <c r="DE67" s="54"/>
      <c r="DF67" s="235"/>
      <c r="DG67" s="191"/>
      <c r="DH67" s="92"/>
      <c r="DI67" s="237"/>
      <c r="DJ67" s="167"/>
      <c r="DK67" s="167"/>
      <c r="DL67" s="54"/>
      <c r="DM67" s="61"/>
      <c r="DN67" s="61"/>
      <c r="DO67" s="61"/>
      <c r="DP67" s="61"/>
      <c r="DQ67" s="82"/>
      <c r="DR67" s="82"/>
      <c r="DS67" s="61"/>
      <c r="DT67" s="34"/>
      <c r="DU67" s="54"/>
      <c r="DV67" s="237"/>
      <c r="DW67" s="237"/>
      <c r="DX67" s="237"/>
      <c r="DY67" s="295"/>
      <c r="DZ67" s="92"/>
      <c r="EA67" s="92"/>
      <c r="EB67" s="91"/>
      <c r="EC67" s="91"/>
      <c r="ED67" s="228"/>
      <c r="EE67" s="90"/>
      <c r="EF67" s="90"/>
      <c r="EG67" s="90"/>
      <c r="EH67" s="295"/>
    </row>
    <row r="68" spans="1:138" ht="15" customHeight="1" x14ac:dyDescent="0.25">
      <c r="A68" s="54"/>
      <c r="B68" s="316"/>
      <c r="C68" s="54"/>
      <c r="D68" s="34"/>
      <c r="E68" s="34"/>
      <c r="F68" s="34"/>
      <c r="G68" s="34"/>
      <c r="H68" s="34"/>
      <c r="I68" s="34"/>
      <c r="J68" s="34"/>
      <c r="K68" s="163"/>
      <c r="L68" s="54"/>
      <c r="M68" s="54"/>
      <c r="N68" s="54"/>
      <c r="O68" s="54"/>
      <c r="P68" s="34"/>
      <c r="Q68" s="34"/>
      <c r="R68" s="34"/>
      <c r="S68" s="34"/>
      <c r="T68" s="54"/>
      <c r="U68" s="93"/>
      <c r="V68" s="54"/>
      <c r="W68" s="54"/>
      <c r="X68" s="34"/>
      <c r="Y68" s="54"/>
      <c r="Z68" s="34"/>
      <c r="AA68" s="54"/>
      <c r="AB68" s="34"/>
      <c r="AC68" s="295"/>
      <c r="AD68" s="54"/>
      <c r="AE68" s="387"/>
      <c r="AF68" s="34"/>
      <c r="AG68" s="157"/>
      <c r="AH68" s="163"/>
      <c r="AI68" s="54"/>
      <c r="AJ68" s="34"/>
      <c r="AK68" s="163"/>
      <c r="AL68" s="389"/>
      <c r="AM68" s="61"/>
      <c r="AN68" s="61"/>
      <c r="AO68" s="61"/>
      <c r="AP68" s="61"/>
      <c r="AQ68" s="61"/>
      <c r="AR68" s="61"/>
      <c r="AS68" s="94" t="str">
        <f t="shared" si="5"/>
        <v/>
      </c>
      <c r="AT68" s="61"/>
      <c r="AU68" s="61"/>
      <c r="AV68" s="249"/>
      <c r="AW68" s="61"/>
      <c r="AX68" s="237"/>
      <c r="AY68" s="247"/>
      <c r="AZ68" s="237"/>
      <c r="BA68" s="237"/>
      <c r="BB68" s="237"/>
      <c r="BC68" s="92"/>
      <c r="BD68" s="92"/>
      <c r="BE68" s="237"/>
      <c r="BF68" s="237"/>
      <c r="BG68" s="237"/>
      <c r="BH68" s="237"/>
      <c r="BI68" s="237"/>
      <c r="BJ68" s="295"/>
      <c r="BK68" s="91"/>
      <c r="BL68" s="100"/>
      <c r="BM68" s="100"/>
      <c r="BN68" s="100"/>
      <c r="BO68" s="295"/>
      <c r="BP68" s="61"/>
      <c r="BQ68" s="61"/>
      <c r="BR68" s="61"/>
      <c r="BS68" s="61"/>
      <c r="BT68" s="61"/>
      <c r="BU68" s="61"/>
      <c r="BV68" s="94" t="str">
        <f t="shared" si="6"/>
        <v/>
      </c>
      <c r="BW68" s="61"/>
      <c r="BX68" s="233"/>
      <c r="BY68" s="61"/>
      <c r="BZ68" s="295"/>
      <c r="CA68" s="61"/>
      <c r="CB68" s="61"/>
      <c r="CC68" s="61"/>
      <c r="CD68" s="61"/>
      <c r="CE68" s="61"/>
      <c r="CF68" s="233"/>
      <c r="CG68" s="186" t="str">
        <f t="shared" si="7"/>
        <v/>
      </c>
      <c r="CH68" s="186" t="str">
        <f t="shared" si="8"/>
        <v/>
      </c>
      <c r="CI68" s="186" t="str">
        <f t="shared" si="9"/>
        <v/>
      </c>
      <c r="CJ68" s="92"/>
      <c r="CK68" s="363"/>
      <c r="CL68" s="295"/>
      <c r="CM68" s="82"/>
      <c r="CN68" s="82"/>
      <c r="CO68" s="61"/>
      <c r="CP68" s="61"/>
      <c r="CQ68" s="61"/>
      <c r="CR68" s="54"/>
      <c r="CS68" s="90"/>
      <c r="CT68" s="295"/>
      <c r="CU68" s="34"/>
      <c r="CV68" s="163"/>
      <c r="CW68" s="54"/>
      <c r="CX68" s="295"/>
      <c r="CY68" s="235"/>
      <c r="CZ68" s="191"/>
      <c r="DA68" s="92"/>
      <c r="DB68" s="237"/>
      <c r="DC68" s="167"/>
      <c r="DD68" s="167"/>
      <c r="DE68" s="54"/>
      <c r="DF68" s="235"/>
      <c r="DG68" s="191"/>
      <c r="DH68" s="92"/>
      <c r="DI68" s="237"/>
      <c r="DJ68" s="167"/>
      <c r="DK68" s="167"/>
      <c r="DL68" s="54"/>
      <c r="DM68" s="61"/>
      <c r="DN68" s="61"/>
      <c r="DO68" s="61"/>
      <c r="DP68" s="61"/>
      <c r="DQ68" s="82"/>
      <c r="DR68" s="82"/>
      <c r="DS68" s="61"/>
      <c r="DT68" s="34"/>
      <c r="DU68" s="54"/>
      <c r="DV68" s="237"/>
      <c r="DW68" s="237"/>
      <c r="DX68" s="237"/>
      <c r="DY68" s="295"/>
      <c r="DZ68" s="92"/>
      <c r="EA68" s="92"/>
      <c r="EB68" s="91"/>
      <c r="EC68" s="91"/>
      <c r="ED68" s="228"/>
      <c r="EE68" s="90"/>
      <c r="EF68" s="90"/>
      <c r="EG68" s="90"/>
      <c r="EH68" s="295"/>
    </row>
    <row r="69" spans="1:138" ht="15" customHeight="1" x14ac:dyDescent="0.25">
      <c r="A69" s="54"/>
      <c r="B69" s="316"/>
      <c r="C69" s="54"/>
      <c r="D69" s="34"/>
      <c r="E69" s="34"/>
      <c r="F69" s="34"/>
      <c r="G69" s="34"/>
      <c r="H69" s="34"/>
      <c r="I69" s="34"/>
      <c r="J69" s="34"/>
      <c r="K69" s="163"/>
      <c r="L69" s="54"/>
      <c r="M69" s="54"/>
      <c r="N69" s="54"/>
      <c r="O69" s="54"/>
      <c r="P69" s="34"/>
      <c r="Q69" s="34"/>
      <c r="R69" s="34"/>
      <c r="S69" s="34"/>
      <c r="T69" s="54"/>
      <c r="U69" s="93"/>
      <c r="V69" s="54"/>
      <c r="W69" s="54"/>
      <c r="X69" s="34"/>
      <c r="Y69" s="54"/>
      <c r="Z69" s="34"/>
      <c r="AA69" s="54"/>
      <c r="AB69" s="34"/>
      <c r="AC69" s="295"/>
      <c r="AD69" s="54"/>
      <c r="AE69" s="387"/>
      <c r="AF69" s="34"/>
      <c r="AG69" s="157"/>
      <c r="AH69" s="163"/>
      <c r="AI69" s="54"/>
      <c r="AJ69" s="34"/>
      <c r="AK69" s="163"/>
      <c r="AL69" s="389"/>
      <c r="AM69" s="61"/>
      <c r="AN69" s="61"/>
      <c r="AO69" s="61"/>
      <c r="AP69" s="61"/>
      <c r="AQ69" s="61"/>
      <c r="AR69" s="61"/>
      <c r="AS69" s="94" t="str">
        <f t="shared" ref="AS69:AS100" si="10">IF(AND(AP69&lt;&gt;"", AQ69&lt;&gt;""),IFERROR(IF(ISBLANK(A69), "", (AP69+AQ69+AR69)),""),"")</f>
        <v/>
      </c>
      <c r="AT69" s="61"/>
      <c r="AU69" s="61"/>
      <c r="AV69" s="249"/>
      <c r="AW69" s="61"/>
      <c r="AX69" s="237"/>
      <c r="AY69" s="247"/>
      <c r="AZ69" s="237"/>
      <c r="BA69" s="237"/>
      <c r="BB69" s="237"/>
      <c r="BC69" s="92"/>
      <c r="BD69" s="92"/>
      <c r="BE69" s="237"/>
      <c r="BF69" s="237"/>
      <c r="BG69" s="237"/>
      <c r="BH69" s="237"/>
      <c r="BI69" s="237"/>
      <c r="BJ69" s="295"/>
      <c r="BK69" s="91"/>
      <c r="BL69" s="100"/>
      <c r="BM69" s="100"/>
      <c r="BN69" s="100"/>
      <c r="BO69" s="295"/>
      <c r="BP69" s="61"/>
      <c r="BQ69" s="61"/>
      <c r="BR69" s="61"/>
      <c r="BS69" s="61"/>
      <c r="BT69" s="61"/>
      <c r="BU69" s="61"/>
      <c r="BV69" s="94" t="str">
        <f t="shared" ref="BV69:BV100" si="11">IF(AND(BS69&lt;&gt;"", BT69&lt;&gt;""),IFERROR(IF(ISBLANK(A69), "", (BS69+BT69+BU69)),""),"")</f>
        <v/>
      </c>
      <c r="BW69" s="61"/>
      <c r="BX69" s="233"/>
      <c r="BY69" s="61"/>
      <c r="BZ69" s="295"/>
      <c r="CA69" s="61"/>
      <c r="CB69" s="61"/>
      <c r="CC69" s="61"/>
      <c r="CD69" s="61"/>
      <c r="CE69" s="61"/>
      <c r="CF69" s="233"/>
      <c r="CG69" s="186" t="str">
        <f t="shared" ref="CG69:CG100" si="12">IF(AND(CB69&lt;&gt;"", CD69&lt;&gt;"", CE69&lt;&gt;""),IFERROR(IF(ISBLANK(A69), "", ((CD69+CE69)/CB69)),""),"")</f>
        <v/>
      </c>
      <c r="CH69" s="186" t="str">
        <f t="shared" ref="CH69:CH100" si="13">IF(AND(CB69&lt;&gt;"", CE69&lt;&gt;""),IFERROR(IF(ISBLANK(A69), "", (CE69/CB69)),""),"")</f>
        <v/>
      </c>
      <c r="CI69" s="186" t="str">
        <f t="shared" ref="CI69:CI100" si="14">IF(AND(CB69&lt;&gt;"", CD69&lt;&gt;""),IFERROR(IF(ISBLANK(A69), "", (CD69/CB69)),""),"")</f>
        <v/>
      </c>
      <c r="CJ69" s="92"/>
      <c r="CK69" s="363"/>
      <c r="CL69" s="295"/>
      <c r="CM69" s="82"/>
      <c r="CN69" s="82"/>
      <c r="CO69" s="61"/>
      <c r="CP69" s="61"/>
      <c r="CQ69" s="61"/>
      <c r="CR69" s="54"/>
      <c r="CS69" s="90"/>
      <c r="CT69" s="295"/>
      <c r="CU69" s="34"/>
      <c r="CV69" s="163"/>
      <c r="CW69" s="54"/>
      <c r="CX69" s="295"/>
      <c r="CY69" s="235"/>
      <c r="CZ69" s="191"/>
      <c r="DA69" s="92"/>
      <c r="DB69" s="237"/>
      <c r="DC69" s="167"/>
      <c r="DD69" s="167"/>
      <c r="DE69" s="54"/>
      <c r="DF69" s="235"/>
      <c r="DG69" s="191"/>
      <c r="DH69" s="92"/>
      <c r="DI69" s="237"/>
      <c r="DJ69" s="167"/>
      <c r="DK69" s="167"/>
      <c r="DL69" s="54"/>
      <c r="DM69" s="61"/>
      <c r="DN69" s="61"/>
      <c r="DO69" s="61"/>
      <c r="DP69" s="61"/>
      <c r="DQ69" s="82"/>
      <c r="DR69" s="82"/>
      <c r="DS69" s="61"/>
      <c r="DT69" s="34"/>
      <c r="DU69" s="54"/>
      <c r="DV69" s="237"/>
      <c r="DW69" s="237"/>
      <c r="DX69" s="237"/>
      <c r="DY69" s="295"/>
      <c r="DZ69" s="92"/>
      <c r="EA69" s="92"/>
      <c r="EB69" s="91"/>
      <c r="EC69" s="91"/>
      <c r="ED69" s="228"/>
      <c r="EE69" s="90"/>
      <c r="EF69" s="90"/>
      <c r="EG69" s="90"/>
      <c r="EH69" s="295"/>
    </row>
    <row r="70" spans="1:138" ht="15" customHeight="1" x14ac:dyDescent="0.25">
      <c r="A70" s="54"/>
      <c r="B70" s="316"/>
      <c r="C70" s="54"/>
      <c r="D70" s="34"/>
      <c r="E70" s="34"/>
      <c r="F70" s="34"/>
      <c r="G70" s="34"/>
      <c r="H70" s="34"/>
      <c r="I70" s="34"/>
      <c r="J70" s="34"/>
      <c r="K70" s="163"/>
      <c r="L70" s="54"/>
      <c r="M70" s="54"/>
      <c r="N70" s="54"/>
      <c r="O70" s="54"/>
      <c r="P70" s="34"/>
      <c r="Q70" s="34"/>
      <c r="R70" s="34"/>
      <c r="S70" s="34"/>
      <c r="T70" s="54"/>
      <c r="U70" s="93"/>
      <c r="V70" s="54"/>
      <c r="W70" s="54"/>
      <c r="X70" s="34"/>
      <c r="Y70" s="54"/>
      <c r="Z70" s="34"/>
      <c r="AA70" s="54"/>
      <c r="AB70" s="34"/>
      <c r="AC70" s="295"/>
      <c r="AD70" s="54"/>
      <c r="AE70" s="387"/>
      <c r="AF70" s="34"/>
      <c r="AG70" s="157"/>
      <c r="AH70" s="163"/>
      <c r="AI70" s="54"/>
      <c r="AJ70" s="34"/>
      <c r="AK70" s="163"/>
      <c r="AL70" s="389"/>
      <c r="AM70" s="61"/>
      <c r="AN70" s="61"/>
      <c r="AO70" s="61"/>
      <c r="AP70" s="61"/>
      <c r="AQ70" s="61"/>
      <c r="AR70" s="61"/>
      <c r="AS70" s="94" t="str">
        <f t="shared" si="10"/>
        <v/>
      </c>
      <c r="AT70" s="61"/>
      <c r="AU70" s="61"/>
      <c r="AV70" s="249"/>
      <c r="AW70" s="61"/>
      <c r="AX70" s="237"/>
      <c r="AY70" s="247"/>
      <c r="AZ70" s="237"/>
      <c r="BA70" s="237"/>
      <c r="BB70" s="237"/>
      <c r="BC70" s="92"/>
      <c r="BD70" s="92"/>
      <c r="BE70" s="237"/>
      <c r="BF70" s="237"/>
      <c r="BG70" s="237"/>
      <c r="BH70" s="237"/>
      <c r="BI70" s="237"/>
      <c r="BJ70" s="295"/>
      <c r="BK70" s="91"/>
      <c r="BL70" s="100"/>
      <c r="BM70" s="100"/>
      <c r="BN70" s="100"/>
      <c r="BO70" s="295"/>
      <c r="BP70" s="61"/>
      <c r="BQ70" s="61"/>
      <c r="BR70" s="61"/>
      <c r="BS70" s="61"/>
      <c r="BT70" s="61"/>
      <c r="BU70" s="61"/>
      <c r="BV70" s="94" t="str">
        <f t="shared" si="11"/>
        <v/>
      </c>
      <c r="BW70" s="61"/>
      <c r="BX70" s="233"/>
      <c r="BY70" s="61"/>
      <c r="BZ70" s="295"/>
      <c r="CA70" s="61"/>
      <c r="CB70" s="61"/>
      <c r="CC70" s="61"/>
      <c r="CD70" s="61"/>
      <c r="CE70" s="61"/>
      <c r="CF70" s="233"/>
      <c r="CG70" s="186" t="str">
        <f t="shared" si="12"/>
        <v/>
      </c>
      <c r="CH70" s="186" t="str">
        <f t="shared" si="13"/>
        <v/>
      </c>
      <c r="CI70" s="186" t="str">
        <f t="shared" si="14"/>
        <v/>
      </c>
      <c r="CJ70" s="92"/>
      <c r="CK70" s="363"/>
      <c r="CL70" s="295"/>
      <c r="CM70" s="82"/>
      <c r="CN70" s="82"/>
      <c r="CO70" s="61"/>
      <c r="CP70" s="61"/>
      <c r="CQ70" s="61"/>
      <c r="CR70" s="54"/>
      <c r="CS70" s="90"/>
      <c r="CT70" s="295"/>
      <c r="CU70" s="34"/>
      <c r="CV70" s="163"/>
      <c r="CW70" s="54"/>
      <c r="CX70" s="295"/>
      <c r="CY70" s="235"/>
      <c r="CZ70" s="191"/>
      <c r="DA70" s="92"/>
      <c r="DB70" s="237"/>
      <c r="DC70" s="167"/>
      <c r="DD70" s="167"/>
      <c r="DE70" s="54"/>
      <c r="DF70" s="235"/>
      <c r="DG70" s="191"/>
      <c r="DH70" s="92"/>
      <c r="DI70" s="237"/>
      <c r="DJ70" s="167"/>
      <c r="DK70" s="167"/>
      <c r="DL70" s="54"/>
      <c r="DM70" s="61"/>
      <c r="DN70" s="61"/>
      <c r="DO70" s="61"/>
      <c r="DP70" s="61"/>
      <c r="DQ70" s="82"/>
      <c r="DR70" s="82"/>
      <c r="DS70" s="61"/>
      <c r="DT70" s="34"/>
      <c r="DU70" s="54"/>
      <c r="DV70" s="237"/>
      <c r="DW70" s="237"/>
      <c r="DX70" s="237"/>
      <c r="DY70" s="295"/>
      <c r="DZ70" s="92"/>
      <c r="EA70" s="92"/>
      <c r="EB70" s="91"/>
      <c r="EC70" s="91"/>
      <c r="ED70" s="228"/>
      <c r="EE70" s="90"/>
      <c r="EF70" s="90"/>
      <c r="EG70" s="90"/>
      <c r="EH70" s="295"/>
    </row>
    <row r="71" spans="1:138" ht="15" customHeight="1" x14ac:dyDescent="0.25">
      <c r="A71" s="54"/>
      <c r="B71" s="316"/>
      <c r="C71" s="54"/>
      <c r="D71" s="34"/>
      <c r="E71" s="34"/>
      <c r="F71" s="34"/>
      <c r="G71" s="34"/>
      <c r="H71" s="34"/>
      <c r="I71" s="34"/>
      <c r="J71" s="34"/>
      <c r="K71" s="163"/>
      <c r="L71" s="54"/>
      <c r="M71" s="54"/>
      <c r="N71" s="54"/>
      <c r="O71" s="54"/>
      <c r="P71" s="34"/>
      <c r="Q71" s="34"/>
      <c r="R71" s="34"/>
      <c r="S71" s="34"/>
      <c r="T71" s="54"/>
      <c r="U71" s="93"/>
      <c r="V71" s="54"/>
      <c r="W71" s="54"/>
      <c r="X71" s="34"/>
      <c r="Y71" s="54"/>
      <c r="Z71" s="34"/>
      <c r="AA71" s="54"/>
      <c r="AB71" s="34"/>
      <c r="AC71" s="295"/>
      <c r="AD71" s="54"/>
      <c r="AE71" s="387"/>
      <c r="AF71" s="34"/>
      <c r="AG71" s="157"/>
      <c r="AH71" s="163"/>
      <c r="AI71" s="54"/>
      <c r="AJ71" s="34"/>
      <c r="AK71" s="163"/>
      <c r="AL71" s="389"/>
      <c r="AM71" s="61"/>
      <c r="AN71" s="61"/>
      <c r="AO71" s="61"/>
      <c r="AP71" s="61"/>
      <c r="AQ71" s="61"/>
      <c r="AR71" s="61"/>
      <c r="AS71" s="94" t="str">
        <f t="shared" si="10"/>
        <v/>
      </c>
      <c r="AT71" s="61"/>
      <c r="AU71" s="61"/>
      <c r="AV71" s="249"/>
      <c r="AW71" s="61"/>
      <c r="AX71" s="237"/>
      <c r="AY71" s="247"/>
      <c r="AZ71" s="237"/>
      <c r="BA71" s="237"/>
      <c r="BB71" s="237"/>
      <c r="BC71" s="92"/>
      <c r="BD71" s="92"/>
      <c r="BE71" s="237"/>
      <c r="BF71" s="237"/>
      <c r="BG71" s="237"/>
      <c r="BH71" s="237"/>
      <c r="BI71" s="237"/>
      <c r="BJ71" s="295"/>
      <c r="BK71" s="91"/>
      <c r="BL71" s="100"/>
      <c r="BM71" s="100"/>
      <c r="BN71" s="100"/>
      <c r="BO71" s="295"/>
      <c r="BP71" s="61"/>
      <c r="BQ71" s="61"/>
      <c r="BR71" s="61"/>
      <c r="BS71" s="61"/>
      <c r="BT71" s="61"/>
      <c r="BU71" s="61"/>
      <c r="BV71" s="94" t="str">
        <f t="shared" si="11"/>
        <v/>
      </c>
      <c r="BW71" s="61"/>
      <c r="BX71" s="233"/>
      <c r="BY71" s="61"/>
      <c r="BZ71" s="295"/>
      <c r="CA71" s="61"/>
      <c r="CB71" s="61"/>
      <c r="CC71" s="61"/>
      <c r="CD71" s="61"/>
      <c r="CE71" s="61"/>
      <c r="CF71" s="233"/>
      <c r="CG71" s="186" t="str">
        <f t="shared" si="12"/>
        <v/>
      </c>
      <c r="CH71" s="186" t="str">
        <f t="shared" si="13"/>
        <v/>
      </c>
      <c r="CI71" s="186" t="str">
        <f t="shared" si="14"/>
        <v/>
      </c>
      <c r="CJ71" s="92"/>
      <c r="CK71" s="363"/>
      <c r="CL71" s="295"/>
      <c r="CM71" s="82"/>
      <c r="CN71" s="82"/>
      <c r="CO71" s="61"/>
      <c r="CP71" s="61"/>
      <c r="CQ71" s="61"/>
      <c r="CR71" s="54"/>
      <c r="CS71" s="90"/>
      <c r="CT71" s="295"/>
      <c r="CU71" s="34"/>
      <c r="CV71" s="163"/>
      <c r="CW71" s="54"/>
      <c r="CX71" s="295"/>
      <c r="CY71" s="235"/>
      <c r="CZ71" s="191"/>
      <c r="DA71" s="92"/>
      <c r="DB71" s="237"/>
      <c r="DC71" s="167"/>
      <c r="DD71" s="167"/>
      <c r="DE71" s="54"/>
      <c r="DF71" s="235"/>
      <c r="DG71" s="191"/>
      <c r="DH71" s="92"/>
      <c r="DI71" s="237"/>
      <c r="DJ71" s="167"/>
      <c r="DK71" s="167"/>
      <c r="DL71" s="54"/>
      <c r="DM71" s="61"/>
      <c r="DN71" s="61"/>
      <c r="DO71" s="61"/>
      <c r="DP71" s="61"/>
      <c r="DQ71" s="82"/>
      <c r="DR71" s="82"/>
      <c r="DS71" s="61"/>
      <c r="DT71" s="34"/>
      <c r="DU71" s="54"/>
      <c r="DV71" s="237"/>
      <c r="DW71" s="237"/>
      <c r="DX71" s="237"/>
      <c r="DY71" s="295"/>
      <c r="DZ71" s="92"/>
      <c r="EA71" s="92"/>
      <c r="EB71" s="91"/>
      <c r="EC71" s="91"/>
      <c r="ED71" s="228"/>
      <c r="EE71" s="90"/>
      <c r="EF71" s="90"/>
      <c r="EG71" s="90"/>
      <c r="EH71" s="295"/>
    </row>
    <row r="72" spans="1:138" ht="15" customHeight="1" x14ac:dyDescent="0.25">
      <c r="A72" s="54"/>
      <c r="B72" s="316"/>
      <c r="C72" s="54"/>
      <c r="D72" s="34"/>
      <c r="E72" s="34"/>
      <c r="F72" s="34"/>
      <c r="G72" s="34"/>
      <c r="H72" s="34"/>
      <c r="I72" s="34"/>
      <c r="J72" s="34"/>
      <c r="K72" s="163"/>
      <c r="L72" s="54"/>
      <c r="M72" s="54"/>
      <c r="N72" s="54"/>
      <c r="O72" s="54"/>
      <c r="P72" s="34"/>
      <c r="Q72" s="34"/>
      <c r="R72" s="34"/>
      <c r="S72" s="34"/>
      <c r="T72" s="54"/>
      <c r="U72" s="93"/>
      <c r="V72" s="54"/>
      <c r="W72" s="54"/>
      <c r="X72" s="34"/>
      <c r="Y72" s="54"/>
      <c r="Z72" s="34"/>
      <c r="AA72" s="54"/>
      <c r="AB72" s="34"/>
      <c r="AC72" s="295"/>
      <c r="AD72" s="54"/>
      <c r="AE72" s="387"/>
      <c r="AF72" s="34"/>
      <c r="AG72" s="157"/>
      <c r="AH72" s="163"/>
      <c r="AI72" s="54"/>
      <c r="AJ72" s="34"/>
      <c r="AK72" s="163"/>
      <c r="AL72" s="389"/>
      <c r="AM72" s="61"/>
      <c r="AN72" s="61"/>
      <c r="AO72" s="61"/>
      <c r="AP72" s="61"/>
      <c r="AQ72" s="61"/>
      <c r="AR72" s="61"/>
      <c r="AS72" s="94" t="str">
        <f t="shared" si="10"/>
        <v/>
      </c>
      <c r="AT72" s="61"/>
      <c r="AU72" s="61"/>
      <c r="AV72" s="249"/>
      <c r="AW72" s="61"/>
      <c r="AX72" s="237"/>
      <c r="AY72" s="247"/>
      <c r="AZ72" s="237"/>
      <c r="BA72" s="237"/>
      <c r="BB72" s="237"/>
      <c r="BC72" s="92"/>
      <c r="BD72" s="92"/>
      <c r="BE72" s="237"/>
      <c r="BF72" s="237"/>
      <c r="BG72" s="237"/>
      <c r="BH72" s="237"/>
      <c r="BI72" s="237"/>
      <c r="BJ72" s="295"/>
      <c r="BK72" s="91"/>
      <c r="BL72" s="100"/>
      <c r="BM72" s="100"/>
      <c r="BN72" s="100"/>
      <c r="BO72" s="295"/>
      <c r="BP72" s="61"/>
      <c r="BQ72" s="61"/>
      <c r="BR72" s="61"/>
      <c r="BS72" s="61"/>
      <c r="BT72" s="61"/>
      <c r="BU72" s="61"/>
      <c r="BV72" s="94" t="str">
        <f t="shared" si="11"/>
        <v/>
      </c>
      <c r="BW72" s="61"/>
      <c r="BX72" s="233"/>
      <c r="BY72" s="61"/>
      <c r="BZ72" s="295"/>
      <c r="CA72" s="61"/>
      <c r="CB72" s="61"/>
      <c r="CC72" s="61"/>
      <c r="CD72" s="61"/>
      <c r="CE72" s="61"/>
      <c r="CF72" s="233"/>
      <c r="CG72" s="186" t="str">
        <f t="shared" si="12"/>
        <v/>
      </c>
      <c r="CH72" s="186" t="str">
        <f t="shared" si="13"/>
        <v/>
      </c>
      <c r="CI72" s="186" t="str">
        <f t="shared" si="14"/>
        <v/>
      </c>
      <c r="CJ72" s="92"/>
      <c r="CK72" s="363"/>
      <c r="CL72" s="295"/>
      <c r="CM72" s="82"/>
      <c r="CN72" s="82"/>
      <c r="CO72" s="61"/>
      <c r="CP72" s="61"/>
      <c r="CQ72" s="61"/>
      <c r="CR72" s="54"/>
      <c r="CS72" s="90"/>
      <c r="CT72" s="295"/>
      <c r="CU72" s="34"/>
      <c r="CV72" s="163"/>
      <c r="CW72" s="54"/>
      <c r="CX72" s="295"/>
      <c r="CY72" s="235"/>
      <c r="CZ72" s="191"/>
      <c r="DA72" s="92"/>
      <c r="DB72" s="237"/>
      <c r="DC72" s="167"/>
      <c r="DD72" s="167"/>
      <c r="DE72" s="54"/>
      <c r="DF72" s="235"/>
      <c r="DG72" s="191"/>
      <c r="DH72" s="92"/>
      <c r="DI72" s="237"/>
      <c r="DJ72" s="167"/>
      <c r="DK72" s="167"/>
      <c r="DL72" s="54"/>
      <c r="DM72" s="61"/>
      <c r="DN72" s="61"/>
      <c r="DO72" s="61"/>
      <c r="DP72" s="61"/>
      <c r="DQ72" s="82"/>
      <c r="DR72" s="82"/>
      <c r="DS72" s="61"/>
      <c r="DT72" s="34"/>
      <c r="DU72" s="54"/>
      <c r="DV72" s="237"/>
      <c r="DW72" s="237"/>
      <c r="DX72" s="237"/>
      <c r="DY72" s="295"/>
      <c r="DZ72" s="92"/>
      <c r="EA72" s="92"/>
      <c r="EB72" s="91"/>
      <c r="EC72" s="91"/>
      <c r="ED72" s="228"/>
      <c r="EE72" s="90"/>
      <c r="EF72" s="90"/>
      <c r="EG72" s="90"/>
      <c r="EH72" s="295"/>
    </row>
    <row r="73" spans="1:138" ht="15" customHeight="1" x14ac:dyDescent="0.25">
      <c r="A73" s="54"/>
      <c r="B73" s="316"/>
      <c r="C73" s="54"/>
      <c r="D73" s="34"/>
      <c r="E73" s="34"/>
      <c r="F73" s="34"/>
      <c r="G73" s="34"/>
      <c r="H73" s="34"/>
      <c r="I73" s="34"/>
      <c r="J73" s="34"/>
      <c r="K73" s="163"/>
      <c r="L73" s="54"/>
      <c r="M73" s="54"/>
      <c r="N73" s="54"/>
      <c r="O73" s="54"/>
      <c r="P73" s="34"/>
      <c r="Q73" s="34"/>
      <c r="R73" s="34"/>
      <c r="S73" s="34"/>
      <c r="T73" s="54"/>
      <c r="U73" s="93"/>
      <c r="V73" s="54"/>
      <c r="W73" s="54"/>
      <c r="X73" s="34"/>
      <c r="Y73" s="54"/>
      <c r="Z73" s="34"/>
      <c r="AA73" s="54"/>
      <c r="AB73" s="34"/>
      <c r="AC73" s="295"/>
      <c r="AD73" s="54"/>
      <c r="AE73" s="387"/>
      <c r="AF73" s="34"/>
      <c r="AG73" s="157"/>
      <c r="AH73" s="163"/>
      <c r="AI73" s="54"/>
      <c r="AJ73" s="34"/>
      <c r="AK73" s="163"/>
      <c r="AL73" s="389"/>
      <c r="AM73" s="61"/>
      <c r="AN73" s="61"/>
      <c r="AO73" s="61"/>
      <c r="AP73" s="61"/>
      <c r="AQ73" s="61"/>
      <c r="AR73" s="61"/>
      <c r="AS73" s="94" t="str">
        <f t="shared" si="10"/>
        <v/>
      </c>
      <c r="AT73" s="61"/>
      <c r="AU73" s="61"/>
      <c r="AV73" s="249"/>
      <c r="AW73" s="61"/>
      <c r="AX73" s="237"/>
      <c r="AY73" s="247"/>
      <c r="AZ73" s="237"/>
      <c r="BA73" s="237"/>
      <c r="BB73" s="237"/>
      <c r="BC73" s="92"/>
      <c r="BD73" s="92"/>
      <c r="BE73" s="237"/>
      <c r="BF73" s="237"/>
      <c r="BG73" s="237"/>
      <c r="BH73" s="237"/>
      <c r="BI73" s="237"/>
      <c r="BJ73" s="295"/>
      <c r="BK73" s="91"/>
      <c r="BL73" s="100"/>
      <c r="BM73" s="100"/>
      <c r="BN73" s="100"/>
      <c r="BO73" s="295"/>
      <c r="BP73" s="61"/>
      <c r="BQ73" s="61"/>
      <c r="BR73" s="61"/>
      <c r="BS73" s="61"/>
      <c r="BT73" s="61"/>
      <c r="BU73" s="61"/>
      <c r="BV73" s="94" t="str">
        <f t="shared" si="11"/>
        <v/>
      </c>
      <c r="BW73" s="61"/>
      <c r="BX73" s="233"/>
      <c r="BY73" s="61"/>
      <c r="BZ73" s="295"/>
      <c r="CA73" s="61"/>
      <c r="CB73" s="61"/>
      <c r="CC73" s="61"/>
      <c r="CD73" s="61"/>
      <c r="CE73" s="61"/>
      <c r="CF73" s="233"/>
      <c r="CG73" s="186" t="str">
        <f t="shared" si="12"/>
        <v/>
      </c>
      <c r="CH73" s="186" t="str">
        <f t="shared" si="13"/>
        <v/>
      </c>
      <c r="CI73" s="186" t="str">
        <f t="shared" si="14"/>
        <v/>
      </c>
      <c r="CJ73" s="92"/>
      <c r="CK73" s="363"/>
      <c r="CL73" s="295"/>
      <c r="CM73" s="82"/>
      <c r="CN73" s="82"/>
      <c r="CO73" s="61"/>
      <c r="CP73" s="61"/>
      <c r="CQ73" s="61"/>
      <c r="CR73" s="54"/>
      <c r="CS73" s="90"/>
      <c r="CT73" s="295"/>
      <c r="CU73" s="34"/>
      <c r="CV73" s="163"/>
      <c r="CW73" s="54"/>
      <c r="CX73" s="295"/>
      <c r="CY73" s="235"/>
      <c r="CZ73" s="191"/>
      <c r="DA73" s="92"/>
      <c r="DB73" s="237"/>
      <c r="DC73" s="167"/>
      <c r="DD73" s="167"/>
      <c r="DE73" s="54"/>
      <c r="DF73" s="235"/>
      <c r="DG73" s="191"/>
      <c r="DH73" s="92"/>
      <c r="DI73" s="237"/>
      <c r="DJ73" s="167"/>
      <c r="DK73" s="167"/>
      <c r="DL73" s="54"/>
      <c r="DM73" s="61"/>
      <c r="DN73" s="61"/>
      <c r="DO73" s="61"/>
      <c r="DP73" s="61"/>
      <c r="DQ73" s="82"/>
      <c r="DR73" s="82"/>
      <c r="DS73" s="61"/>
      <c r="DT73" s="34"/>
      <c r="DU73" s="54"/>
      <c r="DV73" s="237"/>
      <c r="DW73" s="237"/>
      <c r="DX73" s="237"/>
      <c r="DY73" s="295"/>
      <c r="DZ73" s="92"/>
      <c r="EA73" s="92"/>
      <c r="EB73" s="91"/>
      <c r="EC73" s="91"/>
      <c r="ED73" s="228"/>
      <c r="EE73" s="90"/>
      <c r="EF73" s="90"/>
      <c r="EG73" s="90"/>
      <c r="EH73" s="295"/>
    </row>
    <row r="74" spans="1:138" ht="15" customHeight="1" x14ac:dyDescent="0.25">
      <c r="A74" s="54"/>
      <c r="B74" s="316"/>
      <c r="C74" s="54"/>
      <c r="D74" s="34"/>
      <c r="E74" s="34"/>
      <c r="F74" s="34"/>
      <c r="G74" s="34"/>
      <c r="H74" s="34"/>
      <c r="I74" s="34"/>
      <c r="J74" s="34"/>
      <c r="K74" s="163"/>
      <c r="L74" s="54"/>
      <c r="M74" s="54"/>
      <c r="N74" s="54"/>
      <c r="O74" s="54"/>
      <c r="P74" s="34"/>
      <c r="Q74" s="34"/>
      <c r="R74" s="34"/>
      <c r="S74" s="34"/>
      <c r="T74" s="54"/>
      <c r="U74" s="93"/>
      <c r="V74" s="54"/>
      <c r="W74" s="54"/>
      <c r="X74" s="34"/>
      <c r="Y74" s="54"/>
      <c r="Z74" s="34"/>
      <c r="AA74" s="54"/>
      <c r="AB74" s="34"/>
      <c r="AC74" s="295"/>
      <c r="AD74" s="54"/>
      <c r="AE74" s="387"/>
      <c r="AF74" s="34"/>
      <c r="AG74" s="157"/>
      <c r="AH74" s="163"/>
      <c r="AI74" s="54"/>
      <c r="AJ74" s="34"/>
      <c r="AK74" s="163"/>
      <c r="AL74" s="389"/>
      <c r="AM74" s="61"/>
      <c r="AN74" s="61"/>
      <c r="AO74" s="61"/>
      <c r="AP74" s="61"/>
      <c r="AQ74" s="61"/>
      <c r="AR74" s="61"/>
      <c r="AS74" s="94" t="str">
        <f t="shared" si="10"/>
        <v/>
      </c>
      <c r="AT74" s="61"/>
      <c r="AU74" s="61"/>
      <c r="AV74" s="249"/>
      <c r="AW74" s="61"/>
      <c r="AX74" s="237"/>
      <c r="AY74" s="247"/>
      <c r="AZ74" s="237"/>
      <c r="BA74" s="237"/>
      <c r="BB74" s="237"/>
      <c r="BC74" s="92"/>
      <c r="BD74" s="92"/>
      <c r="BE74" s="237"/>
      <c r="BF74" s="237"/>
      <c r="BG74" s="237"/>
      <c r="BH74" s="237"/>
      <c r="BI74" s="237"/>
      <c r="BJ74" s="295"/>
      <c r="BK74" s="91"/>
      <c r="BL74" s="100"/>
      <c r="BM74" s="100"/>
      <c r="BN74" s="100"/>
      <c r="BO74" s="295"/>
      <c r="BP74" s="61"/>
      <c r="BQ74" s="61"/>
      <c r="BR74" s="61"/>
      <c r="BS74" s="61"/>
      <c r="BT74" s="61"/>
      <c r="BU74" s="61"/>
      <c r="BV74" s="94" t="str">
        <f t="shared" si="11"/>
        <v/>
      </c>
      <c r="BW74" s="61"/>
      <c r="BX74" s="233"/>
      <c r="BY74" s="61"/>
      <c r="BZ74" s="295"/>
      <c r="CA74" s="61"/>
      <c r="CB74" s="61"/>
      <c r="CC74" s="61"/>
      <c r="CD74" s="61"/>
      <c r="CE74" s="61"/>
      <c r="CF74" s="233"/>
      <c r="CG74" s="186" t="str">
        <f t="shared" si="12"/>
        <v/>
      </c>
      <c r="CH74" s="186" t="str">
        <f t="shared" si="13"/>
        <v/>
      </c>
      <c r="CI74" s="186" t="str">
        <f t="shared" si="14"/>
        <v/>
      </c>
      <c r="CJ74" s="92"/>
      <c r="CK74" s="363"/>
      <c r="CL74" s="295"/>
      <c r="CM74" s="82"/>
      <c r="CN74" s="82"/>
      <c r="CO74" s="61"/>
      <c r="CP74" s="61"/>
      <c r="CQ74" s="61"/>
      <c r="CR74" s="54"/>
      <c r="CS74" s="90"/>
      <c r="CT74" s="295"/>
      <c r="CU74" s="34"/>
      <c r="CV74" s="163"/>
      <c r="CW74" s="54"/>
      <c r="CX74" s="295"/>
      <c r="CY74" s="235"/>
      <c r="CZ74" s="191"/>
      <c r="DA74" s="92"/>
      <c r="DB74" s="237"/>
      <c r="DC74" s="167"/>
      <c r="DD74" s="167"/>
      <c r="DE74" s="54"/>
      <c r="DF74" s="235"/>
      <c r="DG74" s="191"/>
      <c r="DH74" s="92"/>
      <c r="DI74" s="237"/>
      <c r="DJ74" s="167"/>
      <c r="DK74" s="167"/>
      <c r="DL74" s="54"/>
      <c r="DM74" s="61"/>
      <c r="DN74" s="61"/>
      <c r="DO74" s="61"/>
      <c r="DP74" s="61"/>
      <c r="DQ74" s="82"/>
      <c r="DR74" s="82"/>
      <c r="DS74" s="61"/>
      <c r="DT74" s="34"/>
      <c r="DU74" s="54"/>
      <c r="DV74" s="237"/>
      <c r="DW74" s="237"/>
      <c r="DX74" s="237"/>
      <c r="DY74" s="295"/>
      <c r="DZ74" s="92"/>
      <c r="EA74" s="92"/>
      <c r="EB74" s="91"/>
      <c r="EC74" s="91"/>
      <c r="ED74" s="228"/>
      <c r="EE74" s="90"/>
      <c r="EF74" s="90"/>
      <c r="EG74" s="90"/>
      <c r="EH74" s="295"/>
    </row>
    <row r="75" spans="1:138" ht="15" customHeight="1" x14ac:dyDescent="0.25">
      <c r="A75" s="54"/>
      <c r="B75" s="316"/>
      <c r="C75" s="54"/>
      <c r="D75" s="34"/>
      <c r="E75" s="34"/>
      <c r="F75" s="34"/>
      <c r="G75" s="34"/>
      <c r="H75" s="34"/>
      <c r="I75" s="34"/>
      <c r="J75" s="34"/>
      <c r="K75" s="163"/>
      <c r="L75" s="54"/>
      <c r="M75" s="54"/>
      <c r="N75" s="54"/>
      <c r="O75" s="54"/>
      <c r="P75" s="34"/>
      <c r="Q75" s="34"/>
      <c r="R75" s="34"/>
      <c r="S75" s="34"/>
      <c r="T75" s="54"/>
      <c r="U75" s="93"/>
      <c r="V75" s="54"/>
      <c r="W75" s="54"/>
      <c r="X75" s="34"/>
      <c r="Y75" s="54"/>
      <c r="Z75" s="34"/>
      <c r="AA75" s="54"/>
      <c r="AB75" s="34"/>
      <c r="AC75" s="295"/>
      <c r="AD75" s="54"/>
      <c r="AE75" s="387"/>
      <c r="AF75" s="34"/>
      <c r="AG75" s="157"/>
      <c r="AH75" s="163"/>
      <c r="AI75" s="54"/>
      <c r="AJ75" s="34"/>
      <c r="AK75" s="163"/>
      <c r="AL75" s="389"/>
      <c r="AM75" s="61"/>
      <c r="AN75" s="61"/>
      <c r="AO75" s="61"/>
      <c r="AP75" s="61"/>
      <c r="AQ75" s="61"/>
      <c r="AR75" s="61"/>
      <c r="AS75" s="94" t="str">
        <f t="shared" si="10"/>
        <v/>
      </c>
      <c r="AT75" s="61"/>
      <c r="AU75" s="61"/>
      <c r="AV75" s="249"/>
      <c r="AW75" s="61"/>
      <c r="AX75" s="237"/>
      <c r="AY75" s="247"/>
      <c r="AZ75" s="237"/>
      <c r="BA75" s="237"/>
      <c r="BB75" s="237"/>
      <c r="BC75" s="92"/>
      <c r="BD75" s="92"/>
      <c r="BE75" s="237"/>
      <c r="BF75" s="237"/>
      <c r="BG75" s="237"/>
      <c r="BH75" s="237"/>
      <c r="BI75" s="237"/>
      <c r="BJ75" s="295"/>
      <c r="BK75" s="91"/>
      <c r="BL75" s="100"/>
      <c r="BM75" s="100"/>
      <c r="BN75" s="100"/>
      <c r="BO75" s="295"/>
      <c r="BP75" s="61"/>
      <c r="BQ75" s="61"/>
      <c r="BR75" s="61"/>
      <c r="BS75" s="61"/>
      <c r="BT75" s="61"/>
      <c r="BU75" s="61"/>
      <c r="BV75" s="94" t="str">
        <f t="shared" si="11"/>
        <v/>
      </c>
      <c r="BW75" s="61"/>
      <c r="BX75" s="233"/>
      <c r="BY75" s="61"/>
      <c r="BZ75" s="295"/>
      <c r="CA75" s="61"/>
      <c r="CB75" s="61"/>
      <c r="CC75" s="61"/>
      <c r="CD75" s="61"/>
      <c r="CE75" s="61"/>
      <c r="CF75" s="233"/>
      <c r="CG75" s="186" t="str">
        <f t="shared" si="12"/>
        <v/>
      </c>
      <c r="CH75" s="186" t="str">
        <f t="shared" si="13"/>
        <v/>
      </c>
      <c r="CI75" s="186" t="str">
        <f t="shared" si="14"/>
        <v/>
      </c>
      <c r="CJ75" s="92"/>
      <c r="CK75" s="363"/>
      <c r="CL75" s="295"/>
      <c r="CM75" s="82"/>
      <c r="CN75" s="82"/>
      <c r="CO75" s="61"/>
      <c r="CP75" s="61"/>
      <c r="CQ75" s="61"/>
      <c r="CR75" s="54"/>
      <c r="CS75" s="90"/>
      <c r="CT75" s="295"/>
      <c r="CU75" s="34"/>
      <c r="CV75" s="163"/>
      <c r="CW75" s="54"/>
      <c r="CX75" s="295"/>
      <c r="CY75" s="235"/>
      <c r="CZ75" s="191"/>
      <c r="DA75" s="92"/>
      <c r="DB75" s="237"/>
      <c r="DC75" s="167"/>
      <c r="DD75" s="167"/>
      <c r="DE75" s="54"/>
      <c r="DF75" s="235"/>
      <c r="DG75" s="191"/>
      <c r="DH75" s="92"/>
      <c r="DI75" s="237"/>
      <c r="DJ75" s="167"/>
      <c r="DK75" s="167"/>
      <c r="DL75" s="54"/>
      <c r="DM75" s="61"/>
      <c r="DN75" s="61"/>
      <c r="DO75" s="61"/>
      <c r="DP75" s="61"/>
      <c r="DQ75" s="82"/>
      <c r="DR75" s="82"/>
      <c r="DS75" s="61"/>
      <c r="DT75" s="34"/>
      <c r="DU75" s="54"/>
      <c r="DV75" s="237"/>
      <c r="DW75" s="237"/>
      <c r="DX75" s="237"/>
      <c r="DY75" s="295"/>
      <c r="DZ75" s="92"/>
      <c r="EA75" s="92"/>
      <c r="EB75" s="91"/>
      <c r="EC75" s="91"/>
      <c r="ED75" s="228"/>
      <c r="EE75" s="90"/>
      <c r="EF75" s="90"/>
      <c r="EG75" s="90"/>
      <c r="EH75" s="295"/>
    </row>
    <row r="76" spans="1:138" ht="15" customHeight="1" x14ac:dyDescent="0.25">
      <c r="A76" s="54"/>
      <c r="B76" s="316"/>
      <c r="C76" s="54"/>
      <c r="D76" s="34"/>
      <c r="E76" s="34"/>
      <c r="F76" s="34"/>
      <c r="G76" s="34"/>
      <c r="H76" s="34"/>
      <c r="I76" s="34"/>
      <c r="J76" s="34"/>
      <c r="K76" s="163"/>
      <c r="L76" s="54"/>
      <c r="M76" s="54"/>
      <c r="N76" s="54"/>
      <c r="O76" s="54"/>
      <c r="P76" s="34"/>
      <c r="Q76" s="34"/>
      <c r="R76" s="34"/>
      <c r="S76" s="34"/>
      <c r="T76" s="54"/>
      <c r="U76" s="93"/>
      <c r="V76" s="54"/>
      <c r="W76" s="54"/>
      <c r="X76" s="34"/>
      <c r="Y76" s="54"/>
      <c r="Z76" s="34"/>
      <c r="AA76" s="54"/>
      <c r="AB76" s="34"/>
      <c r="AC76" s="295"/>
      <c r="AD76" s="54"/>
      <c r="AE76" s="387"/>
      <c r="AF76" s="34"/>
      <c r="AG76" s="157"/>
      <c r="AH76" s="163"/>
      <c r="AI76" s="54"/>
      <c r="AJ76" s="34"/>
      <c r="AK76" s="163"/>
      <c r="AL76" s="389"/>
      <c r="AM76" s="61"/>
      <c r="AN76" s="61"/>
      <c r="AO76" s="61"/>
      <c r="AP76" s="61"/>
      <c r="AQ76" s="61"/>
      <c r="AR76" s="61"/>
      <c r="AS76" s="94" t="str">
        <f t="shared" si="10"/>
        <v/>
      </c>
      <c r="AT76" s="61"/>
      <c r="AU76" s="61"/>
      <c r="AV76" s="249"/>
      <c r="AW76" s="61"/>
      <c r="AX76" s="237"/>
      <c r="AY76" s="247"/>
      <c r="AZ76" s="237"/>
      <c r="BA76" s="237"/>
      <c r="BB76" s="237"/>
      <c r="BC76" s="92"/>
      <c r="BD76" s="92"/>
      <c r="BE76" s="237"/>
      <c r="BF76" s="237"/>
      <c r="BG76" s="237"/>
      <c r="BH76" s="237"/>
      <c r="BI76" s="237"/>
      <c r="BJ76" s="295"/>
      <c r="BK76" s="91"/>
      <c r="BL76" s="100"/>
      <c r="BM76" s="100"/>
      <c r="BN76" s="100"/>
      <c r="BO76" s="295"/>
      <c r="BP76" s="61"/>
      <c r="BQ76" s="61"/>
      <c r="BR76" s="61"/>
      <c r="BS76" s="61"/>
      <c r="BT76" s="61"/>
      <c r="BU76" s="61"/>
      <c r="BV76" s="94" t="str">
        <f t="shared" si="11"/>
        <v/>
      </c>
      <c r="BW76" s="61"/>
      <c r="BX76" s="233"/>
      <c r="BY76" s="61"/>
      <c r="BZ76" s="295"/>
      <c r="CA76" s="61"/>
      <c r="CB76" s="61"/>
      <c r="CC76" s="61"/>
      <c r="CD76" s="61"/>
      <c r="CE76" s="61"/>
      <c r="CF76" s="233"/>
      <c r="CG76" s="186" t="str">
        <f t="shared" si="12"/>
        <v/>
      </c>
      <c r="CH76" s="186" t="str">
        <f t="shared" si="13"/>
        <v/>
      </c>
      <c r="CI76" s="186" t="str">
        <f t="shared" si="14"/>
        <v/>
      </c>
      <c r="CJ76" s="92"/>
      <c r="CK76" s="363"/>
      <c r="CL76" s="295"/>
      <c r="CM76" s="82"/>
      <c r="CN76" s="82"/>
      <c r="CO76" s="61"/>
      <c r="CP76" s="61"/>
      <c r="CQ76" s="61"/>
      <c r="CR76" s="54"/>
      <c r="CS76" s="90"/>
      <c r="CT76" s="295"/>
      <c r="CU76" s="34"/>
      <c r="CV76" s="163"/>
      <c r="CW76" s="54"/>
      <c r="CX76" s="295"/>
      <c r="CY76" s="235"/>
      <c r="CZ76" s="191"/>
      <c r="DA76" s="92"/>
      <c r="DB76" s="237"/>
      <c r="DC76" s="167"/>
      <c r="DD76" s="167"/>
      <c r="DE76" s="54"/>
      <c r="DF76" s="235"/>
      <c r="DG76" s="191"/>
      <c r="DH76" s="92"/>
      <c r="DI76" s="237"/>
      <c r="DJ76" s="167"/>
      <c r="DK76" s="167"/>
      <c r="DL76" s="54"/>
      <c r="DM76" s="61"/>
      <c r="DN76" s="61"/>
      <c r="DO76" s="61"/>
      <c r="DP76" s="61"/>
      <c r="DQ76" s="82"/>
      <c r="DR76" s="82"/>
      <c r="DS76" s="61"/>
      <c r="DT76" s="34"/>
      <c r="DU76" s="54"/>
      <c r="DV76" s="237"/>
      <c r="DW76" s="237"/>
      <c r="DX76" s="237"/>
      <c r="DY76" s="295"/>
      <c r="DZ76" s="92"/>
      <c r="EA76" s="92"/>
      <c r="EB76" s="91"/>
      <c r="EC76" s="91"/>
      <c r="ED76" s="228"/>
      <c r="EE76" s="90"/>
      <c r="EF76" s="90"/>
      <c r="EG76" s="90"/>
      <c r="EH76" s="295"/>
    </row>
    <row r="77" spans="1:138" ht="15" customHeight="1" x14ac:dyDescent="0.25">
      <c r="A77" s="54"/>
      <c r="B77" s="316"/>
      <c r="C77" s="54"/>
      <c r="D77" s="34"/>
      <c r="E77" s="34"/>
      <c r="F77" s="34"/>
      <c r="G77" s="34"/>
      <c r="H77" s="34"/>
      <c r="I77" s="34"/>
      <c r="J77" s="34"/>
      <c r="K77" s="163"/>
      <c r="L77" s="54"/>
      <c r="M77" s="54"/>
      <c r="N77" s="54"/>
      <c r="O77" s="54"/>
      <c r="P77" s="34"/>
      <c r="Q77" s="34"/>
      <c r="R77" s="34"/>
      <c r="S77" s="34"/>
      <c r="T77" s="54"/>
      <c r="U77" s="93"/>
      <c r="V77" s="54"/>
      <c r="W77" s="54"/>
      <c r="X77" s="34"/>
      <c r="Y77" s="54"/>
      <c r="Z77" s="34"/>
      <c r="AA77" s="54"/>
      <c r="AB77" s="34"/>
      <c r="AC77" s="295"/>
      <c r="AD77" s="54"/>
      <c r="AE77" s="387"/>
      <c r="AF77" s="34"/>
      <c r="AG77" s="157"/>
      <c r="AH77" s="163"/>
      <c r="AI77" s="54"/>
      <c r="AJ77" s="34"/>
      <c r="AK77" s="163"/>
      <c r="AL77" s="389"/>
      <c r="AM77" s="61"/>
      <c r="AN77" s="61"/>
      <c r="AO77" s="61"/>
      <c r="AP77" s="61"/>
      <c r="AQ77" s="61"/>
      <c r="AR77" s="61"/>
      <c r="AS77" s="94" t="str">
        <f t="shared" si="10"/>
        <v/>
      </c>
      <c r="AT77" s="61"/>
      <c r="AU77" s="61"/>
      <c r="AV77" s="249"/>
      <c r="AW77" s="61"/>
      <c r="AX77" s="237"/>
      <c r="AY77" s="247"/>
      <c r="AZ77" s="237"/>
      <c r="BA77" s="237"/>
      <c r="BB77" s="237"/>
      <c r="BC77" s="92"/>
      <c r="BD77" s="92"/>
      <c r="BE77" s="237"/>
      <c r="BF77" s="237"/>
      <c r="BG77" s="237"/>
      <c r="BH77" s="237"/>
      <c r="BI77" s="237"/>
      <c r="BJ77" s="295"/>
      <c r="BK77" s="91"/>
      <c r="BL77" s="100"/>
      <c r="BM77" s="100"/>
      <c r="BN77" s="100"/>
      <c r="BO77" s="295"/>
      <c r="BP77" s="61"/>
      <c r="BQ77" s="61"/>
      <c r="BR77" s="61"/>
      <c r="BS77" s="61"/>
      <c r="BT77" s="61"/>
      <c r="BU77" s="61"/>
      <c r="BV77" s="94" t="str">
        <f t="shared" si="11"/>
        <v/>
      </c>
      <c r="BW77" s="61"/>
      <c r="BX77" s="233"/>
      <c r="BY77" s="61"/>
      <c r="BZ77" s="295"/>
      <c r="CA77" s="61"/>
      <c r="CB77" s="61"/>
      <c r="CC77" s="61"/>
      <c r="CD77" s="61"/>
      <c r="CE77" s="61"/>
      <c r="CF77" s="233"/>
      <c r="CG77" s="186" t="str">
        <f t="shared" si="12"/>
        <v/>
      </c>
      <c r="CH77" s="186" t="str">
        <f t="shared" si="13"/>
        <v/>
      </c>
      <c r="CI77" s="186" t="str">
        <f t="shared" si="14"/>
        <v/>
      </c>
      <c r="CJ77" s="92"/>
      <c r="CK77" s="363"/>
      <c r="CL77" s="295"/>
      <c r="CM77" s="82"/>
      <c r="CN77" s="82"/>
      <c r="CO77" s="61"/>
      <c r="CP77" s="61"/>
      <c r="CQ77" s="61"/>
      <c r="CR77" s="54"/>
      <c r="CS77" s="90"/>
      <c r="CT77" s="295"/>
      <c r="CU77" s="34"/>
      <c r="CV77" s="163"/>
      <c r="CW77" s="54"/>
      <c r="CX77" s="295"/>
      <c r="CY77" s="235"/>
      <c r="CZ77" s="191"/>
      <c r="DA77" s="92"/>
      <c r="DB77" s="237"/>
      <c r="DC77" s="167"/>
      <c r="DD77" s="167"/>
      <c r="DE77" s="54"/>
      <c r="DF77" s="235"/>
      <c r="DG77" s="191"/>
      <c r="DH77" s="92"/>
      <c r="DI77" s="237"/>
      <c r="DJ77" s="167"/>
      <c r="DK77" s="167"/>
      <c r="DL77" s="54"/>
      <c r="DM77" s="61"/>
      <c r="DN77" s="61"/>
      <c r="DO77" s="61"/>
      <c r="DP77" s="61"/>
      <c r="DQ77" s="82"/>
      <c r="DR77" s="82"/>
      <c r="DS77" s="61"/>
      <c r="DT77" s="34"/>
      <c r="DU77" s="54"/>
      <c r="DV77" s="237"/>
      <c r="DW77" s="237"/>
      <c r="DX77" s="237"/>
      <c r="DY77" s="295"/>
      <c r="DZ77" s="92"/>
      <c r="EA77" s="92"/>
      <c r="EB77" s="91"/>
      <c r="EC77" s="91"/>
      <c r="ED77" s="228"/>
      <c r="EE77" s="90"/>
      <c r="EF77" s="90"/>
      <c r="EG77" s="90"/>
      <c r="EH77" s="295"/>
    </row>
    <row r="78" spans="1:138" ht="15" customHeight="1" x14ac:dyDescent="0.25">
      <c r="A78" s="54"/>
      <c r="B78" s="316"/>
      <c r="C78" s="54"/>
      <c r="D78" s="34"/>
      <c r="E78" s="34"/>
      <c r="F78" s="34"/>
      <c r="G78" s="34"/>
      <c r="H78" s="34"/>
      <c r="I78" s="34"/>
      <c r="J78" s="34"/>
      <c r="K78" s="163"/>
      <c r="L78" s="54"/>
      <c r="M78" s="54"/>
      <c r="N78" s="54"/>
      <c r="O78" s="54"/>
      <c r="P78" s="34"/>
      <c r="Q78" s="34"/>
      <c r="R78" s="34"/>
      <c r="S78" s="34"/>
      <c r="T78" s="54"/>
      <c r="U78" s="93"/>
      <c r="V78" s="54"/>
      <c r="W78" s="54"/>
      <c r="X78" s="34"/>
      <c r="Y78" s="54"/>
      <c r="Z78" s="34"/>
      <c r="AA78" s="54"/>
      <c r="AB78" s="34"/>
      <c r="AC78" s="295"/>
      <c r="AD78" s="54"/>
      <c r="AE78" s="387"/>
      <c r="AF78" s="34"/>
      <c r="AG78" s="157"/>
      <c r="AH78" s="163"/>
      <c r="AI78" s="54"/>
      <c r="AJ78" s="34"/>
      <c r="AK78" s="163"/>
      <c r="AL78" s="389"/>
      <c r="AM78" s="61"/>
      <c r="AN78" s="61"/>
      <c r="AO78" s="61"/>
      <c r="AP78" s="61"/>
      <c r="AQ78" s="61"/>
      <c r="AR78" s="61"/>
      <c r="AS78" s="94" t="str">
        <f t="shared" si="10"/>
        <v/>
      </c>
      <c r="AT78" s="61"/>
      <c r="AU78" s="61"/>
      <c r="AV78" s="249"/>
      <c r="AW78" s="61"/>
      <c r="AX78" s="237"/>
      <c r="AY78" s="247"/>
      <c r="AZ78" s="237"/>
      <c r="BA78" s="237"/>
      <c r="BB78" s="237"/>
      <c r="BC78" s="92"/>
      <c r="BD78" s="92"/>
      <c r="BE78" s="237"/>
      <c r="BF78" s="237"/>
      <c r="BG78" s="237"/>
      <c r="BH78" s="237"/>
      <c r="BI78" s="237"/>
      <c r="BJ78" s="295"/>
      <c r="BK78" s="91"/>
      <c r="BL78" s="100"/>
      <c r="BM78" s="100"/>
      <c r="BN78" s="100"/>
      <c r="BO78" s="295"/>
      <c r="BP78" s="61"/>
      <c r="BQ78" s="61"/>
      <c r="BR78" s="61"/>
      <c r="BS78" s="61"/>
      <c r="BT78" s="61"/>
      <c r="BU78" s="61"/>
      <c r="BV78" s="94" t="str">
        <f t="shared" si="11"/>
        <v/>
      </c>
      <c r="BW78" s="61"/>
      <c r="BX78" s="233"/>
      <c r="BY78" s="61"/>
      <c r="BZ78" s="295"/>
      <c r="CA78" s="61"/>
      <c r="CB78" s="61"/>
      <c r="CC78" s="61"/>
      <c r="CD78" s="61"/>
      <c r="CE78" s="61"/>
      <c r="CF78" s="233"/>
      <c r="CG78" s="186" t="str">
        <f t="shared" si="12"/>
        <v/>
      </c>
      <c r="CH78" s="186" t="str">
        <f t="shared" si="13"/>
        <v/>
      </c>
      <c r="CI78" s="186" t="str">
        <f t="shared" si="14"/>
        <v/>
      </c>
      <c r="CJ78" s="92"/>
      <c r="CK78" s="363"/>
      <c r="CL78" s="295"/>
      <c r="CM78" s="82"/>
      <c r="CN78" s="82"/>
      <c r="CO78" s="61"/>
      <c r="CP78" s="61"/>
      <c r="CQ78" s="61"/>
      <c r="CR78" s="54"/>
      <c r="CS78" s="90"/>
      <c r="CT78" s="295"/>
      <c r="CU78" s="34"/>
      <c r="CV78" s="163"/>
      <c r="CW78" s="54"/>
      <c r="CX78" s="295"/>
      <c r="CY78" s="235"/>
      <c r="CZ78" s="191"/>
      <c r="DA78" s="92"/>
      <c r="DB78" s="237"/>
      <c r="DC78" s="167"/>
      <c r="DD78" s="167"/>
      <c r="DE78" s="54"/>
      <c r="DF78" s="235"/>
      <c r="DG78" s="191"/>
      <c r="DH78" s="92"/>
      <c r="DI78" s="237"/>
      <c r="DJ78" s="167"/>
      <c r="DK78" s="167"/>
      <c r="DL78" s="54"/>
      <c r="DM78" s="61"/>
      <c r="DN78" s="61"/>
      <c r="DO78" s="61"/>
      <c r="DP78" s="61"/>
      <c r="DQ78" s="82"/>
      <c r="DR78" s="82"/>
      <c r="DS78" s="61"/>
      <c r="DT78" s="34"/>
      <c r="DU78" s="54"/>
      <c r="DV78" s="237"/>
      <c r="DW78" s="237"/>
      <c r="DX78" s="237"/>
      <c r="DY78" s="295"/>
      <c r="DZ78" s="92"/>
      <c r="EA78" s="92"/>
      <c r="EB78" s="91"/>
      <c r="EC78" s="91"/>
      <c r="ED78" s="228"/>
      <c r="EE78" s="90"/>
      <c r="EF78" s="90"/>
      <c r="EG78" s="90"/>
      <c r="EH78" s="295"/>
    </row>
    <row r="79" spans="1:138" ht="15" customHeight="1" x14ac:dyDescent="0.25">
      <c r="A79" s="54"/>
      <c r="B79" s="316"/>
      <c r="C79" s="54"/>
      <c r="D79" s="34"/>
      <c r="E79" s="34"/>
      <c r="F79" s="34"/>
      <c r="G79" s="34"/>
      <c r="H79" s="34"/>
      <c r="I79" s="34"/>
      <c r="J79" s="34"/>
      <c r="K79" s="163"/>
      <c r="L79" s="54"/>
      <c r="M79" s="54"/>
      <c r="N79" s="54"/>
      <c r="O79" s="54"/>
      <c r="P79" s="34"/>
      <c r="Q79" s="34"/>
      <c r="R79" s="34"/>
      <c r="S79" s="34"/>
      <c r="T79" s="54"/>
      <c r="U79" s="93"/>
      <c r="V79" s="54"/>
      <c r="W79" s="54"/>
      <c r="X79" s="34"/>
      <c r="Y79" s="54"/>
      <c r="Z79" s="34"/>
      <c r="AA79" s="54"/>
      <c r="AB79" s="34"/>
      <c r="AC79" s="295"/>
      <c r="AD79" s="54"/>
      <c r="AE79" s="387"/>
      <c r="AF79" s="34"/>
      <c r="AG79" s="157"/>
      <c r="AH79" s="163"/>
      <c r="AI79" s="54"/>
      <c r="AJ79" s="34"/>
      <c r="AK79" s="163"/>
      <c r="AL79" s="389"/>
      <c r="AM79" s="61"/>
      <c r="AN79" s="61"/>
      <c r="AO79" s="61"/>
      <c r="AP79" s="61"/>
      <c r="AQ79" s="61"/>
      <c r="AR79" s="61"/>
      <c r="AS79" s="94" t="str">
        <f t="shared" si="10"/>
        <v/>
      </c>
      <c r="AT79" s="61"/>
      <c r="AU79" s="61"/>
      <c r="AV79" s="249"/>
      <c r="AW79" s="61"/>
      <c r="AX79" s="237"/>
      <c r="AY79" s="247"/>
      <c r="AZ79" s="237"/>
      <c r="BA79" s="237"/>
      <c r="BB79" s="237"/>
      <c r="BC79" s="92"/>
      <c r="BD79" s="92"/>
      <c r="BE79" s="237"/>
      <c r="BF79" s="237"/>
      <c r="BG79" s="237"/>
      <c r="BH79" s="237"/>
      <c r="BI79" s="237"/>
      <c r="BJ79" s="295"/>
      <c r="BK79" s="91"/>
      <c r="BL79" s="100"/>
      <c r="BM79" s="100"/>
      <c r="BN79" s="100"/>
      <c r="BO79" s="295"/>
      <c r="BP79" s="61"/>
      <c r="BQ79" s="61"/>
      <c r="BR79" s="61"/>
      <c r="BS79" s="61"/>
      <c r="BT79" s="61"/>
      <c r="BU79" s="61"/>
      <c r="BV79" s="94" t="str">
        <f t="shared" si="11"/>
        <v/>
      </c>
      <c r="BW79" s="61"/>
      <c r="BX79" s="233"/>
      <c r="BY79" s="61"/>
      <c r="BZ79" s="295"/>
      <c r="CA79" s="61"/>
      <c r="CB79" s="61"/>
      <c r="CC79" s="61"/>
      <c r="CD79" s="61"/>
      <c r="CE79" s="61"/>
      <c r="CF79" s="233"/>
      <c r="CG79" s="186" t="str">
        <f t="shared" si="12"/>
        <v/>
      </c>
      <c r="CH79" s="186" t="str">
        <f t="shared" si="13"/>
        <v/>
      </c>
      <c r="CI79" s="186" t="str">
        <f t="shared" si="14"/>
        <v/>
      </c>
      <c r="CJ79" s="92"/>
      <c r="CK79" s="363"/>
      <c r="CL79" s="295"/>
      <c r="CM79" s="82"/>
      <c r="CN79" s="82"/>
      <c r="CO79" s="61"/>
      <c r="CP79" s="61"/>
      <c r="CQ79" s="61"/>
      <c r="CR79" s="54"/>
      <c r="CS79" s="90"/>
      <c r="CT79" s="295"/>
      <c r="CU79" s="34"/>
      <c r="CV79" s="163"/>
      <c r="CW79" s="54"/>
      <c r="CX79" s="295"/>
      <c r="CY79" s="235"/>
      <c r="CZ79" s="191"/>
      <c r="DA79" s="92"/>
      <c r="DB79" s="237"/>
      <c r="DC79" s="167"/>
      <c r="DD79" s="167"/>
      <c r="DE79" s="54"/>
      <c r="DF79" s="235"/>
      <c r="DG79" s="191"/>
      <c r="DH79" s="92"/>
      <c r="DI79" s="237"/>
      <c r="DJ79" s="167"/>
      <c r="DK79" s="167"/>
      <c r="DL79" s="54"/>
      <c r="DM79" s="61"/>
      <c r="DN79" s="61"/>
      <c r="DO79" s="61"/>
      <c r="DP79" s="61"/>
      <c r="DQ79" s="82"/>
      <c r="DR79" s="82"/>
      <c r="DS79" s="61"/>
      <c r="DT79" s="34"/>
      <c r="DU79" s="54"/>
      <c r="DV79" s="237"/>
      <c r="DW79" s="237"/>
      <c r="DX79" s="237"/>
      <c r="DY79" s="295"/>
      <c r="DZ79" s="92"/>
      <c r="EA79" s="92"/>
      <c r="EB79" s="91"/>
      <c r="EC79" s="91"/>
      <c r="ED79" s="228"/>
      <c r="EE79" s="90"/>
      <c r="EF79" s="90"/>
      <c r="EG79" s="90"/>
      <c r="EH79" s="295"/>
    </row>
    <row r="80" spans="1:138" ht="15" customHeight="1" x14ac:dyDescent="0.25">
      <c r="A80" s="54"/>
      <c r="B80" s="316"/>
      <c r="C80" s="54"/>
      <c r="D80" s="34"/>
      <c r="E80" s="34"/>
      <c r="F80" s="34"/>
      <c r="G80" s="34"/>
      <c r="H80" s="34"/>
      <c r="I80" s="34"/>
      <c r="J80" s="34"/>
      <c r="K80" s="163"/>
      <c r="L80" s="54"/>
      <c r="M80" s="54"/>
      <c r="N80" s="54"/>
      <c r="O80" s="54"/>
      <c r="P80" s="34"/>
      <c r="Q80" s="34"/>
      <c r="R80" s="34"/>
      <c r="S80" s="34"/>
      <c r="T80" s="54"/>
      <c r="U80" s="93"/>
      <c r="V80" s="54"/>
      <c r="W80" s="54"/>
      <c r="X80" s="34"/>
      <c r="Y80" s="54"/>
      <c r="Z80" s="34"/>
      <c r="AA80" s="54"/>
      <c r="AB80" s="34"/>
      <c r="AC80" s="295"/>
      <c r="AD80" s="54"/>
      <c r="AE80" s="387"/>
      <c r="AF80" s="34"/>
      <c r="AG80" s="157"/>
      <c r="AH80" s="163"/>
      <c r="AI80" s="54"/>
      <c r="AJ80" s="34"/>
      <c r="AK80" s="163"/>
      <c r="AL80" s="389"/>
      <c r="AM80" s="61"/>
      <c r="AN80" s="61"/>
      <c r="AO80" s="61"/>
      <c r="AP80" s="61"/>
      <c r="AQ80" s="61"/>
      <c r="AR80" s="61"/>
      <c r="AS80" s="94" t="str">
        <f t="shared" si="10"/>
        <v/>
      </c>
      <c r="AT80" s="61"/>
      <c r="AU80" s="61"/>
      <c r="AV80" s="249"/>
      <c r="AW80" s="61"/>
      <c r="AX80" s="237"/>
      <c r="AY80" s="247"/>
      <c r="AZ80" s="237"/>
      <c r="BA80" s="237"/>
      <c r="BB80" s="237"/>
      <c r="BC80" s="92"/>
      <c r="BD80" s="92"/>
      <c r="BE80" s="237"/>
      <c r="BF80" s="237"/>
      <c r="BG80" s="237"/>
      <c r="BH80" s="237"/>
      <c r="BI80" s="237"/>
      <c r="BJ80" s="295"/>
      <c r="BK80" s="91"/>
      <c r="BL80" s="100"/>
      <c r="BM80" s="100"/>
      <c r="BN80" s="100"/>
      <c r="BO80" s="295"/>
      <c r="BP80" s="61"/>
      <c r="BQ80" s="61"/>
      <c r="BR80" s="61"/>
      <c r="BS80" s="61"/>
      <c r="BT80" s="61"/>
      <c r="BU80" s="61"/>
      <c r="BV80" s="94" t="str">
        <f t="shared" si="11"/>
        <v/>
      </c>
      <c r="BW80" s="61"/>
      <c r="BX80" s="233"/>
      <c r="BY80" s="61"/>
      <c r="BZ80" s="295"/>
      <c r="CA80" s="61"/>
      <c r="CB80" s="61"/>
      <c r="CC80" s="61"/>
      <c r="CD80" s="61"/>
      <c r="CE80" s="61"/>
      <c r="CF80" s="233"/>
      <c r="CG80" s="186" t="str">
        <f t="shared" si="12"/>
        <v/>
      </c>
      <c r="CH80" s="186" t="str">
        <f t="shared" si="13"/>
        <v/>
      </c>
      <c r="CI80" s="186" t="str">
        <f t="shared" si="14"/>
        <v/>
      </c>
      <c r="CJ80" s="92"/>
      <c r="CK80" s="363"/>
      <c r="CL80" s="295"/>
      <c r="CM80" s="82"/>
      <c r="CN80" s="82"/>
      <c r="CO80" s="61"/>
      <c r="CP80" s="61"/>
      <c r="CQ80" s="61"/>
      <c r="CR80" s="54"/>
      <c r="CS80" s="90"/>
      <c r="CT80" s="295"/>
      <c r="CU80" s="34"/>
      <c r="CV80" s="163"/>
      <c r="CW80" s="54"/>
      <c r="CX80" s="295"/>
      <c r="CY80" s="235"/>
      <c r="CZ80" s="191"/>
      <c r="DA80" s="92"/>
      <c r="DB80" s="237"/>
      <c r="DC80" s="167"/>
      <c r="DD80" s="167"/>
      <c r="DE80" s="54"/>
      <c r="DF80" s="235"/>
      <c r="DG80" s="191"/>
      <c r="DH80" s="92"/>
      <c r="DI80" s="237"/>
      <c r="DJ80" s="167"/>
      <c r="DK80" s="167"/>
      <c r="DL80" s="54"/>
      <c r="DM80" s="61"/>
      <c r="DN80" s="61"/>
      <c r="DO80" s="61"/>
      <c r="DP80" s="61"/>
      <c r="DQ80" s="82"/>
      <c r="DR80" s="82"/>
      <c r="DS80" s="61"/>
      <c r="DT80" s="34"/>
      <c r="DU80" s="54"/>
      <c r="DV80" s="237"/>
      <c r="DW80" s="237"/>
      <c r="DX80" s="237"/>
      <c r="DY80" s="295"/>
      <c r="DZ80" s="92"/>
      <c r="EA80" s="92"/>
      <c r="EB80" s="91"/>
      <c r="EC80" s="91"/>
      <c r="ED80" s="228"/>
      <c r="EE80" s="90"/>
      <c r="EF80" s="90"/>
      <c r="EG80" s="90"/>
      <c r="EH80" s="295"/>
    </row>
    <row r="81" spans="1:138" ht="15" customHeight="1" x14ac:dyDescent="0.25">
      <c r="A81" s="54"/>
      <c r="B81" s="316"/>
      <c r="C81" s="54"/>
      <c r="D81" s="34"/>
      <c r="E81" s="34"/>
      <c r="F81" s="34"/>
      <c r="G81" s="34"/>
      <c r="H81" s="34"/>
      <c r="I81" s="34"/>
      <c r="J81" s="34"/>
      <c r="K81" s="163"/>
      <c r="L81" s="54"/>
      <c r="M81" s="54"/>
      <c r="N81" s="54"/>
      <c r="O81" s="54"/>
      <c r="P81" s="34"/>
      <c r="Q81" s="34"/>
      <c r="R81" s="34"/>
      <c r="S81" s="34"/>
      <c r="T81" s="54"/>
      <c r="U81" s="93"/>
      <c r="V81" s="54"/>
      <c r="W81" s="54"/>
      <c r="X81" s="34"/>
      <c r="Y81" s="54"/>
      <c r="Z81" s="34"/>
      <c r="AA81" s="54"/>
      <c r="AB81" s="34"/>
      <c r="AC81" s="295"/>
      <c r="AD81" s="54"/>
      <c r="AE81" s="387"/>
      <c r="AF81" s="34"/>
      <c r="AG81" s="157"/>
      <c r="AH81" s="163"/>
      <c r="AI81" s="54"/>
      <c r="AJ81" s="34"/>
      <c r="AK81" s="163"/>
      <c r="AL81" s="389"/>
      <c r="AM81" s="61"/>
      <c r="AN81" s="61"/>
      <c r="AO81" s="61"/>
      <c r="AP81" s="61"/>
      <c r="AQ81" s="61"/>
      <c r="AR81" s="61"/>
      <c r="AS81" s="94" t="str">
        <f t="shared" si="10"/>
        <v/>
      </c>
      <c r="AT81" s="61"/>
      <c r="AU81" s="61"/>
      <c r="AV81" s="249"/>
      <c r="AW81" s="61"/>
      <c r="AX81" s="237"/>
      <c r="AY81" s="247"/>
      <c r="AZ81" s="237"/>
      <c r="BA81" s="237"/>
      <c r="BB81" s="237"/>
      <c r="BC81" s="92"/>
      <c r="BD81" s="92"/>
      <c r="BE81" s="237"/>
      <c r="BF81" s="237"/>
      <c r="BG81" s="237"/>
      <c r="BH81" s="237"/>
      <c r="BI81" s="237"/>
      <c r="BJ81" s="295"/>
      <c r="BK81" s="91"/>
      <c r="BL81" s="100"/>
      <c r="BM81" s="100"/>
      <c r="BN81" s="100"/>
      <c r="BO81" s="295"/>
      <c r="BP81" s="61"/>
      <c r="BQ81" s="61"/>
      <c r="BR81" s="61"/>
      <c r="BS81" s="61"/>
      <c r="BT81" s="61"/>
      <c r="BU81" s="61"/>
      <c r="BV81" s="94" t="str">
        <f t="shared" si="11"/>
        <v/>
      </c>
      <c r="BW81" s="61"/>
      <c r="BX81" s="233"/>
      <c r="BY81" s="61"/>
      <c r="BZ81" s="295"/>
      <c r="CA81" s="61"/>
      <c r="CB81" s="61"/>
      <c r="CC81" s="61"/>
      <c r="CD81" s="61"/>
      <c r="CE81" s="61"/>
      <c r="CF81" s="233"/>
      <c r="CG81" s="186" t="str">
        <f t="shared" si="12"/>
        <v/>
      </c>
      <c r="CH81" s="186" t="str">
        <f t="shared" si="13"/>
        <v/>
      </c>
      <c r="CI81" s="186" t="str">
        <f t="shared" si="14"/>
        <v/>
      </c>
      <c r="CJ81" s="92"/>
      <c r="CK81" s="363"/>
      <c r="CL81" s="295"/>
      <c r="CM81" s="82"/>
      <c r="CN81" s="82"/>
      <c r="CO81" s="61"/>
      <c r="CP81" s="61"/>
      <c r="CQ81" s="61"/>
      <c r="CR81" s="54"/>
      <c r="CS81" s="90"/>
      <c r="CT81" s="295"/>
      <c r="CU81" s="34"/>
      <c r="CV81" s="163"/>
      <c r="CW81" s="54"/>
      <c r="CX81" s="295"/>
      <c r="CY81" s="235"/>
      <c r="CZ81" s="191"/>
      <c r="DA81" s="92"/>
      <c r="DB81" s="237"/>
      <c r="DC81" s="167"/>
      <c r="DD81" s="167"/>
      <c r="DE81" s="54"/>
      <c r="DF81" s="235"/>
      <c r="DG81" s="191"/>
      <c r="DH81" s="92"/>
      <c r="DI81" s="237"/>
      <c r="DJ81" s="167"/>
      <c r="DK81" s="167"/>
      <c r="DL81" s="54"/>
      <c r="DM81" s="61"/>
      <c r="DN81" s="61"/>
      <c r="DO81" s="61"/>
      <c r="DP81" s="61"/>
      <c r="DQ81" s="82"/>
      <c r="DR81" s="82"/>
      <c r="DS81" s="61"/>
      <c r="DT81" s="34"/>
      <c r="DU81" s="54"/>
      <c r="DV81" s="237"/>
      <c r="DW81" s="237"/>
      <c r="DX81" s="237"/>
      <c r="DY81" s="295"/>
      <c r="DZ81" s="92"/>
      <c r="EA81" s="92"/>
      <c r="EB81" s="91"/>
      <c r="EC81" s="91"/>
      <c r="ED81" s="228"/>
      <c r="EE81" s="90"/>
      <c r="EF81" s="90"/>
      <c r="EG81" s="90"/>
      <c r="EH81" s="295"/>
    </row>
    <row r="82" spans="1:138" ht="15" customHeight="1" x14ac:dyDescent="0.25">
      <c r="A82" s="54"/>
      <c r="B82" s="316"/>
      <c r="C82" s="54"/>
      <c r="D82" s="34"/>
      <c r="E82" s="34"/>
      <c r="F82" s="34"/>
      <c r="G82" s="34"/>
      <c r="H82" s="34"/>
      <c r="I82" s="34"/>
      <c r="J82" s="34"/>
      <c r="K82" s="163"/>
      <c r="L82" s="54"/>
      <c r="M82" s="54"/>
      <c r="N82" s="54"/>
      <c r="O82" s="54"/>
      <c r="P82" s="34"/>
      <c r="Q82" s="34"/>
      <c r="R82" s="34"/>
      <c r="S82" s="34"/>
      <c r="T82" s="54"/>
      <c r="U82" s="93"/>
      <c r="V82" s="54"/>
      <c r="W82" s="54"/>
      <c r="X82" s="34"/>
      <c r="Y82" s="54"/>
      <c r="Z82" s="34"/>
      <c r="AA82" s="54"/>
      <c r="AB82" s="34"/>
      <c r="AC82" s="295"/>
      <c r="AD82" s="54"/>
      <c r="AE82" s="387"/>
      <c r="AF82" s="34"/>
      <c r="AG82" s="157"/>
      <c r="AH82" s="163"/>
      <c r="AI82" s="54"/>
      <c r="AJ82" s="34"/>
      <c r="AK82" s="163"/>
      <c r="AL82" s="389"/>
      <c r="AM82" s="61"/>
      <c r="AN82" s="61"/>
      <c r="AO82" s="61"/>
      <c r="AP82" s="61"/>
      <c r="AQ82" s="61"/>
      <c r="AR82" s="61"/>
      <c r="AS82" s="94" t="str">
        <f t="shared" si="10"/>
        <v/>
      </c>
      <c r="AT82" s="61"/>
      <c r="AU82" s="61"/>
      <c r="AV82" s="249"/>
      <c r="AW82" s="61"/>
      <c r="AX82" s="237"/>
      <c r="AY82" s="247"/>
      <c r="AZ82" s="237"/>
      <c r="BA82" s="237"/>
      <c r="BB82" s="237"/>
      <c r="BC82" s="92"/>
      <c r="BD82" s="92"/>
      <c r="BE82" s="237"/>
      <c r="BF82" s="237"/>
      <c r="BG82" s="237"/>
      <c r="BH82" s="237"/>
      <c r="BI82" s="237"/>
      <c r="BJ82" s="295"/>
      <c r="BK82" s="91"/>
      <c r="BL82" s="100"/>
      <c r="BM82" s="100"/>
      <c r="BN82" s="100"/>
      <c r="BO82" s="295"/>
      <c r="BP82" s="61"/>
      <c r="BQ82" s="61"/>
      <c r="BR82" s="61"/>
      <c r="BS82" s="61"/>
      <c r="BT82" s="61"/>
      <c r="BU82" s="61"/>
      <c r="BV82" s="94" t="str">
        <f t="shared" si="11"/>
        <v/>
      </c>
      <c r="BW82" s="61"/>
      <c r="BX82" s="233"/>
      <c r="BY82" s="61"/>
      <c r="BZ82" s="295"/>
      <c r="CA82" s="61"/>
      <c r="CB82" s="61"/>
      <c r="CC82" s="61"/>
      <c r="CD82" s="61"/>
      <c r="CE82" s="61"/>
      <c r="CF82" s="233"/>
      <c r="CG82" s="186" t="str">
        <f t="shared" si="12"/>
        <v/>
      </c>
      <c r="CH82" s="186" t="str">
        <f t="shared" si="13"/>
        <v/>
      </c>
      <c r="CI82" s="186" t="str">
        <f t="shared" si="14"/>
        <v/>
      </c>
      <c r="CJ82" s="92"/>
      <c r="CK82" s="363"/>
      <c r="CL82" s="295"/>
      <c r="CM82" s="82"/>
      <c r="CN82" s="82"/>
      <c r="CO82" s="61"/>
      <c r="CP82" s="61"/>
      <c r="CQ82" s="61"/>
      <c r="CR82" s="54"/>
      <c r="CS82" s="90"/>
      <c r="CT82" s="295"/>
      <c r="CU82" s="34"/>
      <c r="CV82" s="163"/>
      <c r="CW82" s="54"/>
      <c r="CX82" s="295"/>
      <c r="CY82" s="235"/>
      <c r="CZ82" s="191"/>
      <c r="DA82" s="92"/>
      <c r="DB82" s="237"/>
      <c r="DC82" s="167"/>
      <c r="DD82" s="167"/>
      <c r="DE82" s="54"/>
      <c r="DF82" s="235"/>
      <c r="DG82" s="191"/>
      <c r="DH82" s="92"/>
      <c r="DI82" s="237"/>
      <c r="DJ82" s="167"/>
      <c r="DK82" s="167"/>
      <c r="DL82" s="54"/>
      <c r="DM82" s="61"/>
      <c r="DN82" s="61"/>
      <c r="DO82" s="61"/>
      <c r="DP82" s="61"/>
      <c r="DQ82" s="82"/>
      <c r="DR82" s="82"/>
      <c r="DS82" s="61"/>
      <c r="DT82" s="34"/>
      <c r="DU82" s="54"/>
      <c r="DV82" s="237"/>
      <c r="DW82" s="237"/>
      <c r="DX82" s="237"/>
      <c r="DY82" s="295"/>
      <c r="DZ82" s="92"/>
      <c r="EA82" s="92"/>
      <c r="EB82" s="91"/>
      <c r="EC82" s="91"/>
      <c r="ED82" s="228"/>
      <c r="EE82" s="90"/>
      <c r="EF82" s="90"/>
      <c r="EG82" s="90"/>
      <c r="EH82" s="295"/>
    </row>
    <row r="83" spans="1:138" ht="15" customHeight="1" x14ac:dyDescent="0.25">
      <c r="A83" s="54"/>
      <c r="B83" s="316"/>
      <c r="C83" s="54"/>
      <c r="D83" s="34"/>
      <c r="E83" s="34"/>
      <c r="F83" s="34"/>
      <c r="G83" s="34"/>
      <c r="H83" s="34"/>
      <c r="I83" s="34"/>
      <c r="J83" s="34"/>
      <c r="K83" s="163"/>
      <c r="L83" s="54"/>
      <c r="M83" s="54"/>
      <c r="N83" s="54"/>
      <c r="O83" s="54"/>
      <c r="P83" s="34"/>
      <c r="Q83" s="34"/>
      <c r="R83" s="34"/>
      <c r="S83" s="34"/>
      <c r="T83" s="54"/>
      <c r="U83" s="93"/>
      <c r="V83" s="54"/>
      <c r="W83" s="54"/>
      <c r="X83" s="34"/>
      <c r="Y83" s="54"/>
      <c r="Z83" s="34"/>
      <c r="AA83" s="54"/>
      <c r="AB83" s="34"/>
      <c r="AC83" s="295"/>
      <c r="AD83" s="54"/>
      <c r="AE83" s="387"/>
      <c r="AF83" s="34"/>
      <c r="AG83" s="157"/>
      <c r="AH83" s="163"/>
      <c r="AI83" s="54"/>
      <c r="AJ83" s="34"/>
      <c r="AK83" s="163"/>
      <c r="AL83" s="389"/>
      <c r="AM83" s="61"/>
      <c r="AN83" s="61"/>
      <c r="AO83" s="61"/>
      <c r="AP83" s="61"/>
      <c r="AQ83" s="61"/>
      <c r="AR83" s="61"/>
      <c r="AS83" s="94" t="str">
        <f t="shared" si="10"/>
        <v/>
      </c>
      <c r="AT83" s="61"/>
      <c r="AU83" s="61"/>
      <c r="AV83" s="249"/>
      <c r="AW83" s="61"/>
      <c r="AX83" s="237"/>
      <c r="AY83" s="247"/>
      <c r="AZ83" s="237"/>
      <c r="BA83" s="237"/>
      <c r="BB83" s="237"/>
      <c r="BC83" s="92"/>
      <c r="BD83" s="92"/>
      <c r="BE83" s="237"/>
      <c r="BF83" s="237"/>
      <c r="BG83" s="237"/>
      <c r="BH83" s="237"/>
      <c r="BI83" s="237"/>
      <c r="BJ83" s="295"/>
      <c r="BK83" s="91"/>
      <c r="BL83" s="100"/>
      <c r="BM83" s="100"/>
      <c r="BN83" s="100"/>
      <c r="BO83" s="295"/>
      <c r="BP83" s="61"/>
      <c r="BQ83" s="61"/>
      <c r="BR83" s="61"/>
      <c r="BS83" s="61"/>
      <c r="BT83" s="61"/>
      <c r="BU83" s="61"/>
      <c r="BV83" s="94" t="str">
        <f t="shared" si="11"/>
        <v/>
      </c>
      <c r="BW83" s="61"/>
      <c r="BX83" s="233"/>
      <c r="BY83" s="61"/>
      <c r="BZ83" s="295"/>
      <c r="CA83" s="61"/>
      <c r="CB83" s="61"/>
      <c r="CC83" s="61"/>
      <c r="CD83" s="61"/>
      <c r="CE83" s="61"/>
      <c r="CF83" s="233"/>
      <c r="CG83" s="186" t="str">
        <f t="shared" si="12"/>
        <v/>
      </c>
      <c r="CH83" s="186" t="str">
        <f t="shared" si="13"/>
        <v/>
      </c>
      <c r="CI83" s="186" t="str">
        <f t="shared" si="14"/>
        <v/>
      </c>
      <c r="CJ83" s="92"/>
      <c r="CK83" s="363"/>
      <c r="CL83" s="295"/>
      <c r="CM83" s="82"/>
      <c r="CN83" s="82"/>
      <c r="CO83" s="61"/>
      <c r="CP83" s="61"/>
      <c r="CQ83" s="61"/>
      <c r="CR83" s="54"/>
      <c r="CS83" s="90"/>
      <c r="CT83" s="295"/>
      <c r="CU83" s="34"/>
      <c r="CV83" s="163"/>
      <c r="CW83" s="54"/>
      <c r="CX83" s="295"/>
      <c r="CY83" s="235"/>
      <c r="CZ83" s="191"/>
      <c r="DA83" s="92"/>
      <c r="DB83" s="237"/>
      <c r="DC83" s="167"/>
      <c r="DD83" s="167"/>
      <c r="DE83" s="54"/>
      <c r="DF83" s="235"/>
      <c r="DG83" s="191"/>
      <c r="DH83" s="92"/>
      <c r="DI83" s="237"/>
      <c r="DJ83" s="167"/>
      <c r="DK83" s="167"/>
      <c r="DL83" s="54"/>
      <c r="DM83" s="61"/>
      <c r="DN83" s="61"/>
      <c r="DO83" s="61"/>
      <c r="DP83" s="61"/>
      <c r="DQ83" s="82"/>
      <c r="DR83" s="82"/>
      <c r="DS83" s="61"/>
      <c r="DT83" s="34"/>
      <c r="DU83" s="54"/>
      <c r="DV83" s="237"/>
      <c r="DW83" s="237"/>
      <c r="DX83" s="237"/>
      <c r="DY83" s="295"/>
      <c r="DZ83" s="92"/>
      <c r="EA83" s="92"/>
      <c r="EB83" s="91"/>
      <c r="EC83" s="91"/>
      <c r="ED83" s="228"/>
      <c r="EE83" s="90"/>
      <c r="EF83" s="90"/>
      <c r="EG83" s="90"/>
      <c r="EH83" s="295"/>
    </row>
    <row r="84" spans="1:138" ht="15" customHeight="1" x14ac:dyDescent="0.25">
      <c r="A84" s="54"/>
      <c r="B84" s="316"/>
      <c r="C84" s="54"/>
      <c r="D84" s="34"/>
      <c r="E84" s="34"/>
      <c r="F84" s="34"/>
      <c r="G84" s="34"/>
      <c r="H84" s="34"/>
      <c r="I84" s="34"/>
      <c r="J84" s="34"/>
      <c r="K84" s="163"/>
      <c r="L84" s="54"/>
      <c r="M84" s="54"/>
      <c r="N84" s="54"/>
      <c r="O84" s="54"/>
      <c r="P84" s="34"/>
      <c r="Q84" s="34"/>
      <c r="R84" s="34"/>
      <c r="S84" s="34"/>
      <c r="T84" s="54"/>
      <c r="U84" s="93"/>
      <c r="V84" s="54"/>
      <c r="W84" s="54"/>
      <c r="X84" s="34"/>
      <c r="Y84" s="54"/>
      <c r="Z84" s="34"/>
      <c r="AA84" s="54"/>
      <c r="AB84" s="34"/>
      <c r="AC84" s="295"/>
      <c r="AD84" s="54"/>
      <c r="AE84" s="387"/>
      <c r="AF84" s="34"/>
      <c r="AG84" s="157"/>
      <c r="AH84" s="163"/>
      <c r="AI84" s="54"/>
      <c r="AJ84" s="34"/>
      <c r="AK84" s="163"/>
      <c r="AL84" s="389"/>
      <c r="AM84" s="61"/>
      <c r="AN84" s="61"/>
      <c r="AO84" s="61"/>
      <c r="AP84" s="61"/>
      <c r="AQ84" s="61"/>
      <c r="AR84" s="61"/>
      <c r="AS84" s="94" t="str">
        <f t="shared" si="10"/>
        <v/>
      </c>
      <c r="AT84" s="61"/>
      <c r="AU84" s="61"/>
      <c r="AV84" s="249"/>
      <c r="AW84" s="61"/>
      <c r="AX84" s="237"/>
      <c r="AY84" s="247"/>
      <c r="AZ84" s="237"/>
      <c r="BA84" s="237"/>
      <c r="BB84" s="237"/>
      <c r="BC84" s="92"/>
      <c r="BD84" s="92"/>
      <c r="BE84" s="237"/>
      <c r="BF84" s="237"/>
      <c r="BG84" s="237"/>
      <c r="BH84" s="237"/>
      <c r="BI84" s="237"/>
      <c r="BJ84" s="295"/>
      <c r="BK84" s="91"/>
      <c r="BL84" s="100"/>
      <c r="BM84" s="100"/>
      <c r="BN84" s="100"/>
      <c r="BO84" s="295"/>
      <c r="BP84" s="61"/>
      <c r="BQ84" s="61"/>
      <c r="BR84" s="61"/>
      <c r="BS84" s="61"/>
      <c r="BT84" s="61"/>
      <c r="BU84" s="61"/>
      <c r="BV84" s="94" t="str">
        <f t="shared" si="11"/>
        <v/>
      </c>
      <c r="BW84" s="61"/>
      <c r="BX84" s="233"/>
      <c r="BY84" s="61"/>
      <c r="BZ84" s="295"/>
      <c r="CA84" s="61"/>
      <c r="CB84" s="61"/>
      <c r="CC84" s="61"/>
      <c r="CD84" s="61"/>
      <c r="CE84" s="61"/>
      <c r="CF84" s="233"/>
      <c r="CG84" s="186" t="str">
        <f t="shared" si="12"/>
        <v/>
      </c>
      <c r="CH84" s="186" t="str">
        <f t="shared" si="13"/>
        <v/>
      </c>
      <c r="CI84" s="186" t="str">
        <f t="shared" si="14"/>
        <v/>
      </c>
      <c r="CJ84" s="92"/>
      <c r="CK84" s="363"/>
      <c r="CL84" s="295"/>
      <c r="CM84" s="82"/>
      <c r="CN84" s="82"/>
      <c r="CO84" s="61"/>
      <c r="CP84" s="61"/>
      <c r="CQ84" s="61"/>
      <c r="CR84" s="54"/>
      <c r="CS84" s="90"/>
      <c r="CT84" s="295"/>
      <c r="CU84" s="34"/>
      <c r="CV84" s="163"/>
      <c r="CW84" s="54"/>
      <c r="CX84" s="295"/>
      <c r="CY84" s="235"/>
      <c r="CZ84" s="191"/>
      <c r="DA84" s="92"/>
      <c r="DB84" s="237"/>
      <c r="DC84" s="167"/>
      <c r="DD84" s="167"/>
      <c r="DE84" s="54"/>
      <c r="DF84" s="235"/>
      <c r="DG84" s="191"/>
      <c r="DH84" s="92"/>
      <c r="DI84" s="237"/>
      <c r="DJ84" s="167"/>
      <c r="DK84" s="167"/>
      <c r="DL84" s="54"/>
      <c r="DM84" s="61"/>
      <c r="DN84" s="61"/>
      <c r="DO84" s="61"/>
      <c r="DP84" s="61"/>
      <c r="DQ84" s="82"/>
      <c r="DR84" s="82"/>
      <c r="DS84" s="61"/>
      <c r="DT84" s="34"/>
      <c r="DU84" s="54"/>
      <c r="DV84" s="237"/>
      <c r="DW84" s="237"/>
      <c r="DX84" s="237"/>
      <c r="DY84" s="295"/>
      <c r="DZ84" s="92"/>
      <c r="EA84" s="92"/>
      <c r="EB84" s="91"/>
      <c r="EC84" s="91"/>
      <c r="ED84" s="228"/>
      <c r="EE84" s="90"/>
      <c r="EF84" s="90"/>
      <c r="EG84" s="90"/>
      <c r="EH84" s="295"/>
    </row>
    <row r="85" spans="1:138" ht="15" customHeight="1" x14ac:dyDescent="0.25">
      <c r="A85" s="54"/>
      <c r="B85" s="316"/>
      <c r="C85" s="54"/>
      <c r="D85" s="34"/>
      <c r="E85" s="34"/>
      <c r="F85" s="34"/>
      <c r="G85" s="34"/>
      <c r="H85" s="34"/>
      <c r="I85" s="34"/>
      <c r="J85" s="34"/>
      <c r="K85" s="163"/>
      <c r="L85" s="54"/>
      <c r="M85" s="54"/>
      <c r="N85" s="54"/>
      <c r="O85" s="54"/>
      <c r="P85" s="34"/>
      <c r="Q85" s="34"/>
      <c r="R85" s="34"/>
      <c r="S85" s="34"/>
      <c r="T85" s="54"/>
      <c r="U85" s="93"/>
      <c r="V85" s="54"/>
      <c r="W85" s="54"/>
      <c r="X85" s="34"/>
      <c r="Y85" s="54"/>
      <c r="Z85" s="34"/>
      <c r="AA85" s="54"/>
      <c r="AB85" s="34"/>
      <c r="AC85" s="295"/>
      <c r="AD85" s="54"/>
      <c r="AE85" s="387"/>
      <c r="AF85" s="34"/>
      <c r="AG85" s="157"/>
      <c r="AH85" s="163"/>
      <c r="AI85" s="54"/>
      <c r="AJ85" s="34"/>
      <c r="AK85" s="163"/>
      <c r="AL85" s="389"/>
      <c r="AM85" s="61"/>
      <c r="AN85" s="61"/>
      <c r="AO85" s="61"/>
      <c r="AP85" s="61"/>
      <c r="AQ85" s="61"/>
      <c r="AR85" s="61"/>
      <c r="AS85" s="94" t="str">
        <f t="shared" si="10"/>
        <v/>
      </c>
      <c r="AT85" s="61"/>
      <c r="AU85" s="61"/>
      <c r="AV85" s="249"/>
      <c r="AW85" s="61"/>
      <c r="AX85" s="237"/>
      <c r="AY85" s="247"/>
      <c r="AZ85" s="237"/>
      <c r="BA85" s="237"/>
      <c r="BB85" s="237"/>
      <c r="BC85" s="92"/>
      <c r="BD85" s="92"/>
      <c r="BE85" s="237"/>
      <c r="BF85" s="237"/>
      <c r="BG85" s="237"/>
      <c r="BH85" s="237"/>
      <c r="BI85" s="237"/>
      <c r="BJ85" s="295"/>
      <c r="BK85" s="91"/>
      <c r="BL85" s="100"/>
      <c r="BM85" s="100"/>
      <c r="BN85" s="100"/>
      <c r="BO85" s="295"/>
      <c r="BP85" s="61"/>
      <c r="BQ85" s="61"/>
      <c r="BR85" s="61"/>
      <c r="BS85" s="61"/>
      <c r="BT85" s="61"/>
      <c r="BU85" s="61"/>
      <c r="BV85" s="94" t="str">
        <f t="shared" si="11"/>
        <v/>
      </c>
      <c r="BW85" s="61"/>
      <c r="BX85" s="233"/>
      <c r="BY85" s="61"/>
      <c r="BZ85" s="295"/>
      <c r="CA85" s="61"/>
      <c r="CB85" s="61"/>
      <c r="CC85" s="61"/>
      <c r="CD85" s="61"/>
      <c r="CE85" s="61"/>
      <c r="CF85" s="233"/>
      <c r="CG85" s="186" t="str">
        <f t="shared" si="12"/>
        <v/>
      </c>
      <c r="CH85" s="186" t="str">
        <f t="shared" si="13"/>
        <v/>
      </c>
      <c r="CI85" s="186" t="str">
        <f t="shared" si="14"/>
        <v/>
      </c>
      <c r="CJ85" s="92"/>
      <c r="CK85" s="363"/>
      <c r="CL85" s="295"/>
      <c r="CM85" s="82"/>
      <c r="CN85" s="82"/>
      <c r="CO85" s="61"/>
      <c r="CP85" s="61"/>
      <c r="CQ85" s="61"/>
      <c r="CR85" s="54"/>
      <c r="CS85" s="90"/>
      <c r="CT85" s="295"/>
      <c r="CU85" s="34"/>
      <c r="CV85" s="163"/>
      <c r="CW85" s="54"/>
      <c r="CX85" s="295"/>
      <c r="CY85" s="235"/>
      <c r="CZ85" s="191"/>
      <c r="DA85" s="92"/>
      <c r="DB85" s="237"/>
      <c r="DC85" s="167"/>
      <c r="DD85" s="167"/>
      <c r="DE85" s="54"/>
      <c r="DF85" s="235"/>
      <c r="DG85" s="191"/>
      <c r="DH85" s="92"/>
      <c r="DI85" s="237"/>
      <c r="DJ85" s="167"/>
      <c r="DK85" s="167"/>
      <c r="DL85" s="54"/>
      <c r="DM85" s="61"/>
      <c r="DN85" s="61"/>
      <c r="DO85" s="61"/>
      <c r="DP85" s="61"/>
      <c r="DQ85" s="82"/>
      <c r="DR85" s="82"/>
      <c r="DS85" s="61"/>
      <c r="DT85" s="34"/>
      <c r="DU85" s="54"/>
      <c r="DV85" s="237"/>
      <c r="DW85" s="237"/>
      <c r="DX85" s="237"/>
      <c r="DY85" s="295"/>
      <c r="DZ85" s="92"/>
      <c r="EA85" s="92"/>
      <c r="EB85" s="91"/>
      <c r="EC85" s="91"/>
      <c r="ED85" s="228"/>
      <c r="EE85" s="90"/>
      <c r="EF85" s="90"/>
      <c r="EG85" s="90"/>
      <c r="EH85" s="295"/>
    </row>
    <row r="86" spans="1:138" ht="15" customHeight="1" x14ac:dyDescent="0.25">
      <c r="A86" s="54"/>
      <c r="B86" s="316"/>
      <c r="C86" s="54"/>
      <c r="D86" s="34"/>
      <c r="E86" s="34"/>
      <c r="F86" s="34"/>
      <c r="G86" s="34"/>
      <c r="H86" s="34"/>
      <c r="I86" s="34"/>
      <c r="J86" s="34"/>
      <c r="K86" s="163"/>
      <c r="L86" s="54"/>
      <c r="M86" s="54"/>
      <c r="N86" s="54"/>
      <c r="O86" s="54"/>
      <c r="P86" s="34"/>
      <c r="Q86" s="34"/>
      <c r="R86" s="34"/>
      <c r="S86" s="34"/>
      <c r="T86" s="54"/>
      <c r="U86" s="93"/>
      <c r="V86" s="54"/>
      <c r="W86" s="54"/>
      <c r="X86" s="34"/>
      <c r="Y86" s="54"/>
      <c r="Z86" s="34"/>
      <c r="AA86" s="54"/>
      <c r="AB86" s="34"/>
      <c r="AC86" s="295"/>
      <c r="AD86" s="54"/>
      <c r="AE86" s="387"/>
      <c r="AF86" s="34"/>
      <c r="AG86" s="157"/>
      <c r="AH86" s="163"/>
      <c r="AI86" s="54"/>
      <c r="AJ86" s="34"/>
      <c r="AK86" s="163"/>
      <c r="AL86" s="389"/>
      <c r="AM86" s="61"/>
      <c r="AN86" s="61"/>
      <c r="AO86" s="61"/>
      <c r="AP86" s="61"/>
      <c r="AQ86" s="61"/>
      <c r="AR86" s="61"/>
      <c r="AS86" s="94" t="str">
        <f t="shared" si="10"/>
        <v/>
      </c>
      <c r="AT86" s="61"/>
      <c r="AU86" s="61"/>
      <c r="AV86" s="249"/>
      <c r="AW86" s="61"/>
      <c r="AX86" s="237"/>
      <c r="AY86" s="247"/>
      <c r="AZ86" s="237"/>
      <c r="BA86" s="237"/>
      <c r="BB86" s="237"/>
      <c r="BC86" s="92"/>
      <c r="BD86" s="92"/>
      <c r="BE86" s="237"/>
      <c r="BF86" s="237"/>
      <c r="BG86" s="237"/>
      <c r="BH86" s="237"/>
      <c r="BI86" s="237"/>
      <c r="BJ86" s="295"/>
      <c r="BK86" s="91"/>
      <c r="BL86" s="100"/>
      <c r="BM86" s="100"/>
      <c r="BN86" s="100"/>
      <c r="BO86" s="295"/>
      <c r="BP86" s="61"/>
      <c r="BQ86" s="61"/>
      <c r="BR86" s="61"/>
      <c r="BS86" s="61"/>
      <c r="BT86" s="61"/>
      <c r="BU86" s="61"/>
      <c r="BV86" s="94" t="str">
        <f t="shared" si="11"/>
        <v/>
      </c>
      <c r="BW86" s="61"/>
      <c r="BX86" s="233"/>
      <c r="BY86" s="61"/>
      <c r="BZ86" s="295"/>
      <c r="CA86" s="61"/>
      <c r="CB86" s="61"/>
      <c r="CC86" s="61"/>
      <c r="CD86" s="61"/>
      <c r="CE86" s="61"/>
      <c r="CF86" s="233"/>
      <c r="CG86" s="186" t="str">
        <f t="shared" si="12"/>
        <v/>
      </c>
      <c r="CH86" s="186" t="str">
        <f t="shared" si="13"/>
        <v/>
      </c>
      <c r="CI86" s="186" t="str">
        <f t="shared" si="14"/>
        <v/>
      </c>
      <c r="CJ86" s="92"/>
      <c r="CK86" s="363"/>
      <c r="CL86" s="295"/>
      <c r="CM86" s="82"/>
      <c r="CN86" s="82"/>
      <c r="CO86" s="61"/>
      <c r="CP86" s="61"/>
      <c r="CQ86" s="61"/>
      <c r="CR86" s="54"/>
      <c r="CS86" s="90"/>
      <c r="CT86" s="295"/>
      <c r="CU86" s="34"/>
      <c r="CV86" s="163"/>
      <c r="CW86" s="54"/>
      <c r="CX86" s="295"/>
      <c r="CY86" s="235"/>
      <c r="CZ86" s="191"/>
      <c r="DA86" s="92"/>
      <c r="DB86" s="237"/>
      <c r="DC86" s="167"/>
      <c r="DD86" s="167"/>
      <c r="DE86" s="54"/>
      <c r="DF86" s="235"/>
      <c r="DG86" s="191"/>
      <c r="DH86" s="92"/>
      <c r="DI86" s="237"/>
      <c r="DJ86" s="167"/>
      <c r="DK86" s="167"/>
      <c r="DL86" s="54"/>
      <c r="DM86" s="61"/>
      <c r="DN86" s="61"/>
      <c r="DO86" s="61"/>
      <c r="DP86" s="61"/>
      <c r="DQ86" s="82"/>
      <c r="DR86" s="82"/>
      <c r="DS86" s="61"/>
      <c r="DT86" s="34"/>
      <c r="DU86" s="54"/>
      <c r="DV86" s="237"/>
      <c r="DW86" s="237"/>
      <c r="DX86" s="237"/>
      <c r="DY86" s="295"/>
      <c r="DZ86" s="92"/>
      <c r="EA86" s="92"/>
      <c r="EB86" s="91"/>
      <c r="EC86" s="91"/>
      <c r="ED86" s="228"/>
      <c r="EE86" s="90"/>
      <c r="EF86" s="90"/>
      <c r="EG86" s="90"/>
      <c r="EH86" s="295"/>
    </row>
    <row r="87" spans="1:138" ht="15" customHeight="1" x14ac:dyDescent="0.25">
      <c r="A87" s="54"/>
      <c r="B87" s="316"/>
      <c r="C87" s="54"/>
      <c r="D87" s="34"/>
      <c r="E87" s="34"/>
      <c r="F87" s="34"/>
      <c r="G87" s="34"/>
      <c r="H87" s="34"/>
      <c r="I87" s="34"/>
      <c r="J87" s="34"/>
      <c r="K87" s="163"/>
      <c r="L87" s="54"/>
      <c r="M87" s="54"/>
      <c r="N87" s="54"/>
      <c r="O87" s="54"/>
      <c r="P87" s="34"/>
      <c r="Q87" s="34"/>
      <c r="R87" s="34"/>
      <c r="S87" s="34"/>
      <c r="T87" s="54"/>
      <c r="U87" s="93"/>
      <c r="V87" s="54"/>
      <c r="W87" s="54"/>
      <c r="X87" s="34"/>
      <c r="Y87" s="54"/>
      <c r="Z87" s="34"/>
      <c r="AA87" s="54"/>
      <c r="AB87" s="34"/>
      <c r="AC87" s="295"/>
      <c r="AD87" s="54"/>
      <c r="AE87" s="387"/>
      <c r="AF87" s="34"/>
      <c r="AG87" s="157"/>
      <c r="AH87" s="163"/>
      <c r="AI87" s="54"/>
      <c r="AJ87" s="34"/>
      <c r="AK87" s="163"/>
      <c r="AL87" s="389"/>
      <c r="AM87" s="61"/>
      <c r="AN87" s="61"/>
      <c r="AO87" s="61"/>
      <c r="AP87" s="61"/>
      <c r="AQ87" s="61"/>
      <c r="AR87" s="61"/>
      <c r="AS87" s="94" t="str">
        <f t="shared" si="10"/>
        <v/>
      </c>
      <c r="AT87" s="61"/>
      <c r="AU87" s="61"/>
      <c r="AV87" s="249"/>
      <c r="AW87" s="61"/>
      <c r="AX87" s="237"/>
      <c r="AY87" s="247"/>
      <c r="AZ87" s="237"/>
      <c r="BA87" s="237"/>
      <c r="BB87" s="237"/>
      <c r="BC87" s="92"/>
      <c r="BD87" s="92"/>
      <c r="BE87" s="237"/>
      <c r="BF87" s="237"/>
      <c r="BG87" s="237"/>
      <c r="BH87" s="237"/>
      <c r="BI87" s="237"/>
      <c r="BJ87" s="295"/>
      <c r="BK87" s="91"/>
      <c r="BL87" s="100"/>
      <c r="BM87" s="100"/>
      <c r="BN87" s="100"/>
      <c r="BO87" s="295"/>
      <c r="BP87" s="61"/>
      <c r="BQ87" s="61"/>
      <c r="BR87" s="61"/>
      <c r="BS87" s="61"/>
      <c r="BT87" s="61"/>
      <c r="BU87" s="61"/>
      <c r="BV87" s="94" t="str">
        <f t="shared" si="11"/>
        <v/>
      </c>
      <c r="BW87" s="61"/>
      <c r="BX87" s="233"/>
      <c r="BY87" s="61"/>
      <c r="BZ87" s="295"/>
      <c r="CA87" s="61"/>
      <c r="CB87" s="61"/>
      <c r="CC87" s="61"/>
      <c r="CD87" s="61"/>
      <c r="CE87" s="61"/>
      <c r="CF87" s="233"/>
      <c r="CG87" s="186" t="str">
        <f t="shared" si="12"/>
        <v/>
      </c>
      <c r="CH87" s="186" t="str">
        <f t="shared" si="13"/>
        <v/>
      </c>
      <c r="CI87" s="186" t="str">
        <f t="shared" si="14"/>
        <v/>
      </c>
      <c r="CJ87" s="92"/>
      <c r="CK87" s="363"/>
      <c r="CL87" s="295"/>
      <c r="CM87" s="82"/>
      <c r="CN87" s="82"/>
      <c r="CO87" s="61"/>
      <c r="CP87" s="61"/>
      <c r="CQ87" s="61"/>
      <c r="CR87" s="54"/>
      <c r="CS87" s="90"/>
      <c r="CT87" s="295"/>
      <c r="CU87" s="34"/>
      <c r="CV87" s="163"/>
      <c r="CW87" s="54"/>
      <c r="CX87" s="295"/>
      <c r="CY87" s="235"/>
      <c r="CZ87" s="191"/>
      <c r="DA87" s="92"/>
      <c r="DB87" s="237"/>
      <c r="DC87" s="167"/>
      <c r="DD87" s="167"/>
      <c r="DE87" s="54"/>
      <c r="DF87" s="235"/>
      <c r="DG87" s="191"/>
      <c r="DH87" s="92"/>
      <c r="DI87" s="237"/>
      <c r="DJ87" s="167"/>
      <c r="DK87" s="167"/>
      <c r="DL87" s="54"/>
      <c r="DM87" s="61"/>
      <c r="DN87" s="61"/>
      <c r="DO87" s="61"/>
      <c r="DP87" s="61"/>
      <c r="DQ87" s="82"/>
      <c r="DR87" s="82"/>
      <c r="DS87" s="61"/>
      <c r="DT87" s="34"/>
      <c r="DU87" s="54"/>
      <c r="DV87" s="237"/>
      <c r="DW87" s="237"/>
      <c r="DX87" s="237"/>
      <c r="DY87" s="295"/>
      <c r="DZ87" s="92"/>
      <c r="EA87" s="92"/>
      <c r="EB87" s="91"/>
      <c r="EC87" s="91"/>
      <c r="ED87" s="228"/>
      <c r="EE87" s="90"/>
      <c r="EF87" s="90"/>
      <c r="EG87" s="90"/>
      <c r="EH87" s="295"/>
    </row>
    <row r="88" spans="1:138" ht="15" customHeight="1" x14ac:dyDescent="0.25">
      <c r="A88" s="54"/>
      <c r="B88" s="316"/>
      <c r="C88" s="54"/>
      <c r="D88" s="34"/>
      <c r="E88" s="34"/>
      <c r="F88" s="34"/>
      <c r="G88" s="34"/>
      <c r="H88" s="34"/>
      <c r="I88" s="34"/>
      <c r="J88" s="34"/>
      <c r="K88" s="163"/>
      <c r="L88" s="54"/>
      <c r="M88" s="54"/>
      <c r="N88" s="54"/>
      <c r="O88" s="54"/>
      <c r="P88" s="34"/>
      <c r="Q88" s="34"/>
      <c r="R88" s="34"/>
      <c r="S88" s="34"/>
      <c r="T88" s="54"/>
      <c r="U88" s="93"/>
      <c r="V88" s="54"/>
      <c r="W88" s="54"/>
      <c r="X88" s="34"/>
      <c r="Y88" s="54"/>
      <c r="Z88" s="34"/>
      <c r="AA88" s="54"/>
      <c r="AB88" s="34"/>
      <c r="AC88" s="295"/>
      <c r="AD88" s="54"/>
      <c r="AE88" s="387"/>
      <c r="AF88" s="34"/>
      <c r="AG88" s="157"/>
      <c r="AH88" s="163"/>
      <c r="AI88" s="54"/>
      <c r="AJ88" s="34"/>
      <c r="AK88" s="163"/>
      <c r="AL88" s="389"/>
      <c r="AM88" s="61"/>
      <c r="AN88" s="61"/>
      <c r="AO88" s="61"/>
      <c r="AP88" s="61"/>
      <c r="AQ88" s="61"/>
      <c r="AR88" s="61"/>
      <c r="AS88" s="94" t="str">
        <f t="shared" si="10"/>
        <v/>
      </c>
      <c r="AT88" s="61"/>
      <c r="AU88" s="61"/>
      <c r="AV88" s="249"/>
      <c r="AW88" s="61"/>
      <c r="AX88" s="237"/>
      <c r="AY88" s="247"/>
      <c r="AZ88" s="237"/>
      <c r="BA88" s="237"/>
      <c r="BB88" s="237"/>
      <c r="BC88" s="92"/>
      <c r="BD88" s="92"/>
      <c r="BE88" s="237"/>
      <c r="BF88" s="237"/>
      <c r="BG88" s="237"/>
      <c r="BH88" s="237"/>
      <c r="BI88" s="237"/>
      <c r="BJ88" s="295"/>
      <c r="BK88" s="91"/>
      <c r="BL88" s="100"/>
      <c r="BM88" s="100"/>
      <c r="BN88" s="100"/>
      <c r="BO88" s="295"/>
      <c r="BP88" s="61"/>
      <c r="BQ88" s="61"/>
      <c r="BR88" s="61"/>
      <c r="BS88" s="61"/>
      <c r="BT88" s="61"/>
      <c r="BU88" s="61"/>
      <c r="BV88" s="94" t="str">
        <f t="shared" si="11"/>
        <v/>
      </c>
      <c r="BW88" s="61"/>
      <c r="BX88" s="233"/>
      <c r="BY88" s="61"/>
      <c r="BZ88" s="295"/>
      <c r="CA88" s="61"/>
      <c r="CB88" s="61"/>
      <c r="CC88" s="61"/>
      <c r="CD88" s="61"/>
      <c r="CE88" s="61"/>
      <c r="CF88" s="233"/>
      <c r="CG88" s="186" t="str">
        <f t="shared" si="12"/>
        <v/>
      </c>
      <c r="CH88" s="186" t="str">
        <f t="shared" si="13"/>
        <v/>
      </c>
      <c r="CI88" s="186" t="str">
        <f t="shared" si="14"/>
        <v/>
      </c>
      <c r="CJ88" s="92"/>
      <c r="CK88" s="363"/>
      <c r="CL88" s="295"/>
      <c r="CM88" s="82"/>
      <c r="CN88" s="82"/>
      <c r="CO88" s="61"/>
      <c r="CP88" s="61"/>
      <c r="CQ88" s="61"/>
      <c r="CR88" s="54"/>
      <c r="CS88" s="90"/>
      <c r="CT88" s="295"/>
      <c r="CU88" s="34"/>
      <c r="CV88" s="163"/>
      <c r="CW88" s="54"/>
      <c r="CX88" s="295"/>
      <c r="CY88" s="235"/>
      <c r="CZ88" s="191"/>
      <c r="DA88" s="92"/>
      <c r="DB88" s="237"/>
      <c r="DC88" s="167"/>
      <c r="DD88" s="167"/>
      <c r="DE88" s="54"/>
      <c r="DF88" s="235"/>
      <c r="DG88" s="191"/>
      <c r="DH88" s="92"/>
      <c r="DI88" s="237"/>
      <c r="DJ88" s="167"/>
      <c r="DK88" s="167"/>
      <c r="DL88" s="54"/>
      <c r="DM88" s="61"/>
      <c r="DN88" s="61"/>
      <c r="DO88" s="61"/>
      <c r="DP88" s="61"/>
      <c r="DQ88" s="82"/>
      <c r="DR88" s="82"/>
      <c r="DS88" s="61"/>
      <c r="DT88" s="34"/>
      <c r="DU88" s="54"/>
      <c r="DV88" s="237"/>
      <c r="DW88" s="237"/>
      <c r="DX88" s="237"/>
      <c r="DY88" s="295"/>
      <c r="DZ88" s="92"/>
      <c r="EA88" s="92"/>
      <c r="EB88" s="91"/>
      <c r="EC88" s="91"/>
      <c r="ED88" s="228"/>
      <c r="EE88" s="90"/>
      <c r="EF88" s="90"/>
      <c r="EG88" s="90"/>
      <c r="EH88" s="295"/>
    </row>
    <row r="89" spans="1:138" ht="15" customHeight="1" x14ac:dyDescent="0.25">
      <c r="A89" s="54"/>
      <c r="B89" s="316"/>
      <c r="C89" s="54"/>
      <c r="D89" s="34"/>
      <c r="E89" s="34"/>
      <c r="F89" s="34"/>
      <c r="G89" s="34"/>
      <c r="H89" s="34"/>
      <c r="I89" s="34"/>
      <c r="J89" s="34"/>
      <c r="K89" s="163"/>
      <c r="L89" s="54"/>
      <c r="M89" s="54"/>
      <c r="N89" s="54"/>
      <c r="O89" s="54"/>
      <c r="P89" s="34"/>
      <c r="Q89" s="34"/>
      <c r="R89" s="34"/>
      <c r="S89" s="34"/>
      <c r="T89" s="54"/>
      <c r="U89" s="93"/>
      <c r="V89" s="54"/>
      <c r="W89" s="54"/>
      <c r="X89" s="34"/>
      <c r="Y89" s="54"/>
      <c r="Z89" s="34"/>
      <c r="AA89" s="54"/>
      <c r="AB89" s="34"/>
      <c r="AC89" s="295"/>
      <c r="AD89" s="54"/>
      <c r="AE89" s="387"/>
      <c r="AF89" s="34"/>
      <c r="AG89" s="157"/>
      <c r="AH89" s="163"/>
      <c r="AI89" s="54"/>
      <c r="AJ89" s="34"/>
      <c r="AK89" s="163"/>
      <c r="AL89" s="389"/>
      <c r="AM89" s="61"/>
      <c r="AN89" s="61"/>
      <c r="AO89" s="61"/>
      <c r="AP89" s="61"/>
      <c r="AQ89" s="61"/>
      <c r="AR89" s="61"/>
      <c r="AS89" s="94" t="str">
        <f t="shared" si="10"/>
        <v/>
      </c>
      <c r="AT89" s="61"/>
      <c r="AU89" s="61"/>
      <c r="AV89" s="249"/>
      <c r="AW89" s="61"/>
      <c r="AX89" s="237"/>
      <c r="AY89" s="247"/>
      <c r="AZ89" s="237"/>
      <c r="BA89" s="237"/>
      <c r="BB89" s="237"/>
      <c r="BC89" s="92"/>
      <c r="BD89" s="92"/>
      <c r="BE89" s="237"/>
      <c r="BF89" s="237"/>
      <c r="BG89" s="237"/>
      <c r="BH89" s="237"/>
      <c r="BI89" s="237"/>
      <c r="BJ89" s="295"/>
      <c r="BK89" s="91"/>
      <c r="BL89" s="100"/>
      <c r="BM89" s="100"/>
      <c r="BN89" s="100"/>
      <c r="BO89" s="295"/>
      <c r="BP89" s="61"/>
      <c r="BQ89" s="61"/>
      <c r="BR89" s="61"/>
      <c r="BS89" s="61"/>
      <c r="BT89" s="61"/>
      <c r="BU89" s="61"/>
      <c r="BV89" s="94" t="str">
        <f t="shared" si="11"/>
        <v/>
      </c>
      <c r="BW89" s="61"/>
      <c r="BX89" s="233"/>
      <c r="BY89" s="61"/>
      <c r="BZ89" s="295"/>
      <c r="CA89" s="61"/>
      <c r="CB89" s="61"/>
      <c r="CC89" s="61"/>
      <c r="CD89" s="61"/>
      <c r="CE89" s="61"/>
      <c r="CF89" s="233"/>
      <c r="CG89" s="186" t="str">
        <f t="shared" si="12"/>
        <v/>
      </c>
      <c r="CH89" s="186" t="str">
        <f t="shared" si="13"/>
        <v/>
      </c>
      <c r="CI89" s="186" t="str">
        <f t="shared" si="14"/>
        <v/>
      </c>
      <c r="CJ89" s="92"/>
      <c r="CK89" s="363"/>
      <c r="CL89" s="295"/>
      <c r="CM89" s="82"/>
      <c r="CN89" s="82"/>
      <c r="CO89" s="61"/>
      <c r="CP89" s="61"/>
      <c r="CQ89" s="61"/>
      <c r="CR89" s="54"/>
      <c r="CS89" s="90"/>
      <c r="CT89" s="295"/>
      <c r="CU89" s="34"/>
      <c r="CV89" s="163"/>
      <c r="CW89" s="54"/>
      <c r="CX89" s="295"/>
      <c r="CY89" s="235"/>
      <c r="CZ89" s="191"/>
      <c r="DA89" s="92"/>
      <c r="DB89" s="237"/>
      <c r="DC89" s="167"/>
      <c r="DD89" s="167"/>
      <c r="DE89" s="54"/>
      <c r="DF89" s="235"/>
      <c r="DG89" s="191"/>
      <c r="DH89" s="92"/>
      <c r="DI89" s="237"/>
      <c r="DJ89" s="167"/>
      <c r="DK89" s="167"/>
      <c r="DL89" s="54"/>
      <c r="DM89" s="61"/>
      <c r="DN89" s="61"/>
      <c r="DO89" s="61"/>
      <c r="DP89" s="61"/>
      <c r="DQ89" s="82"/>
      <c r="DR89" s="82"/>
      <c r="DS89" s="61"/>
      <c r="DT89" s="34"/>
      <c r="DU89" s="54"/>
      <c r="DV89" s="237"/>
      <c r="DW89" s="237"/>
      <c r="DX89" s="237"/>
      <c r="DY89" s="295"/>
      <c r="DZ89" s="92"/>
      <c r="EA89" s="92"/>
      <c r="EB89" s="91"/>
      <c r="EC89" s="91"/>
      <c r="ED89" s="228"/>
      <c r="EE89" s="90"/>
      <c r="EF89" s="90"/>
      <c r="EG89" s="90"/>
      <c r="EH89" s="295"/>
    </row>
    <row r="90" spans="1:138" ht="15" customHeight="1" x14ac:dyDescent="0.25">
      <c r="A90" s="54"/>
      <c r="B90" s="316"/>
      <c r="C90" s="54"/>
      <c r="D90" s="34"/>
      <c r="E90" s="34"/>
      <c r="F90" s="34"/>
      <c r="G90" s="34"/>
      <c r="H90" s="34"/>
      <c r="I90" s="34"/>
      <c r="J90" s="34"/>
      <c r="K90" s="163"/>
      <c r="L90" s="54"/>
      <c r="M90" s="54"/>
      <c r="N90" s="54"/>
      <c r="O90" s="54"/>
      <c r="P90" s="34"/>
      <c r="Q90" s="34"/>
      <c r="R90" s="34"/>
      <c r="S90" s="34"/>
      <c r="T90" s="54"/>
      <c r="U90" s="93"/>
      <c r="V90" s="54"/>
      <c r="W90" s="54"/>
      <c r="X90" s="34"/>
      <c r="Y90" s="54"/>
      <c r="Z90" s="34"/>
      <c r="AA90" s="54"/>
      <c r="AB90" s="34"/>
      <c r="AC90" s="295"/>
      <c r="AD90" s="54"/>
      <c r="AE90" s="387"/>
      <c r="AF90" s="34"/>
      <c r="AG90" s="157"/>
      <c r="AH90" s="163"/>
      <c r="AI90" s="54"/>
      <c r="AJ90" s="34"/>
      <c r="AK90" s="163"/>
      <c r="AL90" s="389"/>
      <c r="AM90" s="61"/>
      <c r="AN90" s="61"/>
      <c r="AO90" s="61"/>
      <c r="AP90" s="61"/>
      <c r="AQ90" s="61"/>
      <c r="AR90" s="61"/>
      <c r="AS90" s="94" t="str">
        <f t="shared" si="10"/>
        <v/>
      </c>
      <c r="AT90" s="61"/>
      <c r="AU90" s="61"/>
      <c r="AV90" s="249"/>
      <c r="AW90" s="61"/>
      <c r="AX90" s="237"/>
      <c r="AY90" s="247"/>
      <c r="AZ90" s="237"/>
      <c r="BA90" s="237"/>
      <c r="BB90" s="237"/>
      <c r="BC90" s="92"/>
      <c r="BD90" s="92"/>
      <c r="BE90" s="237"/>
      <c r="BF90" s="237"/>
      <c r="BG90" s="237"/>
      <c r="BH90" s="237"/>
      <c r="BI90" s="237"/>
      <c r="BJ90" s="295"/>
      <c r="BK90" s="91"/>
      <c r="BL90" s="100"/>
      <c r="BM90" s="100"/>
      <c r="BN90" s="100"/>
      <c r="BO90" s="295"/>
      <c r="BP90" s="61"/>
      <c r="BQ90" s="61"/>
      <c r="BR90" s="61"/>
      <c r="BS90" s="61"/>
      <c r="BT90" s="61"/>
      <c r="BU90" s="61"/>
      <c r="BV90" s="94" t="str">
        <f t="shared" si="11"/>
        <v/>
      </c>
      <c r="BW90" s="61"/>
      <c r="BX90" s="233"/>
      <c r="BY90" s="61"/>
      <c r="BZ90" s="295"/>
      <c r="CA90" s="61"/>
      <c r="CB90" s="61"/>
      <c r="CC90" s="61"/>
      <c r="CD90" s="61"/>
      <c r="CE90" s="61"/>
      <c r="CF90" s="233"/>
      <c r="CG90" s="186" t="str">
        <f t="shared" si="12"/>
        <v/>
      </c>
      <c r="CH90" s="186" t="str">
        <f t="shared" si="13"/>
        <v/>
      </c>
      <c r="CI90" s="186" t="str">
        <f t="shared" si="14"/>
        <v/>
      </c>
      <c r="CJ90" s="92"/>
      <c r="CK90" s="363"/>
      <c r="CL90" s="295"/>
      <c r="CM90" s="82"/>
      <c r="CN90" s="82"/>
      <c r="CO90" s="61"/>
      <c r="CP90" s="61"/>
      <c r="CQ90" s="61"/>
      <c r="CR90" s="54"/>
      <c r="CS90" s="90"/>
      <c r="CT90" s="295"/>
      <c r="CU90" s="34"/>
      <c r="CV90" s="163"/>
      <c r="CW90" s="54"/>
      <c r="CX90" s="295"/>
      <c r="CY90" s="235"/>
      <c r="CZ90" s="191"/>
      <c r="DA90" s="92"/>
      <c r="DB90" s="237"/>
      <c r="DC90" s="167"/>
      <c r="DD90" s="167"/>
      <c r="DE90" s="54"/>
      <c r="DF90" s="235"/>
      <c r="DG90" s="191"/>
      <c r="DH90" s="92"/>
      <c r="DI90" s="237"/>
      <c r="DJ90" s="167"/>
      <c r="DK90" s="167"/>
      <c r="DL90" s="54"/>
      <c r="DM90" s="61"/>
      <c r="DN90" s="61"/>
      <c r="DO90" s="61"/>
      <c r="DP90" s="61"/>
      <c r="DQ90" s="82"/>
      <c r="DR90" s="82"/>
      <c r="DS90" s="61"/>
      <c r="DT90" s="34"/>
      <c r="DU90" s="54"/>
      <c r="DV90" s="237"/>
      <c r="DW90" s="237"/>
      <c r="DX90" s="237"/>
      <c r="DY90" s="295"/>
      <c r="DZ90" s="92"/>
      <c r="EA90" s="92"/>
      <c r="EB90" s="91"/>
      <c r="EC90" s="91"/>
      <c r="ED90" s="228"/>
      <c r="EE90" s="90"/>
      <c r="EF90" s="90"/>
      <c r="EG90" s="90"/>
      <c r="EH90" s="295"/>
    </row>
    <row r="91" spans="1:138" ht="15" customHeight="1" x14ac:dyDescent="0.25">
      <c r="A91" s="54"/>
      <c r="B91" s="316"/>
      <c r="C91" s="54"/>
      <c r="D91" s="34"/>
      <c r="E91" s="34"/>
      <c r="F91" s="34"/>
      <c r="G91" s="34"/>
      <c r="H91" s="34"/>
      <c r="I91" s="34"/>
      <c r="J91" s="34"/>
      <c r="K91" s="163"/>
      <c r="L91" s="54"/>
      <c r="M91" s="54"/>
      <c r="N91" s="54"/>
      <c r="O91" s="54"/>
      <c r="P91" s="34"/>
      <c r="Q91" s="34"/>
      <c r="R91" s="34"/>
      <c r="S91" s="34"/>
      <c r="T91" s="54"/>
      <c r="U91" s="93"/>
      <c r="V91" s="54"/>
      <c r="W91" s="54"/>
      <c r="X91" s="34"/>
      <c r="Y91" s="54"/>
      <c r="Z91" s="34"/>
      <c r="AA91" s="54"/>
      <c r="AB91" s="34"/>
      <c r="AC91" s="295"/>
      <c r="AD91" s="54"/>
      <c r="AE91" s="387"/>
      <c r="AF91" s="34"/>
      <c r="AG91" s="157"/>
      <c r="AH91" s="163"/>
      <c r="AI91" s="54"/>
      <c r="AJ91" s="34"/>
      <c r="AK91" s="163"/>
      <c r="AL91" s="389"/>
      <c r="AM91" s="61"/>
      <c r="AN91" s="61"/>
      <c r="AO91" s="61"/>
      <c r="AP91" s="61"/>
      <c r="AQ91" s="61"/>
      <c r="AR91" s="61"/>
      <c r="AS91" s="94" t="str">
        <f t="shared" si="10"/>
        <v/>
      </c>
      <c r="AT91" s="61"/>
      <c r="AU91" s="61"/>
      <c r="AV91" s="249"/>
      <c r="AW91" s="61"/>
      <c r="AX91" s="237"/>
      <c r="AY91" s="247"/>
      <c r="AZ91" s="237"/>
      <c r="BA91" s="237"/>
      <c r="BB91" s="237"/>
      <c r="BC91" s="92"/>
      <c r="BD91" s="92"/>
      <c r="BE91" s="237"/>
      <c r="BF91" s="237"/>
      <c r="BG91" s="237"/>
      <c r="BH91" s="237"/>
      <c r="BI91" s="237"/>
      <c r="BJ91" s="295"/>
      <c r="BK91" s="91"/>
      <c r="BL91" s="100"/>
      <c r="BM91" s="100"/>
      <c r="BN91" s="100"/>
      <c r="BO91" s="295"/>
      <c r="BP91" s="61"/>
      <c r="BQ91" s="61"/>
      <c r="BR91" s="61"/>
      <c r="BS91" s="61"/>
      <c r="BT91" s="61"/>
      <c r="BU91" s="61"/>
      <c r="BV91" s="94" t="str">
        <f t="shared" si="11"/>
        <v/>
      </c>
      <c r="BW91" s="61"/>
      <c r="BX91" s="233"/>
      <c r="BY91" s="61"/>
      <c r="BZ91" s="295"/>
      <c r="CA91" s="61"/>
      <c r="CB91" s="61"/>
      <c r="CC91" s="61"/>
      <c r="CD91" s="61"/>
      <c r="CE91" s="61"/>
      <c r="CF91" s="233"/>
      <c r="CG91" s="186" t="str">
        <f t="shared" si="12"/>
        <v/>
      </c>
      <c r="CH91" s="186" t="str">
        <f t="shared" si="13"/>
        <v/>
      </c>
      <c r="CI91" s="186" t="str">
        <f t="shared" si="14"/>
        <v/>
      </c>
      <c r="CJ91" s="92"/>
      <c r="CK91" s="363"/>
      <c r="CL91" s="295"/>
      <c r="CM91" s="82"/>
      <c r="CN91" s="82"/>
      <c r="CO91" s="61"/>
      <c r="CP91" s="61"/>
      <c r="CQ91" s="61"/>
      <c r="CR91" s="54"/>
      <c r="CS91" s="90"/>
      <c r="CT91" s="295"/>
      <c r="CU91" s="34"/>
      <c r="CV91" s="163"/>
      <c r="CW91" s="54"/>
      <c r="CX91" s="295"/>
      <c r="CY91" s="235"/>
      <c r="CZ91" s="191"/>
      <c r="DA91" s="92"/>
      <c r="DB91" s="237"/>
      <c r="DC91" s="167"/>
      <c r="DD91" s="167"/>
      <c r="DE91" s="54"/>
      <c r="DF91" s="235"/>
      <c r="DG91" s="191"/>
      <c r="DH91" s="92"/>
      <c r="DI91" s="237"/>
      <c r="DJ91" s="167"/>
      <c r="DK91" s="167"/>
      <c r="DL91" s="54"/>
      <c r="DM91" s="61"/>
      <c r="DN91" s="61"/>
      <c r="DO91" s="61"/>
      <c r="DP91" s="61"/>
      <c r="DQ91" s="82"/>
      <c r="DR91" s="82"/>
      <c r="DS91" s="61"/>
      <c r="DT91" s="34"/>
      <c r="DU91" s="54"/>
      <c r="DV91" s="237"/>
      <c r="DW91" s="237"/>
      <c r="DX91" s="237"/>
      <c r="DY91" s="295"/>
      <c r="DZ91" s="92"/>
      <c r="EA91" s="92"/>
      <c r="EB91" s="91"/>
      <c r="EC91" s="91"/>
      <c r="ED91" s="228"/>
      <c r="EE91" s="90"/>
      <c r="EF91" s="90"/>
      <c r="EG91" s="90"/>
      <c r="EH91" s="295"/>
    </row>
    <row r="92" spans="1:138" ht="15" customHeight="1" x14ac:dyDescent="0.25">
      <c r="A92" s="54"/>
      <c r="B92" s="316"/>
      <c r="C92" s="54"/>
      <c r="D92" s="34"/>
      <c r="E92" s="34"/>
      <c r="F92" s="34"/>
      <c r="G92" s="34"/>
      <c r="H92" s="34"/>
      <c r="I92" s="34"/>
      <c r="J92" s="34"/>
      <c r="K92" s="163"/>
      <c r="L92" s="54"/>
      <c r="M92" s="54"/>
      <c r="N92" s="54"/>
      <c r="O92" s="54"/>
      <c r="P92" s="34"/>
      <c r="Q92" s="34"/>
      <c r="R92" s="34"/>
      <c r="S92" s="34"/>
      <c r="T92" s="54"/>
      <c r="U92" s="93"/>
      <c r="V92" s="54"/>
      <c r="W92" s="54"/>
      <c r="X92" s="34"/>
      <c r="Y92" s="54"/>
      <c r="Z92" s="34"/>
      <c r="AA92" s="54"/>
      <c r="AB92" s="34"/>
      <c r="AC92" s="295"/>
      <c r="AD92" s="54"/>
      <c r="AE92" s="387"/>
      <c r="AF92" s="34"/>
      <c r="AG92" s="157"/>
      <c r="AH92" s="163"/>
      <c r="AI92" s="54"/>
      <c r="AJ92" s="34"/>
      <c r="AK92" s="163"/>
      <c r="AL92" s="389"/>
      <c r="AM92" s="61"/>
      <c r="AN92" s="61"/>
      <c r="AO92" s="61"/>
      <c r="AP92" s="61"/>
      <c r="AQ92" s="61"/>
      <c r="AR92" s="61"/>
      <c r="AS92" s="94" t="str">
        <f t="shared" si="10"/>
        <v/>
      </c>
      <c r="AT92" s="61"/>
      <c r="AU92" s="61"/>
      <c r="AV92" s="249"/>
      <c r="AW92" s="61"/>
      <c r="AX92" s="237"/>
      <c r="AY92" s="247"/>
      <c r="AZ92" s="237"/>
      <c r="BA92" s="237"/>
      <c r="BB92" s="237"/>
      <c r="BC92" s="92"/>
      <c r="BD92" s="92"/>
      <c r="BE92" s="237"/>
      <c r="BF92" s="237"/>
      <c r="BG92" s="237"/>
      <c r="BH92" s="237"/>
      <c r="BI92" s="237"/>
      <c r="BJ92" s="295"/>
      <c r="BK92" s="91"/>
      <c r="BL92" s="100"/>
      <c r="BM92" s="100"/>
      <c r="BN92" s="100"/>
      <c r="BO92" s="295"/>
      <c r="BP92" s="61"/>
      <c r="BQ92" s="61"/>
      <c r="BR92" s="61"/>
      <c r="BS92" s="61"/>
      <c r="BT92" s="61"/>
      <c r="BU92" s="61"/>
      <c r="BV92" s="94" t="str">
        <f t="shared" si="11"/>
        <v/>
      </c>
      <c r="BW92" s="61"/>
      <c r="BX92" s="233"/>
      <c r="BY92" s="61"/>
      <c r="BZ92" s="295"/>
      <c r="CA92" s="61"/>
      <c r="CB92" s="61"/>
      <c r="CC92" s="61"/>
      <c r="CD92" s="61"/>
      <c r="CE92" s="61"/>
      <c r="CF92" s="233"/>
      <c r="CG92" s="186" t="str">
        <f t="shared" si="12"/>
        <v/>
      </c>
      <c r="CH92" s="186" t="str">
        <f t="shared" si="13"/>
        <v/>
      </c>
      <c r="CI92" s="186" t="str">
        <f t="shared" si="14"/>
        <v/>
      </c>
      <c r="CJ92" s="92"/>
      <c r="CK92" s="363"/>
      <c r="CL92" s="295"/>
      <c r="CM92" s="82"/>
      <c r="CN92" s="82"/>
      <c r="CO92" s="61"/>
      <c r="CP92" s="61"/>
      <c r="CQ92" s="61"/>
      <c r="CR92" s="54"/>
      <c r="CS92" s="90"/>
      <c r="CT92" s="295"/>
      <c r="CU92" s="34"/>
      <c r="CV92" s="163"/>
      <c r="CW92" s="54"/>
      <c r="CX92" s="295"/>
      <c r="CY92" s="235"/>
      <c r="CZ92" s="191"/>
      <c r="DA92" s="92"/>
      <c r="DB92" s="237"/>
      <c r="DC92" s="167"/>
      <c r="DD92" s="167"/>
      <c r="DE92" s="54"/>
      <c r="DF92" s="235"/>
      <c r="DG92" s="191"/>
      <c r="DH92" s="92"/>
      <c r="DI92" s="237"/>
      <c r="DJ92" s="167"/>
      <c r="DK92" s="167"/>
      <c r="DL92" s="54"/>
      <c r="DM92" s="61"/>
      <c r="DN92" s="61"/>
      <c r="DO92" s="61"/>
      <c r="DP92" s="61"/>
      <c r="DQ92" s="82"/>
      <c r="DR92" s="82"/>
      <c r="DS92" s="61"/>
      <c r="DT92" s="34"/>
      <c r="DU92" s="54"/>
      <c r="DV92" s="237"/>
      <c r="DW92" s="237"/>
      <c r="DX92" s="237"/>
      <c r="DY92" s="295"/>
      <c r="DZ92" s="92"/>
      <c r="EA92" s="92"/>
      <c r="EB92" s="91"/>
      <c r="EC92" s="91"/>
      <c r="ED92" s="228"/>
      <c r="EE92" s="90"/>
      <c r="EF92" s="90"/>
      <c r="EG92" s="90"/>
      <c r="EH92" s="295"/>
    </row>
    <row r="93" spans="1:138" ht="15" customHeight="1" x14ac:dyDescent="0.25">
      <c r="A93" s="54"/>
      <c r="B93" s="316"/>
      <c r="C93" s="54"/>
      <c r="D93" s="34"/>
      <c r="E93" s="34"/>
      <c r="F93" s="34"/>
      <c r="G93" s="34"/>
      <c r="H93" s="34"/>
      <c r="I93" s="34"/>
      <c r="J93" s="34"/>
      <c r="K93" s="163"/>
      <c r="L93" s="54"/>
      <c r="M93" s="54"/>
      <c r="N93" s="54"/>
      <c r="O93" s="54"/>
      <c r="P93" s="34"/>
      <c r="Q93" s="34"/>
      <c r="R93" s="34"/>
      <c r="S93" s="34"/>
      <c r="T93" s="54"/>
      <c r="U93" s="93"/>
      <c r="V93" s="54"/>
      <c r="W93" s="54"/>
      <c r="X93" s="34"/>
      <c r="Y93" s="54"/>
      <c r="Z93" s="34"/>
      <c r="AA93" s="54"/>
      <c r="AB93" s="34"/>
      <c r="AC93" s="295"/>
      <c r="AD93" s="54"/>
      <c r="AE93" s="387"/>
      <c r="AF93" s="34"/>
      <c r="AG93" s="157"/>
      <c r="AH93" s="163"/>
      <c r="AI93" s="54"/>
      <c r="AJ93" s="34"/>
      <c r="AK93" s="163"/>
      <c r="AL93" s="389"/>
      <c r="AM93" s="61"/>
      <c r="AN93" s="61"/>
      <c r="AO93" s="61"/>
      <c r="AP93" s="61"/>
      <c r="AQ93" s="61"/>
      <c r="AR93" s="61"/>
      <c r="AS93" s="94" t="str">
        <f t="shared" si="10"/>
        <v/>
      </c>
      <c r="AT93" s="61"/>
      <c r="AU93" s="61"/>
      <c r="AV93" s="249"/>
      <c r="AW93" s="61"/>
      <c r="AX93" s="237"/>
      <c r="AY93" s="247"/>
      <c r="AZ93" s="237"/>
      <c r="BA93" s="237"/>
      <c r="BB93" s="237"/>
      <c r="BC93" s="92"/>
      <c r="BD93" s="92"/>
      <c r="BE93" s="237"/>
      <c r="BF93" s="237"/>
      <c r="BG93" s="237"/>
      <c r="BH93" s="237"/>
      <c r="BI93" s="237"/>
      <c r="BJ93" s="295"/>
      <c r="BK93" s="91"/>
      <c r="BL93" s="100"/>
      <c r="BM93" s="100"/>
      <c r="BN93" s="100"/>
      <c r="BO93" s="295"/>
      <c r="BP93" s="61"/>
      <c r="BQ93" s="61"/>
      <c r="BR93" s="61"/>
      <c r="BS93" s="61"/>
      <c r="BT93" s="61"/>
      <c r="BU93" s="61"/>
      <c r="BV93" s="94" t="str">
        <f t="shared" si="11"/>
        <v/>
      </c>
      <c r="BW93" s="61"/>
      <c r="BX93" s="233"/>
      <c r="BY93" s="61"/>
      <c r="BZ93" s="295"/>
      <c r="CA93" s="61"/>
      <c r="CB93" s="61"/>
      <c r="CC93" s="61"/>
      <c r="CD93" s="61"/>
      <c r="CE93" s="61"/>
      <c r="CF93" s="233"/>
      <c r="CG93" s="186" t="str">
        <f t="shared" si="12"/>
        <v/>
      </c>
      <c r="CH93" s="186" t="str">
        <f t="shared" si="13"/>
        <v/>
      </c>
      <c r="CI93" s="186" t="str">
        <f t="shared" si="14"/>
        <v/>
      </c>
      <c r="CJ93" s="92"/>
      <c r="CK93" s="363"/>
      <c r="CL93" s="295"/>
      <c r="CM93" s="82"/>
      <c r="CN93" s="82"/>
      <c r="CO93" s="61"/>
      <c r="CP93" s="61"/>
      <c r="CQ93" s="61"/>
      <c r="CR93" s="54"/>
      <c r="CS93" s="90"/>
      <c r="CT93" s="295"/>
      <c r="CU93" s="34"/>
      <c r="CV93" s="163"/>
      <c r="CW93" s="54"/>
      <c r="CX93" s="295"/>
      <c r="CY93" s="235"/>
      <c r="CZ93" s="191"/>
      <c r="DA93" s="92"/>
      <c r="DB93" s="237"/>
      <c r="DC93" s="167"/>
      <c r="DD93" s="167"/>
      <c r="DE93" s="54"/>
      <c r="DF93" s="235"/>
      <c r="DG93" s="191"/>
      <c r="DH93" s="92"/>
      <c r="DI93" s="237"/>
      <c r="DJ93" s="167"/>
      <c r="DK93" s="167"/>
      <c r="DL93" s="54"/>
      <c r="DM93" s="61"/>
      <c r="DN93" s="61"/>
      <c r="DO93" s="61"/>
      <c r="DP93" s="61"/>
      <c r="DQ93" s="82"/>
      <c r="DR93" s="82"/>
      <c r="DS93" s="61"/>
      <c r="DT93" s="34"/>
      <c r="DU93" s="54"/>
      <c r="DV93" s="237"/>
      <c r="DW93" s="237"/>
      <c r="DX93" s="237"/>
      <c r="DY93" s="295"/>
      <c r="DZ93" s="92"/>
      <c r="EA93" s="92"/>
      <c r="EB93" s="91"/>
      <c r="EC93" s="91"/>
      <c r="ED93" s="228"/>
      <c r="EE93" s="90"/>
      <c r="EF93" s="90"/>
      <c r="EG93" s="90"/>
      <c r="EH93" s="295"/>
    </row>
    <row r="94" spans="1:138" ht="15" customHeight="1" x14ac:dyDescent="0.25">
      <c r="A94" s="54"/>
      <c r="B94" s="316"/>
      <c r="C94" s="54"/>
      <c r="D94" s="34"/>
      <c r="E94" s="34"/>
      <c r="F94" s="34"/>
      <c r="G94" s="34"/>
      <c r="H94" s="34"/>
      <c r="I94" s="34"/>
      <c r="J94" s="34"/>
      <c r="K94" s="163"/>
      <c r="L94" s="54"/>
      <c r="M94" s="54"/>
      <c r="N94" s="54"/>
      <c r="O94" s="54"/>
      <c r="P94" s="34"/>
      <c r="Q94" s="34"/>
      <c r="R94" s="34"/>
      <c r="S94" s="34"/>
      <c r="T94" s="54"/>
      <c r="U94" s="93"/>
      <c r="V94" s="54"/>
      <c r="W94" s="54"/>
      <c r="X94" s="34"/>
      <c r="Y94" s="54"/>
      <c r="Z94" s="34"/>
      <c r="AA94" s="54"/>
      <c r="AB94" s="34"/>
      <c r="AC94" s="295"/>
      <c r="AD94" s="54"/>
      <c r="AE94" s="387"/>
      <c r="AF94" s="34"/>
      <c r="AG94" s="157"/>
      <c r="AH94" s="163"/>
      <c r="AI94" s="54"/>
      <c r="AJ94" s="34"/>
      <c r="AK94" s="163"/>
      <c r="AL94" s="389"/>
      <c r="AM94" s="61"/>
      <c r="AN94" s="61"/>
      <c r="AO94" s="61"/>
      <c r="AP94" s="61"/>
      <c r="AQ94" s="61"/>
      <c r="AR94" s="61"/>
      <c r="AS94" s="94" t="str">
        <f t="shared" si="10"/>
        <v/>
      </c>
      <c r="AT94" s="61"/>
      <c r="AU94" s="61"/>
      <c r="AV94" s="249"/>
      <c r="AW94" s="61"/>
      <c r="AX94" s="237"/>
      <c r="AY94" s="247"/>
      <c r="AZ94" s="237"/>
      <c r="BA94" s="237"/>
      <c r="BB94" s="237"/>
      <c r="BC94" s="92"/>
      <c r="BD94" s="92"/>
      <c r="BE94" s="237"/>
      <c r="BF94" s="237"/>
      <c r="BG94" s="237"/>
      <c r="BH94" s="237"/>
      <c r="BI94" s="237"/>
      <c r="BJ94" s="295"/>
      <c r="BK94" s="91"/>
      <c r="BL94" s="100"/>
      <c r="BM94" s="100"/>
      <c r="BN94" s="100"/>
      <c r="BO94" s="295"/>
      <c r="BP94" s="61"/>
      <c r="BQ94" s="61"/>
      <c r="BR94" s="61"/>
      <c r="BS94" s="61"/>
      <c r="BT94" s="61"/>
      <c r="BU94" s="61"/>
      <c r="BV94" s="94" t="str">
        <f t="shared" si="11"/>
        <v/>
      </c>
      <c r="BW94" s="61"/>
      <c r="BX94" s="233"/>
      <c r="BY94" s="61"/>
      <c r="BZ94" s="295"/>
      <c r="CA94" s="61"/>
      <c r="CB94" s="61"/>
      <c r="CC94" s="61"/>
      <c r="CD94" s="61"/>
      <c r="CE94" s="61"/>
      <c r="CF94" s="233"/>
      <c r="CG94" s="186" t="str">
        <f t="shared" si="12"/>
        <v/>
      </c>
      <c r="CH94" s="186" t="str">
        <f t="shared" si="13"/>
        <v/>
      </c>
      <c r="CI94" s="186" t="str">
        <f t="shared" si="14"/>
        <v/>
      </c>
      <c r="CJ94" s="92"/>
      <c r="CK94" s="363"/>
      <c r="CL94" s="295"/>
      <c r="CM94" s="82"/>
      <c r="CN94" s="82"/>
      <c r="CO94" s="61"/>
      <c r="CP94" s="61"/>
      <c r="CQ94" s="61"/>
      <c r="CR94" s="54"/>
      <c r="CS94" s="90"/>
      <c r="CT94" s="295"/>
      <c r="CU94" s="34"/>
      <c r="CV94" s="163"/>
      <c r="CW94" s="54"/>
      <c r="CX94" s="295"/>
      <c r="CY94" s="235"/>
      <c r="CZ94" s="191"/>
      <c r="DA94" s="92"/>
      <c r="DB94" s="237"/>
      <c r="DC94" s="167"/>
      <c r="DD94" s="167"/>
      <c r="DE94" s="54"/>
      <c r="DF94" s="235"/>
      <c r="DG94" s="191"/>
      <c r="DH94" s="92"/>
      <c r="DI94" s="237"/>
      <c r="DJ94" s="167"/>
      <c r="DK94" s="167"/>
      <c r="DL94" s="54"/>
      <c r="DM94" s="61"/>
      <c r="DN94" s="61"/>
      <c r="DO94" s="61"/>
      <c r="DP94" s="61"/>
      <c r="DQ94" s="82"/>
      <c r="DR94" s="82"/>
      <c r="DS94" s="61"/>
      <c r="DT94" s="34"/>
      <c r="DU94" s="54"/>
      <c r="DV94" s="237"/>
      <c r="DW94" s="237"/>
      <c r="DX94" s="237"/>
      <c r="DY94" s="295"/>
      <c r="DZ94" s="92"/>
      <c r="EA94" s="92"/>
      <c r="EB94" s="91"/>
      <c r="EC94" s="91"/>
      <c r="ED94" s="228"/>
      <c r="EE94" s="90"/>
      <c r="EF94" s="90"/>
      <c r="EG94" s="90"/>
      <c r="EH94" s="295"/>
    </row>
    <row r="95" spans="1:138" ht="15" customHeight="1" x14ac:dyDescent="0.25">
      <c r="A95" s="54"/>
      <c r="B95" s="316"/>
      <c r="C95" s="54"/>
      <c r="D95" s="34"/>
      <c r="E95" s="34"/>
      <c r="F95" s="34"/>
      <c r="G95" s="34"/>
      <c r="H95" s="34"/>
      <c r="I95" s="34"/>
      <c r="J95" s="34"/>
      <c r="K95" s="163"/>
      <c r="L95" s="54"/>
      <c r="M95" s="54"/>
      <c r="N95" s="54"/>
      <c r="O95" s="54"/>
      <c r="P95" s="34"/>
      <c r="Q95" s="34"/>
      <c r="R95" s="34"/>
      <c r="S95" s="34"/>
      <c r="T95" s="54"/>
      <c r="U95" s="93"/>
      <c r="V95" s="54"/>
      <c r="W95" s="54"/>
      <c r="X95" s="34"/>
      <c r="Y95" s="54"/>
      <c r="Z95" s="34"/>
      <c r="AA95" s="54"/>
      <c r="AB95" s="34"/>
      <c r="AC95" s="295"/>
      <c r="AD95" s="54"/>
      <c r="AE95" s="387"/>
      <c r="AF95" s="34"/>
      <c r="AG95" s="157"/>
      <c r="AH95" s="163"/>
      <c r="AI95" s="54"/>
      <c r="AJ95" s="34"/>
      <c r="AK95" s="163"/>
      <c r="AL95" s="389"/>
      <c r="AM95" s="61"/>
      <c r="AN95" s="61"/>
      <c r="AO95" s="61"/>
      <c r="AP95" s="61"/>
      <c r="AQ95" s="61"/>
      <c r="AR95" s="61"/>
      <c r="AS95" s="94" t="str">
        <f t="shared" si="10"/>
        <v/>
      </c>
      <c r="AT95" s="61"/>
      <c r="AU95" s="61"/>
      <c r="AV95" s="249"/>
      <c r="AW95" s="61"/>
      <c r="AX95" s="237"/>
      <c r="AY95" s="247"/>
      <c r="AZ95" s="237"/>
      <c r="BA95" s="237"/>
      <c r="BB95" s="237"/>
      <c r="BC95" s="92"/>
      <c r="BD95" s="92"/>
      <c r="BE95" s="237"/>
      <c r="BF95" s="237"/>
      <c r="BG95" s="237"/>
      <c r="BH95" s="237"/>
      <c r="BI95" s="237"/>
      <c r="BJ95" s="295"/>
      <c r="BK95" s="91"/>
      <c r="BL95" s="100"/>
      <c r="BM95" s="100"/>
      <c r="BN95" s="100"/>
      <c r="BO95" s="295"/>
      <c r="BP95" s="61"/>
      <c r="BQ95" s="61"/>
      <c r="BR95" s="61"/>
      <c r="BS95" s="61"/>
      <c r="BT95" s="61"/>
      <c r="BU95" s="61"/>
      <c r="BV95" s="94" t="str">
        <f t="shared" si="11"/>
        <v/>
      </c>
      <c r="BW95" s="61"/>
      <c r="BX95" s="233"/>
      <c r="BY95" s="61"/>
      <c r="BZ95" s="295"/>
      <c r="CA95" s="61"/>
      <c r="CB95" s="61"/>
      <c r="CC95" s="61"/>
      <c r="CD95" s="61"/>
      <c r="CE95" s="61"/>
      <c r="CF95" s="233"/>
      <c r="CG95" s="186" t="str">
        <f t="shared" si="12"/>
        <v/>
      </c>
      <c r="CH95" s="186" t="str">
        <f t="shared" si="13"/>
        <v/>
      </c>
      <c r="CI95" s="186" t="str">
        <f t="shared" si="14"/>
        <v/>
      </c>
      <c r="CJ95" s="92"/>
      <c r="CK95" s="363"/>
      <c r="CL95" s="295"/>
      <c r="CM95" s="82"/>
      <c r="CN95" s="82"/>
      <c r="CO95" s="61"/>
      <c r="CP95" s="61"/>
      <c r="CQ95" s="61"/>
      <c r="CR95" s="54"/>
      <c r="CS95" s="90"/>
      <c r="CT95" s="295"/>
      <c r="CU95" s="34"/>
      <c r="CV95" s="163"/>
      <c r="CW95" s="54"/>
      <c r="CX95" s="295"/>
      <c r="CY95" s="235"/>
      <c r="CZ95" s="191"/>
      <c r="DA95" s="92"/>
      <c r="DB95" s="237"/>
      <c r="DC95" s="167"/>
      <c r="DD95" s="167"/>
      <c r="DE95" s="54"/>
      <c r="DF95" s="235"/>
      <c r="DG95" s="191"/>
      <c r="DH95" s="92"/>
      <c r="DI95" s="237"/>
      <c r="DJ95" s="167"/>
      <c r="DK95" s="167"/>
      <c r="DL95" s="54"/>
      <c r="DM95" s="61"/>
      <c r="DN95" s="61"/>
      <c r="DO95" s="61"/>
      <c r="DP95" s="61"/>
      <c r="DQ95" s="82"/>
      <c r="DR95" s="82"/>
      <c r="DS95" s="61"/>
      <c r="DT95" s="34"/>
      <c r="DU95" s="54"/>
      <c r="DV95" s="237"/>
      <c r="DW95" s="237"/>
      <c r="DX95" s="237"/>
      <c r="DY95" s="295"/>
      <c r="DZ95" s="92"/>
      <c r="EA95" s="92"/>
      <c r="EB95" s="91"/>
      <c r="EC95" s="91"/>
      <c r="ED95" s="228"/>
      <c r="EE95" s="90"/>
      <c r="EF95" s="90"/>
      <c r="EG95" s="90"/>
      <c r="EH95" s="295"/>
    </row>
    <row r="96" spans="1:138" ht="15" customHeight="1" x14ac:dyDescent="0.25">
      <c r="A96" s="54"/>
      <c r="B96" s="316"/>
      <c r="C96" s="54"/>
      <c r="D96" s="34"/>
      <c r="E96" s="34"/>
      <c r="F96" s="34"/>
      <c r="G96" s="34"/>
      <c r="H96" s="34"/>
      <c r="I96" s="34"/>
      <c r="J96" s="34"/>
      <c r="K96" s="163"/>
      <c r="L96" s="54"/>
      <c r="M96" s="54"/>
      <c r="N96" s="54"/>
      <c r="O96" s="54"/>
      <c r="P96" s="34"/>
      <c r="Q96" s="34"/>
      <c r="R96" s="34"/>
      <c r="S96" s="34"/>
      <c r="T96" s="54"/>
      <c r="U96" s="93"/>
      <c r="V96" s="54"/>
      <c r="W96" s="54"/>
      <c r="X96" s="34"/>
      <c r="Y96" s="54"/>
      <c r="Z96" s="34"/>
      <c r="AA96" s="54"/>
      <c r="AB96" s="34"/>
      <c r="AC96" s="295"/>
      <c r="AD96" s="54"/>
      <c r="AE96" s="387"/>
      <c r="AF96" s="34"/>
      <c r="AG96" s="157"/>
      <c r="AH96" s="163"/>
      <c r="AI96" s="54"/>
      <c r="AJ96" s="34"/>
      <c r="AK96" s="163"/>
      <c r="AL96" s="389"/>
      <c r="AM96" s="61"/>
      <c r="AN96" s="61"/>
      <c r="AO96" s="61"/>
      <c r="AP96" s="61"/>
      <c r="AQ96" s="61"/>
      <c r="AR96" s="61"/>
      <c r="AS96" s="94" t="str">
        <f t="shared" si="10"/>
        <v/>
      </c>
      <c r="AT96" s="61"/>
      <c r="AU96" s="61"/>
      <c r="AV96" s="249"/>
      <c r="AW96" s="61"/>
      <c r="AX96" s="237"/>
      <c r="AY96" s="247"/>
      <c r="AZ96" s="237"/>
      <c r="BA96" s="237"/>
      <c r="BB96" s="237"/>
      <c r="BC96" s="92"/>
      <c r="BD96" s="92"/>
      <c r="BE96" s="237"/>
      <c r="BF96" s="237"/>
      <c r="BG96" s="237"/>
      <c r="BH96" s="237"/>
      <c r="BI96" s="237"/>
      <c r="BJ96" s="295"/>
      <c r="BK96" s="91"/>
      <c r="BL96" s="100"/>
      <c r="BM96" s="100"/>
      <c r="BN96" s="100"/>
      <c r="BO96" s="295"/>
      <c r="BP96" s="61"/>
      <c r="BQ96" s="61"/>
      <c r="BR96" s="61"/>
      <c r="BS96" s="61"/>
      <c r="BT96" s="61"/>
      <c r="BU96" s="61"/>
      <c r="BV96" s="94" t="str">
        <f t="shared" si="11"/>
        <v/>
      </c>
      <c r="BW96" s="61"/>
      <c r="BX96" s="233"/>
      <c r="BY96" s="61"/>
      <c r="BZ96" s="295"/>
      <c r="CA96" s="61"/>
      <c r="CB96" s="61"/>
      <c r="CC96" s="61"/>
      <c r="CD96" s="61"/>
      <c r="CE96" s="61"/>
      <c r="CF96" s="233"/>
      <c r="CG96" s="186" t="str">
        <f t="shared" si="12"/>
        <v/>
      </c>
      <c r="CH96" s="186" t="str">
        <f t="shared" si="13"/>
        <v/>
      </c>
      <c r="CI96" s="186" t="str">
        <f t="shared" si="14"/>
        <v/>
      </c>
      <c r="CJ96" s="92"/>
      <c r="CK96" s="363"/>
      <c r="CL96" s="295"/>
      <c r="CM96" s="82"/>
      <c r="CN96" s="82"/>
      <c r="CO96" s="61"/>
      <c r="CP96" s="61"/>
      <c r="CQ96" s="61"/>
      <c r="CR96" s="54"/>
      <c r="CS96" s="90"/>
      <c r="CT96" s="295"/>
      <c r="CU96" s="34"/>
      <c r="CV96" s="163"/>
      <c r="CW96" s="54"/>
      <c r="CX96" s="295"/>
      <c r="CY96" s="235"/>
      <c r="CZ96" s="191"/>
      <c r="DA96" s="92"/>
      <c r="DB96" s="237"/>
      <c r="DC96" s="167"/>
      <c r="DD96" s="167"/>
      <c r="DE96" s="54"/>
      <c r="DF96" s="235"/>
      <c r="DG96" s="191"/>
      <c r="DH96" s="92"/>
      <c r="DI96" s="237"/>
      <c r="DJ96" s="167"/>
      <c r="DK96" s="167"/>
      <c r="DL96" s="54"/>
      <c r="DM96" s="61"/>
      <c r="DN96" s="61"/>
      <c r="DO96" s="61"/>
      <c r="DP96" s="61"/>
      <c r="DQ96" s="82"/>
      <c r="DR96" s="82"/>
      <c r="DS96" s="61"/>
      <c r="DT96" s="34"/>
      <c r="DU96" s="54"/>
      <c r="DV96" s="237"/>
      <c r="DW96" s="237"/>
      <c r="DX96" s="237"/>
      <c r="DY96" s="295"/>
      <c r="DZ96" s="92"/>
      <c r="EA96" s="92"/>
      <c r="EB96" s="91"/>
      <c r="EC96" s="91"/>
      <c r="ED96" s="228"/>
      <c r="EE96" s="90"/>
      <c r="EF96" s="90"/>
      <c r="EG96" s="90"/>
      <c r="EH96" s="295"/>
    </row>
    <row r="97" spans="1:138" ht="15" customHeight="1" x14ac:dyDescent="0.25">
      <c r="A97" s="54"/>
      <c r="B97" s="316"/>
      <c r="C97" s="54"/>
      <c r="D97" s="34"/>
      <c r="E97" s="34"/>
      <c r="F97" s="34"/>
      <c r="G97" s="34"/>
      <c r="H97" s="34"/>
      <c r="I97" s="34"/>
      <c r="J97" s="34"/>
      <c r="K97" s="163"/>
      <c r="L97" s="54"/>
      <c r="M97" s="54"/>
      <c r="N97" s="54"/>
      <c r="O97" s="54"/>
      <c r="P97" s="34"/>
      <c r="Q97" s="34"/>
      <c r="R97" s="34"/>
      <c r="S97" s="34"/>
      <c r="T97" s="54"/>
      <c r="U97" s="93"/>
      <c r="V97" s="54"/>
      <c r="W97" s="54"/>
      <c r="X97" s="34"/>
      <c r="Y97" s="54"/>
      <c r="Z97" s="34"/>
      <c r="AA97" s="54"/>
      <c r="AB97" s="34"/>
      <c r="AC97" s="295"/>
      <c r="AD97" s="54"/>
      <c r="AE97" s="387"/>
      <c r="AF97" s="34"/>
      <c r="AG97" s="157"/>
      <c r="AH97" s="163"/>
      <c r="AI97" s="54"/>
      <c r="AJ97" s="34"/>
      <c r="AK97" s="163"/>
      <c r="AL97" s="389"/>
      <c r="AM97" s="61"/>
      <c r="AN97" s="61"/>
      <c r="AO97" s="61"/>
      <c r="AP97" s="61"/>
      <c r="AQ97" s="61"/>
      <c r="AR97" s="61"/>
      <c r="AS97" s="94" t="str">
        <f t="shared" si="10"/>
        <v/>
      </c>
      <c r="AT97" s="61"/>
      <c r="AU97" s="61"/>
      <c r="AV97" s="249"/>
      <c r="AW97" s="61"/>
      <c r="AX97" s="237"/>
      <c r="AY97" s="247"/>
      <c r="AZ97" s="237"/>
      <c r="BA97" s="237"/>
      <c r="BB97" s="237"/>
      <c r="BC97" s="92"/>
      <c r="BD97" s="92"/>
      <c r="BE97" s="237"/>
      <c r="BF97" s="237"/>
      <c r="BG97" s="237"/>
      <c r="BH97" s="237"/>
      <c r="BI97" s="237"/>
      <c r="BJ97" s="295"/>
      <c r="BK97" s="91"/>
      <c r="BL97" s="100"/>
      <c r="BM97" s="100"/>
      <c r="BN97" s="100"/>
      <c r="BO97" s="295"/>
      <c r="BP97" s="61"/>
      <c r="BQ97" s="61"/>
      <c r="BR97" s="61"/>
      <c r="BS97" s="61"/>
      <c r="BT97" s="61"/>
      <c r="BU97" s="61"/>
      <c r="BV97" s="94" t="str">
        <f t="shared" si="11"/>
        <v/>
      </c>
      <c r="BW97" s="61"/>
      <c r="BX97" s="233"/>
      <c r="BY97" s="61"/>
      <c r="BZ97" s="295"/>
      <c r="CA97" s="61"/>
      <c r="CB97" s="61"/>
      <c r="CC97" s="61"/>
      <c r="CD97" s="61"/>
      <c r="CE97" s="61"/>
      <c r="CF97" s="233"/>
      <c r="CG97" s="186" t="str">
        <f t="shared" si="12"/>
        <v/>
      </c>
      <c r="CH97" s="186" t="str">
        <f t="shared" si="13"/>
        <v/>
      </c>
      <c r="CI97" s="186" t="str">
        <f t="shared" si="14"/>
        <v/>
      </c>
      <c r="CJ97" s="92"/>
      <c r="CK97" s="363"/>
      <c r="CL97" s="295"/>
      <c r="CM97" s="82"/>
      <c r="CN97" s="82"/>
      <c r="CO97" s="61"/>
      <c r="CP97" s="61"/>
      <c r="CQ97" s="61"/>
      <c r="CR97" s="54"/>
      <c r="CS97" s="90"/>
      <c r="CT97" s="295"/>
      <c r="CU97" s="34"/>
      <c r="CV97" s="163"/>
      <c r="CW97" s="54"/>
      <c r="CX97" s="295"/>
      <c r="CY97" s="235"/>
      <c r="CZ97" s="191"/>
      <c r="DA97" s="92"/>
      <c r="DB97" s="237"/>
      <c r="DC97" s="167"/>
      <c r="DD97" s="167"/>
      <c r="DE97" s="54"/>
      <c r="DF97" s="235"/>
      <c r="DG97" s="191"/>
      <c r="DH97" s="92"/>
      <c r="DI97" s="237"/>
      <c r="DJ97" s="167"/>
      <c r="DK97" s="167"/>
      <c r="DL97" s="54"/>
      <c r="DM97" s="61"/>
      <c r="DN97" s="61"/>
      <c r="DO97" s="61"/>
      <c r="DP97" s="61"/>
      <c r="DQ97" s="82"/>
      <c r="DR97" s="82"/>
      <c r="DS97" s="61"/>
      <c r="DT97" s="34"/>
      <c r="DU97" s="54"/>
      <c r="DV97" s="237"/>
      <c r="DW97" s="237"/>
      <c r="DX97" s="237"/>
      <c r="DY97" s="295"/>
      <c r="DZ97" s="92"/>
      <c r="EA97" s="92"/>
      <c r="EB97" s="91"/>
      <c r="EC97" s="91"/>
      <c r="ED97" s="228"/>
      <c r="EE97" s="90"/>
      <c r="EF97" s="90"/>
      <c r="EG97" s="90"/>
      <c r="EH97" s="295"/>
    </row>
    <row r="98" spans="1:138" ht="15" customHeight="1" x14ac:dyDescent="0.25">
      <c r="A98" s="54"/>
      <c r="B98" s="316"/>
      <c r="C98" s="54"/>
      <c r="D98" s="34"/>
      <c r="E98" s="34"/>
      <c r="F98" s="34"/>
      <c r="G98" s="34"/>
      <c r="H98" s="34"/>
      <c r="I98" s="34"/>
      <c r="J98" s="34"/>
      <c r="K98" s="163"/>
      <c r="L98" s="54"/>
      <c r="M98" s="54"/>
      <c r="N98" s="54"/>
      <c r="O98" s="54"/>
      <c r="P98" s="34"/>
      <c r="Q98" s="34"/>
      <c r="R98" s="34"/>
      <c r="S98" s="34"/>
      <c r="T98" s="54"/>
      <c r="U98" s="93"/>
      <c r="V98" s="54"/>
      <c r="W98" s="54"/>
      <c r="X98" s="34"/>
      <c r="Y98" s="54"/>
      <c r="Z98" s="34"/>
      <c r="AA98" s="54"/>
      <c r="AB98" s="34"/>
      <c r="AC98" s="295"/>
      <c r="AD98" s="54"/>
      <c r="AE98" s="387"/>
      <c r="AF98" s="34"/>
      <c r="AG98" s="157"/>
      <c r="AH98" s="163"/>
      <c r="AI98" s="54"/>
      <c r="AJ98" s="34"/>
      <c r="AK98" s="163"/>
      <c r="AL98" s="389"/>
      <c r="AM98" s="61"/>
      <c r="AN98" s="61"/>
      <c r="AO98" s="61"/>
      <c r="AP98" s="61"/>
      <c r="AQ98" s="61"/>
      <c r="AR98" s="61"/>
      <c r="AS98" s="94" t="str">
        <f t="shared" si="10"/>
        <v/>
      </c>
      <c r="AT98" s="61"/>
      <c r="AU98" s="61"/>
      <c r="AV98" s="249"/>
      <c r="AW98" s="61"/>
      <c r="AX98" s="237"/>
      <c r="AY98" s="247"/>
      <c r="AZ98" s="237"/>
      <c r="BA98" s="237"/>
      <c r="BB98" s="237"/>
      <c r="BC98" s="92"/>
      <c r="BD98" s="92"/>
      <c r="BE98" s="237"/>
      <c r="BF98" s="237"/>
      <c r="BG98" s="237"/>
      <c r="BH98" s="237"/>
      <c r="BI98" s="237"/>
      <c r="BJ98" s="295"/>
      <c r="BK98" s="91"/>
      <c r="BL98" s="100"/>
      <c r="BM98" s="100"/>
      <c r="BN98" s="100"/>
      <c r="BO98" s="295"/>
      <c r="BP98" s="61"/>
      <c r="BQ98" s="61"/>
      <c r="BR98" s="61"/>
      <c r="BS98" s="61"/>
      <c r="BT98" s="61"/>
      <c r="BU98" s="61"/>
      <c r="BV98" s="94" t="str">
        <f t="shared" si="11"/>
        <v/>
      </c>
      <c r="BW98" s="61"/>
      <c r="BX98" s="233"/>
      <c r="BY98" s="61"/>
      <c r="BZ98" s="295"/>
      <c r="CA98" s="61"/>
      <c r="CB98" s="61"/>
      <c r="CC98" s="61"/>
      <c r="CD98" s="61"/>
      <c r="CE98" s="61"/>
      <c r="CF98" s="233"/>
      <c r="CG98" s="186" t="str">
        <f t="shared" si="12"/>
        <v/>
      </c>
      <c r="CH98" s="186" t="str">
        <f t="shared" si="13"/>
        <v/>
      </c>
      <c r="CI98" s="186" t="str">
        <f t="shared" si="14"/>
        <v/>
      </c>
      <c r="CJ98" s="92"/>
      <c r="CK98" s="363"/>
      <c r="CL98" s="295"/>
      <c r="CM98" s="82"/>
      <c r="CN98" s="82"/>
      <c r="CO98" s="61"/>
      <c r="CP98" s="61"/>
      <c r="CQ98" s="61"/>
      <c r="CR98" s="54"/>
      <c r="CS98" s="90"/>
      <c r="CT98" s="295"/>
      <c r="CU98" s="34"/>
      <c r="CV98" s="163"/>
      <c r="CW98" s="54"/>
      <c r="CX98" s="295"/>
      <c r="CY98" s="235"/>
      <c r="CZ98" s="191"/>
      <c r="DA98" s="92"/>
      <c r="DB98" s="237"/>
      <c r="DC98" s="167"/>
      <c r="DD98" s="167"/>
      <c r="DE98" s="54"/>
      <c r="DF98" s="235"/>
      <c r="DG98" s="191"/>
      <c r="DH98" s="92"/>
      <c r="DI98" s="237"/>
      <c r="DJ98" s="167"/>
      <c r="DK98" s="167"/>
      <c r="DL98" s="54"/>
      <c r="DM98" s="61"/>
      <c r="DN98" s="61"/>
      <c r="DO98" s="61"/>
      <c r="DP98" s="61"/>
      <c r="DQ98" s="82"/>
      <c r="DR98" s="82"/>
      <c r="DS98" s="61"/>
      <c r="DT98" s="34"/>
      <c r="DU98" s="54"/>
      <c r="DV98" s="237"/>
      <c r="DW98" s="237"/>
      <c r="DX98" s="237"/>
      <c r="DY98" s="295"/>
      <c r="DZ98" s="92"/>
      <c r="EA98" s="92"/>
      <c r="EB98" s="91"/>
      <c r="EC98" s="91"/>
      <c r="ED98" s="228"/>
      <c r="EE98" s="90"/>
      <c r="EF98" s="90"/>
      <c r="EG98" s="90"/>
      <c r="EH98" s="295"/>
    </row>
    <row r="99" spans="1:138" ht="15" customHeight="1" x14ac:dyDescent="0.25">
      <c r="A99" s="54"/>
      <c r="B99" s="316"/>
      <c r="C99" s="54"/>
      <c r="D99" s="34"/>
      <c r="E99" s="34"/>
      <c r="F99" s="34"/>
      <c r="G99" s="34"/>
      <c r="H99" s="34"/>
      <c r="I99" s="34"/>
      <c r="J99" s="34"/>
      <c r="K99" s="163"/>
      <c r="L99" s="54"/>
      <c r="M99" s="54"/>
      <c r="N99" s="54"/>
      <c r="O99" s="54"/>
      <c r="P99" s="34"/>
      <c r="Q99" s="34"/>
      <c r="R99" s="34"/>
      <c r="S99" s="34"/>
      <c r="T99" s="54"/>
      <c r="U99" s="93"/>
      <c r="V99" s="54"/>
      <c r="W99" s="54"/>
      <c r="X99" s="34"/>
      <c r="Y99" s="54"/>
      <c r="Z99" s="34"/>
      <c r="AA99" s="54"/>
      <c r="AB99" s="34"/>
      <c r="AC99" s="295"/>
      <c r="AD99" s="54"/>
      <c r="AE99" s="387"/>
      <c r="AF99" s="34"/>
      <c r="AG99" s="157"/>
      <c r="AH99" s="163"/>
      <c r="AI99" s="54"/>
      <c r="AJ99" s="34"/>
      <c r="AK99" s="163"/>
      <c r="AL99" s="389"/>
      <c r="AM99" s="61"/>
      <c r="AN99" s="61"/>
      <c r="AO99" s="61"/>
      <c r="AP99" s="61"/>
      <c r="AQ99" s="61"/>
      <c r="AR99" s="61"/>
      <c r="AS99" s="94" t="str">
        <f t="shared" si="10"/>
        <v/>
      </c>
      <c r="AT99" s="61"/>
      <c r="AU99" s="61"/>
      <c r="AV99" s="249"/>
      <c r="AW99" s="61"/>
      <c r="AX99" s="237"/>
      <c r="AY99" s="247"/>
      <c r="AZ99" s="237"/>
      <c r="BA99" s="237"/>
      <c r="BB99" s="237"/>
      <c r="BC99" s="92"/>
      <c r="BD99" s="92"/>
      <c r="BE99" s="237"/>
      <c r="BF99" s="237"/>
      <c r="BG99" s="237"/>
      <c r="BH99" s="237"/>
      <c r="BI99" s="237"/>
      <c r="BJ99" s="295"/>
      <c r="BK99" s="91"/>
      <c r="BL99" s="100"/>
      <c r="BM99" s="100"/>
      <c r="BN99" s="100"/>
      <c r="BO99" s="295"/>
      <c r="BP99" s="61"/>
      <c r="BQ99" s="61"/>
      <c r="BR99" s="61"/>
      <c r="BS99" s="61"/>
      <c r="BT99" s="61"/>
      <c r="BU99" s="61"/>
      <c r="BV99" s="94" t="str">
        <f t="shared" si="11"/>
        <v/>
      </c>
      <c r="BW99" s="61"/>
      <c r="BX99" s="233"/>
      <c r="BY99" s="61"/>
      <c r="BZ99" s="295"/>
      <c r="CA99" s="61"/>
      <c r="CB99" s="61"/>
      <c r="CC99" s="61"/>
      <c r="CD99" s="61"/>
      <c r="CE99" s="61"/>
      <c r="CF99" s="233"/>
      <c r="CG99" s="186" t="str">
        <f t="shared" si="12"/>
        <v/>
      </c>
      <c r="CH99" s="186" t="str">
        <f t="shared" si="13"/>
        <v/>
      </c>
      <c r="CI99" s="186" t="str">
        <f t="shared" si="14"/>
        <v/>
      </c>
      <c r="CJ99" s="92"/>
      <c r="CK99" s="363"/>
      <c r="CL99" s="295"/>
      <c r="CM99" s="82"/>
      <c r="CN99" s="82"/>
      <c r="CO99" s="61"/>
      <c r="CP99" s="61"/>
      <c r="CQ99" s="61"/>
      <c r="CR99" s="54"/>
      <c r="CS99" s="90"/>
      <c r="CT99" s="295"/>
      <c r="CU99" s="34"/>
      <c r="CV99" s="163"/>
      <c r="CW99" s="54"/>
      <c r="CX99" s="295"/>
      <c r="CY99" s="235"/>
      <c r="CZ99" s="191"/>
      <c r="DA99" s="92"/>
      <c r="DB99" s="237"/>
      <c r="DC99" s="167"/>
      <c r="DD99" s="167"/>
      <c r="DE99" s="54"/>
      <c r="DF99" s="235"/>
      <c r="DG99" s="191"/>
      <c r="DH99" s="92"/>
      <c r="DI99" s="237"/>
      <c r="DJ99" s="167"/>
      <c r="DK99" s="167"/>
      <c r="DL99" s="54"/>
      <c r="DM99" s="61"/>
      <c r="DN99" s="61"/>
      <c r="DO99" s="61"/>
      <c r="DP99" s="61"/>
      <c r="DQ99" s="82"/>
      <c r="DR99" s="82"/>
      <c r="DS99" s="61"/>
      <c r="DT99" s="34"/>
      <c r="DU99" s="54"/>
      <c r="DV99" s="237"/>
      <c r="DW99" s="237"/>
      <c r="DX99" s="237"/>
      <c r="DY99" s="295"/>
      <c r="DZ99" s="92"/>
      <c r="EA99" s="92"/>
      <c r="EB99" s="91"/>
      <c r="EC99" s="91"/>
      <c r="ED99" s="228"/>
      <c r="EE99" s="90"/>
      <c r="EF99" s="90"/>
      <c r="EG99" s="90"/>
      <c r="EH99" s="295"/>
    </row>
    <row r="100" spans="1:138" ht="15" customHeight="1" x14ac:dyDescent="0.25">
      <c r="A100" s="54"/>
      <c r="B100" s="316"/>
      <c r="C100" s="54"/>
      <c r="D100" s="34"/>
      <c r="E100" s="34"/>
      <c r="F100" s="34"/>
      <c r="G100" s="34"/>
      <c r="H100" s="34"/>
      <c r="I100" s="34"/>
      <c r="J100" s="34"/>
      <c r="K100" s="163"/>
      <c r="L100" s="54"/>
      <c r="M100" s="54"/>
      <c r="N100" s="54"/>
      <c r="O100" s="54"/>
      <c r="P100" s="34"/>
      <c r="Q100" s="34"/>
      <c r="R100" s="34"/>
      <c r="S100" s="34"/>
      <c r="T100" s="54"/>
      <c r="U100" s="93"/>
      <c r="V100" s="54"/>
      <c r="W100" s="54"/>
      <c r="X100" s="34"/>
      <c r="Y100" s="54"/>
      <c r="Z100" s="34"/>
      <c r="AA100" s="54"/>
      <c r="AB100" s="34"/>
      <c r="AC100" s="295"/>
      <c r="AD100" s="54"/>
      <c r="AE100" s="387"/>
      <c r="AF100" s="34"/>
      <c r="AG100" s="157"/>
      <c r="AH100" s="163"/>
      <c r="AI100" s="54"/>
      <c r="AJ100" s="34"/>
      <c r="AK100" s="163"/>
      <c r="AL100" s="389"/>
      <c r="AM100" s="61"/>
      <c r="AN100" s="61"/>
      <c r="AO100" s="61"/>
      <c r="AP100" s="61"/>
      <c r="AQ100" s="61"/>
      <c r="AR100" s="61"/>
      <c r="AS100" s="94" t="str">
        <f t="shared" si="10"/>
        <v/>
      </c>
      <c r="AT100" s="61"/>
      <c r="AU100" s="61"/>
      <c r="AV100" s="249"/>
      <c r="AW100" s="61"/>
      <c r="AX100" s="237"/>
      <c r="AY100" s="247"/>
      <c r="AZ100" s="237"/>
      <c r="BA100" s="237"/>
      <c r="BB100" s="237"/>
      <c r="BC100" s="92"/>
      <c r="BD100" s="92"/>
      <c r="BE100" s="237"/>
      <c r="BF100" s="237"/>
      <c r="BG100" s="237"/>
      <c r="BH100" s="237"/>
      <c r="BI100" s="237"/>
      <c r="BJ100" s="295"/>
      <c r="BK100" s="91"/>
      <c r="BL100" s="100"/>
      <c r="BM100" s="100"/>
      <c r="BN100" s="100"/>
      <c r="BO100" s="295"/>
      <c r="BP100" s="61"/>
      <c r="BQ100" s="61"/>
      <c r="BR100" s="61"/>
      <c r="BS100" s="61"/>
      <c r="BT100" s="61"/>
      <c r="BU100" s="61"/>
      <c r="BV100" s="94" t="str">
        <f t="shared" si="11"/>
        <v/>
      </c>
      <c r="BW100" s="61"/>
      <c r="BX100" s="233"/>
      <c r="BY100" s="61"/>
      <c r="BZ100" s="295"/>
      <c r="CA100" s="61"/>
      <c r="CB100" s="61"/>
      <c r="CC100" s="61"/>
      <c r="CD100" s="61"/>
      <c r="CE100" s="61"/>
      <c r="CF100" s="233"/>
      <c r="CG100" s="186" t="str">
        <f t="shared" si="12"/>
        <v/>
      </c>
      <c r="CH100" s="186" t="str">
        <f t="shared" si="13"/>
        <v/>
      </c>
      <c r="CI100" s="186" t="str">
        <f t="shared" si="14"/>
        <v/>
      </c>
      <c r="CJ100" s="92"/>
      <c r="CK100" s="363"/>
      <c r="CL100" s="295"/>
      <c r="CM100" s="82"/>
      <c r="CN100" s="82"/>
      <c r="CO100" s="61"/>
      <c r="CP100" s="61"/>
      <c r="CQ100" s="61"/>
      <c r="CR100" s="54"/>
      <c r="CS100" s="90"/>
      <c r="CT100" s="295"/>
      <c r="CU100" s="34"/>
      <c r="CV100" s="163"/>
      <c r="CW100" s="54"/>
      <c r="CX100" s="295"/>
      <c r="CY100" s="235"/>
      <c r="CZ100" s="191"/>
      <c r="DA100" s="92"/>
      <c r="DB100" s="237"/>
      <c r="DC100" s="167"/>
      <c r="DD100" s="167"/>
      <c r="DE100" s="54"/>
      <c r="DF100" s="235"/>
      <c r="DG100" s="191"/>
      <c r="DH100" s="92"/>
      <c r="DI100" s="237"/>
      <c r="DJ100" s="167"/>
      <c r="DK100" s="167"/>
      <c r="DL100" s="54"/>
      <c r="DM100" s="61"/>
      <c r="DN100" s="61"/>
      <c r="DO100" s="61"/>
      <c r="DP100" s="61"/>
      <c r="DQ100" s="82"/>
      <c r="DR100" s="82"/>
      <c r="DS100" s="61"/>
      <c r="DT100" s="34"/>
      <c r="DU100" s="54"/>
      <c r="DV100" s="237"/>
      <c r="DW100" s="237"/>
      <c r="DX100" s="237"/>
      <c r="DY100" s="295"/>
      <c r="DZ100" s="92"/>
      <c r="EA100" s="92"/>
      <c r="EB100" s="91"/>
      <c r="EC100" s="91"/>
      <c r="ED100" s="228"/>
      <c r="EE100" s="90"/>
      <c r="EF100" s="90"/>
      <c r="EG100" s="90"/>
      <c r="EH100" s="295"/>
    </row>
    <row r="101" spans="1:138" ht="15" customHeight="1" x14ac:dyDescent="0.25">
      <c r="A101" s="54"/>
      <c r="B101" s="316"/>
      <c r="C101" s="54"/>
      <c r="D101" s="34"/>
      <c r="E101" s="34"/>
      <c r="F101" s="34"/>
      <c r="G101" s="34"/>
      <c r="H101" s="34"/>
      <c r="I101" s="34"/>
      <c r="J101" s="34"/>
      <c r="K101" s="163"/>
      <c r="L101" s="54"/>
      <c r="M101" s="54"/>
      <c r="N101" s="54"/>
      <c r="O101" s="54"/>
      <c r="P101" s="34"/>
      <c r="Q101" s="34"/>
      <c r="R101" s="34"/>
      <c r="S101" s="34"/>
      <c r="T101" s="54"/>
      <c r="U101" s="93"/>
      <c r="V101" s="54"/>
      <c r="W101" s="54"/>
      <c r="X101" s="34"/>
      <c r="Y101" s="54"/>
      <c r="Z101" s="34"/>
      <c r="AA101" s="54"/>
      <c r="AB101" s="34"/>
      <c r="AC101" s="295"/>
      <c r="AD101" s="54"/>
      <c r="AE101" s="387"/>
      <c r="AF101" s="34"/>
      <c r="AG101" s="157"/>
      <c r="AH101" s="163"/>
      <c r="AI101" s="54"/>
      <c r="AJ101" s="34"/>
      <c r="AK101" s="163"/>
      <c r="AL101" s="389"/>
      <c r="AM101" s="61"/>
      <c r="AN101" s="61"/>
      <c r="AO101" s="61"/>
      <c r="AP101" s="61"/>
      <c r="AQ101" s="61"/>
      <c r="AR101" s="61"/>
      <c r="AS101" s="94" t="str">
        <f t="shared" ref="AS101:AS132" si="15">IF(AND(AP101&lt;&gt;"", AQ101&lt;&gt;""),IFERROR(IF(ISBLANK(A101), "", (AP101+AQ101+AR101)),""),"")</f>
        <v/>
      </c>
      <c r="AT101" s="61"/>
      <c r="AU101" s="61"/>
      <c r="AV101" s="249"/>
      <c r="AW101" s="61"/>
      <c r="AX101" s="237"/>
      <c r="AY101" s="247"/>
      <c r="AZ101" s="237"/>
      <c r="BA101" s="237"/>
      <c r="BB101" s="237"/>
      <c r="BC101" s="92"/>
      <c r="BD101" s="92"/>
      <c r="BE101" s="237"/>
      <c r="BF101" s="237"/>
      <c r="BG101" s="237"/>
      <c r="BH101" s="237"/>
      <c r="BI101" s="237"/>
      <c r="BJ101" s="295"/>
      <c r="BK101" s="91"/>
      <c r="BL101" s="100"/>
      <c r="BM101" s="100"/>
      <c r="BN101" s="100"/>
      <c r="BO101" s="295"/>
      <c r="BP101" s="61"/>
      <c r="BQ101" s="61"/>
      <c r="BR101" s="61"/>
      <c r="BS101" s="61"/>
      <c r="BT101" s="61"/>
      <c r="BU101" s="61"/>
      <c r="BV101" s="94" t="str">
        <f t="shared" ref="BV101:BV132" si="16">IF(AND(BS101&lt;&gt;"", BT101&lt;&gt;""),IFERROR(IF(ISBLANK(A101), "", (BS101+BT101+BU101)),""),"")</f>
        <v/>
      </c>
      <c r="BW101" s="61"/>
      <c r="BX101" s="233"/>
      <c r="BY101" s="61"/>
      <c r="BZ101" s="295"/>
      <c r="CA101" s="61"/>
      <c r="CB101" s="61"/>
      <c r="CC101" s="61"/>
      <c r="CD101" s="61"/>
      <c r="CE101" s="61"/>
      <c r="CF101" s="233"/>
      <c r="CG101" s="186" t="str">
        <f t="shared" ref="CG101:CG132" si="17">IF(AND(CB101&lt;&gt;"", CD101&lt;&gt;"", CE101&lt;&gt;""),IFERROR(IF(ISBLANK(A101), "", ((CD101+CE101)/CB101)),""),"")</f>
        <v/>
      </c>
      <c r="CH101" s="186" t="str">
        <f t="shared" ref="CH101:CH132" si="18">IF(AND(CB101&lt;&gt;"", CE101&lt;&gt;""),IFERROR(IF(ISBLANK(A101), "", (CE101/CB101)),""),"")</f>
        <v/>
      </c>
      <c r="CI101" s="186" t="str">
        <f t="shared" ref="CI101:CI132" si="19">IF(AND(CB101&lt;&gt;"", CD101&lt;&gt;""),IFERROR(IF(ISBLANK(A101), "", (CD101/CB101)),""),"")</f>
        <v/>
      </c>
      <c r="CJ101" s="92"/>
      <c r="CK101" s="363"/>
      <c r="CL101" s="295"/>
      <c r="CM101" s="82"/>
      <c r="CN101" s="82"/>
      <c r="CO101" s="61"/>
      <c r="CP101" s="61"/>
      <c r="CQ101" s="61"/>
      <c r="CR101" s="54"/>
      <c r="CS101" s="90"/>
      <c r="CT101" s="295"/>
      <c r="CU101" s="34"/>
      <c r="CV101" s="163"/>
      <c r="CW101" s="54"/>
      <c r="CX101" s="295"/>
      <c r="CY101" s="235"/>
      <c r="CZ101" s="191"/>
      <c r="DA101" s="92"/>
      <c r="DB101" s="237"/>
      <c r="DC101" s="167"/>
      <c r="DD101" s="167"/>
      <c r="DE101" s="54"/>
      <c r="DF101" s="235"/>
      <c r="DG101" s="191"/>
      <c r="DH101" s="92"/>
      <c r="DI101" s="237"/>
      <c r="DJ101" s="167"/>
      <c r="DK101" s="167"/>
      <c r="DL101" s="54"/>
      <c r="DM101" s="61"/>
      <c r="DN101" s="61"/>
      <c r="DO101" s="61"/>
      <c r="DP101" s="61"/>
      <c r="DQ101" s="82"/>
      <c r="DR101" s="82"/>
      <c r="DS101" s="61"/>
      <c r="DT101" s="34"/>
      <c r="DU101" s="54"/>
      <c r="DV101" s="237"/>
      <c r="DW101" s="237"/>
      <c r="DX101" s="237"/>
      <c r="DY101" s="295"/>
      <c r="DZ101" s="92"/>
      <c r="EA101" s="92"/>
      <c r="EB101" s="91"/>
      <c r="EC101" s="91"/>
      <c r="ED101" s="228"/>
      <c r="EE101" s="90"/>
      <c r="EF101" s="90"/>
      <c r="EG101" s="90"/>
      <c r="EH101" s="295"/>
    </row>
    <row r="102" spans="1:138" ht="15" customHeight="1" x14ac:dyDescent="0.25">
      <c r="A102" s="54"/>
      <c r="B102" s="316"/>
      <c r="C102" s="54"/>
      <c r="D102" s="34"/>
      <c r="E102" s="34"/>
      <c r="F102" s="34"/>
      <c r="G102" s="34"/>
      <c r="H102" s="34"/>
      <c r="I102" s="34"/>
      <c r="J102" s="34"/>
      <c r="K102" s="163"/>
      <c r="L102" s="54"/>
      <c r="M102" s="54"/>
      <c r="N102" s="54"/>
      <c r="O102" s="54"/>
      <c r="P102" s="34"/>
      <c r="Q102" s="34"/>
      <c r="R102" s="34"/>
      <c r="S102" s="34"/>
      <c r="T102" s="54"/>
      <c r="U102" s="93"/>
      <c r="V102" s="54"/>
      <c r="W102" s="54"/>
      <c r="X102" s="34"/>
      <c r="Y102" s="54"/>
      <c r="Z102" s="34"/>
      <c r="AA102" s="54"/>
      <c r="AB102" s="34"/>
      <c r="AC102" s="295"/>
      <c r="AD102" s="54"/>
      <c r="AE102" s="387"/>
      <c r="AF102" s="34"/>
      <c r="AG102" s="157"/>
      <c r="AH102" s="163"/>
      <c r="AI102" s="54"/>
      <c r="AJ102" s="34"/>
      <c r="AK102" s="163"/>
      <c r="AL102" s="389"/>
      <c r="AM102" s="61"/>
      <c r="AN102" s="61"/>
      <c r="AO102" s="61"/>
      <c r="AP102" s="61"/>
      <c r="AQ102" s="61"/>
      <c r="AR102" s="61"/>
      <c r="AS102" s="94" t="str">
        <f t="shared" si="15"/>
        <v/>
      </c>
      <c r="AT102" s="61"/>
      <c r="AU102" s="61"/>
      <c r="AV102" s="249"/>
      <c r="AW102" s="61"/>
      <c r="AX102" s="237"/>
      <c r="AY102" s="247"/>
      <c r="AZ102" s="237"/>
      <c r="BA102" s="237"/>
      <c r="BB102" s="237"/>
      <c r="BC102" s="92"/>
      <c r="BD102" s="92"/>
      <c r="BE102" s="237"/>
      <c r="BF102" s="237"/>
      <c r="BG102" s="237"/>
      <c r="BH102" s="237"/>
      <c r="BI102" s="237"/>
      <c r="BJ102" s="295"/>
      <c r="BK102" s="91"/>
      <c r="BL102" s="100"/>
      <c r="BM102" s="100"/>
      <c r="BN102" s="100"/>
      <c r="BO102" s="295"/>
      <c r="BP102" s="61"/>
      <c r="BQ102" s="61"/>
      <c r="BR102" s="61"/>
      <c r="BS102" s="61"/>
      <c r="BT102" s="61"/>
      <c r="BU102" s="61"/>
      <c r="BV102" s="94" t="str">
        <f t="shared" si="16"/>
        <v/>
      </c>
      <c r="BW102" s="61"/>
      <c r="BX102" s="233"/>
      <c r="BY102" s="61"/>
      <c r="BZ102" s="295"/>
      <c r="CA102" s="61"/>
      <c r="CB102" s="61"/>
      <c r="CC102" s="61"/>
      <c r="CD102" s="61"/>
      <c r="CE102" s="61"/>
      <c r="CF102" s="233"/>
      <c r="CG102" s="186" t="str">
        <f t="shared" si="17"/>
        <v/>
      </c>
      <c r="CH102" s="186" t="str">
        <f t="shared" si="18"/>
        <v/>
      </c>
      <c r="CI102" s="186" t="str">
        <f t="shared" si="19"/>
        <v/>
      </c>
      <c r="CJ102" s="92"/>
      <c r="CK102" s="363"/>
      <c r="CL102" s="295"/>
      <c r="CM102" s="82"/>
      <c r="CN102" s="82"/>
      <c r="CO102" s="61"/>
      <c r="CP102" s="61"/>
      <c r="CQ102" s="61"/>
      <c r="CR102" s="54"/>
      <c r="CS102" s="90"/>
      <c r="CT102" s="295"/>
      <c r="CU102" s="34"/>
      <c r="CV102" s="163"/>
      <c r="CW102" s="54"/>
      <c r="CX102" s="295"/>
      <c r="CY102" s="235"/>
      <c r="CZ102" s="191"/>
      <c r="DA102" s="92"/>
      <c r="DB102" s="237"/>
      <c r="DC102" s="167"/>
      <c r="DD102" s="167"/>
      <c r="DE102" s="54"/>
      <c r="DF102" s="235"/>
      <c r="DG102" s="191"/>
      <c r="DH102" s="92"/>
      <c r="DI102" s="237"/>
      <c r="DJ102" s="167"/>
      <c r="DK102" s="167"/>
      <c r="DL102" s="54"/>
      <c r="DM102" s="61"/>
      <c r="DN102" s="61"/>
      <c r="DO102" s="61"/>
      <c r="DP102" s="61"/>
      <c r="DQ102" s="82"/>
      <c r="DR102" s="82"/>
      <c r="DS102" s="61"/>
      <c r="DT102" s="34"/>
      <c r="DU102" s="54"/>
      <c r="DV102" s="237"/>
      <c r="DW102" s="237"/>
      <c r="DX102" s="237"/>
      <c r="DY102" s="295"/>
      <c r="DZ102" s="92"/>
      <c r="EA102" s="92"/>
      <c r="EB102" s="91"/>
      <c r="EC102" s="91"/>
      <c r="ED102" s="228"/>
      <c r="EE102" s="90"/>
      <c r="EF102" s="90"/>
      <c r="EG102" s="90"/>
      <c r="EH102" s="295"/>
    </row>
    <row r="103" spans="1:138" ht="15" customHeight="1" x14ac:dyDescent="0.25">
      <c r="A103" s="54"/>
      <c r="B103" s="316"/>
      <c r="C103" s="54"/>
      <c r="D103" s="34"/>
      <c r="E103" s="34"/>
      <c r="F103" s="34"/>
      <c r="G103" s="34"/>
      <c r="H103" s="34"/>
      <c r="I103" s="34"/>
      <c r="J103" s="34"/>
      <c r="K103" s="163"/>
      <c r="L103" s="54"/>
      <c r="M103" s="54"/>
      <c r="N103" s="54"/>
      <c r="O103" s="54"/>
      <c r="P103" s="34"/>
      <c r="Q103" s="34"/>
      <c r="R103" s="34"/>
      <c r="S103" s="34"/>
      <c r="T103" s="54"/>
      <c r="U103" s="93"/>
      <c r="V103" s="54"/>
      <c r="W103" s="54"/>
      <c r="X103" s="34"/>
      <c r="Y103" s="54"/>
      <c r="Z103" s="34"/>
      <c r="AA103" s="54"/>
      <c r="AB103" s="34"/>
      <c r="AC103" s="295"/>
      <c r="AD103" s="54"/>
      <c r="AE103" s="387"/>
      <c r="AF103" s="34"/>
      <c r="AG103" s="157"/>
      <c r="AH103" s="163"/>
      <c r="AI103" s="54"/>
      <c r="AJ103" s="34"/>
      <c r="AK103" s="163"/>
      <c r="AL103" s="389"/>
      <c r="AM103" s="61"/>
      <c r="AN103" s="61"/>
      <c r="AO103" s="61"/>
      <c r="AP103" s="61"/>
      <c r="AQ103" s="61"/>
      <c r="AR103" s="61"/>
      <c r="AS103" s="94" t="str">
        <f t="shared" si="15"/>
        <v/>
      </c>
      <c r="AT103" s="61"/>
      <c r="AU103" s="61"/>
      <c r="AV103" s="249"/>
      <c r="AW103" s="61"/>
      <c r="AX103" s="237"/>
      <c r="AY103" s="247"/>
      <c r="AZ103" s="237"/>
      <c r="BA103" s="237"/>
      <c r="BB103" s="237"/>
      <c r="BC103" s="92"/>
      <c r="BD103" s="92"/>
      <c r="BE103" s="237"/>
      <c r="BF103" s="237"/>
      <c r="BG103" s="237"/>
      <c r="BH103" s="237"/>
      <c r="BI103" s="237"/>
      <c r="BJ103" s="295"/>
      <c r="BK103" s="91"/>
      <c r="BL103" s="100"/>
      <c r="BM103" s="100"/>
      <c r="BN103" s="100"/>
      <c r="BO103" s="295"/>
      <c r="BP103" s="61"/>
      <c r="BQ103" s="61"/>
      <c r="BR103" s="61"/>
      <c r="BS103" s="61"/>
      <c r="BT103" s="61"/>
      <c r="BU103" s="61"/>
      <c r="BV103" s="94" t="str">
        <f t="shared" si="16"/>
        <v/>
      </c>
      <c r="BW103" s="61"/>
      <c r="BX103" s="233"/>
      <c r="BY103" s="61"/>
      <c r="BZ103" s="295"/>
      <c r="CA103" s="61"/>
      <c r="CB103" s="61"/>
      <c r="CC103" s="61"/>
      <c r="CD103" s="61"/>
      <c r="CE103" s="61"/>
      <c r="CF103" s="233"/>
      <c r="CG103" s="186" t="str">
        <f t="shared" si="17"/>
        <v/>
      </c>
      <c r="CH103" s="186" t="str">
        <f t="shared" si="18"/>
        <v/>
      </c>
      <c r="CI103" s="186" t="str">
        <f t="shared" si="19"/>
        <v/>
      </c>
      <c r="CJ103" s="92"/>
      <c r="CK103" s="363"/>
      <c r="CL103" s="295"/>
      <c r="CM103" s="82"/>
      <c r="CN103" s="82"/>
      <c r="CO103" s="61"/>
      <c r="CP103" s="61"/>
      <c r="CQ103" s="61"/>
      <c r="CR103" s="54"/>
      <c r="CS103" s="90"/>
      <c r="CT103" s="295"/>
      <c r="CU103" s="34"/>
      <c r="CV103" s="163"/>
      <c r="CW103" s="54"/>
      <c r="CX103" s="295"/>
      <c r="CY103" s="235"/>
      <c r="CZ103" s="191"/>
      <c r="DA103" s="92"/>
      <c r="DB103" s="237"/>
      <c r="DC103" s="167"/>
      <c r="DD103" s="167"/>
      <c r="DE103" s="54"/>
      <c r="DF103" s="235"/>
      <c r="DG103" s="191"/>
      <c r="DH103" s="92"/>
      <c r="DI103" s="237"/>
      <c r="DJ103" s="167"/>
      <c r="DK103" s="167"/>
      <c r="DL103" s="54"/>
      <c r="DM103" s="61"/>
      <c r="DN103" s="61"/>
      <c r="DO103" s="61"/>
      <c r="DP103" s="61"/>
      <c r="DQ103" s="82"/>
      <c r="DR103" s="82"/>
      <c r="DS103" s="61"/>
      <c r="DT103" s="34"/>
      <c r="DU103" s="54"/>
      <c r="DV103" s="237"/>
      <c r="DW103" s="237"/>
      <c r="DX103" s="237"/>
      <c r="DY103" s="295"/>
      <c r="DZ103" s="92"/>
      <c r="EA103" s="92"/>
      <c r="EB103" s="91"/>
      <c r="EC103" s="91"/>
      <c r="ED103" s="228"/>
      <c r="EE103" s="90"/>
      <c r="EF103" s="90"/>
      <c r="EG103" s="90"/>
      <c r="EH103" s="295"/>
    </row>
    <row r="104" spans="1:138" ht="15" customHeight="1" x14ac:dyDescent="0.25">
      <c r="A104" s="54"/>
      <c r="B104" s="316"/>
      <c r="C104" s="54"/>
      <c r="D104" s="34"/>
      <c r="E104" s="34"/>
      <c r="F104" s="34"/>
      <c r="G104" s="34"/>
      <c r="H104" s="34"/>
      <c r="I104" s="34"/>
      <c r="J104" s="34"/>
      <c r="K104" s="163"/>
      <c r="L104" s="54"/>
      <c r="M104" s="54"/>
      <c r="N104" s="54"/>
      <c r="O104" s="54"/>
      <c r="P104" s="34"/>
      <c r="Q104" s="34"/>
      <c r="R104" s="34"/>
      <c r="S104" s="34"/>
      <c r="T104" s="54"/>
      <c r="U104" s="93"/>
      <c r="V104" s="54"/>
      <c r="W104" s="54"/>
      <c r="X104" s="34"/>
      <c r="Y104" s="54"/>
      <c r="Z104" s="34"/>
      <c r="AA104" s="54"/>
      <c r="AB104" s="34"/>
      <c r="AC104" s="295"/>
      <c r="AD104" s="54"/>
      <c r="AE104" s="387"/>
      <c r="AF104" s="34"/>
      <c r="AG104" s="157"/>
      <c r="AH104" s="163"/>
      <c r="AI104" s="54"/>
      <c r="AJ104" s="34"/>
      <c r="AK104" s="163"/>
      <c r="AL104" s="389"/>
      <c r="AM104" s="61"/>
      <c r="AN104" s="61"/>
      <c r="AO104" s="61"/>
      <c r="AP104" s="61"/>
      <c r="AQ104" s="61"/>
      <c r="AR104" s="61"/>
      <c r="AS104" s="94" t="str">
        <f t="shared" si="15"/>
        <v/>
      </c>
      <c r="AT104" s="61"/>
      <c r="AU104" s="61"/>
      <c r="AV104" s="249"/>
      <c r="AW104" s="61"/>
      <c r="AX104" s="237"/>
      <c r="AY104" s="247"/>
      <c r="AZ104" s="237"/>
      <c r="BA104" s="237"/>
      <c r="BB104" s="237"/>
      <c r="BC104" s="92"/>
      <c r="BD104" s="92"/>
      <c r="BE104" s="237"/>
      <c r="BF104" s="237"/>
      <c r="BG104" s="237"/>
      <c r="BH104" s="237"/>
      <c r="BI104" s="237"/>
      <c r="BJ104" s="295"/>
      <c r="BK104" s="91"/>
      <c r="BL104" s="100"/>
      <c r="BM104" s="100"/>
      <c r="BN104" s="100"/>
      <c r="BO104" s="295"/>
      <c r="BP104" s="61"/>
      <c r="BQ104" s="61"/>
      <c r="BR104" s="61"/>
      <c r="BS104" s="61"/>
      <c r="BT104" s="61"/>
      <c r="BU104" s="61"/>
      <c r="BV104" s="94" t="str">
        <f t="shared" si="16"/>
        <v/>
      </c>
      <c r="BW104" s="61"/>
      <c r="BX104" s="233"/>
      <c r="BY104" s="61"/>
      <c r="BZ104" s="295"/>
      <c r="CA104" s="61"/>
      <c r="CB104" s="61"/>
      <c r="CC104" s="61"/>
      <c r="CD104" s="61"/>
      <c r="CE104" s="61"/>
      <c r="CF104" s="233"/>
      <c r="CG104" s="186" t="str">
        <f t="shared" si="17"/>
        <v/>
      </c>
      <c r="CH104" s="186" t="str">
        <f t="shared" si="18"/>
        <v/>
      </c>
      <c r="CI104" s="186" t="str">
        <f t="shared" si="19"/>
        <v/>
      </c>
      <c r="CJ104" s="92"/>
      <c r="CK104" s="363"/>
      <c r="CL104" s="295"/>
      <c r="CM104" s="82"/>
      <c r="CN104" s="82"/>
      <c r="CO104" s="61"/>
      <c r="CP104" s="61"/>
      <c r="CQ104" s="61"/>
      <c r="CR104" s="54"/>
      <c r="CS104" s="90"/>
      <c r="CT104" s="295"/>
      <c r="CU104" s="34"/>
      <c r="CV104" s="163"/>
      <c r="CW104" s="54"/>
      <c r="CX104" s="295"/>
      <c r="CY104" s="235"/>
      <c r="CZ104" s="191"/>
      <c r="DA104" s="92"/>
      <c r="DB104" s="237"/>
      <c r="DC104" s="167"/>
      <c r="DD104" s="167"/>
      <c r="DE104" s="54"/>
      <c r="DF104" s="235"/>
      <c r="DG104" s="191"/>
      <c r="DH104" s="92"/>
      <c r="DI104" s="237"/>
      <c r="DJ104" s="167"/>
      <c r="DK104" s="167"/>
      <c r="DL104" s="54"/>
      <c r="DM104" s="61"/>
      <c r="DN104" s="61"/>
      <c r="DO104" s="61"/>
      <c r="DP104" s="61"/>
      <c r="DQ104" s="82"/>
      <c r="DR104" s="82"/>
      <c r="DS104" s="61"/>
      <c r="DT104" s="34"/>
      <c r="DU104" s="54"/>
      <c r="DV104" s="237"/>
      <c r="DW104" s="237"/>
      <c r="DX104" s="237"/>
      <c r="DY104" s="295"/>
      <c r="DZ104" s="92"/>
      <c r="EA104" s="92"/>
      <c r="EB104" s="91"/>
      <c r="EC104" s="91"/>
      <c r="ED104" s="228"/>
      <c r="EE104" s="90"/>
      <c r="EF104" s="90"/>
      <c r="EG104" s="90"/>
      <c r="EH104" s="295"/>
    </row>
    <row r="105" spans="1:138" ht="15" customHeight="1" x14ac:dyDescent="0.25">
      <c r="A105" s="54"/>
      <c r="B105" s="316"/>
      <c r="C105" s="54"/>
      <c r="D105" s="34"/>
      <c r="E105" s="34"/>
      <c r="F105" s="34"/>
      <c r="G105" s="34"/>
      <c r="H105" s="34"/>
      <c r="I105" s="34"/>
      <c r="J105" s="34"/>
      <c r="K105" s="163"/>
      <c r="L105" s="54"/>
      <c r="M105" s="54"/>
      <c r="N105" s="54"/>
      <c r="O105" s="54"/>
      <c r="P105" s="34"/>
      <c r="Q105" s="34"/>
      <c r="R105" s="34"/>
      <c r="S105" s="34"/>
      <c r="T105" s="54"/>
      <c r="U105" s="93"/>
      <c r="V105" s="54"/>
      <c r="W105" s="54"/>
      <c r="X105" s="34"/>
      <c r="Y105" s="54"/>
      <c r="Z105" s="34"/>
      <c r="AA105" s="54"/>
      <c r="AB105" s="34"/>
      <c r="AC105" s="295"/>
      <c r="AD105" s="54"/>
      <c r="AE105" s="387"/>
      <c r="AF105" s="34"/>
      <c r="AG105" s="157"/>
      <c r="AH105" s="163"/>
      <c r="AI105" s="54"/>
      <c r="AJ105" s="34"/>
      <c r="AK105" s="163"/>
      <c r="AL105" s="389"/>
      <c r="AM105" s="61"/>
      <c r="AN105" s="61"/>
      <c r="AO105" s="61"/>
      <c r="AP105" s="61"/>
      <c r="AQ105" s="61"/>
      <c r="AR105" s="61"/>
      <c r="AS105" s="94" t="str">
        <f t="shared" si="15"/>
        <v/>
      </c>
      <c r="AT105" s="61"/>
      <c r="AU105" s="61"/>
      <c r="AV105" s="249"/>
      <c r="AW105" s="61"/>
      <c r="AX105" s="237"/>
      <c r="AY105" s="247"/>
      <c r="AZ105" s="237"/>
      <c r="BA105" s="237"/>
      <c r="BB105" s="237"/>
      <c r="BC105" s="92"/>
      <c r="BD105" s="92"/>
      <c r="BE105" s="237"/>
      <c r="BF105" s="237"/>
      <c r="BG105" s="237"/>
      <c r="BH105" s="237"/>
      <c r="BI105" s="237"/>
      <c r="BJ105" s="295"/>
      <c r="BK105" s="91"/>
      <c r="BL105" s="100"/>
      <c r="BM105" s="100"/>
      <c r="BN105" s="100"/>
      <c r="BO105" s="295"/>
      <c r="BP105" s="61"/>
      <c r="BQ105" s="61"/>
      <c r="BR105" s="61"/>
      <c r="BS105" s="61"/>
      <c r="BT105" s="61"/>
      <c r="BU105" s="61"/>
      <c r="BV105" s="94" t="str">
        <f t="shared" si="16"/>
        <v/>
      </c>
      <c r="BW105" s="61"/>
      <c r="BX105" s="233"/>
      <c r="BY105" s="61"/>
      <c r="BZ105" s="295"/>
      <c r="CA105" s="61"/>
      <c r="CB105" s="61"/>
      <c r="CC105" s="61"/>
      <c r="CD105" s="61"/>
      <c r="CE105" s="61"/>
      <c r="CF105" s="233"/>
      <c r="CG105" s="186" t="str">
        <f t="shared" si="17"/>
        <v/>
      </c>
      <c r="CH105" s="186" t="str">
        <f t="shared" si="18"/>
        <v/>
      </c>
      <c r="CI105" s="186" t="str">
        <f t="shared" si="19"/>
        <v/>
      </c>
      <c r="CJ105" s="92"/>
      <c r="CK105" s="363"/>
      <c r="CL105" s="295"/>
      <c r="CM105" s="82"/>
      <c r="CN105" s="82"/>
      <c r="CO105" s="61"/>
      <c r="CP105" s="61"/>
      <c r="CQ105" s="61"/>
      <c r="CR105" s="54"/>
      <c r="CS105" s="90"/>
      <c r="CT105" s="295"/>
      <c r="CU105" s="34"/>
      <c r="CV105" s="163"/>
      <c r="CW105" s="54"/>
      <c r="CX105" s="295"/>
      <c r="CY105" s="235"/>
      <c r="CZ105" s="191"/>
      <c r="DA105" s="92"/>
      <c r="DB105" s="237"/>
      <c r="DC105" s="167"/>
      <c r="DD105" s="167"/>
      <c r="DE105" s="54"/>
      <c r="DF105" s="235"/>
      <c r="DG105" s="191"/>
      <c r="DH105" s="92"/>
      <c r="DI105" s="237"/>
      <c r="DJ105" s="167"/>
      <c r="DK105" s="167"/>
      <c r="DL105" s="54"/>
      <c r="DM105" s="61"/>
      <c r="DN105" s="61"/>
      <c r="DO105" s="61"/>
      <c r="DP105" s="61"/>
      <c r="DQ105" s="82"/>
      <c r="DR105" s="82"/>
      <c r="DS105" s="61"/>
      <c r="DT105" s="34"/>
      <c r="DU105" s="54"/>
      <c r="DV105" s="237"/>
      <c r="DW105" s="237"/>
      <c r="DX105" s="237"/>
      <c r="DY105" s="295"/>
      <c r="DZ105" s="92"/>
      <c r="EA105" s="92"/>
      <c r="EB105" s="91"/>
      <c r="EC105" s="91"/>
      <c r="ED105" s="228"/>
      <c r="EE105" s="90"/>
      <c r="EF105" s="90"/>
      <c r="EG105" s="90"/>
      <c r="EH105" s="295"/>
    </row>
    <row r="106" spans="1:138" ht="15" customHeight="1" x14ac:dyDescent="0.25">
      <c r="A106" s="54"/>
      <c r="B106" s="316"/>
      <c r="C106" s="54"/>
      <c r="D106" s="34"/>
      <c r="E106" s="34"/>
      <c r="F106" s="34"/>
      <c r="G106" s="34"/>
      <c r="H106" s="34"/>
      <c r="I106" s="34"/>
      <c r="J106" s="34"/>
      <c r="K106" s="163"/>
      <c r="L106" s="54"/>
      <c r="M106" s="54"/>
      <c r="N106" s="54"/>
      <c r="O106" s="54"/>
      <c r="P106" s="34"/>
      <c r="Q106" s="34"/>
      <c r="R106" s="34"/>
      <c r="S106" s="34"/>
      <c r="T106" s="54"/>
      <c r="U106" s="93"/>
      <c r="V106" s="54"/>
      <c r="W106" s="54"/>
      <c r="X106" s="34"/>
      <c r="Y106" s="54"/>
      <c r="Z106" s="34"/>
      <c r="AA106" s="54"/>
      <c r="AB106" s="34"/>
      <c r="AC106" s="295"/>
      <c r="AD106" s="54"/>
      <c r="AE106" s="387"/>
      <c r="AF106" s="34"/>
      <c r="AG106" s="157"/>
      <c r="AH106" s="163"/>
      <c r="AI106" s="54"/>
      <c r="AJ106" s="34"/>
      <c r="AK106" s="163"/>
      <c r="AL106" s="389"/>
      <c r="AM106" s="61"/>
      <c r="AN106" s="61"/>
      <c r="AO106" s="61"/>
      <c r="AP106" s="61"/>
      <c r="AQ106" s="61"/>
      <c r="AR106" s="61"/>
      <c r="AS106" s="94" t="str">
        <f t="shared" si="15"/>
        <v/>
      </c>
      <c r="AT106" s="61"/>
      <c r="AU106" s="61"/>
      <c r="AV106" s="249"/>
      <c r="AW106" s="61"/>
      <c r="AX106" s="237"/>
      <c r="AY106" s="247"/>
      <c r="AZ106" s="237"/>
      <c r="BA106" s="237"/>
      <c r="BB106" s="237"/>
      <c r="BC106" s="92"/>
      <c r="BD106" s="92"/>
      <c r="BE106" s="237"/>
      <c r="BF106" s="237"/>
      <c r="BG106" s="237"/>
      <c r="BH106" s="237"/>
      <c r="BI106" s="237"/>
      <c r="BJ106" s="295"/>
      <c r="BK106" s="91"/>
      <c r="BL106" s="100"/>
      <c r="BM106" s="100"/>
      <c r="BN106" s="100"/>
      <c r="BO106" s="295"/>
      <c r="BP106" s="61"/>
      <c r="BQ106" s="61"/>
      <c r="BR106" s="61"/>
      <c r="BS106" s="61"/>
      <c r="BT106" s="61"/>
      <c r="BU106" s="61"/>
      <c r="BV106" s="94" t="str">
        <f t="shared" si="16"/>
        <v/>
      </c>
      <c r="BW106" s="61"/>
      <c r="BX106" s="233"/>
      <c r="BY106" s="61"/>
      <c r="BZ106" s="295"/>
      <c r="CA106" s="61"/>
      <c r="CB106" s="61"/>
      <c r="CC106" s="61"/>
      <c r="CD106" s="61"/>
      <c r="CE106" s="61"/>
      <c r="CF106" s="233"/>
      <c r="CG106" s="186" t="str">
        <f t="shared" si="17"/>
        <v/>
      </c>
      <c r="CH106" s="186" t="str">
        <f t="shared" si="18"/>
        <v/>
      </c>
      <c r="CI106" s="186" t="str">
        <f t="shared" si="19"/>
        <v/>
      </c>
      <c r="CJ106" s="92"/>
      <c r="CK106" s="363"/>
      <c r="CL106" s="295"/>
      <c r="CM106" s="82"/>
      <c r="CN106" s="82"/>
      <c r="CO106" s="61"/>
      <c r="CP106" s="61"/>
      <c r="CQ106" s="61"/>
      <c r="CR106" s="54"/>
      <c r="CS106" s="90"/>
      <c r="CT106" s="295"/>
      <c r="CU106" s="34"/>
      <c r="CV106" s="163"/>
      <c r="CW106" s="54"/>
      <c r="CX106" s="295"/>
      <c r="CY106" s="235"/>
      <c r="CZ106" s="191"/>
      <c r="DA106" s="92"/>
      <c r="DB106" s="237"/>
      <c r="DC106" s="167"/>
      <c r="DD106" s="167"/>
      <c r="DE106" s="54"/>
      <c r="DF106" s="235"/>
      <c r="DG106" s="191"/>
      <c r="DH106" s="92"/>
      <c r="DI106" s="237"/>
      <c r="DJ106" s="167"/>
      <c r="DK106" s="167"/>
      <c r="DL106" s="54"/>
      <c r="DM106" s="61"/>
      <c r="DN106" s="61"/>
      <c r="DO106" s="61"/>
      <c r="DP106" s="61"/>
      <c r="DQ106" s="82"/>
      <c r="DR106" s="82"/>
      <c r="DS106" s="61"/>
      <c r="DT106" s="34"/>
      <c r="DU106" s="54"/>
      <c r="DV106" s="237"/>
      <c r="DW106" s="237"/>
      <c r="DX106" s="237"/>
      <c r="DY106" s="295"/>
      <c r="DZ106" s="92"/>
      <c r="EA106" s="92"/>
      <c r="EB106" s="91"/>
      <c r="EC106" s="91"/>
      <c r="ED106" s="228"/>
      <c r="EE106" s="90"/>
      <c r="EF106" s="90"/>
      <c r="EG106" s="90"/>
      <c r="EH106" s="295"/>
    </row>
    <row r="107" spans="1:138" ht="15" customHeight="1" x14ac:dyDescent="0.25">
      <c r="A107" s="54"/>
      <c r="B107" s="316"/>
      <c r="C107" s="54"/>
      <c r="D107" s="34"/>
      <c r="E107" s="34"/>
      <c r="F107" s="34"/>
      <c r="G107" s="34"/>
      <c r="H107" s="34"/>
      <c r="I107" s="34"/>
      <c r="J107" s="34"/>
      <c r="K107" s="163"/>
      <c r="L107" s="54"/>
      <c r="M107" s="54"/>
      <c r="N107" s="54"/>
      <c r="O107" s="54"/>
      <c r="P107" s="34"/>
      <c r="Q107" s="34"/>
      <c r="R107" s="34"/>
      <c r="S107" s="34"/>
      <c r="T107" s="54"/>
      <c r="U107" s="93"/>
      <c r="V107" s="54"/>
      <c r="W107" s="54"/>
      <c r="X107" s="34"/>
      <c r="Y107" s="54"/>
      <c r="Z107" s="34"/>
      <c r="AA107" s="54"/>
      <c r="AB107" s="34"/>
      <c r="AC107" s="295"/>
      <c r="AD107" s="54"/>
      <c r="AE107" s="387"/>
      <c r="AF107" s="34"/>
      <c r="AG107" s="157"/>
      <c r="AH107" s="163"/>
      <c r="AI107" s="54"/>
      <c r="AJ107" s="34"/>
      <c r="AK107" s="163"/>
      <c r="AL107" s="389"/>
      <c r="AM107" s="61"/>
      <c r="AN107" s="61"/>
      <c r="AO107" s="61"/>
      <c r="AP107" s="61"/>
      <c r="AQ107" s="61"/>
      <c r="AR107" s="61"/>
      <c r="AS107" s="94" t="str">
        <f t="shared" si="15"/>
        <v/>
      </c>
      <c r="AT107" s="61"/>
      <c r="AU107" s="61"/>
      <c r="AV107" s="249"/>
      <c r="AW107" s="61"/>
      <c r="AX107" s="237"/>
      <c r="AY107" s="247"/>
      <c r="AZ107" s="237"/>
      <c r="BA107" s="237"/>
      <c r="BB107" s="237"/>
      <c r="BC107" s="92"/>
      <c r="BD107" s="92"/>
      <c r="BE107" s="237"/>
      <c r="BF107" s="237"/>
      <c r="BG107" s="237"/>
      <c r="BH107" s="237"/>
      <c r="BI107" s="237"/>
      <c r="BJ107" s="295"/>
      <c r="BK107" s="91"/>
      <c r="BL107" s="100"/>
      <c r="BM107" s="100"/>
      <c r="BN107" s="100"/>
      <c r="BO107" s="295"/>
      <c r="BP107" s="61"/>
      <c r="BQ107" s="61"/>
      <c r="BR107" s="61"/>
      <c r="BS107" s="61"/>
      <c r="BT107" s="61"/>
      <c r="BU107" s="61"/>
      <c r="BV107" s="94" t="str">
        <f t="shared" si="16"/>
        <v/>
      </c>
      <c r="BW107" s="61"/>
      <c r="BX107" s="233"/>
      <c r="BY107" s="61"/>
      <c r="BZ107" s="295"/>
      <c r="CA107" s="61"/>
      <c r="CB107" s="61"/>
      <c r="CC107" s="61"/>
      <c r="CD107" s="61"/>
      <c r="CE107" s="61"/>
      <c r="CF107" s="233"/>
      <c r="CG107" s="186" t="str">
        <f t="shared" si="17"/>
        <v/>
      </c>
      <c r="CH107" s="186" t="str">
        <f t="shared" si="18"/>
        <v/>
      </c>
      <c r="CI107" s="186" t="str">
        <f t="shared" si="19"/>
        <v/>
      </c>
      <c r="CJ107" s="92"/>
      <c r="CK107" s="363"/>
      <c r="CL107" s="295"/>
      <c r="CM107" s="82"/>
      <c r="CN107" s="82"/>
      <c r="CO107" s="61"/>
      <c r="CP107" s="61"/>
      <c r="CQ107" s="61"/>
      <c r="CR107" s="54"/>
      <c r="CS107" s="90"/>
      <c r="CT107" s="295"/>
      <c r="CU107" s="34"/>
      <c r="CV107" s="163"/>
      <c r="CW107" s="54"/>
      <c r="CX107" s="295"/>
      <c r="CY107" s="235"/>
      <c r="CZ107" s="191"/>
      <c r="DA107" s="92"/>
      <c r="DB107" s="237"/>
      <c r="DC107" s="167"/>
      <c r="DD107" s="167"/>
      <c r="DE107" s="54"/>
      <c r="DF107" s="235"/>
      <c r="DG107" s="191"/>
      <c r="DH107" s="92"/>
      <c r="DI107" s="237"/>
      <c r="DJ107" s="167"/>
      <c r="DK107" s="167"/>
      <c r="DL107" s="54"/>
      <c r="DM107" s="61"/>
      <c r="DN107" s="61"/>
      <c r="DO107" s="61"/>
      <c r="DP107" s="61"/>
      <c r="DQ107" s="82"/>
      <c r="DR107" s="82"/>
      <c r="DS107" s="61"/>
      <c r="DT107" s="34"/>
      <c r="DU107" s="54"/>
      <c r="DV107" s="237"/>
      <c r="DW107" s="237"/>
      <c r="DX107" s="237"/>
      <c r="DY107" s="295"/>
      <c r="DZ107" s="92"/>
      <c r="EA107" s="92"/>
      <c r="EB107" s="91"/>
      <c r="EC107" s="91"/>
      <c r="ED107" s="228"/>
      <c r="EE107" s="90"/>
      <c r="EF107" s="90"/>
      <c r="EG107" s="90"/>
      <c r="EH107" s="295"/>
    </row>
    <row r="108" spans="1:138" ht="15" customHeight="1" x14ac:dyDescent="0.25">
      <c r="A108" s="54"/>
      <c r="B108" s="316"/>
      <c r="C108" s="54"/>
      <c r="D108" s="34"/>
      <c r="E108" s="34"/>
      <c r="F108" s="34"/>
      <c r="G108" s="34"/>
      <c r="H108" s="34"/>
      <c r="I108" s="34"/>
      <c r="J108" s="34"/>
      <c r="K108" s="163"/>
      <c r="L108" s="54"/>
      <c r="M108" s="54"/>
      <c r="N108" s="54"/>
      <c r="O108" s="54"/>
      <c r="P108" s="34"/>
      <c r="Q108" s="34"/>
      <c r="R108" s="34"/>
      <c r="S108" s="34"/>
      <c r="T108" s="54"/>
      <c r="U108" s="93"/>
      <c r="V108" s="54"/>
      <c r="W108" s="54"/>
      <c r="X108" s="34"/>
      <c r="Y108" s="54"/>
      <c r="Z108" s="34"/>
      <c r="AA108" s="54"/>
      <c r="AB108" s="34"/>
      <c r="AC108" s="295"/>
      <c r="AD108" s="54"/>
      <c r="AE108" s="387"/>
      <c r="AF108" s="34"/>
      <c r="AG108" s="157"/>
      <c r="AH108" s="163"/>
      <c r="AI108" s="54"/>
      <c r="AJ108" s="34"/>
      <c r="AK108" s="163"/>
      <c r="AL108" s="389"/>
      <c r="AM108" s="61"/>
      <c r="AN108" s="61"/>
      <c r="AO108" s="61"/>
      <c r="AP108" s="61"/>
      <c r="AQ108" s="61"/>
      <c r="AR108" s="61"/>
      <c r="AS108" s="94" t="str">
        <f t="shared" si="15"/>
        <v/>
      </c>
      <c r="AT108" s="61"/>
      <c r="AU108" s="61"/>
      <c r="AV108" s="249"/>
      <c r="AW108" s="61"/>
      <c r="AX108" s="237"/>
      <c r="AY108" s="247"/>
      <c r="AZ108" s="237"/>
      <c r="BA108" s="237"/>
      <c r="BB108" s="237"/>
      <c r="BC108" s="92"/>
      <c r="BD108" s="92"/>
      <c r="BE108" s="237"/>
      <c r="BF108" s="237"/>
      <c r="BG108" s="237"/>
      <c r="BH108" s="237"/>
      <c r="BI108" s="237"/>
      <c r="BJ108" s="295"/>
      <c r="BK108" s="91"/>
      <c r="BL108" s="100"/>
      <c r="BM108" s="100"/>
      <c r="BN108" s="100"/>
      <c r="BO108" s="295"/>
      <c r="BP108" s="61"/>
      <c r="BQ108" s="61"/>
      <c r="BR108" s="61"/>
      <c r="BS108" s="61"/>
      <c r="BT108" s="61"/>
      <c r="BU108" s="61"/>
      <c r="BV108" s="94" t="str">
        <f t="shared" si="16"/>
        <v/>
      </c>
      <c r="BW108" s="61"/>
      <c r="BX108" s="233"/>
      <c r="BY108" s="61"/>
      <c r="BZ108" s="295"/>
      <c r="CA108" s="61"/>
      <c r="CB108" s="61"/>
      <c r="CC108" s="61"/>
      <c r="CD108" s="61"/>
      <c r="CE108" s="61"/>
      <c r="CF108" s="233"/>
      <c r="CG108" s="186" t="str">
        <f t="shared" si="17"/>
        <v/>
      </c>
      <c r="CH108" s="186" t="str">
        <f t="shared" si="18"/>
        <v/>
      </c>
      <c r="CI108" s="186" t="str">
        <f t="shared" si="19"/>
        <v/>
      </c>
      <c r="CJ108" s="92"/>
      <c r="CK108" s="363"/>
      <c r="CL108" s="295"/>
      <c r="CM108" s="82"/>
      <c r="CN108" s="82"/>
      <c r="CO108" s="61"/>
      <c r="CP108" s="61"/>
      <c r="CQ108" s="61"/>
      <c r="CR108" s="54"/>
      <c r="CS108" s="90"/>
      <c r="CT108" s="295"/>
      <c r="CU108" s="34"/>
      <c r="CV108" s="163"/>
      <c r="CW108" s="54"/>
      <c r="CX108" s="295"/>
      <c r="CY108" s="235"/>
      <c r="CZ108" s="191"/>
      <c r="DA108" s="92"/>
      <c r="DB108" s="237"/>
      <c r="DC108" s="167"/>
      <c r="DD108" s="167"/>
      <c r="DE108" s="54"/>
      <c r="DF108" s="235"/>
      <c r="DG108" s="191"/>
      <c r="DH108" s="92"/>
      <c r="DI108" s="237"/>
      <c r="DJ108" s="167"/>
      <c r="DK108" s="167"/>
      <c r="DL108" s="54"/>
      <c r="DM108" s="61"/>
      <c r="DN108" s="61"/>
      <c r="DO108" s="61"/>
      <c r="DP108" s="61"/>
      <c r="DQ108" s="82"/>
      <c r="DR108" s="82"/>
      <c r="DS108" s="61"/>
      <c r="DT108" s="34"/>
      <c r="DU108" s="54"/>
      <c r="DV108" s="237"/>
      <c r="DW108" s="237"/>
      <c r="DX108" s="237"/>
      <c r="DY108" s="295"/>
      <c r="DZ108" s="92"/>
      <c r="EA108" s="92"/>
      <c r="EB108" s="91"/>
      <c r="EC108" s="91"/>
      <c r="ED108" s="228"/>
      <c r="EE108" s="90"/>
      <c r="EF108" s="90"/>
      <c r="EG108" s="90"/>
      <c r="EH108" s="295"/>
    </row>
    <row r="109" spans="1:138" ht="15" customHeight="1" x14ac:dyDescent="0.25">
      <c r="A109" s="54"/>
      <c r="B109" s="316"/>
      <c r="C109" s="54"/>
      <c r="D109" s="34"/>
      <c r="E109" s="34"/>
      <c r="F109" s="34"/>
      <c r="G109" s="34"/>
      <c r="H109" s="34"/>
      <c r="I109" s="34"/>
      <c r="J109" s="34"/>
      <c r="K109" s="163"/>
      <c r="L109" s="54"/>
      <c r="M109" s="54"/>
      <c r="N109" s="54"/>
      <c r="O109" s="54"/>
      <c r="P109" s="34"/>
      <c r="Q109" s="34"/>
      <c r="R109" s="34"/>
      <c r="S109" s="34"/>
      <c r="T109" s="54"/>
      <c r="U109" s="93"/>
      <c r="V109" s="54"/>
      <c r="W109" s="54"/>
      <c r="X109" s="34"/>
      <c r="Y109" s="54"/>
      <c r="Z109" s="34"/>
      <c r="AA109" s="54"/>
      <c r="AB109" s="34"/>
      <c r="AC109" s="295"/>
      <c r="AD109" s="54"/>
      <c r="AE109" s="387"/>
      <c r="AF109" s="34"/>
      <c r="AG109" s="157"/>
      <c r="AH109" s="163"/>
      <c r="AI109" s="54"/>
      <c r="AJ109" s="34"/>
      <c r="AK109" s="163"/>
      <c r="AL109" s="389"/>
      <c r="AM109" s="61"/>
      <c r="AN109" s="61"/>
      <c r="AO109" s="61"/>
      <c r="AP109" s="61"/>
      <c r="AQ109" s="61"/>
      <c r="AR109" s="61"/>
      <c r="AS109" s="94" t="str">
        <f t="shared" si="15"/>
        <v/>
      </c>
      <c r="AT109" s="61"/>
      <c r="AU109" s="61"/>
      <c r="AV109" s="249"/>
      <c r="AW109" s="61"/>
      <c r="AX109" s="237"/>
      <c r="AY109" s="247"/>
      <c r="AZ109" s="237"/>
      <c r="BA109" s="237"/>
      <c r="BB109" s="237"/>
      <c r="BC109" s="92"/>
      <c r="BD109" s="92"/>
      <c r="BE109" s="237"/>
      <c r="BF109" s="237"/>
      <c r="BG109" s="237"/>
      <c r="BH109" s="237"/>
      <c r="BI109" s="237"/>
      <c r="BJ109" s="295"/>
      <c r="BK109" s="91"/>
      <c r="BL109" s="100"/>
      <c r="BM109" s="100"/>
      <c r="BN109" s="100"/>
      <c r="BO109" s="295"/>
      <c r="BP109" s="61"/>
      <c r="BQ109" s="61"/>
      <c r="BR109" s="61"/>
      <c r="BS109" s="61"/>
      <c r="BT109" s="61"/>
      <c r="BU109" s="61"/>
      <c r="BV109" s="94" t="str">
        <f t="shared" si="16"/>
        <v/>
      </c>
      <c r="BW109" s="61"/>
      <c r="BX109" s="233"/>
      <c r="BY109" s="61"/>
      <c r="BZ109" s="295"/>
      <c r="CA109" s="61"/>
      <c r="CB109" s="61"/>
      <c r="CC109" s="61"/>
      <c r="CD109" s="61"/>
      <c r="CE109" s="61"/>
      <c r="CF109" s="233"/>
      <c r="CG109" s="186" t="str">
        <f t="shared" si="17"/>
        <v/>
      </c>
      <c r="CH109" s="186" t="str">
        <f t="shared" si="18"/>
        <v/>
      </c>
      <c r="CI109" s="186" t="str">
        <f t="shared" si="19"/>
        <v/>
      </c>
      <c r="CJ109" s="92"/>
      <c r="CK109" s="363"/>
      <c r="CL109" s="295"/>
      <c r="CM109" s="82"/>
      <c r="CN109" s="82"/>
      <c r="CO109" s="61"/>
      <c r="CP109" s="61"/>
      <c r="CQ109" s="61"/>
      <c r="CR109" s="54"/>
      <c r="CS109" s="90"/>
      <c r="CT109" s="295"/>
      <c r="CU109" s="34"/>
      <c r="CV109" s="163"/>
      <c r="CW109" s="54"/>
      <c r="CX109" s="295"/>
      <c r="CY109" s="235"/>
      <c r="CZ109" s="191"/>
      <c r="DA109" s="92"/>
      <c r="DB109" s="237"/>
      <c r="DC109" s="167"/>
      <c r="DD109" s="167"/>
      <c r="DE109" s="54"/>
      <c r="DF109" s="235"/>
      <c r="DG109" s="191"/>
      <c r="DH109" s="92"/>
      <c r="DI109" s="237"/>
      <c r="DJ109" s="167"/>
      <c r="DK109" s="167"/>
      <c r="DL109" s="54"/>
      <c r="DM109" s="61"/>
      <c r="DN109" s="61"/>
      <c r="DO109" s="61"/>
      <c r="DP109" s="61"/>
      <c r="DQ109" s="82"/>
      <c r="DR109" s="82"/>
      <c r="DS109" s="61"/>
      <c r="DT109" s="34"/>
      <c r="DU109" s="54"/>
      <c r="DV109" s="237"/>
      <c r="DW109" s="237"/>
      <c r="DX109" s="237"/>
      <c r="DY109" s="295"/>
      <c r="DZ109" s="92"/>
      <c r="EA109" s="92"/>
      <c r="EB109" s="91"/>
      <c r="EC109" s="91"/>
      <c r="ED109" s="228"/>
      <c r="EE109" s="90"/>
      <c r="EF109" s="90"/>
      <c r="EG109" s="90"/>
      <c r="EH109" s="295"/>
    </row>
    <row r="110" spans="1:138" ht="15" customHeight="1" x14ac:dyDescent="0.25">
      <c r="A110" s="54"/>
      <c r="B110" s="316"/>
      <c r="C110" s="54"/>
      <c r="D110" s="34"/>
      <c r="E110" s="34"/>
      <c r="F110" s="34"/>
      <c r="G110" s="34"/>
      <c r="H110" s="34"/>
      <c r="I110" s="34"/>
      <c r="J110" s="34"/>
      <c r="K110" s="163"/>
      <c r="L110" s="54"/>
      <c r="M110" s="54"/>
      <c r="N110" s="54"/>
      <c r="O110" s="54"/>
      <c r="P110" s="34"/>
      <c r="Q110" s="34"/>
      <c r="R110" s="34"/>
      <c r="S110" s="34"/>
      <c r="T110" s="54"/>
      <c r="U110" s="93"/>
      <c r="V110" s="54"/>
      <c r="W110" s="54"/>
      <c r="X110" s="34"/>
      <c r="Y110" s="54"/>
      <c r="Z110" s="34"/>
      <c r="AA110" s="54"/>
      <c r="AB110" s="34"/>
      <c r="AC110" s="295"/>
      <c r="AD110" s="54"/>
      <c r="AE110" s="387"/>
      <c r="AF110" s="34"/>
      <c r="AG110" s="157"/>
      <c r="AH110" s="163"/>
      <c r="AI110" s="54"/>
      <c r="AJ110" s="34"/>
      <c r="AK110" s="163"/>
      <c r="AL110" s="389"/>
      <c r="AM110" s="61"/>
      <c r="AN110" s="61"/>
      <c r="AO110" s="61"/>
      <c r="AP110" s="61"/>
      <c r="AQ110" s="61"/>
      <c r="AR110" s="61"/>
      <c r="AS110" s="94" t="str">
        <f t="shared" si="15"/>
        <v/>
      </c>
      <c r="AT110" s="61"/>
      <c r="AU110" s="61"/>
      <c r="AV110" s="249"/>
      <c r="AW110" s="61"/>
      <c r="AX110" s="237"/>
      <c r="AY110" s="247"/>
      <c r="AZ110" s="237"/>
      <c r="BA110" s="237"/>
      <c r="BB110" s="237"/>
      <c r="BC110" s="92"/>
      <c r="BD110" s="92"/>
      <c r="BE110" s="237"/>
      <c r="BF110" s="237"/>
      <c r="BG110" s="237"/>
      <c r="BH110" s="237"/>
      <c r="BI110" s="237"/>
      <c r="BJ110" s="295"/>
      <c r="BK110" s="91"/>
      <c r="BL110" s="100"/>
      <c r="BM110" s="100"/>
      <c r="BN110" s="100"/>
      <c r="BO110" s="295"/>
      <c r="BP110" s="61"/>
      <c r="BQ110" s="61"/>
      <c r="BR110" s="61"/>
      <c r="BS110" s="61"/>
      <c r="BT110" s="61"/>
      <c r="BU110" s="61"/>
      <c r="BV110" s="94" t="str">
        <f t="shared" si="16"/>
        <v/>
      </c>
      <c r="BW110" s="61"/>
      <c r="BX110" s="233"/>
      <c r="BY110" s="61"/>
      <c r="BZ110" s="295"/>
      <c r="CA110" s="61"/>
      <c r="CB110" s="61"/>
      <c r="CC110" s="61"/>
      <c r="CD110" s="61"/>
      <c r="CE110" s="61"/>
      <c r="CF110" s="233"/>
      <c r="CG110" s="186" t="str">
        <f t="shared" si="17"/>
        <v/>
      </c>
      <c r="CH110" s="186" t="str">
        <f t="shared" si="18"/>
        <v/>
      </c>
      <c r="CI110" s="186" t="str">
        <f t="shared" si="19"/>
        <v/>
      </c>
      <c r="CJ110" s="92"/>
      <c r="CK110" s="363"/>
      <c r="CL110" s="295"/>
      <c r="CM110" s="82"/>
      <c r="CN110" s="82"/>
      <c r="CO110" s="61"/>
      <c r="CP110" s="61"/>
      <c r="CQ110" s="61"/>
      <c r="CR110" s="54"/>
      <c r="CS110" s="90"/>
      <c r="CT110" s="295"/>
      <c r="CU110" s="34"/>
      <c r="CV110" s="163"/>
      <c r="CW110" s="54"/>
      <c r="CX110" s="295"/>
      <c r="CY110" s="235"/>
      <c r="CZ110" s="191"/>
      <c r="DA110" s="92"/>
      <c r="DB110" s="237"/>
      <c r="DC110" s="167"/>
      <c r="DD110" s="167"/>
      <c r="DE110" s="54"/>
      <c r="DF110" s="235"/>
      <c r="DG110" s="191"/>
      <c r="DH110" s="92"/>
      <c r="DI110" s="237"/>
      <c r="DJ110" s="167"/>
      <c r="DK110" s="167"/>
      <c r="DL110" s="54"/>
      <c r="DM110" s="61"/>
      <c r="DN110" s="61"/>
      <c r="DO110" s="61"/>
      <c r="DP110" s="61"/>
      <c r="DQ110" s="82"/>
      <c r="DR110" s="82"/>
      <c r="DS110" s="61"/>
      <c r="DT110" s="34"/>
      <c r="DU110" s="54"/>
      <c r="DV110" s="237"/>
      <c r="DW110" s="237"/>
      <c r="DX110" s="237"/>
      <c r="DY110" s="295"/>
      <c r="DZ110" s="92"/>
      <c r="EA110" s="92"/>
      <c r="EB110" s="91"/>
      <c r="EC110" s="91"/>
      <c r="ED110" s="228"/>
      <c r="EE110" s="90"/>
      <c r="EF110" s="90"/>
      <c r="EG110" s="90"/>
      <c r="EH110" s="295"/>
    </row>
    <row r="111" spans="1:138" ht="15" customHeight="1" x14ac:dyDescent="0.25">
      <c r="A111" s="54"/>
      <c r="B111" s="316"/>
      <c r="C111" s="54"/>
      <c r="D111" s="34"/>
      <c r="E111" s="34"/>
      <c r="F111" s="34"/>
      <c r="G111" s="34"/>
      <c r="H111" s="34"/>
      <c r="I111" s="34"/>
      <c r="J111" s="34"/>
      <c r="K111" s="163"/>
      <c r="L111" s="54"/>
      <c r="M111" s="54"/>
      <c r="N111" s="54"/>
      <c r="O111" s="54"/>
      <c r="P111" s="34"/>
      <c r="Q111" s="34"/>
      <c r="R111" s="34"/>
      <c r="S111" s="34"/>
      <c r="T111" s="54"/>
      <c r="U111" s="93"/>
      <c r="V111" s="54"/>
      <c r="W111" s="54"/>
      <c r="X111" s="34"/>
      <c r="Y111" s="54"/>
      <c r="Z111" s="34"/>
      <c r="AA111" s="54"/>
      <c r="AB111" s="34"/>
      <c r="AC111" s="295"/>
      <c r="AD111" s="54"/>
      <c r="AE111" s="387"/>
      <c r="AF111" s="34"/>
      <c r="AG111" s="157"/>
      <c r="AH111" s="163"/>
      <c r="AI111" s="54"/>
      <c r="AJ111" s="34"/>
      <c r="AK111" s="163"/>
      <c r="AL111" s="389"/>
      <c r="AM111" s="61"/>
      <c r="AN111" s="61"/>
      <c r="AO111" s="61"/>
      <c r="AP111" s="61"/>
      <c r="AQ111" s="61"/>
      <c r="AR111" s="61"/>
      <c r="AS111" s="94" t="str">
        <f t="shared" si="15"/>
        <v/>
      </c>
      <c r="AT111" s="61"/>
      <c r="AU111" s="61"/>
      <c r="AV111" s="249"/>
      <c r="AW111" s="61"/>
      <c r="AX111" s="237"/>
      <c r="AY111" s="247"/>
      <c r="AZ111" s="237"/>
      <c r="BA111" s="237"/>
      <c r="BB111" s="237"/>
      <c r="BC111" s="92"/>
      <c r="BD111" s="92"/>
      <c r="BE111" s="237"/>
      <c r="BF111" s="237"/>
      <c r="BG111" s="237"/>
      <c r="BH111" s="237"/>
      <c r="BI111" s="237"/>
      <c r="BJ111" s="295"/>
      <c r="BK111" s="91"/>
      <c r="BL111" s="100"/>
      <c r="BM111" s="100"/>
      <c r="BN111" s="100"/>
      <c r="BO111" s="295"/>
      <c r="BP111" s="61"/>
      <c r="BQ111" s="61"/>
      <c r="BR111" s="61"/>
      <c r="BS111" s="61"/>
      <c r="BT111" s="61"/>
      <c r="BU111" s="61"/>
      <c r="BV111" s="94" t="str">
        <f t="shared" si="16"/>
        <v/>
      </c>
      <c r="BW111" s="61"/>
      <c r="BX111" s="233"/>
      <c r="BY111" s="61"/>
      <c r="BZ111" s="295"/>
      <c r="CA111" s="61"/>
      <c r="CB111" s="61"/>
      <c r="CC111" s="61"/>
      <c r="CD111" s="61"/>
      <c r="CE111" s="61"/>
      <c r="CF111" s="233"/>
      <c r="CG111" s="186" t="str">
        <f t="shared" si="17"/>
        <v/>
      </c>
      <c r="CH111" s="186" t="str">
        <f t="shared" si="18"/>
        <v/>
      </c>
      <c r="CI111" s="186" t="str">
        <f t="shared" si="19"/>
        <v/>
      </c>
      <c r="CJ111" s="92"/>
      <c r="CK111" s="363"/>
      <c r="CL111" s="295"/>
      <c r="CM111" s="82"/>
      <c r="CN111" s="82"/>
      <c r="CO111" s="61"/>
      <c r="CP111" s="61"/>
      <c r="CQ111" s="61"/>
      <c r="CR111" s="54"/>
      <c r="CS111" s="90"/>
      <c r="CT111" s="295"/>
      <c r="CU111" s="34"/>
      <c r="CV111" s="163"/>
      <c r="CW111" s="54"/>
      <c r="CX111" s="295"/>
      <c r="CY111" s="235"/>
      <c r="CZ111" s="191"/>
      <c r="DA111" s="92"/>
      <c r="DB111" s="237"/>
      <c r="DC111" s="167"/>
      <c r="DD111" s="167"/>
      <c r="DE111" s="54"/>
      <c r="DF111" s="235"/>
      <c r="DG111" s="191"/>
      <c r="DH111" s="92"/>
      <c r="DI111" s="237"/>
      <c r="DJ111" s="167"/>
      <c r="DK111" s="167"/>
      <c r="DL111" s="54"/>
      <c r="DM111" s="61"/>
      <c r="DN111" s="61"/>
      <c r="DO111" s="61"/>
      <c r="DP111" s="61"/>
      <c r="DQ111" s="82"/>
      <c r="DR111" s="82"/>
      <c r="DS111" s="61"/>
      <c r="DT111" s="34"/>
      <c r="DU111" s="54"/>
      <c r="DV111" s="237"/>
      <c r="DW111" s="237"/>
      <c r="DX111" s="237"/>
      <c r="DY111" s="295"/>
      <c r="DZ111" s="92"/>
      <c r="EA111" s="92"/>
      <c r="EB111" s="91"/>
      <c r="EC111" s="91"/>
      <c r="ED111" s="228"/>
      <c r="EE111" s="90"/>
      <c r="EF111" s="90"/>
      <c r="EG111" s="90"/>
      <c r="EH111" s="295"/>
    </row>
    <row r="112" spans="1:138" ht="15" customHeight="1" x14ac:dyDescent="0.25">
      <c r="A112" s="54"/>
      <c r="B112" s="316"/>
      <c r="C112" s="54"/>
      <c r="D112" s="34"/>
      <c r="E112" s="34"/>
      <c r="F112" s="34"/>
      <c r="G112" s="34"/>
      <c r="H112" s="34"/>
      <c r="I112" s="34"/>
      <c r="J112" s="34"/>
      <c r="K112" s="163"/>
      <c r="L112" s="54"/>
      <c r="M112" s="54"/>
      <c r="N112" s="54"/>
      <c r="O112" s="54"/>
      <c r="P112" s="34"/>
      <c r="Q112" s="34"/>
      <c r="R112" s="34"/>
      <c r="S112" s="34"/>
      <c r="T112" s="54"/>
      <c r="U112" s="93"/>
      <c r="V112" s="54"/>
      <c r="W112" s="54"/>
      <c r="X112" s="34"/>
      <c r="Y112" s="54"/>
      <c r="Z112" s="34"/>
      <c r="AA112" s="54"/>
      <c r="AB112" s="34"/>
      <c r="AC112" s="295"/>
      <c r="AD112" s="54"/>
      <c r="AE112" s="387"/>
      <c r="AF112" s="34"/>
      <c r="AG112" s="157"/>
      <c r="AH112" s="163"/>
      <c r="AI112" s="54"/>
      <c r="AJ112" s="34"/>
      <c r="AK112" s="163"/>
      <c r="AL112" s="389"/>
      <c r="AM112" s="61"/>
      <c r="AN112" s="61"/>
      <c r="AO112" s="61"/>
      <c r="AP112" s="61"/>
      <c r="AQ112" s="61"/>
      <c r="AR112" s="61"/>
      <c r="AS112" s="94" t="str">
        <f t="shared" si="15"/>
        <v/>
      </c>
      <c r="AT112" s="61"/>
      <c r="AU112" s="61"/>
      <c r="AV112" s="249"/>
      <c r="AW112" s="61"/>
      <c r="AX112" s="237"/>
      <c r="AY112" s="247"/>
      <c r="AZ112" s="237"/>
      <c r="BA112" s="237"/>
      <c r="BB112" s="237"/>
      <c r="BC112" s="92"/>
      <c r="BD112" s="92"/>
      <c r="BE112" s="237"/>
      <c r="BF112" s="237"/>
      <c r="BG112" s="237"/>
      <c r="BH112" s="237"/>
      <c r="BI112" s="237"/>
      <c r="BJ112" s="295"/>
      <c r="BK112" s="91"/>
      <c r="BL112" s="100"/>
      <c r="BM112" s="100"/>
      <c r="BN112" s="100"/>
      <c r="BO112" s="295"/>
      <c r="BP112" s="61"/>
      <c r="BQ112" s="61"/>
      <c r="BR112" s="61"/>
      <c r="BS112" s="61"/>
      <c r="BT112" s="61"/>
      <c r="BU112" s="61"/>
      <c r="BV112" s="94" t="str">
        <f t="shared" si="16"/>
        <v/>
      </c>
      <c r="BW112" s="61"/>
      <c r="BX112" s="233"/>
      <c r="BY112" s="61"/>
      <c r="BZ112" s="295"/>
      <c r="CA112" s="61"/>
      <c r="CB112" s="61"/>
      <c r="CC112" s="61"/>
      <c r="CD112" s="61"/>
      <c r="CE112" s="61"/>
      <c r="CF112" s="233"/>
      <c r="CG112" s="186" t="str">
        <f t="shared" si="17"/>
        <v/>
      </c>
      <c r="CH112" s="186" t="str">
        <f t="shared" si="18"/>
        <v/>
      </c>
      <c r="CI112" s="186" t="str">
        <f t="shared" si="19"/>
        <v/>
      </c>
      <c r="CJ112" s="92"/>
      <c r="CK112" s="363"/>
      <c r="CL112" s="295"/>
      <c r="CM112" s="82"/>
      <c r="CN112" s="82"/>
      <c r="CO112" s="61"/>
      <c r="CP112" s="61"/>
      <c r="CQ112" s="61"/>
      <c r="CR112" s="54"/>
      <c r="CS112" s="90"/>
      <c r="CT112" s="295"/>
      <c r="CU112" s="34"/>
      <c r="CV112" s="163"/>
      <c r="CW112" s="54"/>
      <c r="CX112" s="295"/>
      <c r="CY112" s="235"/>
      <c r="CZ112" s="191"/>
      <c r="DA112" s="92"/>
      <c r="DB112" s="237"/>
      <c r="DC112" s="167"/>
      <c r="DD112" s="167"/>
      <c r="DE112" s="54"/>
      <c r="DF112" s="235"/>
      <c r="DG112" s="191"/>
      <c r="DH112" s="92"/>
      <c r="DI112" s="237"/>
      <c r="DJ112" s="167"/>
      <c r="DK112" s="167"/>
      <c r="DL112" s="54"/>
      <c r="DM112" s="61"/>
      <c r="DN112" s="61"/>
      <c r="DO112" s="61"/>
      <c r="DP112" s="61"/>
      <c r="DQ112" s="82"/>
      <c r="DR112" s="82"/>
      <c r="DS112" s="61"/>
      <c r="DT112" s="34"/>
      <c r="DU112" s="54"/>
      <c r="DV112" s="237"/>
      <c r="DW112" s="237"/>
      <c r="DX112" s="237"/>
      <c r="DY112" s="295"/>
      <c r="DZ112" s="92"/>
      <c r="EA112" s="92"/>
      <c r="EB112" s="91"/>
      <c r="EC112" s="91"/>
      <c r="ED112" s="228"/>
      <c r="EE112" s="90"/>
      <c r="EF112" s="90"/>
      <c r="EG112" s="90"/>
      <c r="EH112" s="295"/>
    </row>
    <row r="113" spans="1:138" ht="15" customHeight="1" x14ac:dyDescent="0.25">
      <c r="A113" s="54"/>
      <c r="B113" s="316"/>
      <c r="C113" s="54"/>
      <c r="D113" s="34"/>
      <c r="E113" s="34"/>
      <c r="F113" s="34"/>
      <c r="G113" s="34"/>
      <c r="H113" s="34"/>
      <c r="I113" s="34"/>
      <c r="J113" s="34"/>
      <c r="K113" s="163"/>
      <c r="L113" s="54"/>
      <c r="M113" s="54"/>
      <c r="N113" s="54"/>
      <c r="O113" s="54"/>
      <c r="P113" s="34"/>
      <c r="Q113" s="34"/>
      <c r="R113" s="34"/>
      <c r="S113" s="34"/>
      <c r="T113" s="54"/>
      <c r="U113" s="93"/>
      <c r="V113" s="54"/>
      <c r="W113" s="54"/>
      <c r="X113" s="34"/>
      <c r="Y113" s="54"/>
      <c r="Z113" s="34"/>
      <c r="AA113" s="54"/>
      <c r="AB113" s="34"/>
      <c r="AC113" s="295"/>
      <c r="AD113" s="54"/>
      <c r="AE113" s="387"/>
      <c r="AF113" s="34"/>
      <c r="AG113" s="157"/>
      <c r="AH113" s="163"/>
      <c r="AI113" s="54"/>
      <c r="AJ113" s="34"/>
      <c r="AK113" s="163"/>
      <c r="AL113" s="389"/>
      <c r="AM113" s="61"/>
      <c r="AN113" s="61"/>
      <c r="AO113" s="61"/>
      <c r="AP113" s="61"/>
      <c r="AQ113" s="61"/>
      <c r="AR113" s="61"/>
      <c r="AS113" s="94" t="str">
        <f t="shared" si="15"/>
        <v/>
      </c>
      <c r="AT113" s="61"/>
      <c r="AU113" s="61"/>
      <c r="AV113" s="249"/>
      <c r="AW113" s="61"/>
      <c r="AX113" s="237"/>
      <c r="AY113" s="247"/>
      <c r="AZ113" s="237"/>
      <c r="BA113" s="237"/>
      <c r="BB113" s="237"/>
      <c r="BC113" s="92"/>
      <c r="BD113" s="92"/>
      <c r="BE113" s="237"/>
      <c r="BF113" s="237"/>
      <c r="BG113" s="237"/>
      <c r="BH113" s="237"/>
      <c r="BI113" s="237"/>
      <c r="BJ113" s="295"/>
      <c r="BK113" s="91"/>
      <c r="BL113" s="100"/>
      <c r="BM113" s="100"/>
      <c r="BN113" s="100"/>
      <c r="BO113" s="295"/>
      <c r="BP113" s="61"/>
      <c r="BQ113" s="61"/>
      <c r="BR113" s="61"/>
      <c r="BS113" s="61"/>
      <c r="BT113" s="61"/>
      <c r="BU113" s="61"/>
      <c r="BV113" s="94" t="str">
        <f t="shared" si="16"/>
        <v/>
      </c>
      <c r="BW113" s="61"/>
      <c r="BX113" s="233"/>
      <c r="BY113" s="61"/>
      <c r="BZ113" s="295"/>
      <c r="CA113" s="61"/>
      <c r="CB113" s="61"/>
      <c r="CC113" s="61"/>
      <c r="CD113" s="61"/>
      <c r="CE113" s="61"/>
      <c r="CF113" s="233"/>
      <c r="CG113" s="186" t="str">
        <f t="shared" si="17"/>
        <v/>
      </c>
      <c r="CH113" s="186" t="str">
        <f t="shared" si="18"/>
        <v/>
      </c>
      <c r="CI113" s="186" t="str">
        <f t="shared" si="19"/>
        <v/>
      </c>
      <c r="CJ113" s="92"/>
      <c r="CK113" s="363"/>
      <c r="CL113" s="295"/>
      <c r="CM113" s="82"/>
      <c r="CN113" s="82"/>
      <c r="CO113" s="61"/>
      <c r="CP113" s="61"/>
      <c r="CQ113" s="61"/>
      <c r="CR113" s="54"/>
      <c r="CS113" s="90"/>
      <c r="CT113" s="295"/>
      <c r="CU113" s="34"/>
      <c r="CV113" s="163"/>
      <c r="CW113" s="54"/>
      <c r="CX113" s="295"/>
      <c r="CY113" s="235"/>
      <c r="CZ113" s="191"/>
      <c r="DA113" s="92"/>
      <c r="DB113" s="237"/>
      <c r="DC113" s="167"/>
      <c r="DD113" s="167"/>
      <c r="DE113" s="54"/>
      <c r="DF113" s="235"/>
      <c r="DG113" s="191"/>
      <c r="DH113" s="92"/>
      <c r="DI113" s="237"/>
      <c r="DJ113" s="167"/>
      <c r="DK113" s="167"/>
      <c r="DL113" s="54"/>
      <c r="DM113" s="61"/>
      <c r="DN113" s="61"/>
      <c r="DO113" s="61"/>
      <c r="DP113" s="61"/>
      <c r="DQ113" s="82"/>
      <c r="DR113" s="82"/>
      <c r="DS113" s="61"/>
      <c r="DT113" s="34"/>
      <c r="DU113" s="54"/>
      <c r="DV113" s="237"/>
      <c r="DW113" s="237"/>
      <c r="DX113" s="237"/>
      <c r="DY113" s="295"/>
      <c r="DZ113" s="92"/>
      <c r="EA113" s="92"/>
      <c r="EB113" s="91"/>
      <c r="EC113" s="91"/>
      <c r="ED113" s="228"/>
      <c r="EE113" s="90"/>
      <c r="EF113" s="90"/>
      <c r="EG113" s="90"/>
      <c r="EH113" s="295"/>
    </row>
    <row r="114" spans="1:138" ht="15" customHeight="1" x14ac:dyDescent="0.25">
      <c r="A114" s="54"/>
      <c r="B114" s="316"/>
      <c r="C114" s="54"/>
      <c r="D114" s="34"/>
      <c r="E114" s="34"/>
      <c r="F114" s="34"/>
      <c r="G114" s="34"/>
      <c r="H114" s="34"/>
      <c r="I114" s="34"/>
      <c r="J114" s="34"/>
      <c r="K114" s="163"/>
      <c r="L114" s="54"/>
      <c r="M114" s="54"/>
      <c r="N114" s="54"/>
      <c r="O114" s="54"/>
      <c r="P114" s="34"/>
      <c r="Q114" s="34"/>
      <c r="R114" s="34"/>
      <c r="S114" s="34"/>
      <c r="T114" s="54"/>
      <c r="U114" s="93"/>
      <c r="V114" s="54"/>
      <c r="W114" s="54"/>
      <c r="X114" s="34"/>
      <c r="Y114" s="54"/>
      <c r="Z114" s="34"/>
      <c r="AA114" s="54"/>
      <c r="AB114" s="34"/>
      <c r="AC114" s="295"/>
      <c r="AD114" s="54"/>
      <c r="AE114" s="387"/>
      <c r="AF114" s="34"/>
      <c r="AG114" s="157"/>
      <c r="AH114" s="163"/>
      <c r="AI114" s="54"/>
      <c r="AJ114" s="34"/>
      <c r="AK114" s="163"/>
      <c r="AL114" s="389"/>
      <c r="AM114" s="61"/>
      <c r="AN114" s="61"/>
      <c r="AO114" s="61"/>
      <c r="AP114" s="61"/>
      <c r="AQ114" s="61"/>
      <c r="AR114" s="61"/>
      <c r="AS114" s="94" t="str">
        <f t="shared" si="15"/>
        <v/>
      </c>
      <c r="AT114" s="61"/>
      <c r="AU114" s="61"/>
      <c r="AV114" s="249"/>
      <c r="AW114" s="61"/>
      <c r="AX114" s="237"/>
      <c r="AY114" s="247"/>
      <c r="AZ114" s="237"/>
      <c r="BA114" s="237"/>
      <c r="BB114" s="237"/>
      <c r="BC114" s="92"/>
      <c r="BD114" s="92"/>
      <c r="BE114" s="237"/>
      <c r="BF114" s="237"/>
      <c r="BG114" s="237"/>
      <c r="BH114" s="237"/>
      <c r="BI114" s="237"/>
      <c r="BJ114" s="295"/>
      <c r="BK114" s="91"/>
      <c r="BL114" s="100"/>
      <c r="BM114" s="100"/>
      <c r="BN114" s="100"/>
      <c r="BO114" s="295"/>
      <c r="BP114" s="61"/>
      <c r="BQ114" s="61"/>
      <c r="BR114" s="61"/>
      <c r="BS114" s="61"/>
      <c r="BT114" s="61"/>
      <c r="BU114" s="61"/>
      <c r="BV114" s="94" t="str">
        <f t="shared" si="16"/>
        <v/>
      </c>
      <c r="BW114" s="61"/>
      <c r="BX114" s="233"/>
      <c r="BY114" s="61"/>
      <c r="BZ114" s="295"/>
      <c r="CA114" s="61"/>
      <c r="CB114" s="61"/>
      <c r="CC114" s="61"/>
      <c r="CD114" s="61"/>
      <c r="CE114" s="61"/>
      <c r="CF114" s="233"/>
      <c r="CG114" s="186" t="str">
        <f t="shared" si="17"/>
        <v/>
      </c>
      <c r="CH114" s="186" t="str">
        <f t="shared" si="18"/>
        <v/>
      </c>
      <c r="CI114" s="186" t="str">
        <f t="shared" si="19"/>
        <v/>
      </c>
      <c r="CJ114" s="92"/>
      <c r="CK114" s="363"/>
      <c r="CL114" s="295"/>
      <c r="CM114" s="82"/>
      <c r="CN114" s="82"/>
      <c r="CO114" s="61"/>
      <c r="CP114" s="61"/>
      <c r="CQ114" s="61"/>
      <c r="CR114" s="54"/>
      <c r="CS114" s="90"/>
      <c r="CT114" s="295"/>
      <c r="CU114" s="34"/>
      <c r="CV114" s="163"/>
      <c r="CW114" s="54"/>
      <c r="CX114" s="295"/>
      <c r="CY114" s="235"/>
      <c r="CZ114" s="191"/>
      <c r="DA114" s="92"/>
      <c r="DB114" s="237"/>
      <c r="DC114" s="167"/>
      <c r="DD114" s="167"/>
      <c r="DE114" s="54"/>
      <c r="DF114" s="235"/>
      <c r="DG114" s="191"/>
      <c r="DH114" s="92"/>
      <c r="DI114" s="237"/>
      <c r="DJ114" s="167"/>
      <c r="DK114" s="167"/>
      <c r="DL114" s="54"/>
      <c r="DM114" s="61"/>
      <c r="DN114" s="61"/>
      <c r="DO114" s="61"/>
      <c r="DP114" s="61"/>
      <c r="DQ114" s="82"/>
      <c r="DR114" s="82"/>
      <c r="DS114" s="61"/>
      <c r="DT114" s="34"/>
      <c r="DU114" s="54"/>
      <c r="DV114" s="237"/>
      <c r="DW114" s="237"/>
      <c r="DX114" s="237"/>
      <c r="DY114" s="295"/>
      <c r="DZ114" s="92"/>
      <c r="EA114" s="92"/>
      <c r="EB114" s="91"/>
      <c r="EC114" s="91"/>
      <c r="ED114" s="228"/>
      <c r="EE114" s="90"/>
      <c r="EF114" s="90"/>
      <c r="EG114" s="90"/>
      <c r="EH114" s="295"/>
    </row>
    <row r="115" spans="1:138" ht="15" customHeight="1" x14ac:dyDescent="0.25">
      <c r="A115" s="54"/>
      <c r="B115" s="316"/>
      <c r="C115" s="54"/>
      <c r="D115" s="34"/>
      <c r="E115" s="34"/>
      <c r="F115" s="34"/>
      <c r="G115" s="34"/>
      <c r="H115" s="34"/>
      <c r="I115" s="34"/>
      <c r="J115" s="34"/>
      <c r="K115" s="163"/>
      <c r="L115" s="54"/>
      <c r="M115" s="54"/>
      <c r="N115" s="54"/>
      <c r="O115" s="54"/>
      <c r="P115" s="34"/>
      <c r="Q115" s="34"/>
      <c r="R115" s="34"/>
      <c r="S115" s="34"/>
      <c r="T115" s="54"/>
      <c r="U115" s="93"/>
      <c r="V115" s="54"/>
      <c r="W115" s="54"/>
      <c r="X115" s="34"/>
      <c r="Y115" s="54"/>
      <c r="Z115" s="34"/>
      <c r="AA115" s="54"/>
      <c r="AB115" s="34"/>
      <c r="AC115" s="295"/>
      <c r="AD115" s="54"/>
      <c r="AE115" s="387"/>
      <c r="AF115" s="34"/>
      <c r="AG115" s="157"/>
      <c r="AH115" s="163"/>
      <c r="AI115" s="54"/>
      <c r="AJ115" s="34"/>
      <c r="AK115" s="163"/>
      <c r="AL115" s="389"/>
      <c r="AM115" s="61"/>
      <c r="AN115" s="61"/>
      <c r="AO115" s="61"/>
      <c r="AP115" s="61"/>
      <c r="AQ115" s="61"/>
      <c r="AR115" s="61"/>
      <c r="AS115" s="94" t="str">
        <f t="shared" si="15"/>
        <v/>
      </c>
      <c r="AT115" s="61"/>
      <c r="AU115" s="61"/>
      <c r="AV115" s="249"/>
      <c r="AW115" s="61"/>
      <c r="AX115" s="237"/>
      <c r="AY115" s="247"/>
      <c r="AZ115" s="237"/>
      <c r="BA115" s="237"/>
      <c r="BB115" s="237"/>
      <c r="BC115" s="92"/>
      <c r="BD115" s="92"/>
      <c r="BE115" s="237"/>
      <c r="BF115" s="237"/>
      <c r="BG115" s="237"/>
      <c r="BH115" s="237"/>
      <c r="BI115" s="237"/>
      <c r="BJ115" s="295"/>
      <c r="BK115" s="91"/>
      <c r="BL115" s="100"/>
      <c r="BM115" s="100"/>
      <c r="BN115" s="100"/>
      <c r="BO115" s="295"/>
      <c r="BP115" s="61"/>
      <c r="BQ115" s="61"/>
      <c r="BR115" s="61"/>
      <c r="BS115" s="61"/>
      <c r="BT115" s="61"/>
      <c r="BU115" s="61"/>
      <c r="BV115" s="94" t="str">
        <f t="shared" si="16"/>
        <v/>
      </c>
      <c r="BW115" s="61"/>
      <c r="BX115" s="233"/>
      <c r="BY115" s="61"/>
      <c r="BZ115" s="295"/>
      <c r="CA115" s="61"/>
      <c r="CB115" s="61"/>
      <c r="CC115" s="61"/>
      <c r="CD115" s="61"/>
      <c r="CE115" s="61"/>
      <c r="CF115" s="233"/>
      <c r="CG115" s="186" t="str">
        <f t="shared" si="17"/>
        <v/>
      </c>
      <c r="CH115" s="186" t="str">
        <f t="shared" si="18"/>
        <v/>
      </c>
      <c r="CI115" s="186" t="str">
        <f t="shared" si="19"/>
        <v/>
      </c>
      <c r="CJ115" s="92"/>
      <c r="CK115" s="363"/>
      <c r="CL115" s="295"/>
      <c r="CM115" s="82"/>
      <c r="CN115" s="82"/>
      <c r="CO115" s="61"/>
      <c r="CP115" s="61"/>
      <c r="CQ115" s="61"/>
      <c r="CR115" s="54"/>
      <c r="CS115" s="90"/>
      <c r="CT115" s="295"/>
      <c r="CU115" s="34"/>
      <c r="CV115" s="163"/>
      <c r="CW115" s="54"/>
      <c r="CX115" s="295"/>
      <c r="CY115" s="235"/>
      <c r="CZ115" s="191"/>
      <c r="DA115" s="92"/>
      <c r="DB115" s="237"/>
      <c r="DC115" s="167"/>
      <c r="DD115" s="167"/>
      <c r="DE115" s="54"/>
      <c r="DF115" s="235"/>
      <c r="DG115" s="191"/>
      <c r="DH115" s="92"/>
      <c r="DI115" s="237"/>
      <c r="DJ115" s="167"/>
      <c r="DK115" s="167"/>
      <c r="DL115" s="54"/>
      <c r="DM115" s="61"/>
      <c r="DN115" s="61"/>
      <c r="DO115" s="61"/>
      <c r="DP115" s="61"/>
      <c r="DQ115" s="82"/>
      <c r="DR115" s="82"/>
      <c r="DS115" s="61"/>
      <c r="DT115" s="34"/>
      <c r="DU115" s="54"/>
      <c r="DV115" s="237"/>
      <c r="DW115" s="237"/>
      <c r="DX115" s="237"/>
      <c r="DY115" s="295"/>
      <c r="DZ115" s="92"/>
      <c r="EA115" s="92"/>
      <c r="EB115" s="91"/>
      <c r="EC115" s="91"/>
      <c r="ED115" s="228"/>
      <c r="EE115" s="90"/>
      <c r="EF115" s="90"/>
      <c r="EG115" s="90"/>
      <c r="EH115" s="295"/>
    </row>
    <row r="116" spans="1:138" ht="15" customHeight="1" x14ac:dyDescent="0.25">
      <c r="A116" s="54"/>
      <c r="B116" s="316"/>
      <c r="C116" s="54"/>
      <c r="D116" s="34"/>
      <c r="E116" s="34"/>
      <c r="F116" s="34"/>
      <c r="G116" s="34"/>
      <c r="H116" s="34"/>
      <c r="I116" s="34"/>
      <c r="J116" s="34"/>
      <c r="K116" s="163"/>
      <c r="L116" s="54"/>
      <c r="M116" s="54"/>
      <c r="N116" s="54"/>
      <c r="O116" s="54"/>
      <c r="P116" s="34"/>
      <c r="Q116" s="34"/>
      <c r="R116" s="34"/>
      <c r="S116" s="34"/>
      <c r="T116" s="54"/>
      <c r="U116" s="93"/>
      <c r="V116" s="54"/>
      <c r="W116" s="54"/>
      <c r="X116" s="34"/>
      <c r="Y116" s="54"/>
      <c r="Z116" s="34"/>
      <c r="AA116" s="54"/>
      <c r="AB116" s="34"/>
      <c r="AC116" s="295"/>
      <c r="AD116" s="54"/>
      <c r="AE116" s="387"/>
      <c r="AF116" s="34"/>
      <c r="AG116" s="157"/>
      <c r="AH116" s="163"/>
      <c r="AI116" s="54"/>
      <c r="AJ116" s="34"/>
      <c r="AK116" s="163"/>
      <c r="AL116" s="389"/>
      <c r="AM116" s="61"/>
      <c r="AN116" s="61"/>
      <c r="AO116" s="61"/>
      <c r="AP116" s="61"/>
      <c r="AQ116" s="61"/>
      <c r="AR116" s="61"/>
      <c r="AS116" s="94" t="str">
        <f t="shared" si="15"/>
        <v/>
      </c>
      <c r="AT116" s="61"/>
      <c r="AU116" s="61"/>
      <c r="AV116" s="249"/>
      <c r="AW116" s="61"/>
      <c r="AX116" s="237"/>
      <c r="AY116" s="247"/>
      <c r="AZ116" s="237"/>
      <c r="BA116" s="237"/>
      <c r="BB116" s="237"/>
      <c r="BC116" s="92"/>
      <c r="BD116" s="92"/>
      <c r="BE116" s="237"/>
      <c r="BF116" s="237"/>
      <c r="BG116" s="237"/>
      <c r="BH116" s="237"/>
      <c r="BI116" s="237"/>
      <c r="BJ116" s="295"/>
      <c r="BK116" s="91"/>
      <c r="BL116" s="100"/>
      <c r="BM116" s="100"/>
      <c r="BN116" s="100"/>
      <c r="BO116" s="295"/>
      <c r="BP116" s="61"/>
      <c r="BQ116" s="61"/>
      <c r="BR116" s="61"/>
      <c r="BS116" s="61"/>
      <c r="BT116" s="61"/>
      <c r="BU116" s="61"/>
      <c r="BV116" s="94" t="str">
        <f t="shared" si="16"/>
        <v/>
      </c>
      <c r="BW116" s="61"/>
      <c r="BX116" s="233"/>
      <c r="BY116" s="61"/>
      <c r="BZ116" s="295"/>
      <c r="CA116" s="61"/>
      <c r="CB116" s="61"/>
      <c r="CC116" s="61"/>
      <c r="CD116" s="61"/>
      <c r="CE116" s="61"/>
      <c r="CF116" s="233"/>
      <c r="CG116" s="186" t="str">
        <f t="shared" si="17"/>
        <v/>
      </c>
      <c r="CH116" s="186" t="str">
        <f t="shared" si="18"/>
        <v/>
      </c>
      <c r="CI116" s="186" t="str">
        <f t="shared" si="19"/>
        <v/>
      </c>
      <c r="CJ116" s="92"/>
      <c r="CK116" s="363"/>
      <c r="CL116" s="295"/>
      <c r="CM116" s="82"/>
      <c r="CN116" s="82"/>
      <c r="CO116" s="61"/>
      <c r="CP116" s="61"/>
      <c r="CQ116" s="61"/>
      <c r="CR116" s="54"/>
      <c r="CS116" s="90"/>
      <c r="CT116" s="295"/>
      <c r="CU116" s="34"/>
      <c r="CV116" s="163"/>
      <c r="CW116" s="54"/>
      <c r="CX116" s="295"/>
      <c r="CY116" s="235"/>
      <c r="CZ116" s="191"/>
      <c r="DA116" s="92"/>
      <c r="DB116" s="237"/>
      <c r="DC116" s="167"/>
      <c r="DD116" s="167"/>
      <c r="DE116" s="54"/>
      <c r="DF116" s="235"/>
      <c r="DG116" s="191"/>
      <c r="DH116" s="92"/>
      <c r="DI116" s="237"/>
      <c r="DJ116" s="167"/>
      <c r="DK116" s="167"/>
      <c r="DL116" s="54"/>
      <c r="DM116" s="61"/>
      <c r="DN116" s="61"/>
      <c r="DO116" s="61"/>
      <c r="DP116" s="61"/>
      <c r="DQ116" s="82"/>
      <c r="DR116" s="82"/>
      <c r="DS116" s="61"/>
      <c r="DT116" s="34"/>
      <c r="DU116" s="54"/>
      <c r="DV116" s="237"/>
      <c r="DW116" s="237"/>
      <c r="DX116" s="237"/>
      <c r="DY116" s="295"/>
      <c r="DZ116" s="92"/>
      <c r="EA116" s="92"/>
      <c r="EB116" s="91"/>
      <c r="EC116" s="91"/>
      <c r="ED116" s="228"/>
      <c r="EE116" s="90"/>
      <c r="EF116" s="90"/>
      <c r="EG116" s="90"/>
      <c r="EH116" s="295"/>
    </row>
    <row r="117" spans="1:138" ht="15" customHeight="1" x14ac:dyDescent="0.25">
      <c r="A117" s="54"/>
      <c r="B117" s="316"/>
      <c r="C117" s="54"/>
      <c r="D117" s="34"/>
      <c r="E117" s="34"/>
      <c r="F117" s="34"/>
      <c r="G117" s="34"/>
      <c r="H117" s="34"/>
      <c r="I117" s="34"/>
      <c r="J117" s="34"/>
      <c r="K117" s="163"/>
      <c r="L117" s="54"/>
      <c r="M117" s="54"/>
      <c r="N117" s="54"/>
      <c r="O117" s="54"/>
      <c r="P117" s="34"/>
      <c r="Q117" s="34"/>
      <c r="R117" s="34"/>
      <c r="S117" s="34"/>
      <c r="T117" s="54"/>
      <c r="U117" s="93"/>
      <c r="V117" s="54"/>
      <c r="W117" s="54"/>
      <c r="X117" s="34"/>
      <c r="Y117" s="54"/>
      <c r="Z117" s="34"/>
      <c r="AA117" s="54"/>
      <c r="AB117" s="34"/>
      <c r="AC117" s="295"/>
      <c r="AD117" s="54"/>
      <c r="AE117" s="387"/>
      <c r="AF117" s="34"/>
      <c r="AG117" s="157"/>
      <c r="AH117" s="163"/>
      <c r="AI117" s="54"/>
      <c r="AJ117" s="34"/>
      <c r="AK117" s="163"/>
      <c r="AL117" s="389"/>
      <c r="AM117" s="61"/>
      <c r="AN117" s="61"/>
      <c r="AO117" s="61"/>
      <c r="AP117" s="61"/>
      <c r="AQ117" s="61"/>
      <c r="AR117" s="61"/>
      <c r="AS117" s="94" t="str">
        <f t="shared" si="15"/>
        <v/>
      </c>
      <c r="AT117" s="61"/>
      <c r="AU117" s="61"/>
      <c r="AV117" s="249"/>
      <c r="AW117" s="61"/>
      <c r="AX117" s="237"/>
      <c r="AY117" s="247"/>
      <c r="AZ117" s="237"/>
      <c r="BA117" s="237"/>
      <c r="BB117" s="237"/>
      <c r="BC117" s="92"/>
      <c r="BD117" s="92"/>
      <c r="BE117" s="237"/>
      <c r="BF117" s="237"/>
      <c r="BG117" s="237"/>
      <c r="BH117" s="237"/>
      <c r="BI117" s="237"/>
      <c r="BJ117" s="295"/>
      <c r="BK117" s="91"/>
      <c r="BL117" s="100"/>
      <c r="BM117" s="100"/>
      <c r="BN117" s="100"/>
      <c r="BO117" s="295"/>
      <c r="BP117" s="61"/>
      <c r="BQ117" s="61"/>
      <c r="BR117" s="61"/>
      <c r="BS117" s="61"/>
      <c r="BT117" s="61"/>
      <c r="BU117" s="61"/>
      <c r="BV117" s="94" t="str">
        <f t="shared" si="16"/>
        <v/>
      </c>
      <c r="BW117" s="61"/>
      <c r="BX117" s="233"/>
      <c r="BY117" s="61"/>
      <c r="BZ117" s="295"/>
      <c r="CA117" s="61"/>
      <c r="CB117" s="61"/>
      <c r="CC117" s="61"/>
      <c r="CD117" s="61"/>
      <c r="CE117" s="61"/>
      <c r="CF117" s="233"/>
      <c r="CG117" s="186" t="str">
        <f t="shared" si="17"/>
        <v/>
      </c>
      <c r="CH117" s="186" t="str">
        <f t="shared" si="18"/>
        <v/>
      </c>
      <c r="CI117" s="186" t="str">
        <f t="shared" si="19"/>
        <v/>
      </c>
      <c r="CJ117" s="92"/>
      <c r="CK117" s="363"/>
      <c r="CL117" s="295"/>
      <c r="CM117" s="82"/>
      <c r="CN117" s="82"/>
      <c r="CO117" s="61"/>
      <c r="CP117" s="61"/>
      <c r="CQ117" s="61"/>
      <c r="CR117" s="54"/>
      <c r="CS117" s="90"/>
      <c r="CT117" s="295"/>
      <c r="CU117" s="34"/>
      <c r="CV117" s="163"/>
      <c r="CW117" s="54"/>
      <c r="CX117" s="295"/>
      <c r="CY117" s="235"/>
      <c r="CZ117" s="191"/>
      <c r="DA117" s="92"/>
      <c r="DB117" s="237"/>
      <c r="DC117" s="167"/>
      <c r="DD117" s="167"/>
      <c r="DE117" s="54"/>
      <c r="DF117" s="235"/>
      <c r="DG117" s="191"/>
      <c r="DH117" s="92"/>
      <c r="DI117" s="237"/>
      <c r="DJ117" s="167"/>
      <c r="DK117" s="167"/>
      <c r="DL117" s="54"/>
      <c r="DM117" s="61"/>
      <c r="DN117" s="61"/>
      <c r="DO117" s="61"/>
      <c r="DP117" s="61"/>
      <c r="DQ117" s="82"/>
      <c r="DR117" s="82"/>
      <c r="DS117" s="61"/>
      <c r="DT117" s="34"/>
      <c r="DU117" s="54"/>
      <c r="DV117" s="237"/>
      <c r="DW117" s="237"/>
      <c r="DX117" s="237"/>
      <c r="DY117" s="295"/>
      <c r="DZ117" s="92"/>
      <c r="EA117" s="92"/>
      <c r="EB117" s="91"/>
      <c r="EC117" s="91"/>
      <c r="ED117" s="228"/>
      <c r="EE117" s="90"/>
      <c r="EF117" s="90"/>
      <c r="EG117" s="90"/>
      <c r="EH117" s="295"/>
    </row>
    <row r="118" spans="1:138" ht="15" customHeight="1" x14ac:dyDescent="0.25">
      <c r="A118" s="54"/>
      <c r="B118" s="316"/>
      <c r="C118" s="54"/>
      <c r="D118" s="34"/>
      <c r="E118" s="34"/>
      <c r="F118" s="34"/>
      <c r="G118" s="34"/>
      <c r="H118" s="34"/>
      <c r="I118" s="34"/>
      <c r="J118" s="34"/>
      <c r="K118" s="163"/>
      <c r="L118" s="54"/>
      <c r="M118" s="54"/>
      <c r="N118" s="54"/>
      <c r="O118" s="54"/>
      <c r="P118" s="34"/>
      <c r="Q118" s="34"/>
      <c r="R118" s="34"/>
      <c r="S118" s="34"/>
      <c r="T118" s="54"/>
      <c r="U118" s="93"/>
      <c r="V118" s="54"/>
      <c r="W118" s="54"/>
      <c r="X118" s="34"/>
      <c r="Y118" s="54"/>
      <c r="Z118" s="34"/>
      <c r="AA118" s="54"/>
      <c r="AB118" s="34"/>
      <c r="AC118" s="295"/>
      <c r="AD118" s="54"/>
      <c r="AE118" s="387"/>
      <c r="AF118" s="34"/>
      <c r="AG118" s="157"/>
      <c r="AH118" s="163"/>
      <c r="AI118" s="54"/>
      <c r="AJ118" s="34"/>
      <c r="AK118" s="163"/>
      <c r="AL118" s="389"/>
      <c r="AM118" s="61"/>
      <c r="AN118" s="61"/>
      <c r="AO118" s="61"/>
      <c r="AP118" s="61"/>
      <c r="AQ118" s="61"/>
      <c r="AR118" s="61"/>
      <c r="AS118" s="94" t="str">
        <f t="shared" si="15"/>
        <v/>
      </c>
      <c r="AT118" s="61"/>
      <c r="AU118" s="61"/>
      <c r="AV118" s="249"/>
      <c r="AW118" s="61"/>
      <c r="AX118" s="237"/>
      <c r="AY118" s="247"/>
      <c r="AZ118" s="237"/>
      <c r="BA118" s="237"/>
      <c r="BB118" s="237"/>
      <c r="BC118" s="92"/>
      <c r="BD118" s="92"/>
      <c r="BE118" s="237"/>
      <c r="BF118" s="237"/>
      <c r="BG118" s="237"/>
      <c r="BH118" s="237"/>
      <c r="BI118" s="237"/>
      <c r="BJ118" s="295"/>
      <c r="BK118" s="91"/>
      <c r="BL118" s="100"/>
      <c r="BM118" s="100"/>
      <c r="BN118" s="100"/>
      <c r="BO118" s="295"/>
      <c r="BP118" s="61"/>
      <c r="BQ118" s="61"/>
      <c r="BR118" s="61"/>
      <c r="BS118" s="61"/>
      <c r="BT118" s="61"/>
      <c r="BU118" s="61"/>
      <c r="BV118" s="94" t="str">
        <f t="shared" si="16"/>
        <v/>
      </c>
      <c r="BW118" s="61"/>
      <c r="BX118" s="233"/>
      <c r="BY118" s="61"/>
      <c r="BZ118" s="295"/>
      <c r="CA118" s="61"/>
      <c r="CB118" s="61"/>
      <c r="CC118" s="61"/>
      <c r="CD118" s="61"/>
      <c r="CE118" s="61"/>
      <c r="CF118" s="233"/>
      <c r="CG118" s="186" t="str">
        <f t="shared" si="17"/>
        <v/>
      </c>
      <c r="CH118" s="186" t="str">
        <f t="shared" si="18"/>
        <v/>
      </c>
      <c r="CI118" s="186" t="str">
        <f t="shared" si="19"/>
        <v/>
      </c>
      <c r="CJ118" s="92"/>
      <c r="CK118" s="363"/>
      <c r="CL118" s="295"/>
      <c r="CM118" s="82"/>
      <c r="CN118" s="82"/>
      <c r="CO118" s="61"/>
      <c r="CP118" s="61"/>
      <c r="CQ118" s="61"/>
      <c r="CR118" s="54"/>
      <c r="CS118" s="90"/>
      <c r="CT118" s="295"/>
      <c r="CU118" s="34"/>
      <c r="CV118" s="163"/>
      <c r="CW118" s="54"/>
      <c r="CX118" s="295"/>
      <c r="CY118" s="235"/>
      <c r="CZ118" s="191"/>
      <c r="DA118" s="92"/>
      <c r="DB118" s="237"/>
      <c r="DC118" s="167"/>
      <c r="DD118" s="167"/>
      <c r="DE118" s="54"/>
      <c r="DF118" s="235"/>
      <c r="DG118" s="191"/>
      <c r="DH118" s="92"/>
      <c r="DI118" s="237"/>
      <c r="DJ118" s="167"/>
      <c r="DK118" s="167"/>
      <c r="DL118" s="54"/>
      <c r="DM118" s="61"/>
      <c r="DN118" s="61"/>
      <c r="DO118" s="61"/>
      <c r="DP118" s="61"/>
      <c r="DQ118" s="82"/>
      <c r="DR118" s="82"/>
      <c r="DS118" s="61"/>
      <c r="DT118" s="34"/>
      <c r="DU118" s="54"/>
      <c r="DV118" s="237"/>
      <c r="DW118" s="237"/>
      <c r="DX118" s="237"/>
      <c r="DY118" s="295"/>
      <c r="DZ118" s="92"/>
      <c r="EA118" s="92"/>
      <c r="EB118" s="91"/>
      <c r="EC118" s="91"/>
      <c r="ED118" s="228"/>
      <c r="EE118" s="90"/>
      <c r="EF118" s="90"/>
      <c r="EG118" s="90"/>
      <c r="EH118" s="295"/>
    </row>
    <row r="119" spans="1:138" ht="15" customHeight="1" x14ac:dyDescent="0.25">
      <c r="A119" s="54"/>
      <c r="B119" s="316"/>
      <c r="C119" s="54"/>
      <c r="D119" s="34"/>
      <c r="E119" s="34"/>
      <c r="F119" s="34"/>
      <c r="G119" s="34"/>
      <c r="H119" s="34"/>
      <c r="I119" s="34"/>
      <c r="J119" s="34"/>
      <c r="K119" s="163"/>
      <c r="L119" s="54"/>
      <c r="M119" s="54"/>
      <c r="N119" s="54"/>
      <c r="O119" s="54"/>
      <c r="P119" s="34"/>
      <c r="Q119" s="34"/>
      <c r="R119" s="34"/>
      <c r="S119" s="34"/>
      <c r="T119" s="54"/>
      <c r="U119" s="93"/>
      <c r="V119" s="54"/>
      <c r="W119" s="54"/>
      <c r="X119" s="34"/>
      <c r="Y119" s="54"/>
      <c r="Z119" s="34"/>
      <c r="AA119" s="54"/>
      <c r="AB119" s="34"/>
      <c r="AC119" s="295"/>
      <c r="AD119" s="54"/>
      <c r="AE119" s="387"/>
      <c r="AF119" s="34"/>
      <c r="AG119" s="157"/>
      <c r="AH119" s="163"/>
      <c r="AI119" s="54"/>
      <c r="AJ119" s="34"/>
      <c r="AK119" s="163"/>
      <c r="AL119" s="389"/>
      <c r="AM119" s="61"/>
      <c r="AN119" s="61"/>
      <c r="AO119" s="61"/>
      <c r="AP119" s="61"/>
      <c r="AQ119" s="61"/>
      <c r="AR119" s="61"/>
      <c r="AS119" s="94" t="str">
        <f t="shared" si="15"/>
        <v/>
      </c>
      <c r="AT119" s="61"/>
      <c r="AU119" s="61"/>
      <c r="AV119" s="249"/>
      <c r="AW119" s="61"/>
      <c r="AX119" s="237"/>
      <c r="AY119" s="247"/>
      <c r="AZ119" s="237"/>
      <c r="BA119" s="237"/>
      <c r="BB119" s="237"/>
      <c r="BC119" s="92"/>
      <c r="BD119" s="92"/>
      <c r="BE119" s="237"/>
      <c r="BF119" s="237"/>
      <c r="BG119" s="237"/>
      <c r="BH119" s="237"/>
      <c r="BI119" s="237"/>
      <c r="BJ119" s="295"/>
      <c r="BK119" s="91"/>
      <c r="BL119" s="100"/>
      <c r="BM119" s="100"/>
      <c r="BN119" s="100"/>
      <c r="BO119" s="295"/>
      <c r="BP119" s="61"/>
      <c r="BQ119" s="61"/>
      <c r="BR119" s="61"/>
      <c r="BS119" s="61"/>
      <c r="BT119" s="61"/>
      <c r="BU119" s="61"/>
      <c r="BV119" s="94" t="str">
        <f t="shared" si="16"/>
        <v/>
      </c>
      <c r="BW119" s="61"/>
      <c r="BX119" s="233"/>
      <c r="BY119" s="61"/>
      <c r="BZ119" s="295"/>
      <c r="CA119" s="61"/>
      <c r="CB119" s="61"/>
      <c r="CC119" s="61"/>
      <c r="CD119" s="61"/>
      <c r="CE119" s="61"/>
      <c r="CF119" s="233"/>
      <c r="CG119" s="186" t="str">
        <f t="shared" si="17"/>
        <v/>
      </c>
      <c r="CH119" s="186" t="str">
        <f t="shared" si="18"/>
        <v/>
      </c>
      <c r="CI119" s="186" t="str">
        <f t="shared" si="19"/>
        <v/>
      </c>
      <c r="CJ119" s="92"/>
      <c r="CK119" s="363"/>
      <c r="CL119" s="295"/>
      <c r="CM119" s="82"/>
      <c r="CN119" s="82"/>
      <c r="CO119" s="61"/>
      <c r="CP119" s="61"/>
      <c r="CQ119" s="61"/>
      <c r="CR119" s="54"/>
      <c r="CS119" s="90"/>
      <c r="CT119" s="295"/>
      <c r="CU119" s="34"/>
      <c r="CV119" s="163"/>
      <c r="CW119" s="54"/>
      <c r="CX119" s="295"/>
      <c r="CY119" s="235"/>
      <c r="CZ119" s="191"/>
      <c r="DA119" s="92"/>
      <c r="DB119" s="237"/>
      <c r="DC119" s="167"/>
      <c r="DD119" s="167"/>
      <c r="DE119" s="54"/>
      <c r="DF119" s="235"/>
      <c r="DG119" s="191"/>
      <c r="DH119" s="92"/>
      <c r="DI119" s="237"/>
      <c r="DJ119" s="167"/>
      <c r="DK119" s="167"/>
      <c r="DL119" s="54"/>
      <c r="DM119" s="61"/>
      <c r="DN119" s="61"/>
      <c r="DO119" s="61"/>
      <c r="DP119" s="61"/>
      <c r="DQ119" s="82"/>
      <c r="DR119" s="82"/>
      <c r="DS119" s="61"/>
      <c r="DT119" s="34"/>
      <c r="DU119" s="54"/>
      <c r="DV119" s="237"/>
      <c r="DW119" s="237"/>
      <c r="DX119" s="237"/>
      <c r="DY119" s="295"/>
      <c r="DZ119" s="92"/>
      <c r="EA119" s="92"/>
      <c r="EB119" s="91"/>
      <c r="EC119" s="91"/>
      <c r="ED119" s="228"/>
      <c r="EE119" s="90"/>
      <c r="EF119" s="90"/>
      <c r="EG119" s="90"/>
      <c r="EH119" s="295"/>
    </row>
    <row r="120" spans="1:138" ht="15" customHeight="1" x14ac:dyDescent="0.25">
      <c r="A120" s="54"/>
      <c r="B120" s="316"/>
      <c r="C120" s="54"/>
      <c r="D120" s="34"/>
      <c r="E120" s="34"/>
      <c r="F120" s="34"/>
      <c r="G120" s="34"/>
      <c r="H120" s="34"/>
      <c r="I120" s="34"/>
      <c r="J120" s="34"/>
      <c r="K120" s="163"/>
      <c r="L120" s="54"/>
      <c r="M120" s="54"/>
      <c r="N120" s="54"/>
      <c r="O120" s="54"/>
      <c r="P120" s="34"/>
      <c r="Q120" s="34"/>
      <c r="R120" s="34"/>
      <c r="S120" s="34"/>
      <c r="T120" s="54"/>
      <c r="U120" s="93"/>
      <c r="V120" s="54"/>
      <c r="W120" s="54"/>
      <c r="X120" s="34"/>
      <c r="Y120" s="54"/>
      <c r="Z120" s="34"/>
      <c r="AA120" s="54"/>
      <c r="AB120" s="34"/>
      <c r="AC120" s="295"/>
      <c r="AD120" s="54"/>
      <c r="AE120" s="387"/>
      <c r="AF120" s="34"/>
      <c r="AG120" s="157"/>
      <c r="AH120" s="163"/>
      <c r="AI120" s="54"/>
      <c r="AJ120" s="34"/>
      <c r="AK120" s="163"/>
      <c r="AL120" s="389"/>
      <c r="AM120" s="61"/>
      <c r="AN120" s="61"/>
      <c r="AO120" s="61"/>
      <c r="AP120" s="61"/>
      <c r="AQ120" s="61"/>
      <c r="AR120" s="61"/>
      <c r="AS120" s="94" t="str">
        <f t="shared" si="15"/>
        <v/>
      </c>
      <c r="AT120" s="61"/>
      <c r="AU120" s="61"/>
      <c r="AV120" s="249"/>
      <c r="AW120" s="61"/>
      <c r="AX120" s="237"/>
      <c r="AY120" s="247"/>
      <c r="AZ120" s="237"/>
      <c r="BA120" s="237"/>
      <c r="BB120" s="237"/>
      <c r="BC120" s="92"/>
      <c r="BD120" s="92"/>
      <c r="BE120" s="237"/>
      <c r="BF120" s="237"/>
      <c r="BG120" s="237"/>
      <c r="BH120" s="237"/>
      <c r="BI120" s="237"/>
      <c r="BJ120" s="295"/>
      <c r="BK120" s="91"/>
      <c r="BL120" s="100"/>
      <c r="BM120" s="100"/>
      <c r="BN120" s="100"/>
      <c r="BO120" s="295"/>
      <c r="BP120" s="61"/>
      <c r="BQ120" s="61"/>
      <c r="BR120" s="61"/>
      <c r="BS120" s="61"/>
      <c r="BT120" s="61"/>
      <c r="BU120" s="61"/>
      <c r="BV120" s="94" t="str">
        <f t="shared" si="16"/>
        <v/>
      </c>
      <c r="BW120" s="61"/>
      <c r="BX120" s="233"/>
      <c r="BY120" s="61"/>
      <c r="BZ120" s="295"/>
      <c r="CA120" s="61"/>
      <c r="CB120" s="61"/>
      <c r="CC120" s="61"/>
      <c r="CD120" s="61"/>
      <c r="CE120" s="61"/>
      <c r="CF120" s="233"/>
      <c r="CG120" s="186" t="str">
        <f t="shared" si="17"/>
        <v/>
      </c>
      <c r="CH120" s="186" t="str">
        <f t="shared" si="18"/>
        <v/>
      </c>
      <c r="CI120" s="186" t="str">
        <f t="shared" si="19"/>
        <v/>
      </c>
      <c r="CJ120" s="92"/>
      <c r="CK120" s="363"/>
      <c r="CL120" s="295"/>
      <c r="CM120" s="82"/>
      <c r="CN120" s="82"/>
      <c r="CO120" s="61"/>
      <c r="CP120" s="61"/>
      <c r="CQ120" s="61"/>
      <c r="CR120" s="54"/>
      <c r="CS120" s="90"/>
      <c r="CT120" s="295"/>
      <c r="CU120" s="34"/>
      <c r="CV120" s="163"/>
      <c r="CW120" s="54"/>
      <c r="CX120" s="295"/>
      <c r="CY120" s="235"/>
      <c r="CZ120" s="191"/>
      <c r="DA120" s="92"/>
      <c r="DB120" s="237"/>
      <c r="DC120" s="167"/>
      <c r="DD120" s="167"/>
      <c r="DE120" s="54"/>
      <c r="DF120" s="235"/>
      <c r="DG120" s="191"/>
      <c r="DH120" s="92"/>
      <c r="DI120" s="237"/>
      <c r="DJ120" s="167"/>
      <c r="DK120" s="167"/>
      <c r="DL120" s="54"/>
      <c r="DM120" s="61"/>
      <c r="DN120" s="61"/>
      <c r="DO120" s="61"/>
      <c r="DP120" s="61"/>
      <c r="DQ120" s="82"/>
      <c r="DR120" s="82"/>
      <c r="DS120" s="61"/>
      <c r="DT120" s="34"/>
      <c r="DU120" s="54"/>
      <c r="DV120" s="237"/>
      <c r="DW120" s="237"/>
      <c r="DX120" s="237"/>
      <c r="DY120" s="295"/>
      <c r="DZ120" s="92"/>
      <c r="EA120" s="92"/>
      <c r="EB120" s="91"/>
      <c r="EC120" s="91"/>
      <c r="ED120" s="228"/>
      <c r="EE120" s="90"/>
      <c r="EF120" s="90"/>
      <c r="EG120" s="90"/>
      <c r="EH120" s="295"/>
    </row>
    <row r="121" spans="1:138" ht="15" customHeight="1" x14ac:dyDescent="0.25">
      <c r="A121" s="54"/>
      <c r="B121" s="316"/>
      <c r="C121" s="54"/>
      <c r="D121" s="34"/>
      <c r="E121" s="34"/>
      <c r="F121" s="34"/>
      <c r="G121" s="34"/>
      <c r="H121" s="34"/>
      <c r="I121" s="34"/>
      <c r="J121" s="34"/>
      <c r="K121" s="163"/>
      <c r="L121" s="54"/>
      <c r="M121" s="54"/>
      <c r="N121" s="54"/>
      <c r="O121" s="54"/>
      <c r="P121" s="34"/>
      <c r="Q121" s="34"/>
      <c r="R121" s="34"/>
      <c r="S121" s="34"/>
      <c r="T121" s="54"/>
      <c r="U121" s="93"/>
      <c r="V121" s="54"/>
      <c r="W121" s="54"/>
      <c r="X121" s="34"/>
      <c r="Y121" s="54"/>
      <c r="Z121" s="34"/>
      <c r="AA121" s="54"/>
      <c r="AB121" s="34"/>
      <c r="AC121" s="295"/>
      <c r="AD121" s="54"/>
      <c r="AE121" s="387"/>
      <c r="AF121" s="34"/>
      <c r="AG121" s="157"/>
      <c r="AH121" s="163"/>
      <c r="AI121" s="54"/>
      <c r="AJ121" s="34"/>
      <c r="AK121" s="163"/>
      <c r="AL121" s="389"/>
      <c r="AM121" s="61"/>
      <c r="AN121" s="61"/>
      <c r="AO121" s="61"/>
      <c r="AP121" s="61"/>
      <c r="AQ121" s="61"/>
      <c r="AR121" s="61"/>
      <c r="AS121" s="94" t="str">
        <f t="shared" si="15"/>
        <v/>
      </c>
      <c r="AT121" s="61"/>
      <c r="AU121" s="61"/>
      <c r="AV121" s="249"/>
      <c r="AW121" s="61"/>
      <c r="AX121" s="237"/>
      <c r="AY121" s="247"/>
      <c r="AZ121" s="237"/>
      <c r="BA121" s="237"/>
      <c r="BB121" s="237"/>
      <c r="BC121" s="92"/>
      <c r="BD121" s="92"/>
      <c r="BE121" s="237"/>
      <c r="BF121" s="237"/>
      <c r="BG121" s="237"/>
      <c r="BH121" s="237"/>
      <c r="BI121" s="237"/>
      <c r="BJ121" s="295"/>
      <c r="BK121" s="91"/>
      <c r="BL121" s="100"/>
      <c r="BM121" s="100"/>
      <c r="BN121" s="100"/>
      <c r="BO121" s="295"/>
      <c r="BP121" s="61"/>
      <c r="BQ121" s="61"/>
      <c r="BR121" s="61"/>
      <c r="BS121" s="61"/>
      <c r="BT121" s="61"/>
      <c r="BU121" s="61"/>
      <c r="BV121" s="94" t="str">
        <f t="shared" si="16"/>
        <v/>
      </c>
      <c r="BW121" s="61"/>
      <c r="BX121" s="233"/>
      <c r="BY121" s="61"/>
      <c r="BZ121" s="295"/>
      <c r="CA121" s="61"/>
      <c r="CB121" s="61"/>
      <c r="CC121" s="61"/>
      <c r="CD121" s="61"/>
      <c r="CE121" s="61"/>
      <c r="CF121" s="233"/>
      <c r="CG121" s="186" t="str">
        <f t="shared" si="17"/>
        <v/>
      </c>
      <c r="CH121" s="186" t="str">
        <f t="shared" si="18"/>
        <v/>
      </c>
      <c r="CI121" s="186" t="str">
        <f t="shared" si="19"/>
        <v/>
      </c>
      <c r="CJ121" s="92"/>
      <c r="CK121" s="363"/>
      <c r="CL121" s="295"/>
      <c r="CM121" s="82"/>
      <c r="CN121" s="82"/>
      <c r="CO121" s="61"/>
      <c r="CP121" s="61"/>
      <c r="CQ121" s="61"/>
      <c r="CR121" s="54"/>
      <c r="CS121" s="90"/>
      <c r="CT121" s="295"/>
      <c r="CU121" s="34"/>
      <c r="CV121" s="163"/>
      <c r="CW121" s="54"/>
      <c r="CX121" s="295"/>
      <c r="CY121" s="235"/>
      <c r="CZ121" s="191"/>
      <c r="DA121" s="92"/>
      <c r="DB121" s="237"/>
      <c r="DC121" s="167"/>
      <c r="DD121" s="167"/>
      <c r="DE121" s="54"/>
      <c r="DF121" s="235"/>
      <c r="DG121" s="191"/>
      <c r="DH121" s="92"/>
      <c r="DI121" s="237"/>
      <c r="DJ121" s="167"/>
      <c r="DK121" s="167"/>
      <c r="DL121" s="54"/>
      <c r="DM121" s="61"/>
      <c r="DN121" s="61"/>
      <c r="DO121" s="61"/>
      <c r="DP121" s="61"/>
      <c r="DQ121" s="82"/>
      <c r="DR121" s="82"/>
      <c r="DS121" s="61"/>
      <c r="DT121" s="34"/>
      <c r="DU121" s="54"/>
      <c r="DV121" s="237"/>
      <c r="DW121" s="237"/>
      <c r="DX121" s="237"/>
      <c r="DY121" s="295"/>
      <c r="DZ121" s="92"/>
      <c r="EA121" s="92"/>
      <c r="EB121" s="91"/>
      <c r="EC121" s="91"/>
      <c r="ED121" s="228"/>
      <c r="EE121" s="90"/>
      <c r="EF121" s="90"/>
      <c r="EG121" s="90"/>
      <c r="EH121" s="295"/>
    </row>
    <row r="122" spans="1:138" ht="15" customHeight="1" x14ac:dyDescent="0.25">
      <c r="A122" s="54"/>
      <c r="B122" s="316"/>
      <c r="C122" s="54"/>
      <c r="D122" s="34"/>
      <c r="E122" s="34"/>
      <c r="F122" s="34"/>
      <c r="G122" s="34"/>
      <c r="H122" s="34"/>
      <c r="I122" s="34"/>
      <c r="J122" s="34"/>
      <c r="K122" s="163"/>
      <c r="L122" s="54"/>
      <c r="M122" s="54"/>
      <c r="N122" s="54"/>
      <c r="O122" s="54"/>
      <c r="P122" s="34"/>
      <c r="Q122" s="34"/>
      <c r="R122" s="34"/>
      <c r="S122" s="34"/>
      <c r="T122" s="54"/>
      <c r="U122" s="93"/>
      <c r="V122" s="54"/>
      <c r="W122" s="54"/>
      <c r="X122" s="34"/>
      <c r="Y122" s="54"/>
      <c r="Z122" s="34"/>
      <c r="AA122" s="54"/>
      <c r="AB122" s="34"/>
      <c r="AC122" s="295"/>
      <c r="AD122" s="54"/>
      <c r="AE122" s="387"/>
      <c r="AF122" s="34"/>
      <c r="AG122" s="157"/>
      <c r="AH122" s="163"/>
      <c r="AI122" s="54"/>
      <c r="AJ122" s="34"/>
      <c r="AK122" s="163"/>
      <c r="AL122" s="389"/>
      <c r="AM122" s="61"/>
      <c r="AN122" s="61"/>
      <c r="AO122" s="61"/>
      <c r="AP122" s="61"/>
      <c r="AQ122" s="61"/>
      <c r="AR122" s="61"/>
      <c r="AS122" s="94" t="str">
        <f t="shared" si="15"/>
        <v/>
      </c>
      <c r="AT122" s="61"/>
      <c r="AU122" s="61"/>
      <c r="AV122" s="249"/>
      <c r="AW122" s="61"/>
      <c r="AX122" s="237"/>
      <c r="AY122" s="247"/>
      <c r="AZ122" s="237"/>
      <c r="BA122" s="237"/>
      <c r="BB122" s="237"/>
      <c r="BC122" s="92"/>
      <c r="BD122" s="92"/>
      <c r="BE122" s="237"/>
      <c r="BF122" s="237"/>
      <c r="BG122" s="237"/>
      <c r="BH122" s="237"/>
      <c r="BI122" s="237"/>
      <c r="BJ122" s="295"/>
      <c r="BK122" s="91"/>
      <c r="BL122" s="100"/>
      <c r="BM122" s="100"/>
      <c r="BN122" s="100"/>
      <c r="BO122" s="295"/>
      <c r="BP122" s="61"/>
      <c r="BQ122" s="61"/>
      <c r="BR122" s="61"/>
      <c r="BS122" s="61"/>
      <c r="BT122" s="61"/>
      <c r="BU122" s="61"/>
      <c r="BV122" s="94" t="str">
        <f t="shared" si="16"/>
        <v/>
      </c>
      <c r="BW122" s="61"/>
      <c r="BX122" s="233"/>
      <c r="BY122" s="61"/>
      <c r="BZ122" s="295"/>
      <c r="CA122" s="61"/>
      <c r="CB122" s="61"/>
      <c r="CC122" s="61"/>
      <c r="CD122" s="61"/>
      <c r="CE122" s="61"/>
      <c r="CF122" s="233"/>
      <c r="CG122" s="186" t="str">
        <f t="shared" si="17"/>
        <v/>
      </c>
      <c r="CH122" s="186" t="str">
        <f t="shared" si="18"/>
        <v/>
      </c>
      <c r="CI122" s="186" t="str">
        <f t="shared" si="19"/>
        <v/>
      </c>
      <c r="CJ122" s="92"/>
      <c r="CK122" s="363"/>
      <c r="CL122" s="295"/>
      <c r="CM122" s="82"/>
      <c r="CN122" s="82"/>
      <c r="CO122" s="61"/>
      <c r="CP122" s="61"/>
      <c r="CQ122" s="61"/>
      <c r="CR122" s="54"/>
      <c r="CS122" s="90"/>
      <c r="CT122" s="295"/>
      <c r="CU122" s="34"/>
      <c r="CV122" s="163"/>
      <c r="CW122" s="54"/>
      <c r="CX122" s="295"/>
      <c r="CY122" s="235"/>
      <c r="CZ122" s="191"/>
      <c r="DA122" s="92"/>
      <c r="DB122" s="237"/>
      <c r="DC122" s="167"/>
      <c r="DD122" s="167"/>
      <c r="DE122" s="54"/>
      <c r="DF122" s="235"/>
      <c r="DG122" s="191"/>
      <c r="DH122" s="92"/>
      <c r="DI122" s="237"/>
      <c r="DJ122" s="167"/>
      <c r="DK122" s="167"/>
      <c r="DL122" s="54"/>
      <c r="DM122" s="61"/>
      <c r="DN122" s="61"/>
      <c r="DO122" s="61"/>
      <c r="DP122" s="61"/>
      <c r="DQ122" s="82"/>
      <c r="DR122" s="82"/>
      <c r="DS122" s="61"/>
      <c r="DT122" s="34"/>
      <c r="DU122" s="54"/>
      <c r="DV122" s="237"/>
      <c r="DW122" s="237"/>
      <c r="DX122" s="237"/>
      <c r="DY122" s="295"/>
      <c r="DZ122" s="92"/>
      <c r="EA122" s="92"/>
      <c r="EB122" s="91"/>
      <c r="EC122" s="91"/>
      <c r="ED122" s="228"/>
      <c r="EE122" s="90"/>
      <c r="EF122" s="90"/>
      <c r="EG122" s="90"/>
      <c r="EH122" s="295"/>
    </row>
    <row r="123" spans="1:138" ht="15" customHeight="1" x14ac:dyDescent="0.25">
      <c r="A123" s="54"/>
      <c r="B123" s="316"/>
      <c r="C123" s="54"/>
      <c r="D123" s="34"/>
      <c r="E123" s="34"/>
      <c r="F123" s="34"/>
      <c r="G123" s="34"/>
      <c r="H123" s="34"/>
      <c r="I123" s="34"/>
      <c r="J123" s="34"/>
      <c r="K123" s="163"/>
      <c r="L123" s="54"/>
      <c r="M123" s="54"/>
      <c r="N123" s="54"/>
      <c r="O123" s="54"/>
      <c r="P123" s="34"/>
      <c r="Q123" s="34"/>
      <c r="R123" s="34"/>
      <c r="S123" s="34"/>
      <c r="T123" s="54"/>
      <c r="U123" s="93"/>
      <c r="V123" s="54"/>
      <c r="W123" s="54"/>
      <c r="X123" s="34"/>
      <c r="Y123" s="54"/>
      <c r="Z123" s="34"/>
      <c r="AA123" s="54"/>
      <c r="AB123" s="34"/>
      <c r="AC123" s="295"/>
      <c r="AD123" s="54"/>
      <c r="AE123" s="387"/>
      <c r="AF123" s="34"/>
      <c r="AG123" s="157"/>
      <c r="AH123" s="163"/>
      <c r="AI123" s="54"/>
      <c r="AJ123" s="34"/>
      <c r="AK123" s="163"/>
      <c r="AL123" s="389"/>
      <c r="AM123" s="61"/>
      <c r="AN123" s="61"/>
      <c r="AO123" s="61"/>
      <c r="AP123" s="61"/>
      <c r="AQ123" s="61"/>
      <c r="AR123" s="61"/>
      <c r="AS123" s="94" t="str">
        <f t="shared" si="15"/>
        <v/>
      </c>
      <c r="AT123" s="61"/>
      <c r="AU123" s="61"/>
      <c r="AV123" s="249"/>
      <c r="AW123" s="61"/>
      <c r="AX123" s="237"/>
      <c r="AY123" s="247"/>
      <c r="AZ123" s="237"/>
      <c r="BA123" s="237"/>
      <c r="BB123" s="237"/>
      <c r="BC123" s="92"/>
      <c r="BD123" s="92"/>
      <c r="BE123" s="237"/>
      <c r="BF123" s="237"/>
      <c r="BG123" s="237"/>
      <c r="BH123" s="237"/>
      <c r="BI123" s="237"/>
      <c r="BJ123" s="295"/>
      <c r="BK123" s="91"/>
      <c r="BL123" s="100"/>
      <c r="BM123" s="100"/>
      <c r="BN123" s="100"/>
      <c r="BO123" s="295"/>
      <c r="BP123" s="61"/>
      <c r="BQ123" s="61"/>
      <c r="BR123" s="61"/>
      <c r="BS123" s="61"/>
      <c r="BT123" s="61"/>
      <c r="BU123" s="61"/>
      <c r="BV123" s="94" t="str">
        <f t="shared" si="16"/>
        <v/>
      </c>
      <c r="BW123" s="61"/>
      <c r="BX123" s="233"/>
      <c r="BY123" s="61"/>
      <c r="BZ123" s="295"/>
      <c r="CA123" s="61"/>
      <c r="CB123" s="61"/>
      <c r="CC123" s="61"/>
      <c r="CD123" s="61"/>
      <c r="CE123" s="61"/>
      <c r="CF123" s="233"/>
      <c r="CG123" s="186" t="str">
        <f t="shared" si="17"/>
        <v/>
      </c>
      <c r="CH123" s="186" t="str">
        <f t="shared" si="18"/>
        <v/>
      </c>
      <c r="CI123" s="186" t="str">
        <f t="shared" si="19"/>
        <v/>
      </c>
      <c r="CJ123" s="92"/>
      <c r="CK123" s="363"/>
      <c r="CL123" s="295"/>
      <c r="CM123" s="82"/>
      <c r="CN123" s="82"/>
      <c r="CO123" s="61"/>
      <c r="CP123" s="61"/>
      <c r="CQ123" s="61"/>
      <c r="CR123" s="54"/>
      <c r="CS123" s="90"/>
      <c r="CT123" s="295"/>
      <c r="CU123" s="34"/>
      <c r="CV123" s="163"/>
      <c r="CW123" s="54"/>
      <c r="CX123" s="295"/>
      <c r="CY123" s="235"/>
      <c r="CZ123" s="191"/>
      <c r="DA123" s="92"/>
      <c r="DB123" s="237"/>
      <c r="DC123" s="167"/>
      <c r="DD123" s="167"/>
      <c r="DE123" s="54"/>
      <c r="DF123" s="235"/>
      <c r="DG123" s="191"/>
      <c r="DH123" s="92"/>
      <c r="DI123" s="237"/>
      <c r="DJ123" s="167"/>
      <c r="DK123" s="167"/>
      <c r="DL123" s="54"/>
      <c r="DM123" s="61"/>
      <c r="DN123" s="61"/>
      <c r="DO123" s="61"/>
      <c r="DP123" s="61"/>
      <c r="DQ123" s="82"/>
      <c r="DR123" s="82"/>
      <c r="DS123" s="61"/>
      <c r="DT123" s="34"/>
      <c r="DU123" s="54"/>
      <c r="DV123" s="237"/>
      <c r="DW123" s="237"/>
      <c r="DX123" s="237"/>
      <c r="DY123" s="295"/>
      <c r="DZ123" s="92"/>
      <c r="EA123" s="92"/>
      <c r="EB123" s="91"/>
      <c r="EC123" s="91"/>
      <c r="ED123" s="228"/>
      <c r="EE123" s="90"/>
      <c r="EF123" s="90"/>
      <c r="EG123" s="90"/>
      <c r="EH123" s="295"/>
    </row>
    <row r="124" spans="1:138" ht="15" customHeight="1" x14ac:dyDescent="0.25">
      <c r="A124" s="54"/>
      <c r="B124" s="316"/>
      <c r="C124" s="54"/>
      <c r="D124" s="34"/>
      <c r="E124" s="34"/>
      <c r="F124" s="34"/>
      <c r="G124" s="34"/>
      <c r="H124" s="34"/>
      <c r="I124" s="34"/>
      <c r="J124" s="34"/>
      <c r="K124" s="163"/>
      <c r="L124" s="54"/>
      <c r="M124" s="54"/>
      <c r="N124" s="54"/>
      <c r="O124" s="54"/>
      <c r="P124" s="34"/>
      <c r="Q124" s="34"/>
      <c r="R124" s="34"/>
      <c r="S124" s="34"/>
      <c r="T124" s="54"/>
      <c r="U124" s="93"/>
      <c r="V124" s="54"/>
      <c r="W124" s="54"/>
      <c r="X124" s="34"/>
      <c r="Y124" s="54"/>
      <c r="Z124" s="34"/>
      <c r="AA124" s="54"/>
      <c r="AB124" s="34"/>
      <c r="AC124" s="295"/>
      <c r="AD124" s="54"/>
      <c r="AE124" s="387"/>
      <c r="AF124" s="34"/>
      <c r="AG124" s="157"/>
      <c r="AH124" s="163"/>
      <c r="AI124" s="54"/>
      <c r="AJ124" s="34"/>
      <c r="AK124" s="163"/>
      <c r="AL124" s="389"/>
      <c r="AM124" s="61"/>
      <c r="AN124" s="61"/>
      <c r="AO124" s="61"/>
      <c r="AP124" s="61"/>
      <c r="AQ124" s="61"/>
      <c r="AR124" s="61"/>
      <c r="AS124" s="94" t="str">
        <f t="shared" si="15"/>
        <v/>
      </c>
      <c r="AT124" s="61"/>
      <c r="AU124" s="61"/>
      <c r="AV124" s="249"/>
      <c r="AW124" s="61"/>
      <c r="AX124" s="237"/>
      <c r="AY124" s="247"/>
      <c r="AZ124" s="237"/>
      <c r="BA124" s="237"/>
      <c r="BB124" s="237"/>
      <c r="BC124" s="92"/>
      <c r="BD124" s="92"/>
      <c r="BE124" s="237"/>
      <c r="BF124" s="237"/>
      <c r="BG124" s="237"/>
      <c r="BH124" s="237"/>
      <c r="BI124" s="237"/>
      <c r="BJ124" s="295"/>
      <c r="BK124" s="91"/>
      <c r="BL124" s="100"/>
      <c r="BM124" s="100"/>
      <c r="BN124" s="100"/>
      <c r="BO124" s="295"/>
      <c r="BP124" s="61"/>
      <c r="BQ124" s="61"/>
      <c r="BR124" s="61"/>
      <c r="BS124" s="61"/>
      <c r="BT124" s="61"/>
      <c r="BU124" s="61"/>
      <c r="BV124" s="94" t="str">
        <f t="shared" si="16"/>
        <v/>
      </c>
      <c r="BW124" s="61"/>
      <c r="BX124" s="233"/>
      <c r="BY124" s="61"/>
      <c r="BZ124" s="295"/>
      <c r="CA124" s="61"/>
      <c r="CB124" s="61"/>
      <c r="CC124" s="61"/>
      <c r="CD124" s="61"/>
      <c r="CE124" s="61"/>
      <c r="CF124" s="233"/>
      <c r="CG124" s="186" t="str">
        <f t="shared" si="17"/>
        <v/>
      </c>
      <c r="CH124" s="186" t="str">
        <f t="shared" si="18"/>
        <v/>
      </c>
      <c r="CI124" s="186" t="str">
        <f t="shared" si="19"/>
        <v/>
      </c>
      <c r="CJ124" s="92"/>
      <c r="CK124" s="363"/>
      <c r="CL124" s="295"/>
      <c r="CM124" s="82"/>
      <c r="CN124" s="82"/>
      <c r="CO124" s="61"/>
      <c r="CP124" s="61"/>
      <c r="CQ124" s="61"/>
      <c r="CR124" s="54"/>
      <c r="CS124" s="90"/>
      <c r="CT124" s="295"/>
      <c r="CU124" s="34"/>
      <c r="CV124" s="163"/>
      <c r="CW124" s="54"/>
      <c r="CX124" s="295"/>
      <c r="CY124" s="235"/>
      <c r="CZ124" s="191"/>
      <c r="DA124" s="92"/>
      <c r="DB124" s="237"/>
      <c r="DC124" s="167"/>
      <c r="DD124" s="167"/>
      <c r="DE124" s="54"/>
      <c r="DF124" s="235"/>
      <c r="DG124" s="191"/>
      <c r="DH124" s="92"/>
      <c r="DI124" s="237"/>
      <c r="DJ124" s="167"/>
      <c r="DK124" s="167"/>
      <c r="DL124" s="54"/>
      <c r="DM124" s="61"/>
      <c r="DN124" s="61"/>
      <c r="DO124" s="61"/>
      <c r="DP124" s="61"/>
      <c r="DQ124" s="82"/>
      <c r="DR124" s="82"/>
      <c r="DS124" s="61"/>
      <c r="DT124" s="34"/>
      <c r="DU124" s="54"/>
      <c r="DV124" s="237"/>
      <c r="DW124" s="237"/>
      <c r="DX124" s="237"/>
      <c r="DY124" s="295"/>
      <c r="DZ124" s="92"/>
      <c r="EA124" s="92"/>
      <c r="EB124" s="91"/>
      <c r="EC124" s="91"/>
      <c r="ED124" s="228"/>
      <c r="EE124" s="90"/>
      <c r="EF124" s="90"/>
      <c r="EG124" s="90"/>
      <c r="EH124" s="295"/>
    </row>
    <row r="125" spans="1:138" ht="15" customHeight="1" x14ac:dyDescent="0.25">
      <c r="A125" s="54"/>
      <c r="B125" s="316"/>
      <c r="C125" s="54"/>
      <c r="D125" s="34"/>
      <c r="E125" s="34"/>
      <c r="F125" s="34"/>
      <c r="G125" s="34"/>
      <c r="H125" s="34"/>
      <c r="I125" s="34"/>
      <c r="J125" s="34"/>
      <c r="K125" s="163"/>
      <c r="L125" s="54"/>
      <c r="M125" s="54"/>
      <c r="N125" s="54"/>
      <c r="O125" s="54"/>
      <c r="P125" s="34"/>
      <c r="Q125" s="34"/>
      <c r="R125" s="34"/>
      <c r="S125" s="34"/>
      <c r="T125" s="54"/>
      <c r="U125" s="93"/>
      <c r="V125" s="54"/>
      <c r="W125" s="54"/>
      <c r="X125" s="34"/>
      <c r="Y125" s="54"/>
      <c r="Z125" s="34"/>
      <c r="AA125" s="54"/>
      <c r="AB125" s="34"/>
      <c r="AC125" s="295"/>
      <c r="AD125" s="54"/>
      <c r="AE125" s="387"/>
      <c r="AF125" s="34"/>
      <c r="AG125" s="157"/>
      <c r="AH125" s="163"/>
      <c r="AI125" s="54"/>
      <c r="AJ125" s="34"/>
      <c r="AK125" s="163"/>
      <c r="AL125" s="389"/>
      <c r="AM125" s="61"/>
      <c r="AN125" s="61"/>
      <c r="AO125" s="61"/>
      <c r="AP125" s="61"/>
      <c r="AQ125" s="61"/>
      <c r="AR125" s="61"/>
      <c r="AS125" s="94" t="str">
        <f t="shared" si="15"/>
        <v/>
      </c>
      <c r="AT125" s="61"/>
      <c r="AU125" s="61"/>
      <c r="AV125" s="249"/>
      <c r="AW125" s="61"/>
      <c r="AX125" s="237"/>
      <c r="AY125" s="247"/>
      <c r="AZ125" s="237"/>
      <c r="BA125" s="237"/>
      <c r="BB125" s="237"/>
      <c r="BC125" s="92"/>
      <c r="BD125" s="92"/>
      <c r="BE125" s="237"/>
      <c r="BF125" s="237"/>
      <c r="BG125" s="237"/>
      <c r="BH125" s="237"/>
      <c r="BI125" s="237"/>
      <c r="BJ125" s="295"/>
      <c r="BK125" s="91"/>
      <c r="BL125" s="100"/>
      <c r="BM125" s="100"/>
      <c r="BN125" s="100"/>
      <c r="BO125" s="295"/>
      <c r="BP125" s="61"/>
      <c r="BQ125" s="61"/>
      <c r="BR125" s="61"/>
      <c r="BS125" s="61"/>
      <c r="BT125" s="61"/>
      <c r="BU125" s="61"/>
      <c r="BV125" s="94" t="str">
        <f t="shared" si="16"/>
        <v/>
      </c>
      <c r="BW125" s="61"/>
      <c r="BX125" s="233"/>
      <c r="BY125" s="61"/>
      <c r="BZ125" s="295"/>
      <c r="CA125" s="61"/>
      <c r="CB125" s="61"/>
      <c r="CC125" s="61"/>
      <c r="CD125" s="61"/>
      <c r="CE125" s="61"/>
      <c r="CF125" s="233"/>
      <c r="CG125" s="186" t="str">
        <f t="shared" si="17"/>
        <v/>
      </c>
      <c r="CH125" s="186" t="str">
        <f t="shared" si="18"/>
        <v/>
      </c>
      <c r="CI125" s="186" t="str">
        <f t="shared" si="19"/>
        <v/>
      </c>
      <c r="CJ125" s="92"/>
      <c r="CK125" s="363"/>
      <c r="CL125" s="295"/>
      <c r="CM125" s="82"/>
      <c r="CN125" s="82"/>
      <c r="CO125" s="61"/>
      <c r="CP125" s="61"/>
      <c r="CQ125" s="61"/>
      <c r="CR125" s="54"/>
      <c r="CS125" s="90"/>
      <c r="CT125" s="295"/>
      <c r="CU125" s="34"/>
      <c r="CV125" s="163"/>
      <c r="CW125" s="54"/>
      <c r="CX125" s="295"/>
      <c r="CY125" s="235"/>
      <c r="CZ125" s="191"/>
      <c r="DA125" s="92"/>
      <c r="DB125" s="237"/>
      <c r="DC125" s="167"/>
      <c r="DD125" s="167"/>
      <c r="DE125" s="54"/>
      <c r="DF125" s="235"/>
      <c r="DG125" s="191"/>
      <c r="DH125" s="92"/>
      <c r="DI125" s="237"/>
      <c r="DJ125" s="167"/>
      <c r="DK125" s="167"/>
      <c r="DL125" s="54"/>
      <c r="DM125" s="61"/>
      <c r="DN125" s="61"/>
      <c r="DO125" s="61"/>
      <c r="DP125" s="61"/>
      <c r="DQ125" s="82"/>
      <c r="DR125" s="82"/>
      <c r="DS125" s="61"/>
      <c r="DT125" s="34"/>
      <c r="DU125" s="54"/>
      <c r="DV125" s="237"/>
      <c r="DW125" s="237"/>
      <c r="DX125" s="237"/>
      <c r="DY125" s="295"/>
      <c r="DZ125" s="92"/>
      <c r="EA125" s="92"/>
      <c r="EB125" s="91"/>
      <c r="EC125" s="91"/>
      <c r="ED125" s="228"/>
      <c r="EE125" s="90"/>
      <c r="EF125" s="90"/>
      <c r="EG125" s="90"/>
      <c r="EH125" s="295"/>
    </row>
    <row r="126" spans="1:138" ht="15" customHeight="1" x14ac:dyDescent="0.25">
      <c r="A126" s="54"/>
      <c r="B126" s="316"/>
      <c r="C126" s="54"/>
      <c r="D126" s="34"/>
      <c r="E126" s="34"/>
      <c r="F126" s="34"/>
      <c r="G126" s="34"/>
      <c r="H126" s="34"/>
      <c r="I126" s="34"/>
      <c r="J126" s="34"/>
      <c r="K126" s="163"/>
      <c r="L126" s="54"/>
      <c r="M126" s="54"/>
      <c r="N126" s="54"/>
      <c r="O126" s="54"/>
      <c r="P126" s="34"/>
      <c r="Q126" s="34"/>
      <c r="R126" s="34"/>
      <c r="S126" s="34"/>
      <c r="T126" s="54"/>
      <c r="U126" s="93"/>
      <c r="V126" s="54"/>
      <c r="W126" s="54"/>
      <c r="X126" s="34"/>
      <c r="Y126" s="54"/>
      <c r="Z126" s="34"/>
      <c r="AA126" s="54"/>
      <c r="AB126" s="34"/>
      <c r="AC126" s="295"/>
      <c r="AD126" s="54"/>
      <c r="AE126" s="387"/>
      <c r="AF126" s="34"/>
      <c r="AG126" s="157"/>
      <c r="AH126" s="163"/>
      <c r="AI126" s="54"/>
      <c r="AJ126" s="34"/>
      <c r="AK126" s="163"/>
      <c r="AL126" s="389"/>
      <c r="AM126" s="61"/>
      <c r="AN126" s="61"/>
      <c r="AO126" s="61"/>
      <c r="AP126" s="61"/>
      <c r="AQ126" s="61"/>
      <c r="AR126" s="61"/>
      <c r="AS126" s="94" t="str">
        <f t="shared" si="15"/>
        <v/>
      </c>
      <c r="AT126" s="61"/>
      <c r="AU126" s="61"/>
      <c r="AV126" s="249"/>
      <c r="AW126" s="61"/>
      <c r="AX126" s="237"/>
      <c r="AY126" s="247"/>
      <c r="AZ126" s="237"/>
      <c r="BA126" s="237"/>
      <c r="BB126" s="237"/>
      <c r="BC126" s="92"/>
      <c r="BD126" s="92"/>
      <c r="BE126" s="237"/>
      <c r="BF126" s="237"/>
      <c r="BG126" s="237"/>
      <c r="BH126" s="237"/>
      <c r="BI126" s="237"/>
      <c r="BJ126" s="295"/>
      <c r="BK126" s="91"/>
      <c r="BL126" s="100"/>
      <c r="BM126" s="100"/>
      <c r="BN126" s="100"/>
      <c r="BO126" s="295"/>
      <c r="BP126" s="61"/>
      <c r="BQ126" s="61"/>
      <c r="BR126" s="61"/>
      <c r="BS126" s="61"/>
      <c r="BT126" s="61"/>
      <c r="BU126" s="61"/>
      <c r="BV126" s="94" t="str">
        <f t="shared" si="16"/>
        <v/>
      </c>
      <c r="BW126" s="61"/>
      <c r="BX126" s="233"/>
      <c r="BY126" s="61"/>
      <c r="BZ126" s="295"/>
      <c r="CA126" s="61"/>
      <c r="CB126" s="61"/>
      <c r="CC126" s="61"/>
      <c r="CD126" s="61"/>
      <c r="CE126" s="61"/>
      <c r="CF126" s="233"/>
      <c r="CG126" s="186" t="str">
        <f t="shared" si="17"/>
        <v/>
      </c>
      <c r="CH126" s="186" t="str">
        <f t="shared" si="18"/>
        <v/>
      </c>
      <c r="CI126" s="186" t="str">
        <f t="shared" si="19"/>
        <v/>
      </c>
      <c r="CJ126" s="92"/>
      <c r="CK126" s="363"/>
      <c r="CL126" s="295"/>
      <c r="CM126" s="82"/>
      <c r="CN126" s="82"/>
      <c r="CO126" s="61"/>
      <c r="CP126" s="61"/>
      <c r="CQ126" s="61"/>
      <c r="CR126" s="54"/>
      <c r="CS126" s="90"/>
      <c r="CT126" s="295"/>
      <c r="CU126" s="34"/>
      <c r="CV126" s="163"/>
      <c r="CW126" s="54"/>
      <c r="CX126" s="295"/>
      <c r="CY126" s="235"/>
      <c r="CZ126" s="191"/>
      <c r="DA126" s="92"/>
      <c r="DB126" s="237"/>
      <c r="DC126" s="167"/>
      <c r="DD126" s="167"/>
      <c r="DE126" s="54"/>
      <c r="DF126" s="235"/>
      <c r="DG126" s="191"/>
      <c r="DH126" s="92"/>
      <c r="DI126" s="237"/>
      <c r="DJ126" s="167"/>
      <c r="DK126" s="167"/>
      <c r="DL126" s="54"/>
      <c r="DM126" s="61"/>
      <c r="DN126" s="61"/>
      <c r="DO126" s="61"/>
      <c r="DP126" s="61"/>
      <c r="DQ126" s="82"/>
      <c r="DR126" s="82"/>
      <c r="DS126" s="61"/>
      <c r="DT126" s="34"/>
      <c r="DU126" s="54"/>
      <c r="DV126" s="237"/>
      <c r="DW126" s="237"/>
      <c r="DX126" s="237"/>
      <c r="DY126" s="295"/>
      <c r="DZ126" s="92"/>
      <c r="EA126" s="92"/>
      <c r="EB126" s="91"/>
      <c r="EC126" s="91"/>
      <c r="ED126" s="228"/>
      <c r="EE126" s="90"/>
      <c r="EF126" s="90"/>
      <c r="EG126" s="90"/>
      <c r="EH126" s="295"/>
    </row>
    <row r="127" spans="1:138" ht="15" customHeight="1" x14ac:dyDescent="0.25">
      <c r="A127" s="54"/>
      <c r="B127" s="316"/>
      <c r="C127" s="54"/>
      <c r="D127" s="34"/>
      <c r="E127" s="34"/>
      <c r="F127" s="34"/>
      <c r="G127" s="34"/>
      <c r="H127" s="34"/>
      <c r="I127" s="34"/>
      <c r="J127" s="34"/>
      <c r="K127" s="163"/>
      <c r="L127" s="54"/>
      <c r="M127" s="54"/>
      <c r="N127" s="54"/>
      <c r="O127" s="54"/>
      <c r="P127" s="34"/>
      <c r="Q127" s="34"/>
      <c r="R127" s="34"/>
      <c r="S127" s="34"/>
      <c r="T127" s="54"/>
      <c r="U127" s="93"/>
      <c r="V127" s="54"/>
      <c r="W127" s="54"/>
      <c r="X127" s="34"/>
      <c r="Y127" s="54"/>
      <c r="Z127" s="34"/>
      <c r="AA127" s="54"/>
      <c r="AB127" s="34"/>
      <c r="AC127" s="295"/>
      <c r="AD127" s="54"/>
      <c r="AE127" s="387"/>
      <c r="AF127" s="34"/>
      <c r="AG127" s="157"/>
      <c r="AH127" s="163"/>
      <c r="AI127" s="54"/>
      <c r="AJ127" s="34"/>
      <c r="AK127" s="163"/>
      <c r="AL127" s="389"/>
      <c r="AM127" s="61"/>
      <c r="AN127" s="61"/>
      <c r="AO127" s="61"/>
      <c r="AP127" s="61"/>
      <c r="AQ127" s="61"/>
      <c r="AR127" s="61"/>
      <c r="AS127" s="94" t="str">
        <f t="shared" si="15"/>
        <v/>
      </c>
      <c r="AT127" s="61"/>
      <c r="AU127" s="61"/>
      <c r="AV127" s="249"/>
      <c r="AW127" s="61"/>
      <c r="AX127" s="237"/>
      <c r="AY127" s="247"/>
      <c r="AZ127" s="237"/>
      <c r="BA127" s="237"/>
      <c r="BB127" s="237"/>
      <c r="BC127" s="92"/>
      <c r="BD127" s="92"/>
      <c r="BE127" s="237"/>
      <c r="BF127" s="237"/>
      <c r="BG127" s="237"/>
      <c r="BH127" s="237"/>
      <c r="BI127" s="237"/>
      <c r="BJ127" s="295"/>
      <c r="BK127" s="91"/>
      <c r="BL127" s="100"/>
      <c r="BM127" s="100"/>
      <c r="BN127" s="100"/>
      <c r="BO127" s="295"/>
      <c r="BP127" s="61"/>
      <c r="BQ127" s="61"/>
      <c r="BR127" s="61"/>
      <c r="BS127" s="61"/>
      <c r="BT127" s="61"/>
      <c r="BU127" s="61"/>
      <c r="BV127" s="94" t="str">
        <f t="shared" si="16"/>
        <v/>
      </c>
      <c r="BW127" s="61"/>
      <c r="BX127" s="233"/>
      <c r="BY127" s="61"/>
      <c r="BZ127" s="295"/>
      <c r="CA127" s="61"/>
      <c r="CB127" s="61"/>
      <c r="CC127" s="61"/>
      <c r="CD127" s="61"/>
      <c r="CE127" s="61"/>
      <c r="CF127" s="233"/>
      <c r="CG127" s="186" t="str">
        <f t="shared" si="17"/>
        <v/>
      </c>
      <c r="CH127" s="186" t="str">
        <f t="shared" si="18"/>
        <v/>
      </c>
      <c r="CI127" s="186" t="str">
        <f t="shared" si="19"/>
        <v/>
      </c>
      <c r="CJ127" s="92"/>
      <c r="CK127" s="363"/>
      <c r="CL127" s="295"/>
      <c r="CM127" s="82"/>
      <c r="CN127" s="82"/>
      <c r="CO127" s="61"/>
      <c r="CP127" s="61"/>
      <c r="CQ127" s="61"/>
      <c r="CR127" s="54"/>
      <c r="CS127" s="90"/>
      <c r="CT127" s="295"/>
      <c r="CU127" s="34"/>
      <c r="CV127" s="163"/>
      <c r="CW127" s="54"/>
      <c r="CX127" s="295"/>
      <c r="CY127" s="235"/>
      <c r="CZ127" s="191"/>
      <c r="DA127" s="92"/>
      <c r="DB127" s="237"/>
      <c r="DC127" s="167"/>
      <c r="DD127" s="167"/>
      <c r="DE127" s="54"/>
      <c r="DF127" s="235"/>
      <c r="DG127" s="191"/>
      <c r="DH127" s="92"/>
      <c r="DI127" s="237"/>
      <c r="DJ127" s="167"/>
      <c r="DK127" s="167"/>
      <c r="DL127" s="54"/>
      <c r="DM127" s="61"/>
      <c r="DN127" s="61"/>
      <c r="DO127" s="61"/>
      <c r="DP127" s="61"/>
      <c r="DQ127" s="82"/>
      <c r="DR127" s="82"/>
      <c r="DS127" s="61"/>
      <c r="DT127" s="34"/>
      <c r="DU127" s="54"/>
      <c r="DV127" s="237"/>
      <c r="DW127" s="237"/>
      <c r="DX127" s="237"/>
      <c r="DY127" s="295"/>
      <c r="DZ127" s="92"/>
      <c r="EA127" s="92"/>
      <c r="EB127" s="91"/>
      <c r="EC127" s="91"/>
      <c r="ED127" s="228"/>
      <c r="EE127" s="90"/>
      <c r="EF127" s="90"/>
      <c r="EG127" s="90"/>
      <c r="EH127" s="295"/>
    </row>
    <row r="128" spans="1:138" ht="15" customHeight="1" x14ac:dyDescent="0.25">
      <c r="A128" s="54"/>
      <c r="B128" s="316"/>
      <c r="C128" s="54"/>
      <c r="D128" s="34"/>
      <c r="E128" s="34"/>
      <c r="F128" s="34"/>
      <c r="G128" s="34"/>
      <c r="H128" s="34"/>
      <c r="I128" s="34"/>
      <c r="J128" s="34"/>
      <c r="K128" s="163"/>
      <c r="L128" s="54"/>
      <c r="M128" s="54"/>
      <c r="N128" s="54"/>
      <c r="O128" s="54"/>
      <c r="P128" s="34"/>
      <c r="Q128" s="34"/>
      <c r="R128" s="34"/>
      <c r="S128" s="34"/>
      <c r="T128" s="54"/>
      <c r="U128" s="93"/>
      <c r="V128" s="54"/>
      <c r="W128" s="54"/>
      <c r="X128" s="34"/>
      <c r="Y128" s="54"/>
      <c r="Z128" s="34"/>
      <c r="AA128" s="54"/>
      <c r="AB128" s="34"/>
      <c r="AC128" s="295"/>
      <c r="AD128" s="54"/>
      <c r="AE128" s="387"/>
      <c r="AF128" s="34"/>
      <c r="AG128" s="157"/>
      <c r="AH128" s="163"/>
      <c r="AI128" s="54"/>
      <c r="AJ128" s="34"/>
      <c r="AK128" s="163"/>
      <c r="AL128" s="389"/>
      <c r="AM128" s="61"/>
      <c r="AN128" s="61"/>
      <c r="AO128" s="61"/>
      <c r="AP128" s="61"/>
      <c r="AQ128" s="61"/>
      <c r="AR128" s="61"/>
      <c r="AS128" s="94" t="str">
        <f t="shared" si="15"/>
        <v/>
      </c>
      <c r="AT128" s="61"/>
      <c r="AU128" s="61"/>
      <c r="AV128" s="249"/>
      <c r="AW128" s="61"/>
      <c r="AX128" s="237"/>
      <c r="AY128" s="247"/>
      <c r="AZ128" s="237"/>
      <c r="BA128" s="237"/>
      <c r="BB128" s="237"/>
      <c r="BC128" s="92"/>
      <c r="BD128" s="92"/>
      <c r="BE128" s="237"/>
      <c r="BF128" s="237"/>
      <c r="BG128" s="237"/>
      <c r="BH128" s="237"/>
      <c r="BI128" s="237"/>
      <c r="BJ128" s="295"/>
      <c r="BK128" s="91"/>
      <c r="BL128" s="100"/>
      <c r="BM128" s="100"/>
      <c r="BN128" s="100"/>
      <c r="BO128" s="295"/>
      <c r="BP128" s="61"/>
      <c r="BQ128" s="61"/>
      <c r="BR128" s="61"/>
      <c r="BS128" s="61"/>
      <c r="BT128" s="61"/>
      <c r="BU128" s="61"/>
      <c r="BV128" s="94" t="str">
        <f t="shared" si="16"/>
        <v/>
      </c>
      <c r="BW128" s="61"/>
      <c r="BX128" s="233"/>
      <c r="BY128" s="61"/>
      <c r="BZ128" s="295"/>
      <c r="CA128" s="61"/>
      <c r="CB128" s="61"/>
      <c r="CC128" s="61"/>
      <c r="CD128" s="61"/>
      <c r="CE128" s="61"/>
      <c r="CF128" s="233"/>
      <c r="CG128" s="186" t="str">
        <f t="shared" si="17"/>
        <v/>
      </c>
      <c r="CH128" s="186" t="str">
        <f t="shared" si="18"/>
        <v/>
      </c>
      <c r="CI128" s="186" t="str">
        <f t="shared" si="19"/>
        <v/>
      </c>
      <c r="CJ128" s="92"/>
      <c r="CK128" s="363"/>
      <c r="CL128" s="295"/>
      <c r="CM128" s="82"/>
      <c r="CN128" s="82"/>
      <c r="CO128" s="61"/>
      <c r="CP128" s="61"/>
      <c r="CQ128" s="61"/>
      <c r="CR128" s="54"/>
      <c r="CS128" s="90"/>
      <c r="CT128" s="295"/>
      <c r="CU128" s="34"/>
      <c r="CV128" s="163"/>
      <c r="CW128" s="54"/>
      <c r="CX128" s="295"/>
      <c r="CY128" s="235"/>
      <c r="CZ128" s="191"/>
      <c r="DA128" s="92"/>
      <c r="DB128" s="237"/>
      <c r="DC128" s="167"/>
      <c r="DD128" s="167"/>
      <c r="DE128" s="54"/>
      <c r="DF128" s="235"/>
      <c r="DG128" s="191"/>
      <c r="DH128" s="92"/>
      <c r="DI128" s="237"/>
      <c r="DJ128" s="167"/>
      <c r="DK128" s="167"/>
      <c r="DL128" s="54"/>
      <c r="DM128" s="61"/>
      <c r="DN128" s="61"/>
      <c r="DO128" s="61"/>
      <c r="DP128" s="61"/>
      <c r="DQ128" s="82"/>
      <c r="DR128" s="82"/>
      <c r="DS128" s="61"/>
      <c r="DT128" s="34"/>
      <c r="DU128" s="54"/>
      <c r="DV128" s="237"/>
      <c r="DW128" s="237"/>
      <c r="DX128" s="237"/>
      <c r="DY128" s="295"/>
      <c r="DZ128" s="92"/>
      <c r="EA128" s="92"/>
      <c r="EB128" s="91"/>
      <c r="EC128" s="91"/>
      <c r="ED128" s="228"/>
      <c r="EE128" s="90"/>
      <c r="EF128" s="90"/>
      <c r="EG128" s="90"/>
      <c r="EH128" s="295"/>
    </row>
    <row r="129" spans="1:138" ht="15" customHeight="1" x14ac:dyDescent="0.25">
      <c r="A129" s="54"/>
      <c r="B129" s="316"/>
      <c r="C129" s="54"/>
      <c r="D129" s="34"/>
      <c r="E129" s="34"/>
      <c r="F129" s="34"/>
      <c r="G129" s="34"/>
      <c r="H129" s="34"/>
      <c r="I129" s="34"/>
      <c r="J129" s="34"/>
      <c r="K129" s="163"/>
      <c r="L129" s="54"/>
      <c r="M129" s="54"/>
      <c r="N129" s="54"/>
      <c r="O129" s="54"/>
      <c r="P129" s="34"/>
      <c r="Q129" s="34"/>
      <c r="R129" s="34"/>
      <c r="S129" s="34"/>
      <c r="T129" s="54"/>
      <c r="U129" s="93"/>
      <c r="V129" s="54"/>
      <c r="W129" s="54"/>
      <c r="X129" s="34"/>
      <c r="Y129" s="54"/>
      <c r="Z129" s="34"/>
      <c r="AA129" s="54"/>
      <c r="AB129" s="34"/>
      <c r="AC129" s="295"/>
      <c r="AD129" s="54"/>
      <c r="AE129" s="387"/>
      <c r="AF129" s="34"/>
      <c r="AG129" s="157"/>
      <c r="AH129" s="163"/>
      <c r="AI129" s="54"/>
      <c r="AJ129" s="34"/>
      <c r="AK129" s="163"/>
      <c r="AL129" s="389"/>
      <c r="AM129" s="61"/>
      <c r="AN129" s="61"/>
      <c r="AO129" s="61"/>
      <c r="AP129" s="61"/>
      <c r="AQ129" s="61"/>
      <c r="AR129" s="61"/>
      <c r="AS129" s="94" t="str">
        <f t="shared" si="15"/>
        <v/>
      </c>
      <c r="AT129" s="61"/>
      <c r="AU129" s="61"/>
      <c r="AV129" s="249"/>
      <c r="AW129" s="61"/>
      <c r="AX129" s="237"/>
      <c r="AY129" s="247"/>
      <c r="AZ129" s="237"/>
      <c r="BA129" s="237"/>
      <c r="BB129" s="237"/>
      <c r="BC129" s="92"/>
      <c r="BD129" s="92"/>
      <c r="BE129" s="237"/>
      <c r="BF129" s="237"/>
      <c r="BG129" s="237"/>
      <c r="BH129" s="237"/>
      <c r="BI129" s="237"/>
      <c r="BJ129" s="295"/>
      <c r="BK129" s="91"/>
      <c r="BL129" s="100"/>
      <c r="BM129" s="100"/>
      <c r="BN129" s="100"/>
      <c r="BO129" s="295"/>
      <c r="BP129" s="61"/>
      <c r="BQ129" s="61"/>
      <c r="BR129" s="61"/>
      <c r="BS129" s="61"/>
      <c r="BT129" s="61"/>
      <c r="BU129" s="61"/>
      <c r="BV129" s="94" t="str">
        <f t="shared" si="16"/>
        <v/>
      </c>
      <c r="BW129" s="61"/>
      <c r="BX129" s="233"/>
      <c r="BY129" s="61"/>
      <c r="BZ129" s="295"/>
      <c r="CA129" s="61"/>
      <c r="CB129" s="61"/>
      <c r="CC129" s="61"/>
      <c r="CD129" s="61"/>
      <c r="CE129" s="61"/>
      <c r="CF129" s="233"/>
      <c r="CG129" s="186" t="str">
        <f t="shared" si="17"/>
        <v/>
      </c>
      <c r="CH129" s="186" t="str">
        <f t="shared" si="18"/>
        <v/>
      </c>
      <c r="CI129" s="186" t="str">
        <f t="shared" si="19"/>
        <v/>
      </c>
      <c r="CJ129" s="92"/>
      <c r="CK129" s="363"/>
      <c r="CL129" s="295"/>
      <c r="CM129" s="82"/>
      <c r="CN129" s="82"/>
      <c r="CO129" s="61"/>
      <c r="CP129" s="61"/>
      <c r="CQ129" s="61"/>
      <c r="CR129" s="54"/>
      <c r="CS129" s="90"/>
      <c r="CT129" s="295"/>
      <c r="CU129" s="34"/>
      <c r="CV129" s="163"/>
      <c r="CW129" s="54"/>
      <c r="CX129" s="295"/>
      <c r="CY129" s="235"/>
      <c r="CZ129" s="191"/>
      <c r="DA129" s="92"/>
      <c r="DB129" s="237"/>
      <c r="DC129" s="167"/>
      <c r="DD129" s="167"/>
      <c r="DE129" s="54"/>
      <c r="DF129" s="235"/>
      <c r="DG129" s="191"/>
      <c r="DH129" s="92"/>
      <c r="DI129" s="237"/>
      <c r="DJ129" s="167"/>
      <c r="DK129" s="167"/>
      <c r="DL129" s="54"/>
      <c r="DM129" s="61"/>
      <c r="DN129" s="61"/>
      <c r="DO129" s="61"/>
      <c r="DP129" s="61"/>
      <c r="DQ129" s="82"/>
      <c r="DR129" s="82"/>
      <c r="DS129" s="61"/>
      <c r="DT129" s="34"/>
      <c r="DU129" s="54"/>
      <c r="DV129" s="237"/>
      <c r="DW129" s="237"/>
      <c r="DX129" s="237"/>
      <c r="DY129" s="295"/>
      <c r="DZ129" s="92"/>
      <c r="EA129" s="92"/>
      <c r="EB129" s="91"/>
      <c r="EC129" s="91"/>
      <c r="ED129" s="228"/>
      <c r="EE129" s="90"/>
      <c r="EF129" s="90"/>
      <c r="EG129" s="90"/>
      <c r="EH129" s="295"/>
    </row>
    <row r="130" spans="1:138" ht="15" customHeight="1" x14ac:dyDescent="0.25">
      <c r="A130" s="54"/>
      <c r="B130" s="316"/>
      <c r="C130" s="54"/>
      <c r="D130" s="34"/>
      <c r="E130" s="34"/>
      <c r="F130" s="34"/>
      <c r="G130" s="34"/>
      <c r="H130" s="34"/>
      <c r="I130" s="34"/>
      <c r="J130" s="34"/>
      <c r="K130" s="163"/>
      <c r="L130" s="54"/>
      <c r="M130" s="54"/>
      <c r="N130" s="54"/>
      <c r="O130" s="54"/>
      <c r="P130" s="34"/>
      <c r="Q130" s="34"/>
      <c r="R130" s="34"/>
      <c r="S130" s="34"/>
      <c r="T130" s="54"/>
      <c r="U130" s="93"/>
      <c r="V130" s="54"/>
      <c r="W130" s="54"/>
      <c r="X130" s="34"/>
      <c r="Y130" s="54"/>
      <c r="Z130" s="34"/>
      <c r="AA130" s="54"/>
      <c r="AB130" s="34"/>
      <c r="AC130" s="295"/>
      <c r="AD130" s="54"/>
      <c r="AE130" s="387"/>
      <c r="AF130" s="34"/>
      <c r="AG130" s="157"/>
      <c r="AH130" s="163"/>
      <c r="AI130" s="54"/>
      <c r="AJ130" s="34"/>
      <c r="AK130" s="163"/>
      <c r="AL130" s="389"/>
      <c r="AM130" s="61"/>
      <c r="AN130" s="61"/>
      <c r="AO130" s="61"/>
      <c r="AP130" s="61"/>
      <c r="AQ130" s="61"/>
      <c r="AR130" s="61"/>
      <c r="AS130" s="94" t="str">
        <f t="shared" si="15"/>
        <v/>
      </c>
      <c r="AT130" s="61"/>
      <c r="AU130" s="61"/>
      <c r="AV130" s="249"/>
      <c r="AW130" s="61"/>
      <c r="AX130" s="237"/>
      <c r="AY130" s="247"/>
      <c r="AZ130" s="237"/>
      <c r="BA130" s="237"/>
      <c r="BB130" s="237"/>
      <c r="BC130" s="92"/>
      <c r="BD130" s="92"/>
      <c r="BE130" s="237"/>
      <c r="BF130" s="237"/>
      <c r="BG130" s="237"/>
      <c r="BH130" s="237"/>
      <c r="BI130" s="237"/>
      <c r="BJ130" s="295"/>
      <c r="BK130" s="91"/>
      <c r="BL130" s="100"/>
      <c r="BM130" s="100"/>
      <c r="BN130" s="100"/>
      <c r="BO130" s="295"/>
      <c r="BP130" s="61"/>
      <c r="BQ130" s="61"/>
      <c r="BR130" s="61"/>
      <c r="BS130" s="61"/>
      <c r="BT130" s="61"/>
      <c r="BU130" s="61"/>
      <c r="BV130" s="94" t="str">
        <f t="shared" si="16"/>
        <v/>
      </c>
      <c r="BW130" s="61"/>
      <c r="BX130" s="233"/>
      <c r="BY130" s="61"/>
      <c r="BZ130" s="295"/>
      <c r="CA130" s="61"/>
      <c r="CB130" s="61"/>
      <c r="CC130" s="61"/>
      <c r="CD130" s="61"/>
      <c r="CE130" s="61"/>
      <c r="CF130" s="233"/>
      <c r="CG130" s="186" t="str">
        <f t="shared" si="17"/>
        <v/>
      </c>
      <c r="CH130" s="186" t="str">
        <f t="shared" si="18"/>
        <v/>
      </c>
      <c r="CI130" s="186" t="str">
        <f t="shared" si="19"/>
        <v/>
      </c>
      <c r="CJ130" s="92"/>
      <c r="CK130" s="363"/>
      <c r="CL130" s="295"/>
      <c r="CM130" s="82"/>
      <c r="CN130" s="82"/>
      <c r="CO130" s="61"/>
      <c r="CP130" s="61"/>
      <c r="CQ130" s="61"/>
      <c r="CR130" s="54"/>
      <c r="CS130" s="90"/>
      <c r="CT130" s="295"/>
      <c r="CU130" s="34"/>
      <c r="CV130" s="163"/>
      <c r="CW130" s="54"/>
      <c r="CX130" s="295"/>
      <c r="CY130" s="235"/>
      <c r="CZ130" s="191"/>
      <c r="DA130" s="92"/>
      <c r="DB130" s="237"/>
      <c r="DC130" s="167"/>
      <c r="DD130" s="167"/>
      <c r="DE130" s="54"/>
      <c r="DF130" s="235"/>
      <c r="DG130" s="191"/>
      <c r="DH130" s="92"/>
      <c r="DI130" s="237"/>
      <c r="DJ130" s="167"/>
      <c r="DK130" s="167"/>
      <c r="DL130" s="54"/>
      <c r="DM130" s="61"/>
      <c r="DN130" s="61"/>
      <c r="DO130" s="61"/>
      <c r="DP130" s="61"/>
      <c r="DQ130" s="82"/>
      <c r="DR130" s="82"/>
      <c r="DS130" s="61"/>
      <c r="DT130" s="34"/>
      <c r="DU130" s="54"/>
      <c r="DV130" s="237"/>
      <c r="DW130" s="237"/>
      <c r="DX130" s="237"/>
      <c r="DY130" s="295"/>
      <c r="DZ130" s="92"/>
      <c r="EA130" s="92"/>
      <c r="EB130" s="91"/>
      <c r="EC130" s="91"/>
      <c r="ED130" s="228"/>
      <c r="EE130" s="90"/>
      <c r="EF130" s="90"/>
      <c r="EG130" s="90"/>
      <c r="EH130" s="295"/>
    </row>
    <row r="131" spans="1:138" ht="15" customHeight="1" x14ac:dyDescent="0.25">
      <c r="A131" s="54"/>
      <c r="B131" s="316"/>
      <c r="C131" s="54"/>
      <c r="D131" s="34"/>
      <c r="E131" s="34"/>
      <c r="F131" s="34"/>
      <c r="G131" s="34"/>
      <c r="H131" s="34"/>
      <c r="I131" s="34"/>
      <c r="J131" s="34"/>
      <c r="K131" s="163"/>
      <c r="L131" s="54"/>
      <c r="M131" s="54"/>
      <c r="N131" s="54"/>
      <c r="O131" s="54"/>
      <c r="P131" s="34"/>
      <c r="Q131" s="34"/>
      <c r="R131" s="34"/>
      <c r="S131" s="34"/>
      <c r="T131" s="54"/>
      <c r="U131" s="93"/>
      <c r="V131" s="54"/>
      <c r="W131" s="54"/>
      <c r="X131" s="34"/>
      <c r="Y131" s="54"/>
      <c r="Z131" s="34"/>
      <c r="AA131" s="54"/>
      <c r="AB131" s="34"/>
      <c r="AC131" s="295"/>
      <c r="AD131" s="54"/>
      <c r="AE131" s="387"/>
      <c r="AF131" s="34"/>
      <c r="AG131" s="157"/>
      <c r="AH131" s="163"/>
      <c r="AI131" s="54"/>
      <c r="AJ131" s="34"/>
      <c r="AK131" s="163"/>
      <c r="AL131" s="389"/>
      <c r="AM131" s="61"/>
      <c r="AN131" s="61"/>
      <c r="AO131" s="61"/>
      <c r="AP131" s="61"/>
      <c r="AQ131" s="61"/>
      <c r="AR131" s="61"/>
      <c r="AS131" s="94" t="str">
        <f t="shared" si="15"/>
        <v/>
      </c>
      <c r="AT131" s="61"/>
      <c r="AU131" s="61"/>
      <c r="AV131" s="249"/>
      <c r="AW131" s="61"/>
      <c r="AX131" s="237"/>
      <c r="AY131" s="247"/>
      <c r="AZ131" s="237"/>
      <c r="BA131" s="237"/>
      <c r="BB131" s="237"/>
      <c r="BC131" s="92"/>
      <c r="BD131" s="92"/>
      <c r="BE131" s="237"/>
      <c r="BF131" s="237"/>
      <c r="BG131" s="237"/>
      <c r="BH131" s="237"/>
      <c r="BI131" s="237"/>
      <c r="BJ131" s="295"/>
      <c r="BK131" s="91"/>
      <c r="BL131" s="100"/>
      <c r="BM131" s="100"/>
      <c r="BN131" s="100"/>
      <c r="BO131" s="295"/>
      <c r="BP131" s="61"/>
      <c r="BQ131" s="61"/>
      <c r="BR131" s="61"/>
      <c r="BS131" s="61"/>
      <c r="BT131" s="61"/>
      <c r="BU131" s="61"/>
      <c r="BV131" s="94" t="str">
        <f t="shared" si="16"/>
        <v/>
      </c>
      <c r="BW131" s="61"/>
      <c r="BX131" s="233"/>
      <c r="BY131" s="61"/>
      <c r="BZ131" s="295"/>
      <c r="CA131" s="61"/>
      <c r="CB131" s="61"/>
      <c r="CC131" s="61"/>
      <c r="CD131" s="61"/>
      <c r="CE131" s="61"/>
      <c r="CF131" s="233"/>
      <c r="CG131" s="186" t="str">
        <f t="shared" si="17"/>
        <v/>
      </c>
      <c r="CH131" s="186" t="str">
        <f t="shared" si="18"/>
        <v/>
      </c>
      <c r="CI131" s="186" t="str">
        <f t="shared" si="19"/>
        <v/>
      </c>
      <c r="CJ131" s="92"/>
      <c r="CK131" s="363"/>
      <c r="CL131" s="295"/>
      <c r="CM131" s="82"/>
      <c r="CN131" s="82"/>
      <c r="CO131" s="61"/>
      <c r="CP131" s="61"/>
      <c r="CQ131" s="61"/>
      <c r="CR131" s="54"/>
      <c r="CS131" s="90"/>
      <c r="CT131" s="295"/>
      <c r="CU131" s="34"/>
      <c r="CV131" s="163"/>
      <c r="CW131" s="54"/>
      <c r="CX131" s="295"/>
      <c r="CY131" s="235"/>
      <c r="CZ131" s="191"/>
      <c r="DA131" s="92"/>
      <c r="DB131" s="237"/>
      <c r="DC131" s="167"/>
      <c r="DD131" s="167"/>
      <c r="DE131" s="54"/>
      <c r="DF131" s="235"/>
      <c r="DG131" s="191"/>
      <c r="DH131" s="92"/>
      <c r="DI131" s="237"/>
      <c r="DJ131" s="167"/>
      <c r="DK131" s="167"/>
      <c r="DL131" s="54"/>
      <c r="DM131" s="61"/>
      <c r="DN131" s="61"/>
      <c r="DO131" s="61"/>
      <c r="DP131" s="61"/>
      <c r="DQ131" s="82"/>
      <c r="DR131" s="82"/>
      <c r="DS131" s="61"/>
      <c r="DT131" s="34"/>
      <c r="DU131" s="54"/>
      <c r="DV131" s="237"/>
      <c r="DW131" s="237"/>
      <c r="DX131" s="237"/>
      <c r="DY131" s="295"/>
      <c r="DZ131" s="92"/>
      <c r="EA131" s="92"/>
      <c r="EB131" s="91"/>
      <c r="EC131" s="91"/>
      <c r="ED131" s="228"/>
      <c r="EE131" s="90"/>
      <c r="EF131" s="90"/>
      <c r="EG131" s="90"/>
      <c r="EH131" s="295"/>
    </row>
    <row r="132" spans="1:138" ht="15" customHeight="1" x14ac:dyDescent="0.25">
      <c r="A132" s="54"/>
      <c r="B132" s="316"/>
      <c r="C132" s="54"/>
      <c r="D132" s="34"/>
      <c r="E132" s="34"/>
      <c r="F132" s="34"/>
      <c r="G132" s="34"/>
      <c r="H132" s="34"/>
      <c r="I132" s="34"/>
      <c r="J132" s="34"/>
      <c r="K132" s="163"/>
      <c r="L132" s="54"/>
      <c r="M132" s="54"/>
      <c r="N132" s="54"/>
      <c r="O132" s="54"/>
      <c r="P132" s="34"/>
      <c r="Q132" s="34"/>
      <c r="R132" s="34"/>
      <c r="S132" s="34"/>
      <c r="T132" s="54"/>
      <c r="U132" s="93"/>
      <c r="V132" s="54"/>
      <c r="W132" s="54"/>
      <c r="X132" s="34"/>
      <c r="Y132" s="54"/>
      <c r="Z132" s="34"/>
      <c r="AA132" s="54"/>
      <c r="AB132" s="34"/>
      <c r="AC132" s="295"/>
      <c r="AD132" s="54"/>
      <c r="AE132" s="387"/>
      <c r="AF132" s="34"/>
      <c r="AG132" s="157"/>
      <c r="AH132" s="163"/>
      <c r="AI132" s="54"/>
      <c r="AJ132" s="34"/>
      <c r="AK132" s="163"/>
      <c r="AL132" s="389"/>
      <c r="AM132" s="61"/>
      <c r="AN132" s="61"/>
      <c r="AO132" s="61"/>
      <c r="AP132" s="61"/>
      <c r="AQ132" s="61"/>
      <c r="AR132" s="61"/>
      <c r="AS132" s="94" t="str">
        <f t="shared" si="15"/>
        <v/>
      </c>
      <c r="AT132" s="61"/>
      <c r="AU132" s="61"/>
      <c r="AV132" s="249"/>
      <c r="AW132" s="61"/>
      <c r="AX132" s="237"/>
      <c r="AY132" s="247"/>
      <c r="AZ132" s="237"/>
      <c r="BA132" s="237"/>
      <c r="BB132" s="237"/>
      <c r="BC132" s="92"/>
      <c r="BD132" s="92"/>
      <c r="BE132" s="237"/>
      <c r="BF132" s="237"/>
      <c r="BG132" s="237"/>
      <c r="BH132" s="237"/>
      <c r="BI132" s="237"/>
      <c r="BJ132" s="295"/>
      <c r="BK132" s="91"/>
      <c r="BL132" s="100"/>
      <c r="BM132" s="100"/>
      <c r="BN132" s="100"/>
      <c r="BO132" s="295"/>
      <c r="BP132" s="61"/>
      <c r="BQ132" s="61"/>
      <c r="BR132" s="61"/>
      <c r="BS132" s="61"/>
      <c r="BT132" s="61"/>
      <c r="BU132" s="61"/>
      <c r="BV132" s="94" t="str">
        <f t="shared" si="16"/>
        <v/>
      </c>
      <c r="BW132" s="61"/>
      <c r="BX132" s="233"/>
      <c r="BY132" s="61"/>
      <c r="BZ132" s="295"/>
      <c r="CA132" s="61"/>
      <c r="CB132" s="61"/>
      <c r="CC132" s="61"/>
      <c r="CD132" s="61"/>
      <c r="CE132" s="61"/>
      <c r="CF132" s="233"/>
      <c r="CG132" s="186" t="str">
        <f t="shared" si="17"/>
        <v/>
      </c>
      <c r="CH132" s="186" t="str">
        <f t="shared" si="18"/>
        <v/>
      </c>
      <c r="CI132" s="186" t="str">
        <f t="shared" si="19"/>
        <v/>
      </c>
      <c r="CJ132" s="92"/>
      <c r="CK132" s="363"/>
      <c r="CL132" s="295"/>
      <c r="CM132" s="82"/>
      <c r="CN132" s="82"/>
      <c r="CO132" s="61"/>
      <c r="CP132" s="61"/>
      <c r="CQ132" s="61"/>
      <c r="CR132" s="54"/>
      <c r="CS132" s="90"/>
      <c r="CT132" s="295"/>
      <c r="CU132" s="34"/>
      <c r="CV132" s="163"/>
      <c r="CW132" s="54"/>
      <c r="CX132" s="295"/>
      <c r="CY132" s="235"/>
      <c r="CZ132" s="191"/>
      <c r="DA132" s="92"/>
      <c r="DB132" s="237"/>
      <c r="DC132" s="167"/>
      <c r="DD132" s="167"/>
      <c r="DE132" s="54"/>
      <c r="DF132" s="235"/>
      <c r="DG132" s="191"/>
      <c r="DH132" s="92"/>
      <c r="DI132" s="237"/>
      <c r="DJ132" s="167"/>
      <c r="DK132" s="167"/>
      <c r="DL132" s="54"/>
      <c r="DM132" s="61"/>
      <c r="DN132" s="61"/>
      <c r="DO132" s="61"/>
      <c r="DP132" s="61"/>
      <c r="DQ132" s="82"/>
      <c r="DR132" s="82"/>
      <c r="DS132" s="61"/>
      <c r="DT132" s="34"/>
      <c r="DU132" s="54"/>
      <c r="DV132" s="237"/>
      <c r="DW132" s="237"/>
      <c r="DX132" s="237"/>
      <c r="DY132" s="295"/>
      <c r="DZ132" s="92"/>
      <c r="EA132" s="92"/>
      <c r="EB132" s="91"/>
      <c r="EC132" s="91"/>
      <c r="ED132" s="228"/>
      <c r="EE132" s="90"/>
      <c r="EF132" s="90"/>
      <c r="EG132" s="90"/>
      <c r="EH132" s="295"/>
    </row>
    <row r="133" spans="1:138" ht="15" customHeight="1" x14ac:dyDescent="0.25">
      <c r="A133" s="54"/>
      <c r="B133" s="316"/>
      <c r="C133" s="54"/>
      <c r="D133" s="34"/>
      <c r="E133" s="34"/>
      <c r="F133" s="34"/>
      <c r="G133" s="34"/>
      <c r="H133" s="34"/>
      <c r="I133" s="34"/>
      <c r="J133" s="34"/>
      <c r="K133" s="163"/>
      <c r="L133" s="54"/>
      <c r="M133" s="54"/>
      <c r="N133" s="54"/>
      <c r="O133" s="54"/>
      <c r="P133" s="34"/>
      <c r="Q133" s="34"/>
      <c r="R133" s="34"/>
      <c r="S133" s="34"/>
      <c r="T133" s="54"/>
      <c r="U133" s="93"/>
      <c r="V133" s="54"/>
      <c r="W133" s="54"/>
      <c r="X133" s="34"/>
      <c r="Y133" s="54"/>
      <c r="Z133" s="34"/>
      <c r="AA133" s="54"/>
      <c r="AB133" s="34"/>
      <c r="AC133" s="295"/>
      <c r="AD133" s="54"/>
      <c r="AE133" s="387"/>
      <c r="AF133" s="34"/>
      <c r="AG133" s="157"/>
      <c r="AH133" s="163"/>
      <c r="AI133" s="54"/>
      <c r="AJ133" s="34"/>
      <c r="AK133" s="163"/>
      <c r="AL133" s="389"/>
      <c r="AM133" s="61"/>
      <c r="AN133" s="61"/>
      <c r="AO133" s="61"/>
      <c r="AP133" s="61"/>
      <c r="AQ133" s="61"/>
      <c r="AR133" s="61"/>
      <c r="AS133" s="94" t="str">
        <f t="shared" ref="AS133:AS164" si="20">IF(AND(AP133&lt;&gt;"", AQ133&lt;&gt;""),IFERROR(IF(ISBLANK(A133), "", (AP133+AQ133+AR133)),""),"")</f>
        <v/>
      </c>
      <c r="AT133" s="61"/>
      <c r="AU133" s="61"/>
      <c r="AV133" s="249"/>
      <c r="AW133" s="61"/>
      <c r="AX133" s="237"/>
      <c r="AY133" s="247"/>
      <c r="AZ133" s="237"/>
      <c r="BA133" s="237"/>
      <c r="BB133" s="237"/>
      <c r="BC133" s="92"/>
      <c r="BD133" s="92"/>
      <c r="BE133" s="237"/>
      <c r="BF133" s="237"/>
      <c r="BG133" s="237"/>
      <c r="BH133" s="237"/>
      <c r="BI133" s="237"/>
      <c r="BJ133" s="295"/>
      <c r="BK133" s="91"/>
      <c r="BL133" s="100"/>
      <c r="BM133" s="100"/>
      <c r="BN133" s="100"/>
      <c r="BO133" s="295"/>
      <c r="BP133" s="61"/>
      <c r="BQ133" s="61"/>
      <c r="BR133" s="61"/>
      <c r="BS133" s="61"/>
      <c r="BT133" s="61"/>
      <c r="BU133" s="61"/>
      <c r="BV133" s="94" t="str">
        <f t="shared" ref="BV133:BV164" si="21">IF(AND(BS133&lt;&gt;"", BT133&lt;&gt;""),IFERROR(IF(ISBLANK(A133), "", (BS133+BT133+BU133)),""),"")</f>
        <v/>
      </c>
      <c r="BW133" s="61"/>
      <c r="BX133" s="233"/>
      <c r="BY133" s="61"/>
      <c r="BZ133" s="295"/>
      <c r="CA133" s="61"/>
      <c r="CB133" s="61"/>
      <c r="CC133" s="61"/>
      <c r="CD133" s="61"/>
      <c r="CE133" s="61"/>
      <c r="CF133" s="233"/>
      <c r="CG133" s="186" t="str">
        <f t="shared" ref="CG133:CG164" si="22">IF(AND(CB133&lt;&gt;"", CD133&lt;&gt;"", CE133&lt;&gt;""),IFERROR(IF(ISBLANK(A133), "", ((CD133+CE133)/CB133)),""),"")</f>
        <v/>
      </c>
      <c r="CH133" s="186" t="str">
        <f t="shared" ref="CH133:CH164" si="23">IF(AND(CB133&lt;&gt;"", CE133&lt;&gt;""),IFERROR(IF(ISBLANK(A133), "", (CE133/CB133)),""),"")</f>
        <v/>
      </c>
      <c r="CI133" s="186" t="str">
        <f t="shared" ref="CI133:CI164" si="24">IF(AND(CB133&lt;&gt;"", CD133&lt;&gt;""),IFERROR(IF(ISBLANK(A133), "", (CD133/CB133)),""),"")</f>
        <v/>
      </c>
      <c r="CJ133" s="92"/>
      <c r="CK133" s="363"/>
      <c r="CL133" s="295"/>
      <c r="CM133" s="82"/>
      <c r="CN133" s="82"/>
      <c r="CO133" s="61"/>
      <c r="CP133" s="61"/>
      <c r="CQ133" s="61"/>
      <c r="CR133" s="54"/>
      <c r="CS133" s="90"/>
      <c r="CT133" s="295"/>
      <c r="CU133" s="34"/>
      <c r="CV133" s="163"/>
      <c r="CW133" s="54"/>
      <c r="CX133" s="295"/>
      <c r="CY133" s="235"/>
      <c r="CZ133" s="191"/>
      <c r="DA133" s="92"/>
      <c r="DB133" s="237"/>
      <c r="DC133" s="167"/>
      <c r="DD133" s="167"/>
      <c r="DE133" s="54"/>
      <c r="DF133" s="235"/>
      <c r="DG133" s="191"/>
      <c r="DH133" s="92"/>
      <c r="DI133" s="237"/>
      <c r="DJ133" s="167"/>
      <c r="DK133" s="167"/>
      <c r="DL133" s="54"/>
      <c r="DM133" s="61"/>
      <c r="DN133" s="61"/>
      <c r="DO133" s="61"/>
      <c r="DP133" s="61"/>
      <c r="DQ133" s="82"/>
      <c r="DR133" s="82"/>
      <c r="DS133" s="61"/>
      <c r="DT133" s="34"/>
      <c r="DU133" s="54"/>
      <c r="DV133" s="237"/>
      <c r="DW133" s="237"/>
      <c r="DX133" s="237"/>
      <c r="DY133" s="295"/>
      <c r="DZ133" s="92"/>
      <c r="EA133" s="92"/>
      <c r="EB133" s="91"/>
      <c r="EC133" s="91"/>
      <c r="ED133" s="228"/>
      <c r="EE133" s="90"/>
      <c r="EF133" s="90"/>
      <c r="EG133" s="90"/>
      <c r="EH133" s="295"/>
    </row>
    <row r="134" spans="1:138" ht="15" customHeight="1" x14ac:dyDescent="0.25">
      <c r="A134" s="54"/>
      <c r="B134" s="316"/>
      <c r="C134" s="54"/>
      <c r="D134" s="34"/>
      <c r="E134" s="34"/>
      <c r="F134" s="34"/>
      <c r="G134" s="34"/>
      <c r="H134" s="34"/>
      <c r="I134" s="34"/>
      <c r="J134" s="34"/>
      <c r="K134" s="163"/>
      <c r="L134" s="54"/>
      <c r="M134" s="54"/>
      <c r="N134" s="54"/>
      <c r="O134" s="54"/>
      <c r="P134" s="34"/>
      <c r="Q134" s="34"/>
      <c r="R134" s="34"/>
      <c r="S134" s="34"/>
      <c r="T134" s="54"/>
      <c r="U134" s="93"/>
      <c r="V134" s="54"/>
      <c r="W134" s="54"/>
      <c r="X134" s="34"/>
      <c r="Y134" s="54"/>
      <c r="Z134" s="34"/>
      <c r="AA134" s="54"/>
      <c r="AB134" s="34"/>
      <c r="AC134" s="295"/>
      <c r="AD134" s="54"/>
      <c r="AE134" s="387"/>
      <c r="AF134" s="34"/>
      <c r="AG134" s="157"/>
      <c r="AH134" s="163"/>
      <c r="AI134" s="54"/>
      <c r="AJ134" s="34"/>
      <c r="AK134" s="163"/>
      <c r="AL134" s="389"/>
      <c r="AM134" s="61"/>
      <c r="AN134" s="61"/>
      <c r="AO134" s="61"/>
      <c r="AP134" s="61"/>
      <c r="AQ134" s="61"/>
      <c r="AR134" s="61"/>
      <c r="AS134" s="94" t="str">
        <f t="shared" si="20"/>
        <v/>
      </c>
      <c r="AT134" s="61"/>
      <c r="AU134" s="61"/>
      <c r="AV134" s="249"/>
      <c r="AW134" s="61"/>
      <c r="AX134" s="237"/>
      <c r="AY134" s="247"/>
      <c r="AZ134" s="237"/>
      <c r="BA134" s="237"/>
      <c r="BB134" s="237"/>
      <c r="BC134" s="92"/>
      <c r="BD134" s="92"/>
      <c r="BE134" s="237"/>
      <c r="BF134" s="237"/>
      <c r="BG134" s="237"/>
      <c r="BH134" s="237"/>
      <c r="BI134" s="237"/>
      <c r="BJ134" s="295"/>
      <c r="BK134" s="91"/>
      <c r="BL134" s="100"/>
      <c r="BM134" s="100"/>
      <c r="BN134" s="100"/>
      <c r="BO134" s="295"/>
      <c r="BP134" s="61"/>
      <c r="BQ134" s="61"/>
      <c r="BR134" s="61"/>
      <c r="BS134" s="61"/>
      <c r="BT134" s="61"/>
      <c r="BU134" s="61"/>
      <c r="BV134" s="94" t="str">
        <f t="shared" si="21"/>
        <v/>
      </c>
      <c r="BW134" s="61"/>
      <c r="BX134" s="233"/>
      <c r="BY134" s="61"/>
      <c r="BZ134" s="295"/>
      <c r="CA134" s="61"/>
      <c r="CB134" s="61"/>
      <c r="CC134" s="61"/>
      <c r="CD134" s="61"/>
      <c r="CE134" s="61"/>
      <c r="CF134" s="233"/>
      <c r="CG134" s="186" t="str">
        <f t="shared" si="22"/>
        <v/>
      </c>
      <c r="CH134" s="186" t="str">
        <f t="shared" si="23"/>
        <v/>
      </c>
      <c r="CI134" s="186" t="str">
        <f t="shared" si="24"/>
        <v/>
      </c>
      <c r="CJ134" s="92"/>
      <c r="CK134" s="363"/>
      <c r="CL134" s="295"/>
      <c r="CM134" s="82"/>
      <c r="CN134" s="82"/>
      <c r="CO134" s="61"/>
      <c r="CP134" s="61"/>
      <c r="CQ134" s="61"/>
      <c r="CR134" s="54"/>
      <c r="CS134" s="90"/>
      <c r="CT134" s="295"/>
      <c r="CU134" s="34"/>
      <c r="CV134" s="163"/>
      <c r="CW134" s="54"/>
      <c r="CX134" s="295"/>
      <c r="CY134" s="235"/>
      <c r="CZ134" s="191"/>
      <c r="DA134" s="92"/>
      <c r="DB134" s="237"/>
      <c r="DC134" s="167"/>
      <c r="DD134" s="167"/>
      <c r="DE134" s="54"/>
      <c r="DF134" s="235"/>
      <c r="DG134" s="191"/>
      <c r="DH134" s="92"/>
      <c r="DI134" s="237"/>
      <c r="DJ134" s="167"/>
      <c r="DK134" s="167"/>
      <c r="DL134" s="54"/>
      <c r="DM134" s="61"/>
      <c r="DN134" s="61"/>
      <c r="DO134" s="61"/>
      <c r="DP134" s="61"/>
      <c r="DQ134" s="82"/>
      <c r="DR134" s="82"/>
      <c r="DS134" s="61"/>
      <c r="DT134" s="34"/>
      <c r="DU134" s="54"/>
      <c r="DV134" s="237"/>
      <c r="DW134" s="237"/>
      <c r="DX134" s="237"/>
      <c r="DY134" s="295"/>
      <c r="DZ134" s="92"/>
      <c r="EA134" s="92"/>
      <c r="EB134" s="91"/>
      <c r="EC134" s="91"/>
      <c r="ED134" s="228"/>
      <c r="EE134" s="90"/>
      <c r="EF134" s="90"/>
      <c r="EG134" s="90"/>
      <c r="EH134" s="295"/>
    </row>
    <row r="135" spans="1:138" ht="15" customHeight="1" x14ac:dyDescent="0.25">
      <c r="A135" s="54"/>
      <c r="B135" s="316"/>
      <c r="C135" s="54"/>
      <c r="D135" s="34"/>
      <c r="E135" s="34"/>
      <c r="F135" s="34"/>
      <c r="G135" s="34"/>
      <c r="H135" s="34"/>
      <c r="I135" s="34"/>
      <c r="J135" s="34"/>
      <c r="K135" s="163"/>
      <c r="L135" s="54"/>
      <c r="M135" s="54"/>
      <c r="N135" s="54"/>
      <c r="O135" s="54"/>
      <c r="P135" s="34"/>
      <c r="Q135" s="34"/>
      <c r="R135" s="34"/>
      <c r="S135" s="34"/>
      <c r="T135" s="54"/>
      <c r="U135" s="93"/>
      <c r="V135" s="54"/>
      <c r="W135" s="54"/>
      <c r="X135" s="34"/>
      <c r="Y135" s="54"/>
      <c r="Z135" s="34"/>
      <c r="AA135" s="54"/>
      <c r="AB135" s="34"/>
      <c r="AC135" s="295"/>
      <c r="AD135" s="54"/>
      <c r="AE135" s="387"/>
      <c r="AF135" s="34"/>
      <c r="AG135" s="157"/>
      <c r="AH135" s="163"/>
      <c r="AI135" s="54"/>
      <c r="AJ135" s="34"/>
      <c r="AK135" s="163"/>
      <c r="AL135" s="389"/>
      <c r="AM135" s="61"/>
      <c r="AN135" s="61"/>
      <c r="AO135" s="61"/>
      <c r="AP135" s="61"/>
      <c r="AQ135" s="61"/>
      <c r="AR135" s="61"/>
      <c r="AS135" s="94" t="str">
        <f t="shared" si="20"/>
        <v/>
      </c>
      <c r="AT135" s="61"/>
      <c r="AU135" s="61"/>
      <c r="AV135" s="249"/>
      <c r="AW135" s="61"/>
      <c r="AX135" s="237"/>
      <c r="AY135" s="247"/>
      <c r="AZ135" s="237"/>
      <c r="BA135" s="237"/>
      <c r="BB135" s="237"/>
      <c r="BC135" s="92"/>
      <c r="BD135" s="92"/>
      <c r="BE135" s="237"/>
      <c r="BF135" s="237"/>
      <c r="BG135" s="237"/>
      <c r="BH135" s="237"/>
      <c r="BI135" s="237"/>
      <c r="BJ135" s="295"/>
      <c r="BK135" s="91"/>
      <c r="BL135" s="100"/>
      <c r="BM135" s="100"/>
      <c r="BN135" s="100"/>
      <c r="BO135" s="295"/>
      <c r="BP135" s="61"/>
      <c r="BQ135" s="61"/>
      <c r="BR135" s="61"/>
      <c r="BS135" s="61"/>
      <c r="BT135" s="61"/>
      <c r="BU135" s="61"/>
      <c r="BV135" s="94" t="str">
        <f t="shared" si="21"/>
        <v/>
      </c>
      <c r="BW135" s="61"/>
      <c r="BX135" s="233"/>
      <c r="BY135" s="61"/>
      <c r="BZ135" s="295"/>
      <c r="CA135" s="61"/>
      <c r="CB135" s="61"/>
      <c r="CC135" s="61"/>
      <c r="CD135" s="61"/>
      <c r="CE135" s="61"/>
      <c r="CF135" s="233"/>
      <c r="CG135" s="186" t="str">
        <f t="shared" si="22"/>
        <v/>
      </c>
      <c r="CH135" s="186" t="str">
        <f t="shared" si="23"/>
        <v/>
      </c>
      <c r="CI135" s="186" t="str">
        <f t="shared" si="24"/>
        <v/>
      </c>
      <c r="CJ135" s="92"/>
      <c r="CK135" s="363"/>
      <c r="CL135" s="295"/>
      <c r="CM135" s="82"/>
      <c r="CN135" s="82"/>
      <c r="CO135" s="61"/>
      <c r="CP135" s="61"/>
      <c r="CQ135" s="61"/>
      <c r="CR135" s="54"/>
      <c r="CS135" s="90"/>
      <c r="CT135" s="295"/>
      <c r="CU135" s="34"/>
      <c r="CV135" s="163"/>
      <c r="CW135" s="54"/>
      <c r="CX135" s="295"/>
      <c r="CY135" s="235"/>
      <c r="CZ135" s="191"/>
      <c r="DA135" s="92"/>
      <c r="DB135" s="237"/>
      <c r="DC135" s="167"/>
      <c r="DD135" s="167"/>
      <c r="DE135" s="54"/>
      <c r="DF135" s="235"/>
      <c r="DG135" s="191"/>
      <c r="DH135" s="92"/>
      <c r="DI135" s="237"/>
      <c r="DJ135" s="167"/>
      <c r="DK135" s="167"/>
      <c r="DL135" s="54"/>
      <c r="DM135" s="61"/>
      <c r="DN135" s="61"/>
      <c r="DO135" s="61"/>
      <c r="DP135" s="61"/>
      <c r="DQ135" s="82"/>
      <c r="DR135" s="82"/>
      <c r="DS135" s="61"/>
      <c r="DT135" s="34"/>
      <c r="DU135" s="54"/>
      <c r="DV135" s="237"/>
      <c r="DW135" s="237"/>
      <c r="DX135" s="237"/>
      <c r="DY135" s="295"/>
      <c r="DZ135" s="92"/>
      <c r="EA135" s="92"/>
      <c r="EB135" s="91"/>
      <c r="EC135" s="91"/>
      <c r="ED135" s="228"/>
      <c r="EE135" s="90"/>
      <c r="EF135" s="90"/>
      <c r="EG135" s="90"/>
      <c r="EH135" s="295"/>
    </row>
    <row r="136" spans="1:138" ht="15" customHeight="1" x14ac:dyDescent="0.25">
      <c r="A136" s="54"/>
      <c r="B136" s="316"/>
      <c r="C136" s="54"/>
      <c r="D136" s="34"/>
      <c r="E136" s="34"/>
      <c r="F136" s="34"/>
      <c r="G136" s="34"/>
      <c r="H136" s="34"/>
      <c r="I136" s="34"/>
      <c r="J136" s="34"/>
      <c r="K136" s="163"/>
      <c r="L136" s="54"/>
      <c r="M136" s="54"/>
      <c r="N136" s="54"/>
      <c r="O136" s="54"/>
      <c r="P136" s="34"/>
      <c r="Q136" s="34"/>
      <c r="R136" s="34"/>
      <c r="S136" s="34"/>
      <c r="T136" s="54"/>
      <c r="U136" s="93"/>
      <c r="V136" s="54"/>
      <c r="W136" s="54"/>
      <c r="X136" s="34"/>
      <c r="Y136" s="54"/>
      <c r="Z136" s="34"/>
      <c r="AA136" s="54"/>
      <c r="AB136" s="34"/>
      <c r="AC136" s="295"/>
      <c r="AD136" s="54"/>
      <c r="AE136" s="387"/>
      <c r="AF136" s="34"/>
      <c r="AG136" s="157"/>
      <c r="AH136" s="163"/>
      <c r="AI136" s="54"/>
      <c r="AJ136" s="34"/>
      <c r="AK136" s="163"/>
      <c r="AL136" s="389"/>
      <c r="AM136" s="61"/>
      <c r="AN136" s="61"/>
      <c r="AO136" s="61"/>
      <c r="AP136" s="61"/>
      <c r="AQ136" s="61"/>
      <c r="AR136" s="61"/>
      <c r="AS136" s="94" t="str">
        <f t="shared" si="20"/>
        <v/>
      </c>
      <c r="AT136" s="61"/>
      <c r="AU136" s="61"/>
      <c r="AV136" s="249"/>
      <c r="AW136" s="61"/>
      <c r="AX136" s="237"/>
      <c r="AY136" s="247"/>
      <c r="AZ136" s="237"/>
      <c r="BA136" s="237"/>
      <c r="BB136" s="237"/>
      <c r="BC136" s="92"/>
      <c r="BD136" s="92"/>
      <c r="BE136" s="237"/>
      <c r="BF136" s="237"/>
      <c r="BG136" s="237"/>
      <c r="BH136" s="237"/>
      <c r="BI136" s="237"/>
      <c r="BJ136" s="295"/>
      <c r="BK136" s="91"/>
      <c r="BL136" s="100"/>
      <c r="BM136" s="100"/>
      <c r="BN136" s="100"/>
      <c r="BO136" s="295"/>
      <c r="BP136" s="61"/>
      <c r="BQ136" s="61"/>
      <c r="BR136" s="61"/>
      <c r="BS136" s="61"/>
      <c r="BT136" s="61"/>
      <c r="BU136" s="61"/>
      <c r="BV136" s="94" t="str">
        <f t="shared" si="21"/>
        <v/>
      </c>
      <c r="BW136" s="61"/>
      <c r="BX136" s="233"/>
      <c r="BY136" s="61"/>
      <c r="BZ136" s="295"/>
      <c r="CA136" s="61"/>
      <c r="CB136" s="61"/>
      <c r="CC136" s="61"/>
      <c r="CD136" s="61"/>
      <c r="CE136" s="61"/>
      <c r="CF136" s="233"/>
      <c r="CG136" s="186" t="str">
        <f t="shared" si="22"/>
        <v/>
      </c>
      <c r="CH136" s="186" t="str">
        <f t="shared" si="23"/>
        <v/>
      </c>
      <c r="CI136" s="186" t="str">
        <f t="shared" si="24"/>
        <v/>
      </c>
      <c r="CJ136" s="92"/>
      <c r="CK136" s="363"/>
      <c r="CL136" s="295"/>
      <c r="CM136" s="82"/>
      <c r="CN136" s="82"/>
      <c r="CO136" s="61"/>
      <c r="CP136" s="61"/>
      <c r="CQ136" s="61"/>
      <c r="CR136" s="54"/>
      <c r="CS136" s="90"/>
      <c r="CT136" s="295"/>
      <c r="CU136" s="34"/>
      <c r="CV136" s="163"/>
      <c r="CW136" s="54"/>
      <c r="CX136" s="295"/>
      <c r="CY136" s="235"/>
      <c r="CZ136" s="191"/>
      <c r="DA136" s="92"/>
      <c r="DB136" s="237"/>
      <c r="DC136" s="167"/>
      <c r="DD136" s="167"/>
      <c r="DE136" s="54"/>
      <c r="DF136" s="235"/>
      <c r="DG136" s="191"/>
      <c r="DH136" s="92"/>
      <c r="DI136" s="237"/>
      <c r="DJ136" s="167"/>
      <c r="DK136" s="167"/>
      <c r="DL136" s="54"/>
      <c r="DM136" s="61"/>
      <c r="DN136" s="61"/>
      <c r="DO136" s="61"/>
      <c r="DP136" s="61"/>
      <c r="DQ136" s="82"/>
      <c r="DR136" s="82"/>
      <c r="DS136" s="61"/>
      <c r="DT136" s="34"/>
      <c r="DU136" s="54"/>
      <c r="DV136" s="237"/>
      <c r="DW136" s="237"/>
      <c r="DX136" s="237"/>
      <c r="DY136" s="295"/>
      <c r="DZ136" s="92"/>
      <c r="EA136" s="92"/>
      <c r="EB136" s="91"/>
      <c r="EC136" s="91"/>
      <c r="ED136" s="228"/>
      <c r="EE136" s="90"/>
      <c r="EF136" s="90"/>
      <c r="EG136" s="90"/>
      <c r="EH136" s="295"/>
    </row>
    <row r="137" spans="1:138" ht="15" customHeight="1" x14ac:dyDescent="0.25">
      <c r="A137" s="54"/>
      <c r="B137" s="316"/>
      <c r="C137" s="54"/>
      <c r="D137" s="34"/>
      <c r="E137" s="34"/>
      <c r="F137" s="34"/>
      <c r="G137" s="34"/>
      <c r="H137" s="34"/>
      <c r="I137" s="34"/>
      <c r="J137" s="34"/>
      <c r="K137" s="163"/>
      <c r="L137" s="54"/>
      <c r="M137" s="54"/>
      <c r="N137" s="54"/>
      <c r="O137" s="54"/>
      <c r="P137" s="34"/>
      <c r="Q137" s="34"/>
      <c r="R137" s="34"/>
      <c r="S137" s="34"/>
      <c r="T137" s="54"/>
      <c r="U137" s="93"/>
      <c r="V137" s="54"/>
      <c r="W137" s="54"/>
      <c r="X137" s="34"/>
      <c r="Y137" s="54"/>
      <c r="Z137" s="34"/>
      <c r="AA137" s="54"/>
      <c r="AB137" s="34"/>
      <c r="AC137" s="295"/>
      <c r="AD137" s="54"/>
      <c r="AE137" s="387"/>
      <c r="AF137" s="34"/>
      <c r="AG137" s="157"/>
      <c r="AH137" s="163"/>
      <c r="AI137" s="54"/>
      <c r="AJ137" s="34"/>
      <c r="AK137" s="163"/>
      <c r="AL137" s="389"/>
      <c r="AM137" s="61"/>
      <c r="AN137" s="61"/>
      <c r="AO137" s="61"/>
      <c r="AP137" s="61"/>
      <c r="AQ137" s="61"/>
      <c r="AR137" s="61"/>
      <c r="AS137" s="94" t="str">
        <f t="shared" si="20"/>
        <v/>
      </c>
      <c r="AT137" s="61"/>
      <c r="AU137" s="61"/>
      <c r="AV137" s="249"/>
      <c r="AW137" s="61"/>
      <c r="AX137" s="237"/>
      <c r="AY137" s="247"/>
      <c r="AZ137" s="237"/>
      <c r="BA137" s="237"/>
      <c r="BB137" s="237"/>
      <c r="BC137" s="92"/>
      <c r="BD137" s="92"/>
      <c r="BE137" s="237"/>
      <c r="BF137" s="237"/>
      <c r="BG137" s="237"/>
      <c r="BH137" s="237"/>
      <c r="BI137" s="237"/>
      <c r="BJ137" s="295"/>
      <c r="BK137" s="91"/>
      <c r="BL137" s="100"/>
      <c r="BM137" s="100"/>
      <c r="BN137" s="100"/>
      <c r="BO137" s="295"/>
      <c r="BP137" s="61"/>
      <c r="BQ137" s="61"/>
      <c r="BR137" s="61"/>
      <c r="BS137" s="61"/>
      <c r="BT137" s="61"/>
      <c r="BU137" s="61"/>
      <c r="BV137" s="94" t="str">
        <f t="shared" si="21"/>
        <v/>
      </c>
      <c r="BW137" s="61"/>
      <c r="BX137" s="233"/>
      <c r="BY137" s="61"/>
      <c r="BZ137" s="295"/>
      <c r="CA137" s="61"/>
      <c r="CB137" s="61"/>
      <c r="CC137" s="61"/>
      <c r="CD137" s="61"/>
      <c r="CE137" s="61"/>
      <c r="CF137" s="233"/>
      <c r="CG137" s="186" t="str">
        <f t="shared" si="22"/>
        <v/>
      </c>
      <c r="CH137" s="186" t="str">
        <f t="shared" si="23"/>
        <v/>
      </c>
      <c r="CI137" s="186" t="str">
        <f t="shared" si="24"/>
        <v/>
      </c>
      <c r="CJ137" s="92"/>
      <c r="CK137" s="363"/>
      <c r="CL137" s="295"/>
      <c r="CM137" s="82"/>
      <c r="CN137" s="82"/>
      <c r="CO137" s="61"/>
      <c r="CP137" s="61"/>
      <c r="CQ137" s="61"/>
      <c r="CR137" s="54"/>
      <c r="CS137" s="90"/>
      <c r="CT137" s="295"/>
      <c r="CU137" s="34"/>
      <c r="CV137" s="163"/>
      <c r="CW137" s="54"/>
      <c r="CX137" s="295"/>
      <c r="CY137" s="235"/>
      <c r="CZ137" s="191"/>
      <c r="DA137" s="92"/>
      <c r="DB137" s="237"/>
      <c r="DC137" s="167"/>
      <c r="DD137" s="167"/>
      <c r="DE137" s="54"/>
      <c r="DF137" s="235"/>
      <c r="DG137" s="191"/>
      <c r="DH137" s="92"/>
      <c r="DI137" s="237"/>
      <c r="DJ137" s="167"/>
      <c r="DK137" s="167"/>
      <c r="DL137" s="54"/>
      <c r="DM137" s="61"/>
      <c r="DN137" s="61"/>
      <c r="DO137" s="61"/>
      <c r="DP137" s="61"/>
      <c r="DQ137" s="82"/>
      <c r="DR137" s="82"/>
      <c r="DS137" s="61"/>
      <c r="DT137" s="34"/>
      <c r="DU137" s="54"/>
      <c r="DV137" s="237"/>
      <c r="DW137" s="237"/>
      <c r="DX137" s="237"/>
      <c r="DY137" s="295"/>
      <c r="DZ137" s="92"/>
      <c r="EA137" s="92"/>
      <c r="EB137" s="91"/>
      <c r="EC137" s="91"/>
      <c r="ED137" s="228"/>
      <c r="EE137" s="90"/>
      <c r="EF137" s="90"/>
      <c r="EG137" s="90"/>
      <c r="EH137" s="295"/>
    </row>
    <row r="138" spans="1:138" ht="15" customHeight="1" x14ac:dyDescent="0.25">
      <c r="A138" s="54"/>
      <c r="B138" s="316"/>
      <c r="C138" s="54"/>
      <c r="D138" s="34"/>
      <c r="E138" s="34"/>
      <c r="F138" s="34"/>
      <c r="G138" s="34"/>
      <c r="H138" s="34"/>
      <c r="I138" s="34"/>
      <c r="J138" s="34"/>
      <c r="K138" s="163"/>
      <c r="L138" s="54"/>
      <c r="M138" s="54"/>
      <c r="N138" s="54"/>
      <c r="O138" s="54"/>
      <c r="P138" s="34"/>
      <c r="Q138" s="34"/>
      <c r="R138" s="34"/>
      <c r="S138" s="34"/>
      <c r="T138" s="54"/>
      <c r="U138" s="93"/>
      <c r="V138" s="54"/>
      <c r="W138" s="54"/>
      <c r="X138" s="34"/>
      <c r="Y138" s="54"/>
      <c r="Z138" s="34"/>
      <c r="AA138" s="54"/>
      <c r="AB138" s="34"/>
      <c r="AC138" s="295"/>
      <c r="AD138" s="54"/>
      <c r="AE138" s="387"/>
      <c r="AF138" s="34"/>
      <c r="AG138" s="157"/>
      <c r="AH138" s="163"/>
      <c r="AI138" s="54"/>
      <c r="AJ138" s="34"/>
      <c r="AK138" s="163"/>
      <c r="AL138" s="389"/>
      <c r="AM138" s="61"/>
      <c r="AN138" s="61"/>
      <c r="AO138" s="61"/>
      <c r="AP138" s="61"/>
      <c r="AQ138" s="61"/>
      <c r="AR138" s="61"/>
      <c r="AS138" s="94" t="str">
        <f t="shared" si="20"/>
        <v/>
      </c>
      <c r="AT138" s="61"/>
      <c r="AU138" s="61"/>
      <c r="AV138" s="249"/>
      <c r="AW138" s="61"/>
      <c r="AX138" s="237"/>
      <c r="AY138" s="247"/>
      <c r="AZ138" s="237"/>
      <c r="BA138" s="237"/>
      <c r="BB138" s="237"/>
      <c r="BC138" s="92"/>
      <c r="BD138" s="92"/>
      <c r="BE138" s="237"/>
      <c r="BF138" s="237"/>
      <c r="BG138" s="237"/>
      <c r="BH138" s="237"/>
      <c r="BI138" s="237"/>
      <c r="BJ138" s="295"/>
      <c r="BK138" s="91"/>
      <c r="BL138" s="100"/>
      <c r="BM138" s="100"/>
      <c r="BN138" s="100"/>
      <c r="BO138" s="295"/>
      <c r="BP138" s="61"/>
      <c r="BQ138" s="61"/>
      <c r="BR138" s="61"/>
      <c r="BS138" s="61"/>
      <c r="BT138" s="61"/>
      <c r="BU138" s="61"/>
      <c r="BV138" s="94" t="str">
        <f t="shared" si="21"/>
        <v/>
      </c>
      <c r="BW138" s="61"/>
      <c r="BX138" s="233"/>
      <c r="BY138" s="61"/>
      <c r="BZ138" s="295"/>
      <c r="CA138" s="61"/>
      <c r="CB138" s="61"/>
      <c r="CC138" s="61"/>
      <c r="CD138" s="61"/>
      <c r="CE138" s="61"/>
      <c r="CF138" s="233"/>
      <c r="CG138" s="186" t="str">
        <f t="shared" si="22"/>
        <v/>
      </c>
      <c r="CH138" s="186" t="str">
        <f t="shared" si="23"/>
        <v/>
      </c>
      <c r="CI138" s="186" t="str">
        <f t="shared" si="24"/>
        <v/>
      </c>
      <c r="CJ138" s="92"/>
      <c r="CK138" s="363"/>
      <c r="CL138" s="295"/>
      <c r="CM138" s="82"/>
      <c r="CN138" s="82"/>
      <c r="CO138" s="61"/>
      <c r="CP138" s="61"/>
      <c r="CQ138" s="61"/>
      <c r="CR138" s="54"/>
      <c r="CS138" s="90"/>
      <c r="CT138" s="295"/>
      <c r="CU138" s="34"/>
      <c r="CV138" s="163"/>
      <c r="CW138" s="54"/>
      <c r="CX138" s="295"/>
      <c r="CY138" s="235"/>
      <c r="CZ138" s="191"/>
      <c r="DA138" s="92"/>
      <c r="DB138" s="237"/>
      <c r="DC138" s="167"/>
      <c r="DD138" s="167"/>
      <c r="DE138" s="54"/>
      <c r="DF138" s="235"/>
      <c r="DG138" s="191"/>
      <c r="DH138" s="92"/>
      <c r="DI138" s="237"/>
      <c r="DJ138" s="167"/>
      <c r="DK138" s="167"/>
      <c r="DL138" s="54"/>
      <c r="DM138" s="61"/>
      <c r="DN138" s="61"/>
      <c r="DO138" s="61"/>
      <c r="DP138" s="61"/>
      <c r="DQ138" s="82"/>
      <c r="DR138" s="82"/>
      <c r="DS138" s="61"/>
      <c r="DT138" s="34"/>
      <c r="DU138" s="54"/>
      <c r="DV138" s="237"/>
      <c r="DW138" s="237"/>
      <c r="DX138" s="237"/>
      <c r="DY138" s="295"/>
      <c r="DZ138" s="92"/>
      <c r="EA138" s="92"/>
      <c r="EB138" s="91"/>
      <c r="EC138" s="91"/>
      <c r="ED138" s="228"/>
      <c r="EE138" s="90"/>
      <c r="EF138" s="90"/>
      <c r="EG138" s="90"/>
      <c r="EH138" s="295"/>
    </row>
    <row r="139" spans="1:138" ht="15" customHeight="1" x14ac:dyDescent="0.25">
      <c r="A139" s="54"/>
      <c r="B139" s="316"/>
      <c r="C139" s="54"/>
      <c r="D139" s="34"/>
      <c r="E139" s="34"/>
      <c r="F139" s="34"/>
      <c r="G139" s="34"/>
      <c r="H139" s="34"/>
      <c r="I139" s="34"/>
      <c r="J139" s="34"/>
      <c r="K139" s="163"/>
      <c r="L139" s="54"/>
      <c r="M139" s="54"/>
      <c r="N139" s="54"/>
      <c r="O139" s="54"/>
      <c r="P139" s="34"/>
      <c r="Q139" s="34"/>
      <c r="R139" s="34"/>
      <c r="S139" s="34"/>
      <c r="T139" s="54"/>
      <c r="U139" s="93"/>
      <c r="V139" s="54"/>
      <c r="W139" s="54"/>
      <c r="X139" s="34"/>
      <c r="Y139" s="54"/>
      <c r="Z139" s="34"/>
      <c r="AA139" s="54"/>
      <c r="AB139" s="34"/>
      <c r="AC139" s="295"/>
      <c r="AD139" s="54"/>
      <c r="AE139" s="387"/>
      <c r="AF139" s="34"/>
      <c r="AG139" s="157"/>
      <c r="AH139" s="163"/>
      <c r="AI139" s="54"/>
      <c r="AJ139" s="34"/>
      <c r="AK139" s="163"/>
      <c r="AL139" s="389"/>
      <c r="AM139" s="61"/>
      <c r="AN139" s="61"/>
      <c r="AO139" s="61"/>
      <c r="AP139" s="61"/>
      <c r="AQ139" s="61"/>
      <c r="AR139" s="61"/>
      <c r="AS139" s="94" t="str">
        <f t="shared" si="20"/>
        <v/>
      </c>
      <c r="AT139" s="61"/>
      <c r="AU139" s="61"/>
      <c r="AV139" s="249"/>
      <c r="AW139" s="61"/>
      <c r="AX139" s="237"/>
      <c r="AY139" s="247"/>
      <c r="AZ139" s="237"/>
      <c r="BA139" s="237"/>
      <c r="BB139" s="237"/>
      <c r="BC139" s="92"/>
      <c r="BD139" s="92"/>
      <c r="BE139" s="237"/>
      <c r="BF139" s="237"/>
      <c r="BG139" s="237"/>
      <c r="BH139" s="237"/>
      <c r="BI139" s="237"/>
      <c r="BJ139" s="295"/>
      <c r="BK139" s="91"/>
      <c r="BL139" s="100"/>
      <c r="BM139" s="100"/>
      <c r="BN139" s="100"/>
      <c r="BO139" s="295"/>
      <c r="BP139" s="61"/>
      <c r="BQ139" s="61"/>
      <c r="BR139" s="61"/>
      <c r="BS139" s="61"/>
      <c r="BT139" s="61"/>
      <c r="BU139" s="61"/>
      <c r="BV139" s="94" t="str">
        <f t="shared" si="21"/>
        <v/>
      </c>
      <c r="BW139" s="61"/>
      <c r="BX139" s="233"/>
      <c r="BY139" s="61"/>
      <c r="BZ139" s="295"/>
      <c r="CA139" s="61"/>
      <c r="CB139" s="61"/>
      <c r="CC139" s="61"/>
      <c r="CD139" s="61"/>
      <c r="CE139" s="61"/>
      <c r="CF139" s="233"/>
      <c r="CG139" s="186" t="str">
        <f t="shared" si="22"/>
        <v/>
      </c>
      <c r="CH139" s="186" t="str">
        <f t="shared" si="23"/>
        <v/>
      </c>
      <c r="CI139" s="186" t="str">
        <f t="shared" si="24"/>
        <v/>
      </c>
      <c r="CJ139" s="92"/>
      <c r="CK139" s="363"/>
      <c r="CL139" s="295"/>
      <c r="CM139" s="82"/>
      <c r="CN139" s="82"/>
      <c r="CO139" s="61"/>
      <c r="CP139" s="61"/>
      <c r="CQ139" s="61"/>
      <c r="CR139" s="54"/>
      <c r="CS139" s="90"/>
      <c r="CT139" s="295"/>
      <c r="CU139" s="34"/>
      <c r="CV139" s="163"/>
      <c r="CW139" s="54"/>
      <c r="CX139" s="295"/>
      <c r="CY139" s="235"/>
      <c r="CZ139" s="191"/>
      <c r="DA139" s="92"/>
      <c r="DB139" s="237"/>
      <c r="DC139" s="167"/>
      <c r="DD139" s="167"/>
      <c r="DE139" s="54"/>
      <c r="DF139" s="235"/>
      <c r="DG139" s="191"/>
      <c r="DH139" s="92"/>
      <c r="DI139" s="237"/>
      <c r="DJ139" s="167"/>
      <c r="DK139" s="167"/>
      <c r="DL139" s="54"/>
      <c r="DM139" s="61"/>
      <c r="DN139" s="61"/>
      <c r="DO139" s="61"/>
      <c r="DP139" s="61"/>
      <c r="DQ139" s="82"/>
      <c r="DR139" s="82"/>
      <c r="DS139" s="61"/>
      <c r="DT139" s="34"/>
      <c r="DU139" s="54"/>
      <c r="DV139" s="237"/>
      <c r="DW139" s="237"/>
      <c r="DX139" s="237"/>
      <c r="DY139" s="295"/>
      <c r="DZ139" s="92"/>
      <c r="EA139" s="92"/>
      <c r="EB139" s="91"/>
      <c r="EC139" s="91"/>
      <c r="ED139" s="228"/>
      <c r="EE139" s="90"/>
      <c r="EF139" s="90"/>
      <c r="EG139" s="90"/>
      <c r="EH139" s="295"/>
    </row>
    <row r="140" spans="1:138" ht="15" customHeight="1" x14ac:dyDescent="0.25">
      <c r="A140" s="54"/>
      <c r="B140" s="316"/>
      <c r="C140" s="54"/>
      <c r="D140" s="34"/>
      <c r="E140" s="34"/>
      <c r="F140" s="34"/>
      <c r="G140" s="34"/>
      <c r="H140" s="34"/>
      <c r="I140" s="34"/>
      <c r="J140" s="34"/>
      <c r="K140" s="163"/>
      <c r="L140" s="54"/>
      <c r="M140" s="54"/>
      <c r="N140" s="54"/>
      <c r="O140" s="54"/>
      <c r="P140" s="34"/>
      <c r="Q140" s="34"/>
      <c r="R140" s="34"/>
      <c r="S140" s="34"/>
      <c r="T140" s="54"/>
      <c r="U140" s="93"/>
      <c r="V140" s="54"/>
      <c r="W140" s="54"/>
      <c r="X140" s="34"/>
      <c r="Y140" s="54"/>
      <c r="Z140" s="34"/>
      <c r="AA140" s="54"/>
      <c r="AB140" s="34"/>
      <c r="AC140" s="295"/>
      <c r="AD140" s="54"/>
      <c r="AE140" s="387"/>
      <c r="AF140" s="34"/>
      <c r="AG140" s="157"/>
      <c r="AH140" s="163"/>
      <c r="AI140" s="54"/>
      <c r="AJ140" s="34"/>
      <c r="AK140" s="163"/>
      <c r="AL140" s="389"/>
      <c r="AM140" s="61"/>
      <c r="AN140" s="61"/>
      <c r="AO140" s="61"/>
      <c r="AP140" s="61"/>
      <c r="AQ140" s="61"/>
      <c r="AR140" s="61"/>
      <c r="AS140" s="94" t="str">
        <f t="shared" si="20"/>
        <v/>
      </c>
      <c r="AT140" s="61"/>
      <c r="AU140" s="61"/>
      <c r="AV140" s="249"/>
      <c r="AW140" s="61"/>
      <c r="AX140" s="237"/>
      <c r="AY140" s="247"/>
      <c r="AZ140" s="237"/>
      <c r="BA140" s="237"/>
      <c r="BB140" s="237"/>
      <c r="BC140" s="92"/>
      <c r="BD140" s="92"/>
      <c r="BE140" s="237"/>
      <c r="BF140" s="237"/>
      <c r="BG140" s="237"/>
      <c r="BH140" s="237"/>
      <c r="BI140" s="237"/>
      <c r="BJ140" s="295"/>
      <c r="BK140" s="91"/>
      <c r="BL140" s="100"/>
      <c r="BM140" s="100"/>
      <c r="BN140" s="100"/>
      <c r="BO140" s="295"/>
      <c r="BP140" s="61"/>
      <c r="BQ140" s="61"/>
      <c r="BR140" s="61"/>
      <c r="BS140" s="61"/>
      <c r="BT140" s="61"/>
      <c r="BU140" s="61"/>
      <c r="BV140" s="94" t="str">
        <f t="shared" si="21"/>
        <v/>
      </c>
      <c r="BW140" s="61"/>
      <c r="BX140" s="233"/>
      <c r="BY140" s="61"/>
      <c r="BZ140" s="295"/>
      <c r="CA140" s="61"/>
      <c r="CB140" s="61"/>
      <c r="CC140" s="61"/>
      <c r="CD140" s="61"/>
      <c r="CE140" s="61"/>
      <c r="CF140" s="233"/>
      <c r="CG140" s="186" t="str">
        <f t="shared" si="22"/>
        <v/>
      </c>
      <c r="CH140" s="186" t="str">
        <f t="shared" si="23"/>
        <v/>
      </c>
      <c r="CI140" s="186" t="str">
        <f t="shared" si="24"/>
        <v/>
      </c>
      <c r="CJ140" s="92"/>
      <c r="CK140" s="363"/>
      <c r="CL140" s="295"/>
      <c r="CM140" s="82"/>
      <c r="CN140" s="82"/>
      <c r="CO140" s="61"/>
      <c r="CP140" s="61"/>
      <c r="CQ140" s="61"/>
      <c r="CR140" s="54"/>
      <c r="CS140" s="90"/>
      <c r="CT140" s="295"/>
      <c r="CU140" s="34"/>
      <c r="CV140" s="163"/>
      <c r="CW140" s="54"/>
      <c r="CX140" s="295"/>
      <c r="CY140" s="235"/>
      <c r="CZ140" s="191"/>
      <c r="DA140" s="92"/>
      <c r="DB140" s="237"/>
      <c r="DC140" s="167"/>
      <c r="DD140" s="167"/>
      <c r="DE140" s="54"/>
      <c r="DF140" s="235"/>
      <c r="DG140" s="191"/>
      <c r="DH140" s="92"/>
      <c r="DI140" s="237"/>
      <c r="DJ140" s="167"/>
      <c r="DK140" s="167"/>
      <c r="DL140" s="54"/>
      <c r="DM140" s="61"/>
      <c r="DN140" s="61"/>
      <c r="DO140" s="61"/>
      <c r="DP140" s="61"/>
      <c r="DQ140" s="82"/>
      <c r="DR140" s="82"/>
      <c r="DS140" s="61"/>
      <c r="DT140" s="34"/>
      <c r="DU140" s="54"/>
      <c r="DV140" s="237"/>
      <c r="DW140" s="237"/>
      <c r="DX140" s="237"/>
      <c r="DY140" s="295"/>
      <c r="DZ140" s="92"/>
      <c r="EA140" s="92"/>
      <c r="EB140" s="91"/>
      <c r="EC140" s="91"/>
      <c r="ED140" s="228"/>
      <c r="EE140" s="90"/>
      <c r="EF140" s="90"/>
      <c r="EG140" s="90"/>
      <c r="EH140" s="295"/>
    </row>
    <row r="141" spans="1:138" ht="15" customHeight="1" x14ac:dyDescent="0.25">
      <c r="A141" s="54"/>
      <c r="B141" s="316"/>
      <c r="C141" s="54"/>
      <c r="D141" s="34"/>
      <c r="E141" s="34"/>
      <c r="F141" s="34"/>
      <c r="G141" s="34"/>
      <c r="H141" s="34"/>
      <c r="I141" s="34"/>
      <c r="J141" s="34"/>
      <c r="K141" s="163"/>
      <c r="L141" s="54"/>
      <c r="M141" s="54"/>
      <c r="N141" s="54"/>
      <c r="O141" s="54"/>
      <c r="P141" s="34"/>
      <c r="Q141" s="34"/>
      <c r="R141" s="34"/>
      <c r="S141" s="34"/>
      <c r="T141" s="54"/>
      <c r="U141" s="93"/>
      <c r="V141" s="54"/>
      <c r="W141" s="54"/>
      <c r="X141" s="34"/>
      <c r="Y141" s="54"/>
      <c r="Z141" s="34"/>
      <c r="AA141" s="54"/>
      <c r="AB141" s="34"/>
      <c r="AC141" s="295"/>
      <c r="AD141" s="54"/>
      <c r="AE141" s="387"/>
      <c r="AF141" s="34"/>
      <c r="AG141" s="157"/>
      <c r="AH141" s="163"/>
      <c r="AI141" s="54"/>
      <c r="AJ141" s="34"/>
      <c r="AK141" s="163"/>
      <c r="AL141" s="389"/>
      <c r="AM141" s="61"/>
      <c r="AN141" s="61"/>
      <c r="AO141" s="61"/>
      <c r="AP141" s="61"/>
      <c r="AQ141" s="61"/>
      <c r="AR141" s="61"/>
      <c r="AS141" s="94" t="str">
        <f t="shared" si="20"/>
        <v/>
      </c>
      <c r="AT141" s="61"/>
      <c r="AU141" s="61"/>
      <c r="AV141" s="249"/>
      <c r="AW141" s="61"/>
      <c r="AX141" s="237"/>
      <c r="AY141" s="247"/>
      <c r="AZ141" s="237"/>
      <c r="BA141" s="237"/>
      <c r="BB141" s="237"/>
      <c r="BC141" s="92"/>
      <c r="BD141" s="92"/>
      <c r="BE141" s="237"/>
      <c r="BF141" s="237"/>
      <c r="BG141" s="237"/>
      <c r="BH141" s="237"/>
      <c r="BI141" s="237"/>
      <c r="BJ141" s="295"/>
      <c r="BK141" s="91"/>
      <c r="BL141" s="100"/>
      <c r="BM141" s="100"/>
      <c r="BN141" s="100"/>
      <c r="BO141" s="295"/>
      <c r="BP141" s="61"/>
      <c r="BQ141" s="61"/>
      <c r="BR141" s="61"/>
      <c r="BS141" s="61"/>
      <c r="BT141" s="61"/>
      <c r="BU141" s="61"/>
      <c r="BV141" s="94" t="str">
        <f t="shared" si="21"/>
        <v/>
      </c>
      <c r="BW141" s="61"/>
      <c r="BX141" s="233"/>
      <c r="BY141" s="61"/>
      <c r="BZ141" s="295"/>
      <c r="CA141" s="61"/>
      <c r="CB141" s="61"/>
      <c r="CC141" s="61"/>
      <c r="CD141" s="61"/>
      <c r="CE141" s="61"/>
      <c r="CF141" s="233"/>
      <c r="CG141" s="186" t="str">
        <f t="shared" si="22"/>
        <v/>
      </c>
      <c r="CH141" s="186" t="str">
        <f t="shared" si="23"/>
        <v/>
      </c>
      <c r="CI141" s="186" t="str">
        <f t="shared" si="24"/>
        <v/>
      </c>
      <c r="CJ141" s="92"/>
      <c r="CK141" s="363"/>
      <c r="CL141" s="295"/>
      <c r="CM141" s="82"/>
      <c r="CN141" s="82"/>
      <c r="CO141" s="61"/>
      <c r="CP141" s="61"/>
      <c r="CQ141" s="61"/>
      <c r="CR141" s="54"/>
      <c r="CS141" s="90"/>
      <c r="CT141" s="295"/>
      <c r="CU141" s="34"/>
      <c r="CV141" s="163"/>
      <c r="CW141" s="54"/>
      <c r="CX141" s="295"/>
      <c r="CY141" s="235"/>
      <c r="CZ141" s="191"/>
      <c r="DA141" s="92"/>
      <c r="DB141" s="237"/>
      <c r="DC141" s="167"/>
      <c r="DD141" s="167"/>
      <c r="DE141" s="54"/>
      <c r="DF141" s="235"/>
      <c r="DG141" s="191"/>
      <c r="DH141" s="92"/>
      <c r="DI141" s="237"/>
      <c r="DJ141" s="167"/>
      <c r="DK141" s="167"/>
      <c r="DL141" s="54"/>
      <c r="DM141" s="61"/>
      <c r="DN141" s="61"/>
      <c r="DO141" s="61"/>
      <c r="DP141" s="61"/>
      <c r="DQ141" s="82"/>
      <c r="DR141" s="82"/>
      <c r="DS141" s="61"/>
      <c r="DT141" s="34"/>
      <c r="DU141" s="54"/>
      <c r="DV141" s="237"/>
      <c r="DW141" s="237"/>
      <c r="DX141" s="237"/>
      <c r="DY141" s="295"/>
      <c r="DZ141" s="92"/>
      <c r="EA141" s="92"/>
      <c r="EB141" s="91"/>
      <c r="EC141" s="91"/>
      <c r="ED141" s="228"/>
      <c r="EE141" s="90"/>
      <c r="EF141" s="90"/>
      <c r="EG141" s="90"/>
      <c r="EH141" s="295"/>
    </row>
    <row r="142" spans="1:138" ht="15" customHeight="1" x14ac:dyDescent="0.25">
      <c r="A142" s="54"/>
      <c r="B142" s="316"/>
      <c r="C142" s="54"/>
      <c r="D142" s="34"/>
      <c r="E142" s="34"/>
      <c r="F142" s="34"/>
      <c r="G142" s="34"/>
      <c r="H142" s="34"/>
      <c r="I142" s="34"/>
      <c r="J142" s="34"/>
      <c r="K142" s="163"/>
      <c r="L142" s="54"/>
      <c r="M142" s="54"/>
      <c r="N142" s="54"/>
      <c r="O142" s="54"/>
      <c r="P142" s="34"/>
      <c r="Q142" s="34"/>
      <c r="R142" s="34"/>
      <c r="S142" s="34"/>
      <c r="T142" s="54"/>
      <c r="U142" s="93"/>
      <c r="V142" s="54"/>
      <c r="W142" s="54"/>
      <c r="X142" s="34"/>
      <c r="Y142" s="54"/>
      <c r="Z142" s="34"/>
      <c r="AA142" s="54"/>
      <c r="AB142" s="34"/>
      <c r="AC142" s="295"/>
      <c r="AD142" s="54"/>
      <c r="AE142" s="387"/>
      <c r="AF142" s="34"/>
      <c r="AG142" s="157"/>
      <c r="AH142" s="163"/>
      <c r="AI142" s="54"/>
      <c r="AJ142" s="34"/>
      <c r="AK142" s="163"/>
      <c r="AL142" s="389"/>
      <c r="AM142" s="61"/>
      <c r="AN142" s="61"/>
      <c r="AO142" s="61"/>
      <c r="AP142" s="61"/>
      <c r="AQ142" s="61"/>
      <c r="AR142" s="61"/>
      <c r="AS142" s="94" t="str">
        <f t="shared" si="20"/>
        <v/>
      </c>
      <c r="AT142" s="61"/>
      <c r="AU142" s="61"/>
      <c r="AV142" s="249"/>
      <c r="AW142" s="61"/>
      <c r="AX142" s="237"/>
      <c r="AY142" s="247"/>
      <c r="AZ142" s="237"/>
      <c r="BA142" s="237"/>
      <c r="BB142" s="237"/>
      <c r="BC142" s="92"/>
      <c r="BD142" s="92"/>
      <c r="BE142" s="237"/>
      <c r="BF142" s="237"/>
      <c r="BG142" s="237"/>
      <c r="BH142" s="237"/>
      <c r="BI142" s="237"/>
      <c r="BJ142" s="295"/>
      <c r="BK142" s="91"/>
      <c r="BL142" s="100"/>
      <c r="BM142" s="100"/>
      <c r="BN142" s="100"/>
      <c r="BO142" s="295"/>
      <c r="BP142" s="61"/>
      <c r="BQ142" s="61"/>
      <c r="BR142" s="61"/>
      <c r="BS142" s="61"/>
      <c r="BT142" s="61"/>
      <c r="BU142" s="61"/>
      <c r="BV142" s="94" t="str">
        <f t="shared" si="21"/>
        <v/>
      </c>
      <c r="BW142" s="61"/>
      <c r="BX142" s="233"/>
      <c r="BY142" s="61"/>
      <c r="BZ142" s="295"/>
      <c r="CA142" s="61"/>
      <c r="CB142" s="61"/>
      <c r="CC142" s="61"/>
      <c r="CD142" s="61"/>
      <c r="CE142" s="61"/>
      <c r="CF142" s="233"/>
      <c r="CG142" s="186" t="str">
        <f t="shared" si="22"/>
        <v/>
      </c>
      <c r="CH142" s="186" t="str">
        <f t="shared" si="23"/>
        <v/>
      </c>
      <c r="CI142" s="186" t="str">
        <f t="shared" si="24"/>
        <v/>
      </c>
      <c r="CJ142" s="92"/>
      <c r="CK142" s="363"/>
      <c r="CL142" s="295"/>
      <c r="CM142" s="82"/>
      <c r="CN142" s="82"/>
      <c r="CO142" s="61"/>
      <c r="CP142" s="61"/>
      <c r="CQ142" s="61"/>
      <c r="CR142" s="54"/>
      <c r="CS142" s="90"/>
      <c r="CT142" s="295"/>
      <c r="CU142" s="34"/>
      <c r="CV142" s="163"/>
      <c r="CW142" s="54"/>
      <c r="CX142" s="295"/>
      <c r="CY142" s="235"/>
      <c r="CZ142" s="191"/>
      <c r="DA142" s="92"/>
      <c r="DB142" s="237"/>
      <c r="DC142" s="167"/>
      <c r="DD142" s="167"/>
      <c r="DE142" s="54"/>
      <c r="DF142" s="235"/>
      <c r="DG142" s="191"/>
      <c r="DH142" s="92"/>
      <c r="DI142" s="237"/>
      <c r="DJ142" s="167"/>
      <c r="DK142" s="167"/>
      <c r="DL142" s="54"/>
      <c r="DM142" s="61"/>
      <c r="DN142" s="61"/>
      <c r="DO142" s="61"/>
      <c r="DP142" s="61"/>
      <c r="DQ142" s="82"/>
      <c r="DR142" s="82"/>
      <c r="DS142" s="61"/>
      <c r="DT142" s="34"/>
      <c r="DU142" s="54"/>
      <c r="DV142" s="237"/>
      <c r="DW142" s="237"/>
      <c r="DX142" s="237"/>
      <c r="DY142" s="295"/>
      <c r="DZ142" s="92"/>
      <c r="EA142" s="92"/>
      <c r="EB142" s="91"/>
      <c r="EC142" s="91"/>
      <c r="ED142" s="228"/>
      <c r="EE142" s="90"/>
      <c r="EF142" s="90"/>
      <c r="EG142" s="90"/>
      <c r="EH142" s="295"/>
    </row>
    <row r="143" spans="1:138" ht="15" customHeight="1" x14ac:dyDescent="0.25">
      <c r="A143" s="54"/>
      <c r="B143" s="316"/>
      <c r="C143" s="54"/>
      <c r="D143" s="34"/>
      <c r="E143" s="34"/>
      <c r="F143" s="34"/>
      <c r="G143" s="34"/>
      <c r="H143" s="34"/>
      <c r="I143" s="34"/>
      <c r="J143" s="34"/>
      <c r="K143" s="163"/>
      <c r="L143" s="54"/>
      <c r="M143" s="54"/>
      <c r="N143" s="54"/>
      <c r="O143" s="54"/>
      <c r="P143" s="34"/>
      <c r="Q143" s="34"/>
      <c r="R143" s="34"/>
      <c r="S143" s="34"/>
      <c r="T143" s="54"/>
      <c r="U143" s="93"/>
      <c r="V143" s="54"/>
      <c r="W143" s="54"/>
      <c r="X143" s="34"/>
      <c r="Y143" s="54"/>
      <c r="Z143" s="34"/>
      <c r="AA143" s="54"/>
      <c r="AB143" s="34"/>
      <c r="AC143" s="295"/>
      <c r="AD143" s="54"/>
      <c r="AE143" s="387"/>
      <c r="AF143" s="34"/>
      <c r="AG143" s="157"/>
      <c r="AH143" s="163"/>
      <c r="AI143" s="54"/>
      <c r="AJ143" s="34"/>
      <c r="AK143" s="163"/>
      <c r="AL143" s="389"/>
      <c r="AM143" s="61"/>
      <c r="AN143" s="61"/>
      <c r="AO143" s="61"/>
      <c r="AP143" s="61"/>
      <c r="AQ143" s="61"/>
      <c r="AR143" s="61"/>
      <c r="AS143" s="94" t="str">
        <f t="shared" si="20"/>
        <v/>
      </c>
      <c r="AT143" s="61"/>
      <c r="AU143" s="61"/>
      <c r="AV143" s="249"/>
      <c r="AW143" s="61"/>
      <c r="AX143" s="237"/>
      <c r="AY143" s="247"/>
      <c r="AZ143" s="237"/>
      <c r="BA143" s="237"/>
      <c r="BB143" s="237"/>
      <c r="BC143" s="92"/>
      <c r="BD143" s="92"/>
      <c r="BE143" s="237"/>
      <c r="BF143" s="237"/>
      <c r="BG143" s="237"/>
      <c r="BH143" s="237"/>
      <c r="BI143" s="237"/>
      <c r="BJ143" s="295"/>
      <c r="BK143" s="91"/>
      <c r="BL143" s="100"/>
      <c r="BM143" s="100"/>
      <c r="BN143" s="100"/>
      <c r="BO143" s="295"/>
      <c r="BP143" s="61"/>
      <c r="BQ143" s="61"/>
      <c r="BR143" s="61"/>
      <c r="BS143" s="61"/>
      <c r="BT143" s="61"/>
      <c r="BU143" s="61"/>
      <c r="BV143" s="94" t="str">
        <f t="shared" si="21"/>
        <v/>
      </c>
      <c r="BW143" s="61"/>
      <c r="BX143" s="233"/>
      <c r="BY143" s="61"/>
      <c r="BZ143" s="295"/>
      <c r="CA143" s="61"/>
      <c r="CB143" s="61"/>
      <c r="CC143" s="61"/>
      <c r="CD143" s="61"/>
      <c r="CE143" s="61"/>
      <c r="CF143" s="233"/>
      <c r="CG143" s="186" t="str">
        <f t="shared" si="22"/>
        <v/>
      </c>
      <c r="CH143" s="186" t="str">
        <f t="shared" si="23"/>
        <v/>
      </c>
      <c r="CI143" s="186" t="str">
        <f t="shared" si="24"/>
        <v/>
      </c>
      <c r="CJ143" s="92"/>
      <c r="CK143" s="363"/>
      <c r="CL143" s="295"/>
      <c r="CM143" s="82"/>
      <c r="CN143" s="82"/>
      <c r="CO143" s="61"/>
      <c r="CP143" s="61"/>
      <c r="CQ143" s="61"/>
      <c r="CR143" s="54"/>
      <c r="CS143" s="90"/>
      <c r="CT143" s="295"/>
      <c r="CU143" s="34"/>
      <c r="CV143" s="163"/>
      <c r="CW143" s="54"/>
      <c r="CX143" s="295"/>
      <c r="CY143" s="235"/>
      <c r="CZ143" s="191"/>
      <c r="DA143" s="92"/>
      <c r="DB143" s="237"/>
      <c r="DC143" s="167"/>
      <c r="DD143" s="167"/>
      <c r="DE143" s="54"/>
      <c r="DF143" s="235"/>
      <c r="DG143" s="191"/>
      <c r="DH143" s="92"/>
      <c r="DI143" s="237"/>
      <c r="DJ143" s="167"/>
      <c r="DK143" s="167"/>
      <c r="DL143" s="54"/>
      <c r="DM143" s="61"/>
      <c r="DN143" s="61"/>
      <c r="DO143" s="61"/>
      <c r="DP143" s="61"/>
      <c r="DQ143" s="82"/>
      <c r="DR143" s="82"/>
      <c r="DS143" s="61"/>
      <c r="DT143" s="34"/>
      <c r="DU143" s="54"/>
      <c r="DV143" s="237"/>
      <c r="DW143" s="237"/>
      <c r="DX143" s="237"/>
      <c r="DY143" s="295"/>
      <c r="DZ143" s="92"/>
      <c r="EA143" s="92"/>
      <c r="EB143" s="91"/>
      <c r="EC143" s="91"/>
      <c r="ED143" s="228"/>
      <c r="EE143" s="90"/>
      <c r="EF143" s="90"/>
      <c r="EG143" s="90"/>
      <c r="EH143" s="295"/>
    </row>
    <row r="144" spans="1:138" ht="15" customHeight="1" x14ac:dyDescent="0.25">
      <c r="A144" s="54"/>
      <c r="B144" s="316"/>
      <c r="C144" s="54"/>
      <c r="D144" s="34"/>
      <c r="E144" s="34"/>
      <c r="F144" s="34"/>
      <c r="G144" s="34"/>
      <c r="H144" s="34"/>
      <c r="I144" s="34"/>
      <c r="J144" s="34"/>
      <c r="K144" s="163"/>
      <c r="L144" s="54"/>
      <c r="M144" s="54"/>
      <c r="N144" s="54"/>
      <c r="O144" s="54"/>
      <c r="P144" s="34"/>
      <c r="Q144" s="34"/>
      <c r="R144" s="34"/>
      <c r="S144" s="34"/>
      <c r="T144" s="54"/>
      <c r="U144" s="93"/>
      <c r="V144" s="54"/>
      <c r="W144" s="54"/>
      <c r="X144" s="34"/>
      <c r="Y144" s="54"/>
      <c r="Z144" s="34"/>
      <c r="AA144" s="54"/>
      <c r="AB144" s="34"/>
      <c r="AC144" s="295"/>
      <c r="AD144" s="54"/>
      <c r="AE144" s="387"/>
      <c r="AF144" s="34"/>
      <c r="AG144" s="157"/>
      <c r="AH144" s="163"/>
      <c r="AI144" s="54"/>
      <c r="AJ144" s="34"/>
      <c r="AK144" s="163"/>
      <c r="AL144" s="389"/>
      <c r="AM144" s="61"/>
      <c r="AN144" s="61"/>
      <c r="AO144" s="61"/>
      <c r="AP144" s="61"/>
      <c r="AQ144" s="61"/>
      <c r="AR144" s="61"/>
      <c r="AS144" s="94" t="str">
        <f t="shared" si="20"/>
        <v/>
      </c>
      <c r="AT144" s="61"/>
      <c r="AU144" s="61"/>
      <c r="AV144" s="249"/>
      <c r="AW144" s="61"/>
      <c r="AX144" s="237"/>
      <c r="AY144" s="247"/>
      <c r="AZ144" s="237"/>
      <c r="BA144" s="237"/>
      <c r="BB144" s="237"/>
      <c r="BC144" s="92"/>
      <c r="BD144" s="92"/>
      <c r="BE144" s="237"/>
      <c r="BF144" s="237"/>
      <c r="BG144" s="237"/>
      <c r="BH144" s="237"/>
      <c r="BI144" s="237"/>
      <c r="BJ144" s="295"/>
      <c r="BK144" s="91"/>
      <c r="BL144" s="100"/>
      <c r="BM144" s="100"/>
      <c r="BN144" s="100"/>
      <c r="BO144" s="295"/>
      <c r="BP144" s="61"/>
      <c r="BQ144" s="61"/>
      <c r="BR144" s="61"/>
      <c r="BS144" s="61"/>
      <c r="BT144" s="61"/>
      <c r="BU144" s="61"/>
      <c r="BV144" s="94" t="str">
        <f t="shared" si="21"/>
        <v/>
      </c>
      <c r="BW144" s="61"/>
      <c r="BX144" s="233"/>
      <c r="BY144" s="61"/>
      <c r="BZ144" s="295"/>
      <c r="CA144" s="61"/>
      <c r="CB144" s="61"/>
      <c r="CC144" s="61"/>
      <c r="CD144" s="61"/>
      <c r="CE144" s="61"/>
      <c r="CF144" s="233"/>
      <c r="CG144" s="186" t="str">
        <f t="shared" si="22"/>
        <v/>
      </c>
      <c r="CH144" s="186" t="str">
        <f t="shared" si="23"/>
        <v/>
      </c>
      <c r="CI144" s="186" t="str">
        <f t="shared" si="24"/>
        <v/>
      </c>
      <c r="CJ144" s="92"/>
      <c r="CK144" s="363"/>
      <c r="CL144" s="295"/>
      <c r="CM144" s="82"/>
      <c r="CN144" s="82"/>
      <c r="CO144" s="61"/>
      <c r="CP144" s="61"/>
      <c r="CQ144" s="61"/>
      <c r="CR144" s="54"/>
      <c r="CS144" s="90"/>
      <c r="CT144" s="295"/>
      <c r="CU144" s="34"/>
      <c r="CV144" s="163"/>
      <c r="CW144" s="54"/>
      <c r="CX144" s="295"/>
      <c r="CY144" s="235"/>
      <c r="CZ144" s="191"/>
      <c r="DA144" s="92"/>
      <c r="DB144" s="237"/>
      <c r="DC144" s="167"/>
      <c r="DD144" s="167"/>
      <c r="DE144" s="54"/>
      <c r="DF144" s="235"/>
      <c r="DG144" s="191"/>
      <c r="DH144" s="92"/>
      <c r="DI144" s="237"/>
      <c r="DJ144" s="167"/>
      <c r="DK144" s="167"/>
      <c r="DL144" s="54"/>
      <c r="DM144" s="61"/>
      <c r="DN144" s="61"/>
      <c r="DO144" s="61"/>
      <c r="DP144" s="61"/>
      <c r="DQ144" s="82"/>
      <c r="DR144" s="82"/>
      <c r="DS144" s="61"/>
      <c r="DT144" s="34"/>
      <c r="DU144" s="54"/>
      <c r="DV144" s="237"/>
      <c r="DW144" s="237"/>
      <c r="DX144" s="237"/>
      <c r="DY144" s="295"/>
      <c r="DZ144" s="92"/>
      <c r="EA144" s="92"/>
      <c r="EB144" s="91"/>
      <c r="EC144" s="91"/>
      <c r="ED144" s="228"/>
      <c r="EE144" s="90"/>
      <c r="EF144" s="90"/>
      <c r="EG144" s="90"/>
      <c r="EH144" s="295"/>
    </row>
    <row r="145" spans="1:138" ht="15" customHeight="1" x14ac:dyDescent="0.25">
      <c r="A145" s="54"/>
      <c r="B145" s="316"/>
      <c r="C145" s="54"/>
      <c r="D145" s="34"/>
      <c r="E145" s="34"/>
      <c r="F145" s="34"/>
      <c r="G145" s="34"/>
      <c r="H145" s="34"/>
      <c r="I145" s="34"/>
      <c r="J145" s="34"/>
      <c r="K145" s="163"/>
      <c r="L145" s="54"/>
      <c r="M145" s="54"/>
      <c r="N145" s="54"/>
      <c r="O145" s="54"/>
      <c r="P145" s="34"/>
      <c r="Q145" s="34"/>
      <c r="R145" s="34"/>
      <c r="S145" s="34"/>
      <c r="T145" s="54"/>
      <c r="U145" s="93"/>
      <c r="V145" s="54"/>
      <c r="W145" s="54"/>
      <c r="X145" s="34"/>
      <c r="Y145" s="54"/>
      <c r="Z145" s="34"/>
      <c r="AA145" s="54"/>
      <c r="AB145" s="34"/>
      <c r="AC145" s="295"/>
      <c r="AD145" s="54"/>
      <c r="AE145" s="387"/>
      <c r="AF145" s="34"/>
      <c r="AG145" s="157"/>
      <c r="AH145" s="163"/>
      <c r="AI145" s="54"/>
      <c r="AJ145" s="34"/>
      <c r="AK145" s="163"/>
      <c r="AL145" s="389"/>
      <c r="AM145" s="61"/>
      <c r="AN145" s="61"/>
      <c r="AO145" s="61"/>
      <c r="AP145" s="61"/>
      <c r="AQ145" s="61"/>
      <c r="AR145" s="61"/>
      <c r="AS145" s="94" t="str">
        <f t="shared" si="20"/>
        <v/>
      </c>
      <c r="AT145" s="61"/>
      <c r="AU145" s="61"/>
      <c r="AV145" s="249"/>
      <c r="AW145" s="61"/>
      <c r="AX145" s="237"/>
      <c r="AY145" s="247"/>
      <c r="AZ145" s="237"/>
      <c r="BA145" s="237"/>
      <c r="BB145" s="237"/>
      <c r="BC145" s="92"/>
      <c r="BD145" s="92"/>
      <c r="BE145" s="237"/>
      <c r="BF145" s="237"/>
      <c r="BG145" s="237"/>
      <c r="BH145" s="237"/>
      <c r="BI145" s="237"/>
      <c r="BJ145" s="295"/>
      <c r="BK145" s="91"/>
      <c r="BL145" s="100"/>
      <c r="BM145" s="100"/>
      <c r="BN145" s="100"/>
      <c r="BO145" s="295"/>
      <c r="BP145" s="61"/>
      <c r="BQ145" s="61"/>
      <c r="BR145" s="61"/>
      <c r="BS145" s="61"/>
      <c r="BT145" s="61"/>
      <c r="BU145" s="61"/>
      <c r="BV145" s="94" t="str">
        <f t="shared" si="21"/>
        <v/>
      </c>
      <c r="BW145" s="61"/>
      <c r="BX145" s="233"/>
      <c r="BY145" s="61"/>
      <c r="BZ145" s="295"/>
      <c r="CA145" s="61"/>
      <c r="CB145" s="61"/>
      <c r="CC145" s="61"/>
      <c r="CD145" s="61"/>
      <c r="CE145" s="61"/>
      <c r="CF145" s="233"/>
      <c r="CG145" s="186" t="str">
        <f t="shared" si="22"/>
        <v/>
      </c>
      <c r="CH145" s="186" t="str">
        <f t="shared" si="23"/>
        <v/>
      </c>
      <c r="CI145" s="186" t="str">
        <f t="shared" si="24"/>
        <v/>
      </c>
      <c r="CJ145" s="92"/>
      <c r="CK145" s="363"/>
      <c r="CL145" s="295"/>
      <c r="CM145" s="82"/>
      <c r="CN145" s="82"/>
      <c r="CO145" s="61"/>
      <c r="CP145" s="61"/>
      <c r="CQ145" s="61"/>
      <c r="CR145" s="54"/>
      <c r="CS145" s="90"/>
      <c r="CT145" s="295"/>
      <c r="CU145" s="34"/>
      <c r="CV145" s="163"/>
      <c r="CW145" s="54"/>
      <c r="CX145" s="295"/>
      <c r="CY145" s="235"/>
      <c r="CZ145" s="191"/>
      <c r="DA145" s="92"/>
      <c r="DB145" s="237"/>
      <c r="DC145" s="167"/>
      <c r="DD145" s="167"/>
      <c r="DE145" s="54"/>
      <c r="DF145" s="235"/>
      <c r="DG145" s="191"/>
      <c r="DH145" s="92"/>
      <c r="DI145" s="237"/>
      <c r="DJ145" s="167"/>
      <c r="DK145" s="167"/>
      <c r="DL145" s="54"/>
      <c r="DM145" s="61"/>
      <c r="DN145" s="61"/>
      <c r="DO145" s="61"/>
      <c r="DP145" s="61"/>
      <c r="DQ145" s="82"/>
      <c r="DR145" s="82"/>
      <c r="DS145" s="61"/>
      <c r="DT145" s="34"/>
      <c r="DU145" s="54"/>
      <c r="DV145" s="237"/>
      <c r="DW145" s="237"/>
      <c r="DX145" s="237"/>
      <c r="DY145" s="295"/>
      <c r="DZ145" s="92"/>
      <c r="EA145" s="92"/>
      <c r="EB145" s="91"/>
      <c r="EC145" s="91"/>
      <c r="ED145" s="228"/>
      <c r="EE145" s="90"/>
      <c r="EF145" s="90"/>
      <c r="EG145" s="90"/>
      <c r="EH145" s="295"/>
    </row>
    <row r="146" spans="1:138" ht="15" customHeight="1" x14ac:dyDescent="0.25">
      <c r="A146" s="54"/>
      <c r="B146" s="316"/>
      <c r="C146" s="54"/>
      <c r="D146" s="34"/>
      <c r="E146" s="34"/>
      <c r="F146" s="34"/>
      <c r="G146" s="34"/>
      <c r="H146" s="34"/>
      <c r="I146" s="34"/>
      <c r="J146" s="34"/>
      <c r="K146" s="163"/>
      <c r="L146" s="54"/>
      <c r="M146" s="54"/>
      <c r="N146" s="54"/>
      <c r="O146" s="54"/>
      <c r="P146" s="34"/>
      <c r="Q146" s="34"/>
      <c r="R146" s="34"/>
      <c r="S146" s="34"/>
      <c r="T146" s="54"/>
      <c r="U146" s="93"/>
      <c r="V146" s="54"/>
      <c r="W146" s="54"/>
      <c r="X146" s="34"/>
      <c r="Y146" s="54"/>
      <c r="Z146" s="34"/>
      <c r="AA146" s="54"/>
      <c r="AB146" s="34"/>
      <c r="AC146" s="295"/>
      <c r="AD146" s="54"/>
      <c r="AE146" s="387"/>
      <c r="AF146" s="34"/>
      <c r="AG146" s="157"/>
      <c r="AH146" s="163"/>
      <c r="AI146" s="54"/>
      <c r="AJ146" s="34"/>
      <c r="AK146" s="163"/>
      <c r="AL146" s="389"/>
      <c r="AM146" s="61"/>
      <c r="AN146" s="61"/>
      <c r="AO146" s="61"/>
      <c r="AP146" s="61"/>
      <c r="AQ146" s="61"/>
      <c r="AR146" s="61"/>
      <c r="AS146" s="94" t="str">
        <f t="shared" si="20"/>
        <v/>
      </c>
      <c r="AT146" s="61"/>
      <c r="AU146" s="61"/>
      <c r="AV146" s="249"/>
      <c r="AW146" s="61"/>
      <c r="AX146" s="237"/>
      <c r="AY146" s="247"/>
      <c r="AZ146" s="237"/>
      <c r="BA146" s="237"/>
      <c r="BB146" s="237"/>
      <c r="BC146" s="92"/>
      <c r="BD146" s="92"/>
      <c r="BE146" s="237"/>
      <c r="BF146" s="237"/>
      <c r="BG146" s="237"/>
      <c r="BH146" s="237"/>
      <c r="BI146" s="237"/>
      <c r="BJ146" s="295"/>
      <c r="BK146" s="91"/>
      <c r="BL146" s="100"/>
      <c r="BM146" s="100"/>
      <c r="BN146" s="100"/>
      <c r="BO146" s="295"/>
      <c r="BP146" s="61"/>
      <c r="BQ146" s="61"/>
      <c r="BR146" s="61"/>
      <c r="BS146" s="61"/>
      <c r="BT146" s="61"/>
      <c r="BU146" s="61"/>
      <c r="BV146" s="94" t="str">
        <f t="shared" si="21"/>
        <v/>
      </c>
      <c r="BW146" s="61"/>
      <c r="BX146" s="233"/>
      <c r="BY146" s="61"/>
      <c r="BZ146" s="295"/>
      <c r="CA146" s="61"/>
      <c r="CB146" s="61"/>
      <c r="CC146" s="61"/>
      <c r="CD146" s="61"/>
      <c r="CE146" s="61"/>
      <c r="CF146" s="233"/>
      <c r="CG146" s="186" t="str">
        <f t="shared" si="22"/>
        <v/>
      </c>
      <c r="CH146" s="186" t="str">
        <f t="shared" si="23"/>
        <v/>
      </c>
      <c r="CI146" s="186" t="str">
        <f t="shared" si="24"/>
        <v/>
      </c>
      <c r="CJ146" s="92"/>
      <c r="CK146" s="363"/>
      <c r="CL146" s="295"/>
      <c r="CM146" s="82"/>
      <c r="CN146" s="82"/>
      <c r="CO146" s="61"/>
      <c r="CP146" s="61"/>
      <c r="CQ146" s="61"/>
      <c r="CR146" s="54"/>
      <c r="CS146" s="90"/>
      <c r="CT146" s="295"/>
      <c r="CU146" s="34"/>
      <c r="CV146" s="163"/>
      <c r="CW146" s="54"/>
      <c r="CX146" s="295"/>
      <c r="CY146" s="235"/>
      <c r="CZ146" s="191"/>
      <c r="DA146" s="92"/>
      <c r="DB146" s="237"/>
      <c r="DC146" s="167"/>
      <c r="DD146" s="167"/>
      <c r="DE146" s="54"/>
      <c r="DF146" s="235"/>
      <c r="DG146" s="191"/>
      <c r="DH146" s="92"/>
      <c r="DI146" s="237"/>
      <c r="DJ146" s="167"/>
      <c r="DK146" s="167"/>
      <c r="DL146" s="54"/>
      <c r="DM146" s="61"/>
      <c r="DN146" s="61"/>
      <c r="DO146" s="61"/>
      <c r="DP146" s="61"/>
      <c r="DQ146" s="82"/>
      <c r="DR146" s="82"/>
      <c r="DS146" s="61"/>
      <c r="DT146" s="34"/>
      <c r="DU146" s="54"/>
      <c r="DV146" s="237"/>
      <c r="DW146" s="237"/>
      <c r="DX146" s="237"/>
      <c r="DY146" s="295"/>
      <c r="DZ146" s="92"/>
      <c r="EA146" s="92"/>
      <c r="EB146" s="91"/>
      <c r="EC146" s="91"/>
      <c r="ED146" s="228"/>
      <c r="EE146" s="90"/>
      <c r="EF146" s="90"/>
      <c r="EG146" s="90"/>
      <c r="EH146" s="295"/>
    </row>
    <row r="147" spans="1:138" ht="15" customHeight="1" x14ac:dyDescent="0.25">
      <c r="A147" s="54"/>
      <c r="B147" s="316"/>
      <c r="C147" s="54"/>
      <c r="D147" s="34"/>
      <c r="E147" s="34"/>
      <c r="F147" s="34"/>
      <c r="G147" s="34"/>
      <c r="H147" s="34"/>
      <c r="I147" s="34"/>
      <c r="J147" s="34"/>
      <c r="K147" s="163"/>
      <c r="L147" s="54"/>
      <c r="M147" s="54"/>
      <c r="N147" s="54"/>
      <c r="O147" s="54"/>
      <c r="P147" s="34"/>
      <c r="Q147" s="34"/>
      <c r="R147" s="34"/>
      <c r="S147" s="34"/>
      <c r="T147" s="54"/>
      <c r="U147" s="93"/>
      <c r="V147" s="54"/>
      <c r="W147" s="54"/>
      <c r="X147" s="34"/>
      <c r="Y147" s="54"/>
      <c r="Z147" s="34"/>
      <c r="AA147" s="54"/>
      <c r="AB147" s="34"/>
      <c r="AC147" s="295"/>
      <c r="AD147" s="54"/>
      <c r="AE147" s="387"/>
      <c r="AF147" s="34"/>
      <c r="AG147" s="157"/>
      <c r="AH147" s="163"/>
      <c r="AI147" s="54"/>
      <c r="AJ147" s="34"/>
      <c r="AK147" s="163"/>
      <c r="AL147" s="389"/>
      <c r="AM147" s="61"/>
      <c r="AN147" s="61"/>
      <c r="AO147" s="61"/>
      <c r="AP147" s="61"/>
      <c r="AQ147" s="61"/>
      <c r="AR147" s="61"/>
      <c r="AS147" s="94" t="str">
        <f t="shared" si="20"/>
        <v/>
      </c>
      <c r="AT147" s="61"/>
      <c r="AU147" s="61"/>
      <c r="AV147" s="249"/>
      <c r="AW147" s="61"/>
      <c r="AX147" s="237"/>
      <c r="AY147" s="247"/>
      <c r="AZ147" s="237"/>
      <c r="BA147" s="237"/>
      <c r="BB147" s="237"/>
      <c r="BC147" s="92"/>
      <c r="BD147" s="92"/>
      <c r="BE147" s="237"/>
      <c r="BF147" s="237"/>
      <c r="BG147" s="237"/>
      <c r="BH147" s="237"/>
      <c r="BI147" s="237"/>
      <c r="BJ147" s="295"/>
      <c r="BK147" s="91"/>
      <c r="BL147" s="100"/>
      <c r="BM147" s="100"/>
      <c r="BN147" s="100"/>
      <c r="BO147" s="295"/>
      <c r="BP147" s="61"/>
      <c r="BQ147" s="61"/>
      <c r="BR147" s="61"/>
      <c r="BS147" s="61"/>
      <c r="BT147" s="61"/>
      <c r="BU147" s="61"/>
      <c r="BV147" s="94" t="str">
        <f t="shared" si="21"/>
        <v/>
      </c>
      <c r="BW147" s="61"/>
      <c r="BX147" s="233"/>
      <c r="BY147" s="61"/>
      <c r="BZ147" s="295"/>
      <c r="CA147" s="61"/>
      <c r="CB147" s="61"/>
      <c r="CC147" s="61"/>
      <c r="CD147" s="61"/>
      <c r="CE147" s="61"/>
      <c r="CF147" s="233"/>
      <c r="CG147" s="186" t="str">
        <f t="shared" si="22"/>
        <v/>
      </c>
      <c r="CH147" s="186" t="str">
        <f t="shared" si="23"/>
        <v/>
      </c>
      <c r="CI147" s="186" t="str">
        <f t="shared" si="24"/>
        <v/>
      </c>
      <c r="CJ147" s="92"/>
      <c r="CK147" s="363"/>
      <c r="CL147" s="295"/>
      <c r="CM147" s="82"/>
      <c r="CN147" s="82"/>
      <c r="CO147" s="61"/>
      <c r="CP147" s="61"/>
      <c r="CQ147" s="61"/>
      <c r="CR147" s="54"/>
      <c r="CS147" s="90"/>
      <c r="CT147" s="295"/>
      <c r="CU147" s="34"/>
      <c r="CV147" s="163"/>
      <c r="CW147" s="54"/>
      <c r="CX147" s="295"/>
      <c r="CY147" s="235"/>
      <c r="CZ147" s="191"/>
      <c r="DA147" s="92"/>
      <c r="DB147" s="237"/>
      <c r="DC147" s="167"/>
      <c r="DD147" s="167"/>
      <c r="DE147" s="54"/>
      <c r="DF147" s="235"/>
      <c r="DG147" s="191"/>
      <c r="DH147" s="92"/>
      <c r="DI147" s="237"/>
      <c r="DJ147" s="167"/>
      <c r="DK147" s="167"/>
      <c r="DL147" s="54"/>
      <c r="DM147" s="61"/>
      <c r="DN147" s="61"/>
      <c r="DO147" s="61"/>
      <c r="DP147" s="61"/>
      <c r="DQ147" s="82"/>
      <c r="DR147" s="82"/>
      <c r="DS147" s="61"/>
      <c r="DT147" s="34"/>
      <c r="DU147" s="54"/>
      <c r="DV147" s="237"/>
      <c r="DW147" s="237"/>
      <c r="DX147" s="237"/>
      <c r="DY147" s="295"/>
      <c r="DZ147" s="92"/>
      <c r="EA147" s="92"/>
      <c r="EB147" s="91"/>
      <c r="EC147" s="91"/>
      <c r="ED147" s="228"/>
      <c r="EE147" s="90"/>
      <c r="EF147" s="90"/>
      <c r="EG147" s="90"/>
      <c r="EH147" s="295"/>
    </row>
    <row r="148" spans="1:138" ht="15" customHeight="1" x14ac:dyDescent="0.25">
      <c r="A148" s="54"/>
      <c r="B148" s="316"/>
      <c r="C148" s="54"/>
      <c r="D148" s="34"/>
      <c r="E148" s="34"/>
      <c r="F148" s="34"/>
      <c r="G148" s="34"/>
      <c r="H148" s="34"/>
      <c r="I148" s="34"/>
      <c r="J148" s="34"/>
      <c r="K148" s="163"/>
      <c r="L148" s="54"/>
      <c r="M148" s="54"/>
      <c r="N148" s="54"/>
      <c r="O148" s="54"/>
      <c r="P148" s="34"/>
      <c r="Q148" s="34"/>
      <c r="R148" s="34"/>
      <c r="S148" s="34"/>
      <c r="T148" s="54"/>
      <c r="U148" s="93"/>
      <c r="V148" s="54"/>
      <c r="W148" s="54"/>
      <c r="X148" s="34"/>
      <c r="Y148" s="54"/>
      <c r="Z148" s="34"/>
      <c r="AA148" s="54"/>
      <c r="AB148" s="34"/>
      <c r="AC148" s="295"/>
      <c r="AD148" s="54"/>
      <c r="AE148" s="387"/>
      <c r="AF148" s="34"/>
      <c r="AG148" s="157"/>
      <c r="AH148" s="163"/>
      <c r="AI148" s="54"/>
      <c r="AJ148" s="34"/>
      <c r="AK148" s="163"/>
      <c r="AL148" s="389"/>
      <c r="AM148" s="61"/>
      <c r="AN148" s="61"/>
      <c r="AO148" s="61"/>
      <c r="AP148" s="61"/>
      <c r="AQ148" s="61"/>
      <c r="AR148" s="61"/>
      <c r="AS148" s="94" t="str">
        <f t="shared" si="20"/>
        <v/>
      </c>
      <c r="AT148" s="61"/>
      <c r="AU148" s="61"/>
      <c r="AV148" s="249"/>
      <c r="AW148" s="61"/>
      <c r="AX148" s="237"/>
      <c r="AY148" s="247"/>
      <c r="AZ148" s="237"/>
      <c r="BA148" s="237"/>
      <c r="BB148" s="237"/>
      <c r="BC148" s="92"/>
      <c r="BD148" s="92"/>
      <c r="BE148" s="237"/>
      <c r="BF148" s="237"/>
      <c r="BG148" s="237"/>
      <c r="BH148" s="237"/>
      <c r="BI148" s="237"/>
      <c r="BJ148" s="295"/>
      <c r="BK148" s="91"/>
      <c r="BL148" s="100"/>
      <c r="BM148" s="100"/>
      <c r="BN148" s="100"/>
      <c r="BO148" s="295"/>
      <c r="BP148" s="61"/>
      <c r="BQ148" s="61"/>
      <c r="BR148" s="61"/>
      <c r="BS148" s="61"/>
      <c r="BT148" s="61"/>
      <c r="BU148" s="61"/>
      <c r="BV148" s="94" t="str">
        <f t="shared" si="21"/>
        <v/>
      </c>
      <c r="BW148" s="61"/>
      <c r="BX148" s="233"/>
      <c r="BY148" s="61"/>
      <c r="BZ148" s="295"/>
      <c r="CA148" s="61"/>
      <c r="CB148" s="61"/>
      <c r="CC148" s="61"/>
      <c r="CD148" s="61"/>
      <c r="CE148" s="61"/>
      <c r="CF148" s="233"/>
      <c r="CG148" s="186" t="str">
        <f t="shared" si="22"/>
        <v/>
      </c>
      <c r="CH148" s="186" t="str">
        <f t="shared" si="23"/>
        <v/>
      </c>
      <c r="CI148" s="186" t="str">
        <f t="shared" si="24"/>
        <v/>
      </c>
      <c r="CJ148" s="92"/>
      <c r="CK148" s="363"/>
      <c r="CL148" s="295"/>
      <c r="CM148" s="82"/>
      <c r="CN148" s="82"/>
      <c r="CO148" s="61"/>
      <c r="CP148" s="61"/>
      <c r="CQ148" s="61"/>
      <c r="CR148" s="54"/>
      <c r="CS148" s="90"/>
      <c r="CT148" s="295"/>
      <c r="CU148" s="34"/>
      <c r="CV148" s="163"/>
      <c r="CW148" s="54"/>
      <c r="CX148" s="295"/>
      <c r="CY148" s="235"/>
      <c r="CZ148" s="191"/>
      <c r="DA148" s="92"/>
      <c r="DB148" s="237"/>
      <c r="DC148" s="167"/>
      <c r="DD148" s="167"/>
      <c r="DE148" s="54"/>
      <c r="DF148" s="235"/>
      <c r="DG148" s="191"/>
      <c r="DH148" s="92"/>
      <c r="DI148" s="237"/>
      <c r="DJ148" s="167"/>
      <c r="DK148" s="167"/>
      <c r="DL148" s="54"/>
      <c r="DM148" s="61"/>
      <c r="DN148" s="61"/>
      <c r="DO148" s="61"/>
      <c r="DP148" s="61"/>
      <c r="DQ148" s="82"/>
      <c r="DR148" s="82"/>
      <c r="DS148" s="61"/>
      <c r="DT148" s="34"/>
      <c r="DU148" s="54"/>
      <c r="DV148" s="237"/>
      <c r="DW148" s="237"/>
      <c r="DX148" s="237"/>
      <c r="DY148" s="295"/>
      <c r="DZ148" s="92"/>
      <c r="EA148" s="92"/>
      <c r="EB148" s="91"/>
      <c r="EC148" s="91"/>
      <c r="ED148" s="228"/>
      <c r="EE148" s="90"/>
      <c r="EF148" s="90"/>
      <c r="EG148" s="90"/>
      <c r="EH148" s="295"/>
    </row>
    <row r="149" spans="1:138" ht="15" customHeight="1" x14ac:dyDescent="0.25">
      <c r="A149" s="54"/>
      <c r="B149" s="316"/>
      <c r="C149" s="54"/>
      <c r="D149" s="34"/>
      <c r="E149" s="34"/>
      <c r="F149" s="34"/>
      <c r="G149" s="34"/>
      <c r="H149" s="34"/>
      <c r="I149" s="34"/>
      <c r="J149" s="34"/>
      <c r="K149" s="163"/>
      <c r="L149" s="54"/>
      <c r="M149" s="54"/>
      <c r="N149" s="54"/>
      <c r="O149" s="54"/>
      <c r="P149" s="34"/>
      <c r="Q149" s="34"/>
      <c r="R149" s="34"/>
      <c r="S149" s="34"/>
      <c r="T149" s="54"/>
      <c r="U149" s="93"/>
      <c r="V149" s="54"/>
      <c r="W149" s="54"/>
      <c r="X149" s="34"/>
      <c r="Y149" s="54"/>
      <c r="Z149" s="34"/>
      <c r="AA149" s="54"/>
      <c r="AB149" s="34"/>
      <c r="AC149" s="295"/>
      <c r="AD149" s="54"/>
      <c r="AE149" s="387"/>
      <c r="AF149" s="34"/>
      <c r="AG149" s="157"/>
      <c r="AH149" s="163"/>
      <c r="AI149" s="54"/>
      <c r="AJ149" s="34"/>
      <c r="AK149" s="163"/>
      <c r="AL149" s="389"/>
      <c r="AM149" s="61"/>
      <c r="AN149" s="61"/>
      <c r="AO149" s="61"/>
      <c r="AP149" s="61"/>
      <c r="AQ149" s="61"/>
      <c r="AR149" s="61"/>
      <c r="AS149" s="94" t="str">
        <f t="shared" si="20"/>
        <v/>
      </c>
      <c r="AT149" s="61"/>
      <c r="AU149" s="61"/>
      <c r="AV149" s="249"/>
      <c r="AW149" s="61"/>
      <c r="AX149" s="237"/>
      <c r="AY149" s="247"/>
      <c r="AZ149" s="237"/>
      <c r="BA149" s="237"/>
      <c r="BB149" s="237"/>
      <c r="BC149" s="92"/>
      <c r="BD149" s="92"/>
      <c r="BE149" s="237"/>
      <c r="BF149" s="237"/>
      <c r="BG149" s="237"/>
      <c r="BH149" s="237"/>
      <c r="BI149" s="237"/>
      <c r="BJ149" s="295"/>
      <c r="BK149" s="91"/>
      <c r="BL149" s="100"/>
      <c r="BM149" s="100"/>
      <c r="BN149" s="100"/>
      <c r="BO149" s="295"/>
      <c r="BP149" s="61"/>
      <c r="BQ149" s="61"/>
      <c r="BR149" s="61"/>
      <c r="BS149" s="61"/>
      <c r="BT149" s="61"/>
      <c r="BU149" s="61"/>
      <c r="BV149" s="94" t="str">
        <f t="shared" si="21"/>
        <v/>
      </c>
      <c r="BW149" s="61"/>
      <c r="BX149" s="233"/>
      <c r="BY149" s="61"/>
      <c r="BZ149" s="295"/>
      <c r="CA149" s="61"/>
      <c r="CB149" s="61"/>
      <c r="CC149" s="61"/>
      <c r="CD149" s="61"/>
      <c r="CE149" s="61"/>
      <c r="CF149" s="233"/>
      <c r="CG149" s="186" t="str">
        <f t="shared" si="22"/>
        <v/>
      </c>
      <c r="CH149" s="186" t="str">
        <f t="shared" si="23"/>
        <v/>
      </c>
      <c r="CI149" s="186" t="str">
        <f t="shared" si="24"/>
        <v/>
      </c>
      <c r="CJ149" s="92"/>
      <c r="CK149" s="363"/>
      <c r="CL149" s="295"/>
      <c r="CM149" s="82"/>
      <c r="CN149" s="82"/>
      <c r="CO149" s="61"/>
      <c r="CP149" s="61"/>
      <c r="CQ149" s="61"/>
      <c r="CR149" s="54"/>
      <c r="CS149" s="90"/>
      <c r="CT149" s="295"/>
      <c r="CU149" s="34"/>
      <c r="CV149" s="163"/>
      <c r="CW149" s="54"/>
      <c r="CX149" s="295"/>
      <c r="CY149" s="235"/>
      <c r="CZ149" s="191"/>
      <c r="DA149" s="92"/>
      <c r="DB149" s="237"/>
      <c r="DC149" s="167"/>
      <c r="DD149" s="167"/>
      <c r="DE149" s="54"/>
      <c r="DF149" s="235"/>
      <c r="DG149" s="191"/>
      <c r="DH149" s="92"/>
      <c r="DI149" s="237"/>
      <c r="DJ149" s="167"/>
      <c r="DK149" s="167"/>
      <c r="DL149" s="54"/>
      <c r="DM149" s="61"/>
      <c r="DN149" s="61"/>
      <c r="DO149" s="61"/>
      <c r="DP149" s="61"/>
      <c r="DQ149" s="82"/>
      <c r="DR149" s="82"/>
      <c r="DS149" s="61"/>
      <c r="DT149" s="34"/>
      <c r="DU149" s="54"/>
      <c r="DV149" s="237"/>
      <c r="DW149" s="237"/>
      <c r="DX149" s="237"/>
      <c r="DY149" s="295"/>
      <c r="DZ149" s="92"/>
      <c r="EA149" s="92"/>
      <c r="EB149" s="91"/>
      <c r="EC149" s="91"/>
      <c r="ED149" s="228"/>
      <c r="EE149" s="90"/>
      <c r="EF149" s="90"/>
      <c r="EG149" s="90"/>
      <c r="EH149" s="295"/>
    </row>
    <row r="150" spans="1:138" ht="15" customHeight="1" x14ac:dyDescent="0.25">
      <c r="A150" s="54"/>
      <c r="B150" s="316"/>
      <c r="C150" s="54"/>
      <c r="D150" s="34"/>
      <c r="E150" s="34"/>
      <c r="F150" s="34"/>
      <c r="G150" s="34"/>
      <c r="H150" s="34"/>
      <c r="I150" s="34"/>
      <c r="J150" s="34"/>
      <c r="K150" s="163"/>
      <c r="L150" s="54"/>
      <c r="M150" s="54"/>
      <c r="N150" s="54"/>
      <c r="O150" s="54"/>
      <c r="P150" s="34"/>
      <c r="Q150" s="34"/>
      <c r="R150" s="34"/>
      <c r="S150" s="34"/>
      <c r="T150" s="54"/>
      <c r="U150" s="93"/>
      <c r="V150" s="54"/>
      <c r="W150" s="54"/>
      <c r="X150" s="34"/>
      <c r="Y150" s="54"/>
      <c r="Z150" s="34"/>
      <c r="AA150" s="54"/>
      <c r="AB150" s="34"/>
      <c r="AC150" s="295"/>
      <c r="AD150" s="54"/>
      <c r="AE150" s="387"/>
      <c r="AF150" s="34"/>
      <c r="AG150" s="157"/>
      <c r="AH150" s="163"/>
      <c r="AI150" s="54"/>
      <c r="AJ150" s="34"/>
      <c r="AK150" s="163"/>
      <c r="AL150" s="389"/>
      <c r="AM150" s="61"/>
      <c r="AN150" s="61"/>
      <c r="AO150" s="61"/>
      <c r="AP150" s="61"/>
      <c r="AQ150" s="61"/>
      <c r="AR150" s="61"/>
      <c r="AS150" s="94" t="str">
        <f t="shared" si="20"/>
        <v/>
      </c>
      <c r="AT150" s="61"/>
      <c r="AU150" s="61"/>
      <c r="AV150" s="249"/>
      <c r="AW150" s="61"/>
      <c r="AX150" s="237"/>
      <c r="AY150" s="247"/>
      <c r="AZ150" s="237"/>
      <c r="BA150" s="237"/>
      <c r="BB150" s="237"/>
      <c r="BC150" s="92"/>
      <c r="BD150" s="92"/>
      <c r="BE150" s="237"/>
      <c r="BF150" s="237"/>
      <c r="BG150" s="237"/>
      <c r="BH150" s="237"/>
      <c r="BI150" s="237"/>
      <c r="BJ150" s="295"/>
      <c r="BK150" s="91"/>
      <c r="BL150" s="100"/>
      <c r="BM150" s="100"/>
      <c r="BN150" s="100"/>
      <c r="BO150" s="295"/>
      <c r="BP150" s="61"/>
      <c r="BQ150" s="61"/>
      <c r="BR150" s="61"/>
      <c r="BS150" s="61"/>
      <c r="BT150" s="61"/>
      <c r="BU150" s="61"/>
      <c r="BV150" s="94" t="str">
        <f t="shared" si="21"/>
        <v/>
      </c>
      <c r="BW150" s="61"/>
      <c r="BX150" s="233"/>
      <c r="BY150" s="61"/>
      <c r="BZ150" s="295"/>
      <c r="CA150" s="61"/>
      <c r="CB150" s="61"/>
      <c r="CC150" s="61"/>
      <c r="CD150" s="61"/>
      <c r="CE150" s="61"/>
      <c r="CF150" s="233"/>
      <c r="CG150" s="186" t="str">
        <f t="shared" si="22"/>
        <v/>
      </c>
      <c r="CH150" s="186" t="str">
        <f t="shared" si="23"/>
        <v/>
      </c>
      <c r="CI150" s="186" t="str">
        <f t="shared" si="24"/>
        <v/>
      </c>
      <c r="CJ150" s="92"/>
      <c r="CK150" s="363"/>
      <c r="CL150" s="295"/>
      <c r="CM150" s="82"/>
      <c r="CN150" s="82"/>
      <c r="CO150" s="61"/>
      <c r="CP150" s="61"/>
      <c r="CQ150" s="61"/>
      <c r="CR150" s="54"/>
      <c r="CS150" s="90"/>
      <c r="CT150" s="295"/>
      <c r="CU150" s="34"/>
      <c r="CV150" s="163"/>
      <c r="CW150" s="54"/>
      <c r="CX150" s="295"/>
      <c r="CY150" s="235"/>
      <c r="CZ150" s="191"/>
      <c r="DA150" s="92"/>
      <c r="DB150" s="237"/>
      <c r="DC150" s="167"/>
      <c r="DD150" s="167"/>
      <c r="DE150" s="54"/>
      <c r="DF150" s="235"/>
      <c r="DG150" s="191"/>
      <c r="DH150" s="92"/>
      <c r="DI150" s="237"/>
      <c r="DJ150" s="167"/>
      <c r="DK150" s="167"/>
      <c r="DL150" s="54"/>
      <c r="DM150" s="61"/>
      <c r="DN150" s="61"/>
      <c r="DO150" s="61"/>
      <c r="DP150" s="61"/>
      <c r="DQ150" s="82"/>
      <c r="DR150" s="82"/>
      <c r="DS150" s="61"/>
      <c r="DT150" s="34"/>
      <c r="DU150" s="54"/>
      <c r="DV150" s="237"/>
      <c r="DW150" s="237"/>
      <c r="DX150" s="237"/>
      <c r="DY150" s="295"/>
      <c r="DZ150" s="92"/>
      <c r="EA150" s="92"/>
      <c r="EB150" s="91"/>
      <c r="EC150" s="91"/>
      <c r="ED150" s="228"/>
      <c r="EE150" s="90"/>
      <c r="EF150" s="90"/>
      <c r="EG150" s="90"/>
      <c r="EH150" s="295"/>
    </row>
    <row r="151" spans="1:138" ht="15" customHeight="1" x14ac:dyDescent="0.25">
      <c r="A151" s="54"/>
      <c r="B151" s="316"/>
      <c r="C151" s="54"/>
      <c r="D151" s="34"/>
      <c r="E151" s="34"/>
      <c r="F151" s="34"/>
      <c r="G151" s="34"/>
      <c r="H151" s="34"/>
      <c r="I151" s="34"/>
      <c r="J151" s="34"/>
      <c r="K151" s="163"/>
      <c r="L151" s="54"/>
      <c r="M151" s="54"/>
      <c r="N151" s="54"/>
      <c r="O151" s="54"/>
      <c r="P151" s="34"/>
      <c r="Q151" s="34"/>
      <c r="R151" s="34"/>
      <c r="S151" s="34"/>
      <c r="T151" s="54"/>
      <c r="U151" s="93"/>
      <c r="V151" s="54"/>
      <c r="W151" s="54"/>
      <c r="X151" s="34"/>
      <c r="Y151" s="54"/>
      <c r="Z151" s="34"/>
      <c r="AA151" s="54"/>
      <c r="AB151" s="34"/>
      <c r="AC151" s="295"/>
      <c r="AD151" s="54"/>
      <c r="AE151" s="387"/>
      <c r="AF151" s="34"/>
      <c r="AG151" s="157"/>
      <c r="AH151" s="163"/>
      <c r="AI151" s="54"/>
      <c r="AJ151" s="34"/>
      <c r="AK151" s="163"/>
      <c r="AL151" s="389"/>
      <c r="AM151" s="61"/>
      <c r="AN151" s="61"/>
      <c r="AO151" s="61"/>
      <c r="AP151" s="61"/>
      <c r="AQ151" s="61"/>
      <c r="AR151" s="61"/>
      <c r="AS151" s="94" t="str">
        <f t="shared" si="20"/>
        <v/>
      </c>
      <c r="AT151" s="61"/>
      <c r="AU151" s="61"/>
      <c r="AV151" s="249"/>
      <c r="AW151" s="61"/>
      <c r="AX151" s="237"/>
      <c r="AY151" s="247"/>
      <c r="AZ151" s="237"/>
      <c r="BA151" s="237"/>
      <c r="BB151" s="237"/>
      <c r="BC151" s="92"/>
      <c r="BD151" s="92"/>
      <c r="BE151" s="237"/>
      <c r="BF151" s="237"/>
      <c r="BG151" s="237"/>
      <c r="BH151" s="237"/>
      <c r="BI151" s="237"/>
      <c r="BJ151" s="295"/>
      <c r="BK151" s="91"/>
      <c r="BL151" s="100"/>
      <c r="BM151" s="100"/>
      <c r="BN151" s="100"/>
      <c r="BO151" s="295"/>
      <c r="BP151" s="61"/>
      <c r="BQ151" s="61"/>
      <c r="BR151" s="61"/>
      <c r="BS151" s="61"/>
      <c r="BT151" s="61"/>
      <c r="BU151" s="61"/>
      <c r="BV151" s="94" t="str">
        <f t="shared" si="21"/>
        <v/>
      </c>
      <c r="BW151" s="61"/>
      <c r="BX151" s="233"/>
      <c r="BY151" s="61"/>
      <c r="BZ151" s="295"/>
      <c r="CA151" s="61"/>
      <c r="CB151" s="61"/>
      <c r="CC151" s="61"/>
      <c r="CD151" s="61"/>
      <c r="CE151" s="61"/>
      <c r="CF151" s="233"/>
      <c r="CG151" s="186" t="str">
        <f t="shared" si="22"/>
        <v/>
      </c>
      <c r="CH151" s="186" t="str">
        <f t="shared" si="23"/>
        <v/>
      </c>
      <c r="CI151" s="186" t="str">
        <f t="shared" si="24"/>
        <v/>
      </c>
      <c r="CJ151" s="92"/>
      <c r="CK151" s="363"/>
      <c r="CL151" s="295"/>
      <c r="CM151" s="82"/>
      <c r="CN151" s="82"/>
      <c r="CO151" s="61"/>
      <c r="CP151" s="61"/>
      <c r="CQ151" s="61"/>
      <c r="CR151" s="54"/>
      <c r="CS151" s="90"/>
      <c r="CT151" s="295"/>
      <c r="CU151" s="34"/>
      <c r="CV151" s="163"/>
      <c r="CW151" s="54"/>
      <c r="CX151" s="295"/>
      <c r="CY151" s="235"/>
      <c r="CZ151" s="191"/>
      <c r="DA151" s="92"/>
      <c r="DB151" s="237"/>
      <c r="DC151" s="167"/>
      <c r="DD151" s="167"/>
      <c r="DE151" s="54"/>
      <c r="DF151" s="235"/>
      <c r="DG151" s="191"/>
      <c r="DH151" s="92"/>
      <c r="DI151" s="237"/>
      <c r="DJ151" s="167"/>
      <c r="DK151" s="167"/>
      <c r="DL151" s="54"/>
      <c r="DM151" s="61"/>
      <c r="DN151" s="61"/>
      <c r="DO151" s="61"/>
      <c r="DP151" s="61"/>
      <c r="DQ151" s="82"/>
      <c r="DR151" s="82"/>
      <c r="DS151" s="61"/>
      <c r="DT151" s="34"/>
      <c r="DU151" s="54"/>
      <c r="DV151" s="237"/>
      <c r="DW151" s="237"/>
      <c r="DX151" s="237"/>
      <c r="DY151" s="295"/>
      <c r="DZ151" s="92"/>
      <c r="EA151" s="92"/>
      <c r="EB151" s="91"/>
      <c r="EC151" s="91"/>
      <c r="ED151" s="228"/>
      <c r="EE151" s="90"/>
      <c r="EF151" s="90"/>
      <c r="EG151" s="90"/>
      <c r="EH151" s="295"/>
    </row>
    <row r="152" spans="1:138" ht="15" customHeight="1" x14ac:dyDescent="0.25">
      <c r="A152" s="54"/>
      <c r="B152" s="316"/>
      <c r="C152" s="54"/>
      <c r="D152" s="34"/>
      <c r="E152" s="34"/>
      <c r="F152" s="34"/>
      <c r="G152" s="34"/>
      <c r="H152" s="34"/>
      <c r="I152" s="34"/>
      <c r="J152" s="34"/>
      <c r="K152" s="163"/>
      <c r="L152" s="54"/>
      <c r="M152" s="54"/>
      <c r="N152" s="54"/>
      <c r="O152" s="54"/>
      <c r="P152" s="34"/>
      <c r="Q152" s="34"/>
      <c r="R152" s="34"/>
      <c r="S152" s="34"/>
      <c r="T152" s="54"/>
      <c r="U152" s="93"/>
      <c r="V152" s="54"/>
      <c r="W152" s="54"/>
      <c r="X152" s="34"/>
      <c r="Y152" s="54"/>
      <c r="Z152" s="34"/>
      <c r="AA152" s="54"/>
      <c r="AB152" s="34"/>
      <c r="AC152" s="295"/>
      <c r="AD152" s="54"/>
      <c r="AE152" s="387"/>
      <c r="AF152" s="34"/>
      <c r="AG152" s="157"/>
      <c r="AH152" s="163"/>
      <c r="AI152" s="54"/>
      <c r="AJ152" s="34"/>
      <c r="AK152" s="163"/>
      <c r="AL152" s="389"/>
      <c r="AM152" s="61"/>
      <c r="AN152" s="61"/>
      <c r="AO152" s="61"/>
      <c r="AP152" s="61"/>
      <c r="AQ152" s="61"/>
      <c r="AR152" s="61"/>
      <c r="AS152" s="94" t="str">
        <f t="shared" si="20"/>
        <v/>
      </c>
      <c r="AT152" s="61"/>
      <c r="AU152" s="61"/>
      <c r="AV152" s="249"/>
      <c r="AW152" s="61"/>
      <c r="AX152" s="237"/>
      <c r="AY152" s="247"/>
      <c r="AZ152" s="237"/>
      <c r="BA152" s="237"/>
      <c r="BB152" s="237"/>
      <c r="BC152" s="92"/>
      <c r="BD152" s="92"/>
      <c r="BE152" s="237"/>
      <c r="BF152" s="237"/>
      <c r="BG152" s="237"/>
      <c r="BH152" s="237"/>
      <c r="BI152" s="237"/>
      <c r="BJ152" s="295"/>
      <c r="BK152" s="91"/>
      <c r="BL152" s="100"/>
      <c r="BM152" s="100"/>
      <c r="BN152" s="100"/>
      <c r="BO152" s="295"/>
      <c r="BP152" s="61"/>
      <c r="BQ152" s="61"/>
      <c r="BR152" s="61"/>
      <c r="BS152" s="61"/>
      <c r="BT152" s="61"/>
      <c r="BU152" s="61"/>
      <c r="BV152" s="94" t="str">
        <f t="shared" si="21"/>
        <v/>
      </c>
      <c r="BW152" s="61"/>
      <c r="BX152" s="233"/>
      <c r="BY152" s="61"/>
      <c r="BZ152" s="295"/>
      <c r="CA152" s="61"/>
      <c r="CB152" s="61"/>
      <c r="CC152" s="61"/>
      <c r="CD152" s="61"/>
      <c r="CE152" s="61"/>
      <c r="CF152" s="233"/>
      <c r="CG152" s="186" t="str">
        <f t="shared" si="22"/>
        <v/>
      </c>
      <c r="CH152" s="186" t="str">
        <f t="shared" si="23"/>
        <v/>
      </c>
      <c r="CI152" s="186" t="str">
        <f t="shared" si="24"/>
        <v/>
      </c>
      <c r="CJ152" s="92"/>
      <c r="CK152" s="363"/>
      <c r="CL152" s="295"/>
      <c r="CM152" s="82"/>
      <c r="CN152" s="82"/>
      <c r="CO152" s="61"/>
      <c r="CP152" s="61"/>
      <c r="CQ152" s="61"/>
      <c r="CR152" s="54"/>
      <c r="CS152" s="90"/>
      <c r="CT152" s="295"/>
      <c r="CU152" s="34"/>
      <c r="CV152" s="163"/>
      <c r="CW152" s="54"/>
      <c r="CX152" s="295"/>
      <c r="CY152" s="235"/>
      <c r="CZ152" s="191"/>
      <c r="DA152" s="92"/>
      <c r="DB152" s="237"/>
      <c r="DC152" s="167"/>
      <c r="DD152" s="167"/>
      <c r="DE152" s="54"/>
      <c r="DF152" s="235"/>
      <c r="DG152" s="191"/>
      <c r="DH152" s="92"/>
      <c r="DI152" s="237"/>
      <c r="DJ152" s="167"/>
      <c r="DK152" s="167"/>
      <c r="DL152" s="54"/>
      <c r="DM152" s="61"/>
      <c r="DN152" s="61"/>
      <c r="DO152" s="61"/>
      <c r="DP152" s="61"/>
      <c r="DQ152" s="82"/>
      <c r="DR152" s="82"/>
      <c r="DS152" s="61"/>
      <c r="DT152" s="34"/>
      <c r="DU152" s="54"/>
      <c r="DV152" s="237"/>
      <c r="DW152" s="237"/>
      <c r="DX152" s="237"/>
      <c r="DY152" s="295"/>
      <c r="DZ152" s="92"/>
      <c r="EA152" s="92"/>
      <c r="EB152" s="91"/>
      <c r="EC152" s="91"/>
      <c r="ED152" s="228"/>
      <c r="EE152" s="90"/>
      <c r="EF152" s="90"/>
      <c r="EG152" s="90"/>
      <c r="EH152" s="295"/>
    </row>
    <row r="153" spans="1:138" ht="15" customHeight="1" x14ac:dyDescent="0.25">
      <c r="A153" s="54"/>
      <c r="B153" s="316"/>
      <c r="C153" s="54"/>
      <c r="D153" s="34"/>
      <c r="E153" s="34"/>
      <c r="F153" s="34"/>
      <c r="G153" s="34"/>
      <c r="H153" s="34"/>
      <c r="I153" s="34"/>
      <c r="J153" s="34"/>
      <c r="K153" s="163"/>
      <c r="L153" s="54"/>
      <c r="M153" s="54"/>
      <c r="N153" s="54"/>
      <c r="O153" s="54"/>
      <c r="P153" s="34"/>
      <c r="Q153" s="34"/>
      <c r="R153" s="34"/>
      <c r="S153" s="34"/>
      <c r="T153" s="54"/>
      <c r="U153" s="93"/>
      <c r="V153" s="54"/>
      <c r="W153" s="54"/>
      <c r="X153" s="34"/>
      <c r="Y153" s="54"/>
      <c r="Z153" s="34"/>
      <c r="AA153" s="54"/>
      <c r="AB153" s="34"/>
      <c r="AC153" s="295"/>
      <c r="AD153" s="54"/>
      <c r="AE153" s="387"/>
      <c r="AF153" s="34"/>
      <c r="AG153" s="157"/>
      <c r="AH153" s="163"/>
      <c r="AI153" s="54"/>
      <c r="AJ153" s="34"/>
      <c r="AK153" s="163"/>
      <c r="AL153" s="389"/>
      <c r="AM153" s="61"/>
      <c r="AN153" s="61"/>
      <c r="AO153" s="61"/>
      <c r="AP153" s="61"/>
      <c r="AQ153" s="61"/>
      <c r="AR153" s="61"/>
      <c r="AS153" s="94" t="str">
        <f t="shared" si="20"/>
        <v/>
      </c>
      <c r="AT153" s="61"/>
      <c r="AU153" s="61"/>
      <c r="AV153" s="249"/>
      <c r="AW153" s="61"/>
      <c r="AX153" s="237"/>
      <c r="AY153" s="247"/>
      <c r="AZ153" s="237"/>
      <c r="BA153" s="237"/>
      <c r="BB153" s="237"/>
      <c r="BC153" s="92"/>
      <c r="BD153" s="92"/>
      <c r="BE153" s="237"/>
      <c r="BF153" s="237"/>
      <c r="BG153" s="237"/>
      <c r="BH153" s="237"/>
      <c r="BI153" s="237"/>
      <c r="BJ153" s="295"/>
      <c r="BK153" s="91"/>
      <c r="BL153" s="100"/>
      <c r="BM153" s="100"/>
      <c r="BN153" s="100"/>
      <c r="BO153" s="295"/>
      <c r="BP153" s="61"/>
      <c r="BQ153" s="61"/>
      <c r="BR153" s="61"/>
      <c r="BS153" s="61"/>
      <c r="BT153" s="61"/>
      <c r="BU153" s="61"/>
      <c r="BV153" s="94" t="str">
        <f t="shared" si="21"/>
        <v/>
      </c>
      <c r="BW153" s="61"/>
      <c r="BX153" s="233"/>
      <c r="BY153" s="61"/>
      <c r="BZ153" s="295"/>
      <c r="CA153" s="61"/>
      <c r="CB153" s="61"/>
      <c r="CC153" s="61"/>
      <c r="CD153" s="61"/>
      <c r="CE153" s="61"/>
      <c r="CF153" s="233"/>
      <c r="CG153" s="186" t="str">
        <f t="shared" si="22"/>
        <v/>
      </c>
      <c r="CH153" s="186" t="str">
        <f t="shared" si="23"/>
        <v/>
      </c>
      <c r="CI153" s="186" t="str">
        <f t="shared" si="24"/>
        <v/>
      </c>
      <c r="CJ153" s="92"/>
      <c r="CK153" s="363"/>
      <c r="CL153" s="295"/>
      <c r="CM153" s="82"/>
      <c r="CN153" s="82"/>
      <c r="CO153" s="61"/>
      <c r="CP153" s="61"/>
      <c r="CQ153" s="61"/>
      <c r="CR153" s="54"/>
      <c r="CS153" s="90"/>
      <c r="CT153" s="295"/>
      <c r="CU153" s="34"/>
      <c r="CV153" s="163"/>
      <c r="CW153" s="54"/>
      <c r="CX153" s="295"/>
      <c r="CY153" s="235"/>
      <c r="CZ153" s="191"/>
      <c r="DA153" s="92"/>
      <c r="DB153" s="237"/>
      <c r="DC153" s="167"/>
      <c r="DD153" s="167"/>
      <c r="DE153" s="54"/>
      <c r="DF153" s="235"/>
      <c r="DG153" s="191"/>
      <c r="DH153" s="92"/>
      <c r="DI153" s="237"/>
      <c r="DJ153" s="167"/>
      <c r="DK153" s="167"/>
      <c r="DL153" s="54"/>
      <c r="DM153" s="61"/>
      <c r="DN153" s="61"/>
      <c r="DO153" s="61"/>
      <c r="DP153" s="61"/>
      <c r="DQ153" s="82"/>
      <c r="DR153" s="82"/>
      <c r="DS153" s="61"/>
      <c r="DT153" s="34"/>
      <c r="DU153" s="54"/>
      <c r="DV153" s="237"/>
      <c r="DW153" s="237"/>
      <c r="DX153" s="237"/>
      <c r="DY153" s="295"/>
      <c r="DZ153" s="92"/>
      <c r="EA153" s="92"/>
      <c r="EB153" s="91"/>
      <c r="EC153" s="91"/>
      <c r="ED153" s="228"/>
      <c r="EE153" s="90"/>
      <c r="EF153" s="90"/>
      <c r="EG153" s="90"/>
      <c r="EH153" s="295"/>
    </row>
    <row r="154" spans="1:138" ht="15" customHeight="1" x14ac:dyDescent="0.25">
      <c r="A154" s="54"/>
      <c r="B154" s="316"/>
      <c r="C154" s="54"/>
      <c r="D154" s="34"/>
      <c r="E154" s="34"/>
      <c r="F154" s="34"/>
      <c r="G154" s="34"/>
      <c r="H154" s="34"/>
      <c r="I154" s="34"/>
      <c r="J154" s="34"/>
      <c r="K154" s="163"/>
      <c r="L154" s="54"/>
      <c r="M154" s="54"/>
      <c r="N154" s="54"/>
      <c r="O154" s="54"/>
      <c r="P154" s="34"/>
      <c r="Q154" s="34"/>
      <c r="R154" s="34"/>
      <c r="S154" s="34"/>
      <c r="T154" s="54"/>
      <c r="U154" s="93"/>
      <c r="V154" s="54"/>
      <c r="W154" s="54"/>
      <c r="X154" s="34"/>
      <c r="Y154" s="54"/>
      <c r="Z154" s="34"/>
      <c r="AA154" s="54"/>
      <c r="AB154" s="34"/>
      <c r="AC154" s="295"/>
      <c r="AD154" s="54"/>
      <c r="AE154" s="387"/>
      <c r="AF154" s="34"/>
      <c r="AG154" s="157"/>
      <c r="AH154" s="163"/>
      <c r="AI154" s="54"/>
      <c r="AJ154" s="34"/>
      <c r="AK154" s="163"/>
      <c r="AL154" s="389"/>
      <c r="AM154" s="61"/>
      <c r="AN154" s="61"/>
      <c r="AO154" s="61"/>
      <c r="AP154" s="61"/>
      <c r="AQ154" s="61"/>
      <c r="AR154" s="61"/>
      <c r="AS154" s="94" t="str">
        <f t="shared" si="20"/>
        <v/>
      </c>
      <c r="AT154" s="61"/>
      <c r="AU154" s="61"/>
      <c r="AV154" s="249"/>
      <c r="AW154" s="61"/>
      <c r="AX154" s="237"/>
      <c r="AY154" s="247"/>
      <c r="AZ154" s="237"/>
      <c r="BA154" s="237"/>
      <c r="BB154" s="237"/>
      <c r="BC154" s="92"/>
      <c r="BD154" s="92"/>
      <c r="BE154" s="237"/>
      <c r="BF154" s="237"/>
      <c r="BG154" s="237"/>
      <c r="BH154" s="237"/>
      <c r="BI154" s="237"/>
      <c r="BJ154" s="295"/>
      <c r="BK154" s="91"/>
      <c r="BL154" s="100"/>
      <c r="BM154" s="100"/>
      <c r="BN154" s="100"/>
      <c r="BO154" s="295"/>
      <c r="BP154" s="61"/>
      <c r="BQ154" s="61"/>
      <c r="BR154" s="61"/>
      <c r="BS154" s="61"/>
      <c r="BT154" s="61"/>
      <c r="BU154" s="61"/>
      <c r="BV154" s="94" t="str">
        <f t="shared" si="21"/>
        <v/>
      </c>
      <c r="BW154" s="61"/>
      <c r="BX154" s="233"/>
      <c r="BY154" s="61"/>
      <c r="BZ154" s="295"/>
      <c r="CA154" s="61"/>
      <c r="CB154" s="61"/>
      <c r="CC154" s="61"/>
      <c r="CD154" s="61"/>
      <c r="CE154" s="61"/>
      <c r="CF154" s="233"/>
      <c r="CG154" s="186" t="str">
        <f t="shared" si="22"/>
        <v/>
      </c>
      <c r="CH154" s="186" t="str">
        <f t="shared" si="23"/>
        <v/>
      </c>
      <c r="CI154" s="186" t="str">
        <f t="shared" si="24"/>
        <v/>
      </c>
      <c r="CJ154" s="92"/>
      <c r="CK154" s="363"/>
      <c r="CL154" s="295"/>
      <c r="CM154" s="82"/>
      <c r="CN154" s="82"/>
      <c r="CO154" s="61"/>
      <c r="CP154" s="61"/>
      <c r="CQ154" s="61"/>
      <c r="CR154" s="54"/>
      <c r="CS154" s="90"/>
      <c r="CT154" s="295"/>
      <c r="CU154" s="34"/>
      <c r="CV154" s="163"/>
      <c r="CW154" s="54"/>
      <c r="CX154" s="295"/>
      <c r="CY154" s="235"/>
      <c r="CZ154" s="191"/>
      <c r="DA154" s="92"/>
      <c r="DB154" s="237"/>
      <c r="DC154" s="167"/>
      <c r="DD154" s="167"/>
      <c r="DE154" s="54"/>
      <c r="DF154" s="235"/>
      <c r="DG154" s="191"/>
      <c r="DH154" s="92"/>
      <c r="DI154" s="237"/>
      <c r="DJ154" s="167"/>
      <c r="DK154" s="167"/>
      <c r="DL154" s="54"/>
      <c r="DM154" s="61"/>
      <c r="DN154" s="61"/>
      <c r="DO154" s="61"/>
      <c r="DP154" s="61"/>
      <c r="DQ154" s="82"/>
      <c r="DR154" s="82"/>
      <c r="DS154" s="61"/>
      <c r="DT154" s="34"/>
      <c r="DU154" s="54"/>
      <c r="DV154" s="237"/>
      <c r="DW154" s="237"/>
      <c r="DX154" s="237"/>
      <c r="DY154" s="295"/>
      <c r="DZ154" s="92"/>
      <c r="EA154" s="92"/>
      <c r="EB154" s="91"/>
      <c r="EC154" s="91"/>
      <c r="ED154" s="228"/>
      <c r="EE154" s="90"/>
      <c r="EF154" s="90"/>
      <c r="EG154" s="90"/>
      <c r="EH154" s="295"/>
    </row>
    <row r="155" spans="1:138" ht="15" customHeight="1" x14ac:dyDescent="0.25">
      <c r="A155" s="54"/>
      <c r="B155" s="316"/>
      <c r="C155" s="54"/>
      <c r="D155" s="34"/>
      <c r="E155" s="34"/>
      <c r="F155" s="34"/>
      <c r="G155" s="34"/>
      <c r="H155" s="34"/>
      <c r="I155" s="34"/>
      <c r="J155" s="34"/>
      <c r="K155" s="163"/>
      <c r="L155" s="54"/>
      <c r="M155" s="54"/>
      <c r="N155" s="54"/>
      <c r="O155" s="54"/>
      <c r="P155" s="34"/>
      <c r="Q155" s="34"/>
      <c r="R155" s="34"/>
      <c r="S155" s="34"/>
      <c r="T155" s="54"/>
      <c r="U155" s="93"/>
      <c r="V155" s="54"/>
      <c r="W155" s="54"/>
      <c r="X155" s="34"/>
      <c r="Y155" s="54"/>
      <c r="Z155" s="34"/>
      <c r="AA155" s="54"/>
      <c r="AB155" s="34"/>
      <c r="AC155" s="295"/>
      <c r="AD155" s="54"/>
      <c r="AE155" s="387"/>
      <c r="AF155" s="34"/>
      <c r="AG155" s="157"/>
      <c r="AH155" s="163"/>
      <c r="AI155" s="54"/>
      <c r="AJ155" s="34"/>
      <c r="AK155" s="163"/>
      <c r="AL155" s="389"/>
      <c r="AM155" s="61"/>
      <c r="AN155" s="61"/>
      <c r="AO155" s="61"/>
      <c r="AP155" s="61"/>
      <c r="AQ155" s="61"/>
      <c r="AR155" s="61"/>
      <c r="AS155" s="94" t="str">
        <f t="shared" si="20"/>
        <v/>
      </c>
      <c r="AT155" s="61"/>
      <c r="AU155" s="61"/>
      <c r="AV155" s="249"/>
      <c r="AW155" s="61"/>
      <c r="AX155" s="237"/>
      <c r="AY155" s="247"/>
      <c r="AZ155" s="237"/>
      <c r="BA155" s="237"/>
      <c r="BB155" s="237"/>
      <c r="BC155" s="92"/>
      <c r="BD155" s="92"/>
      <c r="BE155" s="237"/>
      <c r="BF155" s="237"/>
      <c r="BG155" s="237"/>
      <c r="BH155" s="237"/>
      <c r="BI155" s="237"/>
      <c r="BJ155" s="295"/>
      <c r="BK155" s="91"/>
      <c r="BL155" s="100"/>
      <c r="BM155" s="100"/>
      <c r="BN155" s="100"/>
      <c r="BO155" s="295"/>
      <c r="BP155" s="61"/>
      <c r="BQ155" s="61"/>
      <c r="BR155" s="61"/>
      <c r="BS155" s="61"/>
      <c r="BT155" s="61"/>
      <c r="BU155" s="61"/>
      <c r="BV155" s="94" t="str">
        <f t="shared" si="21"/>
        <v/>
      </c>
      <c r="BW155" s="61"/>
      <c r="BX155" s="233"/>
      <c r="BY155" s="61"/>
      <c r="BZ155" s="295"/>
      <c r="CA155" s="61"/>
      <c r="CB155" s="61"/>
      <c r="CC155" s="61"/>
      <c r="CD155" s="61"/>
      <c r="CE155" s="61"/>
      <c r="CF155" s="233"/>
      <c r="CG155" s="186" t="str">
        <f t="shared" si="22"/>
        <v/>
      </c>
      <c r="CH155" s="186" t="str">
        <f t="shared" si="23"/>
        <v/>
      </c>
      <c r="CI155" s="186" t="str">
        <f t="shared" si="24"/>
        <v/>
      </c>
      <c r="CJ155" s="92"/>
      <c r="CK155" s="363"/>
      <c r="CL155" s="295"/>
      <c r="CM155" s="82"/>
      <c r="CN155" s="82"/>
      <c r="CO155" s="61"/>
      <c r="CP155" s="61"/>
      <c r="CQ155" s="61"/>
      <c r="CR155" s="54"/>
      <c r="CS155" s="90"/>
      <c r="CT155" s="295"/>
      <c r="CU155" s="34"/>
      <c r="CV155" s="163"/>
      <c r="CW155" s="54"/>
      <c r="CX155" s="295"/>
      <c r="CY155" s="235"/>
      <c r="CZ155" s="191"/>
      <c r="DA155" s="92"/>
      <c r="DB155" s="237"/>
      <c r="DC155" s="167"/>
      <c r="DD155" s="167"/>
      <c r="DE155" s="54"/>
      <c r="DF155" s="235"/>
      <c r="DG155" s="191"/>
      <c r="DH155" s="92"/>
      <c r="DI155" s="237"/>
      <c r="DJ155" s="167"/>
      <c r="DK155" s="167"/>
      <c r="DL155" s="54"/>
      <c r="DM155" s="61"/>
      <c r="DN155" s="61"/>
      <c r="DO155" s="61"/>
      <c r="DP155" s="61"/>
      <c r="DQ155" s="82"/>
      <c r="DR155" s="82"/>
      <c r="DS155" s="61"/>
      <c r="DT155" s="34"/>
      <c r="DU155" s="54"/>
      <c r="DV155" s="237"/>
      <c r="DW155" s="237"/>
      <c r="DX155" s="237"/>
      <c r="DY155" s="295"/>
      <c r="DZ155" s="92"/>
      <c r="EA155" s="92"/>
      <c r="EB155" s="91"/>
      <c r="EC155" s="91"/>
      <c r="ED155" s="228"/>
      <c r="EE155" s="90"/>
      <c r="EF155" s="90"/>
      <c r="EG155" s="90"/>
      <c r="EH155" s="295"/>
    </row>
    <row r="156" spans="1:138" ht="15" customHeight="1" x14ac:dyDescent="0.25">
      <c r="A156" s="54"/>
      <c r="B156" s="316"/>
      <c r="C156" s="54"/>
      <c r="D156" s="34"/>
      <c r="E156" s="34"/>
      <c r="F156" s="34"/>
      <c r="G156" s="34"/>
      <c r="H156" s="34"/>
      <c r="I156" s="34"/>
      <c r="J156" s="34"/>
      <c r="K156" s="163"/>
      <c r="L156" s="54"/>
      <c r="M156" s="54"/>
      <c r="N156" s="54"/>
      <c r="O156" s="54"/>
      <c r="P156" s="34"/>
      <c r="Q156" s="34"/>
      <c r="R156" s="34"/>
      <c r="S156" s="34"/>
      <c r="T156" s="54"/>
      <c r="U156" s="93"/>
      <c r="V156" s="54"/>
      <c r="W156" s="54"/>
      <c r="X156" s="34"/>
      <c r="Y156" s="54"/>
      <c r="Z156" s="34"/>
      <c r="AA156" s="54"/>
      <c r="AB156" s="34"/>
      <c r="AC156" s="295"/>
      <c r="AD156" s="54"/>
      <c r="AE156" s="387"/>
      <c r="AF156" s="34"/>
      <c r="AG156" s="157"/>
      <c r="AH156" s="163"/>
      <c r="AI156" s="54"/>
      <c r="AJ156" s="34"/>
      <c r="AK156" s="163"/>
      <c r="AL156" s="389"/>
      <c r="AM156" s="61"/>
      <c r="AN156" s="61"/>
      <c r="AO156" s="61"/>
      <c r="AP156" s="61"/>
      <c r="AQ156" s="61"/>
      <c r="AR156" s="61"/>
      <c r="AS156" s="94" t="str">
        <f t="shared" si="20"/>
        <v/>
      </c>
      <c r="AT156" s="61"/>
      <c r="AU156" s="61"/>
      <c r="AV156" s="249"/>
      <c r="AW156" s="61"/>
      <c r="AX156" s="237"/>
      <c r="AY156" s="247"/>
      <c r="AZ156" s="237"/>
      <c r="BA156" s="237"/>
      <c r="BB156" s="237"/>
      <c r="BC156" s="92"/>
      <c r="BD156" s="92"/>
      <c r="BE156" s="237"/>
      <c r="BF156" s="237"/>
      <c r="BG156" s="237"/>
      <c r="BH156" s="237"/>
      <c r="BI156" s="237"/>
      <c r="BJ156" s="295"/>
      <c r="BK156" s="91"/>
      <c r="BL156" s="100"/>
      <c r="BM156" s="100"/>
      <c r="BN156" s="100"/>
      <c r="BO156" s="295"/>
      <c r="BP156" s="61"/>
      <c r="BQ156" s="61"/>
      <c r="BR156" s="61"/>
      <c r="BS156" s="61"/>
      <c r="BT156" s="61"/>
      <c r="BU156" s="61"/>
      <c r="BV156" s="94" t="str">
        <f t="shared" si="21"/>
        <v/>
      </c>
      <c r="BW156" s="61"/>
      <c r="BX156" s="233"/>
      <c r="BY156" s="61"/>
      <c r="BZ156" s="295"/>
      <c r="CA156" s="61"/>
      <c r="CB156" s="61"/>
      <c r="CC156" s="61"/>
      <c r="CD156" s="61"/>
      <c r="CE156" s="61"/>
      <c r="CF156" s="233"/>
      <c r="CG156" s="186" t="str">
        <f t="shared" si="22"/>
        <v/>
      </c>
      <c r="CH156" s="186" t="str">
        <f t="shared" si="23"/>
        <v/>
      </c>
      <c r="CI156" s="186" t="str">
        <f t="shared" si="24"/>
        <v/>
      </c>
      <c r="CJ156" s="92"/>
      <c r="CK156" s="363"/>
      <c r="CL156" s="295"/>
      <c r="CM156" s="82"/>
      <c r="CN156" s="82"/>
      <c r="CO156" s="61"/>
      <c r="CP156" s="61"/>
      <c r="CQ156" s="61"/>
      <c r="CR156" s="54"/>
      <c r="CS156" s="90"/>
      <c r="CT156" s="295"/>
      <c r="CU156" s="34"/>
      <c r="CV156" s="163"/>
      <c r="CW156" s="54"/>
      <c r="CX156" s="295"/>
      <c r="CY156" s="235"/>
      <c r="CZ156" s="191"/>
      <c r="DA156" s="92"/>
      <c r="DB156" s="237"/>
      <c r="DC156" s="167"/>
      <c r="DD156" s="167"/>
      <c r="DE156" s="54"/>
      <c r="DF156" s="235"/>
      <c r="DG156" s="191"/>
      <c r="DH156" s="92"/>
      <c r="DI156" s="237"/>
      <c r="DJ156" s="167"/>
      <c r="DK156" s="167"/>
      <c r="DL156" s="54"/>
      <c r="DM156" s="61"/>
      <c r="DN156" s="61"/>
      <c r="DO156" s="61"/>
      <c r="DP156" s="61"/>
      <c r="DQ156" s="82"/>
      <c r="DR156" s="82"/>
      <c r="DS156" s="61"/>
      <c r="DT156" s="34"/>
      <c r="DU156" s="54"/>
      <c r="DV156" s="237"/>
      <c r="DW156" s="237"/>
      <c r="DX156" s="237"/>
      <c r="DY156" s="295"/>
      <c r="DZ156" s="92"/>
      <c r="EA156" s="92"/>
      <c r="EB156" s="91"/>
      <c r="EC156" s="91"/>
      <c r="ED156" s="228"/>
      <c r="EE156" s="90"/>
      <c r="EF156" s="90"/>
      <c r="EG156" s="90"/>
      <c r="EH156" s="295"/>
    </row>
    <row r="157" spans="1:138" ht="15" customHeight="1" x14ac:dyDescent="0.25">
      <c r="A157" s="54"/>
      <c r="B157" s="316"/>
      <c r="C157" s="54"/>
      <c r="D157" s="34"/>
      <c r="E157" s="34"/>
      <c r="F157" s="34"/>
      <c r="G157" s="34"/>
      <c r="H157" s="34"/>
      <c r="I157" s="34"/>
      <c r="J157" s="34"/>
      <c r="K157" s="163"/>
      <c r="L157" s="54"/>
      <c r="M157" s="54"/>
      <c r="N157" s="54"/>
      <c r="O157" s="54"/>
      <c r="P157" s="34"/>
      <c r="Q157" s="34"/>
      <c r="R157" s="34"/>
      <c r="S157" s="34"/>
      <c r="T157" s="54"/>
      <c r="U157" s="93"/>
      <c r="V157" s="54"/>
      <c r="W157" s="54"/>
      <c r="X157" s="34"/>
      <c r="Y157" s="54"/>
      <c r="Z157" s="34"/>
      <c r="AA157" s="54"/>
      <c r="AB157" s="34"/>
      <c r="AC157" s="295"/>
      <c r="AD157" s="54"/>
      <c r="AE157" s="387"/>
      <c r="AF157" s="34"/>
      <c r="AG157" s="157"/>
      <c r="AH157" s="163"/>
      <c r="AI157" s="54"/>
      <c r="AJ157" s="34"/>
      <c r="AK157" s="163"/>
      <c r="AL157" s="389"/>
      <c r="AM157" s="61"/>
      <c r="AN157" s="61"/>
      <c r="AO157" s="61"/>
      <c r="AP157" s="61"/>
      <c r="AQ157" s="61"/>
      <c r="AR157" s="61"/>
      <c r="AS157" s="94" t="str">
        <f t="shared" si="20"/>
        <v/>
      </c>
      <c r="AT157" s="61"/>
      <c r="AU157" s="61"/>
      <c r="AV157" s="249"/>
      <c r="AW157" s="61"/>
      <c r="AX157" s="237"/>
      <c r="AY157" s="247"/>
      <c r="AZ157" s="237"/>
      <c r="BA157" s="237"/>
      <c r="BB157" s="237"/>
      <c r="BC157" s="92"/>
      <c r="BD157" s="92"/>
      <c r="BE157" s="237"/>
      <c r="BF157" s="237"/>
      <c r="BG157" s="237"/>
      <c r="BH157" s="237"/>
      <c r="BI157" s="237"/>
      <c r="BJ157" s="295"/>
      <c r="BK157" s="91"/>
      <c r="BL157" s="100"/>
      <c r="BM157" s="100"/>
      <c r="BN157" s="100"/>
      <c r="BO157" s="295"/>
      <c r="BP157" s="61"/>
      <c r="BQ157" s="61"/>
      <c r="BR157" s="61"/>
      <c r="BS157" s="61"/>
      <c r="BT157" s="61"/>
      <c r="BU157" s="61"/>
      <c r="BV157" s="94" t="str">
        <f t="shared" si="21"/>
        <v/>
      </c>
      <c r="BW157" s="61"/>
      <c r="BX157" s="233"/>
      <c r="BY157" s="61"/>
      <c r="BZ157" s="295"/>
      <c r="CA157" s="61"/>
      <c r="CB157" s="61"/>
      <c r="CC157" s="61"/>
      <c r="CD157" s="61"/>
      <c r="CE157" s="61"/>
      <c r="CF157" s="233"/>
      <c r="CG157" s="186" t="str">
        <f t="shared" si="22"/>
        <v/>
      </c>
      <c r="CH157" s="186" t="str">
        <f t="shared" si="23"/>
        <v/>
      </c>
      <c r="CI157" s="186" t="str">
        <f t="shared" si="24"/>
        <v/>
      </c>
      <c r="CJ157" s="92"/>
      <c r="CK157" s="363"/>
      <c r="CL157" s="295"/>
      <c r="CM157" s="82"/>
      <c r="CN157" s="82"/>
      <c r="CO157" s="61"/>
      <c r="CP157" s="61"/>
      <c r="CQ157" s="61"/>
      <c r="CR157" s="54"/>
      <c r="CS157" s="90"/>
      <c r="CT157" s="295"/>
      <c r="CU157" s="34"/>
      <c r="CV157" s="163"/>
      <c r="CW157" s="54"/>
      <c r="CX157" s="295"/>
      <c r="CY157" s="235"/>
      <c r="CZ157" s="191"/>
      <c r="DA157" s="92"/>
      <c r="DB157" s="237"/>
      <c r="DC157" s="167"/>
      <c r="DD157" s="167"/>
      <c r="DE157" s="54"/>
      <c r="DF157" s="235"/>
      <c r="DG157" s="191"/>
      <c r="DH157" s="92"/>
      <c r="DI157" s="237"/>
      <c r="DJ157" s="167"/>
      <c r="DK157" s="167"/>
      <c r="DL157" s="54"/>
      <c r="DM157" s="61"/>
      <c r="DN157" s="61"/>
      <c r="DO157" s="61"/>
      <c r="DP157" s="61"/>
      <c r="DQ157" s="82"/>
      <c r="DR157" s="82"/>
      <c r="DS157" s="61"/>
      <c r="DT157" s="34"/>
      <c r="DU157" s="54"/>
      <c r="DV157" s="237"/>
      <c r="DW157" s="237"/>
      <c r="DX157" s="237"/>
      <c r="DY157" s="295"/>
      <c r="DZ157" s="92"/>
      <c r="EA157" s="92"/>
      <c r="EB157" s="91"/>
      <c r="EC157" s="91"/>
      <c r="ED157" s="228"/>
      <c r="EE157" s="90"/>
      <c r="EF157" s="90"/>
      <c r="EG157" s="90"/>
      <c r="EH157" s="295"/>
    </row>
    <row r="158" spans="1:138" ht="15" customHeight="1" x14ac:dyDescent="0.25">
      <c r="A158" s="54"/>
      <c r="B158" s="316"/>
      <c r="C158" s="54"/>
      <c r="D158" s="34"/>
      <c r="E158" s="34"/>
      <c r="F158" s="34"/>
      <c r="G158" s="34"/>
      <c r="H158" s="34"/>
      <c r="I158" s="34"/>
      <c r="J158" s="34"/>
      <c r="K158" s="163"/>
      <c r="L158" s="54"/>
      <c r="M158" s="54"/>
      <c r="N158" s="54"/>
      <c r="O158" s="54"/>
      <c r="P158" s="34"/>
      <c r="Q158" s="34"/>
      <c r="R158" s="34"/>
      <c r="S158" s="34"/>
      <c r="T158" s="54"/>
      <c r="U158" s="93"/>
      <c r="V158" s="54"/>
      <c r="W158" s="54"/>
      <c r="X158" s="34"/>
      <c r="Y158" s="54"/>
      <c r="Z158" s="34"/>
      <c r="AA158" s="54"/>
      <c r="AB158" s="34"/>
      <c r="AC158" s="295"/>
      <c r="AD158" s="54"/>
      <c r="AE158" s="387"/>
      <c r="AF158" s="34"/>
      <c r="AG158" s="157"/>
      <c r="AH158" s="163"/>
      <c r="AI158" s="54"/>
      <c r="AJ158" s="34"/>
      <c r="AK158" s="163"/>
      <c r="AL158" s="389"/>
      <c r="AM158" s="61"/>
      <c r="AN158" s="61"/>
      <c r="AO158" s="61"/>
      <c r="AP158" s="61"/>
      <c r="AQ158" s="61"/>
      <c r="AR158" s="61"/>
      <c r="AS158" s="94" t="str">
        <f t="shared" si="20"/>
        <v/>
      </c>
      <c r="AT158" s="61"/>
      <c r="AU158" s="61"/>
      <c r="AV158" s="249"/>
      <c r="AW158" s="61"/>
      <c r="AX158" s="237"/>
      <c r="AY158" s="247"/>
      <c r="AZ158" s="237"/>
      <c r="BA158" s="237"/>
      <c r="BB158" s="237"/>
      <c r="BC158" s="92"/>
      <c r="BD158" s="92"/>
      <c r="BE158" s="237"/>
      <c r="BF158" s="237"/>
      <c r="BG158" s="237"/>
      <c r="BH158" s="237"/>
      <c r="BI158" s="237"/>
      <c r="BJ158" s="295"/>
      <c r="BK158" s="91"/>
      <c r="BL158" s="100"/>
      <c r="BM158" s="100"/>
      <c r="BN158" s="100"/>
      <c r="BO158" s="295"/>
      <c r="BP158" s="61"/>
      <c r="BQ158" s="61"/>
      <c r="BR158" s="61"/>
      <c r="BS158" s="61"/>
      <c r="BT158" s="61"/>
      <c r="BU158" s="61"/>
      <c r="BV158" s="94" t="str">
        <f t="shared" si="21"/>
        <v/>
      </c>
      <c r="BW158" s="61"/>
      <c r="BX158" s="233"/>
      <c r="BY158" s="61"/>
      <c r="BZ158" s="295"/>
      <c r="CA158" s="61"/>
      <c r="CB158" s="61"/>
      <c r="CC158" s="61"/>
      <c r="CD158" s="61"/>
      <c r="CE158" s="61"/>
      <c r="CF158" s="233"/>
      <c r="CG158" s="186" t="str">
        <f t="shared" si="22"/>
        <v/>
      </c>
      <c r="CH158" s="186" t="str">
        <f t="shared" si="23"/>
        <v/>
      </c>
      <c r="CI158" s="186" t="str">
        <f t="shared" si="24"/>
        <v/>
      </c>
      <c r="CJ158" s="92"/>
      <c r="CK158" s="363"/>
      <c r="CL158" s="295"/>
      <c r="CM158" s="82"/>
      <c r="CN158" s="82"/>
      <c r="CO158" s="61"/>
      <c r="CP158" s="61"/>
      <c r="CQ158" s="61"/>
      <c r="CR158" s="54"/>
      <c r="CS158" s="90"/>
      <c r="CT158" s="295"/>
      <c r="CU158" s="34"/>
      <c r="CV158" s="163"/>
      <c r="CW158" s="54"/>
      <c r="CX158" s="295"/>
      <c r="CY158" s="235"/>
      <c r="CZ158" s="191"/>
      <c r="DA158" s="92"/>
      <c r="DB158" s="237"/>
      <c r="DC158" s="167"/>
      <c r="DD158" s="167"/>
      <c r="DE158" s="54"/>
      <c r="DF158" s="235"/>
      <c r="DG158" s="191"/>
      <c r="DH158" s="92"/>
      <c r="DI158" s="237"/>
      <c r="DJ158" s="167"/>
      <c r="DK158" s="167"/>
      <c r="DL158" s="54"/>
      <c r="DM158" s="61"/>
      <c r="DN158" s="61"/>
      <c r="DO158" s="61"/>
      <c r="DP158" s="61"/>
      <c r="DQ158" s="82"/>
      <c r="DR158" s="82"/>
      <c r="DS158" s="61"/>
      <c r="DT158" s="34"/>
      <c r="DU158" s="54"/>
      <c r="DV158" s="237"/>
      <c r="DW158" s="237"/>
      <c r="DX158" s="237"/>
      <c r="DY158" s="295"/>
      <c r="DZ158" s="92"/>
      <c r="EA158" s="92"/>
      <c r="EB158" s="91"/>
      <c r="EC158" s="91"/>
      <c r="ED158" s="228"/>
      <c r="EE158" s="90"/>
      <c r="EF158" s="90"/>
      <c r="EG158" s="90"/>
      <c r="EH158" s="295"/>
    </row>
    <row r="159" spans="1:138" ht="15" customHeight="1" x14ac:dyDescent="0.25">
      <c r="A159" s="54"/>
      <c r="B159" s="316"/>
      <c r="C159" s="54"/>
      <c r="D159" s="34"/>
      <c r="E159" s="34"/>
      <c r="F159" s="34"/>
      <c r="G159" s="34"/>
      <c r="H159" s="34"/>
      <c r="I159" s="34"/>
      <c r="J159" s="34"/>
      <c r="K159" s="163"/>
      <c r="L159" s="54"/>
      <c r="M159" s="54"/>
      <c r="N159" s="54"/>
      <c r="O159" s="54"/>
      <c r="P159" s="34"/>
      <c r="Q159" s="34"/>
      <c r="R159" s="34"/>
      <c r="S159" s="34"/>
      <c r="T159" s="54"/>
      <c r="U159" s="93"/>
      <c r="V159" s="54"/>
      <c r="W159" s="54"/>
      <c r="X159" s="34"/>
      <c r="Y159" s="54"/>
      <c r="Z159" s="34"/>
      <c r="AA159" s="54"/>
      <c r="AB159" s="34"/>
      <c r="AC159" s="295"/>
      <c r="AD159" s="54"/>
      <c r="AE159" s="387"/>
      <c r="AF159" s="34"/>
      <c r="AG159" s="157"/>
      <c r="AH159" s="163"/>
      <c r="AI159" s="54"/>
      <c r="AJ159" s="34"/>
      <c r="AK159" s="163"/>
      <c r="AL159" s="389"/>
      <c r="AM159" s="61"/>
      <c r="AN159" s="61"/>
      <c r="AO159" s="61"/>
      <c r="AP159" s="61"/>
      <c r="AQ159" s="61"/>
      <c r="AR159" s="61"/>
      <c r="AS159" s="94" t="str">
        <f t="shared" si="20"/>
        <v/>
      </c>
      <c r="AT159" s="61"/>
      <c r="AU159" s="61"/>
      <c r="AV159" s="249"/>
      <c r="AW159" s="61"/>
      <c r="AX159" s="237"/>
      <c r="AY159" s="247"/>
      <c r="AZ159" s="237"/>
      <c r="BA159" s="237"/>
      <c r="BB159" s="237"/>
      <c r="BC159" s="92"/>
      <c r="BD159" s="92"/>
      <c r="BE159" s="237"/>
      <c r="BF159" s="237"/>
      <c r="BG159" s="237"/>
      <c r="BH159" s="237"/>
      <c r="BI159" s="237"/>
      <c r="BJ159" s="295"/>
      <c r="BK159" s="91"/>
      <c r="BL159" s="100"/>
      <c r="BM159" s="100"/>
      <c r="BN159" s="100"/>
      <c r="BO159" s="295"/>
      <c r="BP159" s="61"/>
      <c r="BQ159" s="61"/>
      <c r="BR159" s="61"/>
      <c r="BS159" s="61"/>
      <c r="BT159" s="61"/>
      <c r="BU159" s="61"/>
      <c r="BV159" s="94" t="str">
        <f t="shared" si="21"/>
        <v/>
      </c>
      <c r="BW159" s="61"/>
      <c r="BX159" s="233"/>
      <c r="BY159" s="61"/>
      <c r="BZ159" s="295"/>
      <c r="CA159" s="61"/>
      <c r="CB159" s="61"/>
      <c r="CC159" s="61"/>
      <c r="CD159" s="61"/>
      <c r="CE159" s="61"/>
      <c r="CF159" s="233"/>
      <c r="CG159" s="186" t="str">
        <f t="shared" si="22"/>
        <v/>
      </c>
      <c r="CH159" s="186" t="str">
        <f t="shared" si="23"/>
        <v/>
      </c>
      <c r="CI159" s="186" t="str">
        <f t="shared" si="24"/>
        <v/>
      </c>
      <c r="CJ159" s="92"/>
      <c r="CK159" s="363"/>
      <c r="CL159" s="295"/>
      <c r="CM159" s="82"/>
      <c r="CN159" s="82"/>
      <c r="CO159" s="61"/>
      <c r="CP159" s="61"/>
      <c r="CQ159" s="61"/>
      <c r="CR159" s="54"/>
      <c r="CS159" s="90"/>
      <c r="CT159" s="295"/>
      <c r="CU159" s="34"/>
      <c r="CV159" s="163"/>
      <c r="CW159" s="54"/>
      <c r="CX159" s="295"/>
      <c r="CY159" s="235"/>
      <c r="CZ159" s="191"/>
      <c r="DA159" s="92"/>
      <c r="DB159" s="237"/>
      <c r="DC159" s="167"/>
      <c r="DD159" s="167"/>
      <c r="DE159" s="54"/>
      <c r="DF159" s="235"/>
      <c r="DG159" s="191"/>
      <c r="DH159" s="92"/>
      <c r="DI159" s="237"/>
      <c r="DJ159" s="167"/>
      <c r="DK159" s="167"/>
      <c r="DL159" s="54"/>
      <c r="DM159" s="61"/>
      <c r="DN159" s="61"/>
      <c r="DO159" s="61"/>
      <c r="DP159" s="61"/>
      <c r="DQ159" s="82"/>
      <c r="DR159" s="82"/>
      <c r="DS159" s="61"/>
      <c r="DT159" s="34"/>
      <c r="DU159" s="54"/>
      <c r="DV159" s="237"/>
      <c r="DW159" s="237"/>
      <c r="DX159" s="237"/>
      <c r="DY159" s="295"/>
      <c r="DZ159" s="92"/>
      <c r="EA159" s="92"/>
      <c r="EB159" s="91"/>
      <c r="EC159" s="91"/>
      <c r="ED159" s="228"/>
      <c r="EE159" s="90"/>
      <c r="EF159" s="90"/>
      <c r="EG159" s="90"/>
      <c r="EH159" s="295"/>
    </row>
    <row r="160" spans="1:138" ht="15" customHeight="1" x14ac:dyDescent="0.25">
      <c r="A160" s="54"/>
      <c r="B160" s="316"/>
      <c r="C160" s="54"/>
      <c r="D160" s="34"/>
      <c r="E160" s="34"/>
      <c r="F160" s="34"/>
      <c r="G160" s="34"/>
      <c r="H160" s="34"/>
      <c r="I160" s="34"/>
      <c r="J160" s="34"/>
      <c r="K160" s="163"/>
      <c r="L160" s="54"/>
      <c r="M160" s="54"/>
      <c r="N160" s="54"/>
      <c r="O160" s="54"/>
      <c r="P160" s="34"/>
      <c r="Q160" s="34"/>
      <c r="R160" s="34"/>
      <c r="S160" s="34"/>
      <c r="T160" s="54"/>
      <c r="U160" s="93"/>
      <c r="V160" s="54"/>
      <c r="W160" s="54"/>
      <c r="X160" s="34"/>
      <c r="Y160" s="54"/>
      <c r="Z160" s="34"/>
      <c r="AA160" s="54"/>
      <c r="AB160" s="34"/>
      <c r="AC160" s="295"/>
      <c r="AD160" s="54"/>
      <c r="AE160" s="387"/>
      <c r="AF160" s="34"/>
      <c r="AG160" s="157"/>
      <c r="AH160" s="163"/>
      <c r="AI160" s="54"/>
      <c r="AJ160" s="34"/>
      <c r="AK160" s="163"/>
      <c r="AL160" s="389"/>
      <c r="AM160" s="61"/>
      <c r="AN160" s="61"/>
      <c r="AO160" s="61"/>
      <c r="AP160" s="61"/>
      <c r="AQ160" s="61"/>
      <c r="AR160" s="61"/>
      <c r="AS160" s="94" t="str">
        <f t="shared" si="20"/>
        <v/>
      </c>
      <c r="AT160" s="61"/>
      <c r="AU160" s="61"/>
      <c r="AV160" s="249"/>
      <c r="AW160" s="61"/>
      <c r="AX160" s="237"/>
      <c r="AY160" s="247"/>
      <c r="AZ160" s="237"/>
      <c r="BA160" s="237"/>
      <c r="BB160" s="237"/>
      <c r="BC160" s="92"/>
      <c r="BD160" s="92"/>
      <c r="BE160" s="237"/>
      <c r="BF160" s="237"/>
      <c r="BG160" s="237"/>
      <c r="BH160" s="237"/>
      <c r="BI160" s="237"/>
      <c r="BJ160" s="295"/>
      <c r="BK160" s="91"/>
      <c r="BL160" s="100"/>
      <c r="BM160" s="100"/>
      <c r="BN160" s="100"/>
      <c r="BO160" s="295"/>
      <c r="BP160" s="61"/>
      <c r="BQ160" s="61"/>
      <c r="BR160" s="61"/>
      <c r="BS160" s="61"/>
      <c r="BT160" s="61"/>
      <c r="BU160" s="61"/>
      <c r="BV160" s="94" t="str">
        <f t="shared" si="21"/>
        <v/>
      </c>
      <c r="BW160" s="61"/>
      <c r="BX160" s="233"/>
      <c r="BY160" s="61"/>
      <c r="BZ160" s="295"/>
      <c r="CA160" s="61"/>
      <c r="CB160" s="61"/>
      <c r="CC160" s="61"/>
      <c r="CD160" s="61"/>
      <c r="CE160" s="61"/>
      <c r="CF160" s="233"/>
      <c r="CG160" s="186" t="str">
        <f t="shared" si="22"/>
        <v/>
      </c>
      <c r="CH160" s="186" t="str">
        <f t="shared" si="23"/>
        <v/>
      </c>
      <c r="CI160" s="186" t="str">
        <f t="shared" si="24"/>
        <v/>
      </c>
      <c r="CJ160" s="92"/>
      <c r="CK160" s="363"/>
      <c r="CL160" s="295"/>
      <c r="CM160" s="82"/>
      <c r="CN160" s="82"/>
      <c r="CO160" s="61"/>
      <c r="CP160" s="61"/>
      <c r="CQ160" s="61"/>
      <c r="CR160" s="54"/>
      <c r="CS160" s="90"/>
      <c r="CT160" s="295"/>
      <c r="CU160" s="34"/>
      <c r="CV160" s="163"/>
      <c r="CW160" s="54"/>
      <c r="CX160" s="295"/>
      <c r="CY160" s="235"/>
      <c r="CZ160" s="191"/>
      <c r="DA160" s="92"/>
      <c r="DB160" s="237"/>
      <c r="DC160" s="167"/>
      <c r="DD160" s="167"/>
      <c r="DE160" s="54"/>
      <c r="DF160" s="235"/>
      <c r="DG160" s="191"/>
      <c r="DH160" s="92"/>
      <c r="DI160" s="237"/>
      <c r="DJ160" s="167"/>
      <c r="DK160" s="167"/>
      <c r="DL160" s="54"/>
      <c r="DM160" s="61"/>
      <c r="DN160" s="61"/>
      <c r="DO160" s="61"/>
      <c r="DP160" s="61"/>
      <c r="DQ160" s="82"/>
      <c r="DR160" s="82"/>
      <c r="DS160" s="61"/>
      <c r="DT160" s="34"/>
      <c r="DU160" s="54"/>
      <c r="DV160" s="237"/>
      <c r="DW160" s="237"/>
      <c r="DX160" s="237"/>
      <c r="DY160" s="295"/>
      <c r="DZ160" s="92"/>
      <c r="EA160" s="92"/>
      <c r="EB160" s="91"/>
      <c r="EC160" s="91"/>
      <c r="ED160" s="228"/>
      <c r="EE160" s="90"/>
      <c r="EF160" s="90"/>
      <c r="EG160" s="90"/>
      <c r="EH160" s="295"/>
    </row>
    <row r="161" spans="1:138" ht="15" customHeight="1" x14ac:dyDescent="0.25">
      <c r="A161" s="54"/>
      <c r="B161" s="316"/>
      <c r="C161" s="54"/>
      <c r="D161" s="34"/>
      <c r="E161" s="34"/>
      <c r="F161" s="34"/>
      <c r="G161" s="34"/>
      <c r="H161" s="34"/>
      <c r="I161" s="34"/>
      <c r="J161" s="34"/>
      <c r="K161" s="163"/>
      <c r="L161" s="54"/>
      <c r="M161" s="54"/>
      <c r="N161" s="54"/>
      <c r="O161" s="54"/>
      <c r="P161" s="34"/>
      <c r="Q161" s="34"/>
      <c r="R161" s="34"/>
      <c r="S161" s="34"/>
      <c r="T161" s="54"/>
      <c r="U161" s="93"/>
      <c r="V161" s="54"/>
      <c r="W161" s="54"/>
      <c r="X161" s="34"/>
      <c r="Y161" s="54"/>
      <c r="Z161" s="34"/>
      <c r="AA161" s="54"/>
      <c r="AB161" s="34"/>
      <c r="AC161" s="295"/>
      <c r="AD161" s="54"/>
      <c r="AE161" s="387"/>
      <c r="AF161" s="34"/>
      <c r="AG161" s="157"/>
      <c r="AH161" s="163"/>
      <c r="AI161" s="54"/>
      <c r="AJ161" s="34"/>
      <c r="AK161" s="163"/>
      <c r="AL161" s="389"/>
      <c r="AM161" s="61"/>
      <c r="AN161" s="61"/>
      <c r="AO161" s="61"/>
      <c r="AP161" s="61"/>
      <c r="AQ161" s="61"/>
      <c r="AR161" s="61"/>
      <c r="AS161" s="94" t="str">
        <f t="shared" si="20"/>
        <v/>
      </c>
      <c r="AT161" s="61"/>
      <c r="AU161" s="61"/>
      <c r="AV161" s="249"/>
      <c r="AW161" s="61"/>
      <c r="AX161" s="237"/>
      <c r="AY161" s="247"/>
      <c r="AZ161" s="237"/>
      <c r="BA161" s="237"/>
      <c r="BB161" s="237"/>
      <c r="BC161" s="92"/>
      <c r="BD161" s="92"/>
      <c r="BE161" s="237"/>
      <c r="BF161" s="237"/>
      <c r="BG161" s="237"/>
      <c r="BH161" s="237"/>
      <c r="BI161" s="237"/>
      <c r="BJ161" s="295"/>
      <c r="BK161" s="91"/>
      <c r="BL161" s="100"/>
      <c r="BM161" s="100"/>
      <c r="BN161" s="100"/>
      <c r="BO161" s="295"/>
      <c r="BP161" s="61"/>
      <c r="BQ161" s="61"/>
      <c r="BR161" s="61"/>
      <c r="BS161" s="61"/>
      <c r="BT161" s="61"/>
      <c r="BU161" s="61"/>
      <c r="BV161" s="94" t="str">
        <f t="shared" si="21"/>
        <v/>
      </c>
      <c r="BW161" s="61"/>
      <c r="BX161" s="233"/>
      <c r="BY161" s="61"/>
      <c r="BZ161" s="295"/>
      <c r="CA161" s="61"/>
      <c r="CB161" s="61"/>
      <c r="CC161" s="61"/>
      <c r="CD161" s="61"/>
      <c r="CE161" s="61"/>
      <c r="CF161" s="233"/>
      <c r="CG161" s="186" t="str">
        <f t="shared" si="22"/>
        <v/>
      </c>
      <c r="CH161" s="186" t="str">
        <f t="shared" si="23"/>
        <v/>
      </c>
      <c r="CI161" s="186" t="str">
        <f t="shared" si="24"/>
        <v/>
      </c>
      <c r="CJ161" s="92"/>
      <c r="CK161" s="363"/>
      <c r="CL161" s="295"/>
      <c r="CM161" s="82"/>
      <c r="CN161" s="82"/>
      <c r="CO161" s="61"/>
      <c r="CP161" s="61"/>
      <c r="CQ161" s="61"/>
      <c r="CR161" s="54"/>
      <c r="CS161" s="90"/>
      <c r="CT161" s="295"/>
      <c r="CU161" s="34"/>
      <c r="CV161" s="163"/>
      <c r="CW161" s="54"/>
      <c r="CX161" s="295"/>
      <c r="CY161" s="235"/>
      <c r="CZ161" s="191"/>
      <c r="DA161" s="92"/>
      <c r="DB161" s="237"/>
      <c r="DC161" s="167"/>
      <c r="DD161" s="167"/>
      <c r="DE161" s="54"/>
      <c r="DF161" s="235"/>
      <c r="DG161" s="191"/>
      <c r="DH161" s="92"/>
      <c r="DI161" s="237"/>
      <c r="DJ161" s="167"/>
      <c r="DK161" s="167"/>
      <c r="DL161" s="54"/>
      <c r="DM161" s="61"/>
      <c r="DN161" s="61"/>
      <c r="DO161" s="61"/>
      <c r="DP161" s="61"/>
      <c r="DQ161" s="82"/>
      <c r="DR161" s="82"/>
      <c r="DS161" s="61"/>
      <c r="DT161" s="34"/>
      <c r="DU161" s="54"/>
      <c r="DV161" s="237"/>
      <c r="DW161" s="237"/>
      <c r="DX161" s="237"/>
      <c r="DY161" s="295"/>
      <c r="DZ161" s="92"/>
      <c r="EA161" s="92"/>
      <c r="EB161" s="91"/>
      <c r="EC161" s="91"/>
      <c r="ED161" s="228"/>
      <c r="EE161" s="90"/>
      <c r="EF161" s="90"/>
      <c r="EG161" s="90"/>
      <c r="EH161" s="295"/>
    </row>
    <row r="162" spans="1:138" ht="15" customHeight="1" x14ac:dyDescent="0.25">
      <c r="A162" s="54"/>
      <c r="B162" s="316"/>
      <c r="C162" s="54"/>
      <c r="D162" s="34"/>
      <c r="E162" s="34"/>
      <c r="F162" s="34"/>
      <c r="G162" s="34"/>
      <c r="H162" s="34"/>
      <c r="I162" s="34"/>
      <c r="J162" s="34"/>
      <c r="K162" s="163"/>
      <c r="L162" s="54"/>
      <c r="M162" s="54"/>
      <c r="N162" s="54"/>
      <c r="O162" s="54"/>
      <c r="P162" s="34"/>
      <c r="Q162" s="34"/>
      <c r="R162" s="34"/>
      <c r="S162" s="34"/>
      <c r="T162" s="54"/>
      <c r="U162" s="93"/>
      <c r="V162" s="54"/>
      <c r="W162" s="54"/>
      <c r="X162" s="34"/>
      <c r="Y162" s="54"/>
      <c r="Z162" s="34"/>
      <c r="AA162" s="54"/>
      <c r="AB162" s="34"/>
      <c r="AC162" s="295"/>
      <c r="AD162" s="54"/>
      <c r="AE162" s="387"/>
      <c r="AF162" s="34"/>
      <c r="AG162" s="157"/>
      <c r="AH162" s="163"/>
      <c r="AI162" s="54"/>
      <c r="AJ162" s="34"/>
      <c r="AK162" s="163"/>
      <c r="AL162" s="389"/>
      <c r="AM162" s="61"/>
      <c r="AN162" s="61"/>
      <c r="AO162" s="61"/>
      <c r="AP162" s="61"/>
      <c r="AQ162" s="61"/>
      <c r="AR162" s="61"/>
      <c r="AS162" s="94" t="str">
        <f t="shared" si="20"/>
        <v/>
      </c>
      <c r="AT162" s="61"/>
      <c r="AU162" s="61"/>
      <c r="AV162" s="249"/>
      <c r="AW162" s="61"/>
      <c r="AX162" s="237"/>
      <c r="AY162" s="247"/>
      <c r="AZ162" s="237"/>
      <c r="BA162" s="237"/>
      <c r="BB162" s="237"/>
      <c r="BC162" s="92"/>
      <c r="BD162" s="92"/>
      <c r="BE162" s="237"/>
      <c r="BF162" s="237"/>
      <c r="BG162" s="237"/>
      <c r="BH162" s="237"/>
      <c r="BI162" s="237"/>
      <c r="BJ162" s="295"/>
      <c r="BK162" s="91"/>
      <c r="BL162" s="100"/>
      <c r="BM162" s="100"/>
      <c r="BN162" s="100"/>
      <c r="BO162" s="295"/>
      <c r="BP162" s="61"/>
      <c r="BQ162" s="61"/>
      <c r="BR162" s="61"/>
      <c r="BS162" s="61"/>
      <c r="BT162" s="61"/>
      <c r="BU162" s="61"/>
      <c r="BV162" s="94" t="str">
        <f t="shared" si="21"/>
        <v/>
      </c>
      <c r="BW162" s="61"/>
      <c r="BX162" s="233"/>
      <c r="BY162" s="61"/>
      <c r="BZ162" s="295"/>
      <c r="CA162" s="61"/>
      <c r="CB162" s="61"/>
      <c r="CC162" s="61"/>
      <c r="CD162" s="61"/>
      <c r="CE162" s="61"/>
      <c r="CF162" s="233"/>
      <c r="CG162" s="186" t="str">
        <f t="shared" si="22"/>
        <v/>
      </c>
      <c r="CH162" s="186" t="str">
        <f t="shared" si="23"/>
        <v/>
      </c>
      <c r="CI162" s="186" t="str">
        <f t="shared" si="24"/>
        <v/>
      </c>
      <c r="CJ162" s="92"/>
      <c r="CK162" s="363"/>
      <c r="CL162" s="295"/>
      <c r="CM162" s="82"/>
      <c r="CN162" s="82"/>
      <c r="CO162" s="61"/>
      <c r="CP162" s="61"/>
      <c r="CQ162" s="61"/>
      <c r="CR162" s="54"/>
      <c r="CS162" s="90"/>
      <c r="CT162" s="295"/>
      <c r="CU162" s="34"/>
      <c r="CV162" s="163"/>
      <c r="CW162" s="54"/>
      <c r="CX162" s="295"/>
      <c r="CY162" s="235"/>
      <c r="CZ162" s="191"/>
      <c r="DA162" s="92"/>
      <c r="DB162" s="237"/>
      <c r="DC162" s="167"/>
      <c r="DD162" s="167"/>
      <c r="DE162" s="54"/>
      <c r="DF162" s="235"/>
      <c r="DG162" s="191"/>
      <c r="DH162" s="92"/>
      <c r="DI162" s="237"/>
      <c r="DJ162" s="167"/>
      <c r="DK162" s="167"/>
      <c r="DL162" s="54"/>
      <c r="DM162" s="61"/>
      <c r="DN162" s="61"/>
      <c r="DO162" s="61"/>
      <c r="DP162" s="61"/>
      <c r="DQ162" s="82"/>
      <c r="DR162" s="82"/>
      <c r="DS162" s="61"/>
      <c r="DT162" s="34"/>
      <c r="DU162" s="54"/>
      <c r="DV162" s="237"/>
      <c r="DW162" s="237"/>
      <c r="DX162" s="237"/>
      <c r="DY162" s="295"/>
      <c r="DZ162" s="92"/>
      <c r="EA162" s="92"/>
      <c r="EB162" s="91"/>
      <c r="EC162" s="91"/>
      <c r="ED162" s="228"/>
      <c r="EE162" s="90"/>
      <c r="EF162" s="90"/>
      <c r="EG162" s="90"/>
      <c r="EH162" s="295"/>
    </row>
    <row r="163" spans="1:138" ht="15" customHeight="1" x14ac:dyDescent="0.25">
      <c r="A163" s="54"/>
      <c r="B163" s="316"/>
      <c r="C163" s="54"/>
      <c r="D163" s="34"/>
      <c r="E163" s="34"/>
      <c r="F163" s="34"/>
      <c r="G163" s="34"/>
      <c r="H163" s="34"/>
      <c r="I163" s="34"/>
      <c r="J163" s="34"/>
      <c r="K163" s="163"/>
      <c r="L163" s="54"/>
      <c r="M163" s="54"/>
      <c r="N163" s="54"/>
      <c r="O163" s="54"/>
      <c r="P163" s="34"/>
      <c r="Q163" s="34"/>
      <c r="R163" s="34"/>
      <c r="S163" s="34"/>
      <c r="T163" s="54"/>
      <c r="U163" s="93"/>
      <c r="V163" s="54"/>
      <c r="W163" s="54"/>
      <c r="X163" s="34"/>
      <c r="Y163" s="54"/>
      <c r="Z163" s="34"/>
      <c r="AA163" s="54"/>
      <c r="AB163" s="34"/>
      <c r="AC163" s="295"/>
      <c r="AD163" s="54"/>
      <c r="AE163" s="387"/>
      <c r="AF163" s="34"/>
      <c r="AG163" s="157"/>
      <c r="AH163" s="163"/>
      <c r="AI163" s="54"/>
      <c r="AJ163" s="34"/>
      <c r="AK163" s="163"/>
      <c r="AL163" s="389"/>
      <c r="AM163" s="61"/>
      <c r="AN163" s="61"/>
      <c r="AO163" s="61"/>
      <c r="AP163" s="61"/>
      <c r="AQ163" s="61"/>
      <c r="AR163" s="61"/>
      <c r="AS163" s="94" t="str">
        <f t="shared" si="20"/>
        <v/>
      </c>
      <c r="AT163" s="61"/>
      <c r="AU163" s="61"/>
      <c r="AV163" s="249"/>
      <c r="AW163" s="61"/>
      <c r="AX163" s="237"/>
      <c r="AY163" s="247"/>
      <c r="AZ163" s="237"/>
      <c r="BA163" s="237"/>
      <c r="BB163" s="237"/>
      <c r="BC163" s="92"/>
      <c r="BD163" s="92"/>
      <c r="BE163" s="237"/>
      <c r="BF163" s="237"/>
      <c r="BG163" s="237"/>
      <c r="BH163" s="237"/>
      <c r="BI163" s="237"/>
      <c r="BJ163" s="295"/>
      <c r="BK163" s="91"/>
      <c r="BL163" s="100"/>
      <c r="BM163" s="100"/>
      <c r="BN163" s="100"/>
      <c r="BO163" s="295"/>
      <c r="BP163" s="61"/>
      <c r="BQ163" s="61"/>
      <c r="BR163" s="61"/>
      <c r="BS163" s="61"/>
      <c r="BT163" s="61"/>
      <c r="BU163" s="61"/>
      <c r="BV163" s="94" t="str">
        <f t="shared" si="21"/>
        <v/>
      </c>
      <c r="BW163" s="61"/>
      <c r="BX163" s="233"/>
      <c r="BY163" s="61"/>
      <c r="BZ163" s="295"/>
      <c r="CA163" s="61"/>
      <c r="CB163" s="61"/>
      <c r="CC163" s="61"/>
      <c r="CD163" s="61"/>
      <c r="CE163" s="61"/>
      <c r="CF163" s="233"/>
      <c r="CG163" s="186" t="str">
        <f t="shared" si="22"/>
        <v/>
      </c>
      <c r="CH163" s="186" t="str">
        <f t="shared" si="23"/>
        <v/>
      </c>
      <c r="CI163" s="186" t="str">
        <f t="shared" si="24"/>
        <v/>
      </c>
      <c r="CJ163" s="92"/>
      <c r="CK163" s="363"/>
      <c r="CL163" s="295"/>
      <c r="CM163" s="82"/>
      <c r="CN163" s="82"/>
      <c r="CO163" s="61"/>
      <c r="CP163" s="61"/>
      <c r="CQ163" s="61"/>
      <c r="CR163" s="54"/>
      <c r="CS163" s="90"/>
      <c r="CT163" s="295"/>
      <c r="CU163" s="34"/>
      <c r="CV163" s="163"/>
      <c r="CW163" s="54"/>
      <c r="CX163" s="295"/>
      <c r="CY163" s="235"/>
      <c r="CZ163" s="191"/>
      <c r="DA163" s="92"/>
      <c r="DB163" s="237"/>
      <c r="DC163" s="167"/>
      <c r="DD163" s="167"/>
      <c r="DE163" s="54"/>
      <c r="DF163" s="235"/>
      <c r="DG163" s="191"/>
      <c r="DH163" s="92"/>
      <c r="DI163" s="237"/>
      <c r="DJ163" s="167"/>
      <c r="DK163" s="167"/>
      <c r="DL163" s="54"/>
      <c r="DM163" s="61"/>
      <c r="DN163" s="61"/>
      <c r="DO163" s="61"/>
      <c r="DP163" s="61"/>
      <c r="DQ163" s="82"/>
      <c r="DR163" s="82"/>
      <c r="DS163" s="61"/>
      <c r="DT163" s="34"/>
      <c r="DU163" s="54"/>
      <c r="DV163" s="237"/>
      <c r="DW163" s="237"/>
      <c r="DX163" s="237"/>
      <c r="DY163" s="295"/>
      <c r="DZ163" s="92"/>
      <c r="EA163" s="92"/>
      <c r="EB163" s="91"/>
      <c r="EC163" s="91"/>
      <c r="ED163" s="228"/>
      <c r="EE163" s="90"/>
      <c r="EF163" s="90"/>
      <c r="EG163" s="90"/>
      <c r="EH163" s="295"/>
    </row>
    <row r="164" spans="1:138" ht="15" customHeight="1" x14ac:dyDescent="0.25">
      <c r="A164" s="54"/>
      <c r="B164" s="316"/>
      <c r="C164" s="54"/>
      <c r="D164" s="34"/>
      <c r="E164" s="34"/>
      <c r="F164" s="34"/>
      <c r="G164" s="34"/>
      <c r="H164" s="34"/>
      <c r="I164" s="34"/>
      <c r="J164" s="34"/>
      <c r="K164" s="163"/>
      <c r="L164" s="54"/>
      <c r="M164" s="54"/>
      <c r="N164" s="54"/>
      <c r="O164" s="54"/>
      <c r="P164" s="34"/>
      <c r="Q164" s="34"/>
      <c r="R164" s="34"/>
      <c r="S164" s="34"/>
      <c r="T164" s="54"/>
      <c r="U164" s="93"/>
      <c r="V164" s="54"/>
      <c r="W164" s="54"/>
      <c r="X164" s="34"/>
      <c r="Y164" s="54"/>
      <c r="Z164" s="34"/>
      <c r="AA164" s="54"/>
      <c r="AB164" s="34"/>
      <c r="AC164" s="295"/>
      <c r="AD164" s="54"/>
      <c r="AE164" s="387"/>
      <c r="AF164" s="34"/>
      <c r="AG164" s="157"/>
      <c r="AH164" s="163"/>
      <c r="AI164" s="54"/>
      <c r="AJ164" s="34"/>
      <c r="AK164" s="163"/>
      <c r="AL164" s="389"/>
      <c r="AM164" s="61"/>
      <c r="AN164" s="61"/>
      <c r="AO164" s="61"/>
      <c r="AP164" s="61"/>
      <c r="AQ164" s="61"/>
      <c r="AR164" s="61"/>
      <c r="AS164" s="94" t="str">
        <f t="shared" si="20"/>
        <v/>
      </c>
      <c r="AT164" s="61"/>
      <c r="AU164" s="61"/>
      <c r="AV164" s="249"/>
      <c r="AW164" s="61"/>
      <c r="AX164" s="237"/>
      <c r="AY164" s="247"/>
      <c r="AZ164" s="237"/>
      <c r="BA164" s="237"/>
      <c r="BB164" s="237"/>
      <c r="BC164" s="92"/>
      <c r="BD164" s="92"/>
      <c r="BE164" s="237"/>
      <c r="BF164" s="237"/>
      <c r="BG164" s="237"/>
      <c r="BH164" s="237"/>
      <c r="BI164" s="237"/>
      <c r="BJ164" s="295"/>
      <c r="BK164" s="91"/>
      <c r="BL164" s="100"/>
      <c r="BM164" s="100"/>
      <c r="BN164" s="100"/>
      <c r="BO164" s="295"/>
      <c r="BP164" s="61"/>
      <c r="BQ164" s="61"/>
      <c r="BR164" s="61"/>
      <c r="BS164" s="61"/>
      <c r="BT164" s="61"/>
      <c r="BU164" s="61"/>
      <c r="BV164" s="94" t="str">
        <f t="shared" si="21"/>
        <v/>
      </c>
      <c r="BW164" s="61"/>
      <c r="BX164" s="233"/>
      <c r="BY164" s="61"/>
      <c r="BZ164" s="295"/>
      <c r="CA164" s="61"/>
      <c r="CB164" s="61"/>
      <c r="CC164" s="61"/>
      <c r="CD164" s="61"/>
      <c r="CE164" s="61"/>
      <c r="CF164" s="233"/>
      <c r="CG164" s="186" t="str">
        <f t="shared" si="22"/>
        <v/>
      </c>
      <c r="CH164" s="186" t="str">
        <f t="shared" si="23"/>
        <v/>
      </c>
      <c r="CI164" s="186" t="str">
        <f t="shared" si="24"/>
        <v/>
      </c>
      <c r="CJ164" s="92"/>
      <c r="CK164" s="363"/>
      <c r="CL164" s="295"/>
      <c r="CM164" s="82"/>
      <c r="CN164" s="82"/>
      <c r="CO164" s="61"/>
      <c r="CP164" s="61"/>
      <c r="CQ164" s="61"/>
      <c r="CR164" s="54"/>
      <c r="CS164" s="90"/>
      <c r="CT164" s="295"/>
      <c r="CU164" s="34"/>
      <c r="CV164" s="163"/>
      <c r="CW164" s="54"/>
      <c r="CX164" s="295"/>
      <c r="CY164" s="235"/>
      <c r="CZ164" s="191"/>
      <c r="DA164" s="92"/>
      <c r="DB164" s="237"/>
      <c r="DC164" s="167"/>
      <c r="DD164" s="167"/>
      <c r="DE164" s="54"/>
      <c r="DF164" s="235"/>
      <c r="DG164" s="191"/>
      <c r="DH164" s="92"/>
      <c r="DI164" s="237"/>
      <c r="DJ164" s="167"/>
      <c r="DK164" s="167"/>
      <c r="DL164" s="54"/>
      <c r="DM164" s="61"/>
      <c r="DN164" s="61"/>
      <c r="DO164" s="61"/>
      <c r="DP164" s="61"/>
      <c r="DQ164" s="82"/>
      <c r="DR164" s="82"/>
      <c r="DS164" s="61"/>
      <c r="DT164" s="34"/>
      <c r="DU164" s="54"/>
      <c r="DV164" s="237"/>
      <c r="DW164" s="237"/>
      <c r="DX164" s="237"/>
      <c r="DY164" s="295"/>
      <c r="DZ164" s="92"/>
      <c r="EA164" s="92"/>
      <c r="EB164" s="91"/>
      <c r="EC164" s="91"/>
      <c r="ED164" s="228"/>
      <c r="EE164" s="90"/>
      <c r="EF164" s="90"/>
      <c r="EG164" s="90"/>
      <c r="EH164" s="295"/>
    </row>
    <row r="165" spans="1:138" ht="15" customHeight="1" x14ac:dyDescent="0.25">
      <c r="A165" s="54"/>
      <c r="B165" s="316"/>
      <c r="C165" s="54"/>
      <c r="D165" s="34"/>
      <c r="E165" s="34"/>
      <c r="F165" s="34"/>
      <c r="G165" s="34"/>
      <c r="H165" s="34"/>
      <c r="I165" s="34"/>
      <c r="J165" s="34"/>
      <c r="K165" s="163"/>
      <c r="L165" s="54"/>
      <c r="M165" s="54"/>
      <c r="N165" s="54"/>
      <c r="O165" s="54"/>
      <c r="P165" s="34"/>
      <c r="Q165" s="34"/>
      <c r="R165" s="34"/>
      <c r="S165" s="34"/>
      <c r="T165" s="54"/>
      <c r="U165" s="93"/>
      <c r="V165" s="54"/>
      <c r="W165" s="54"/>
      <c r="X165" s="34"/>
      <c r="Y165" s="54"/>
      <c r="Z165" s="34"/>
      <c r="AA165" s="54"/>
      <c r="AB165" s="34"/>
      <c r="AC165" s="295"/>
      <c r="AD165" s="54"/>
      <c r="AE165" s="387"/>
      <c r="AF165" s="34"/>
      <c r="AG165" s="157"/>
      <c r="AH165" s="163"/>
      <c r="AI165" s="54"/>
      <c r="AJ165" s="34"/>
      <c r="AK165" s="163"/>
      <c r="AL165" s="389"/>
      <c r="AM165" s="61"/>
      <c r="AN165" s="61"/>
      <c r="AO165" s="61"/>
      <c r="AP165" s="61"/>
      <c r="AQ165" s="61"/>
      <c r="AR165" s="61"/>
      <c r="AS165" s="94" t="str">
        <f t="shared" ref="AS165:AS196" si="25">IF(AND(AP165&lt;&gt;"", AQ165&lt;&gt;""),IFERROR(IF(ISBLANK(A165), "", (AP165+AQ165+AR165)),""),"")</f>
        <v/>
      </c>
      <c r="AT165" s="61"/>
      <c r="AU165" s="61"/>
      <c r="AV165" s="249"/>
      <c r="AW165" s="61"/>
      <c r="AX165" s="237"/>
      <c r="AY165" s="247"/>
      <c r="AZ165" s="237"/>
      <c r="BA165" s="237"/>
      <c r="BB165" s="237"/>
      <c r="BC165" s="92"/>
      <c r="BD165" s="92"/>
      <c r="BE165" s="237"/>
      <c r="BF165" s="237"/>
      <c r="BG165" s="237"/>
      <c r="BH165" s="237"/>
      <c r="BI165" s="237"/>
      <c r="BJ165" s="295"/>
      <c r="BK165" s="91"/>
      <c r="BL165" s="100"/>
      <c r="BM165" s="100"/>
      <c r="BN165" s="100"/>
      <c r="BO165" s="295"/>
      <c r="BP165" s="61"/>
      <c r="BQ165" s="61"/>
      <c r="BR165" s="61"/>
      <c r="BS165" s="61"/>
      <c r="BT165" s="61"/>
      <c r="BU165" s="61"/>
      <c r="BV165" s="94" t="str">
        <f t="shared" ref="BV165:BV196" si="26">IF(AND(BS165&lt;&gt;"", BT165&lt;&gt;""),IFERROR(IF(ISBLANK(A165), "", (BS165+BT165+BU165)),""),"")</f>
        <v/>
      </c>
      <c r="BW165" s="61"/>
      <c r="BX165" s="233"/>
      <c r="BY165" s="61"/>
      <c r="BZ165" s="295"/>
      <c r="CA165" s="61"/>
      <c r="CB165" s="61"/>
      <c r="CC165" s="61"/>
      <c r="CD165" s="61"/>
      <c r="CE165" s="61"/>
      <c r="CF165" s="233"/>
      <c r="CG165" s="186" t="str">
        <f t="shared" ref="CG165:CG201" si="27">IF(AND(CB165&lt;&gt;"", CD165&lt;&gt;"", CE165&lt;&gt;""),IFERROR(IF(ISBLANK(A165), "", ((CD165+CE165)/CB165)),""),"")</f>
        <v/>
      </c>
      <c r="CH165" s="186" t="str">
        <f t="shared" ref="CH165:CH201" si="28">IF(AND(CB165&lt;&gt;"", CE165&lt;&gt;""),IFERROR(IF(ISBLANK(A165), "", (CE165/CB165)),""),"")</f>
        <v/>
      </c>
      <c r="CI165" s="186" t="str">
        <f t="shared" ref="CI165:CI201" si="29">IF(AND(CB165&lt;&gt;"", CD165&lt;&gt;""),IFERROR(IF(ISBLANK(A165), "", (CD165/CB165)),""),"")</f>
        <v/>
      </c>
      <c r="CJ165" s="92"/>
      <c r="CK165" s="363"/>
      <c r="CL165" s="295"/>
      <c r="CM165" s="82"/>
      <c r="CN165" s="82"/>
      <c r="CO165" s="61"/>
      <c r="CP165" s="61"/>
      <c r="CQ165" s="61"/>
      <c r="CR165" s="54"/>
      <c r="CS165" s="90"/>
      <c r="CT165" s="295"/>
      <c r="CU165" s="34"/>
      <c r="CV165" s="163"/>
      <c r="CW165" s="54"/>
      <c r="CX165" s="295"/>
      <c r="CY165" s="235"/>
      <c r="CZ165" s="191"/>
      <c r="DA165" s="92"/>
      <c r="DB165" s="237"/>
      <c r="DC165" s="167"/>
      <c r="DD165" s="167"/>
      <c r="DE165" s="54"/>
      <c r="DF165" s="235"/>
      <c r="DG165" s="191"/>
      <c r="DH165" s="92"/>
      <c r="DI165" s="237"/>
      <c r="DJ165" s="167"/>
      <c r="DK165" s="167"/>
      <c r="DL165" s="54"/>
      <c r="DM165" s="61"/>
      <c r="DN165" s="61"/>
      <c r="DO165" s="61"/>
      <c r="DP165" s="61"/>
      <c r="DQ165" s="82"/>
      <c r="DR165" s="82"/>
      <c r="DS165" s="61"/>
      <c r="DT165" s="34"/>
      <c r="DU165" s="54"/>
      <c r="DV165" s="237"/>
      <c r="DW165" s="237"/>
      <c r="DX165" s="237"/>
      <c r="DY165" s="295"/>
      <c r="DZ165" s="92"/>
      <c r="EA165" s="92"/>
      <c r="EB165" s="91"/>
      <c r="EC165" s="91"/>
      <c r="ED165" s="228"/>
      <c r="EE165" s="90"/>
      <c r="EF165" s="90"/>
      <c r="EG165" s="90"/>
      <c r="EH165" s="295"/>
    </row>
    <row r="166" spans="1:138" ht="15" customHeight="1" x14ac:dyDescent="0.25">
      <c r="A166" s="54"/>
      <c r="B166" s="316"/>
      <c r="C166" s="54"/>
      <c r="D166" s="34"/>
      <c r="E166" s="34"/>
      <c r="F166" s="34"/>
      <c r="G166" s="34"/>
      <c r="H166" s="34"/>
      <c r="I166" s="34"/>
      <c r="J166" s="34"/>
      <c r="K166" s="163"/>
      <c r="L166" s="54"/>
      <c r="M166" s="54"/>
      <c r="N166" s="54"/>
      <c r="O166" s="54"/>
      <c r="P166" s="34"/>
      <c r="Q166" s="34"/>
      <c r="R166" s="34"/>
      <c r="S166" s="34"/>
      <c r="T166" s="54"/>
      <c r="U166" s="93"/>
      <c r="V166" s="54"/>
      <c r="W166" s="54"/>
      <c r="X166" s="34"/>
      <c r="Y166" s="54"/>
      <c r="Z166" s="34"/>
      <c r="AA166" s="54"/>
      <c r="AB166" s="34"/>
      <c r="AC166" s="295"/>
      <c r="AD166" s="54"/>
      <c r="AE166" s="387"/>
      <c r="AF166" s="34"/>
      <c r="AG166" s="157"/>
      <c r="AH166" s="163"/>
      <c r="AI166" s="54"/>
      <c r="AJ166" s="34"/>
      <c r="AK166" s="163"/>
      <c r="AL166" s="389"/>
      <c r="AM166" s="61"/>
      <c r="AN166" s="61"/>
      <c r="AO166" s="61"/>
      <c r="AP166" s="61"/>
      <c r="AQ166" s="61"/>
      <c r="AR166" s="61"/>
      <c r="AS166" s="94" t="str">
        <f t="shared" si="25"/>
        <v/>
      </c>
      <c r="AT166" s="61"/>
      <c r="AU166" s="61"/>
      <c r="AV166" s="249"/>
      <c r="AW166" s="61"/>
      <c r="AX166" s="237"/>
      <c r="AY166" s="247"/>
      <c r="AZ166" s="237"/>
      <c r="BA166" s="237"/>
      <c r="BB166" s="237"/>
      <c r="BC166" s="92"/>
      <c r="BD166" s="92"/>
      <c r="BE166" s="237"/>
      <c r="BF166" s="237"/>
      <c r="BG166" s="237"/>
      <c r="BH166" s="237"/>
      <c r="BI166" s="237"/>
      <c r="BJ166" s="295"/>
      <c r="BK166" s="91"/>
      <c r="BL166" s="100"/>
      <c r="BM166" s="100"/>
      <c r="BN166" s="100"/>
      <c r="BO166" s="295"/>
      <c r="BP166" s="61"/>
      <c r="BQ166" s="61"/>
      <c r="BR166" s="61"/>
      <c r="BS166" s="61"/>
      <c r="BT166" s="61"/>
      <c r="BU166" s="61"/>
      <c r="BV166" s="94" t="str">
        <f t="shared" si="26"/>
        <v/>
      </c>
      <c r="BW166" s="61"/>
      <c r="BX166" s="233"/>
      <c r="BY166" s="61"/>
      <c r="BZ166" s="295"/>
      <c r="CA166" s="61"/>
      <c r="CB166" s="61"/>
      <c r="CC166" s="61"/>
      <c r="CD166" s="61"/>
      <c r="CE166" s="61"/>
      <c r="CF166" s="233"/>
      <c r="CG166" s="186" t="str">
        <f t="shared" si="27"/>
        <v/>
      </c>
      <c r="CH166" s="186" t="str">
        <f t="shared" si="28"/>
        <v/>
      </c>
      <c r="CI166" s="186" t="str">
        <f t="shared" si="29"/>
        <v/>
      </c>
      <c r="CJ166" s="92"/>
      <c r="CK166" s="363"/>
      <c r="CL166" s="295"/>
      <c r="CM166" s="82"/>
      <c r="CN166" s="82"/>
      <c r="CO166" s="61"/>
      <c r="CP166" s="61"/>
      <c r="CQ166" s="61"/>
      <c r="CR166" s="54"/>
      <c r="CS166" s="90"/>
      <c r="CT166" s="295"/>
      <c r="CU166" s="34"/>
      <c r="CV166" s="163"/>
      <c r="CW166" s="54"/>
      <c r="CX166" s="295"/>
      <c r="CY166" s="235"/>
      <c r="CZ166" s="191"/>
      <c r="DA166" s="92"/>
      <c r="DB166" s="237"/>
      <c r="DC166" s="167"/>
      <c r="DD166" s="167"/>
      <c r="DE166" s="54"/>
      <c r="DF166" s="235"/>
      <c r="DG166" s="191"/>
      <c r="DH166" s="92"/>
      <c r="DI166" s="237"/>
      <c r="DJ166" s="167"/>
      <c r="DK166" s="167"/>
      <c r="DL166" s="54"/>
      <c r="DM166" s="61"/>
      <c r="DN166" s="61"/>
      <c r="DO166" s="61"/>
      <c r="DP166" s="61"/>
      <c r="DQ166" s="82"/>
      <c r="DR166" s="82"/>
      <c r="DS166" s="61"/>
      <c r="DT166" s="34"/>
      <c r="DU166" s="54"/>
      <c r="DV166" s="237"/>
      <c r="DW166" s="237"/>
      <c r="DX166" s="237"/>
      <c r="DY166" s="295"/>
      <c r="DZ166" s="92"/>
      <c r="EA166" s="92"/>
      <c r="EB166" s="91"/>
      <c r="EC166" s="91"/>
      <c r="ED166" s="228"/>
      <c r="EE166" s="90"/>
      <c r="EF166" s="90"/>
      <c r="EG166" s="90"/>
      <c r="EH166" s="295"/>
    </row>
    <row r="167" spans="1:138" ht="15" customHeight="1" x14ac:dyDescent="0.25">
      <c r="A167" s="54"/>
      <c r="B167" s="316"/>
      <c r="C167" s="54"/>
      <c r="D167" s="34"/>
      <c r="E167" s="34"/>
      <c r="F167" s="34"/>
      <c r="G167" s="34"/>
      <c r="H167" s="34"/>
      <c r="I167" s="34"/>
      <c r="J167" s="34"/>
      <c r="K167" s="163"/>
      <c r="L167" s="54"/>
      <c r="M167" s="54"/>
      <c r="N167" s="54"/>
      <c r="O167" s="54"/>
      <c r="P167" s="34"/>
      <c r="Q167" s="34"/>
      <c r="R167" s="34"/>
      <c r="S167" s="34"/>
      <c r="T167" s="54"/>
      <c r="U167" s="93"/>
      <c r="V167" s="54"/>
      <c r="W167" s="54"/>
      <c r="X167" s="34"/>
      <c r="Y167" s="54"/>
      <c r="Z167" s="34"/>
      <c r="AA167" s="54"/>
      <c r="AB167" s="34"/>
      <c r="AC167" s="295"/>
      <c r="AD167" s="54"/>
      <c r="AE167" s="387"/>
      <c r="AF167" s="34"/>
      <c r="AG167" s="157"/>
      <c r="AH167" s="163"/>
      <c r="AI167" s="54"/>
      <c r="AJ167" s="34"/>
      <c r="AK167" s="163"/>
      <c r="AL167" s="389"/>
      <c r="AM167" s="61"/>
      <c r="AN167" s="61"/>
      <c r="AO167" s="61"/>
      <c r="AP167" s="61"/>
      <c r="AQ167" s="61"/>
      <c r="AR167" s="61"/>
      <c r="AS167" s="94" t="str">
        <f t="shared" si="25"/>
        <v/>
      </c>
      <c r="AT167" s="61"/>
      <c r="AU167" s="61"/>
      <c r="AV167" s="249"/>
      <c r="AW167" s="61"/>
      <c r="AX167" s="237"/>
      <c r="AY167" s="247"/>
      <c r="AZ167" s="237"/>
      <c r="BA167" s="237"/>
      <c r="BB167" s="237"/>
      <c r="BC167" s="92"/>
      <c r="BD167" s="92"/>
      <c r="BE167" s="237"/>
      <c r="BF167" s="237"/>
      <c r="BG167" s="237"/>
      <c r="BH167" s="237"/>
      <c r="BI167" s="237"/>
      <c r="BJ167" s="295"/>
      <c r="BK167" s="91"/>
      <c r="BL167" s="100"/>
      <c r="BM167" s="100"/>
      <c r="BN167" s="100"/>
      <c r="BO167" s="295"/>
      <c r="BP167" s="61"/>
      <c r="BQ167" s="61"/>
      <c r="BR167" s="61"/>
      <c r="BS167" s="61"/>
      <c r="BT167" s="61"/>
      <c r="BU167" s="61"/>
      <c r="BV167" s="94" t="str">
        <f t="shared" si="26"/>
        <v/>
      </c>
      <c r="BW167" s="61"/>
      <c r="BX167" s="233"/>
      <c r="BY167" s="61"/>
      <c r="BZ167" s="295"/>
      <c r="CA167" s="61"/>
      <c r="CB167" s="61"/>
      <c r="CC167" s="61"/>
      <c r="CD167" s="61"/>
      <c r="CE167" s="61"/>
      <c r="CF167" s="233"/>
      <c r="CG167" s="186" t="str">
        <f t="shared" si="27"/>
        <v/>
      </c>
      <c r="CH167" s="186" t="str">
        <f t="shared" si="28"/>
        <v/>
      </c>
      <c r="CI167" s="186" t="str">
        <f t="shared" si="29"/>
        <v/>
      </c>
      <c r="CJ167" s="92"/>
      <c r="CK167" s="363"/>
      <c r="CL167" s="295"/>
      <c r="CM167" s="82"/>
      <c r="CN167" s="82"/>
      <c r="CO167" s="61"/>
      <c r="CP167" s="61"/>
      <c r="CQ167" s="61"/>
      <c r="CR167" s="54"/>
      <c r="CS167" s="90"/>
      <c r="CT167" s="295"/>
      <c r="CU167" s="34"/>
      <c r="CV167" s="163"/>
      <c r="CW167" s="54"/>
      <c r="CX167" s="295"/>
      <c r="CY167" s="235"/>
      <c r="CZ167" s="191"/>
      <c r="DA167" s="92"/>
      <c r="DB167" s="237"/>
      <c r="DC167" s="167"/>
      <c r="DD167" s="167"/>
      <c r="DE167" s="54"/>
      <c r="DF167" s="235"/>
      <c r="DG167" s="191"/>
      <c r="DH167" s="92"/>
      <c r="DI167" s="237"/>
      <c r="DJ167" s="167"/>
      <c r="DK167" s="167"/>
      <c r="DL167" s="54"/>
      <c r="DM167" s="61"/>
      <c r="DN167" s="61"/>
      <c r="DO167" s="61"/>
      <c r="DP167" s="61"/>
      <c r="DQ167" s="82"/>
      <c r="DR167" s="82"/>
      <c r="DS167" s="61"/>
      <c r="DT167" s="34"/>
      <c r="DU167" s="54"/>
      <c r="DV167" s="237"/>
      <c r="DW167" s="237"/>
      <c r="DX167" s="237"/>
      <c r="DY167" s="295"/>
      <c r="DZ167" s="92"/>
      <c r="EA167" s="92"/>
      <c r="EB167" s="91"/>
      <c r="EC167" s="91"/>
      <c r="ED167" s="228"/>
      <c r="EE167" s="90"/>
      <c r="EF167" s="90"/>
      <c r="EG167" s="90"/>
      <c r="EH167" s="295"/>
    </row>
    <row r="168" spans="1:138" ht="15" customHeight="1" x14ac:dyDescent="0.25">
      <c r="A168" s="54"/>
      <c r="B168" s="316"/>
      <c r="C168" s="54"/>
      <c r="D168" s="34"/>
      <c r="E168" s="34"/>
      <c r="F168" s="34"/>
      <c r="G168" s="34"/>
      <c r="H168" s="34"/>
      <c r="I168" s="34"/>
      <c r="J168" s="34"/>
      <c r="K168" s="163"/>
      <c r="L168" s="54"/>
      <c r="M168" s="54"/>
      <c r="N168" s="54"/>
      <c r="O168" s="54"/>
      <c r="P168" s="34"/>
      <c r="Q168" s="34"/>
      <c r="R168" s="34"/>
      <c r="S168" s="34"/>
      <c r="T168" s="54"/>
      <c r="U168" s="93"/>
      <c r="V168" s="54"/>
      <c r="W168" s="54"/>
      <c r="X168" s="34"/>
      <c r="Y168" s="54"/>
      <c r="Z168" s="34"/>
      <c r="AA168" s="54"/>
      <c r="AB168" s="34"/>
      <c r="AC168" s="295"/>
      <c r="AD168" s="54"/>
      <c r="AE168" s="387"/>
      <c r="AF168" s="34"/>
      <c r="AG168" s="157"/>
      <c r="AH168" s="163"/>
      <c r="AI168" s="54"/>
      <c r="AJ168" s="34"/>
      <c r="AK168" s="163"/>
      <c r="AL168" s="389"/>
      <c r="AM168" s="61"/>
      <c r="AN168" s="61"/>
      <c r="AO168" s="61"/>
      <c r="AP168" s="61"/>
      <c r="AQ168" s="61"/>
      <c r="AR168" s="61"/>
      <c r="AS168" s="94" t="str">
        <f t="shared" si="25"/>
        <v/>
      </c>
      <c r="AT168" s="61"/>
      <c r="AU168" s="61"/>
      <c r="AV168" s="249"/>
      <c r="AW168" s="61"/>
      <c r="AX168" s="237"/>
      <c r="AY168" s="247"/>
      <c r="AZ168" s="237"/>
      <c r="BA168" s="237"/>
      <c r="BB168" s="237"/>
      <c r="BC168" s="92"/>
      <c r="BD168" s="92"/>
      <c r="BE168" s="237"/>
      <c r="BF168" s="237"/>
      <c r="BG168" s="237"/>
      <c r="BH168" s="237"/>
      <c r="BI168" s="237"/>
      <c r="BJ168" s="295"/>
      <c r="BK168" s="91"/>
      <c r="BL168" s="100"/>
      <c r="BM168" s="100"/>
      <c r="BN168" s="100"/>
      <c r="BO168" s="295"/>
      <c r="BP168" s="61"/>
      <c r="BQ168" s="61"/>
      <c r="BR168" s="61"/>
      <c r="BS168" s="61"/>
      <c r="BT168" s="61"/>
      <c r="BU168" s="61"/>
      <c r="BV168" s="94" t="str">
        <f t="shared" si="26"/>
        <v/>
      </c>
      <c r="BW168" s="61"/>
      <c r="BX168" s="233"/>
      <c r="BY168" s="61"/>
      <c r="BZ168" s="295"/>
      <c r="CA168" s="61"/>
      <c r="CB168" s="61"/>
      <c r="CC168" s="61"/>
      <c r="CD168" s="61"/>
      <c r="CE168" s="61"/>
      <c r="CF168" s="233"/>
      <c r="CG168" s="186" t="str">
        <f t="shared" si="27"/>
        <v/>
      </c>
      <c r="CH168" s="186" t="str">
        <f t="shared" si="28"/>
        <v/>
      </c>
      <c r="CI168" s="186" t="str">
        <f t="shared" si="29"/>
        <v/>
      </c>
      <c r="CJ168" s="92"/>
      <c r="CK168" s="363"/>
      <c r="CL168" s="295"/>
      <c r="CM168" s="82"/>
      <c r="CN168" s="82"/>
      <c r="CO168" s="61"/>
      <c r="CP168" s="61"/>
      <c r="CQ168" s="61"/>
      <c r="CR168" s="54"/>
      <c r="CS168" s="90"/>
      <c r="CT168" s="295"/>
      <c r="CU168" s="34"/>
      <c r="CV168" s="163"/>
      <c r="CW168" s="54"/>
      <c r="CX168" s="295"/>
      <c r="CY168" s="235"/>
      <c r="CZ168" s="191"/>
      <c r="DA168" s="92"/>
      <c r="DB168" s="237"/>
      <c r="DC168" s="167"/>
      <c r="DD168" s="167"/>
      <c r="DE168" s="54"/>
      <c r="DF168" s="235"/>
      <c r="DG168" s="191"/>
      <c r="DH168" s="92"/>
      <c r="DI168" s="237"/>
      <c r="DJ168" s="167"/>
      <c r="DK168" s="167"/>
      <c r="DL168" s="54"/>
      <c r="DM168" s="61"/>
      <c r="DN168" s="61"/>
      <c r="DO168" s="61"/>
      <c r="DP168" s="61"/>
      <c r="DQ168" s="82"/>
      <c r="DR168" s="82"/>
      <c r="DS168" s="61"/>
      <c r="DT168" s="34"/>
      <c r="DU168" s="54"/>
      <c r="DV168" s="237"/>
      <c r="DW168" s="237"/>
      <c r="DX168" s="237"/>
      <c r="DY168" s="295"/>
      <c r="DZ168" s="92"/>
      <c r="EA168" s="92"/>
      <c r="EB168" s="91"/>
      <c r="EC168" s="91"/>
      <c r="ED168" s="228"/>
      <c r="EE168" s="90"/>
      <c r="EF168" s="90"/>
      <c r="EG168" s="90"/>
      <c r="EH168" s="295"/>
    </row>
    <row r="169" spans="1:138" ht="15" customHeight="1" x14ac:dyDescent="0.25">
      <c r="A169" s="54"/>
      <c r="B169" s="316"/>
      <c r="C169" s="54"/>
      <c r="D169" s="34"/>
      <c r="E169" s="34"/>
      <c r="F169" s="34"/>
      <c r="G169" s="34"/>
      <c r="H169" s="34"/>
      <c r="I169" s="34"/>
      <c r="J169" s="34"/>
      <c r="K169" s="163"/>
      <c r="L169" s="54"/>
      <c r="M169" s="54"/>
      <c r="N169" s="54"/>
      <c r="O169" s="54"/>
      <c r="P169" s="34"/>
      <c r="Q169" s="34"/>
      <c r="R169" s="34"/>
      <c r="S169" s="34"/>
      <c r="T169" s="54"/>
      <c r="U169" s="93"/>
      <c r="V169" s="54"/>
      <c r="W169" s="54"/>
      <c r="X169" s="34"/>
      <c r="Y169" s="54"/>
      <c r="Z169" s="34"/>
      <c r="AA169" s="54"/>
      <c r="AB169" s="34"/>
      <c r="AC169" s="295"/>
      <c r="AD169" s="54"/>
      <c r="AE169" s="387"/>
      <c r="AF169" s="34"/>
      <c r="AG169" s="157"/>
      <c r="AH169" s="163"/>
      <c r="AI169" s="54"/>
      <c r="AJ169" s="34"/>
      <c r="AK169" s="163"/>
      <c r="AL169" s="389"/>
      <c r="AM169" s="61"/>
      <c r="AN169" s="61"/>
      <c r="AO169" s="61"/>
      <c r="AP169" s="61"/>
      <c r="AQ169" s="61"/>
      <c r="AR169" s="61"/>
      <c r="AS169" s="94" t="str">
        <f t="shared" si="25"/>
        <v/>
      </c>
      <c r="AT169" s="61"/>
      <c r="AU169" s="61"/>
      <c r="AV169" s="249"/>
      <c r="AW169" s="61"/>
      <c r="AX169" s="237"/>
      <c r="AY169" s="247"/>
      <c r="AZ169" s="237"/>
      <c r="BA169" s="237"/>
      <c r="BB169" s="237"/>
      <c r="BC169" s="92"/>
      <c r="BD169" s="92"/>
      <c r="BE169" s="237"/>
      <c r="BF169" s="237"/>
      <c r="BG169" s="237"/>
      <c r="BH169" s="237"/>
      <c r="BI169" s="237"/>
      <c r="BJ169" s="295"/>
      <c r="BK169" s="91"/>
      <c r="BL169" s="100"/>
      <c r="BM169" s="100"/>
      <c r="BN169" s="100"/>
      <c r="BO169" s="295"/>
      <c r="BP169" s="61"/>
      <c r="BQ169" s="61"/>
      <c r="BR169" s="61"/>
      <c r="BS169" s="61"/>
      <c r="BT169" s="61"/>
      <c r="BU169" s="61"/>
      <c r="BV169" s="94" t="str">
        <f t="shared" si="26"/>
        <v/>
      </c>
      <c r="BW169" s="61"/>
      <c r="BX169" s="233"/>
      <c r="BY169" s="61"/>
      <c r="BZ169" s="295"/>
      <c r="CA169" s="61"/>
      <c r="CB169" s="61"/>
      <c r="CC169" s="61"/>
      <c r="CD169" s="61"/>
      <c r="CE169" s="61"/>
      <c r="CF169" s="233"/>
      <c r="CG169" s="186" t="str">
        <f t="shared" si="27"/>
        <v/>
      </c>
      <c r="CH169" s="186" t="str">
        <f t="shared" si="28"/>
        <v/>
      </c>
      <c r="CI169" s="186" t="str">
        <f t="shared" si="29"/>
        <v/>
      </c>
      <c r="CJ169" s="92"/>
      <c r="CK169" s="363"/>
      <c r="CL169" s="295"/>
      <c r="CM169" s="82"/>
      <c r="CN169" s="82"/>
      <c r="CO169" s="61"/>
      <c r="CP169" s="61"/>
      <c r="CQ169" s="61"/>
      <c r="CR169" s="54"/>
      <c r="CS169" s="90"/>
      <c r="CT169" s="295"/>
      <c r="CU169" s="34"/>
      <c r="CV169" s="163"/>
      <c r="CW169" s="54"/>
      <c r="CX169" s="295"/>
      <c r="CY169" s="235"/>
      <c r="CZ169" s="191"/>
      <c r="DA169" s="92"/>
      <c r="DB169" s="237"/>
      <c r="DC169" s="167"/>
      <c r="DD169" s="167"/>
      <c r="DE169" s="54"/>
      <c r="DF169" s="235"/>
      <c r="DG169" s="191"/>
      <c r="DH169" s="92"/>
      <c r="DI169" s="237"/>
      <c r="DJ169" s="167"/>
      <c r="DK169" s="167"/>
      <c r="DL169" s="54"/>
      <c r="DM169" s="61"/>
      <c r="DN169" s="61"/>
      <c r="DO169" s="61"/>
      <c r="DP169" s="61"/>
      <c r="DQ169" s="82"/>
      <c r="DR169" s="82"/>
      <c r="DS169" s="61"/>
      <c r="DT169" s="34"/>
      <c r="DU169" s="54"/>
      <c r="DV169" s="237"/>
      <c r="DW169" s="237"/>
      <c r="DX169" s="237"/>
      <c r="DY169" s="295"/>
      <c r="DZ169" s="92"/>
      <c r="EA169" s="92"/>
      <c r="EB169" s="91"/>
      <c r="EC169" s="91"/>
      <c r="ED169" s="228"/>
      <c r="EE169" s="90"/>
      <c r="EF169" s="90"/>
      <c r="EG169" s="90"/>
      <c r="EH169" s="295"/>
    </row>
    <row r="170" spans="1:138" ht="15" customHeight="1" x14ac:dyDescent="0.25">
      <c r="A170" s="54"/>
      <c r="B170" s="316"/>
      <c r="C170" s="54"/>
      <c r="D170" s="34"/>
      <c r="E170" s="34"/>
      <c r="F170" s="34"/>
      <c r="G170" s="34"/>
      <c r="H170" s="34"/>
      <c r="I170" s="34"/>
      <c r="J170" s="34"/>
      <c r="K170" s="163"/>
      <c r="L170" s="54"/>
      <c r="M170" s="54"/>
      <c r="N170" s="54"/>
      <c r="O170" s="54"/>
      <c r="P170" s="34"/>
      <c r="Q170" s="34"/>
      <c r="R170" s="34"/>
      <c r="S170" s="34"/>
      <c r="T170" s="54"/>
      <c r="U170" s="93"/>
      <c r="V170" s="54"/>
      <c r="W170" s="54"/>
      <c r="X170" s="34"/>
      <c r="Y170" s="54"/>
      <c r="Z170" s="34"/>
      <c r="AA170" s="54"/>
      <c r="AB170" s="34"/>
      <c r="AC170" s="295"/>
      <c r="AD170" s="54"/>
      <c r="AE170" s="387"/>
      <c r="AF170" s="34"/>
      <c r="AG170" s="157"/>
      <c r="AH170" s="163"/>
      <c r="AI170" s="54"/>
      <c r="AJ170" s="34"/>
      <c r="AK170" s="163"/>
      <c r="AL170" s="389"/>
      <c r="AM170" s="61"/>
      <c r="AN170" s="61"/>
      <c r="AO170" s="61"/>
      <c r="AP170" s="61"/>
      <c r="AQ170" s="61"/>
      <c r="AR170" s="61"/>
      <c r="AS170" s="94" t="str">
        <f t="shared" si="25"/>
        <v/>
      </c>
      <c r="AT170" s="61"/>
      <c r="AU170" s="61"/>
      <c r="AV170" s="249"/>
      <c r="AW170" s="61"/>
      <c r="AX170" s="237"/>
      <c r="AY170" s="247"/>
      <c r="AZ170" s="237"/>
      <c r="BA170" s="237"/>
      <c r="BB170" s="237"/>
      <c r="BC170" s="92"/>
      <c r="BD170" s="92"/>
      <c r="BE170" s="237"/>
      <c r="BF170" s="237"/>
      <c r="BG170" s="237"/>
      <c r="BH170" s="237"/>
      <c r="BI170" s="237"/>
      <c r="BJ170" s="295"/>
      <c r="BK170" s="91"/>
      <c r="BL170" s="100"/>
      <c r="BM170" s="100"/>
      <c r="BN170" s="100"/>
      <c r="BO170" s="295"/>
      <c r="BP170" s="61"/>
      <c r="BQ170" s="61"/>
      <c r="BR170" s="61"/>
      <c r="BS170" s="61"/>
      <c r="BT170" s="61"/>
      <c r="BU170" s="61"/>
      <c r="BV170" s="94" t="str">
        <f t="shared" si="26"/>
        <v/>
      </c>
      <c r="BW170" s="61"/>
      <c r="BX170" s="233"/>
      <c r="BY170" s="61"/>
      <c r="BZ170" s="295"/>
      <c r="CA170" s="61"/>
      <c r="CB170" s="61"/>
      <c r="CC170" s="61"/>
      <c r="CD170" s="61"/>
      <c r="CE170" s="61"/>
      <c r="CF170" s="233"/>
      <c r="CG170" s="186" t="str">
        <f t="shared" si="27"/>
        <v/>
      </c>
      <c r="CH170" s="186" t="str">
        <f t="shared" si="28"/>
        <v/>
      </c>
      <c r="CI170" s="186" t="str">
        <f t="shared" si="29"/>
        <v/>
      </c>
      <c r="CJ170" s="92"/>
      <c r="CK170" s="363"/>
      <c r="CL170" s="295"/>
      <c r="CM170" s="82"/>
      <c r="CN170" s="82"/>
      <c r="CO170" s="61"/>
      <c r="CP170" s="61"/>
      <c r="CQ170" s="61"/>
      <c r="CR170" s="54"/>
      <c r="CS170" s="90"/>
      <c r="CT170" s="295"/>
      <c r="CU170" s="34"/>
      <c r="CV170" s="163"/>
      <c r="CW170" s="54"/>
      <c r="CX170" s="295"/>
      <c r="CY170" s="235"/>
      <c r="CZ170" s="191"/>
      <c r="DA170" s="92"/>
      <c r="DB170" s="237"/>
      <c r="DC170" s="167"/>
      <c r="DD170" s="167"/>
      <c r="DE170" s="54"/>
      <c r="DF170" s="235"/>
      <c r="DG170" s="191"/>
      <c r="DH170" s="92"/>
      <c r="DI170" s="237"/>
      <c r="DJ170" s="167"/>
      <c r="DK170" s="167"/>
      <c r="DL170" s="54"/>
      <c r="DM170" s="61"/>
      <c r="DN170" s="61"/>
      <c r="DO170" s="61"/>
      <c r="DP170" s="61"/>
      <c r="DQ170" s="82"/>
      <c r="DR170" s="82"/>
      <c r="DS170" s="61"/>
      <c r="DT170" s="34"/>
      <c r="DU170" s="54"/>
      <c r="DV170" s="237"/>
      <c r="DW170" s="237"/>
      <c r="DX170" s="237"/>
      <c r="DY170" s="295"/>
      <c r="DZ170" s="92"/>
      <c r="EA170" s="92"/>
      <c r="EB170" s="91"/>
      <c r="EC170" s="91"/>
      <c r="ED170" s="228"/>
      <c r="EE170" s="90"/>
      <c r="EF170" s="90"/>
      <c r="EG170" s="90"/>
      <c r="EH170" s="295"/>
    </row>
    <row r="171" spans="1:138" ht="15" customHeight="1" x14ac:dyDescent="0.25">
      <c r="A171" s="54"/>
      <c r="B171" s="316"/>
      <c r="C171" s="54"/>
      <c r="D171" s="34"/>
      <c r="E171" s="34"/>
      <c r="F171" s="34"/>
      <c r="G171" s="34"/>
      <c r="H171" s="34"/>
      <c r="I171" s="34"/>
      <c r="J171" s="34"/>
      <c r="K171" s="163"/>
      <c r="L171" s="54"/>
      <c r="M171" s="54"/>
      <c r="N171" s="54"/>
      <c r="O171" s="54"/>
      <c r="P171" s="34"/>
      <c r="Q171" s="34"/>
      <c r="R171" s="34"/>
      <c r="S171" s="34"/>
      <c r="T171" s="54"/>
      <c r="U171" s="93"/>
      <c r="V171" s="54"/>
      <c r="W171" s="54"/>
      <c r="X171" s="34"/>
      <c r="Y171" s="54"/>
      <c r="Z171" s="34"/>
      <c r="AA171" s="54"/>
      <c r="AB171" s="34"/>
      <c r="AC171" s="295"/>
      <c r="AD171" s="54"/>
      <c r="AE171" s="387"/>
      <c r="AF171" s="34"/>
      <c r="AG171" s="157"/>
      <c r="AH171" s="163"/>
      <c r="AI171" s="54"/>
      <c r="AJ171" s="34"/>
      <c r="AK171" s="163"/>
      <c r="AL171" s="389"/>
      <c r="AM171" s="61"/>
      <c r="AN171" s="61"/>
      <c r="AO171" s="61"/>
      <c r="AP171" s="61"/>
      <c r="AQ171" s="61"/>
      <c r="AR171" s="61"/>
      <c r="AS171" s="94" t="str">
        <f t="shared" si="25"/>
        <v/>
      </c>
      <c r="AT171" s="61"/>
      <c r="AU171" s="61"/>
      <c r="AV171" s="249"/>
      <c r="AW171" s="61"/>
      <c r="AX171" s="237"/>
      <c r="AY171" s="247"/>
      <c r="AZ171" s="237"/>
      <c r="BA171" s="237"/>
      <c r="BB171" s="237"/>
      <c r="BC171" s="92"/>
      <c r="BD171" s="92"/>
      <c r="BE171" s="237"/>
      <c r="BF171" s="237"/>
      <c r="BG171" s="237"/>
      <c r="BH171" s="237"/>
      <c r="BI171" s="237"/>
      <c r="BJ171" s="295"/>
      <c r="BK171" s="91"/>
      <c r="BL171" s="100"/>
      <c r="BM171" s="100"/>
      <c r="BN171" s="100"/>
      <c r="BO171" s="295"/>
      <c r="BP171" s="61"/>
      <c r="BQ171" s="61"/>
      <c r="BR171" s="61"/>
      <c r="BS171" s="61"/>
      <c r="BT171" s="61"/>
      <c r="BU171" s="61"/>
      <c r="BV171" s="94" t="str">
        <f t="shared" si="26"/>
        <v/>
      </c>
      <c r="BW171" s="61"/>
      <c r="BX171" s="233"/>
      <c r="BY171" s="61"/>
      <c r="BZ171" s="295"/>
      <c r="CA171" s="61"/>
      <c r="CB171" s="61"/>
      <c r="CC171" s="61"/>
      <c r="CD171" s="61"/>
      <c r="CE171" s="61"/>
      <c r="CF171" s="233"/>
      <c r="CG171" s="186" t="str">
        <f t="shared" si="27"/>
        <v/>
      </c>
      <c r="CH171" s="186" t="str">
        <f t="shared" si="28"/>
        <v/>
      </c>
      <c r="CI171" s="186" t="str">
        <f t="shared" si="29"/>
        <v/>
      </c>
      <c r="CJ171" s="92"/>
      <c r="CK171" s="363"/>
      <c r="CL171" s="295"/>
      <c r="CM171" s="82"/>
      <c r="CN171" s="82"/>
      <c r="CO171" s="61"/>
      <c r="CP171" s="61"/>
      <c r="CQ171" s="61"/>
      <c r="CR171" s="54"/>
      <c r="CS171" s="90"/>
      <c r="CT171" s="295"/>
      <c r="CU171" s="34"/>
      <c r="CV171" s="163"/>
      <c r="CW171" s="54"/>
      <c r="CX171" s="295"/>
      <c r="CY171" s="235"/>
      <c r="CZ171" s="191"/>
      <c r="DA171" s="92"/>
      <c r="DB171" s="237"/>
      <c r="DC171" s="167"/>
      <c r="DD171" s="167"/>
      <c r="DE171" s="54"/>
      <c r="DF171" s="235"/>
      <c r="DG171" s="191"/>
      <c r="DH171" s="92"/>
      <c r="DI171" s="237"/>
      <c r="DJ171" s="167"/>
      <c r="DK171" s="167"/>
      <c r="DL171" s="54"/>
      <c r="DM171" s="61"/>
      <c r="DN171" s="61"/>
      <c r="DO171" s="61"/>
      <c r="DP171" s="61"/>
      <c r="DQ171" s="82"/>
      <c r="DR171" s="82"/>
      <c r="DS171" s="61"/>
      <c r="DT171" s="34"/>
      <c r="DU171" s="54"/>
      <c r="DV171" s="237"/>
      <c r="DW171" s="237"/>
      <c r="DX171" s="237"/>
      <c r="DY171" s="295"/>
      <c r="DZ171" s="92"/>
      <c r="EA171" s="92"/>
      <c r="EB171" s="91"/>
      <c r="EC171" s="91"/>
      <c r="ED171" s="228"/>
      <c r="EE171" s="90"/>
      <c r="EF171" s="90"/>
      <c r="EG171" s="90"/>
      <c r="EH171" s="295"/>
    </row>
    <row r="172" spans="1:138" ht="15" customHeight="1" x14ac:dyDescent="0.25">
      <c r="A172" s="54"/>
      <c r="B172" s="316"/>
      <c r="C172" s="54"/>
      <c r="D172" s="34"/>
      <c r="E172" s="34"/>
      <c r="F172" s="34"/>
      <c r="G172" s="34"/>
      <c r="H172" s="34"/>
      <c r="I172" s="34"/>
      <c r="J172" s="34"/>
      <c r="K172" s="163"/>
      <c r="L172" s="54"/>
      <c r="M172" s="54"/>
      <c r="N172" s="54"/>
      <c r="O172" s="54"/>
      <c r="P172" s="34"/>
      <c r="Q172" s="34"/>
      <c r="R172" s="34"/>
      <c r="S172" s="34"/>
      <c r="T172" s="54"/>
      <c r="U172" s="93"/>
      <c r="V172" s="54"/>
      <c r="W172" s="54"/>
      <c r="X172" s="34"/>
      <c r="Y172" s="54"/>
      <c r="Z172" s="34"/>
      <c r="AA172" s="54"/>
      <c r="AB172" s="34"/>
      <c r="AC172" s="295"/>
      <c r="AD172" s="54"/>
      <c r="AE172" s="387"/>
      <c r="AF172" s="34"/>
      <c r="AG172" s="157"/>
      <c r="AH172" s="163"/>
      <c r="AI172" s="54"/>
      <c r="AJ172" s="34"/>
      <c r="AK172" s="163"/>
      <c r="AL172" s="389"/>
      <c r="AM172" s="61"/>
      <c r="AN172" s="61"/>
      <c r="AO172" s="61"/>
      <c r="AP172" s="61"/>
      <c r="AQ172" s="61"/>
      <c r="AR172" s="61"/>
      <c r="AS172" s="94" t="str">
        <f t="shared" si="25"/>
        <v/>
      </c>
      <c r="AT172" s="61"/>
      <c r="AU172" s="61"/>
      <c r="AV172" s="249"/>
      <c r="AW172" s="61"/>
      <c r="AX172" s="237"/>
      <c r="AY172" s="247"/>
      <c r="AZ172" s="237"/>
      <c r="BA172" s="237"/>
      <c r="BB172" s="237"/>
      <c r="BC172" s="92"/>
      <c r="BD172" s="92"/>
      <c r="BE172" s="237"/>
      <c r="BF172" s="237"/>
      <c r="BG172" s="237"/>
      <c r="BH172" s="237"/>
      <c r="BI172" s="237"/>
      <c r="BJ172" s="295"/>
      <c r="BK172" s="91"/>
      <c r="BL172" s="100"/>
      <c r="BM172" s="100"/>
      <c r="BN172" s="100"/>
      <c r="BO172" s="295"/>
      <c r="BP172" s="61"/>
      <c r="BQ172" s="61"/>
      <c r="BR172" s="61"/>
      <c r="BS172" s="61"/>
      <c r="BT172" s="61"/>
      <c r="BU172" s="61"/>
      <c r="BV172" s="94" t="str">
        <f t="shared" si="26"/>
        <v/>
      </c>
      <c r="BW172" s="61"/>
      <c r="BX172" s="233"/>
      <c r="BY172" s="61"/>
      <c r="BZ172" s="295"/>
      <c r="CA172" s="61"/>
      <c r="CB172" s="61"/>
      <c r="CC172" s="61"/>
      <c r="CD172" s="61"/>
      <c r="CE172" s="61"/>
      <c r="CF172" s="233"/>
      <c r="CG172" s="186" t="str">
        <f t="shared" si="27"/>
        <v/>
      </c>
      <c r="CH172" s="186" t="str">
        <f t="shared" si="28"/>
        <v/>
      </c>
      <c r="CI172" s="186" t="str">
        <f t="shared" si="29"/>
        <v/>
      </c>
      <c r="CJ172" s="92"/>
      <c r="CK172" s="363"/>
      <c r="CL172" s="295"/>
      <c r="CM172" s="82"/>
      <c r="CN172" s="82"/>
      <c r="CO172" s="61"/>
      <c r="CP172" s="61"/>
      <c r="CQ172" s="61"/>
      <c r="CR172" s="54"/>
      <c r="CS172" s="90"/>
      <c r="CT172" s="295"/>
      <c r="CU172" s="34"/>
      <c r="CV172" s="163"/>
      <c r="CW172" s="54"/>
      <c r="CX172" s="295"/>
      <c r="CY172" s="235"/>
      <c r="CZ172" s="191"/>
      <c r="DA172" s="92"/>
      <c r="DB172" s="237"/>
      <c r="DC172" s="167"/>
      <c r="DD172" s="167"/>
      <c r="DE172" s="54"/>
      <c r="DF172" s="235"/>
      <c r="DG172" s="191"/>
      <c r="DH172" s="92"/>
      <c r="DI172" s="237"/>
      <c r="DJ172" s="167"/>
      <c r="DK172" s="167"/>
      <c r="DL172" s="54"/>
      <c r="DM172" s="61"/>
      <c r="DN172" s="61"/>
      <c r="DO172" s="61"/>
      <c r="DP172" s="61"/>
      <c r="DQ172" s="82"/>
      <c r="DR172" s="82"/>
      <c r="DS172" s="61"/>
      <c r="DT172" s="34"/>
      <c r="DU172" s="54"/>
      <c r="DV172" s="237"/>
      <c r="DW172" s="237"/>
      <c r="DX172" s="237"/>
      <c r="DY172" s="295"/>
      <c r="DZ172" s="92"/>
      <c r="EA172" s="92"/>
      <c r="EB172" s="91"/>
      <c r="EC172" s="91"/>
      <c r="ED172" s="228"/>
      <c r="EE172" s="90"/>
      <c r="EF172" s="90"/>
      <c r="EG172" s="90"/>
      <c r="EH172" s="295"/>
    </row>
    <row r="173" spans="1:138" ht="15" customHeight="1" x14ac:dyDescent="0.25">
      <c r="A173" s="54"/>
      <c r="B173" s="316"/>
      <c r="C173" s="54"/>
      <c r="D173" s="34"/>
      <c r="E173" s="34"/>
      <c r="F173" s="34"/>
      <c r="G173" s="34"/>
      <c r="H173" s="34"/>
      <c r="I173" s="34"/>
      <c r="J173" s="34"/>
      <c r="K173" s="163"/>
      <c r="L173" s="54"/>
      <c r="M173" s="54"/>
      <c r="N173" s="54"/>
      <c r="O173" s="54"/>
      <c r="P173" s="34"/>
      <c r="Q173" s="34"/>
      <c r="R173" s="34"/>
      <c r="S173" s="34"/>
      <c r="T173" s="54"/>
      <c r="U173" s="93"/>
      <c r="V173" s="54"/>
      <c r="W173" s="54"/>
      <c r="X173" s="34"/>
      <c r="Y173" s="54"/>
      <c r="Z173" s="34"/>
      <c r="AA173" s="54"/>
      <c r="AB173" s="34"/>
      <c r="AC173" s="295"/>
      <c r="AD173" s="54"/>
      <c r="AE173" s="387"/>
      <c r="AF173" s="34"/>
      <c r="AG173" s="157"/>
      <c r="AH173" s="163"/>
      <c r="AI173" s="54"/>
      <c r="AJ173" s="34"/>
      <c r="AK173" s="163"/>
      <c r="AL173" s="389"/>
      <c r="AM173" s="61"/>
      <c r="AN173" s="61"/>
      <c r="AO173" s="61"/>
      <c r="AP173" s="61"/>
      <c r="AQ173" s="61"/>
      <c r="AR173" s="61"/>
      <c r="AS173" s="94" t="str">
        <f t="shared" si="25"/>
        <v/>
      </c>
      <c r="AT173" s="61"/>
      <c r="AU173" s="61"/>
      <c r="AV173" s="249"/>
      <c r="AW173" s="61"/>
      <c r="AX173" s="237"/>
      <c r="AY173" s="247"/>
      <c r="AZ173" s="237"/>
      <c r="BA173" s="237"/>
      <c r="BB173" s="237"/>
      <c r="BC173" s="92"/>
      <c r="BD173" s="92"/>
      <c r="BE173" s="237"/>
      <c r="BF173" s="237"/>
      <c r="BG173" s="237"/>
      <c r="BH173" s="237"/>
      <c r="BI173" s="237"/>
      <c r="BJ173" s="295"/>
      <c r="BK173" s="91"/>
      <c r="BL173" s="100"/>
      <c r="BM173" s="100"/>
      <c r="BN173" s="100"/>
      <c r="BO173" s="295"/>
      <c r="BP173" s="61"/>
      <c r="BQ173" s="61"/>
      <c r="BR173" s="61"/>
      <c r="BS173" s="61"/>
      <c r="BT173" s="61"/>
      <c r="BU173" s="61"/>
      <c r="BV173" s="94" t="str">
        <f t="shared" si="26"/>
        <v/>
      </c>
      <c r="BW173" s="61"/>
      <c r="BX173" s="233"/>
      <c r="BY173" s="61"/>
      <c r="BZ173" s="295"/>
      <c r="CA173" s="61"/>
      <c r="CB173" s="61"/>
      <c r="CC173" s="61"/>
      <c r="CD173" s="61"/>
      <c r="CE173" s="61"/>
      <c r="CF173" s="233"/>
      <c r="CG173" s="186" t="str">
        <f t="shared" si="27"/>
        <v/>
      </c>
      <c r="CH173" s="186" t="str">
        <f t="shared" si="28"/>
        <v/>
      </c>
      <c r="CI173" s="186" t="str">
        <f t="shared" si="29"/>
        <v/>
      </c>
      <c r="CJ173" s="92"/>
      <c r="CK173" s="363"/>
      <c r="CL173" s="295"/>
      <c r="CM173" s="82"/>
      <c r="CN173" s="82"/>
      <c r="CO173" s="61"/>
      <c r="CP173" s="61"/>
      <c r="CQ173" s="61"/>
      <c r="CR173" s="54"/>
      <c r="CS173" s="90"/>
      <c r="CT173" s="295"/>
      <c r="CU173" s="34"/>
      <c r="CV173" s="163"/>
      <c r="CW173" s="54"/>
      <c r="CX173" s="295"/>
      <c r="CY173" s="235"/>
      <c r="CZ173" s="191"/>
      <c r="DA173" s="92"/>
      <c r="DB173" s="237"/>
      <c r="DC173" s="167"/>
      <c r="DD173" s="167"/>
      <c r="DE173" s="54"/>
      <c r="DF173" s="235"/>
      <c r="DG173" s="191"/>
      <c r="DH173" s="92"/>
      <c r="DI173" s="237"/>
      <c r="DJ173" s="167"/>
      <c r="DK173" s="167"/>
      <c r="DL173" s="54"/>
      <c r="DM173" s="61"/>
      <c r="DN173" s="61"/>
      <c r="DO173" s="61"/>
      <c r="DP173" s="61"/>
      <c r="DQ173" s="82"/>
      <c r="DR173" s="82"/>
      <c r="DS173" s="61"/>
      <c r="DT173" s="34"/>
      <c r="DU173" s="54"/>
      <c r="DV173" s="237"/>
      <c r="DW173" s="237"/>
      <c r="DX173" s="237"/>
      <c r="DY173" s="295"/>
      <c r="DZ173" s="92"/>
      <c r="EA173" s="92"/>
      <c r="EB173" s="91"/>
      <c r="EC173" s="91"/>
      <c r="ED173" s="228"/>
      <c r="EE173" s="90"/>
      <c r="EF173" s="90"/>
      <c r="EG173" s="90"/>
      <c r="EH173" s="295"/>
    </row>
    <row r="174" spans="1:138" ht="15" customHeight="1" x14ac:dyDescent="0.25">
      <c r="A174" s="54"/>
      <c r="B174" s="316"/>
      <c r="C174" s="54"/>
      <c r="D174" s="34"/>
      <c r="E174" s="34"/>
      <c r="F174" s="34"/>
      <c r="G174" s="34"/>
      <c r="H174" s="34"/>
      <c r="I174" s="34"/>
      <c r="J174" s="34"/>
      <c r="K174" s="163"/>
      <c r="L174" s="54"/>
      <c r="M174" s="54"/>
      <c r="N174" s="54"/>
      <c r="O174" s="54"/>
      <c r="P174" s="34"/>
      <c r="Q174" s="34"/>
      <c r="R174" s="34"/>
      <c r="S174" s="34"/>
      <c r="T174" s="54"/>
      <c r="U174" s="93"/>
      <c r="V174" s="54"/>
      <c r="W174" s="54"/>
      <c r="X174" s="34"/>
      <c r="Y174" s="54"/>
      <c r="Z174" s="34"/>
      <c r="AA174" s="54"/>
      <c r="AB174" s="34"/>
      <c r="AC174" s="295"/>
      <c r="AD174" s="54"/>
      <c r="AE174" s="387"/>
      <c r="AF174" s="34"/>
      <c r="AG174" s="157"/>
      <c r="AH174" s="163"/>
      <c r="AI174" s="54"/>
      <c r="AJ174" s="34"/>
      <c r="AK174" s="163"/>
      <c r="AL174" s="389"/>
      <c r="AM174" s="61"/>
      <c r="AN174" s="61"/>
      <c r="AO174" s="61"/>
      <c r="AP174" s="61"/>
      <c r="AQ174" s="61"/>
      <c r="AR174" s="61"/>
      <c r="AS174" s="94" t="str">
        <f t="shared" si="25"/>
        <v/>
      </c>
      <c r="AT174" s="61"/>
      <c r="AU174" s="61"/>
      <c r="AV174" s="249"/>
      <c r="AW174" s="61"/>
      <c r="AX174" s="237"/>
      <c r="AY174" s="247"/>
      <c r="AZ174" s="237"/>
      <c r="BA174" s="237"/>
      <c r="BB174" s="237"/>
      <c r="BC174" s="92"/>
      <c r="BD174" s="92"/>
      <c r="BE174" s="237"/>
      <c r="BF174" s="237"/>
      <c r="BG174" s="237"/>
      <c r="BH174" s="237"/>
      <c r="BI174" s="237"/>
      <c r="BJ174" s="295"/>
      <c r="BK174" s="91"/>
      <c r="BL174" s="100"/>
      <c r="BM174" s="100"/>
      <c r="BN174" s="100"/>
      <c r="BO174" s="295"/>
      <c r="BP174" s="61"/>
      <c r="BQ174" s="61"/>
      <c r="BR174" s="61"/>
      <c r="BS174" s="61"/>
      <c r="BT174" s="61"/>
      <c r="BU174" s="61"/>
      <c r="BV174" s="94" t="str">
        <f t="shared" si="26"/>
        <v/>
      </c>
      <c r="BW174" s="61"/>
      <c r="BX174" s="233"/>
      <c r="BY174" s="61"/>
      <c r="BZ174" s="295"/>
      <c r="CA174" s="61"/>
      <c r="CB174" s="61"/>
      <c r="CC174" s="61"/>
      <c r="CD174" s="61"/>
      <c r="CE174" s="61"/>
      <c r="CF174" s="233"/>
      <c r="CG174" s="186" t="str">
        <f t="shared" si="27"/>
        <v/>
      </c>
      <c r="CH174" s="186" t="str">
        <f t="shared" si="28"/>
        <v/>
      </c>
      <c r="CI174" s="186" t="str">
        <f t="shared" si="29"/>
        <v/>
      </c>
      <c r="CJ174" s="92"/>
      <c r="CK174" s="363"/>
      <c r="CL174" s="295"/>
      <c r="CM174" s="82"/>
      <c r="CN174" s="82"/>
      <c r="CO174" s="61"/>
      <c r="CP174" s="61"/>
      <c r="CQ174" s="61"/>
      <c r="CR174" s="54"/>
      <c r="CS174" s="90"/>
      <c r="CT174" s="295"/>
      <c r="CU174" s="34"/>
      <c r="CV174" s="163"/>
      <c r="CW174" s="54"/>
      <c r="CX174" s="295"/>
      <c r="CY174" s="235"/>
      <c r="CZ174" s="191"/>
      <c r="DA174" s="92"/>
      <c r="DB174" s="237"/>
      <c r="DC174" s="167"/>
      <c r="DD174" s="167"/>
      <c r="DE174" s="54"/>
      <c r="DF174" s="235"/>
      <c r="DG174" s="191"/>
      <c r="DH174" s="92"/>
      <c r="DI174" s="237"/>
      <c r="DJ174" s="167"/>
      <c r="DK174" s="167"/>
      <c r="DL174" s="54"/>
      <c r="DM174" s="61"/>
      <c r="DN174" s="61"/>
      <c r="DO174" s="61"/>
      <c r="DP174" s="61"/>
      <c r="DQ174" s="82"/>
      <c r="DR174" s="82"/>
      <c r="DS174" s="61"/>
      <c r="DT174" s="34"/>
      <c r="DU174" s="54"/>
      <c r="DV174" s="237"/>
      <c r="DW174" s="237"/>
      <c r="DX174" s="237"/>
      <c r="DY174" s="295"/>
      <c r="DZ174" s="92"/>
      <c r="EA174" s="92"/>
      <c r="EB174" s="91"/>
      <c r="EC174" s="91"/>
      <c r="ED174" s="228"/>
      <c r="EE174" s="90"/>
      <c r="EF174" s="90"/>
      <c r="EG174" s="90"/>
      <c r="EH174" s="295"/>
    </row>
    <row r="175" spans="1:138" ht="15" customHeight="1" x14ac:dyDescent="0.25">
      <c r="A175" s="54"/>
      <c r="B175" s="316"/>
      <c r="C175" s="54"/>
      <c r="D175" s="34"/>
      <c r="E175" s="34"/>
      <c r="F175" s="34"/>
      <c r="G175" s="34"/>
      <c r="H175" s="34"/>
      <c r="I175" s="34"/>
      <c r="J175" s="34"/>
      <c r="K175" s="163"/>
      <c r="L175" s="54"/>
      <c r="M175" s="54"/>
      <c r="N175" s="54"/>
      <c r="O175" s="54"/>
      <c r="P175" s="34"/>
      <c r="Q175" s="34"/>
      <c r="R175" s="34"/>
      <c r="S175" s="34"/>
      <c r="T175" s="54"/>
      <c r="U175" s="93"/>
      <c r="V175" s="54"/>
      <c r="W175" s="54"/>
      <c r="X175" s="34"/>
      <c r="Y175" s="54"/>
      <c r="Z175" s="34"/>
      <c r="AA175" s="54"/>
      <c r="AB175" s="34"/>
      <c r="AC175" s="295"/>
      <c r="AD175" s="54"/>
      <c r="AE175" s="387"/>
      <c r="AF175" s="34"/>
      <c r="AG175" s="157"/>
      <c r="AH175" s="163"/>
      <c r="AI175" s="54"/>
      <c r="AJ175" s="34"/>
      <c r="AK175" s="163"/>
      <c r="AL175" s="389"/>
      <c r="AM175" s="61"/>
      <c r="AN175" s="61"/>
      <c r="AO175" s="61"/>
      <c r="AP175" s="61"/>
      <c r="AQ175" s="61"/>
      <c r="AR175" s="61"/>
      <c r="AS175" s="94" t="str">
        <f t="shared" si="25"/>
        <v/>
      </c>
      <c r="AT175" s="61"/>
      <c r="AU175" s="61"/>
      <c r="AV175" s="249"/>
      <c r="AW175" s="61"/>
      <c r="AX175" s="237"/>
      <c r="AY175" s="247"/>
      <c r="AZ175" s="237"/>
      <c r="BA175" s="237"/>
      <c r="BB175" s="237"/>
      <c r="BC175" s="92"/>
      <c r="BD175" s="92"/>
      <c r="BE175" s="237"/>
      <c r="BF175" s="237"/>
      <c r="BG175" s="237"/>
      <c r="BH175" s="237"/>
      <c r="BI175" s="237"/>
      <c r="BJ175" s="295"/>
      <c r="BK175" s="91"/>
      <c r="BL175" s="100"/>
      <c r="BM175" s="100"/>
      <c r="BN175" s="100"/>
      <c r="BO175" s="295"/>
      <c r="BP175" s="61"/>
      <c r="BQ175" s="61"/>
      <c r="BR175" s="61"/>
      <c r="BS175" s="61"/>
      <c r="BT175" s="61"/>
      <c r="BU175" s="61"/>
      <c r="BV175" s="94" t="str">
        <f t="shared" si="26"/>
        <v/>
      </c>
      <c r="BW175" s="61"/>
      <c r="BX175" s="233"/>
      <c r="BY175" s="61"/>
      <c r="BZ175" s="295"/>
      <c r="CA175" s="61"/>
      <c r="CB175" s="61"/>
      <c r="CC175" s="61"/>
      <c r="CD175" s="61"/>
      <c r="CE175" s="61"/>
      <c r="CF175" s="233"/>
      <c r="CG175" s="186" t="str">
        <f t="shared" si="27"/>
        <v/>
      </c>
      <c r="CH175" s="186" t="str">
        <f t="shared" si="28"/>
        <v/>
      </c>
      <c r="CI175" s="186" t="str">
        <f t="shared" si="29"/>
        <v/>
      </c>
      <c r="CJ175" s="92"/>
      <c r="CK175" s="363"/>
      <c r="CL175" s="295"/>
      <c r="CM175" s="82"/>
      <c r="CN175" s="82"/>
      <c r="CO175" s="61"/>
      <c r="CP175" s="61"/>
      <c r="CQ175" s="61"/>
      <c r="CR175" s="54"/>
      <c r="CS175" s="90"/>
      <c r="CT175" s="295"/>
      <c r="CU175" s="34"/>
      <c r="CV175" s="163"/>
      <c r="CW175" s="54"/>
      <c r="CX175" s="295"/>
      <c r="CY175" s="235"/>
      <c r="CZ175" s="191"/>
      <c r="DA175" s="92"/>
      <c r="DB175" s="237"/>
      <c r="DC175" s="167"/>
      <c r="DD175" s="167"/>
      <c r="DE175" s="54"/>
      <c r="DF175" s="235"/>
      <c r="DG175" s="191"/>
      <c r="DH175" s="92"/>
      <c r="DI175" s="237"/>
      <c r="DJ175" s="167"/>
      <c r="DK175" s="167"/>
      <c r="DL175" s="54"/>
      <c r="DM175" s="61"/>
      <c r="DN175" s="61"/>
      <c r="DO175" s="61"/>
      <c r="DP175" s="61"/>
      <c r="DQ175" s="82"/>
      <c r="DR175" s="82"/>
      <c r="DS175" s="61"/>
      <c r="DT175" s="34"/>
      <c r="DU175" s="54"/>
      <c r="DV175" s="237"/>
      <c r="DW175" s="237"/>
      <c r="DX175" s="237"/>
      <c r="DY175" s="295"/>
      <c r="DZ175" s="92"/>
      <c r="EA175" s="92"/>
      <c r="EB175" s="91"/>
      <c r="EC175" s="91"/>
      <c r="ED175" s="228"/>
      <c r="EE175" s="90"/>
      <c r="EF175" s="90"/>
      <c r="EG175" s="90"/>
      <c r="EH175" s="295"/>
    </row>
    <row r="176" spans="1:138" ht="15" customHeight="1" x14ac:dyDescent="0.25">
      <c r="A176" s="54"/>
      <c r="B176" s="316"/>
      <c r="C176" s="54"/>
      <c r="D176" s="34"/>
      <c r="E176" s="34"/>
      <c r="F176" s="34"/>
      <c r="G176" s="34"/>
      <c r="H176" s="34"/>
      <c r="I176" s="34"/>
      <c r="J176" s="34"/>
      <c r="K176" s="163"/>
      <c r="L176" s="54"/>
      <c r="M176" s="54"/>
      <c r="N176" s="54"/>
      <c r="O176" s="54"/>
      <c r="P176" s="34"/>
      <c r="Q176" s="34"/>
      <c r="R176" s="34"/>
      <c r="S176" s="34"/>
      <c r="T176" s="54"/>
      <c r="U176" s="93"/>
      <c r="V176" s="54"/>
      <c r="W176" s="54"/>
      <c r="X176" s="34"/>
      <c r="Y176" s="54"/>
      <c r="Z176" s="34"/>
      <c r="AA176" s="54"/>
      <c r="AB176" s="34"/>
      <c r="AC176" s="295"/>
      <c r="AD176" s="54"/>
      <c r="AE176" s="387"/>
      <c r="AF176" s="34"/>
      <c r="AG176" s="157"/>
      <c r="AH176" s="163"/>
      <c r="AI176" s="54"/>
      <c r="AJ176" s="34"/>
      <c r="AK176" s="163"/>
      <c r="AL176" s="389"/>
      <c r="AM176" s="61"/>
      <c r="AN176" s="61"/>
      <c r="AO176" s="61"/>
      <c r="AP176" s="61"/>
      <c r="AQ176" s="61"/>
      <c r="AR176" s="61"/>
      <c r="AS176" s="94" t="str">
        <f t="shared" si="25"/>
        <v/>
      </c>
      <c r="AT176" s="61"/>
      <c r="AU176" s="61"/>
      <c r="AV176" s="249"/>
      <c r="AW176" s="61"/>
      <c r="AX176" s="237"/>
      <c r="AY176" s="247"/>
      <c r="AZ176" s="237"/>
      <c r="BA176" s="237"/>
      <c r="BB176" s="237"/>
      <c r="BC176" s="92"/>
      <c r="BD176" s="92"/>
      <c r="BE176" s="237"/>
      <c r="BF176" s="237"/>
      <c r="BG176" s="237"/>
      <c r="BH176" s="237"/>
      <c r="BI176" s="237"/>
      <c r="BJ176" s="295"/>
      <c r="BK176" s="91"/>
      <c r="BL176" s="100"/>
      <c r="BM176" s="100"/>
      <c r="BN176" s="100"/>
      <c r="BO176" s="295"/>
      <c r="BP176" s="61"/>
      <c r="BQ176" s="61"/>
      <c r="BR176" s="61"/>
      <c r="BS176" s="61"/>
      <c r="BT176" s="61"/>
      <c r="BU176" s="61"/>
      <c r="BV176" s="94" t="str">
        <f t="shared" si="26"/>
        <v/>
      </c>
      <c r="BW176" s="61"/>
      <c r="BX176" s="233"/>
      <c r="BY176" s="61"/>
      <c r="BZ176" s="295"/>
      <c r="CA176" s="61"/>
      <c r="CB176" s="61"/>
      <c r="CC176" s="61"/>
      <c r="CD176" s="61"/>
      <c r="CE176" s="61"/>
      <c r="CF176" s="233"/>
      <c r="CG176" s="186" t="str">
        <f t="shared" si="27"/>
        <v/>
      </c>
      <c r="CH176" s="186" t="str">
        <f t="shared" si="28"/>
        <v/>
      </c>
      <c r="CI176" s="186" t="str">
        <f t="shared" si="29"/>
        <v/>
      </c>
      <c r="CJ176" s="92"/>
      <c r="CK176" s="363"/>
      <c r="CL176" s="295"/>
      <c r="CM176" s="82"/>
      <c r="CN176" s="82"/>
      <c r="CO176" s="61"/>
      <c r="CP176" s="61"/>
      <c r="CQ176" s="61"/>
      <c r="CR176" s="54"/>
      <c r="CS176" s="90"/>
      <c r="CT176" s="295"/>
      <c r="CU176" s="34"/>
      <c r="CV176" s="163"/>
      <c r="CW176" s="54"/>
      <c r="CX176" s="295"/>
      <c r="CY176" s="235"/>
      <c r="CZ176" s="191"/>
      <c r="DA176" s="92"/>
      <c r="DB176" s="237"/>
      <c r="DC176" s="167"/>
      <c r="DD176" s="167"/>
      <c r="DE176" s="54"/>
      <c r="DF176" s="235"/>
      <c r="DG176" s="191"/>
      <c r="DH176" s="92"/>
      <c r="DI176" s="237"/>
      <c r="DJ176" s="167"/>
      <c r="DK176" s="167"/>
      <c r="DL176" s="54"/>
      <c r="DM176" s="61"/>
      <c r="DN176" s="61"/>
      <c r="DO176" s="61"/>
      <c r="DP176" s="61"/>
      <c r="DQ176" s="82"/>
      <c r="DR176" s="82"/>
      <c r="DS176" s="61"/>
      <c r="DT176" s="34"/>
      <c r="DU176" s="54"/>
      <c r="DV176" s="237"/>
      <c r="DW176" s="237"/>
      <c r="DX176" s="237"/>
      <c r="DY176" s="295"/>
      <c r="DZ176" s="92"/>
      <c r="EA176" s="92"/>
      <c r="EB176" s="91"/>
      <c r="EC176" s="91"/>
      <c r="ED176" s="228"/>
      <c r="EE176" s="90"/>
      <c r="EF176" s="90"/>
      <c r="EG176" s="90"/>
      <c r="EH176" s="295"/>
    </row>
    <row r="177" spans="1:138" ht="15" customHeight="1" x14ac:dyDescent="0.25">
      <c r="A177" s="54"/>
      <c r="B177" s="316"/>
      <c r="C177" s="54"/>
      <c r="D177" s="34"/>
      <c r="E177" s="34"/>
      <c r="F177" s="34"/>
      <c r="G177" s="34"/>
      <c r="H177" s="34"/>
      <c r="I177" s="34"/>
      <c r="J177" s="34"/>
      <c r="K177" s="163"/>
      <c r="L177" s="54"/>
      <c r="M177" s="54"/>
      <c r="N177" s="54"/>
      <c r="O177" s="54"/>
      <c r="P177" s="34"/>
      <c r="Q177" s="34"/>
      <c r="R177" s="34"/>
      <c r="S177" s="34"/>
      <c r="T177" s="54"/>
      <c r="U177" s="93"/>
      <c r="V177" s="54"/>
      <c r="W177" s="54"/>
      <c r="X177" s="34"/>
      <c r="Y177" s="54"/>
      <c r="Z177" s="34"/>
      <c r="AA177" s="54"/>
      <c r="AB177" s="34"/>
      <c r="AC177" s="295"/>
      <c r="AD177" s="54"/>
      <c r="AE177" s="387"/>
      <c r="AF177" s="34"/>
      <c r="AG177" s="157"/>
      <c r="AH177" s="163"/>
      <c r="AI177" s="54"/>
      <c r="AJ177" s="34"/>
      <c r="AK177" s="163"/>
      <c r="AL177" s="389"/>
      <c r="AM177" s="61"/>
      <c r="AN177" s="61"/>
      <c r="AO177" s="61"/>
      <c r="AP177" s="61"/>
      <c r="AQ177" s="61"/>
      <c r="AR177" s="61"/>
      <c r="AS177" s="94" t="str">
        <f t="shared" si="25"/>
        <v/>
      </c>
      <c r="AT177" s="61"/>
      <c r="AU177" s="61"/>
      <c r="AV177" s="249"/>
      <c r="AW177" s="61"/>
      <c r="AX177" s="237"/>
      <c r="AY177" s="247"/>
      <c r="AZ177" s="237"/>
      <c r="BA177" s="237"/>
      <c r="BB177" s="237"/>
      <c r="BC177" s="92"/>
      <c r="BD177" s="92"/>
      <c r="BE177" s="237"/>
      <c r="BF177" s="237"/>
      <c r="BG177" s="237"/>
      <c r="BH177" s="237"/>
      <c r="BI177" s="237"/>
      <c r="BJ177" s="295"/>
      <c r="BK177" s="91"/>
      <c r="BL177" s="100"/>
      <c r="BM177" s="100"/>
      <c r="BN177" s="100"/>
      <c r="BO177" s="295"/>
      <c r="BP177" s="61"/>
      <c r="BQ177" s="61"/>
      <c r="BR177" s="61"/>
      <c r="BS177" s="61"/>
      <c r="BT177" s="61"/>
      <c r="BU177" s="61"/>
      <c r="BV177" s="94" t="str">
        <f t="shared" si="26"/>
        <v/>
      </c>
      <c r="BW177" s="61"/>
      <c r="BX177" s="233"/>
      <c r="BY177" s="61"/>
      <c r="BZ177" s="295"/>
      <c r="CA177" s="61"/>
      <c r="CB177" s="61"/>
      <c r="CC177" s="61"/>
      <c r="CD177" s="61"/>
      <c r="CE177" s="61"/>
      <c r="CF177" s="233"/>
      <c r="CG177" s="186" t="str">
        <f t="shared" si="27"/>
        <v/>
      </c>
      <c r="CH177" s="186" t="str">
        <f t="shared" si="28"/>
        <v/>
      </c>
      <c r="CI177" s="186" t="str">
        <f t="shared" si="29"/>
        <v/>
      </c>
      <c r="CJ177" s="92"/>
      <c r="CK177" s="363"/>
      <c r="CL177" s="295"/>
      <c r="CM177" s="82"/>
      <c r="CN177" s="82"/>
      <c r="CO177" s="61"/>
      <c r="CP177" s="61"/>
      <c r="CQ177" s="61"/>
      <c r="CR177" s="54"/>
      <c r="CS177" s="90"/>
      <c r="CT177" s="295"/>
      <c r="CU177" s="34"/>
      <c r="CV177" s="163"/>
      <c r="CW177" s="54"/>
      <c r="CX177" s="295"/>
      <c r="CY177" s="235"/>
      <c r="CZ177" s="191"/>
      <c r="DA177" s="92"/>
      <c r="DB177" s="237"/>
      <c r="DC177" s="167"/>
      <c r="DD177" s="167"/>
      <c r="DE177" s="54"/>
      <c r="DF177" s="235"/>
      <c r="DG177" s="191"/>
      <c r="DH177" s="92"/>
      <c r="DI177" s="237"/>
      <c r="DJ177" s="167"/>
      <c r="DK177" s="167"/>
      <c r="DL177" s="54"/>
      <c r="DM177" s="61"/>
      <c r="DN177" s="61"/>
      <c r="DO177" s="61"/>
      <c r="DP177" s="61"/>
      <c r="DQ177" s="82"/>
      <c r="DR177" s="82"/>
      <c r="DS177" s="61"/>
      <c r="DT177" s="34"/>
      <c r="DU177" s="54"/>
      <c r="DV177" s="237"/>
      <c r="DW177" s="237"/>
      <c r="DX177" s="237"/>
      <c r="DY177" s="295"/>
      <c r="DZ177" s="92"/>
      <c r="EA177" s="92"/>
      <c r="EB177" s="91"/>
      <c r="EC177" s="91"/>
      <c r="ED177" s="228"/>
      <c r="EE177" s="90"/>
      <c r="EF177" s="90"/>
      <c r="EG177" s="90"/>
      <c r="EH177" s="295"/>
    </row>
    <row r="178" spans="1:138" ht="15" customHeight="1" x14ac:dyDescent="0.25">
      <c r="A178" s="54"/>
      <c r="B178" s="316"/>
      <c r="C178" s="54"/>
      <c r="D178" s="34"/>
      <c r="E178" s="34"/>
      <c r="F178" s="34"/>
      <c r="G178" s="34"/>
      <c r="H178" s="34"/>
      <c r="I178" s="34"/>
      <c r="J178" s="34"/>
      <c r="K178" s="163"/>
      <c r="L178" s="54"/>
      <c r="M178" s="54"/>
      <c r="N178" s="54"/>
      <c r="O178" s="54"/>
      <c r="P178" s="34"/>
      <c r="Q178" s="34"/>
      <c r="R178" s="34"/>
      <c r="S178" s="34"/>
      <c r="T178" s="54"/>
      <c r="U178" s="93"/>
      <c r="V178" s="54"/>
      <c r="W178" s="54"/>
      <c r="X178" s="34"/>
      <c r="Y178" s="54"/>
      <c r="Z178" s="34"/>
      <c r="AA178" s="54"/>
      <c r="AB178" s="34"/>
      <c r="AC178" s="295"/>
      <c r="AD178" s="54"/>
      <c r="AE178" s="387"/>
      <c r="AF178" s="34"/>
      <c r="AG178" s="157"/>
      <c r="AH178" s="163"/>
      <c r="AI178" s="54"/>
      <c r="AJ178" s="34"/>
      <c r="AK178" s="163"/>
      <c r="AL178" s="389"/>
      <c r="AM178" s="61"/>
      <c r="AN178" s="61"/>
      <c r="AO178" s="61"/>
      <c r="AP178" s="61"/>
      <c r="AQ178" s="61"/>
      <c r="AR178" s="61"/>
      <c r="AS178" s="94" t="str">
        <f t="shared" si="25"/>
        <v/>
      </c>
      <c r="AT178" s="61"/>
      <c r="AU178" s="61"/>
      <c r="AV178" s="249"/>
      <c r="AW178" s="61"/>
      <c r="AX178" s="237"/>
      <c r="AY178" s="247"/>
      <c r="AZ178" s="237"/>
      <c r="BA178" s="237"/>
      <c r="BB178" s="237"/>
      <c r="BC178" s="92"/>
      <c r="BD178" s="92"/>
      <c r="BE178" s="237"/>
      <c r="BF178" s="237"/>
      <c r="BG178" s="237"/>
      <c r="BH178" s="237"/>
      <c r="BI178" s="237"/>
      <c r="BJ178" s="295"/>
      <c r="BK178" s="91"/>
      <c r="BL178" s="100"/>
      <c r="BM178" s="100"/>
      <c r="BN178" s="100"/>
      <c r="BO178" s="295"/>
      <c r="BP178" s="61"/>
      <c r="BQ178" s="61"/>
      <c r="BR178" s="61"/>
      <c r="BS178" s="61"/>
      <c r="BT178" s="61"/>
      <c r="BU178" s="61"/>
      <c r="BV178" s="94" t="str">
        <f t="shared" si="26"/>
        <v/>
      </c>
      <c r="BW178" s="61"/>
      <c r="BX178" s="233"/>
      <c r="BY178" s="61"/>
      <c r="BZ178" s="295"/>
      <c r="CA178" s="61"/>
      <c r="CB178" s="61"/>
      <c r="CC178" s="61"/>
      <c r="CD178" s="61"/>
      <c r="CE178" s="61"/>
      <c r="CF178" s="233"/>
      <c r="CG178" s="186" t="str">
        <f t="shared" si="27"/>
        <v/>
      </c>
      <c r="CH178" s="186" t="str">
        <f t="shared" si="28"/>
        <v/>
      </c>
      <c r="CI178" s="186" t="str">
        <f t="shared" si="29"/>
        <v/>
      </c>
      <c r="CJ178" s="92"/>
      <c r="CK178" s="363"/>
      <c r="CL178" s="295"/>
      <c r="CM178" s="82"/>
      <c r="CN178" s="82"/>
      <c r="CO178" s="61"/>
      <c r="CP178" s="61"/>
      <c r="CQ178" s="61"/>
      <c r="CR178" s="54"/>
      <c r="CS178" s="90"/>
      <c r="CT178" s="295"/>
      <c r="CU178" s="34"/>
      <c r="CV178" s="163"/>
      <c r="CW178" s="54"/>
      <c r="CX178" s="295"/>
      <c r="CY178" s="235"/>
      <c r="CZ178" s="191"/>
      <c r="DA178" s="92"/>
      <c r="DB178" s="237"/>
      <c r="DC178" s="167"/>
      <c r="DD178" s="167"/>
      <c r="DE178" s="54"/>
      <c r="DF178" s="235"/>
      <c r="DG178" s="191"/>
      <c r="DH178" s="92"/>
      <c r="DI178" s="237"/>
      <c r="DJ178" s="167"/>
      <c r="DK178" s="167"/>
      <c r="DL178" s="54"/>
      <c r="DM178" s="61"/>
      <c r="DN178" s="61"/>
      <c r="DO178" s="61"/>
      <c r="DP178" s="61"/>
      <c r="DQ178" s="82"/>
      <c r="DR178" s="82"/>
      <c r="DS178" s="61"/>
      <c r="DT178" s="34"/>
      <c r="DU178" s="54"/>
      <c r="DV178" s="237"/>
      <c r="DW178" s="237"/>
      <c r="DX178" s="237"/>
      <c r="DY178" s="295"/>
      <c r="DZ178" s="92"/>
      <c r="EA178" s="92"/>
      <c r="EB178" s="91"/>
      <c r="EC178" s="91"/>
      <c r="ED178" s="228"/>
      <c r="EE178" s="90"/>
      <c r="EF178" s="90"/>
      <c r="EG178" s="90"/>
      <c r="EH178" s="295"/>
    </row>
    <row r="179" spans="1:138" ht="15" customHeight="1" x14ac:dyDescent="0.25">
      <c r="A179" s="54"/>
      <c r="B179" s="316"/>
      <c r="C179" s="54"/>
      <c r="D179" s="34"/>
      <c r="E179" s="34"/>
      <c r="F179" s="34"/>
      <c r="G179" s="34"/>
      <c r="H179" s="34"/>
      <c r="I179" s="34"/>
      <c r="J179" s="34"/>
      <c r="K179" s="163"/>
      <c r="L179" s="54"/>
      <c r="M179" s="54"/>
      <c r="N179" s="54"/>
      <c r="O179" s="54"/>
      <c r="P179" s="34"/>
      <c r="Q179" s="34"/>
      <c r="R179" s="34"/>
      <c r="S179" s="34"/>
      <c r="T179" s="54"/>
      <c r="U179" s="93"/>
      <c r="V179" s="54"/>
      <c r="W179" s="54"/>
      <c r="X179" s="34"/>
      <c r="Y179" s="54"/>
      <c r="Z179" s="34"/>
      <c r="AA179" s="54"/>
      <c r="AB179" s="34"/>
      <c r="AC179" s="295"/>
      <c r="AD179" s="54"/>
      <c r="AE179" s="387"/>
      <c r="AF179" s="34"/>
      <c r="AG179" s="157"/>
      <c r="AH179" s="163"/>
      <c r="AI179" s="54"/>
      <c r="AJ179" s="34"/>
      <c r="AK179" s="163"/>
      <c r="AL179" s="389"/>
      <c r="AM179" s="61"/>
      <c r="AN179" s="61"/>
      <c r="AO179" s="61"/>
      <c r="AP179" s="61"/>
      <c r="AQ179" s="61"/>
      <c r="AR179" s="61"/>
      <c r="AS179" s="94" t="str">
        <f t="shared" si="25"/>
        <v/>
      </c>
      <c r="AT179" s="61"/>
      <c r="AU179" s="61"/>
      <c r="AV179" s="249"/>
      <c r="AW179" s="61"/>
      <c r="AX179" s="237"/>
      <c r="AY179" s="247"/>
      <c r="AZ179" s="237"/>
      <c r="BA179" s="237"/>
      <c r="BB179" s="237"/>
      <c r="BC179" s="92"/>
      <c r="BD179" s="92"/>
      <c r="BE179" s="237"/>
      <c r="BF179" s="237"/>
      <c r="BG179" s="237"/>
      <c r="BH179" s="237"/>
      <c r="BI179" s="237"/>
      <c r="BJ179" s="295"/>
      <c r="BK179" s="91"/>
      <c r="BL179" s="100"/>
      <c r="BM179" s="100"/>
      <c r="BN179" s="100"/>
      <c r="BO179" s="295"/>
      <c r="BP179" s="61"/>
      <c r="BQ179" s="61"/>
      <c r="BR179" s="61"/>
      <c r="BS179" s="61"/>
      <c r="BT179" s="61"/>
      <c r="BU179" s="61"/>
      <c r="BV179" s="94" t="str">
        <f t="shared" si="26"/>
        <v/>
      </c>
      <c r="BW179" s="61"/>
      <c r="BX179" s="233"/>
      <c r="BY179" s="61"/>
      <c r="BZ179" s="295"/>
      <c r="CA179" s="61"/>
      <c r="CB179" s="61"/>
      <c r="CC179" s="61"/>
      <c r="CD179" s="61"/>
      <c r="CE179" s="61"/>
      <c r="CF179" s="233"/>
      <c r="CG179" s="186" t="str">
        <f t="shared" si="27"/>
        <v/>
      </c>
      <c r="CH179" s="186" t="str">
        <f t="shared" si="28"/>
        <v/>
      </c>
      <c r="CI179" s="186" t="str">
        <f t="shared" si="29"/>
        <v/>
      </c>
      <c r="CJ179" s="92"/>
      <c r="CK179" s="363"/>
      <c r="CL179" s="295"/>
      <c r="CM179" s="82"/>
      <c r="CN179" s="82"/>
      <c r="CO179" s="61"/>
      <c r="CP179" s="61"/>
      <c r="CQ179" s="61"/>
      <c r="CR179" s="54"/>
      <c r="CS179" s="90"/>
      <c r="CT179" s="295"/>
      <c r="CU179" s="34"/>
      <c r="CV179" s="163"/>
      <c r="CW179" s="54"/>
      <c r="CX179" s="295"/>
      <c r="CY179" s="235"/>
      <c r="CZ179" s="191"/>
      <c r="DA179" s="92"/>
      <c r="DB179" s="237"/>
      <c r="DC179" s="167"/>
      <c r="DD179" s="167"/>
      <c r="DE179" s="54"/>
      <c r="DF179" s="235"/>
      <c r="DG179" s="191"/>
      <c r="DH179" s="92"/>
      <c r="DI179" s="237"/>
      <c r="DJ179" s="167"/>
      <c r="DK179" s="167"/>
      <c r="DL179" s="54"/>
      <c r="DM179" s="61"/>
      <c r="DN179" s="61"/>
      <c r="DO179" s="61"/>
      <c r="DP179" s="61"/>
      <c r="DQ179" s="82"/>
      <c r="DR179" s="82"/>
      <c r="DS179" s="61"/>
      <c r="DT179" s="34"/>
      <c r="DU179" s="54"/>
      <c r="DV179" s="237"/>
      <c r="DW179" s="237"/>
      <c r="DX179" s="237"/>
      <c r="DY179" s="295"/>
      <c r="DZ179" s="92"/>
      <c r="EA179" s="92"/>
      <c r="EB179" s="91"/>
      <c r="EC179" s="91"/>
      <c r="ED179" s="228"/>
      <c r="EE179" s="90"/>
      <c r="EF179" s="90"/>
      <c r="EG179" s="90"/>
      <c r="EH179" s="295"/>
    </row>
    <row r="180" spans="1:138" ht="15" customHeight="1" x14ac:dyDescent="0.25">
      <c r="A180" s="54"/>
      <c r="B180" s="316"/>
      <c r="C180" s="54"/>
      <c r="D180" s="34"/>
      <c r="E180" s="34"/>
      <c r="F180" s="34"/>
      <c r="G180" s="34"/>
      <c r="H180" s="34"/>
      <c r="I180" s="34"/>
      <c r="J180" s="34"/>
      <c r="K180" s="163"/>
      <c r="L180" s="54"/>
      <c r="M180" s="54"/>
      <c r="N180" s="54"/>
      <c r="O180" s="54"/>
      <c r="P180" s="34"/>
      <c r="Q180" s="34"/>
      <c r="R180" s="34"/>
      <c r="S180" s="34"/>
      <c r="T180" s="54"/>
      <c r="U180" s="93"/>
      <c r="V180" s="54"/>
      <c r="W180" s="54"/>
      <c r="X180" s="34"/>
      <c r="Y180" s="54"/>
      <c r="Z180" s="34"/>
      <c r="AA180" s="54"/>
      <c r="AB180" s="34"/>
      <c r="AC180" s="295"/>
      <c r="AD180" s="54"/>
      <c r="AE180" s="387"/>
      <c r="AF180" s="34"/>
      <c r="AG180" s="157"/>
      <c r="AH180" s="163"/>
      <c r="AI180" s="54"/>
      <c r="AJ180" s="34"/>
      <c r="AK180" s="163"/>
      <c r="AL180" s="389"/>
      <c r="AM180" s="61"/>
      <c r="AN180" s="61"/>
      <c r="AO180" s="61"/>
      <c r="AP180" s="61"/>
      <c r="AQ180" s="61"/>
      <c r="AR180" s="61"/>
      <c r="AS180" s="94" t="str">
        <f t="shared" si="25"/>
        <v/>
      </c>
      <c r="AT180" s="61"/>
      <c r="AU180" s="61"/>
      <c r="AV180" s="249"/>
      <c r="AW180" s="61"/>
      <c r="AX180" s="237"/>
      <c r="AY180" s="247"/>
      <c r="AZ180" s="237"/>
      <c r="BA180" s="237"/>
      <c r="BB180" s="237"/>
      <c r="BC180" s="92"/>
      <c r="BD180" s="92"/>
      <c r="BE180" s="237"/>
      <c r="BF180" s="237"/>
      <c r="BG180" s="237"/>
      <c r="BH180" s="237"/>
      <c r="BI180" s="237"/>
      <c r="BJ180" s="295"/>
      <c r="BK180" s="91"/>
      <c r="BL180" s="100"/>
      <c r="BM180" s="100"/>
      <c r="BN180" s="100"/>
      <c r="BO180" s="295"/>
      <c r="BP180" s="61"/>
      <c r="BQ180" s="61"/>
      <c r="BR180" s="61"/>
      <c r="BS180" s="61"/>
      <c r="BT180" s="61"/>
      <c r="BU180" s="61"/>
      <c r="BV180" s="94" t="str">
        <f t="shared" si="26"/>
        <v/>
      </c>
      <c r="BW180" s="61"/>
      <c r="BX180" s="233"/>
      <c r="BY180" s="61"/>
      <c r="BZ180" s="295"/>
      <c r="CA180" s="61"/>
      <c r="CB180" s="61"/>
      <c r="CC180" s="61"/>
      <c r="CD180" s="61"/>
      <c r="CE180" s="61"/>
      <c r="CF180" s="233"/>
      <c r="CG180" s="186" t="str">
        <f t="shared" si="27"/>
        <v/>
      </c>
      <c r="CH180" s="186" t="str">
        <f t="shared" si="28"/>
        <v/>
      </c>
      <c r="CI180" s="186" t="str">
        <f t="shared" si="29"/>
        <v/>
      </c>
      <c r="CJ180" s="92"/>
      <c r="CK180" s="363"/>
      <c r="CL180" s="295"/>
      <c r="CM180" s="82"/>
      <c r="CN180" s="82"/>
      <c r="CO180" s="61"/>
      <c r="CP180" s="61"/>
      <c r="CQ180" s="61"/>
      <c r="CR180" s="54"/>
      <c r="CS180" s="90"/>
      <c r="CT180" s="295"/>
      <c r="CU180" s="34"/>
      <c r="CV180" s="163"/>
      <c r="CW180" s="54"/>
      <c r="CX180" s="295"/>
      <c r="CY180" s="235"/>
      <c r="CZ180" s="191"/>
      <c r="DA180" s="92"/>
      <c r="DB180" s="237"/>
      <c r="DC180" s="167"/>
      <c r="DD180" s="167"/>
      <c r="DE180" s="54"/>
      <c r="DF180" s="235"/>
      <c r="DG180" s="191"/>
      <c r="DH180" s="92"/>
      <c r="DI180" s="237"/>
      <c r="DJ180" s="167"/>
      <c r="DK180" s="167"/>
      <c r="DL180" s="54"/>
      <c r="DM180" s="61"/>
      <c r="DN180" s="61"/>
      <c r="DO180" s="61"/>
      <c r="DP180" s="61"/>
      <c r="DQ180" s="82"/>
      <c r="DR180" s="82"/>
      <c r="DS180" s="61"/>
      <c r="DT180" s="34"/>
      <c r="DU180" s="54"/>
      <c r="DV180" s="237"/>
      <c r="DW180" s="237"/>
      <c r="DX180" s="237"/>
      <c r="DY180" s="295"/>
      <c r="DZ180" s="92"/>
      <c r="EA180" s="92"/>
      <c r="EB180" s="91"/>
      <c r="EC180" s="91"/>
      <c r="ED180" s="228"/>
      <c r="EE180" s="90"/>
      <c r="EF180" s="90"/>
      <c r="EG180" s="90"/>
      <c r="EH180" s="295"/>
    </row>
    <row r="181" spans="1:138" ht="15" customHeight="1" x14ac:dyDescent="0.25">
      <c r="A181" s="54"/>
      <c r="B181" s="316"/>
      <c r="C181" s="54"/>
      <c r="D181" s="34"/>
      <c r="E181" s="34"/>
      <c r="F181" s="34"/>
      <c r="G181" s="34"/>
      <c r="H181" s="34"/>
      <c r="I181" s="34"/>
      <c r="J181" s="34"/>
      <c r="K181" s="163"/>
      <c r="L181" s="54"/>
      <c r="M181" s="54"/>
      <c r="N181" s="54"/>
      <c r="O181" s="54"/>
      <c r="P181" s="34"/>
      <c r="Q181" s="34"/>
      <c r="R181" s="34"/>
      <c r="S181" s="34"/>
      <c r="T181" s="54"/>
      <c r="U181" s="93"/>
      <c r="V181" s="54"/>
      <c r="W181" s="54"/>
      <c r="X181" s="34"/>
      <c r="Y181" s="54"/>
      <c r="Z181" s="34"/>
      <c r="AA181" s="54"/>
      <c r="AB181" s="34"/>
      <c r="AC181" s="295"/>
      <c r="AD181" s="54"/>
      <c r="AE181" s="387"/>
      <c r="AF181" s="34"/>
      <c r="AG181" s="157"/>
      <c r="AH181" s="163"/>
      <c r="AI181" s="54"/>
      <c r="AJ181" s="34"/>
      <c r="AK181" s="163"/>
      <c r="AL181" s="389"/>
      <c r="AM181" s="61"/>
      <c r="AN181" s="61"/>
      <c r="AO181" s="61"/>
      <c r="AP181" s="61"/>
      <c r="AQ181" s="61"/>
      <c r="AR181" s="61"/>
      <c r="AS181" s="94" t="str">
        <f t="shared" si="25"/>
        <v/>
      </c>
      <c r="AT181" s="61"/>
      <c r="AU181" s="61"/>
      <c r="AV181" s="249"/>
      <c r="AW181" s="61"/>
      <c r="AX181" s="237"/>
      <c r="AY181" s="247"/>
      <c r="AZ181" s="237"/>
      <c r="BA181" s="237"/>
      <c r="BB181" s="237"/>
      <c r="BC181" s="92"/>
      <c r="BD181" s="92"/>
      <c r="BE181" s="237"/>
      <c r="BF181" s="237"/>
      <c r="BG181" s="237"/>
      <c r="BH181" s="237"/>
      <c r="BI181" s="237"/>
      <c r="BJ181" s="295"/>
      <c r="BK181" s="91"/>
      <c r="BL181" s="100"/>
      <c r="BM181" s="100"/>
      <c r="BN181" s="100"/>
      <c r="BO181" s="295"/>
      <c r="BP181" s="61"/>
      <c r="BQ181" s="61"/>
      <c r="BR181" s="61"/>
      <c r="BS181" s="61"/>
      <c r="BT181" s="61"/>
      <c r="BU181" s="61"/>
      <c r="BV181" s="94" t="str">
        <f t="shared" si="26"/>
        <v/>
      </c>
      <c r="BW181" s="61"/>
      <c r="BX181" s="233"/>
      <c r="BY181" s="61"/>
      <c r="BZ181" s="295"/>
      <c r="CA181" s="61"/>
      <c r="CB181" s="61"/>
      <c r="CC181" s="61"/>
      <c r="CD181" s="61"/>
      <c r="CE181" s="61"/>
      <c r="CF181" s="233"/>
      <c r="CG181" s="186" t="str">
        <f t="shared" si="27"/>
        <v/>
      </c>
      <c r="CH181" s="186" t="str">
        <f t="shared" si="28"/>
        <v/>
      </c>
      <c r="CI181" s="186" t="str">
        <f t="shared" si="29"/>
        <v/>
      </c>
      <c r="CJ181" s="92"/>
      <c r="CK181" s="363"/>
      <c r="CL181" s="295"/>
      <c r="CM181" s="82"/>
      <c r="CN181" s="82"/>
      <c r="CO181" s="61"/>
      <c r="CP181" s="61"/>
      <c r="CQ181" s="61"/>
      <c r="CR181" s="54"/>
      <c r="CS181" s="90"/>
      <c r="CT181" s="295"/>
      <c r="CU181" s="34"/>
      <c r="CV181" s="163"/>
      <c r="CW181" s="54"/>
      <c r="CX181" s="295"/>
      <c r="CY181" s="235"/>
      <c r="CZ181" s="191"/>
      <c r="DA181" s="92"/>
      <c r="DB181" s="237"/>
      <c r="DC181" s="167"/>
      <c r="DD181" s="167"/>
      <c r="DE181" s="54"/>
      <c r="DF181" s="235"/>
      <c r="DG181" s="191"/>
      <c r="DH181" s="92"/>
      <c r="DI181" s="237"/>
      <c r="DJ181" s="167"/>
      <c r="DK181" s="167"/>
      <c r="DL181" s="54"/>
      <c r="DM181" s="61"/>
      <c r="DN181" s="61"/>
      <c r="DO181" s="61"/>
      <c r="DP181" s="61"/>
      <c r="DQ181" s="82"/>
      <c r="DR181" s="82"/>
      <c r="DS181" s="61"/>
      <c r="DT181" s="34"/>
      <c r="DU181" s="54"/>
      <c r="DV181" s="237"/>
      <c r="DW181" s="237"/>
      <c r="DX181" s="237"/>
      <c r="DY181" s="295"/>
      <c r="DZ181" s="92"/>
      <c r="EA181" s="92"/>
      <c r="EB181" s="91"/>
      <c r="EC181" s="91"/>
      <c r="ED181" s="228"/>
      <c r="EE181" s="90"/>
      <c r="EF181" s="90"/>
      <c r="EG181" s="90"/>
      <c r="EH181" s="295"/>
    </row>
    <row r="182" spans="1:138" ht="15" customHeight="1" x14ac:dyDescent="0.25">
      <c r="A182" s="54"/>
      <c r="B182" s="316"/>
      <c r="C182" s="54"/>
      <c r="D182" s="34"/>
      <c r="E182" s="34"/>
      <c r="F182" s="34"/>
      <c r="G182" s="34"/>
      <c r="H182" s="34"/>
      <c r="I182" s="34"/>
      <c r="J182" s="34"/>
      <c r="K182" s="163"/>
      <c r="L182" s="54"/>
      <c r="M182" s="54"/>
      <c r="N182" s="54"/>
      <c r="O182" s="54"/>
      <c r="P182" s="34"/>
      <c r="Q182" s="34"/>
      <c r="R182" s="34"/>
      <c r="S182" s="34"/>
      <c r="T182" s="54"/>
      <c r="U182" s="93"/>
      <c r="V182" s="54"/>
      <c r="W182" s="54"/>
      <c r="X182" s="34"/>
      <c r="Y182" s="54"/>
      <c r="Z182" s="34"/>
      <c r="AA182" s="54"/>
      <c r="AB182" s="34"/>
      <c r="AC182" s="295"/>
      <c r="AD182" s="54"/>
      <c r="AE182" s="387"/>
      <c r="AF182" s="34"/>
      <c r="AG182" s="157"/>
      <c r="AH182" s="163"/>
      <c r="AI182" s="54"/>
      <c r="AJ182" s="34"/>
      <c r="AK182" s="163"/>
      <c r="AL182" s="389"/>
      <c r="AM182" s="61"/>
      <c r="AN182" s="61"/>
      <c r="AO182" s="61"/>
      <c r="AP182" s="61"/>
      <c r="AQ182" s="61"/>
      <c r="AR182" s="61"/>
      <c r="AS182" s="94" t="str">
        <f t="shared" si="25"/>
        <v/>
      </c>
      <c r="AT182" s="61"/>
      <c r="AU182" s="61"/>
      <c r="AV182" s="249"/>
      <c r="AW182" s="61"/>
      <c r="AX182" s="237"/>
      <c r="AY182" s="247"/>
      <c r="AZ182" s="237"/>
      <c r="BA182" s="237"/>
      <c r="BB182" s="237"/>
      <c r="BC182" s="92"/>
      <c r="BD182" s="92"/>
      <c r="BE182" s="237"/>
      <c r="BF182" s="237"/>
      <c r="BG182" s="237"/>
      <c r="BH182" s="237"/>
      <c r="BI182" s="237"/>
      <c r="BJ182" s="295"/>
      <c r="BK182" s="91"/>
      <c r="BL182" s="100"/>
      <c r="BM182" s="100"/>
      <c r="BN182" s="100"/>
      <c r="BO182" s="295"/>
      <c r="BP182" s="61"/>
      <c r="BQ182" s="61"/>
      <c r="BR182" s="61"/>
      <c r="BS182" s="61"/>
      <c r="BT182" s="61"/>
      <c r="BU182" s="61"/>
      <c r="BV182" s="94" t="str">
        <f t="shared" si="26"/>
        <v/>
      </c>
      <c r="BW182" s="61"/>
      <c r="BX182" s="233"/>
      <c r="BY182" s="61"/>
      <c r="BZ182" s="295"/>
      <c r="CA182" s="61"/>
      <c r="CB182" s="61"/>
      <c r="CC182" s="61"/>
      <c r="CD182" s="61"/>
      <c r="CE182" s="61"/>
      <c r="CF182" s="233"/>
      <c r="CG182" s="186" t="str">
        <f t="shared" si="27"/>
        <v/>
      </c>
      <c r="CH182" s="186" t="str">
        <f t="shared" si="28"/>
        <v/>
      </c>
      <c r="CI182" s="186" t="str">
        <f t="shared" si="29"/>
        <v/>
      </c>
      <c r="CJ182" s="92"/>
      <c r="CK182" s="363"/>
      <c r="CL182" s="295"/>
      <c r="CM182" s="82"/>
      <c r="CN182" s="82"/>
      <c r="CO182" s="61"/>
      <c r="CP182" s="61"/>
      <c r="CQ182" s="61"/>
      <c r="CR182" s="54"/>
      <c r="CS182" s="90"/>
      <c r="CT182" s="295"/>
      <c r="CU182" s="34"/>
      <c r="CV182" s="163"/>
      <c r="CW182" s="54"/>
      <c r="CX182" s="295"/>
      <c r="CY182" s="235"/>
      <c r="CZ182" s="191"/>
      <c r="DA182" s="92"/>
      <c r="DB182" s="237"/>
      <c r="DC182" s="167"/>
      <c r="DD182" s="167"/>
      <c r="DE182" s="54"/>
      <c r="DF182" s="235"/>
      <c r="DG182" s="191"/>
      <c r="DH182" s="92"/>
      <c r="DI182" s="237"/>
      <c r="DJ182" s="167"/>
      <c r="DK182" s="167"/>
      <c r="DL182" s="54"/>
      <c r="DM182" s="61"/>
      <c r="DN182" s="61"/>
      <c r="DO182" s="61"/>
      <c r="DP182" s="61"/>
      <c r="DQ182" s="82"/>
      <c r="DR182" s="82"/>
      <c r="DS182" s="61"/>
      <c r="DT182" s="34"/>
      <c r="DU182" s="54"/>
      <c r="DV182" s="237"/>
      <c r="DW182" s="237"/>
      <c r="DX182" s="237"/>
      <c r="DY182" s="295"/>
      <c r="DZ182" s="92"/>
      <c r="EA182" s="92"/>
      <c r="EB182" s="91"/>
      <c r="EC182" s="91"/>
      <c r="ED182" s="228"/>
      <c r="EE182" s="90"/>
      <c r="EF182" s="90"/>
      <c r="EG182" s="90"/>
      <c r="EH182" s="295"/>
    </row>
    <row r="183" spans="1:138" ht="15" customHeight="1" x14ac:dyDescent="0.25">
      <c r="A183" s="54"/>
      <c r="B183" s="316"/>
      <c r="C183" s="54"/>
      <c r="D183" s="34"/>
      <c r="E183" s="34"/>
      <c r="F183" s="34"/>
      <c r="G183" s="34"/>
      <c r="H183" s="34"/>
      <c r="I183" s="34"/>
      <c r="J183" s="34"/>
      <c r="K183" s="163"/>
      <c r="L183" s="54"/>
      <c r="M183" s="54"/>
      <c r="N183" s="54"/>
      <c r="O183" s="54"/>
      <c r="P183" s="34"/>
      <c r="Q183" s="34"/>
      <c r="R183" s="34"/>
      <c r="S183" s="34"/>
      <c r="T183" s="54"/>
      <c r="U183" s="93"/>
      <c r="V183" s="54"/>
      <c r="W183" s="54"/>
      <c r="X183" s="34"/>
      <c r="Y183" s="54"/>
      <c r="Z183" s="34"/>
      <c r="AA183" s="54"/>
      <c r="AB183" s="34"/>
      <c r="AC183" s="295"/>
      <c r="AD183" s="54"/>
      <c r="AE183" s="387"/>
      <c r="AF183" s="34"/>
      <c r="AG183" s="157"/>
      <c r="AH183" s="163"/>
      <c r="AI183" s="54"/>
      <c r="AJ183" s="34"/>
      <c r="AK183" s="163"/>
      <c r="AL183" s="389"/>
      <c r="AM183" s="61"/>
      <c r="AN183" s="61"/>
      <c r="AO183" s="61"/>
      <c r="AP183" s="61"/>
      <c r="AQ183" s="61"/>
      <c r="AR183" s="61"/>
      <c r="AS183" s="94" t="str">
        <f t="shared" si="25"/>
        <v/>
      </c>
      <c r="AT183" s="61"/>
      <c r="AU183" s="61"/>
      <c r="AV183" s="249"/>
      <c r="AW183" s="61"/>
      <c r="AX183" s="237"/>
      <c r="AY183" s="247"/>
      <c r="AZ183" s="237"/>
      <c r="BA183" s="237"/>
      <c r="BB183" s="237"/>
      <c r="BC183" s="92"/>
      <c r="BD183" s="92"/>
      <c r="BE183" s="237"/>
      <c r="BF183" s="237"/>
      <c r="BG183" s="237"/>
      <c r="BH183" s="237"/>
      <c r="BI183" s="237"/>
      <c r="BJ183" s="295"/>
      <c r="BK183" s="91"/>
      <c r="BL183" s="100"/>
      <c r="BM183" s="100"/>
      <c r="BN183" s="100"/>
      <c r="BO183" s="295"/>
      <c r="BP183" s="61"/>
      <c r="BQ183" s="61"/>
      <c r="BR183" s="61"/>
      <c r="BS183" s="61"/>
      <c r="BT183" s="61"/>
      <c r="BU183" s="61"/>
      <c r="BV183" s="94" t="str">
        <f t="shared" si="26"/>
        <v/>
      </c>
      <c r="BW183" s="61"/>
      <c r="BX183" s="233"/>
      <c r="BY183" s="61"/>
      <c r="BZ183" s="295"/>
      <c r="CA183" s="61"/>
      <c r="CB183" s="61"/>
      <c r="CC183" s="61"/>
      <c r="CD183" s="61"/>
      <c r="CE183" s="61"/>
      <c r="CF183" s="233"/>
      <c r="CG183" s="186" t="str">
        <f t="shared" si="27"/>
        <v/>
      </c>
      <c r="CH183" s="186" t="str">
        <f t="shared" si="28"/>
        <v/>
      </c>
      <c r="CI183" s="186" t="str">
        <f t="shared" si="29"/>
        <v/>
      </c>
      <c r="CJ183" s="92"/>
      <c r="CK183" s="363"/>
      <c r="CL183" s="295"/>
      <c r="CM183" s="82"/>
      <c r="CN183" s="82"/>
      <c r="CO183" s="61"/>
      <c r="CP183" s="61"/>
      <c r="CQ183" s="61"/>
      <c r="CR183" s="54"/>
      <c r="CS183" s="90"/>
      <c r="CT183" s="295"/>
      <c r="CU183" s="34"/>
      <c r="CV183" s="163"/>
      <c r="CW183" s="54"/>
      <c r="CX183" s="295"/>
      <c r="CY183" s="235"/>
      <c r="CZ183" s="191"/>
      <c r="DA183" s="92"/>
      <c r="DB183" s="237"/>
      <c r="DC183" s="167"/>
      <c r="DD183" s="167"/>
      <c r="DE183" s="54"/>
      <c r="DF183" s="235"/>
      <c r="DG183" s="191"/>
      <c r="DH183" s="92"/>
      <c r="DI183" s="237"/>
      <c r="DJ183" s="167"/>
      <c r="DK183" s="167"/>
      <c r="DL183" s="54"/>
      <c r="DM183" s="61"/>
      <c r="DN183" s="61"/>
      <c r="DO183" s="61"/>
      <c r="DP183" s="61"/>
      <c r="DQ183" s="82"/>
      <c r="DR183" s="82"/>
      <c r="DS183" s="61"/>
      <c r="DT183" s="34"/>
      <c r="DU183" s="54"/>
      <c r="DV183" s="237"/>
      <c r="DW183" s="237"/>
      <c r="DX183" s="237"/>
      <c r="DY183" s="295"/>
      <c r="DZ183" s="92"/>
      <c r="EA183" s="92"/>
      <c r="EB183" s="91"/>
      <c r="EC183" s="91"/>
      <c r="ED183" s="228"/>
      <c r="EE183" s="90"/>
      <c r="EF183" s="90"/>
      <c r="EG183" s="90"/>
      <c r="EH183" s="295"/>
    </row>
    <row r="184" spans="1:138" ht="15" customHeight="1" x14ac:dyDescent="0.25">
      <c r="A184" s="54"/>
      <c r="B184" s="316"/>
      <c r="C184" s="54"/>
      <c r="D184" s="34"/>
      <c r="E184" s="34"/>
      <c r="F184" s="34"/>
      <c r="G184" s="34"/>
      <c r="H184" s="34"/>
      <c r="I184" s="34"/>
      <c r="J184" s="34"/>
      <c r="K184" s="163"/>
      <c r="L184" s="54"/>
      <c r="M184" s="54"/>
      <c r="N184" s="54"/>
      <c r="O184" s="54"/>
      <c r="P184" s="34"/>
      <c r="Q184" s="34"/>
      <c r="R184" s="34"/>
      <c r="S184" s="34"/>
      <c r="T184" s="54"/>
      <c r="U184" s="93"/>
      <c r="V184" s="54"/>
      <c r="W184" s="54"/>
      <c r="X184" s="34"/>
      <c r="Y184" s="54"/>
      <c r="Z184" s="34"/>
      <c r="AA184" s="54"/>
      <c r="AB184" s="34"/>
      <c r="AC184" s="295"/>
      <c r="AD184" s="54"/>
      <c r="AE184" s="387"/>
      <c r="AF184" s="34"/>
      <c r="AG184" s="157"/>
      <c r="AH184" s="163"/>
      <c r="AI184" s="54"/>
      <c r="AJ184" s="34"/>
      <c r="AK184" s="163"/>
      <c r="AL184" s="389"/>
      <c r="AM184" s="61"/>
      <c r="AN184" s="61"/>
      <c r="AO184" s="61"/>
      <c r="AP184" s="61"/>
      <c r="AQ184" s="61"/>
      <c r="AR184" s="61"/>
      <c r="AS184" s="94" t="str">
        <f t="shared" si="25"/>
        <v/>
      </c>
      <c r="AT184" s="61"/>
      <c r="AU184" s="61"/>
      <c r="AV184" s="249"/>
      <c r="AW184" s="61"/>
      <c r="AX184" s="237"/>
      <c r="AY184" s="247"/>
      <c r="AZ184" s="237"/>
      <c r="BA184" s="237"/>
      <c r="BB184" s="237"/>
      <c r="BC184" s="92"/>
      <c r="BD184" s="92"/>
      <c r="BE184" s="237"/>
      <c r="BF184" s="237"/>
      <c r="BG184" s="237"/>
      <c r="BH184" s="237"/>
      <c r="BI184" s="237"/>
      <c r="BJ184" s="295"/>
      <c r="BK184" s="91"/>
      <c r="BL184" s="100"/>
      <c r="BM184" s="100"/>
      <c r="BN184" s="100"/>
      <c r="BO184" s="295"/>
      <c r="BP184" s="61"/>
      <c r="BQ184" s="61"/>
      <c r="BR184" s="61"/>
      <c r="BS184" s="61"/>
      <c r="BT184" s="61"/>
      <c r="BU184" s="61"/>
      <c r="BV184" s="94" t="str">
        <f t="shared" si="26"/>
        <v/>
      </c>
      <c r="BW184" s="61"/>
      <c r="BX184" s="233"/>
      <c r="BY184" s="61"/>
      <c r="BZ184" s="295"/>
      <c r="CA184" s="61"/>
      <c r="CB184" s="61"/>
      <c r="CC184" s="61"/>
      <c r="CD184" s="61"/>
      <c r="CE184" s="61"/>
      <c r="CF184" s="233"/>
      <c r="CG184" s="186" t="str">
        <f t="shared" si="27"/>
        <v/>
      </c>
      <c r="CH184" s="186" t="str">
        <f t="shared" si="28"/>
        <v/>
      </c>
      <c r="CI184" s="186" t="str">
        <f t="shared" si="29"/>
        <v/>
      </c>
      <c r="CJ184" s="92"/>
      <c r="CK184" s="363"/>
      <c r="CL184" s="295"/>
      <c r="CM184" s="82"/>
      <c r="CN184" s="82"/>
      <c r="CO184" s="61"/>
      <c r="CP184" s="61"/>
      <c r="CQ184" s="61"/>
      <c r="CR184" s="54"/>
      <c r="CS184" s="90"/>
      <c r="CT184" s="295"/>
      <c r="CU184" s="34"/>
      <c r="CV184" s="163"/>
      <c r="CW184" s="54"/>
      <c r="CX184" s="295"/>
      <c r="CY184" s="235"/>
      <c r="CZ184" s="191"/>
      <c r="DA184" s="92"/>
      <c r="DB184" s="237"/>
      <c r="DC184" s="167"/>
      <c r="DD184" s="167"/>
      <c r="DE184" s="54"/>
      <c r="DF184" s="235"/>
      <c r="DG184" s="191"/>
      <c r="DH184" s="92"/>
      <c r="DI184" s="237"/>
      <c r="DJ184" s="167"/>
      <c r="DK184" s="167"/>
      <c r="DL184" s="54"/>
      <c r="DM184" s="61"/>
      <c r="DN184" s="61"/>
      <c r="DO184" s="61"/>
      <c r="DP184" s="61"/>
      <c r="DQ184" s="82"/>
      <c r="DR184" s="82"/>
      <c r="DS184" s="61"/>
      <c r="DT184" s="34"/>
      <c r="DU184" s="54"/>
      <c r="DV184" s="237"/>
      <c r="DW184" s="237"/>
      <c r="DX184" s="237"/>
      <c r="DY184" s="295"/>
      <c r="DZ184" s="92"/>
      <c r="EA184" s="92"/>
      <c r="EB184" s="91"/>
      <c r="EC184" s="91"/>
      <c r="ED184" s="228"/>
      <c r="EE184" s="90"/>
      <c r="EF184" s="90"/>
      <c r="EG184" s="90"/>
      <c r="EH184" s="295"/>
    </row>
    <row r="185" spans="1:138" ht="15" customHeight="1" x14ac:dyDescent="0.25">
      <c r="A185" s="54"/>
      <c r="B185" s="316"/>
      <c r="C185" s="54"/>
      <c r="D185" s="34"/>
      <c r="E185" s="34"/>
      <c r="F185" s="34"/>
      <c r="G185" s="34"/>
      <c r="H185" s="34"/>
      <c r="I185" s="34"/>
      <c r="J185" s="34"/>
      <c r="K185" s="163"/>
      <c r="L185" s="54"/>
      <c r="M185" s="54"/>
      <c r="N185" s="54"/>
      <c r="O185" s="54"/>
      <c r="P185" s="34"/>
      <c r="Q185" s="34"/>
      <c r="R185" s="34"/>
      <c r="S185" s="34"/>
      <c r="T185" s="54"/>
      <c r="U185" s="93"/>
      <c r="V185" s="54"/>
      <c r="W185" s="54"/>
      <c r="X185" s="34"/>
      <c r="Y185" s="54"/>
      <c r="Z185" s="34"/>
      <c r="AA185" s="54"/>
      <c r="AB185" s="34"/>
      <c r="AC185" s="295"/>
      <c r="AD185" s="54"/>
      <c r="AE185" s="387"/>
      <c r="AF185" s="34"/>
      <c r="AG185" s="157"/>
      <c r="AH185" s="163"/>
      <c r="AI185" s="54"/>
      <c r="AJ185" s="34"/>
      <c r="AK185" s="163"/>
      <c r="AL185" s="389"/>
      <c r="AM185" s="61"/>
      <c r="AN185" s="61"/>
      <c r="AO185" s="61"/>
      <c r="AP185" s="61"/>
      <c r="AQ185" s="61"/>
      <c r="AR185" s="61"/>
      <c r="AS185" s="94" t="str">
        <f t="shared" si="25"/>
        <v/>
      </c>
      <c r="AT185" s="61"/>
      <c r="AU185" s="61"/>
      <c r="AV185" s="249"/>
      <c r="AW185" s="61"/>
      <c r="AX185" s="237"/>
      <c r="AY185" s="247"/>
      <c r="AZ185" s="237"/>
      <c r="BA185" s="237"/>
      <c r="BB185" s="237"/>
      <c r="BC185" s="92"/>
      <c r="BD185" s="92"/>
      <c r="BE185" s="237"/>
      <c r="BF185" s="237"/>
      <c r="BG185" s="237"/>
      <c r="BH185" s="237"/>
      <c r="BI185" s="237"/>
      <c r="BJ185" s="295"/>
      <c r="BK185" s="91"/>
      <c r="BL185" s="100"/>
      <c r="BM185" s="100"/>
      <c r="BN185" s="100"/>
      <c r="BO185" s="295"/>
      <c r="BP185" s="61"/>
      <c r="BQ185" s="61"/>
      <c r="BR185" s="61"/>
      <c r="BS185" s="61"/>
      <c r="BT185" s="61"/>
      <c r="BU185" s="61"/>
      <c r="BV185" s="94" t="str">
        <f t="shared" si="26"/>
        <v/>
      </c>
      <c r="BW185" s="61"/>
      <c r="BX185" s="233"/>
      <c r="BY185" s="61"/>
      <c r="BZ185" s="295"/>
      <c r="CA185" s="61"/>
      <c r="CB185" s="61"/>
      <c r="CC185" s="61"/>
      <c r="CD185" s="61"/>
      <c r="CE185" s="61"/>
      <c r="CF185" s="233"/>
      <c r="CG185" s="186" t="str">
        <f t="shared" si="27"/>
        <v/>
      </c>
      <c r="CH185" s="186" t="str">
        <f t="shared" si="28"/>
        <v/>
      </c>
      <c r="CI185" s="186" t="str">
        <f t="shared" si="29"/>
        <v/>
      </c>
      <c r="CJ185" s="92"/>
      <c r="CK185" s="363"/>
      <c r="CL185" s="295"/>
      <c r="CM185" s="82"/>
      <c r="CN185" s="82"/>
      <c r="CO185" s="61"/>
      <c r="CP185" s="61"/>
      <c r="CQ185" s="61"/>
      <c r="CR185" s="54"/>
      <c r="CS185" s="90"/>
      <c r="CT185" s="295"/>
      <c r="CU185" s="34"/>
      <c r="CV185" s="163"/>
      <c r="CW185" s="54"/>
      <c r="CX185" s="295"/>
      <c r="CY185" s="235"/>
      <c r="CZ185" s="191"/>
      <c r="DA185" s="92"/>
      <c r="DB185" s="237"/>
      <c r="DC185" s="167"/>
      <c r="DD185" s="167"/>
      <c r="DE185" s="54"/>
      <c r="DF185" s="235"/>
      <c r="DG185" s="191"/>
      <c r="DH185" s="92"/>
      <c r="DI185" s="237"/>
      <c r="DJ185" s="167"/>
      <c r="DK185" s="167"/>
      <c r="DL185" s="54"/>
      <c r="DM185" s="61"/>
      <c r="DN185" s="61"/>
      <c r="DO185" s="61"/>
      <c r="DP185" s="61"/>
      <c r="DQ185" s="82"/>
      <c r="DR185" s="82"/>
      <c r="DS185" s="61"/>
      <c r="DT185" s="34"/>
      <c r="DU185" s="54"/>
      <c r="DV185" s="237"/>
      <c r="DW185" s="237"/>
      <c r="DX185" s="237"/>
      <c r="DY185" s="295"/>
      <c r="DZ185" s="92"/>
      <c r="EA185" s="92"/>
      <c r="EB185" s="91"/>
      <c r="EC185" s="91"/>
      <c r="ED185" s="228"/>
      <c r="EE185" s="90"/>
      <c r="EF185" s="90"/>
      <c r="EG185" s="90"/>
      <c r="EH185" s="295"/>
    </row>
    <row r="186" spans="1:138" ht="15" customHeight="1" x14ac:dyDescent="0.25">
      <c r="A186" s="54"/>
      <c r="B186" s="316"/>
      <c r="C186" s="54"/>
      <c r="D186" s="34"/>
      <c r="E186" s="34"/>
      <c r="F186" s="34"/>
      <c r="G186" s="34"/>
      <c r="H186" s="34"/>
      <c r="I186" s="34"/>
      <c r="J186" s="34"/>
      <c r="K186" s="163"/>
      <c r="L186" s="54"/>
      <c r="M186" s="54"/>
      <c r="N186" s="54"/>
      <c r="O186" s="54"/>
      <c r="P186" s="34"/>
      <c r="Q186" s="34"/>
      <c r="R186" s="34"/>
      <c r="S186" s="34"/>
      <c r="T186" s="54"/>
      <c r="U186" s="93"/>
      <c r="V186" s="54"/>
      <c r="W186" s="54"/>
      <c r="X186" s="34"/>
      <c r="Y186" s="54"/>
      <c r="Z186" s="34"/>
      <c r="AA186" s="54"/>
      <c r="AB186" s="34"/>
      <c r="AC186" s="295"/>
      <c r="AD186" s="54"/>
      <c r="AE186" s="387"/>
      <c r="AF186" s="34"/>
      <c r="AG186" s="157"/>
      <c r="AH186" s="163"/>
      <c r="AI186" s="54"/>
      <c r="AJ186" s="34"/>
      <c r="AK186" s="163"/>
      <c r="AL186" s="389"/>
      <c r="AM186" s="61"/>
      <c r="AN186" s="61"/>
      <c r="AO186" s="61"/>
      <c r="AP186" s="61"/>
      <c r="AQ186" s="61"/>
      <c r="AR186" s="61"/>
      <c r="AS186" s="94" t="str">
        <f t="shared" si="25"/>
        <v/>
      </c>
      <c r="AT186" s="61"/>
      <c r="AU186" s="61"/>
      <c r="AV186" s="249"/>
      <c r="AW186" s="61"/>
      <c r="AX186" s="237"/>
      <c r="AY186" s="247"/>
      <c r="AZ186" s="237"/>
      <c r="BA186" s="237"/>
      <c r="BB186" s="237"/>
      <c r="BC186" s="92"/>
      <c r="BD186" s="92"/>
      <c r="BE186" s="237"/>
      <c r="BF186" s="237"/>
      <c r="BG186" s="237"/>
      <c r="BH186" s="237"/>
      <c r="BI186" s="237"/>
      <c r="BJ186" s="295"/>
      <c r="BK186" s="91"/>
      <c r="BL186" s="100"/>
      <c r="BM186" s="100"/>
      <c r="BN186" s="100"/>
      <c r="BO186" s="295"/>
      <c r="BP186" s="61"/>
      <c r="BQ186" s="61"/>
      <c r="BR186" s="61"/>
      <c r="BS186" s="61"/>
      <c r="BT186" s="61"/>
      <c r="BU186" s="61"/>
      <c r="BV186" s="94" t="str">
        <f t="shared" si="26"/>
        <v/>
      </c>
      <c r="BW186" s="61"/>
      <c r="BX186" s="233"/>
      <c r="BY186" s="61"/>
      <c r="BZ186" s="295"/>
      <c r="CA186" s="61"/>
      <c r="CB186" s="61"/>
      <c r="CC186" s="61"/>
      <c r="CD186" s="61"/>
      <c r="CE186" s="61"/>
      <c r="CF186" s="233"/>
      <c r="CG186" s="186" t="str">
        <f t="shared" si="27"/>
        <v/>
      </c>
      <c r="CH186" s="186" t="str">
        <f t="shared" si="28"/>
        <v/>
      </c>
      <c r="CI186" s="186" t="str">
        <f t="shared" si="29"/>
        <v/>
      </c>
      <c r="CJ186" s="92"/>
      <c r="CK186" s="363"/>
      <c r="CL186" s="295"/>
      <c r="CM186" s="82"/>
      <c r="CN186" s="82"/>
      <c r="CO186" s="61"/>
      <c r="CP186" s="61"/>
      <c r="CQ186" s="61"/>
      <c r="CR186" s="54"/>
      <c r="CS186" s="90"/>
      <c r="CT186" s="295"/>
      <c r="CU186" s="34"/>
      <c r="CV186" s="163"/>
      <c r="CW186" s="54"/>
      <c r="CX186" s="295"/>
      <c r="CY186" s="235"/>
      <c r="CZ186" s="191"/>
      <c r="DA186" s="92"/>
      <c r="DB186" s="237"/>
      <c r="DC186" s="167"/>
      <c r="DD186" s="167"/>
      <c r="DE186" s="54"/>
      <c r="DF186" s="235"/>
      <c r="DG186" s="191"/>
      <c r="DH186" s="92"/>
      <c r="DI186" s="237"/>
      <c r="DJ186" s="167"/>
      <c r="DK186" s="167"/>
      <c r="DL186" s="54"/>
      <c r="DM186" s="61"/>
      <c r="DN186" s="61"/>
      <c r="DO186" s="61"/>
      <c r="DP186" s="61"/>
      <c r="DQ186" s="82"/>
      <c r="DR186" s="82"/>
      <c r="DS186" s="61"/>
      <c r="DT186" s="34"/>
      <c r="DU186" s="54"/>
      <c r="DV186" s="237"/>
      <c r="DW186" s="237"/>
      <c r="DX186" s="237"/>
      <c r="DY186" s="295"/>
      <c r="DZ186" s="92"/>
      <c r="EA186" s="92"/>
      <c r="EB186" s="91"/>
      <c r="EC186" s="91"/>
      <c r="ED186" s="228"/>
      <c r="EE186" s="90"/>
      <c r="EF186" s="90"/>
      <c r="EG186" s="90"/>
      <c r="EH186" s="295"/>
    </row>
    <row r="187" spans="1:138" ht="15" customHeight="1" x14ac:dyDescent="0.25">
      <c r="A187" s="54"/>
      <c r="B187" s="316"/>
      <c r="C187" s="54"/>
      <c r="D187" s="34"/>
      <c r="E187" s="34"/>
      <c r="F187" s="34"/>
      <c r="G187" s="34"/>
      <c r="H187" s="34"/>
      <c r="I187" s="34"/>
      <c r="J187" s="34"/>
      <c r="K187" s="163"/>
      <c r="L187" s="54"/>
      <c r="M187" s="54"/>
      <c r="N187" s="54"/>
      <c r="O187" s="54"/>
      <c r="P187" s="34"/>
      <c r="Q187" s="34"/>
      <c r="R187" s="34"/>
      <c r="S187" s="34"/>
      <c r="T187" s="54"/>
      <c r="U187" s="93"/>
      <c r="V187" s="54"/>
      <c r="W187" s="54"/>
      <c r="X187" s="34"/>
      <c r="Y187" s="54"/>
      <c r="Z187" s="34"/>
      <c r="AA187" s="54"/>
      <c r="AB187" s="34"/>
      <c r="AC187" s="295"/>
      <c r="AD187" s="54"/>
      <c r="AE187" s="387"/>
      <c r="AF187" s="34"/>
      <c r="AG187" s="157"/>
      <c r="AH187" s="163"/>
      <c r="AI187" s="54"/>
      <c r="AJ187" s="34"/>
      <c r="AK187" s="163"/>
      <c r="AL187" s="389"/>
      <c r="AM187" s="61"/>
      <c r="AN187" s="61"/>
      <c r="AO187" s="61"/>
      <c r="AP187" s="61"/>
      <c r="AQ187" s="61"/>
      <c r="AR187" s="61"/>
      <c r="AS187" s="94" t="str">
        <f t="shared" si="25"/>
        <v/>
      </c>
      <c r="AT187" s="61"/>
      <c r="AU187" s="61"/>
      <c r="AV187" s="249"/>
      <c r="AW187" s="61"/>
      <c r="AX187" s="237"/>
      <c r="AY187" s="247"/>
      <c r="AZ187" s="237"/>
      <c r="BA187" s="237"/>
      <c r="BB187" s="237"/>
      <c r="BC187" s="92"/>
      <c r="BD187" s="92"/>
      <c r="BE187" s="237"/>
      <c r="BF187" s="237"/>
      <c r="BG187" s="237"/>
      <c r="BH187" s="237"/>
      <c r="BI187" s="237"/>
      <c r="BJ187" s="295"/>
      <c r="BK187" s="91"/>
      <c r="BL187" s="100"/>
      <c r="BM187" s="100"/>
      <c r="BN187" s="100"/>
      <c r="BO187" s="295"/>
      <c r="BP187" s="61"/>
      <c r="BQ187" s="61"/>
      <c r="BR187" s="61"/>
      <c r="BS187" s="61"/>
      <c r="BT187" s="61"/>
      <c r="BU187" s="61"/>
      <c r="BV187" s="94" t="str">
        <f t="shared" si="26"/>
        <v/>
      </c>
      <c r="BW187" s="61"/>
      <c r="BX187" s="233"/>
      <c r="BY187" s="61"/>
      <c r="BZ187" s="295"/>
      <c r="CA187" s="61"/>
      <c r="CB187" s="61"/>
      <c r="CC187" s="61"/>
      <c r="CD187" s="61"/>
      <c r="CE187" s="61"/>
      <c r="CF187" s="233"/>
      <c r="CG187" s="186" t="str">
        <f t="shared" si="27"/>
        <v/>
      </c>
      <c r="CH187" s="186" t="str">
        <f t="shared" si="28"/>
        <v/>
      </c>
      <c r="CI187" s="186" t="str">
        <f t="shared" si="29"/>
        <v/>
      </c>
      <c r="CJ187" s="92"/>
      <c r="CK187" s="363"/>
      <c r="CL187" s="295"/>
      <c r="CM187" s="82"/>
      <c r="CN187" s="82"/>
      <c r="CO187" s="61"/>
      <c r="CP187" s="61"/>
      <c r="CQ187" s="61"/>
      <c r="CR187" s="54"/>
      <c r="CS187" s="90"/>
      <c r="CT187" s="295"/>
      <c r="CU187" s="34"/>
      <c r="CV187" s="163"/>
      <c r="CW187" s="54"/>
      <c r="CX187" s="295"/>
      <c r="CY187" s="235"/>
      <c r="CZ187" s="191"/>
      <c r="DA187" s="92"/>
      <c r="DB187" s="237"/>
      <c r="DC187" s="167"/>
      <c r="DD187" s="167"/>
      <c r="DE187" s="54"/>
      <c r="DF187" s="235"/>
      <c r="DG187" s="191"/>
      <c r="DH187" s="92"/>
      <c r="DI187" s="237"/>
      <c r="DJ187" s="167"/>
      <c r="DK187" s="167"/>
      <c r="DL187" s="54"/>
      <c r="DM187" s="61"/>
      <c r="DN187" s="61"/>
      <c r="DO187" s="61"/>
      <c r="DP187" s="61"/>
      <c r="DQ187" s="82"/>
      <c r="DR187" s="82"/>
      <c r="DS187" s="61"/>
      <c r="DT187" s="34"/>
      <c r="DU187" s="54"/>
      <c r="DV187" s="237"/>
      <c r="DW187" s="237"/>
      <c r="DX187" s="237"/>
      <c r="DY187" s="295"/>
      <c r="DZ187" s="92"/>
      <c r="EA187" s="92"/>
      <c r="EB187" s="91"/>
      <c r="EC187" s="91"/>
      <c r="ED187" s="228"/>
      <c r="EE187" s="90"/>
      <c r="EF187" s="90"/>
      <c r="EG187" s="90"/>
      <c r="EH187" s="295"/>
    </row>
    <row r="188" spans="1:138" ht="15" customHeight="1" x14ac:dyDescent="0.25">
      <c r="A188" s="54"/>
      <c r="B188" s="316"/>
      <c r="C188" s="54"/>
      <c r="D188" s="34"/>
      <c r="E188" s="34"/>
      <c r="F188" s="34"/>
      <c r="G188" s="34"/>
      <c r="H188" s="34"/>
      <c r="I188" s="34"/>
      <c r="J188" s="34"/>
      <c r="K188" s="163"/>
      <c r="L188" s="54"/>
      <c r="M188" s="54"/>
      <c r="N188" s="54"/>
      <c r="O188" s="54"/>
      <c r="P188" s="34"/>
      <c r="Q188" s="34"/>
      <c r="R188" s="34"/>
      <c r="S188" s="34"/>
      <c r="T188" s="54"/>
      <c r="U188" s="93"/>
      <c r="V188" s="54"/>
      <c r="W188" s="54"/>
      <c r="X188" s="34"/>
      <c r="Y188" s="54"/>
      <c r="Z188" s="34"/>
      <c r="AA188" s="54"/>
      <c r="AB188" s="34"/>
      <c r="AC188" s="295"/>
      <c r="AD188" s="54"/>
      <c r="AE188" s="387"/>
      <c r="AF188" s="34"/>
      <c r="AG188" s="157"/>
      <c r="AH188" s="163"/>
      <c r="AI188" s="54"/>
      <c r="AJ188" s="34"/>
      <c r="AK188" s="163"/>
      <c r="AL188" s="389"/>
      <c r="AM188" s="61"/>
      <c r="AN188" s="61"/>
      <c r="AO188" s="61"/>
      <c r="AP188" s="61"/>
      <c r="AQ188" s="61"/>
      <c r="AR188" s="61"/>
      <c r="AS188" s="94" t="str">
        <f t="shared" si="25"/>
        <v/>
      </c>
      <c r="AT188" s="61"/>
      <c r="AU188" s="61"/>
      <c r="AV188" s="249"/>
      <c r="AW188" s="61"/>
      <c r="AX188" s="237"/>
      <c r="AY188" s="247"/>
      <c r="AZ188" s="237"/>
      <c r="BA188" s="237"/>
      <c r="BB188" s="237"/>
      <c r="BC188" s="92"/>
      <c r="BD188" s="92"/>
      <c r="BE188" s="237"/>
      <c r="BF188" s="237"/>
      <c r="BG188" s="237"/>
      <c r="BH188" s="237"/>
      <c r="BI188" s="237"/>
      <c r="BJ188" s="295"/>
      <c r="BK188" s="91"/>
      <c r="BL188" s="100"/>
      <c r="BM188" s="100"/>
      <c r="BN188" s="100"/>
      <c r="BO188" s="295"/>
      <c r="BP188" s="61"/>
      <c r="BQ188" s="61"/>
      <c r="BR188" s="61"/>
      <c r="BS188" s="61"/>
      <c r="BT188" s="61"/>
      <c r="BU188" s="61"/>
      <c r="BV188" s="94" t="str">
        <f t="shared" si="26"/>
        <v/>
      </c>
      <c r="BW188" s="61"/>
      <c r="BX188" s="233"/>
      <c r="BY188" s="61"/>
      <c r="BZ188" s="295"/>
      <c r="CA188" s="61"/>
      <c r="CB188" s="61"/>
      <c r="CC188" s="61"/>
      <c r="CD188" s="61"/>
      <c r="CE188" s="61"/>
      <c r="CF188" s="233"/>
      <c r="CG188" s="186" t="str">
        <f t="shared" si="27"/>
        <v/>
      </c>
      <c r="CH188" s="186" t="str">
        <f t="shared" si="28"/>
        <v/>
      </c>
      <c r="CI188" s="186" t="str">
        <f t="shared" si="29"/>
        <v/>
      </c>
      <c r="CJ188" s="92"/>
      <c r="CK188" s="363"/>
      <c r="CL188" s="295"/>
      <c r="CM188" s="82"/>
      <c r="CN188" s="82"/>
      <c r="CO188" s="61"/>
      <c r="CP188" s="61"/>
      <c r="CQ188" s="61"/>
      <c r="CR188" s="54"/>
      <c r="CS188" s="90"/>
      <c r="CT188" s="295"/>
      <c r="CU188" s="34"/>
      <c r="CV188" s="163"/>
      <c r="CW188" s="54"/>
      <c r="CX188" s="295"/>
      <c r="CY188" s="235"/>
      <c r="CZ188" s="191"/>
      <c r="DA188" s="92"/>
      <c r="DB188" s="237"/>
      <c r="DC188" s="167"/>
      <c r="DD188" s="167"/>
      <c r="DE188" s="54"/>
      <c r="DF188" s="235"/>
      <c r="DG188" s="191"/>
      <c r="DH188" s="92"/>
      <c r="DI188" s="237"/>
      <c r="DJ188" s="167"/>
      <c r="DK188" s="167"/>
      <c r="DL188" s="54"/>
      <c r="DM188" s="61"/>
      <c r="DN188" s="61"/>
      <c r="DO188" s="61"/>
      <c r="DP188" s="61"/>
      <c r="DQ188" s="82"/>
      <c r="DR188" s="82"/>
      <c r="DS188" s="61"/>
      <c r="DT188" s="34"/>
      <c r="DU188" s="54"/>
      <c r="DV188" s="237"/>
      <c r="DW188" s="237"/>
      <c r="DX188" s="237"/>
      <c r="DY188" s="295"/>
      <c r="DZ188" s="92"/>
      <c r="EA188" s="92"/>
      <c r="EB188" s="91"/>
      <c r="EC188" s="91"/>
      <c r="ED188" s="228"/>
      <c r="EE188" s="90"/>
      <c r="EF188" s="90"/>
      <c r="EG188" s="90"/>
      <c r="EH188" s="295"/>
    </row>
    <row r="189" spans="1:138" ht="15" customHeight="1" x14ac:dyDescent="0.25">
      <c r="A189" s="54"/>
      <c r="B189" s="316"/>
      <c r="C189" s="54"/>
      <c r="D189" s="34"/>
      <c r="E189" s="34"/>
      <c r="F189" s="34"/>
      <c r="G189" s="34"/>
      <c r="H189" s="34"/>
      <c r="I189" s="34"/>
      <c r="J189" s="34"/>
      <c r="K189" s="163"/>
      <c r="L189" s="54"/>
      <c r="M189" s="54"/>
      <c r="N189" s="54"/>
      <c r="O189" s="54"/>
      <c r="P189" s="34"/>
      <c r="Q189" s="34"/>
      <c r="R189" s="34"/>
      <c r="S189" s="34"/>
      <c r="T189" s="54"/>
      <c r="U189" s="93"/>
      <c r="V189" s="54"/>
      <c r="W189" s="54"/>
      <c r="X189" s="34"/>
      <c r="Y189" s="54"/>
      <c r="Z189" s="34"/>
      <c r="AA189" s="54"/>
      <c r="AB189" s="34"/>
      <c r="AC189" s="295"/>
      <c r="AD189" s="54"/>
      <c r="AE189" s="387"/>
      <c r="AF189" s="34"/>
      <c r="AG189" s="157"/>
      <c r="AH189" s="163"/>
      <c r="AI189" s="54"/>
      <c r="AJ189" s="34"/>
      <c r="AK189" s="163"/>
      <c r="AL189" s="389"/>
      <c r="AM189" s="61"/>
      <c r="AN189" s="61"/>
      <c r="AO189" s="61"/>
      <c r="AP189" s="61"/>
      <c r="AQ189" s="61"/>
      <c r="AR189" s="61"/>
      <c r="AS189" s="94" t="str">
        <f t="shared" si="25"/>
        <v/>
      </c>
      <c r="AT189" s="61"/>
      <c r="AU189" s="61"/>
      <c r="AV189" s="249"/>
      <c r="AW189" s="61"/>
      <c r="AX189" s="237"/>
      <c r="AY189" s="247"/>
      <c r="AZ189" s="237"/>
      <c r="BA189" s="237"/>
      <c r="BB189" s="237"/>
      <c r="BC189" s="92"/>
      <c r="BD189" s="92"/>
      <c r="BE189" s="237"/>
      <c r="BF189" s="237"/>
      <c r="BG189" s="237"/>
      <c r="BH189" s="237"/>
      <c r="BI189" s="237"/>
      <c r="BJ189" s="295"/>
      <c r="BK189" s="91"/>
      <c r="BL189" s="100"/>
      <c r="BM189" s="100"/>
      <c r="BN189" s="100"/>
      <c r="BO189" s="295"/>
      <c r="BP189" s="61"/>
      <c r="BQ189" s="61"/>
      <c r="BR189" s="61"/>
      <c r="BS189" s="61"/>
      <c r="BT189" s="61"/>
      <c r="BU189" s="61"/>
      <c r="BV189" s="94" t="str">
        <f t="shared" si="26"/>
        <v/>
      </c>
      <c r="BW189" s="61"/>
      <c r="BX189" s="233"/>
      <c r="BY189" s="61"/>
      <c r="BZ189" s="295"/>
      <c r="CA189" s="61"/>
      <c r="CB189" s="61"/>
      <c r="CC189" s="61"/>
      <c r="CD189" s="61"/>
      <c r="CE189" s="61"/>
      <c r="CF189" s="233"/>
      <c r="CG189" s="186" t="str">
        <f t="shared" si="27"/>
        <v/>
      </c>
      <c r="CH189" s="186" t="str">
        <f t="shared" si="28"/>
        <v/>
      </c>
      <c r="CI189" s="186" t="str">
        <f t="shared" si="29"/>
        <v/>
      </c>
      <c r="CJ189" s="92"/>
      <c r="CK189" s="363"/>
      <c r="CL189" s="295"/>
      <c r="CM189" s="82"/>
      <c r="CN189" s="82"/>
      <c r="CO189" s="61"/>
      <c r="CP189" s="61"/>
      <c r="CQ189" s="61"/>
      <c r="CR189" s="54"/>
      <c r="CS189" s="90"/>
      <c r="CT189" s="295"/>
      <c r="CU189" s="34"/>
      <c r="CV189" s="163"/>
      <c r="CW189" s="54"/>
      <c r="CX189" s="295"/>
      <c r="CY189" s="235"/>
      <c r="CZ189" s="191"/>
      <c r="DA189" s="92"/>
      <c r="DB189" s="237"/>
      <c r="DC189" s="167"/>
      <c r="DD189" s="167"/>
      <c r="DE189" s="54"/>
      <c r="DF189" s="235"/>
      <c r="DG189" s="191"/>
      <c r="DH189" s="92"/>
      <c r="DI189" s="237"/>
      <c r="DJ189" s="167"/>
      <c r="DK189" s="167"/>
      <c r="DL189" s="54"/>
      <c r="DM189" s="61"/>
      <c r="DN189" s="61"/>
      <c r="DO189" s="61"/>
      <c r="DP189" s="61"/>
      <c r="DQ189" s="82"/>
      <c r="DR189" s="82"/>
      <c r="DS189" s="61"/>
      <c r="DT189" s="34"/>
      <c r="DU189" s="54"/>
      <c r="DV189" s="237"/>
      <c r="DW189" s="237"/>
      <c r="DX189" s="237"/>
      <c r="DY189" s="295"/>
      <c r="DZ189" s="92"/>
      <c r="EA189" s="92"/>
      <c r="EB189" s="91"/>
      <c r="EC189" s="91"/>
      <c r="ED189" s="228"/>
      <c r="EE189" s="90"/>
      <c r="EF189" s="90"/>
      <c r="EG189" s="90"/>
      <c r="EH189" s="295"/>
    </row>
    <row r="190" spans="1:138" ht="15" customHeight="1" x14ac:dyDescent="0.25">
      <c r="A190" s="54"/>
      <c r="B190" s="316"/>
      <c r="C190" s="54"/>
      <c r="D190" s="34"/>
      <c r="E190" s="34"/>
      <c r="F190" s="34"/>
      <c r="G190" s="34"/>
      <c r="H190" s="34"/>
      <c r="I190" s="34"/>
      <c r="J190" s="34"/>
      <c r="K190" s="163"/>
      <c r="L190" s="54"/>
      <c r="M190" s="54"/>
      <c r="N190" s="54"/>
      <c r="O190" s="54"/>
      <c r="P190" s="34"/>
      <c r="Q190" s="34"/>
      <c r="R190" s="34"/>
      <c r="S190" s="34"/>
      <c r="T190" s="54"/>
      <c r="U190" s="93"/>
      <c r="V190" s="54"/>
      <c r="W190" s="54"/>
      <c r="X190" s="34"/>
      <c r="Y190" s="54"/>
      <c r="Z190" s="34"/>
      <c r="AA190" s="54"/>
      <c r="AB190" s="34"/>
      <c r="AC190" s="295"/>
      <c r="AD190" s="54"/>
      <c r="AE190" s="387"/>
      <c r="AF190" s="34"/>
      <c r="AG190" s="157"/>
      <c r="AH190" s="163"/>
      <c r="AI190" s="54"/>
      <c r="AJ190" s="34"/>
      <c r="AK190" s="163"/>
      <c r="AL190" s="389"/>
      <c r="AM190" s="61"/>
      <c r="AN190" s="61"/>
      <c r="AO190" s="61"/>
      <c r="AP190" s="61"/>
      <c r="AQ190" s="61"/>
      <c r="AR190" s="61"/>
      <c r="AS190" s="94" t="str">
        <f t="shared" si="25"/>
        <v/>
      </c>
      <c r="AT190" s="61"/>
      <c r="AU190" s="61"/>
      <c r="AV190" s="249"/>
      <c r="AW190" s="61"/>
      <c r="AX190" s="237"/>
      <c r="AY190" s="247"/>
      <c r="AZ190" s="237"/>
      <c r="BA190" s="237"/>
      <c r="BB190" s="237"/>
      <c r="BC190" s="92"/>
      <c r="BD190" s="92"/>
      <c r="BE190" s="237"/>
      <c r="BF190" s="237"/>
      <c r="BG190" s="237"/>
      <c r="BH190" s="237"/>
      <c r="BI190" s="237"/>
      <c r="BJ190" s="295"/>
      <c r="BK190" s="91"/>
      <c r="BL190" s="100"/>
      <c r="BM190" s="100"/>
      <c r="BN190" s="100"/>
      <c r="BO190" s="295"/>
      <c r="BP190" s="61"/>
      <c r="BQ190" s="61"/>
      <c r="BR190" s="61"/>
      <c r="BS190" s="61"/>
      <c r="BT190" s="61"/>
      <c r="BU190" s="61"/>
      <c r="BV190" s="94" t="str">
        <f t="shared" si="26"/>
        <v/>
      </c>
      <c r="BW190" s="61"/>
      <c r="BX190" s="233"/>
      <c r="BY190" s="61"/>
      <c r="BZ190" s="295"/>
      <c r="CA190" s="61"/>
      <c r="CB190" s="61"/>
      <c r="CC190" s="61"/>
      <c r="CD190" s="61"/>
      <c r="CE190" s="61"/>
      <c r="CF190" s="233"/>
      <c r="CG190" s="186" t="str">
        <f t="shared" si="27"/>
        <v/>
      </c>
      <c r="CH190" s="186" t="str">
        <f t="shared" si="28"/>
        <v/>
      </c>
      <c r="CI190" s="186" t="str">
        <f t="shared" si="29"/>
        <v/>
      </c>
      <c r="CJ190" s="92"/>
      <c r="CK190" s="363"/>
      <c r="CL190" s="295"/>
      <c r="CM190" s="82"/>
      <c r="CN190" s="82"/>
      <c r="CO190" s="61"/>
      <c r="CP190" s="61"/>
      <c r="CQ190" s="61"/>
      <c r="CR190" s="54"/>
      <c r="CS190" s="90"/>
      <c r="CT190" s="295"/>
      <c r="CU190" s="34"/>
      <c r="CV190" s="163"/>
      <c r="CW190" s="54"/>
      <c r="CX190" s="295"/>
      <c r="CY190" s="235"/>
      <c r="CZ190" s="191"/>
      <c r="DA190" s="92"/>
      <c r="DB190" s="237"/>
      <c r="DC190" s="167"/>
      <c r="DD190" s="167"/>
      <c r="DE190" s="54"/>
      <c r="DF190" s="235"/>
      <c r="DG190" s="191"/>
      <c r="DH190" s="92"/>
      <c r="DI190" s="237"/>
      <c r="DJ190" s="167"/>
      <c r="DK190" s="167"/>
      <c r="DL190" s="54"/>
      <c r="DM190" s="61"/>
      <c r="DN190" s="61"/>
      <c r="DO190" s="61"/>
      <c r="DP190" s="61"/>
      <c r="DQ190" s="82"/>
      <c r="DR190" s="82"/>
      <c r="DS190" s="61"/>
      <c r="DT190" s="34"/>
      <c r="DU190" s="54"/>
      <c r="DV190" s="237"/>
      <c r="DW190" s="237"/>
      <c r="DX190" s="237"/>
      <c r="DY190" s="295"/>
      <c r="DZ190" s="92"/>
      <c r="EA190" s="92"/>
      <c r="EB190" s="91"/>
      <c r="EC190" s="91"/>
      <c r="ED190" s="228"/>
      <c r="EE190" s="90"/>
      <c r="EF190" s="90"/>
      <c r="EG190" s="90"/>
      <c r="EH190" s="295"/>
    </row>
    <row r="191" spans="1:138" ht="15" customHeight="1" x14ac:dyDescent="0.25">
      <c r="A191" s="54"/>
      <c r="B191" s="316"/>
      <c r="C191" s="54"/>
      <c r="D191" s="34"/>
      <c r="E191" s="34"/>
      <c r="F191" s="34"/>
      <c r="G191" s="34"/>
      <c r="H191" s="34"/>
      <c r="I191" s="34"/>
      <c r="J191" s="34"/>
      <c r="K191" s="163"/>
      <c r="L191" s="54"/>
      <c r="M191" s="54"/>
      <c r="N191" s="54"/>
      <c r="O191" s="54"/>
      <c r="P191" s="34"/>
      <c r="Q191" s="34"/>
      <c r="R191" s="34"/>
      <c r="S191" s="34"/>
      <c r="T191" s="54"/>
      <c r="U191" s="93"/>
      <c r="V191" s="54"/>
      <c r="W191" s="54"/>
      <c r="X191" s="34"/>
      <c r="Y191" s="54"/>
      <c r="Z191" s="34"/>
      <c r="AA191" s="54"/>
      <c r="AB191" s="34"/>
      <c r="AC191" s="295"/>
      <c r="AD191" s="54"/>
      <c r="AE191" s="387"/>
      <c r="AF191" s="34"/>
      <c r="AG191" s="157"/>
      <c r="AH191" s="163"/>
      <c r="AI191" s="54"/>
      <c r="AJ191" s="34"/>
      <c r="AK191" s="163"/>
      <c r="AL191" s="389"/>
      <c r="AM191" s="61"/>
      <c r="AN191" s="61"/>
      <c r="AO191" s="61"/>
      <c r="AP191" s="61"/>
      <c r="AQ191" s="61"/>
      <c r="AR191" s="61"/>
      <c r="AS191" s="94" t="str">
        <f t="shared" si="25"/>
        <v/>
      </c>
      <c r="AT191" s="61"/>
      <c r="AU191" s="61"/>
      <c r="AV191" s="249"/>
      <c r="AW191" s="61"/>
      <c r="AX191" s="237"/>
      <c r="AY191" s="247"/>
      <c r="AZ191" s="237"/>
      <c r="BA191" s="237"/>
      <c r="BB191" s="237"/>
      <c r="BC191" s="92"/>
      <c r="BD191" s="92"/>
      <c r="BE191" s="237"/>
      <c r="BF191" s="237"/>
      <c r="BG191" s="237"/>
      <c r="BH191" s="237"/>
      <c r="BI191" s="237"/>
      <c r="BJ191" s="295"/>
      <c r="BK191" s="91"/>
      <c r="BL191" s="100"/>
      <c r="BM191" s="100"/>
      <c r="BN191" s="100"/>
      <c r="BO191" s="295"/>
      <c r="BP191" s="61"/>
      <c r="BQ191" s="61"/>
      <c r="BR191" s="61"/>
      <c r="BS191" s="61"/>
      <c r="BT191" s="61"/>
      <c r="BU191" s="61"/>
      <c r="BV191" s="94" t="str">
        <f t="shared" si="26"/>
        <v/>
      </c>
      <c r="BW191" s="61"/>
      <c r="BX191" s="233"/>
      <c r="BY191" s="61"/>
      <c r="BZ191" s="295"/>
      <c r="CA191" s="61"/>
      <c r="CB191" s="61"/>
      <c r="CC191" s="61"/>
      <c r="CD191" s="61"/>
      <c r="CE191" s="61"/>
      <c r="CF191" s="233"/>
      <c r="CG191" s="186" t="str">
        <f t="shared" si="27"/>
        <v/>
      </c>
      <c r="CH191" s="186" t="str">
        <f t="shared" si="28"/>
        <v/>
      </c>
      <c r="CI191" s="186" t="str">
        <f t="shared" si="29"/>
        <v/>
      </c>
      <c r="CJ191" s="92"/>
      <c r="CK191" s="363"/>
      <c r="CL191" s="295"/>
      <c r="CM191" s="82"/>
      <c r="CN191" s="82"/>
      <c r="CO191" s="61"/>
      <c r="CP191" s="61"/>
      <c r="CQ191" s="61"/>
      <c r="CR191" s="54"/>
      <c r="CS191" s="90"/>
      <c r="CT191" s="295"/>
      <c r="CU191" s="34"/>
      <c r="CV191" s="163"/>
      <c r="CW191" s="54"/>
      <c r="CX191" s="295"/>
      <c r="CY191" s="235"/>
      <c r="CZ191" s="191"/>
      <c r="DA191" s="92"/>
      <c r="DB191" s="237"/>
      <c r="DC191" s="167"/>
      <c r="DD191" s="167"/>
      <c r="DE191" s="54"/>
      <c r="DF191" s="235"/>
      <c r="DG191" s="191"/>
      <c r="DH191" s="92"/>
      <c r="DI191" s="237"/>
      <c r="DJ191" s="167"/>
      <c r="DK191" s="167"/>
      <c r="DL191" s="54"/>
      <c r="DM191" s="61"/>
      <c r="DN191" s="61"/>
      <c r="DO191" s="61"/>
      <c r="DP191" s="61"/>
      <c r="DQ191" s="82"/>
      <c r="DR191" s="82"/>
      <c r="DS191" s="61"/>
      <c r="DT191" s="34"/>
      <c r="DU191" s="54"/>
      <c r="DV191" s="237"/>
      <c r="DW191" s="237"/>
      <c r="DX191" s="237"/>
      <c r="DY191" s="295"/>
      <c r="DZ191" s="92"/>
      <c r="EA191" s="92"/>
      <c r="EB191" s="91"/>
      <c r="EC191" s="91"/>
      <c r="ED191" s="228"/>
      <c r="EE191" s="90"/>
      <c r="EF191" s="90"/>
      <c r="EG191" s="90"/>
      <c r="EH191" s="295"/>
    </row>
    <row r="192" spans="1:138" ht="15" customHeight="1" x14ac:dyDescent="0.25">
      <c r="A192" s="54"/>
      <c r="B192" s="316"/>
      <c r="C192" s="54"/>
      <c r="D192" s="34"/>
      <c r="E192" s="34"/>
      <c r="F192" s="34"/>
      <c r="G192" s="34"/>
      <c r="H192" s="34"/>
      <c r="I192" s="34"/>
      <c r="J192" s="34"/>
      <c r="K192" s="163"/>
      <c r="L192" s="54"/>
      <c r="M192" s="54"/>
      <c r="N192" s="54"/>
      <c r="O192" s="54"/>
      <c r="P192" s="34"/>
      <c r="Q192" s="34"/>
      <c r="R192" s="34"/>
      <c r="S192" s="34"/>
      <c r="T192" s="54"/>
      <c r="U192" s="93"/>
      <c r="V192" s="54"/>
      <c r="W192" s="54"/>
      <c r="X192" s="34"/>
      <c r="Y192" s="54"/>
      <c r="Z192" s="34"/>
      <c r="AA192" s="54"/>
      <c r="AB192" s="34"/>
      <c r="AC192" s="295"/>
      <c r="AD192" s="54"/>
      <c r="AE192" s="387"/>
      <c r="AF192" s="34"/>
      <c r="AG192" s="157"/>
      <c r="AH192" s="163"/>
      <c r="AI192" s="54"/>
      <c r="AJ192" s="34"/>
      <c r="AK192" s="163"/>
      <c r="AL192" s="389"/>
      <c r="AM192" s="61"/>
      <c r="AN192" s="61"/>
      <c r="AO192" s="61"/>
      <c r="AP192" s="61"/>
      <c r="AQ192" s="61"/>
      <c r="AR192" s="61"/>
      <c r="AS192" s="94" t="str">
        <f t="shared" si="25"/>
        <v/>
      </c>
      <c r="AT192" s="61"/>
      <c r="AU192" s="61"/>
      <c r="AV192" s="249"/>
      <c r="AW192" s="61"/>
      <c r="AX192" s="237"/>
      <c r="AY192" s="247"/>
      <c r="AZ192" s="237"/>
      <c r="BA192" s="237"/>
      <c r="BB192" s="237"/>
      <c r="BC192" s="92"/>
      <c r="BD192" s="92"/>
      <c r="BE192" s="237"/>
      <c r="BF192" s="237"/>
      <c r="BG192" s="237"/>
      <c r="BH192" s="237"/>
      <c r="BI192" s="237"/>
      <c r="BJ192" s="295"/>
      <c r="BK192" s="91"/>
      <c r="BL192" s="100"/>
      <c r="BM192" s="100"/>
      <c r="BN192" s="100"/>
      <c r="BO192" s="295"/>
      <c r="BP192" s="61"/>
      <c r="BQ192" s="61"/>
      <c r="BR192" s="61"/>
      <c r="BS192" s="61"/>
      <c r="BT192" s="61"/>
      <c r="BU192" s="61"/>
      <c r="BV192" s="94" t="str">
        <f t="shared" si="26"/>
        <v/>
      </c>
      <c r="BW192" s="61"/>
      <c r="BX192" s="233"/>
      <c r="BY192" s="61"/>
      <c r="BZ192" s="295"/>
      <c r="CA192" s="61"/>
      <c r="CB192" s="61"/>
      <c r="CC192" s="61"/>
      <c r="CD192" s="61"/>
      <c r="CE192" s="61"/>
      <c r="CF192" s="233"/>
      <c r="CG192" s="186" t="str">
        <f t="shared" si="27"/>
        <v/>
      </c>
      <c r="CH192" s="186" t="str">
        <f t="shared" si="28"/>
        <v/>
      </c>
      <c r="CI192" s="186" t="str">
        <f t="shared" si="29"/>
        <v/>
      </c>
      <c r="CJ192" s="92"/>
      <c r="CK192" s="363"/>
      <c r="CL192" s="295"/>
      <c r="CM192" s="82"/>
      <c r="CN192" s="82"/>
      <c r="CO192" s="61"/>
      <c r="CP192" s="61"/>
      <c r="CQ192" s="61"/>
      <c r="CR192" s="54"/>
      <c r="CS192" s="90"/>
      <c r="CT192" s="295"/>
      <c r="CU192" s="34"/>
      <c r="CV192" s="163"/>
      <c r="CW192" s="54"/>
      <c r="CX192" s="295"/>
      <c r="CY192" s="235"/>
      <c r="CZ192" s="191"/>
      <c r="DA192" s="92"/>
      <c r="DB192" s="237"/>
      <c r="DC192" s="167"/>
      <c r="DD192" s="167"/>
      <c r="DE192" s="54"/>
      <c r="DF192" s="235"/>
      <c r="DG192" s="191"/>
      <c r="DH192" s="92"/>
      <c r="DI192" s="237"/>
      <c r="DJ192" s="167"/>
      <c r="DK192" s="167"/>
      <c r="DL192" s="54"/>
      <c r="DM192" s="61"/>
      <c r="DN192" s="61"/>
      <c r="DO192" s="61"/>
      <c r="DP192" s="61"/>
      <c r="DQ192" s="82"/>
      <c r="DR192" s="82"/>
      <c r="DS192" s="61"/>
      <c r="DT192" s="34"/>
      <c r="DU192" s="54"/>
      <c r="DV192" s="237"/>
      <c r="DW192" s="237"/>
      <c r="DX192" s="237"/>
      <c r="DY192" s="295"/>
      <c r="DZ192" s="92"/>
      <c r="EA192" s="92"/>
      <c r="EB192" s="91"/>
      <c r="EC192" s="91"/>
      <c r="ED192" s="228"/>
      <c r="EE192" s="90"/>
      <c r="EF192" s="90"/>
      <c r="EG192" s="90"/>
      <c r="EH192" s="295"/>
    </row>
    <row r="193" spans="1:138" ht="15" customHeight="1" x14ac:dyDescent="0.25">
      <c r="A193" s="54"/>
      <c r="B193" s="316"/>
      <c r="C193" s="54"/>
      <c r="D193" s="34"/>
      <c r="E193" s="34"/>
      <c r="F193" s="34"/>
      <c r="G193" s="34"/>
      <c r="H193" s="34"/>
      <c r="I193" s="34"/>
      <c r="J193" s="34"/>
      <c r="K193" s="163"/>
      <c r="L193" s="54"/>
      <c r="M193" s="54"/>
      <c r="N193" s="54"/>
      <c r="O193" s="54"/>
      <c r="P193" s="34"/>
      <c r="Q193" s="34"/>
      <c r="R193" s="34"/>
      <c r="S193" s="34"/>
      <c r="T193" s="54"/>
      <c r="U193" s="93"/>
      <c r="V193" s="54"/>
      <c r="W193" s="54"/>
      <c r="X193" s="34"/>
      <c r="Y193" s="54"/>
      <c r="Z193" s="34"/>
      <c r="AA193" s="54"/>
      <c r="AB193" s="34"/>
      <c r="AC193" s="295"/>
      <c r="AD193" s="54"/>
      <c r="AE193" s="387"/>
      <c r="AF193" s="34"/>
      <c r="AG193" s="157"/>
      <c r="AH193" s="163"/>
      <c r="AI193" s="54"/>
      <c r="AJ193" s="34"/>
      <c r="AK193" s="163"/>
      <c r="AL193" s="389"/>
      <c r="AM193" s="61"/>
      <c r="AN193" s="61"/>
      <c r="AO193" s="61"/>
      <c r="AP193" s="61"/>
      <c r="AQ193" s="61"/>
      <c r="AR193" s="61"/>
      <c r="AS193" s="94" t="str">
        <f t="shared" si="25"/>
        <v/>
      </c>
      <c r="AT193" s="61"/>
      <c r="AU193" s="61"/>
      <c r="AV193" s="249"/>
      <c r="AW193" s="61"/>
      <c r="AX193" s="237"/>
      <c r="AY193" s="247"/>
      <c r="AZ193" s="237"/>
      <c r="BA193" s="237"/>
      <c r="BB193" s="237"/>
      <c r="BC193" s="92"/>
      <c r="BD193" s="92"/>
      <c r="BE193" s="237"/>
      <c r="BF193" s="237"/>
      <c r="BG193" s="237"/>
      <c r="BH193" s="237"/>
      <c r="BI193" s="237"/>
      <c r="BJ193" s="295"/>
      <c r="BK193" s="91"/>
      <c r="BL193" s="100"/>
      <c r="BM193" s="100"/>
      <c r="BN193" s="100"/>
      <c r="BO193" s="295"/>
      <c r="BP193" s="61"/>
      <c r="BQ193" s="61"/>
      <c r="BR193" s="61"/>
      <c r="BS193" s="61"/>
      <c r="BT193" s="61"/>
      <c r="BU193" s="61"/>
      <c r="BV193" s="94" t="str">
        <f t="shared" si="26"/>
        <v/>
      </c>
      <c r="BW193" s="61"/>
      <c r="BX193" s="233"/>
      <c r="BY193" s="61"/>
      <c r="BZ193" s="295"/>
      <c r="CA193" s="61"/>
      <c r="CB193" s="61"/>
      <c r="CC193" s="61"/>
      <c r="CD193" s="61"/>
      <c r="CE193" s="61"/>
      <c r="CF193" s="233"/>
      <c r="CG193" s="186" t="str">
        <f t="shared" si="27"/>
        <v/>
      </c>
      <c r="CH193" s="186" t="str">
        <f t="shared" si="28"/>
        <v/>
      </c>
      <c r="CI193" s="186" t="str">
        <f t="shared" si="29"/>
        <v/>
      </c>
      <c r="CJ193" s="92"/>
      <c r="CK193" s="363"/>
      <c r="CL193" s="295"/>
      <c r="CM193" s="82"/>
      <c r="CN193" s="82"/>
      <c r="CO193" s="61"/>
      <c r="CP193" s="61"/>
      <c r="CQ193" s="61"/>
      <c r="CR193" s="54"/>
      <c r="CS193" s="90"/>
      <c r="CT193" s="295"/>
      <c r="CU193" s="34"/>
      <c r="CV193" s="163"/>
      <c r="CW193" s="54"/>
      <c r="CX193" s="295"/>
      <c r="CY193" s="235"/>
      <c r="CZ193" s="191"/>
      <c r="DA193" s="92"/>
      <c r="DB193" s="237"/>
      <c r="DC193" s="167"/>
      <c r="DD193" s="167"/>
      <c r="DE193" s="54"/>
      <c r="DF193" s="235"/>
      <c r="DG193" s="191"/>
      <c r="DH193" s="92"/>
      <c r="DI193" s="237"/>
      <c r="DJ193" s="167"/>
      <c r="DK193" s="167"/>
      <c r="DL193" s="54"/>
      <c r="DM193" s="61"/>
      <c r="DN193" s="61"/>
      <c r="DO193" s="61"/>
      <c r="DP193" s="61"/>
      <c r="DQ193" s="82"/>
      <c r="DR193" s="82"/>
      <c r="DS193" s="61"/>
      <c r="DT193" s="34"/>
      <c r="DU193" s="54"/>
      <c r="DV193" s="237"/>
      <c r="DW193" s="237"/>
      <c r="DX193" s="237"/>
      <c r="DY193" s="295"/>
      <c r="DZ193" s="92"/>
      <c r="EA193" s="92"/>
      <c r="EB193" s="91"/>
      <c r="EC193" s="91"/>
      <c r="ED193" s="228"/>
      <c r="EE193" s="90"/>
      <c r="EF193" s="90"/>
      <c r="EG193" s="90"/>
      <c r="EH193" s="295"/>
    </row>
    <row r="194" spans="1:138" ht="15" customHeight="1" x14ac:dyDescent="0.25">
      <c r="A194" s="54"/>
      <c r="B194" s="316"/>
      <c r="C194" s="54"/>
      <c r="D194" s="34"/>
      <c r="E194" s="34"/>
      <c r="F194" s="34"/>
      <c r="G194" s="34"/>
      <c r="H194" s="34"/>
      <c r="I194" s="34"/>
      <c r="J194" s="34"/>
      <c r="K194" s="163"/>
      <c r="L194" s="54"/>
      <c r="M194" s="54"/>
      <c r="N194" s="54"/>
      <c r="O194" s="54"/>
      <c r="P194" s="34"/>
      <c r="Q194" s="34"/>
      <c r="R194" s="34"/>
      <c r="S194" s="34"/>
      <c r="T194" s="54"/>
      <c r="U194" s="93"/>
      <c r="V194" s="54"/>
      <c r="W194" s="54"/>
      <c r="X194" s="34"/>
      <c r="Y194" s="54"/>
      <c r="Z194" s="34"/>
      <c r="AA194" s="54"/>
      <c r="AB194" s="34"/>
      <c r="AC194" s="295"/>
      <c r="AD194" s="54"/>
      <c r="AE194" s="387"/>
      <c r="AF194" s="34"/>
      <c r="AG194" s="157"/>
      <c r="AH194" s="163"/>
      <c r="AI194" s="54"/>
      <c r="AJ194" s="34"/>
      <c r="AK194" s="163"/>
      <c r="AL194" s="389"/>
      <c r="AM194" s="61"/>
      <c r="AN194" s="61"/>
      <c r="AO194" s="61"/>
      <c r="AP194" s="61"/>
      <c r="AQ194" s="61"/>
      <c r="AR194" s="61"/>
      <c r="AS194" s="94" t="str">
        <f t="shared" si="25"/>
        <v/>
      </c>
      <c r="AT194" s="61"/>
      <c r="AU194" s="61"/>
      <c r="AV194" s="249"/>
      <c r="AW194" s="61"/>
      <c r="AX194" s="237"/>
      <c r="AY194" s="247"/>
      <c r="AZ194" s="237"/>
      <c r="BA194" s="237"/>
      <c r="BB194" s="237"/>
      <c r="BC194" s="92"/>
      <c r="BD194" s="92"/>
      <c r="BE194" s="237"/>
      <c r="BF194" s="237"/>
      <c r="BG194" s="237"/>
      <c r="BH194" s="237"/>
      <c r="BI194" s="237"/>
      <c r="BJ194" s="295"/>
      <c r="BK194" s="91"/>
      <c r="BL194" s="100"/>
      <c r="BM194" s="100"/>
      <c r="BN194" s="100"/>
      <c r="BO194" s="295"/>
      <c r="BP194" s="61"/>
      <c r="BQ194" s="61"/>
      <c r="BR194" s="61"/>
      <c r="BS194" s="61"/>
      <c r="BT194" s="61"/>
      <c r="BU194" s="61"/>
      <c r="BV194" s="94" t="str">
        <f t="shared" si="26"/>
        <v/>
      </c>
      <c r="BW194" s="61"/>
      <c r="BX194" s="233"/>
      <c r="BY194" s="61"/>
      <c r="BZ194" s="295"/>
      <c r="CA194" s="61"/>
      <c r="CB194" s="61"/>
      <c r="CC194" s="61"/>
      <c r="CD194" s="61"/>
      <c r="CE194" s="61"/>
      <c r="CF194" s="233"/>
      <c r="CG194" s="186" t="str">
        <f t="shared" si="27"/>
        <v/>
      </c>
      <c r="CH194" s="186" t="str">
        <f t="shared" si="28"/>
        <v/>
      </c>
      <c r="CI194" s="186" t="str">
        <f t="shared" si="29"/>
        <v/>
      </c>
      <c r="CJ194" s="92"/>
      <c r="CK194" s="363"/>
      <c r="CL194" s="295"/>
      <c r="CM194" s="82"/>
      <c r="CN194" s="82"/>
      <c r="CO194" s="61"/>
      <c r="CP194" s="61"/>
      <c r="CQ194" s="61"/>
      <c r="CR194" s="54"/>
      <c r="CS194" s="90"/>
      <c r="CT194" s="295"/>
      <c r="CU194" s="34"/>
      <c r="CV194" s="163"/>
      <c r="CW194" s="54"/>
      <c r="CX194" s="295"/>
      <c r="CY194" s="235"/>
      <c r="CZ194" s="191"/>
      <c r="DA194" s="92"/>
      <c r="DB194" s="237"/>
      <c r="DC194" s="167"/>
      <c r="DD194" s="167"/>
      <c r="DE194" s="54"/>
      <c r="DF194" s="235"/>
      <c r="DG194" s="191"/>
      <c r="DH194" s="92"/>
      <c r="DI194" s="237"/>
      <c r="DJ194" s="167"/>
      <c r="DK194" s="167"/>
      <c r="DL194" s="54"/>
      <c r="DM194" s="61"/>
      <c r="DN194" s="61"/>
      <c r="DO194" s="61"/>
      <c r="DP194" s="61"/>
      <c r="DQ194" s="82"/>
      <c r="DR194" s="82"/>
      <c r="DS194" s="61"/>
      <c r="DT194" s="34"/>
      <c r="DU194" s="54"/>
      <c r="DV194" s="237"/>
      <c r="DW194" s="237"/>
      <c r="DX194" s="237"/>
      <c r="DY194" s="295"/>
      <c r="DZ194" s="92"/>
      <c r="EA194" s="92"/>
      <c r="EB194" s="91"/>
      <c r="EC194" s="91"/>
      <c r="ED194" s="228"/>
      <c r="EE194" s="90"/>
      <c r="EF194" s="90"/>
      <c r="EG194" s="90"/>
      <c r="EH194" s="295"/>
    </row>
    <row r="195" spans="1:138" ht="15" customHeight="1" x14ac:dyDescent="0.25">
      <c r="A195" s="54"/>
      <c r="B195" s="316"/>
      <c r="C195" s="54"/>
      <c r="D195" s="34"/>
      <c r="E195" s="34"/>
      <c r="F195" s="34"/>
      <c r="G195" s="34"/>
      <c r="H195" s="34"/>
      <c r="I195" s="34"/>
      <c r="J195" s="34"/>
      <c r="K195" s="163"/>
      <c r="L195" s="54"/>
      <c r="M195" s="54"/>
      <c r="N195" s="54"/>
      <c r="O195" s="54"/>
      <c r="P195" s="34"/>
      <c r="Q195" s="34"/>
      <c r="R195" s="34"/>
      <c r="S195" s="34"/>
      <c r="T195" s="54"/>
      <c r="U195" s="93"/>
      <c r="V195" s="54"/>
      <c r="W195" s="54"/>
      <c r="X195" s="34"/>
      <c r="Y195" s="54"/>
      <c r="Z195" s="34"/>
      <c r="AA195" s="54"/>
      <c r="AB195" s="34"/>
      <c r="AC195" s="295"/>
      <c r="AD195" s="54"/>
      <c r="AE195" s="387"/>
      <c r="AF195" s="34"/>
      <c r="AG195" s="157"/>
      <c r="AH195" s="163"/>
      <c r="AI195" s="54"/>
      <c r="AJ195" s="34"/>
      <c r="AK195" s="163"/>
      <c r="AL195" s="389"/>
      <c r="AM195" s="61"/>
      <c r="AN195" s="61"/>
      <c r="AO195" s="61"/>
      <c r="AP195" s="61"/>
      <c r="AQ195" s="61"/>
      <c r="AR195" s="61"/>
      <c r="AS195" s="94" t="str">
        <f t="shared" si="25"/>
        <v/>
      </c>
      <c r="AT195" s="61"/>
      <c r="AU195" s="61"/>
      <c r="AV195" s="249"/>
      <c r="AW195" s="61"/>
      <c r="AX195" s="237"/>
      <c r="AY195" s="247"/>
      <c r="AZ195" s="237"/>
      <c r="BA195" s="237"/>
      <c r="BB195" s="237"/>
      <c r="BC195" s="92"/>
      <c r="BD195" s="92"/>
      <c r="BE195" s="237"/>
      <c r="BF195" s="237"/>
      <c r="BG195" s="237"/>
      <c r="BH195" s="237"/>
      <c r="BI195" s="237"/>
      <c r="BJ195" s="295"/>
      <c r="BK195" s="91"/>
      <c r="BL195" s="100"/>
      <c r="BM195" s="100"/>
      <c r="BN195" s="100"/>
      <c r="BO195" s="295"/>
      <c r="BP195" s="61"/>
      <c r="BQ195" s="61"/>
      <c r="BR195" s="61"/>
      <c r="BS195" s="61"/>
      <c r="BT195" s="61"/>
      <c r="BU195" s="61"/>
      <c r="BV195" s="94" t="str">
        <f t="shared" si="26"/>
        <v/>
      </c>
      <c r="BW195" s="61"/>
      <c r="BX195" s="233"/>
      <c r="BY195" s="61"/>
      <c r="BZ195" s="295"/>
      <c r="CA195" s="61"/>
      <c r="CB195" s="61"/>
      <c r="CC195" s="61"/>
      <c r="CD195" s="61"/>
      <c r="CE195" s="61"/>
      <c r="CF195" s="233"/>
      <c r="CG195" s="186" t="str">
        <f t="shared" si="27"/>
        <v/>
      </c>
      <c r="CH195" s="186" t="str">
        <f t="shared" si="28"/>
        <v/>
      </c>
      <c r="CI195" s="186" t="str">
        <f t="shared" si="29"/>
        <v/>
      </c>
      <c r="CJ195" s="92"/>
      <c r="CK195" s="363"/>
      <c r="CL195" s="295"/>
      <c r="CM195" s="82"/>
      <c r="CN195" s="82"/>
      <c r="CO195" s="61"/>
      <c r="CP195" s="61"/>
      <c r="CQ195" s="61"/>
      <c r="CR195" s="54"/>
      <c r="CS195" s="90"/>
      <c r="CT195" s="295"/>
      <c r="CU195" s="34"/>
      <c r="CV195" s="163"/>
      <c r="CW195" s="54"/>
      <c r="CX195" s="295"/>
      <c r="CY195" s="235"/>
      <c r="CZ195" s="191"/>
      <c r="DA195" s="92"/>
      <c r="DB195" s="237"/>
      <c r="DC195" s="167"/>
      <c r="DD195" s="167"/>
      <c r="DE195" s="54"/>
      <c r="DF195" s="235"/>
      <c r="DG195" s="191"/>
      <c r="DH195" s="92"/>
      <c r="DI195" s="237"/>
      <c r="DJ195" s="167"/>
      <c r="DK195" s="167"/>
      <c r="DL195" s="54"/>
      <c r="DM195" s="61"/>
      <c r="DN195" s="61"/>
      <c r="DO195" s="61"/>
      <c r="DP195" s="61"/>
      <c r="DQ195" s="82"/>
      <c r="DR195" s="82"/>
      <c r="DS195" s="61"/>
      <c r="DT195" s="34"/>
      <c r="DU195" s="54"/>
      <c r="DV195" s="237"/>
      <c r="DW195" s="237"/>
      <c r="DX195" s="237"/>
      <c r="DY195" s="295"/>
      <c r="DZ195" s="92"/>
      <c r="EA195" s="92"/>
      <c r="EB195" s="91"/>
      <c r="EC195" s="91"/>
      <c r="ED195" s="228"/>
      <c r="EE195" s="90"/>
      <c r="EF195" s="90"/>
      <c r="EG195" s="90"/>
      <c r="EH195" s="295"/>
    </row>
    <row r="196" spans="1:138" ht="15" customHeight="1" x14ac:dyDescent="0.25">
      <c r="A196" s="54"/>
      <c r="B196" s="316"/>
      <c r="C196" s="54"/>
      <c r="D196" s="34"/>
      <c r="E196" s="34"/>
      <c r="F196" s="34"/>
      <c r="G196" s="34"/>
      <c r="H196" s="34"/>
      <c r="I196" s="34"/>
      <c r="J196" s="34"/>
      <c r="K196" s="163"/>
      <c r="L196" s="54"/>
      <c r="M196" s="54"/>
      <c r="N196" s="54"/>
      <c r="O196" s="54"/>
      <c r="P196" s="34"/>
      <c r="Q196" s="34"/>
      <c r="R196" s="34"/>
      <c r="S196" s="34"/>
      <c r="T196" s="54"/>
      <c r="U196" s="93"/>
      <c r="V196" s="54"/>
      <c r="W196" s="54"/>
      <c r="X196" s="34"/>
      <c r="Y196" s="54"/>
      <c r="Z196" s="34"/>
      <c r="AA196" s="54"/>
      <c r="AB196" s="34"/>
      <c r="AC196" s="295"/>
      <c r="AD196" s="54"/>
      <c r="AE196" s="387"/>
      <c r="AF196" s="34"/>
      <c r="AG196" s="157"/>
      <c r="AH196" s="163"/>
      <c r="AI196" s="54"/>
      <c r="AJ196" s="34"/>
      <c r="AK196" s="163"/>
      <c r="AL196" s="389"/>
      <c r="AM196" s="61"/>
      <c r="AN196" s="61"/>
      <c r="AO196" s="61"/>
      <c r="AP196" s="61"/>
      <c r="AQ196" s="61"/>
      <c r="AR196" s="61"/>
      <c r="AS196" s="94" t="str">
        <f t="shared" si="25"/>
        <v/>
      </c>
      <c r="AT196" s="61"/>
      <c r="AU196" s="61"/>
      <c r="AV196" s="249"/>
      <c r="AW196" s="61"/>
      <c r="AX196" s="237"/>
      <c r="AY196" s="247"/>
      <c r="AZ196" s="237"/>
      <c r="BA196" s="237"/>
      <c r="BB196" s="237"/>
      <c r="BC196" s="92"/>
      <c r="BD196" s="92"/>
      <c r="BE196" s="237"/>
      <c r="BF196" s="237"/>
      <c r="BG196" s="237"/>
      <c r="BH196" s="237"/>
      <c r="BI196" s="237"/>
      <c r="BJ196" s="295"/>
      <c r="BK196" s="91"/>
      <c r="BL196" s="100"/>
      <c r="BM196" s="100"/>
      <c r="BN196" s="100"/>
      <c r="BO196" s="295"/>
      <c r="BP196" s="61"/>
      <c r="BQ196" s="61"/>
      <c r="BR196" s="61"/>
      <c r="BS196" s="61"/>
      <c r="BT196" s="61"/>
      <c r="BU196" s="61"/>
      <c r="BV196" s="94" t="str">
        <f t="shared" si="26"/>
        <v/>
      </c>
      <c r="BW196" s="61"/>
      <c r="BX196" s="233"/>
      <c r="BY196" s="61"/>
      <c r="BZ196" s="295"/>
      <c r="CA196" s="61"/>
      <c r="CB196" s="61"/>
      <c r="CC196" s="61"/>
      <c r="CD196" s="61"/>
      <c r="CE196" s="61"/>
      <c r="CF196" s="233"/>
      <c r="CG196" s="186" t="str">
        <f t="shared" si="27"/>
        <v/>
      </c>
      <c r="CH196" s="186" t="str">
        <f t="shared" si="28"/>
        <v/>
      </c>
      <c r="CI196" s="186" t="str">
        <f t="shared" si="29"/>
        <v/>
      </c>
      <c r="CJ196" s="92"/>
      <c r="CK196" s="363"/>
      <c r="CL196" s="295"/>
      <c r="CM196" s="82"/>
      <c r="CN196" s="82"/>
      <c r="CO196" s="61"/>
      <c r="CP196" s="61"/>
      <c r="CQ196" s="61"/>
      <c r="CR196" s="54"/>
      <c r="CS196" s="90"/>
      <c r="CT196" s="295"/>
      <c r="CU196" s="34"/>
      <c r="CV196" s="163"/>
      <c r="CW196" s="54"/>
      <c r="CX196" s="295"/>
      <c r="CY196" s="235"/>
      <c r="CZ196" s="191"/>
      <c r="DA196" s="92"/>
      <c r="DB196" s="237"/>
      <c r="DC196" s="167"/>
      <c r="DD196" s="167"/>
      <c r="DE196" s="54"/>
      <c r="DF196" s="235"/>
      <c r="DG196" s="191"/>
      <c r="DH196" s="92"/>
      <c r="DI196" s="237"/>
      <c r="DJ196" s="167"/>
      <c r="DK196" s="167"/>
      <c r="DL196" s="54"/>
      <c r="DM196" s="61"/>
      <c r="DN196" s="61"/>
      <c r="DO196" s="61"/>
      <c r="DP196" s="61"/>
      <c r="DQ196" s="82"/>
      <c r="DR196" s="82"/>
      <c r="DS196" s="61"/>
      <c r="DT196" s="34"/>
      <c r="DU196" s="54"/>
      <c r="DV196" s="237"/>
      <c r="DW196" s="237"/>
      <c r="DX196" s="237"/>
      <c r="DY196" s="295"/>
      <c r="DZ196" s="92"/>
      <c r="EA196" s="92"/>
      <c r="EB196" s="91"/>
      <c r="EC196" s="91"/>
      <c r="ED196" s="228"/>
      <c r="EE196" s="90"/>
      <c r="EF196" s="90"/>
      <c r="EG196" s="90"/>
      <c r="EH196" s="295"/>
    </row>
    <row r="197" spans="1:138" ht="15" customHeight="1" x14ac:dyDescent="0.25">
      <c r="A197" s="54"/>
      <c r="B197" s="316"/>
      <c r="C197" s="54"/>
      <c r="D197" s="34"/>
      <c r="E197" s="34"/>
      <c r="F197" s="34"/>
      <c r="G197" s="34"/>
      <c r="H197" s="34"/>
      <c r="I197" s="34"/>
      <c r="J197" s="34"/>
      <c r="K197" s="163"/>
      <c r="L197" s="54"/>
      <c r="M197" s="54"/>
      <c r="N197" s="54"/>
      <c r="O197" s="54"/>
      <c r="P197" s="34"/>
      <c r="Q197" s="34"/>
      <c r="R197" s="34"/>
      <c r="S197" s="34"/>
      <c r="T197" s="54"/>
      <c r="U197" s="93"/>
      <c r="V197" s="54"/>
      <c r="W197" s="54"/>
      <c r="X197" s="34"/>
      <c r="Y197" s="54"/>
      <c r="Z197" s="34"/>
      <c r="AA197" s="54"/>
      <c r="AB197" s="34"/>
      <c r="AC197" s="295"/>
      <c r="AD197" s="54"/>
      <c r="AE197" s="387"/>
      <c r="AF197" s="34"/>
      <c r="AG197" s="157"/>
      <c r="AH197" s="163"/>
      <c r="AI197" s="54"/>
      <c r="AJ197" s="34"/>
      <c r="AK197" s="163"/>
      <c r="AL197" s="389"/>
      <c r="AM197" s="61"/>
      <c r="AN197" s="61"/>
      <c r="AO197" s="61"/>
      <c r="AP197" s="61"/>
      <c r="AQ197" s="61"/>
      <c r="AR197" s="61"/>
      <c r="AS197" s="94" t="str">
        <f t="shared" ref="AS197:AS201" si="30">IF(AND(AP197&lt;&gt;"", AQ197&lt;&gt;""),IFERROR(IF(ISBLANK(A197), "", (AP197+AQ197+AR197)),""),"")</f>
        <v/>
      </c>
      <c r="AT197" s="61"/>
      <c r="AU197" s="61"/>
      <c r="AV197" s="249"/>
      <c r="AW197" s="61"/>
      <c r="AX197" s="237"/>
      <c r="AY197" s="247"/>
      <c r="AZ197" s="237"/>
      <c r="BA197" s="237"/>
      <c r="BB197" s="237"/>
      <c r="BC197" s="92"/>
      <c r="BD197" s="92"/>
      <c r="BE197" s="237"/>
      <c r="BF197" s="237"/>
      <c r="BG197" s="237"/>
      <c r="BH197" s="237"/>
      <c r="BI197" s="237"/>
      <c r="BJ197" s="295"/>
      <c r="BK197" s="91"/>
      <c r="BL197" s="100"/>
      <c r="BM197" s="100"/>
      <c r="BN197" s="100"/>
      <c r="BO197" s="295"/>
      <c r="BP197" s="61"/>
      <c r="BQ197" s="61"/>
      <c r="BR197" s="61"/>
      <c r="BS197" s="61"/>
      <c r="BT197" s="61"/>
      <c r="BU197" s="61"/>
      <c r="BV197" s="94" t="str">
        <f t="shared" ref="BV197:BV201" si="31">IF(AND(BS197&lt;&gt;"", BT197&lt;&gt;""),IFERROR(IF(ISBLANK(A197), "", (BS197+BT197+BU197)),""),"")</f>
        <v/>
      </c>
      <c r="BW197" s="61"/>
      <c r="BX197" s="233"/>
      <c r="BY197" s="61"/>
      <c r="BZ197" s="295"/>
      <c r="CA197" s="61"/>
      <c r="CB197" s="61"/>
      <c r="CC197" s="61"/>
      <c r="CD197" s="61"/>
      <c r="CE197" s="61"/>
      <c r="CF197" s="233"/>
      <c r="CG197" s="186" t="str">
        <f t="shared" si="27"/>
        <v/>
      </c>
      <c r="CH197" s="186" t="str">
        <f t="shared" si="28"/>
        <v/>
      </c>
      <c r="CI197" s="186" t="str">
        <f t="shared" si="29"/>
        <v/>
      </c>
      <c r="CJ197" s="92"/>
      <c r="CK197" s="363"/>
      <c r="CL197" s="295"/>
      <c r="CM197" s="82"/>
      <c r="CN197" s="82"/>
      <c r="CO197" s="61"/>
      <c r="CP197" s="61"/>
      <c r="CQ197" s="61"/>
      <c r="CR197" s="54"/>
      <c r="CS197" s="90"/>
      <c r="CT197" s="295"/>
      <c r="CU197" s="34"/>
      <c r="CV197" s="163"/>
      <c r="CW197" s="54"/>
      <c r="CX197" s="295"/>
      <c r="CY197" s="235"/>
      <c r="CZ197" s="191"/>
      <c r="DA197" s="92"/>
      <c r="DB197" s="237"/>
      <c r="DC197" s="167"/>
      <c r="DD197" s="167"/>
      <c r="DE197" s="54"/>
      <c r="DF197" s="235"/>
      <c r="DG197" s="191"/>
      <c r="DH197" s="92"/>
      <c r="DI197" s="237"/>
      <c r="DJ197" s="167"/>
      <c r="DK197" s="167"/>
      <c r="DL197" s="54"/>
      <c r="DM197" s="61"/>
      <c r="DN197" s="61"/>
      <c r="DO197" s="61"/>
      <c r="DP197" s="61"/>
      <c r="DQ197" s="82"/>
      <c r="DR197" s="82"/>
      <c r="DS197" s="61"/>
      <c r="DT197" s="34"/>
      <c r="DU197" s="54"/>
      <c r="DV197" s="237"/>
      <c r="DW197" s="237"/>
      <c r="DX197" s="237"/>
      <c r="DY197" s="295"/>
      <c r="DZ197" s="92"/>
      <c r="EA197" s="92"/>
      <c r="EB197" s="91"/>
      <c r="EC197" s="91"/>
      <c r="ED197" s="228"/>
      <c r="EE197" s="90"/>
      <c r="EF197" s="90"/>
      <c r="EG197" s="90"/>
      <c r="EH197" s="295"/>
    </row>
    <row r="198" spans="1:138" ht="15" customHeight="1" x14ac:dyDescent="0.25">
      <c r="A198" s="54"/>
      <c r="B198" s="316"/>
      <c r="C198" s="54"/>
      <c r="D198" s="34"/>
      <c r="E198" s="34"/>
      <c r="F198" s="34"/>
      <c r="G198" s="34"/>
      <c r="H198" s="34"/>
      <c r="I198" s="34"/>
      <c r="J198" s="34"/>
      <c r="K198" s="163"/>
      <c r="L198" s="54"/>
      <c r="M198" s="54"/>
      <c r="N198" s="54"/>
      <c r="O198" s="54"/>
      <c r="P198" s="34"/>
      <c r="Q198" s="34"/>
      <c r="R198" s="34"/>
      <c r="S198" s="34"/>
      <c r="T198" s="54"/>
      <c r="U198" s="93"/>
      <c r="V198" s="54"/>
      <c r="W198" s="54"/>
      <c r="X198" s="34"/>
      <c r="Y198" s="54"/>
      <c r="Z198" s="34"/>
      <c r="AA198" s="54"/>
      <c r="AB198" s="34"/>
      <c r="AC198" s="295"/>
      <c r="AD198" s="54"/>
      <c r="AE198" s="387"/>
      <c r="AF198" s="34"/>
      <c r="AG198" s="157"/>
      <c r="AH198" s="163"/>
      <c r="AI198" s="54"/>
      <c r="AJ198" s="34"/>
      <c r="AK198" s="163"/>
      <c r="AL198" s="389"/>
      <c r="AM198" s="61"/>
      <c r="AN198" s="61"/>
      <c r="AO198" s="61"/>
      <c r="AP198" s="61"/>
      <c r="AQ198" s="61"/>
      <c r="AR198" s="61"/>
      <c r="AS198" s="94" t="str">
        <f t="shared" si="30"/>
        <v/>
      </c>
      <c r="AT198" s="61"/>
      <c r="AU198" s="61"/>
      <c r="AV198" s="249"/>
      <c r="AW198" s="61"/>
      <c r="AX198" s="237"/>
      <c r="AY198" s="247"/>
      <c r="AZ198" s="237"/>
      <c r="BA198" s="237"/>
      <c r="BB198" s="237"/>
      <c r="BC198" s="92"/>
      <c r="BD198" s="92"/>
      <c r="BE198" s="237"/>
      <c r="BF198" s="237"/>
      <c r="BG198" s="237"/>
      <c r="BH198" s="237"/>
      <c r="BI198" s="237"/>
      <c r="BJ198" s="295"/>
      <c r="BK198" s="91"/>
      <c r="BL198" s="100"/>
      <c r="BM198" s="100"/>
      <c r="BN198" s="100"/>
      <c r="BO198" s="295"/>
      <c r="BP198" s="61"/>
      <c r="BQ198" s="61"/>
      <c r="BR198" s="61"/>
      <c r="BS198" s="61"/>
      <c r="BT198" s="61"/>
      <c r="BU198" s="61"/>
      <c r="BV198" s="94" t="str">
        <f t="shared" si="31"/>
        <v/>
      </c>
      <c r="BW198" s="61"/>
      <c r="BX198" s="233"/>
      <c r="BY198" s="61"/>
      <c r="BZ198" s="295"/>
      <c r="CA198" s="61"/>
      <c r="CB198" s="61"/>
      <c r="CC198" s="61"/>
      <c r="CD198" s="61"/>
      <c r="CE198" s="61"/>
      <c r="CF198" s="233"/>
      <c r="CG198" s="186" t="str">
        <f t="shared" si="27"/>
        <v/>
      </c>
      <c r="CH198" s="186" t="str">
        <f t="shared" si="28"/>
        <v/>
      </c>
      <c r="CI198" s="186" t="str">
        <f t="shared" si="29"/>
        <v/>
      </c>
      <c r="CJ198" s="92"/>
      <c r="CK198" s="363"/>
      <c r="CL198" s="295"/>
      <c r="CM198" s="82"/>
      <c r="CN198" s="82"/>
      <c r="CO198" s="61"/>
      <c r="CP198" s="61"/>
      <c r="CQ198" s="61"/>
      <c r="CR198" s="54"/>
      <c r="CS198" s="90"/>
      <c r="CT198" s="295"/>
      <c r="CU198" s="34"/>
      <c r="CV198" s="163"/>
      <c r="CW198" s="54"/>
      <c r="CX198" s="295"/>
      <c r="CY198" s="235"/>
      <c r="CZ198" s="191"/>
      <c r="DA198" s="92"/>
      <c r="DB198" s="237"/>
      <c r="DC198" s="167"/>
      <c r="DD198" s="167"/>
      <c r="DE198" s="54"/>
      <c r="DF198" s="235"/>
      <c r="DG198" s="191"/>
      <c r="DH198" s="92"/>
      <c r="DI198" s="237"/>
      <c r="DJ198" s="167"/>
      <c r="DK198" s="167"/>
      <c r="DL198" s="54"/>
      <c r="DM198" s="61"/>
      <c r="DN198" s="61"/>
      <c r="DO198" s="61"/>
      <c r="DP198" s="61"/>
      <c r="DQ198" s="82"/>
      <c r="DR198" s="82"/>
      <c r="DS198" s="61"/>
      <c r="DT198" s="34"/>
      <c r="DU198" s="54"/>
      <c r="DV198" s="237"/>
      <c r="DW198" s="237"/>
      <c r="DX198" s="237"/>
      <c r="DY198" s="295"/>
      <c r="DZ198" s="92"/>
      <c r="EA198" s="92"/>
      <c r="EB198" s="91"/>
      <c r="EC198" s="91"/>
      <c r="ED198" s="228"/>
      <c r="EE198" s="90"/>
      <c r="EF198" s="90"/>
      <c r="EG198" s="90"/>
      <c r="EH198" s="295"/>
    </row>
    <row r="199" spans="1:138" ht="15" customHeight="1" x14ac:dyDescent="0.25">
      <c r="A199" s="54"/>
      <c r="B199" s="316"/>
      <c r="C199" s="54"/>
      <c r="D199" s="34"/>
      <c r="E199" s="34"/>
      <c r="F199" s="34"/>
      <c r="G199" s="34"/>
      <c r="H199" s="34"/>
      <c r="I199" s="34"/>
      <c r="J199" s="34"/>
      <c r="K199" s="163"/>
      <c r="L199" s="54"/>
      <c r="M199" s="54"/>
      <c r="N199" s="54"/>
      <c r="O199" s="54"/>
      <c r="P199" s="34"/>
      <c r="Q199" s="34"/>
      <c r="R199" s="34"/>
      <c r="S199" s="34"/>
      <c r="T199" s="54"/>
      <c r="U199" s="93"/>
      <c r="V199" s="54"/>
      <c r="W199" s="54"/>
      <c r="X199" s="34"/>
      <c r="Y199" s="54"/>
      <c r="Z199" s="34"/>
      <c r="AA199" s="54"/>
      <c r="AB199" s="34"/>
      <c r="AC199" s="295"/>
      <c r="AD199" s="54"/>
      <c r="AE199" s="387"/>
      <c r="AF199" s="34"/>
      <c r="AG199" s="157"/>
      <c r="AH199" s="163"/>
      <c r="AI199" s="54"/>
      <c r="AJ199" s="34"/>
      <c r="AK199" s="163"/>
      <c r="AL199" s="389"/>
      <c r="AM199" s="61"/>
      <c r="AN199" s="61"/>
      <c r="AO199" s="61"/>
      <c r="AP199" s="61"/>
      <c r="AQ199" s="61"/>
      <c r="AR199" s="61"/>
      <c r="AS199" s="94" t="str">
        <f t="shared" si="30"/>
        <v/>
      </c>
      <c r="AT199" s="61"/>
      <c r="AU199" s="61"/>
      <c r="AV199" s="249"/>
      <c r="AW199" s="61"/>
      <c r="AX199" s="237"/>
      <c r="AY199" s="247"/>
      <c r="AZ199" s="237"/>
      <c r="BA199" s="237"/>
      <c r="BB199" s="237"/>
      <c r="BC199" s="92"/>
      <c r="BD199" s="92"/>
      <c r="BE199" s="237"/>
      <c r="BF199" s="237"/>
      <c r="BG199" s="237"/>
      <c r="BH199" s="237"/>
      <c r="BI199" s="237"/>
      <c r="BJ199" s="295"/>
      <c r="BK199" s="91"/>
      <c r="BL199" s="100"/>
      <c r="BM199" s="100"/>
      <c r="BN199" s="100"/>
      <c r="BO199" s="295"/>
      <c r="BP199" s="61"/>
      <c r="BQ199" s="61"/>
      <c r="BR199" s="61"/>
      <c r="BS199" s="61"/>
      <c r="BT199" s="61"/>
      <c r="BU199" s="61"/>
      <c r="BV199" s="94" t="str">
        <f t="shared" si="31"/>
        <v/>
      </c>
      <c r="BW199" s="61"/>
      <c r="BX199" s="233"/>
      <c r="BY199" s="61"/>
      <c r="BZ199" s="295"/>
      <c r="CA199" s="61"/>
      <c r="CB199" s="61"/>
      <c r="CC199" s="61"/>
      <c r="CD199" s="61"/>
      <c r="CE199" s="61"/>
      <c r="CF199" s="233"/>
      <c r="CG199" s="186" t="str">
        <f t="shared" si="27"/>
        <v/>
      </c>
      <c r="CH199" s="186" t="str">
        <f t="shared" si="28"/>
        <v/>
      </c>
      <c r="CI199" s="186" t="str">
        <f t="shared" si="29"/>
        <v/>
      </c>
      <c r="CJ199" s="92"/>
      <c r="CK199" s="363"/>
      <c r="CL199" s="295"/>
      <c r="CM199" s="82"/>
      <c r="CN199" s="82"/>
      <c r="CO199" s="61"/>
      <c r="CP199" s="61"/>
      <c r="CQ199" s="61"/>
      <c r="CR199" s="54"/>
      <c r="CS199" s="90"/>
      <c r="CT199" s="295"/>
      <c r="CU199" s="34"/>
      <c r="CV199" s="163"/>
      <c r="CW199" s="54"/>
      <c r="CX199" s="295"/>
      <c r="CY199" s="235"/>
      <c r="CZ199" s="191"/>
      <c r="DA199" s="92"/>
      <c r="DB199" s="237"/>
      <c r="DC199" s="167"/>
      <c r="DD199" s="167"/>
      <c r="DE199" s="54"/>
      <c r="DF199" s="235"/>
      <c r="DG199" s="191"/>
      <c r="DH199" s="92"/>
      <c r="DI199" s="237"/>
      <c r="DJ199" s="167"/>
      <c r="DK199" s="167"/>
      <c r="DL199" s="54"/>
      <c r="DM199" s="61"/>
      <c r="DN199" s="61"/>
      <c r="DO199" s="61"/>
      <c r="DP199" s="61"/>
      <c r="DQ199" s="82"/>
      <c r="DR199" s="82"/>
      <c r="DS199" s="61"/>
      <c r="DT199" s="34"/>
      <c r="DU199" s="54"/>
      <c r="DV199" s="237"/>
      <c r="DW199" s="237"/>
      <c r="DX199" s="237"/>
      <c r="DY199" s="295"/>
      <c r="DZ199" s="92"/>
      <c r="EA199" s="92"/>
      <c r="EB199" s="91"/>
      <c r="EC199" s="91"/>
      <c r="ED199" s="228"/>
      <c r="EE199" s="90"/>
      <c r="EF199" s="90"/>
      <c r="EG199" s="90"/>
      <c r="EH199" s="295"/>
    </row>
    <row r="200" spans="1:138" ht="15" customHeight="1" x14ac:dyDescent="0.25">
      <c r="A200" s="54"/>
      <c r="B200" s="316"/>
      <c r="C200" s="54"/>
      <c r="D200" s="34"/>
      <c r="E200" s="34"/>
      <c r="F200" s="34"/>
      <c r="G200" s="34"/>
      <c r="H200" s="34"/>
      <c r="I200" s="34"/>
      <c r="J200" s="34"/>
      <c r="K200" s="163"/>
      <c r="L200" s="54"/>
      <c r="M200" s="54"/>
      <c r="N200" s="54"/>
      <c r="O200" s="54"/>
      <c r="P200" s="34"/>
      <c r="Q200" s="34"/>
      <c r="R200" s="34"/>
      <c r="S200" s="34"/>
      <c r="T200" s="54"/>
      <c r="U200" s="93"/>
      <c r="V200" s="54"/>
      <c r="W200" s="54"/>
      <c r="X200" s="34"/>
      <c r="Y200" s="54"/>
      <c r="Z200" s="34"/>
      <c r="AA200" s="54"/>
      <c r="AB200" s="34"/>
      <c r="AC200" s="295"/>
      <c r="AD200" s="54"/>
      <c r="AE200" s="387"/>
      <c r="AF200" s="34"/>
      <c r="AG200" s="157"/>
      <c r="AH200" s="163"/>
      <c r="AI200" s="54"/>
      <c r="AJ200" s="34"/>
      <c r="AK200" s="163"/>
      <c r="AL200" s="389"/>
      <c r="AM200" s="61"/>
      <c r="AN200" s="61"/>
      <c r="AO200" s="61"/>
      <c r="AP200" s="61"/>
      <c r="AQ200" s="61"/>
      <c r="AR200" s="61"/>
      <c r="AS200" s="94" t="str">
        <f t="shared" si="30"/>
        <v/>
      </c>
      <c r="AT200" s="61"/>
      <c r="AU200" s="61"/>
      <c r="AV200" s="249"/>
      <c r="AW200" s="61"/>
      <c r="AX200" s="237"/>
      <c r="AY200" s="247"/>
      <c r="AZ200" s="237"/>
      <c r="BA200" s="237"/>
      <c r="BB200" s="237"/>
      <c r="BC200" s="92"/>
      <c r="BD200" s="92"/>
      <c r="BE200" s="237"/>
      <c r="BF200" s="237"/>
      <c r="BG200" s="237"/>
      <c r="BH200" s="237"/>
      <c r="BI200" s="237"/>
      <c r="BJ200" s="295"/>
      <c r="BK200" s="91"/>
      <c r="BL200" s="100"/>
      <c r="BM200" s="100"/>
      <c r="BN200" s="100"/>
      <c r="BO200" s="295"/>
      <c r="BP200" s="61"/>
      <c r="BQ200" s="61"/>
      <c r="BR200" s="61"/>
      <c r="BS200" s="61"/>
      <c r="BT200" s="61"/>
      <c r="BU200" s="61"/>
      <c r="BV200" s="94" t="str">
        <f t="shared" si="31"/>
        <v/>
      </c>
      <c r="BW200" s="61"/>
      <c r="BX200" s="233"/>
      <c r="BY200" s="61"/>
      <c r="BZ200" s="295"/>
      <c r="CA200" s="61"/>
      <c r="CB200" s="61"/>
      <c r="CC200" s="61"/>
      <c r="CD200" s="61"/>
      <c r="CE200" s="61"/>
      <c r="CF200" s="233"/>
      <c r="CG200" s="186" t="str">
        <f t="shared" si="27"/>
        <v/>
      </c>
      <c r="CH200" s="186" t="str">
        <f t="shared" si="28"/>
        <v/>
      </c>
      <c r="CI200" s="186" t="str">
        <f t="shared" si="29"/>
        <v/>
      </c>
      <c r="CJ200" s="92"/>
      <c r="CK200" s="363"/>
      <c r="CL200" s="295"/>
      <c r="CM200" s="82"/>
      <c r="CN200" s="82"/>
      <c r="CO200" s="61"/>
      <c r="CP200" s="61"/>
      <c r="CQ200" s="61"/>
      <c r="CR200" s="54"/>
      <c r="CS200" s="90"/>
      <c r="CT200" s="295"/>
      <c r="CU200" s="34"/>
      <c r="CV200" s="163"/>
      <c r="CW200" s="54"/>
      <c r="CX200" s="295"/>
      <c r="CY200" s="235"/>
      <c r="CZ200" s="191"/>
      <c r="DA200" s="92"/>
      <c r="DB200" s="237"/>
      <c r="DC200" s="167"/>
      <c r="DD200" s="167"/>
      <c r="DE200" s="54"/>
      <c r="DF200" s="235"/>
      <c r="DG200" s="191"/>
      <c r="DH200" s="92"/>
      <c r="DI200" s="237"/>
      <c r="DJ200" s="167"/>
      <c r="DK200" s="167"/>
      <c r="DL200" s="54"/>
      <c r="DM200" s="61"/>
      <c r="DN200" s="61"/>
      <c r="DO200" s="61"/>
      <c r="DP200" s="61"/>
      <c r="DQ200" s="82"/>
      <c r="DR200" s="82"/>
      <c r="DS200" s="61"/>
      <c r="DT200" s="34"/>
      <c r="DU200" s="54"/>
      <c r="DV200" s="237"/>
      <c r="DW200" s="237"/>
      <c r="DX200" s="237"/>
      <c r="DY200" s="295"/>
      <c r="DZ200" s="92"/>
      <c r="EA200" s="92"/>
      <c r="EB200" s="91"/>
      <c r="EC200" s="91"/>
      <c r="ED200" s="228"/>
      <c r="EE200" s="90"/>
      <c r="EF200" s="90"/>
      <c r="EG200" s="90"/>
      <c r="EH200" s="295"/>
    </row>
    <row r="201" spans="1:138" ht="15" customHeight="1" thickBot="1" x14ac:dyDescent="0.3">
      <c r="A201" s="56"/>
      <c r="B201" s="317"/>
      <c r="C201" s="56"/>
      <c r="D201" s="36"/>
      <c r="E201" s="36"/>
      <c r="F201" s="36"/>
      <c r="G201" s="36"/>
      <c r="H201" s="36"/>
      <c r="I201" s="36"/>
      <c r="J201" s="36"/>
      <c r="K201" s="164"/>
      <c r="L201" s="56"/>
      <c r="M201" s="56"/>
      <c r="N201" s="56"/>
      <c r="O201" s="56"/>
      <c r="P201" s="36"/>
      <c r="Q201" s="36"/>
      <c r="R201" s="36"/>
      <c r="S201" s="36"/>
      <c r="T201" s="56"/>
      <c r="U201" s="89"/>
      <c r="V201" s="56"/>
      <c r="W201" s="56"/>
      <c r="X201" s="36"/>
      <c r="Y201" s="56"/>
      <c r="Z201" s="36"/>
      <c r="AA201" s="56"/>
      <c r="AB201" s="36"/>
      <c r="AC201" s="297"/>
      <c r="AD201" s="56"/>
      <c r="AE201" s="388"/>
      <c r="AF201" s="36"/>
      <c r="AG201" s="218"/>
      <c r="AH201" s="164"/>
      <c r="AI201" s="56"/>
      <c r="AJ201" s="36"/>
      <c r="AK201" s="164"/>
      <c r="AL201" s="390"/>
      <c r="AM201" s="84"/>
      <c r="AN201" s="84"/>
      <c r="AO201" s="84"/>
      <c r="AP201" s="84"/>
      <c r="AQ201" s="84"/>
      <c r="AR201" s="84"/>
      <c r="AS201" s="95" t="str">
        <f t="shared" si="30"/>
        <v/>
      </c>
      <c r="AT201" s="84"/>
      <c r="AU201" s="84"/>
      <c r="AV201" s="250"/>
      <c r="AW201" s="84"/>
      <c r="AX201" s="238"/>
      <c r="AY201" s="248"/>
      <c r="AZ201" s="238"/>
      <c r="BA201" s="238"/>
      <c r="BB201" s="238"/>
      <c r="BC201" s="88"/>
      <c r="BD201" s="88"/>
      <c r="BE201" s="238"/>
      <c r="BF201" s="238"/>
      <c r="BG201" s="238"/>
      <c r="BH201" s="238"/>
      <c r="BI201" s="238"/>
      <c r="BJ201" s="297"/>
      <c r="BK201" s="87"/>
      <c r="BL201" s="101"/>
      <c r="BM201" s="101" t="str">
        <f t="shared" ref="BM201" si="32">IF(AND(BK201&lt;&gt;"",BL201&lt;&gt;""),IFERROR(IF(ISBLANK($A201), "", (BK201/BL201)),""),"")</f>
        <v/>
      </c>
      <c r="BN201" s="101"/>
      <c r="BO201" s="297"/>
      <c r="BP201" s="84"/>
      <c r="BQ201" s="84"/>
      <c r="BR201" s="84"/>
      <c r="BS201" s="84"/>
      <c r="BT201" s="84"/>
      <c r="BU201" s="84"/>
      <c r="BV201" s="95" t="str">
        <f t="shared" si="31"/>
        <v/>
      </c>
      <c r="BW201" s="84"/>
      <c r="BX201" s="234"/>
      <c r="BY201" s="84"/>
      <c r="BZ201" s="297"/>
      <c r="CA201" s="84"/>
      <c r="CB201" s="84"/>
      <c r="CC201" s="84"/>
      <c r="CD201" s="84"/>
      <c r="CE201" s="84"/>
      <c r="CF201" s="234"/>
      <c r="CG201" s="188" t="str">
        <f t="shared" si="27"/>
        <v/>
      </c>
      <c r="CH201" s="188" t="str">
        <f t="shared" si="28"/>
        <v/>
      </c>
      <c r="CI201" s="188" t="str">
        <f t="shared" si="29"/>
        <v/>
      </c>
      <c r="CJ201" s="88"/>
      <c r="CK201" s="364"/>
      <c r="CL201" s="391"/>
      <c r="CM201" s="85"/>
      <c r="CN201" s="85"/>
      <c r="CO201" s="84"/>
      <c r="CP201" s="84"/>
      <c r="CQ201" s="84"/>
      <c r="CR201" s="56"/>
      <c r="CS201" s="86"/>
      <c r="CT201" s="297"/>
      <c r="CU201" s="36"/>
      <c r="CV201" s="164"/>
      <c r="CW201" s="56"/>
      <c r="CX201" s="297"/>
      <c r="CY201" s="236"/>
      <c r="CZ201" s="192"/>
      <c r="DA201" s="88"/>
      <c r="DB201" s="238"/>
      <c r="DC201" s="168"/>
      <c r="DD201" s="168"/>
      <c r="DE201" s="56"/>
      <c r="DF201" s="236"/>
      <c r="DG201" s="192"/>
      <c r="DH201" s="88"/>
      <c r="DI201" s="238"/>
      <c r="DJ201" s="168"/>
      <c r="DK201" s="168"/>
      <c r="DL201" s="56"/>
      <c r="DM201" s="84"/>
      <c r="DN201" s="84"/>
      <c r="DO201" s="84"/>
      <c r="DP201" s="84"/>
      <c r="DQ201" s="85"/>
      <c r="DR201" s="85"/>
      <c r="DS201" s="84"/>
      <c r="DT201" s="36"/>
      <c r="DU201" s="56"/>
      <c r="DV201" s="238"/>
      <c r="DW201" s="238"/>
      <c r="DX201" s="238"/>
      <c r="DY201" s="297"/>
      <c r="DZ201" s="88"/>
      <c r="EA201" s="88"/>
      <c r="EB201" s="87"/>
      <c r="EC201" s="87"/>
      <c r="ED201" s="229"/>
      <c r="EE201" s="86"/>
      <c r="EF201" s="86"/>
      <c r="EG201" s="86"/>
      <c r="EH201" s="297"/>
    </row>
    <row r="202" spans="1:138" ht="15" customHeight="1" x14ac:dyDescent="0.2">
      <c r="A202" s="1" t="s">
        <v>1887</v>
      </c>
      <c r="B202" s="318"/>
      <c r="V202" s="193"/>
      <c r="AG202" s="246"/>
      <c r="AX202" s="243"/>
      <c r="AZ202" s="243"/>
      <c r="BA202" s="243"/>
      <c r="BB202" s="243"/>
      <c r="BE202" s="243"/>
      <c r="BF202" s="243"/>
      <c r="BG202" s="243"/>
      <c r="BH202" s="243"/>
      <c r="BI202" s="243"/>
      <c r="DB202" s="243"/>
      <c r="DI202" s="243"/>
    </row>
    <row r="203" spans="1:138" ht="15" customHeight="1" x14ac:dyDescent="0.25">
      <c r="B203" s="318"/>
      <c r="V203" s="193"/>
      <c r="AG203" s="246"/>
      <c r="AX203" s="243"/>
      <c r="AZ203" s="243"/>
      <c r="BA203" s="243"/>
      <c r="BB203" s="243"/>
      <c r="BE203" s="243"/>
      <c r="BF203" s="243"/>
      <c r="BG203" s="243"/>
      <c r="BH203" s="243"/>
      <c r="BI203" s="243"/>
      <c r="DB203" s="243"/>
      <c r="DI203" s="243"/>
    </row>
    <row r="204" spans="1:138" ht="15" customHeight="1" x14ac:dyDescent="0.25">
      <c r="B204" s="318"/>
      <c r="AG204" s="246"/>
      <c r="AZ204" s="243"/>
      <c r="BA204" s="243"/>
      <c r="BB204" s="243"/>
      <c r="BE204" s="243"/>
      <c r="BF204" s="243"/>
      <c r="BG204" s="243"/>
      <c r="BH204" s="243"/>
      <c r="BI204" s="243"/>
      <c r="DB204" s="243"/>
      <c r="DI204" s="243"/>
    </row>
    <row r="205" spans="1:138" ht="15" customHeight="1" x14ac:dyDescent="0.25">
      <c r="B205" s="318"/>
      <c r="AG205" s="246"/>
      <c r="AZ205" s="243"/>
      <c r="BA205" s="243"/>
      <c r="BB205" s="243"/>
      <c r="BE205" s="243"/>
      <c r="BF205" s="243"/>
      <c r="BG205" s="243"/>
      <c r="BH205" s="243"/>
      <c r="BI205" s="243"/>
      <c r="DB205" s="243"/>
      <c r="DI205" s="243"/>
    </row>
    <row r="206" spans="1:138" ht="15" customHeight="1" x14ac:dyDescent="0.25">
      <c r="B206" s="318"/>
      <c r="AG206" s="246"/>
      <c r="AZ206" s="243"/>
      <c r="BA206" s="243"/>
      <c r="BB206" s="243"/>
      <c r="BE206" s="243"/>
      <c r="BF206" s="243"/>
      <c r="BG206" s="243"/>
      <c r="BH206" s="243"/>
      <c r="BI206" s="243"/>
      <c r="DB206" s="243"/>
      <c r="DI206" s="243"/>
    </row>
    <row r="207" spans="1:138" ht="15" customHeight="1" x14ac:dyDescent="0.25">
      <c r="B207" s="318"/>
      <c r="AG207" s="246"/>
      <c r="AZ207" s="243"/>
      <c r="BA207" s="243"/>
      <c r="BB207" s="243"/>
      <c r="BE207" s="243"/>
      <c r="BF207" s="243"/>
      <c r="BG207" s="243"/>
      <c r="BH207" s="243"/>
      <c r="BI207" s="243"/>
      <c r="DB207" s="243"/>
      <c r="DI207" s="243"/>
    </row>
    <row r="208" spans="1:138" ht="15" customHeight="1" x14ac:dyDescent="0.25">
      <c r="B208" s="318"/>
      <c r="AG208" s="246"/>
      <c r="AZ208" s="243"/>
      <c r="BA208" s="243"/>
      <c r="BB208" s="243"/>
      <c r="BE208" s="243"/>
      <c r="BF208" s="243"/>
      <c r="BG208" s="243"/>
      <c r="BH208" s="243"/>
      <c r="BI208" s="243"/>
      <c r="DB208" s="243"/>
      <c r="DI208" s="243"/>
    </row>
    <row r="209" spans="2:113" ht="15" customHeight="1" x14ac:dyDescent="0.25">
      <c r="B209" s="318"/>
      <c r="AG209" s="246"/>
      <c r="AZ209" s="243"/>
      <c r="BA209" s="243"/>
      <c r="BB209" s="243"/>
      <c r="BE209" s="243"/>
      <c r="BF209" s="243"/>
      <c r="BG209" s="243"/>
      <c r="BH209" s="243"/>
      <c r="BI209" s="243"/>
      <c r="DB209" s="243"/>
      <c r="DI209" s="243"/>
    </row>
    <row r="210" spans="2:113" ht="15" customHeight="1" x14ac:dyDescent="0.25">
      <c r="B210" s="318"/>
      <c r="AG210" s="246"/>
      <c r="AZ210" s="243"/>
      <c r="BA210" s="243"/>
      <c r="BB210" s="243"/>
      <c r="BE210" s="243"/>
      <c r="BF210" s="243"/>
      <c r="BG210" s="243"/>
      <c r="BH210" s="243"/>
      <c r="BI210" s="243"/>
      <c r="DB210" s="243"/>
      <c r="DI210" s="243"/>
    </row>
    <row r="211" spans="2:113" ht="15" customHeight="1" x14ac:dyDescent="0.25">
      <c r="B211" s="318"/>
      <c r="AG211" s="246"/>
      <c r="AZ211" s="243"/>
      <c r="BA211" s="243"/>
      <c r="BB211" s="243"/>
      <c r="BE211" s="243"/>
      <c r="BF211" s="243"/>
      <c r="BG211" s="243"/>
      <c r="BH211" s="243"/>
      <c r="BI211" s="243"/>
      <c r="DB211" s="243"/>
      <c r="DI211" s="243"/>
    </row>
    <row r="212" spans="2:113" ht="15" customHeight="1" x14ac:dyDescent="0.25">
      <c r="B212" s="318"/>
      <c r="AG212" s="246"/>
      <c r="AZ212" s="243"/>
      <c r="BA212" s="243"/>
      <c r="BB212" s="243"/>
      <c r="BE212" s="243"/>
      <c r="BF212" s="243"/>
      <c r="BG212" s="243"/>
      <c r="BH212" s="243"/>
      <c r="BI212" s="243"/>
      <c r="DB212" s="243"/>
      <c r="DI212" s="243"/>
    </row>
    <row r="213" spans="2:113" ht="15" customHeight="1" x14ac:dyDescent="0.25">
      <c r="B213" s="318"/>
      <c r="AG213" s="246"/>
      <c r="AZ213" s="243"/>
      <c r="BA213" s="243"/>
      <c r="BB213" s="243"/>
      <c r="BE213" s="243"/>
      <c r="BF213" s="243"/>
      <c r="BG213" s="243"/>
      <c r="BH213" s="243"/>
      <c r="BI213" s="243"/>
      <c r="DB213" s="243"/>
      <c r="DI213" s="243"/>
    </row>
    <row r="214" spans="2:113" ht="15" customHeight="1" x14ac:dyDescent="0.25">
      <c r="B214" s="318"/>
      <c r="AG214" s="246"/>
      <c r="AZ214" s="243"/>
      <c r="BA214" s="243"/>
      <c r="BB214" s="243"/>
      <c r="BE214" s="243"/>
      <c r="BF214" s="243"/>
      <c r="BG214" s="243"/>
      <c r="BH214" s="243"/>
      <c r="BI214" s="243"/>
    </row>
    <row r="215" spans="2:113" ht="15" customHeight="1" x14ac:dyDescent="0.25">
      <c r="B215" s="318"/>
      <c r="AG215" s="246"/>
      <c r="AZ215" s="243"/>
      <c r="BA215" s="243"/>
      <c r="BB215" s="243"/>
      <c r="BE215" s="243"/>
      <c r="BF215" s="243"/>
      <c r="BG215" s="243"/>
      <c r="BH215" s="243"/>
      <c r="BI215" s="243"/>
    </row>
    <row r="216" spans="2:113" ht="15" customHeight="1" x14ac:dyDescent="0.25">
      <c r="B216" s="318"/>
      <c r="AG216" s="246"/>
      <c r="AZ216" s="243"/>
      <c r="BA216" s="243"/>
      <c r="BB216" s="243"/>
      <c r="BE216" s="243"/>
      <c r="BF216" s="243"/>
      <c r="BG216" s="243"/>
      <c r="BH216" s="243"/>
      <c r="BI216" s="243"/>
    </row>
    <row r="217" spans="2:113" ht="15" customHeight="1" x14ac:dyDescent="0.25">
      <c r="B217" s="318"/>
      <c r="AG217" s="246"/>
      <c r="AZ217" s="243"/>
      <c r="BA217" s="243"/>
      <c r="BB217" s="243"/>
      <c r="BE217" s="243"/>
      <c r="BF217" s="243"/>
      <c r="BG217" s="243"/>
      <c r="BH217" s="243"/>
      <c r="BI217" s="243"/>
    </row>
    <row r="218" spans="2:113" ht="15" customHeight="1" x14ac:dyDescent="0.25">
      <c r="B218" s="318"/>
      <c r="AG218" s="246"/>
      <c r="AZ218" s="243"/>
      <c r="BA218" s="243"/>
      <c r="BB218" s="243"/>
      <c r="BE218" s="243"/>
      <c r="BF218" s="243"/>
      <c r="BG218" s="243"/>
      <c r="BH218" s="243"/>
      <c r="BI218" s="243"/>
    </row>
    <row r="219" spans="2:113" ht="15" customHeight="1" x14ac:dyDescent="0.25">
      <c r="B219" s="318"/>
      <c r="AG219" s="246"/>
      <c r="AZ219" s="243"/>
      <c r="BA219" s="243"/>
      <c r="BB219" s="243"/>
      <c r="BE219" s="243"/>
      <c r="BF219" s="243"/>
      <c r="BG219" s="243"/>
      <c r="BH219" s="243"/>
      <c r="BI219" s="243"/>
    </row>
    <row r="220" spans="2:113" ht="15" customHeight="1" x14ac:dyDescent="0.25">
      <c r="B220" s="318"/>
      <c r="AG220" s="246"/>
      <c r="AZ220" s="243"/>
      <c r="BA220" s="243"/>
      <c r="BB220" s="243"/>
      <c r="BE220" s="243"/>
      <c r="BF220" s="243"/>
      <c r="BG220" s="243"/>
      <c r="BH220" s="243"/>
      <c r="BI220" s="243"/>
    </row>
    <row r="221" spans="2:113" ht="15" customHeight="1" x14ac:dyDescent="0.25">
      <c r="B221" s="318"/>
      <c r="AG221" s="246"/>
      <c r="AZ221" s="243"/>
      <c r="BA221" s="243"/>
      <c r="BB221" s="243"/>
      <c r="BE221" s="243"/>
      <c r="BF221" s="243"/>
      <c r="BG221" s="243"/>
      <c r="BH221" s="243"/>
      <c r="BI221" s="243"/>
    </row>
    <row r="222" spans="2:113" ht="15" customHeight="1" x14ac:dyDescent="0.25">
      <c r="B222" s="318"/>
      <c r="AG222" s="246"/>
      <c r="AZ222" s="243"/>
      <c r="BA222" s="243"/>
      <c r="BB222" s="243"/>
      <c r="BE222" s="243"/>
      <c r="BF222" s="243"/>
      <c r="BG222" s="243"/>
      <c r="BH222" s="243"/>
      <c r="BI222" s="243"/>
    </row>
    <row r="223" spans="2:113" ht="15" customHeight="1" x14ac:dyDescent="0.25">
      <c r="B223" s="318"/>
      <c r="AG223" s="246"/>
      <c r="AZ223" s="243"/>
      <c r="BA223" s="243"/>
      <c r="BB223" s="243"/>
      <c r="BE223" s="243"/>
      <c r="BF223" s="243"/>
      <c r="BG223" s="243"/>
      <c r="BH223" s="243"/>
      <c r="BI223" s="243"/>
    </row>
    <row r="224" spans="2:113" ht="15" customHeight="1" x14ac:dyDescent="0.25">
      <c r="B224" s="318"/>
      <c r="AG224" s="246"/>
      <c r="AZ224" s="243"/>
      <c r="BA224" s="243"/>
      <c r="BB224" s="243"/>
      <c r="BE224" s="243"/>
      <c r="BF224" s="243"/>
      <c r="BG224" s="243"/>
      <c r="BH224" s="243"/>
      <c r="BI224" s="243"/>
    </row>
    <row r="225" spans="2:61" ht="15" customHeight="1" x14ac:dyDescent="0.25">
      <c r="B225" s="318"/>
      <c r="AG225" s="246"/>
      <c r="AZ225" s="243"/>
      <c r="BA225" s="243"/>
      <c r="BB225" s="243"/>
      <c r="BE225" s="243"/>
      <c r="BF225" s="243"/>
      <c r="BG225" s="243"/>
      <c r="BH225" s="243"/>
      <c r="BI225" s="243"/>
    </row>
    <row r="226" spans="2:61" ht="15" customHeight="1" x14ac:dyDescent="0.25">
      <c r="B226" s="318"/>
      <c r="AZ226" s="243"/>
      <c r="BA226" s="243"/>
      <c r="BB226" s="243"/>
      <c r="BE226" s="243"/>
      <c r="BF226" s="243"/>
      <c r="BG226" s="243"/>
      <c r="BH226" s="243"/>
      <c r="BI226" s="243"/>
    </row>
    <row r="227" spans="2:61" ht="15" customHeight="1" x14ac:dyDescent="0.25">
      <c r="B227" s="318"/>
      <c r="AZ227" s="243"/>
      <c r="BA227" s="243"/>
      <c r="BB227" s="243"/>
      <c r="BE227" s="243"/>
      <c r="BF227" s="243"/>
      <c r="BG227" s="243"/>
      <c r="BH227" s="243"/>
      <c r="BI227" s="243"/>
    </row>
    <row r="228" spans="2:61" ht="15" customHeight="1" x14ac:dyDescent="0.25">
      <c r="B228" s="318"/>
      <c r="AZ228" s="243"/>
      <c r="BA228" s="243"/>
      <c r="BB228" s="243"/>
      <c r="BE228" s="243"/>
      <c r="BF228" s="243"/>
      <c r="BG228" s="243"/>
      <c r="BH228" s="243"/>
      <c r="BI228" s="243"/>
    </row>
    <row r="229" spans="2:61" ht="15" customHeight="1" x14ac:dyDescent="0.25">
      <c r="B229" s="318"/>
      <c r="AZ229" s="243"/>
      <c r="BA229" s="243"/>
      <c r="BB229" s="243"/>
      <c r="BE229" s="243"/>
      <c r="BF229" s="243"/>
      <c r="BG229" s="243"/>
      <c r="BH229" s="243"/>
      <c r="BI229" s="243"/>
    </row>
    <row r="230" spans="2:61" ht="15" customHeight="1" x14ac:dyDescent="0.25">
      <c r="B230" s="318"/>
      <c r="AZ230" s="243"/>
      <c r="BA230" s="243"/>
      <c r="BB230" s="243"/>
    </row>
    <row r="231" spans="2:61" ht="15" customHeight="1" x14ac:dyDescent="0.25">
      <c r="B231" s="318"/>
      <c r="AZ231" s="243"/>
      <c r="BA231" s="243"/>
      <c r="BB231" s="243"/>
    </row>
    <row r="232" spans="2:61" ht="15" customHeight="1" x14ac:dyDescent="0.25">
      <c r="B232" s="318"/>
      <c r="AZ232" s="243"/>
      <c r="BA232" s="243"/>
      <c r="BB232" s="243"/>
    </row>
    <row r="233" spans="2:61" ht="15" customHeight="1" x14ac:dyDescent="0.25">
      <c r="B233" s="318"/>
      <c r="AZ233" s="243"/>
      <c r="BA233" s="243"/>
      <c r="BB233" s="243"/>
    </row>
    <row r="234" spans="2:61" ht="15" customHeight="1" x14ac:dyDescent="0.25">
      <c r="B234" s="318"/>
      <c r="AZ234" s="243"/>
      <c r="BA234" s="243"/>
      <c r="BB234" s="243"/>
    </row>
    <row r="235" spans="2:61" ht="15" customHeight="1" x14ac:dyDescent="0.25">
      <c r="B235" s="318"/>
      <c r="AZ235" s="243"/>
      <c r="BA235" s="243"/>
      <c r="BB235" s="243"/>
    </row>
    <row r="236" spans="2:61" ht="15" customHeight="1" x14ac:dyDescent="0.25">
      <c r="B236" s="318"/>
      <c r="AZ236" s="243"/>
      <c r="BA236" s="243"/>
      <c r="BB236" s="243"/>
    </row>
    <row r="237" spans="2:61" ht="15" customHeight="1" x14ac:dyDescent="0.25">
      <c r="B237" s="318"/>
      <c r="AZ237" s="243"/>
      <c r="BA237" s="243"/>
      <c r="BB237" s="243"/>
    </row>
    <row r="238" spans="2:61" ht="15" customHeight="1" x14ac:dyDescent="0.25">
      <c r="B238" s="318"/>
      <c r="AZ238" s="243"/>
      <c r="BA238" s="243"/>
      <c r="BB238" s="243"/>
    </row>
    <row r="239" spans="2:61" ht="15" customHeight="1" x14ac:dyDescent="0.25">
      <c r="B239" s="318"/>
    </row>
    <row r="240" spans="2:61" ht="15" customHeight="1" x14ac:dyDescent="0.25">
      <c r="B240" s="318"/>
    </row>
    <row r="241" spans="2:2" ht="15" customHeight="1" x14ac:dyDescent="0.25">
      <c r="B241" s="318"/>
    </row>
    <row r="242" spans="2:2" ht="15" customHeight="1" x14ac:dyDescent="0.25">
      <c r="B242" s="318"/>
    </row>
    <row r="243" spans="2:2" ht="15" customHeight="1" x14ac:dyDescent="0.25">
      <c r="B243" s="318"/>
    </row>
    <row r="244" spans="2:2" ht="15" customHeight="1" x14ac:dyDescent="0.25">
      <c r="B244" s="318"/>
    </row>
    <row r="245" spans="2:2" ht="15" customHeight="1" x14ac:dyDescent="0.25">
      <c r="B245" s="318"/>
    </row>
  </sheetData>
  <dataConsolidate/>
  <mergeCells count="22">
    <mergeCell ref="F2:O2"/>
    <mergeCell ref="P2:BO2"/>
    <mergeCell ref="BP2:BZ2"/>
    <mergeCell ref="CA2:CF2"/>
    <mergeCell ref="CG2:CL2"/>
    <mergeCell ref="F3:O3"/>
    <mergeCell ref="P3:AE3"/>
    <mergeCell ref="AF3:AL3"/>
    <mergeCell ref="CY3:DE3"/>
    <mergeCell ref="AM3:BJ3"/>
    <mergeCell ref="BK3:BO3"/>
    <mergeCell ref="BP3:BZ3"/>
    <mergeCell ref="CM3:CT3"/>
    <mergeCell ref="CA3:CL3"/>
    <mergeCell ref="DF2:DL2"/>
    <mergeCell ref="DF3:DL3"/>
    <mergeCell ref="CM2:CX2"/>
    <mergeCell ref="CY2:DE2"/>
    <mergeCell ref="DM2:EH2"/>
    <mergeCell ref="DM3:DY3"/>
    <mergeCell ref="DZ3:EH3"/>
    <mergeCell ref="CU3:CX3"/>
  </mergeCells>
  <conditionalFormatting sqref="A2:B3">
    <cfRule type="containsText" dxfId="30" priority="4" operator="containsText" text="Mandatory: Tab">
      <formula>NOT(ISERROR(SEARCH("Mandatory: Tab",A2)))</formula>
    </cfRule>
  </conditionalFormatting>
  <conditionalFormatting sqref="AV5:AV201">
    <cfRule type="containsText" dxfId="29" priority="3" operator="containsText" text="Mandatory: Tab">
      <formula>NOT(ISERROR(SEARCH("Mandatory: Tab",AV5)))</formula>
    </cfRule>
  </conditionalFormatting>
  <conditionalFormatting sqref="CG2">
    <cfRule type="containsText" dxfId="28" priority="5" operator="containsText" text="Mandatory: Tab">
      <formula>NOT(ISERROR(SEARCH("Mandatory: Tab",CG2)))</formula>
    </cfRule>
  </conditionalFormatting>
  <dataValidations count="1">
    <dataValidation type="textLength" operator="equal" allowBlank="1" showInputMessage="1" showErrorMessage="1" error="Must use 3-digit currency codes" sqref="C5:C201" xr:uid="{637D8D94-CDAB-45F1-91F0-F6D95AE4E688}">
      <formula1>3</formula1>
    </dataValidation>
  </dataValidations>
  <printOptions horizontalCentered="1"/>
  <pageMargins left="0.2" right="0.2" top="0.75" bottom="0.75" header="0.3" footer="0.3"/>
  <pageSetup scale="25" fitToWidth="3" fitToHeight="2" pageOrder="overThenDown" orientation="landscape" horizontalDpi="1200" verticalDpi="1200" r:id="rId1"/>
  <headerFooter>
    <oddHeader>&amp;C&amp;"Arial,Regular"ILPA PortCo Template&amp;R&amp;G</oddHeader>
  </headerFooter>
  <rowBreaks count="1" manualBreakCount="1">
    <brk id="101" max="77" man="1"/>
  </rowBreaks>
  <colBreaks count="6" manualBreakCount="6">
    <brk id="15" max="49" man="1"/>
    <brk id="31" max="49" man="1"/>
    <brk id="62" max="49" man="1"/>
    <brk id="78" max="49" man="1"/>
    <brk id="98" max="49" man="1"/>
    <brk id="116" max="49" man="1"/>
  </colBreaks>
  <legacyDrawingHF r:id="rId2"/>
  <extLst>
    <ext xmlns:x14="http://schemas.microsoft.com/office/spreadsheetml/2009/9/main" uri="{CCE6A557-97BC-4b89-ADB6-D9C93CAAB3DF}">
      <x14:dataValidations xmlns:xm="http://schemas.microsoft.com/office/excel/2006/main" count="22">
        <x14:dataValidation type="list" allowBlank="1" showInputMessage="1" showErrorMessage="1" xr:uid="{D6AD9B03-06A3-4356-BC10-6F1709782E6F}">
          <x14:formula1>
            <xm:f>OFFSET('12. Dropdown Options'!$AX$5,0,0,COUNTA('12. Dropdown Options'!$AX:$AX)-1,1)</xm:f>
          </x14:formula1>
          <xm:sqref>D5:D201</xm:sqref>
        </x14:dataValidation>
        <x14:dataValidation type="list" allowBlank="1" showInputMessage="1" showErrorMessage="1" xr:uid="{48EFA3C9-3F50-4115-AD1B-DAE20AFA372A}">
          <x14:formula1>
            <xm:f>OFFSET('12. Dropdown Options'!$F$5,0,0,COUNTA('12. Dropdown Options'!$F:$F)-1,1)</xm:f>
          </x14:formula1>
          <xm:sqref>P5:P201</xm:sqref>
        </x14:dataValidation>
        <x14:dataValidation type="list" allowBlank="1" showInputMessage="1" showErrorMessage="1" xr:uid="{7B32D6F6-DE40-4FE3-8452-1AE4D3AD1B1E}">
          <x14:formula1>
            <xm:f>OFFSET('12. Dropdown Options'!$BA$5,0,0,COUNTA('12. Dropdown Options'!$BA:$BA)-1,1)</xm:f>
          </x14:formula1>
          <xm:sqref>CU5:CU201</xm:sqref>
        </x14:dataValidation>
        <x14:dataValidation type="list" allowBlank="1" showInputMessage="1" showErrorMessage="1" xr:uid="{1D006440-7556-400C-BD08-5A6FA1030D0E}">
          <x14:formula1>
            <xm:f>OFFSET('12. Dropdown Options'!$BG$5,0,0,COUNTA('12. Dropdown Options'!$BG:$BG)-1,1)</xm:f>
          </x14:formula1>
          <xm:sqref>DA5:DA201 DH5:DH201</xm:sqref>
        </x14:dataValidation>
        <x14:dataValidation type="list" allowBlank="1" showInputMessage="1" showErrorMessage="1" xr:uid="{D7DCC259-09F3-4D02-914E-7F0F2AF278DD}">
          <x14:formula1>
            <xm:f>OFFSET('12. Dropdown Options'!$BD$5,0,0,COUNTA('12. Dropdown Options'!$BD:$BD)-2,1)</xm:f>
          </x14:formula1>
          <xm:sqref>CY5:CY201 DF5:DF201</xm:sqref>
        </x14:dataValidation>
        <x14:dataValidation type="list" allowBlank="1" showInputMessage="1" showErrorMessage="1" xr:uid="{4DE73BF0-F2A1-4113-96A0-83085A59A037}">
          <x14:formula1>
            <xm:f>OFFSET('12. Dropdown Options'!$H$5,0,0,COUNTA('12. Dropdown Options'!$H:$H)-1,1)</xm:f>
          </x14:formula1>
          <xm:sqref>Q5:Q201</xm:sqref>
        </x14:dataValidation>
        <x14:dataValidation type="list" allowBlank="1" showInputMessage="1" showErrorMessage="1" xr:uid="{D6F1BC78-B2CC-4834-8C53-4495AE558187}">
          <x14:formula1>
            <xm:f>OFFSET('12. Dropdown Options'!$J$5,0,0,COUNTA('12. Dropdown Options'!$J:$J)-1,1)</xm:f>
          </x14:formula1>
          <xm:sqref>R5:R201</xm:sqref>
        </x14:dataValidation>
        <x14:dataValidation type="list" allowBlank="1" showInputMessage="1" showErrorMessage="1" xr:uid="{603491D9-F14C-4D58-A147-E3BCA9078F8D}">
          <x14:formula1>
            <xm:f>OFFSET('12. Dropdown Options'!$L$5,0,0,COUNTA('12. Dropdown Options'!$L:$L)-1,1)</xm:f>
          </x14:formula1>
          <xm:sqref>S5:S201</xm:sqref>
        </x14:dataValidation>
        <x14:dataValidation type="list" allowBlank="1" showInputMessage="1" showErrorMessage="1" xr:uid="{FF95F4AE-8020-4E60-B27B-8BCD74B1AE5E}">
          <x14:formula1>
            <xm:f>OFFSET('12. Dropdown Options'!$D$5,0,0,COUNTA('12. Dropdown Options'!$D:$D)-1,1)</xm:f>
          </x14:formula1>
          <xm:sqref>AF5:AF201 DT5:DT201 CJ5:CK201</xm:sqref>
        </x14:dataValidation>
        <x14:dataValidation type="list" allowBlank="1" showInputMessage="1" showErrorMessage="1" xr:uid="{D9940C1D-CD3E-4398-B6BF-1312B954F860}">
          <x14:formula1>
            <xm:f>OFFSET('12. Dropdown Options'!$N$5,0,0,COUNTA('12. Dropdown Options'!$N:$N)-1,1)</xm:f>
          </x14:formula1>
          <xm:sqref>X5:X201</xm:sqref>
        </x14:dataValidation>
        <x14:dataValidation type="list" allowBlank="1" showInputMessage="1" showErrorMessage="1" xr:uid="{2AAAD8A7-796C-4E5E-A251-A09910F98A04}">
          <x14:formula1>
            <xm:f>OFFSET('12. Dropdown Options'!$P$5,0,0,COUNTA('12. Dropdown Options'!$P:$P)-1,1)</xm:f>
          </x14:formula1>
          <xm:sqref>Z5:Z201</xm:sqref>
        </x14:dataValidation>
        <x14:dataValidation type="list" allowBlank="1" showInputMessage="1" showErrorMessage="1" xr:uid="{01A08587-61DB-4677-98F0-D63C5DC84AF0}">
          <x14:formula1>
            <xm:f>OFFSET('12. Dropdown Options'!$R$5,0,0,COUNTA('12. Dropdown Options'!$R:$R)-1,1)</xm:f>
          </x14:formula1>
          <xm:sqref>AB5:AB201</xm:sqref>
        </x14:dataValidation>
        <x14:dataValidation type="list" allowBlank="1" showInputMessage="1" showErrorMessage="1" xr:uid="{217C89D6-F6D5-453C-9169-F98E32D749A3}">
          <x14:formula1>
            <xm:f>OFFSET('12. Dropdown Options'!$U$5,0,0,COUNTA('12. Dropdown Options'!$U:$U)-1,1)</xm:f>
          </x14:formula1>
          <xm:sqref>AJ5:AJ201</xm:sqref>
        </x14:dataValidation>
        <x14:dataValidation type="list" allowBlank="1" showInputMessage="1" showErrorMessage="1" xr:uid="{8D6B3796-D487-4D39-A6AE-0DECDF8493F6}">
          <x14:formula1>
            <xm:f>OFFSET('12. Dropdown Options'!$W$5,0,0,COUNTA('12. Dropdown Options'!$W:$W)-1,1)</xm:f>
          </x14:formula1>
          <xm:sqref>BC5:BC201</xm:sqref>
        </x14:dataValidation>
        <x14:dataValidation type="list" allowBlank="1" showInputMessage="1" showErrorMessage="1" xr:uid="{B37D6C78-D03E-48D8-B108-B93FD0B14BE9}">
          <x14:formula1>
            <xm:f>OFFSET('12. Dropdown Options'!$Z$5,0,0,COUNTA('12. Dropdown Options'!$Z:$Z)-1,1)</xm:f>
          </x14:formula1>
          <xm:sqref>BD5:BD201</xm:sqref>
        </x14:dataValidation>
        <x14:dataValidation type="list" allowBlank="1" showInputMessage="1" showErrorMessage="1" xr:uid="{891615A1-F1D7-474E-965E-69114C9C4637}">
          <x14:formula1>
            <xm:f>OFFSET('12. Dropdown Options'!$AF$5,0,0,COUNTA('12. Dropdown Options'!$AF:$AF)-1,1)</xm:f>
          </x14:formula1>
          <xm:sqref>G5:G201</xm:sqref>
        </x14:dataValidation>
        <x14:dataValidation type="list" allowBlank="1" showInputMessage="1" showErrorMessage="1" xr:uid="{C59BA380-0A50-4BAF-927F-B8EF4CD7328D}">
          <x14:formula1>
            <xm:f>OFFSET('12. Dropdown Options'!$AI$5,0,0,COUNTA('12. Dropdown Options'!$AI:$AI)-1,1)</xm:f>
          </x14:formula1>
          <xm:sqref>H5:H201</xm:sqref>
        </x14:dataValidation>
        <x14:dataValidation type="list" allowBlank="1" showInputMessage="1" showErrorMessage="1" xr:uid="{ED967DD6-0881-4F8D-8803-C11943148DB7}">
          <x14:formula1>
            <xm:f>OFFSET('12. Dropdown Options'!$AO$5,0,0,COUNTA('12. Dropdown Options'!$AO:$AO)-1,1)</xm:f>
          </x14:formula1>
          <xm:sqref>J5:J201</xm:sqref>
        </x14:dataValidation>
        <x14:dataValidation type="list" allowBlank="1" showInputMessage="1" showErrorMessage="1" xr:uid="{F48E536F-46B0-4B1A-B345-9A835E27ED16}">
          <x14:formula1>
            <xm:f>OFFSET('12. Dropdown Options'!$AL$5,0,0,COUNTA('12. Dropdown Options'!$AL:$AL)-1,1)</xm:f>
          </x14:formula1>
          <xm:sqref>I5:I201</xm:sqref>
        </x14:dataValidation>
        <x14:dataValidation type="list" allowBlank="1" showInputMessage="1" showErrorMessage="1" xr:uid="{F0B7487D-2304-4701-AC68-461B16CFFD96}">
          <x14:formula1>
            <xm:f>OFFSET('12. Dropdown Options'!$AC$5,0,0,COUNTA('12. Dropdown Options'!$AC:$AC)-1,1)</xm:f>
          </x14:formula1>
          <xm:sqref>E5:F201</xm:sqref>
        </x14:dataValidation>
        <x14:dataValidation type="list" allowBlank="1" showInputMessage="1" showErrorMessage="1" xr:uid="{FACD2674-448F-4FD5-806F-76A2A5109EC2}">
          <x14:formula1>
            <xm:f>OFFSET('12. Dropdown Options'!$AR$5,0,0,COUNTA('12. Dropdown Options'!$AR:$AR)-1,1)</xm:f>
          </x14:formula1>
          <xm:sqref>DZ5:DZ201</xm:sqref>
        </x14:dataValidation>
        <x14:dataValidation type="list" allowBlank="1" showInputMessage="1" showErrorMessage="1" xr:uid="{68F4C64A-B175-4BED-857B-3B2A8D3228DB}">
          <x14:formula1>
            <xm:f>OFFSET('12. Dropdown Options'!$AU$5,0,0,COUNTA('12. Dropdown Options'!$AU:$AU)-1,1)</xm:f>
          </x14:formula1>
          <xm:sqref>EA5:EA201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5934-E815-4790-9FA1-D376B3687258}">
  <sheetPr>
    <tabColor rgb="FF00B0F0"/>
    <pageSetUpPr fitToPage="1"/>
  </sheetPr>
  <dimension ref="A1:N104"/>
  <sheetViews>
    <sheetView showGridLines="0" zoomScale="90" zoomScaleNormal="90" workbookViewId="0">
      <pane xSplit="1" ySplit="4" topLeftCell="B5" activePane="bottomRight" state="frozen"/>
      <selection pane="topRight" activeCell="B1" sqref="B1"/>
      <selection pane="bottomLeft" activeCell="A3" sqref="A3"/>
      <selection pane="bottomRight" activeCell="A2" sqref="A2:B2"/>
    </sheetView>
  </sheetViews>
  <sheetFormatPr defaultColWidth="8.85546875" defaultRowHeight="15" customHeight="1" x14ac:dyDescent="0.2"/>
  <cols>
    <col min="1" max="1" width="29.140625" style="1" customWidth="1"/>
    <col min="2" max="2" width="10.42578125" style="1" customWidth="1"/>
    <col min="3" max="7" width="13.7109375" style="1" customWidth="1"/>
    <col min="8" max="8" width="16.7109375" style="1" customWidth="1"/>
    <col min="9" max="9" width="13.7109375" style="1" customWidth="1"/>
    <col min="10" max="10" width="13.28515625" style="19" customWidth="1"/>
    <col min="11" max="12" width="12.7109375" style="1" customWidth="1"/>
    <col min="13" max="13" width="18.85546875" style="1" customWidth="1"/>
    <col min="14" max="14" width="12.7109375" style="1" customWidth="1"/>
    <col min="15" max="16384" width="8.85546875" style="1"/>
  </cols>
  <sheetData>
    <row r="1" spans="1:14" ht="15" customHeight="1" thickBot="1" x14ac:dyDescent="0.25">
      <c r="A1" s="332" t="str">
        <f>'1. Instructions'!$A$1</f>
        <v>ILPA Portfolio Company Metrics Template (v. 1.0) - This file was last updated on March 21, 2019</v>
      </c>
      <c r="C1" s="13"/>
      <c r="D1" s="13"/>
      <c r="E1" s="13"/>
      <c r="F1" s="13"/>
      <c r="G1" s="13"/>
      <c r="H1" s="13"/>
      <c r="I1" s="13"/>
      <c r="J1" s="349"/>
      <c r="K1" s="13"/>
      <c r="L1" s="13"/>
      <c r="M1" s="13"/>
    </row>
    <row r="2" spans="1:14" s="2" customFormat="1" ht="14.45" customHeight="1" thickBot="1" x14ac:dyDescent="0.25">
      <c r="A2" s="521" t="str">
        <f>IF('2. Fund Level'!B5&lt;&gt;"", '2. Fund Level'!B5, "Mandatory: Tab 2")</f>
        <v>Best Practices Fund II, L.P.</v>
      </c>
      <c r="B2" s="521"/>
      <c r="C2" s="525" t="s">
        <v>4</v>
      </c>
      <c r="D2" s="526"/>
      <c r="E2" s="526"/>
      <c r="F2" s="526"/>
      <c r="G2" s="526"/>
      <c r="H2" s="526"/>
      <c r="I2" s="526"/>
      <c r="J2" s="526"/>
      <c r="K2" s="526"/>
      <c r="L2" s="526"/>
      <c r="M2" s="527"/>
      <c r="N2" s="58"/>
    </row>
    <row r="3" spans="1:14" s="2" customFormat="1" ht="14.45" customHeight="1" thickBot="1" x14ac:dyDescent="0.25">
      <c r="A3" s="520">
        <f>IF('2. Fund Level'!B6&lt;&gt;"", '2. Fund Level'!B6, "Mandatory: Tab 2")</f>
        <v>43465</v>
      </c>
      <c r="B3" s="520"/>
      <c r="C3" s="522" t="s">
        <v>576</v>
      </c>
      <c r="D3" s="523"/>
      <c r="E3" s="523"/>
      <c r="F3" s="523"/>
      <c r="G3" s="523"/>
      <c r="H3" s="523"/>
      <c r="I3" s="523"/>
      <c r="J3" s="523"/>
      <c r="K3" s="523"/>
      <c r="L3" s="523"/>
      <c r="M3" s="524"/>
      <c r="N3" s="63"/>
    </row>
    <row r="4" spans="1:14" s="15" customFormat="1" ht="51.75" thickBot="1" x14ac:dyDescent="0.3">
      <c r="A4" s="132" t="s">
        <v>227</v>
      </c>
      <c r="B4" s="133" t="s">
        <v>56</v>
      </c>
      <c r="C4" s="130" t="s">
        <v>59</v>
      </c>
      <c r="D4" s="131" t="s">
        <v>60</v>
      </c>
      <c r="E4" s="359" t="s">
        <v>1564</v>
      </c>
      <c r="F4" s="359" t="s">
        <v>79</v>
      </c>
      <c r="G4" s="359" t="s">
        <v>80</v>
      </c>
      <c r="H4" s="359" t="s">
        <v>1553</v>
      </c>
      <c r="I4" s="131" t="s">
        <v>724</v>
      </c>
      <c r="J4" s="340" t="s">
        <v>114</v>
      </c>
      <c r="K4" s="340" t="s">
        <v>11</v>
      </c>
      <c r="L4" s="340" t="s">
        <v>108</v>
      </c>
      <c r="M4" s="125" t="s">
        <v>201</v>
      </c>
      <c r="N4" s="64"/>
    </row>
    <row r="5" spans="1:14" ht="15" customHeight="1" x14ac:dyDescent="0.2">
      <c r="A5" s="3" t="s">
        <v>0</v>
      </c>
      <c r="B5" s="54" t="s">
        <v>43</v>
      </c>
      <c r="C5" s="61">
        <v>40000000</v>
      </c>
      <c r="D5" s="61">
        <v>75000000</v>
      </c>
      <c r="E5" s="61">
        <v>5000000</v>
      </c>
      <c r="F5" s="61">
        <v>300000000</v>
      </c>
      <c r="G5" s="61">
        <v>200000000</v>
      </c>
      <c r="H5" s="61">
        <v>5000000</v>
      </c>
      <c r="I5" s="37">
        <f>IF(AND(F5&lt;&gt;"",G5&lt;&gt;""),IFERROR(IF(ISBLANK($A5),"",(F5+G5+H5)),""),"")</f>
        <v>505000000</v>
      </c>
      <c r="J5" s="61">
        <v>5000000</v>
      </c>
      <c r="K5" s="233">
        <v>4.2000000000000003E-2</v>
      </c>
      <c r="L5" s="61">
        <v>8000</v>
      </c>
      <c r="M5" s="392"/>
      <c r="N5" s="65"/>
    </row>
    <row r="6" spans="1:14" ht="15" customHeight="1" x14ac:dyDescent="0.2">
      <c r="A6" s="7" t="s">
        <v>1</v>
      </c>
      <c r="B6" s="54" t="s">
        <v>43</v>
      </c>
      <c r="C6" s="61">
        <v>70000000</v>
      </c>
      <c r="D6" s="61">
        <v>125000000</v>
      </c>
      <c r="E6" s="61">
        <v>25000000</v>
      </c>
      <c r="F6" s="61">
        <v>500000000</v>
      </c>
      <c r="G6" s="61">
        <v>175000000</v>
      </c>
      <c r="H6" s="61">
        <v>15000000</v>
      </c>
      <c r="I6" s="37">
        <f t="shared" ref="I6:I69" si="0">IF(AND(F6&lt;&gt;"",G6&lt;&gt;""),IFERROR(IF(ISBLANK($A6),"",(F6+G6+H6)),""),"")</f>
        <v>690000000</v>
      </c>
      <c r="J6" s="61">
        <v>18000000</v>
      </c>
      <c r="K6" s="233">
        <v>0.03</v>
      </c>
      <c r="L6" s="61">
        <v>10000</v>
      </c>
      <c r="M6" s="393"/>
      <c r="N6" s="65"/>
    </row>
    <row r="7" spans="1:14" ht="15" customHeight="1" x14ac:dyDescent="0.2">
      <c r="A7" s="7" t="s">
        <v>2</v>
      </c>
      <c r="B7" s="54" t="s">
        <v>137</v>
      </c>
      <c r="C7" s="61">
        <v>35000000</v>
      </c>
      <c r="D7" s="61">
        <v>62500000</v>
      </c>
      <c r="E7" s="61">
        <v>7500000</v>
      </c>
      <c r="F7" s="61">
        <v>250000000</v>
      </c>
      <c r="G7" s="61">
        <v>87500000</v>
      </c>
      <c r="H7" s="61">
        <v>22000000</v>
      </c>
      <c r="I7" s="37">
        <f>IF(AND(F7&lt;&gt;"",G7&lt;&gt;""),IFERROR(IF(ISBLANK($A7),"",(F7+G7+H7)),""),"")</f>
        <v>359500000</v>
      </c>
      <c r="J7" s="61">
        <v>30000000</v>
      </c>
      <c r="K7" s="233">
        <v>0</v>
      </c>
      <c r="L7" s="61">
        <v>5000</v>
      </c>
      <c r="M7" s="393"/>
      <c r="N7" s="65"/>
    </row>
    <row r="8" spans="1:14" ht="15" customHeight="1" x14ac:dyDescent="0.2">
      <c r="A8" s="7" t="s">
        <v>3</v>
      </c>
      <c r="B8" s="54" t="s">
        <v>42</v>
      </c>
      <c r="C8" s="61">
        <v>75000000</v>
      </c>
      <c r="D8" s="61">
        <v>275000000</v>
      </c>
      <c r="E8" s="61">
        <v>3000000</v>
      </c>
      <c r="F8" s="61">
        <v>200000000</v>
      </c>
      <c r="G8" s="61">
        <v>200000000</v>
      </c>
      <c r="H8" s="61">
        <v>6000000</v>
      </c>
      <c r="I8" s="37">
        <f>IF(AND(F8&lt;&gt;"",G8&lt;&gt;""),IFERROR(IF(ISBLANK($A8),"",(F8+G8+H8)),""),"")</f>
        <v>406000000</v>
      </c>
      <c r="J8" s="61">
        <v>10000000</v>
      </c>
      <c r="K8" s="233">
        <v>0</v>
      </c>
      <c r="L8" s="61">
        <v>750</v>
      </c>
      <c r="M8" s="393"/>
      <c r="N8" s="65"/>
    </row>
    <row r="9" spans="1:14" ht="15" customHeight="1" x14ac:dyDescent="0.2">
      <c r="A9" s="7"/>
      <c r="B9" s="54"/>
      <c r="C9" s="61"/>
      <c r="D9" s="61"/>
      <c r="E9" s="61"/>
      <c r="F9" s="61"/>
      <c r="G9" s="61"/>
      <c r="H9" s="61"/>
      <c r="I9" s="37" t="str">
        <f>IF(AND(F9&lt;&gt;"",G9&lt;&gt;""),IFERROR(IF(ISBLANK($A9),"",(F9+G9+H9)),""),"")</f>
        <v/>
      </c>
      <c r="J9" s="61"/>
      <c r="K9" s="233"/>
      <c r="L9" s="61"/>
      <c r="M9" s="393"/>
      <c r="N9" s="65"/>
    </row>
    <row r="10" spans="1:14" ht="15" customHeight="1" x14ac:dyDescent="0.2">
      <c r="A10" s="7"/>
      <c r="B10" s="45"/>
      <c r="C10" s="8"/>
      <c r="D10" s="8"/>
      <c r="E10" s="8"/>
      <c r="F10" s="8"/>
      <c r="G10" s="8"/>
      <c r="H10" s="5"/>
      <c r="I10" s="37" t="str">
        <f t="shared" si="0"/>
        <v/>
      </c>
      <c r="J10" s="8"/>
      <c r="K10" s="468"/>
      <c r="L10" s="67"/>
      <c r="M10" s="393"/>
      <c r="N10" s="65"/>
    </row>
    <row r="11" spans="1:14" ht="15" customHeight="1" x14ac:dyDescent="0.2">
      <c r="A11" s="7"/>
      <c r="B11" s="45"/>
      <c r="C11" s="8"/>
      <c r="D11" s="8"/>
      <c r="E11" s="8"/>
      <c r="F11" s="8"/>
      <c r="G11" s="8"/>
      <c r="H11" s="5"/>
      <c r="I11" s="37" t="str">
        <f t="shared" si="0"/>
        <v/>
      </c>
      <c r="J11" s="8"/>
      <c r="K11" s="468"/>
      <c r="L11" s="67"/>
      <c r="M11" s="393"/>
      <c r="N11" s="65"/>
    </row>
    <row r="12" spans="1:14" ht="15" customHeight="1" x14ac:dyDescent="0.2">
      <c r="A12" s="7"/>
      <c r="B12" s="45"/>
      <c r="C12" s="8"/>
      <c r="D12" s="8"/>
      <c r="E12" s="8"/>
      <c r="F12" s="8"/>
      <c r="G12" s="8"/>
      <c r="H12" s="5"/>
      <c r="I12" s="37" t="str">
        <f t="shared" si="0"/>
        <v/>
      </c>
      <c r="J12" s="8"/>
      <c r="K12" s="468"/>
      <c r="L12" s="67"/>
      <c r="M12" s="393"/>
      <c r="N12" s="65"/>
    </row>
    <row r="13" spans="1:14" ht="15" customHeight="1" x14ac:dyDescent="0.2">
      <c r="A13" s="7"/>
      <c r="B13" s="45"/>
      <c r="C13" s="8"/>
      <c r="D13" s="8"/>
      <c r="E13" s="8"/>
      <c r="F13" s="8"/>
      <c r="G13" s="8"/>
      <c r="H13" s="5"/>
      <c r="I13" s="37" t="str">
        <f t="shared" si="0"/>
        <v/>
      </c>
      <c r="J13" s="8"/>
      <c r="K13" s="468"/>
      <c r="L13" s="67"/>
      <c r="M13" s="393"/>
      <c r="N13" s="65"/>
    </row>
    <row r="14" spans="1:14" ht="15" customHeight="1" x14ac:dyDescent="0.2">
      <c r="A14" s="7"/>
      <c r="B14" s="45"/>
      <c r="C14" s="8"/>
      <c r="D14" s="8"/>
      <c r="E14" s="8"/>
      <c r="F14" s="8"/>
      <c r="G14" s="8"/>
      <c r="H14" s="5"/>
      <c r="I14" s="37" t="str">
        <f t="shared" si="0"/>
        <v/>
      </c>
      <c r="J14" s="8"/>
      <c r="K14" s="468"/>
      <c r="L14" s="67"/>
      <c r="M14" s="393"/>
      <c r="N14" s="65"/>
    </row>
    <row r="15" spans="1:14" ht="15" customHeight="1" x14ac:dyDescent="0.2">
      <c r="A15" s="7"/>
      <c r="B15" s="45"/>
      <c r="C15" s="8"/>
      <c r="D15" s="8"/>
      <c r="E15" s="8"/>
      <c r="F15" s="8"/>
      <c r="G15" s="8"/>
      <c r="H15" s="5"/>
      <c r="I15" s="37" t="str">
        <f t="shared" si="0"/>
        <v/>
      </c>
      <c r="J15" s="8"/>
      <c r="K15" s="468"/>
      <c r="L15" s="67"/>
      <c r="M15" s="393"/>
      <c r="N15" s="65"/>
    </row>
    <row r="16" spans="1:14" ht="15" customHeight="1" x14ac:dyDescent="0.2">
      <c r="A16" s="7"/>
      <c r="B16" s="45"/>
      <c r="C16" s="8"/>
      <c r="D16" s="8"/>
      <c r="E16" s="8"/>
      <c r="F16" s="8"/>
      <c r="G16" s="8"/>
      <c r="H16" s="5"/>
      <c r="I16" s="37" t="str">
        <f t="shared" si="0"/>
        <v/>
      </c>
      <c r="J16" s="8"/>
      <c r="K16" s="468"/>
      <c r="L16" s="67"/>
      <c r="M16" s="393"/>
      <c r="N16" s="65"/>
    </row>
    <row r="17" spans="1:14" ht="15" customHeight="1" x14ac:dyDescent="0.2">
      <c r="A17" s="7"/>
      <c r="B17" s="45"/>
      <c r="C17" s="8"/>
      <c r="D17" s="8"/>
      <c r="E17" s="8"/>
      <c r="F17" s="8"/>
      <c r="G17" s="8"/>
      <c r="H17" s="5"/>
      <c r="I17" s="37" t="str">
        <f t="shared" si="0"/>
        <v/>
      </c>
      <c r="J17" s="8"/>
      <c r="K17" s="468"/>
      <c r="L17" s="67"/>
      <c r="M17" s="393"/>
      <c r="N17" s="65"/>
    </row>
    <row r="18" spans="1:14" ht="15" customHeight="1" x14ac:dyDescent="0.2">
      <c r="A18" s="7"/>
      <c r="B18" s="45"/>
      <c r="C18" s="8"/>
      <c r="D18" s="8"/>
      <c r="E18" s="8"/>
      <c r="F18" s="8"/>
      <c r="G18" s="8"/>
      <c r="H18" s="5"/>
      <c r="I18" s="37" t="str">
        <f t="shared" si="0"/>
        <v/>
      </c>
      <c r="J18" s="8"/>
      <c r="K18" s="468"/>
      <c r="L18" s="67"/>
      <c r="M18" s="393"/>
      <c r="N18" s="65"/>
    </row>
    <row r="19" spans="1:14" ht="15" customHeight="1" x14ac:dyDescent="0.2">
      <c r="A19" s="7"/>
      <c r="B19" s="45"/>
      <c r="C19" s="8"/>
      <c r="D19" s="8"/>
      <c r="E19" s="8"/>
      <c r="F19" s="8"/>
      <c r="G19" s="8"/>
      <c r="H19" s="5"/>
      <c r="I19" s="37" t="str">
        <f t="shared" si="0"/>
        <v/>
      </c>
      <c r="J19" s="8"/>
      <c r="K19" s="468"/>
      <c r="L19" s="67"/>
      <c r="M19" s="393"/>
      <c r="N19" s="65"/>
    </row>
    <row r="20" spans="1:14" ht="15" customHeight="1" x14ac:dyDescent="0.2">
      <c r="A20" s="7"/>
      <c r="B20" s="45"/>
      <c r="C20" s="8"/>
      <c r="D20" s="8"/>
      <c r="E20" s="8"/>
      <c r="F20" s="8"/>
      <c r="G20" s="8"/>
      <c r="H20" s="5"/>
      <c r="I20" s="37" t="str">
        <f t="shared" si="0"/>
        <v/>
      </c>
      <c r="J20" s="8"/>
      <c r="K20" s="468"/>
      <c r="L20" s="67"/>
      <c r="M20" s="393"/>
      <c r="N20" s="65"/>
    </row>
    <row r="21" spans="1:14" ht="15" customHeight="1" x14ac:dyDescent="0.2">
      <c r="A21" s="7"/>
      <c r="B21" s="45"/>
      <c r="C21" s="8"/>
      <c r="D21" s="8"/>
      <c r="E21" s="8"/>
      <c r="F21" s="8"/>
      <c r="G21" s="8"/>
      <c r="H21" s="5"/>
      <c r="I21" s="37" t="str">
        <f t="shared" si="0"/>
        <v/>
      </c>
      <c r="J21" s="8"/>
      <c r="K21" s="468"/>
      <c r="L21" s="67"/>
      <c r="M21" s="393"/>
      <c r="N21" s="65"/>
    </row>
    <row r="22" spans="1:14" ht="15" customHeight="1" x14ac:dyDescent="0.2">
      <c r="A22" s="7"/>
      <c r="B22" s="45"/>
      <c r="C22" s="8"/>
      <c r="D22" s="8"/>
      <c r="E22" s="8"/>
      <c r="F22" s="8"/>
      <c r="G22" s="8"/>
      <c r="H22" s="5"/>
      <c r="I22" s="37" t="str">
        <f t="shared" si="0"/>
        <v/>
      </c>
      <c r="J22" s="8"/>
      <c r="K22" s="468"/>
      <c r="L22" s="67"/>
      <c r="M22" s="393"/>
      <c r="N22" s="65"/>
    </row>
    <row r="23" spans="1:14" ht="15" customHeight="1" x14ac:dyDescent="0.2">
      <c r="A23" s="7"/>
      <c r="B23" s="45"/>
      <c r="C23" s="8"/>
      <c r="D23" s="8"/>
      <c r="E23" s="8"/>
      <c r="F23" s="8"/>
      <c r="G23" s="8"/>
      <c r="H23" s="5"/>
      <c r="I23" s="37" t="str">
        <f t="shared" si="0"/>
        <v/>
      </c>
      <c r="J23" s="8"/>
      <c r="K23" s="468"/>
      <c r="L23" s="67"/>
      <c r="M23" s="393"/>
      <c r="N23" s="65"/>
    </row>
    <row r="24" spans="1:14" ht="15" customHeight="1" x14ac:dyDescent="0.2">
      <c r="A24" s="7"/>
      <c r="B24" s="45"/>
      <c r="C24" s="8"/>
      <c r="D24" s="8"/>
      <c r="E24" s="8"/>
      <c r="F24" s="8"/>
      <c r="G24" s="8"/>
      <c r="H24" s="5"/>
      <c r="I24" s="37" t="str">
        <f t="shared" si="0"/>
        <v/>
      </c>
      <c r="J24" s="8"/>
      <c r="K24" s="468"/>
      <c r="L24" s="67"/>
      <c r="M24" s="393"/>
      <c r="N24" s="65"/>
    </row>
    <row r="25" spans="1:14" ht="15" customHeight="1" x14ac:dyDescent="0.2">
      <c r="A25" s="7"/>
      <c r="B25" s="45"/>
      <c r="C25" s="8"/>
      <c r="D25" s="8"/>
      <c r="E25" s="8"/>
      <c r="F25" s="8"/>
      <c r="G25" s="8"/>
      <c r="H25" s="5"/>
      <c r="I25" s="37" t="str">
        <f t="shared" si="0"/>
        <v/>
      </c>
      <c r="J25" s="8"/>
      <c r="K25" s="468"/>
      <c r="L25" s="67"/>
      <c r="M25" s="393"/>
      <c r="N25" s="65"/>
    </row>
    <row r="26" spans="1:14" ht="15" customHeight="1" x14ac:dyDescent="0.2">
      <c r="A26" s="7"/>
      <c r="B26" s="45"/>
      <c r="C26" s="8"/>
      <c r="D26" s="8"/>
      <c r="E26" s="8"/>
      <c r="F26" s="8"/>
      <c r="G26" s="8"/>
      <c r="H26" s="5"/>
      <c r="I26" s="37" t="str">
        <f t="shared" si="0"/>
        <v/>
      </c>
      <c r="J26" s="8"/>
      <c r="K26" s="468"/>
      <c r="L26" s="67"/>
      <c r="M26" s="393"/>
      <c r="N26" s="65"/>
    </row>
    <row r="27" spans="1:14" ht="15" customHeight="1" x14ac:dyDescent="0.2">
      <c r="A27" s="7"/>
      <c r="B27" s="45"/>
      <c r="C27" s="8"/>
      <c r="D27" s="8"/>
      <c r="E27" s="8"/>
      <c r="F27" s="8"/>
      <c r="G27" s="8"/>
      <c r="H27" s="5"/>
      <c r="I27" s="37" t="str">
        <f t="shared" si="0"/>
        <v/>
      </c>
      <c r="J27" s="8"/>
      <c r="K27" s="468"/>
      <c r="L27" s="67"/>
      <c r="M27" s="393"/>
      <c r="N27" s="65"/>
    </row>
    <row r="28" spans="1:14" ht="15" customHeight="1" x14ac:dyDescent="0.2">
      <c r="A28" s="7"/>
      <c r="B28" s="45"/>
      <c r="C28" s="8"/>
      <c r="D28" s="8"/>
      <c r="E28" s="8"/>
      <c r="F28" s="8"/>
      <c r="G28" s="8"/>
      <c r="H28" s="5"/>
      <c r="I28" s="37" t="str">
        <f t="shared" si="0"/>
        <v/>
      </c>
      <c r="J28" s="8"/>
      <c r="K28" s="468"/>
      <c r="L28" s="67"/>
      <c r="M28" s="393"/>
      <c r="N28" s="65"/>
    </row>
    <row r="29" spans="1:14" ht="15" customHeight="1" x14ac:dyDescent="0.2">
      <c r="A29" s="7"/>
      <c r="B29" s="45"/>
      <c r="C29" s="8"/>
      <c r="D29" s="8"/>
      <c r="E29" s="8"/>
      <c r="F29" s="8"/>
      <c r="G29" s="8"/>
      <c r="H29" s="5"/>
      <c r="I29" s="37" t="str">
        <f t="shared" si="0"/>
        <v/>
      </c>
      <c r="J29" s="8"/>
      <c r="K29" s="468"/>
      <c r="L29" s="67"/>
      <c r="M29" s="393"/>
      <c r="N29" s="65"/>
    </row>
    <row r="30" spans="1:14" ht="15" customHeight="1" x14ac:dyDescent="0.2">
      <c r="A30" s="7"/>
      <c r="B30" s="45"/>
      <c r="C30" s="8"/>
      <c r="D30" s="8"/>
      <c r="E30" s="8"/>
      <c r="F30" s="8"/>
      <c r="G30" s="8"/>
      <c r="H30" s="5"/>
      <c r="I30" s="37" t="str">
        <f t="shared" si="0"/>
        <v/>
      </c>
      <c r="J30" s="8"/>
      <c r="K30" s="468"/>
      <c r="L30" s="67"/>
      <c r="M30" s="393"/>
      <c r="N30" s="65"/>
    </row>
    <row r="31" spans="1:14" ht="15" customHeight="1" x14ac:dyDescent="0.2">
      <c r="A31" s="7"/>
      <c r="B31" s="45"/>
      <c r="C31" s="8"/>
      <c r="D31" s="8"/>
      <c r="E31" s="8"/>
      <c r="F31" s="8"/>
      <c r="G31" s="8"/>
      <c r="H31" s="5"/>
      <c r="I31" s="37" t="str">
        <f t="shared" si="0"/>
        <v/>
      </c>
      <c r="J31" s="8"/>
      <c r="K31" s="468"/>
      <c r="L31" s="67"/>
      <c r="M31" s="393"/>
      <c r="N31" s="65"/>
    </row>
    <row r="32" spans="1:14" ht="15" customHeight="1" x14ac:dyDescent="0.2">
      <c r="A32" s="7"/>
      <c r="B32" s="45"/>
      <c r="C32" s="8"/>
      <c r="D32" s="8"/>
      <c r="E32" s="8"/>
      <c r="F32" s="8"/>
      <c r="G32" s="8"/>
      <c r="H32" s="5"/>
      <c r="I32" s="37" t="str">
        <f t="shared" si="0"/>
        <v/>
      </c>
      <c r="J32" s="8"/>
      <c r="K32" s="468"/>
      <c r="L32" s="67"/>
      <c r="M32" s="393"/>
      <c r="N32" s="65"/>
    </row>
    <row r="33" spans="1:14" ht="15" customHeight="1" x14ac:dyDescent="0.2">
      <c r="A33" s="7"/>
      <c r="B33" s="45"/>
      <c r="C33" s="8"/>
      <c r="D33" s="8"/>
      <c r="E33" s="8"/>
      <c r="F33" s="8"/>
      <c r="G33" s="8"/>
      <c r="H33" s="5"/>
      <c r="I33" s="37" t="str">
        <f t="shared" si="0"/>
        <v/>
      </c>
      <c r="J33" s="8"/>
      <c r="K33" s="468"/>
      <c r="L33" s="67"/>
      <c r="M33" s="393"/>
      <c r="N33" s="65"/>
    </row>
    <row r="34" spans="1:14" ht="15" customHeight="1" x14ac:dyDescent="0.2">
      <c r="A34" s="7"/>
      <c r="B34" s="45"/>
      <c r="C34" s="8"/>
      <c r="D34" s="8"/>
      <c r="E34" s="8"/>
      <c r="F34" s="8"/>
      <c r="G34" s="8"/>
      <c r="H34" s="5"/>
      <c r="I34" s="37" t="str">
        <f t="shared" si="0"/>
        <v/>
      </c>
      <c r="J34" s="8"/>
      <c r="K34" s="468"/>
      <c r="L34" s="67"/>
      <c r="M34" s="393"/>
      <c r="N34" s="65"/>
    </row>
    <row r="35" spans="1:14" ht="15" customHeight="1" x14ac:dyDescent="0.2">
      <c r="A35" s="7"/>
      <c r="B35" s="45"/>
      <c r="C35" s="8"/>
      <c r="D35" s="8"/>
      <c r="E35" s="8"/>
      <c r="F35" s="8"/>
      <c r="G35" s="8"/>
      <c r="H35" s="5"/>
      <c r="I35" s="37" t="str">
        <f t="shared" si="0"/>
        <v/>
      </c>
      <c r="J35" s="8"/>
      <c r="K35" s="468"/>
      <c r="L35" s="67"/>
      <c r="M35" s="393"/>
      <c r="N35" s="65"/>
    </row>
    <row r="36" spans="1:14" ht="15" customHeight="1" x14ac:dyDescent="0.2">
      <c r="A36" s="7"/>
      <c r="B36" s="45"/>
      <c r="C36" s="8"/>
      <c r="D36" s="8"/>
      <c r="E36" s="8"/>
      <c r="F36" s="8"/>
      <c r="G36" s="8"/>
      <c r="H36" s="5"/>
      <c r="I36" s="37" t="str">
        <f t="shared" si="0"/>
        <v/>
      </c>
      <c r="J36" s="8"/>
      <c r="K36" s="468"/>
      <c r="L36" s="67"/>
      <c r="M36" s="393"/>
      <c r="N36" s="65"/>
    </row>
    <row r="37" spans="1:14" ht="15" customHeight="1" x14ac:dyDescent="0.2">
      <c r="A37" s="7"/>
      <c r="B37" s="45"/>
      <c r="C37" s="8"/>
      <c r="D37" s="8"/>
      <c r="E37" s="8"/>
      <c r="F37" s="8"/>
      <c r="G37" s="8"/>
      <c r="H37" s="5"/>
      <c r="I37" s="37" t="str">
        <f t="shared" si="0"/>
        <v/>
      </c>
      <c r="J37" s="8"/>
      <c r="K37" s="468"/>
      <c r="L37" s="67"/>
      <c r="M37" s="393"/>
      <c r="N37" s="65"/>
    </row>
    <row r="38" spans="1:14" ht="15" customHeight="1" x14ac:dyDescent="0.2">
      <c r="A38" s="7"/>
      <c r="B38" s="45"/>
      <c r="C38" s="8"/>
      <c r="D38" s="8"/>
      <c r="E38" s="8"/>
      <c r="F38" s="8"/>
      <c r="G38" s="8"/>
      <c r="H38" s="5"/>
      <c r="I38" s="37" t="str">
        <f t="shared" si="0"/>
        <v/>
      </c>
      <c r="J38" s="8"/>
      <c r="K38" s="468"/>
      <c r="L38" s="67"/>
      <c r="M38" s="393"/>
      <c r="N38" s="65"/>
    </row>
    <row r="39" spans="1:14" ht="15" customHeight="1" x14ac:dyDescent="0.2">
      <c r="A39" s="7"/>
      <c r="B39" s="45"/>
      <c r="C39" s="8"/>
      <c r="D39" s="8"/>
      <c r="E39" s="8"/>
      <c r="F39" s="8"/>
      <c r="G39" s="8"/>
      <c r="H39" s="5"/>
      <c r="I39" s="37" t="str">
        <f t="shared" si="0"/>
        <v/>
      </c>
      <c r="J39" s="8"/>
      <c r="K39" s="468"/>
      <c r="L39" s="67"/>
      <c r="M39" s="393"/>
      <c r="N39" s="65"/>
    </row>
    <row r="40" spans="1:14" ht="15" customHeight="1" x14ac:dyDescent="0.2">
      <c r="A40" s="7"/>
      <c r="B40" s="45"/>
      <c r="C40" s="8"/>
      <c r="D40" s="8"/>
      <c r="E40" s="8"/>
      <c r="F40" s="8"/>
      <c r="G40" s="8"/>
      <c r="H40" s="5"/>
      <c r="I40" s="37" t="str">
        <f t="shared" si="0"/>
        <v/>
      </c>
      <c r="J40" s="8"/>
      <c r="K40" s="468"/>
      <c r="L40" s="67"/>
      <c r="M40" s="393"/>
      <c r="N40" s="65"/>
    </row>
    <row r="41" spans="1:14" ht="15" customHeight="1" x14ac:dyDescent="0.2">
      <c r="A41" s="7"/>
      <c r="B41" s="45"/>
      <c r="C41" s="8"/>
      <c r="D41" s="8"/>
      <c r="E41" s="8"/>
      <c r="F41" s="8"/>
      <c r="G41" s="8"/>
      <c r="H41" s="5"/>
      <c r="I41" s="37" t="str">
        <f t="shared" si="0"/>
        <v/>
      </c>
      <c r="J41" s="8"/>
      <c r="K41" s="468"/>
      <c r="L41" s="67"/>
      <c r="M41" s="393"/>
      <c r="N41" s="65"/>
    </row>
    <row r="42" spans="1:14" ht="15" customHeight="1" x14ac:dyDescent="0.2">
      <c r="A42" s="7"/>
      <c r="B42" s="45"/>
      <c r="C42" s="8"/>
      <c r="D42" s="8"/>
      <c r="E42" s="8"/>
      <c r="F42" s="8"/>
      <c r="G42" s="8"/>
      <c r="H42" s="5"/>
      <c r="I42" s="37" t="str">
        <f t="shared" si="0"/>
        <v/>
      </c>
      <c r="J42" s="8"/>
      <c r="K42" s="468"/>
      <c r="L42" s="67"/>
      <c r="M42" s="393"/>
      <c r="N42" s="65"/>
    </row>
    <row r="43" spans="1:14" ht="15" customHeight="1" x14ac:dyDescent="0.2">
      <c r="A43" s="7"/>
      <c r="B43" s="45"/>
      <c r="C43" s="8"/>
      <c r="D43" s="8"/>
      <c r="E43" s="8"/>
      <c r="F43" s="8"/>
      <c r="G43" s="8"/>
      <c r="H43" s="5"/>
      <c r="I43" s="37" t="str">
        <f t="shared" si="0"/>
        <v/>
      </c>
      <c r="J43" s="8"/>
      <c r="K43" s="468"/>
      <c r="L43" s="67"/>
      <c r="M43" s="393"/>
      <c r="N43" s="65"/>
    </row>
    <row r="44" spans="1:14" ht="15" customHeight="1" x14ac:dyDescent="0.2">
      <c r="A44" s="7"/>
      <c r="B44" s="45"/>
      <c r="C44" s="8"/>
      <c r="D44" s="8"/>
      <c r="E44" s="8"/>
      <c r="F44" s="8"/>
      <c r="G44" s="8"/>
      <c r="H44" s="5"/>
      <c r="I44" s="37" t="str">
        <f t="shared" si="0"/>
        <v/>
      </c>
      <c r="J44" s="8"/>
      <c r="K44" s="468"/>
      <c r="L44" s="67"/>
      <c r="M44" s="393"/>
      <c r="N44" s="65"/>
    </row>
    <row r="45" spans="1:14" ht="15" customHeight="1" x14ac:dyDescent="0.2">
      <c r="A45" s="7"/>
      <c r="B45" s="45"/>
      <c r="C45" s="8"/>
      <c r="D45" s="8"/>
      <c r="E45" s="8"/>
      <c r="F45" s="8"/>
      <c r="G45" s="8"/>
      <c r="H45" s="5"/>
      <c r="I45" s="37" t="str">
        <f t="shared" si="0"/>
        <v/>
      </c>
      <c r="J45" s="8"/>
      <c r="K45" s="468"/>
      <c r="L45" s="67"/>
      <c r="M45" s="393"/>
      <c r="N45" s="65"/>
    </row>
    <row r="46" spans="1:14" ht="15" customHeight="1" x14ac:dyDescent="0.2">
      <c r="A46" s="7"/>
      <c r="B46" s="45"/>
      <c r="C46" s="8"/>
      <c r="D46" s="8"/>
      <c r="E46" s="8"/>
      <c r="F46" s="8"/>
      <c r="G46" s="8"/>
      <c r="H46" s="5"/>
      <c r="I46" s="37" t="str">
        <f t="shared" si="0"/>
        <v/>
      </c>
      <c r="J46" s="8"/>
      <c r="K46" s="468"/>
      <c r="L46" s="67"/>
      <c r="M46" s="393"/>
      <c r="N46" s="65"/>
    </row>
    <row r="47" spans="1:14" ht="15" customHeight="1" x14ac:dyDescent="0.2">
      <c r="A47" s="7"/>
      <c r="B47" s="45"/>
      <c r="C47" s="8"/>
      <c r="D47" s="8"/>
      <c r="E47" s="8"/>
      <c r="F47" s="8"/>
      <c r="G47" s="8"/>
      <c r="H47" s="5"/>
      <c r="I47" s="37" t="str">
        <f t="shared" si="0"/>
        <v/>
      </c>
      <c r="J47" s="8"/>
      <c r="K47" s="468"/>
      <c r="L47" s="67"/>
      <c r="M47" s="393"/>
      <c r="N47" s="65"/>
    </row>
    <row r="48" spans="1:14" ht="15" customHeight="1" x14ac:dyDescent="0.2">
      <c r="A48" s="7"/>
      <c r="B48" s="45"/>
      <c r="C48" s="8"/>
      <c r="D48" s="8"/>
      <c r="E48" s="8"/>
      <c r="F48" s="8"/>
      <c r="G48" s="8"/>
      <c r="H48" s="5"/>
      <c r="I48" s="37" t="str">
        <f t="shared" si="0"/>
        <v/>
      </c>
      <c r="J48" s="8"/>
      <c r="K48" s="468"/>
      <c r="L48" s="67"/>
      <c r="M48" s="393"/>
      <c r="N48" s="65"/>
    </row>
    <row r="49" spans="1:14" ht="15" customHeight="1" x14ac:dyDescent="0.2">
      <c r="A49" s="7"/>
      <c r="B49" s="45"/>
      <c r="C49" s="8"/>
      <c r="D49" s="8"/>
      <c r="E49" s="8"/>
      <c r="F49" s="8"/>
      <c r="G49" s="8"/>
      <c r="H49" s="5"/>
      <c r="I49" s="37" t="str">
        <f t="shared" si="0"/>
        <v/>
      </c>
      <c r="J49" s="8"/>
      <c r="K49" s="468"/>
      <c r="L49" s="67"/>
      <c r="M49" s="393"/>
      <c r="N49" s="65"/>
    </row>
    <row r="50" spans="1:14" ht="15" customHeight="1" x14ac:dyDescent="0.2">
      <c r="A50" s="7"/>
      <c r="B50" s="45"/>
      <c r="C50" s="8"/>
      <c r="D50" s="8"/>
      <c r="E50" s="8"/>
      <c r="F50" s="8"/>
      <c r="G50" s="8"/>
      <c r="H50" s="5"/>
      <c r="I50" s="37" t="str">
        <f t="shared" si="0"/>
        <v/>
      </c>
      <c r="J50" s="8"/>
      <c r="K50" s="468"/>
      <c r="L50" s="67"/>
      <c r="M50" s="393"/>
      <c r="N50" s="65"/>
    </row>
    <row r="51" spans="1:14" ht="15" customHeight="1" x14ac:dyDescent="0.2">
      <c r="A51" s="7"/>
      <c r="B51" s="45"/>
      <c r="C51" s="8"/>
      <c r="D51" s="8"/>
      <c r="E51" s="8"/>
      <c r="F51" s="8"/>
      <c r="G51" s="8"/>
      <c r="H51" s="5"/>
      <c r="I51" s="37" t="str">
        <f t="shared" si="0"/>
        <v/>
      </c>
      <c r="J51" s="8"/>
      <c r="K51" s="468"/>
      <c r="L51" s="67"/>
      <c r="M51" s="393"/>
      <c r="N51" s="65"/>
    </row>
    <row r="52" spans="1:14" ht="15" customHeight="1" x14ac:dyDescent="0.2">
      <c r="A52" s="7"/>
      <c r="B52" s="45"/>
      <c r="C52" s="8"/>
      <c r="D52" s="8"/>
      <c r="E52" s="8"/>
      <c r="F52" s="8"/>
      <c r="G52" s="8"/>
      <c r="H52" s="5"/>
      <c r="I52" s="37" t="str">
        <f t="shared" si="0"/>
        <v/>
      </c>
      <c r="J52" s="8"/>
      <c r="K52" s="468"/>
      <c r="L52" s="67"/>
      <c r="M52" s="393"/>
      <c r="N52" s="65"/>
    </row>
    <row r="53" spans="1:14" ht="15" customHeight="1" x14ac:dyDescent="0.2">
      <c r="A53" s="7"/>
      <c r="B53" s="45"/>
      <c r="C53" s="8"/>
      <c r="D53" s="8"/>
      <c r="E53" s="8"/>
      <c r="F53" s="8"/>
      <c r="G53" s="8"/>
      <c r="H53" s="5"/>
      <c r="I53" s="37" t="str">
        <f t="shared" si="0"/>
        <v/>
      </c>
      <c r="J53" s="8"/>
      <c r="K53" s="468"/>
      <c r="L53" s="67"/>
      <c r="M53" s="393"/>
      <c r="N53" s="65"/>
    </row>
    <row r="54" spans="1:14" ht="15" customHeight="1" x14ac:dyDescent="0.2">
      <c r="A54" s="7"/>
      <c r="B54" s="45"/>
      <c r="C54" s="8"/>
      <c r="D54" s="8"/>
      <c r="E54" s="8"/>
      <c r="F54" s="8"/>
      <c r="G54" s="8"/>
      <c r="H54" s="5"/>
      <c r="I54" s="37" t="str">
        <f t="shared" si="0"/>
        <v/>
      </c>
      <c r="J54" s="8"/>
      <c r="K54" s="468"/>
      <c r="L54" s="67"/>
      <c r="M54" s="393"/>
      <c r="N54" s="65"/>
    </row>
    <row r="55" spans="1:14" ht="15" customHeight="1" x14ac:dyDescent="0.2">
      <c r="A55" s="7"/>
      <c r="B55" s="45"/>
      <c r="C55" s="8"/>
      <c r="D55" s="8"/>
      <c r="E55" s="8"/>
      <c r="F55" s="8"/>
      <c r="G55" s="8"/>
      <c r="H55" s="5"/>
      <c r="I55" s="37" t="str">
        <f t="shared" si="0"/>
        <v/>
      </c>
      <c r="J55" s="8"/>
      <c r="K55" s="468"/>
      <c r="L55" s="67"/>
      <c r="M55" s="393"/>
      <c r="N55" s="65"/>
    </row>
    <row r="56" spans="1:14" ht="15" customHeight="1" x14ac:dyDescent="0.2">
      <c r="A56" s="7"/>
      <c r="B56" s="45"/>
      <c r="C56" s="8"/>
      <c r="D56" s="8"/>
      <c r="E56" s="8"/>
      <c r="F56" s="8"/>
      <c r="G56" s="8"/>
      <c r="H56" s="5"/>
      <c r="I56" s="37" t="str">
        <f t="shared" si="0"/>
        <v/>
      </c>
      <c r="J56" s="8"/>
      <c r="K56" s="468"/>
      <c r="L56" s="67"/>
      <c r="M56" s="393"/>
      <c r="N56" s="65"/>
    </row>
    <row r="57" spans="1:14" ht="15" customHeight="1" x14ac:dyDescent="0.2">
      <c r="A57" s="7"/>
      <c r="B57" s="45"/>
      <c r="C57" s="8"/>
      <c r="D57" s="8"/>
      <c r="E57" s="8"/>
      <c r="F57" s="8"/>
      <c r="G57" s="8"/>
      <c r="H57" s="5"/>
      <c r="I57" s="37" t="str">
        <f t="shared" si="0"/>
        <v/>
      </c>
      <c r="J57" s="8"/>
      <c r="K57" s="468"/>
      <c r="L57" s="67"/>
      <c r="M57" s="393"/>
      <c r="N57" s="65"/>
    </row>
    <row r="58" spans="1:14" ht="15" customHeight="1" x14ac:dyDescent="0.2">
      <c r="A58" s="7"/>
      <c r="B58" s="45"/>
      <c r="C58" s="8"/>
      <c r="D58" s="8"/>
      <c r="E58" s="8"/>
      <c r="F58" s="8"/>
      <c r="G58" s="8"/>
      <c r="H58" s="5"/>
      <c r="I58" s="37" t="str">
        <f t="shared" si="0"/>
        <v/>
      </c>
      <c r="J58" s="8"/>
      <c r="K58" s="468"/>
      <c r="L58" s="67"/>
      <c r="M58" s="393"/>
      <c r="N58" s="65"/>
    </row>
    <row r="59" spans="1:14" ht="15" customHeight="1" x14ac:dyDescent="0.2">
      <c r="A59" s="7"/>
      <c r="B59" s="45"/>
      <c r="C59" s="8"/>
      <c r="D59" s="8"/>
      <c r="E59" s="8"/>
      <c r="F59" s="8"/>
      <c r="G59" s="8"/>
      <c r="H59" s="5"/>
      <c r="I59" s="37" t="str">
        <f t="shared" si="0"/>
        <v/>
      </c>
      <c r="J59" s="8"/>
      <c r="K59" s="468"/>
      <c r="L59" s="67"/>
      <c r="M59" s="393"/>
      <c r="N59" s="65"/>
    </row>
    <row r="60" spans="1:14" ht="15" customHeight="1" x14ac:dyDescent="0.2">
      <c r="A60" s="7"/>
      <c r="B60" s="45"/>
      <c r="C60" s="8"/>
      <c r="D60" s="8"/>
      <c r="E60" s="8"/>
      <c r="F60" s="8"/>
      <c r="G60" s="8"/>
      <c r="H60" s="5"/>
      <c r="I60" s="37" t="str">
        <f t="shared" si="0"/>
        <v/>
      </c>
      <c r="J60" s="8"/>
      <c r="K60" s="468"/>
      <c r="L60" s="67"/>
      <c r="M60" s="393"/>
      <c r="N60" s="65"/>
    </row>
    <row r="61" spans="1:14" ht="15" customHeight="1" x14ac:dyDescent="0.2">
      <c r="A61" s="7"/>
      <c r="B61" s="45"/>
      <c r="C61" s="8"/>
      <c r="D61" s="8"/>
      <c r="E61" s="8"/>
      <c r="F61" s="8"/>
      <c r="G61" s="8"/>
      <c r="H61" s="5"/>
      <c r="I61" s="37" t="str">
        <f t="shared" si="0"/>
        <v/>
      </c>
      <c r="J61" s="8"/>
      <c r="K61" s="468"/>
      <c r="L61" s="67"/>
      <c r="M61" s="393"/>
      <c r="N61" s="65"/>
    </row>
    <row r="62" spans="1:14" ht="15" customHeight="1" x14ac:dyDescent="0.2">
      <c r="A62" s="7"/>
      <c r="B62" s="45"/>
      <c r="C62" s="8"/>
      <c r="D62" s="8"/>
      <c r="E62" s="8"/>
      <c r="F62" s="8"/>
      <c r="G62" s="8"/>
      <c r="H62" s="5"/>
      <c r="I62" s="37" t="str">
        <f t="shared" si="0"/>
        <v/>
      </c>
      <c r="J62" s="8"/>
      <c r="K62" s="468"/>
      <c r="L62" s="67"/>
      <c r="M62" s="393"/>
      <c r="N62" s="65"/>
    </row>
    <row r="63" spans="1:14" ht="15" customHeight="1" x14ac:dyDescent="0.2">
      <c r="A63" s="7"/>
      <c r="B63" s="45"/>
      <c r="C63" s="8"/>
      <c r="D63" s="8"/>
      <c r="E63" s="8"/>
      <c r="F63" s="8"/>
      <c r="G63" s="8"/>
      <c r="H63" s="5"/>
      <c r="I63" s="37" t="str">
        <f t="shared" si="0"/>
        <v/>
      </c>
      <c r="J63" s="8"/>
      <c r="K63" s="468"/>
      <c r="L63" s="67"/>
      <c r="M63" s="393"/>
      <c r="N63" s="65"/>
    </row>
    <row r="64" spans="1:14" ht="15" customHeight="1" x14ac:dyDescent="0.2">
      <c r="A64" s="7"/>
      <c r="B64" s="45"/>
      <c r="C64" s="8"/>
      <c r="D64" s="8"/>
      <c r="E64" s="8"/>
      <c r="F64" s="8"/>
      <c r="G64" s="8"/>
      <c r="H64" s="5"/>
      <c r="I64" s="37" t="str">
        <f t="shared" si="0"/>
        <v/>
      </c>
      <c r="J64" s="8"/>
      <c r="K64" s="468"/>
      <c r="L64" s="67"/>
      <c r="M64" s="393"/>
      <c r="N64" s="65"/>
    </row>
    <row r="65" spans="1:14" ht="15" customHeight="1" x14ac:dyDescent="0.2">
      <c r="A65" s="7"/>
      <c r="B65" s="45"/>
      <c r="C65" s="8"/>
      <c r="D65" s="8"/>
      <c r="E65" s="8"/>
      <c r="F65" s="8"/>
      <c r="G65" s="8"/>
      <c r="H65" s="5"/>
      <c r="I65" s="37" t="str">
        <f t="shared" si="0"/>
        <v/>
      </c>
      <c r="J65" s="8"/>
      <c r="K65" s="468"/>
      <c r="L65" s="67"/>
      <c r="M65" s="393"/>
      <c r="N65" s="65"/>
    </row>
    <row r="66" spans="1:14" ht="15" customHeight="1" x14ac:dyDescent="0.2">
      <c r="A66" s="7"/>
      <c r="B66" s="45"/>
      <c r="C66" s="8"/>
      <c r="D66" s="8"/>
      <c r="E66" s="8"/>
      <c r="F66" s="8"/>
      <c r="G66" s="8"/>
      <c r="H66" s="5"/>
      <c r="I66" s="37" t="str">
        <f t="shared" si="0"/>
        <v/>
      </c>
      <c r="J66" s="8"/>
      <c r="K66" s="468"/>
      <c r="L66" s="67"/>
      <c r="M66" s="393"/>
      <c r="N66" s="65"/>
    </row>
    <row r="67" spans="1:14" ht="15" customHeight="1" x14ac:dyDescent="0.2">
      <c r="A67" s="7"/>
      <c r="B67" s="45"/>
      <c r="C67" s="8"/>
      <c r="D67" s="8"/>
      <c r="E67" s="8"/>
      <c r="F67" s="8"/>
      <c r="G67" s="8"/>
      <c r="H67" s="5"/>
      <c r="I67" s="37" t="str">
        <f t="shared" si="0"/>
        <v/>
      </c>
      <c r="J67" s="8"/>
      <c r="K67" s="468"/>
      <c r="L67" s="67"/>
      <c r="M67" s="393"/>
      <c r="N67" s="65"/>
    </row>
    <row r="68" spans="1:14" ht="15" customHeight="1" x14ac:dyDescent="0.2">
      <c r="A68" s="7"/>
      <c r="B68" s="45"/>
      <c r="C68" s="8"/>
      <c r="D68" s="8"/>
      <c r="E68" s="8"/>
      <c r="F68" s="8"/>
      <c r="G68" s="8"/>
      <c r="H68" s="5"/>
      <c r="I68" s="37" t="str">
        <f t="shared" si="0"/>
        <v/>
      </c>
      <c r="J68" s="8"/>
      <c r="K68" s="468"/>
      <c r="L68" s="67"/>
      <c r="M68" s="393"/>
      <c r="N68" s="65"/>
    </row>
    <row r="69" spans="1:14" ht="15" customHeight="1" x14ac:dyDescent="0.2">
      <c r="A69" s="7"/>
      <c r="B69" s="45"/>
      <c r="C69" s="8"/>
      <c r="D69" s="8"/>
      <c r="E69" s="8"/>
      <c r="F69" s="8"/>
      <c r="G69" s="8"/>
      <c r="H69" s="5"/>
      <c r="I69" s="37" t="str">
        <f t="shared" si="0"/>
        <v/>
      </c>
      <c r="J69" s="8"/>
      <c r="K69" s="468"/>
      <c r="L69" s="67"/>
      <c r="M69" s="393"/>
      <c r="N69" s="65"/>
    </row>
    <row r="70" spans="1:14" ht="15" customHeight="1" x14ac:dyDescent="0.2">
      <c r="A70" s="7"/>
      <c r="B70" s="45"/>
      <c r="C70" s="8"/>
      <c r="D70" s="8"/>
      <c r="E70" s="8"/>
      <c r="F70" s="8"/>
      <c r="G70" s="8"/>
      <c r="H70" s="5"/>
      <c r="I70" s="37" t="str">
        <f t="shared" ref="I70:I103" si="1">IF(AND(F70&lt;&gt;"",G70&lt;&gt;""),IFERROR(IF(ISBLANK($A70),"",(F70+G70+H70)),""),"")</f>
        <v/>
      </c>
      <c r="J70" s="8"/>
      <c r="K70" s="468"/>
      <c r="L70" s="67"/>
      <c r="M70" s="393"/>
      <c r="N70" s="65"/>
    </row>
    <row r="71" spans="1:14" ht="15" customHeight="1" x14ac:dyDescent="0.2">
      <c r="A71" s="7"/>
      <c r="B71" s="45"/>
      <c r="C71" s="8"/>
      <c r="D71" s="8"/>
      <c r="E71" s="8"/>
      <c r="F71" s="8"/>
      <c r="G71" s="8"/>
      <c r="H71" s="5"/>
      <c r="I71" s="37" t="str">
        <f t="shared" si="1"/>
        <v/>
      </c>
      <c r="J71" s="8"/>
      <c r="K71" s="468"/>
      <c r="L71" s="67"/>
      <c r="M71" s="393"/>
      <c r="N71" s="65"/>
    </row>
    <row r="72" spans="1:14" ht="15" customHeight="1" x14ac:dyDescent="0.2">
      <c r="A72" s="7"/>
      <c r="B72" s="45"/>
      <c r="C72" s="8"/>
      <c r="D72" s="8"/>
      <c r="E72" s="8"/>
      <c r="F72" s="8"/>
      <c r="G72" s="8"/>
      <c r="H72" s="5"/>
      <c r="I72" s="37" t="str">
        <f t="shared" si="1"/>
        <v/>
      </c>
      <c r="J72" s="8"/>
      <c r="K72" s="468"/>
      <c r="L72" s="67"/>
      <c r="M72" s="393"/>
      <c r="N72" s="65"/>
    </row>
    <row r="73" spans="1:14" ht="15" customHeight="1" x14ac:dyDescent="0.2">
      <c r="A73" s="7"/>
      <c r="B73" s="45"/>
      <c r="C73" s="8"/>
      <c r="D73" s="8"/>
      <c r="E73" s="8"/>
      <c r="F73" s="8"/>
      <c r="G73" s="8"/>
      <c r="H73" s="5"/>
      <c r="I73" s="37" t="str">
        <f t="shared" si="1"/>
        <v/>
      </c>
      <c r="J73" s="8"/>
      <c r="K73" s="468"/>
      <c r="L73" s="67"/>
      <c r="M73" s="393"/>
      <c r="N73" s="65"/>
    </row>
    <row r="74" spans="1:14" ht="15" customHeight="1" x14ac:dyDescent="0.2">
      <c r="A74" s="7"/>
      <c r="B74" s="45"/>
      <c r="C74" s="8"/>
      <c r="D74" s="8"/>
      <c r="E74" s="8"/>
      <c r="F74" s="8"/>
      <c r="G74" s="8"/>
      <c r="H74" s="5"/>
      <c r="I74" s="37" t="str">
        <f t="shared" si="1"/>
        <v/>
      </c>
      <c r="J74" s="8"/>
      <c r="K74" s="468"/>
      <c r="L74" s="67"/>
      <c r="M74" s="393"/>
      <c r="N74" s="65"/>
    </row>
    <row r="75" spans="1:14" ht="15" customHeight="1" x14ac:dyDescent="0.2">
      <c r="A75" s="7"/>
      <c r="B75" s="45"/>
      <c r="C75" s="8"/>
      <c r="D75" s="8"/>
      <c r="E75" s="8"/>
      <c r="F75" s="8"/>
      <c r="G75" s="8"/>
      <c r="H75" s="5"/>
      <c r="I75" s="37" t="str">
        <f t="shared" si="1"/>
        <v/>
      </c>
      <c r="J75" s="8"/>
      <c r="K75" s="468"/>
      <c r="L75" s="67"/>
      <c r="M75" s="393"/>
      <c r="N75" s="65"/>
    </row>
    <row r="76" spans="1:14" ht="15" customHeight="1" x14ac:dyDescent="0.2">
      <c r="A76" s="7"/>
      <c r="B76" s="45"/>
      <c r="C76" s="8"/>
      <c r="D76" s="8"/>
      <c r="E76" s="8"/>
      <c r="F76" s="8"/>
      <c r="G76" s="8"/>
      <c r="H76" s="5"/>
      <c r="I76" s="37" t="str">
        <f t="shared" si="1"/>
        <v/>
      </c>
      <c r="J76" s="8"/>
      <c r="K76" s="468"/>
      <c r="L76" s="67"/>
      <c r="M76" s="393"/>
      <c r="N76" s="65"/>
    </row>
    <row r="77" spans="1:14" ht="15" customHeight="1" x14ac:dyDescent="0.2">
      <c r="A77" s="7"/>
      <c r="B77" s="45"/>
      <c r="C77" s="8"/>
      <c r="D77" s="8"/>
      <c r="E77" s="8"/>
      <c r="F77" s="8"/>
      <c r="G77" s="8"/>
      <c r="H77" s="5"/>
      <c r="I77" s="37" t="str">
        <f t="shared" si="1"/>
        <v/>
      </c>
      <c r="J77" s="8"/>
      <c r="K77" s="468"/>
      <c r="L77" s="67"/>
      <c r="M77" s="393"/>
      <c r="N77" s="65"/>
    </row>
    <row r="78" spans="1:14" ht="15" customHeight="1" x14ac:dyDescent="0.2">
      <c r="A78" s="7"/>
      <c r="B78" s="45"/>
      <c r="C78" s="8"/>
      <c r="D78" s="8"/>
      <c r="E78" s="8"/>
      <c r="F78" s="8"/>
      <c r="G78" s="8"/>
      <c r="H78" s="5"/>
      <c r="I78" s="37" t="str">
        <f t="shared" si="1"/>
        <v/>
      </c>
      <c r="J78" s="8"/>
      <c r="K78" s="468"/>
      <c r="L78" s="67"/>
      <c r="M78" s="393"/>
      <c r="N78" s="65"/>
    </row>
    <row r="79" spans="1:14" ht="15" customHeight="1" x14ac:dyDescent="0.2">
      <c r="A79" s="7"/>
      <c r="B79" s="45"/>
      <c r="C79" s="8"/>
      <c r="D79" s="8"/>
      <c r="E79" s="8"/>
      <c r="F79" s="8"/>
      <c r="G79" s="8"/>
      <c r="H79" s="5"/>
      <c r="I79" s="37" t="str">
        <f t="shared" si="1"/>
        <v/>
      </c>
      <c r="J79" s="8"/>
      <c r="K79" s="468"/>
      <c r="L79" s="67"/>
      <c r="M79" s="393"/>
      <c r="N79" s="65"/>
    </row>
    <row r="80" spans="1:14" ht="15" customHeight="1" x14ac:dyDescent="0.2">
      <c r="A80" s="7"/>
      <c r="B80" s="45"/>
      <c r="C80" s="8"/>
      <c r="D80" s="8"/>
      <c r="E80" s="8"/>
      <c r="F80" s="8"/>
      <c r="G80" s="8"/>
      <c r="H80" s="5"/>
      <c r="I80" s="37" t="str">
        <f t="shared" si="1"/>
        <v/>
      </c>
      <c r="J80" s="8"/>
      <c r="K80" s="468"/>
      <c r="L80" s="67"/>
      <c r="M80" s="393"/>
      <c r="N80" s="65"/>
    </row>
    <row r="81" spans="1:14" ht="15" customHeight="1" x14ac:dyDescent="0.2">
      <c r="A81" s="7"/>
      <c r="B81" s="45"/>
      <c r="C81" s="8"/>
      <c r="D81" s="8"/>
      <c r="E81" s="8"/>
      <c r="F81" s="8"/>
      <c r="G81" s="8"/>
      <c r="H81" s="5"/>
      <c r="I81" s="37" t="str">
        <f t="shared" si="1"/>
        <v/>
      </c>
      <c r="J81" s="8"/>
      <c r="K81" s="468"/>
      <c r="L81" s="67"/>
      <c r="M81" s="393"/>
      <c r="N81" s="65"/>
    </row>
    <row r="82" spans="1:14" ht="15" customHeight="1" x14ac:dyDescent="0.2">
      <c r="A82" s="7"/>
      <c r="B82" s="45"/>
      <c r="C82" s="8"/>
      <c r="D82" s="8"/>
      <c r="E82" s="8"/>
      <c r="F82" s="8"/>
      <c r="G82" s="8"/>
      <c r="H82" s="5"/>
      <c r="I82" s="37" t="str">
        <f t="shared" si="1"/>
        <v/>
      </c>
      <c r="J82" s="8"/>
      <c r="K82" s="468"/>
      <c r="L82" s="67"/>
      <c r="M82" s="393"/>
      <c r="N82" s="65"/>
    </row>
    <row r="83" spans="1:14" ht="15" customHeight="1" x14ac:dyDescent="0.2">
      <c r="A83" s="7"/>
      <c r="B83" s="45"/>
      <c r="C83" s="8"/>
      <c r="D83" s="8"/>
      <c r="E83" s="8"/>
      <c r="F83" s="8"/>
      <c r="G83" s="8"/>
      <c r="H83" s="5"/>
      <c r="I83" s="37" t="str">
        <f t="shared" si="1"/>
        <v/>
      </c>
      <c r="J83" s="8"/>
      <c r="K83" s="468"/>
      <c r="L83" s="67"/>
      <c r="M83" s="393"/>
      <c r="N83" s="65"/>
    </row>
    <row r="84" spans="1:14" ht="15" customHeight="1" x14ac:dyDescent="0.2">
      <c r="A84" s="7"/>
      <c r="B84" s="45"/>
      <c r="C84" s="8"/>
      <c r="D84" s="8"/>
      <c r="E84" s="8"/>
      <c r="F84" s="8"/>
      <c r="G84" s="8"/>
      <c r="H84" s="5"/>
      <c r="I84" s="37" t="str">
        <f t="shared" si="1"/>
        <v/>
      </c>
      <c r="J84" s="8"/>
      <c r="K84" s="468"/>
      <c r="L84" s="67"/>
      <c r="M84" s="393"/>
      <c r="N84" s="65"/>
    </row>
    <row r="85" spans="1:14" ht="15" customHeight="1" x14ac:dyDescent="0.2">
      <c r="A85" s="7"/>
      <c r="B85" s="45"/>
      <c r="C85" s="8"/>
      <c r="D85" s="8"/>
      <c r="E85" s="8"/>
      <c r="F85" s="8"/>
      <c r="G85" s="8"/>
      <c r="H85" s="5"/>
      <c r="I85" s="37" t="str">
        <f t="shared" si="1"/>
        <v/>
      </c>
      <c r="J85" s="8"/>
      <c r="K85" s="468"/>
      <c r="L85" s="67"/>
      <c r="M85" s="393"/>
      <c r="N85" s="65"/>
    </row>
    <row r="86" spans="1:14" ht="15" customHeight="1" x14ac:dyDescent="0.2">
      <c r="A86" s="7"/>
      <c r="B86" s="45"/>
      <c r="C86" s="8"/>
      <c r="D86" s="8"/>
      <c r="E86" s="8"/>
      <c r="F86" s="8"/>
      <c r="G86" s="8"/>
      <c r="H86" s="5"/>
      <c r="I86" s="37" t="str">
        <f t="shared" si="1"/>
        <v/>
      </c>
      <c r="J86" s="8"/>
      <c r="K86" s="468"/>
      <c r="L86" s="67"/>
      <c r="M86" s="393"/>
      <c r="N86" s="65"/>
    </row>
    <row r="87" spans="1:14" ht="15" customHeight="1" x14ac:dyDescent="0.2">
      <c r="A87" s="7"/>
      <c r="B87" s="45"/>
      <c r="C87" s="8"/>
      <c r="D87" s="8"/>
      <c r="E87" s="8"/>
      <c r="F87" s="8"/>
      <c r="G87" s="8"/>
      <c r="H87" s="5"/>
      <c r="I87" s="37" t="str">
        <f t="shared" si="1"/>
        <v/>
      </c>
      <c r="J87" s="8"/>
      <c r="K87" s="468"/>
      <c r="L87" s="67"/>
      <c r="M87" s="393"/>
      <c r="N87" s="65"/>
    </row>
    <row r="88" spans="1:14" ht="15" customHeight="1" x14ac:dyDescent="0.2">
      <c r="A88" s="7"/>
      <c r="B88" s="45"/>
      <c r="C88" s="8"/>
      <c r="D88" s="8"/>
      <c r="E88" s="8"/>
      <c r="F88" s="8"/>
      <c r="G88" s="8"/>
      <c r="H88" s="5"/>
      <c r="I88" s="37" t="str">
        <f t="shared" si="1"/>
        <v/>
      </c>
      <c r="J88" s="8"/>
      <c r="K88" s="468"/>
      <c r="L88" s="67"/>
      <c r="M88" s="393"/>
      <c r="N88" s="65"/>
    </row>
    <row r="89" spans="1:14" ht="15" customHeight="1" x14ac:dyDescent="0.2">
      <c r="A89" s="7"/>
      <c r="B89" s="45"/>
      <c r="C89" s="8"/>
      <c r="D89" s="8"/>
      <c r="E89" s="8"/>
      <c r="F89" s="8"/>
      <c r="G89" s="8"/>
      <c r="H89" s="5"/>
      <c r="I89" s="37" t="str">
        <f t="shared" si="1"/>
        <v/>
      </c>
      <c r="J89" s="8"/>
      <c r="K89" s="468"/>
      <c r="L89" s="67"/>
      <c r="M89" s="393"/>
      <c r="N89" s="65"/>
    </row>
    <row r="90" spans="1:14" ht="15" customHeight="1" x14ac:dyDescent="0.2">
      <c r="A90" s="7"/>
      <c r="B90" s="45"/>
      <c r="C90" s="8"/>
      <c r="D90" s="8"/>
      <c r="E90" s="8"/>
      <c r="F90" s="8"/>
      <c r="G90" s="8"/>
      <c r="H90" s="5"/>
      <c r="I90" s="37" t="str">
        <f t="shared" si="1"/>
        <v/>
      </c>
      <c r="J90" s="8"/>
      <c r="K90" s="468"/>
      <c r="L90" s="67"/>
      <c r="M90" s="393"/>
      <c r="N90" s="65"/>
    </row>
    <row r="91" spans="1:14" ht="15" customHeight="1" x14ac:dyDescent="0.2">
      <c r="A91" s="7"/>
      <c r="B91" s="45"/>
      <c r="C91" s="8"/>
      <c r="D91" s="8"/>
      <c r="E91" s="8"/>
      <c r="F91" s="8"/>
      <c r="G91" s="8"/>
      <c r="H91" s="5"/>
      <c r="I91" s="37" t="str">
        <f t="shared" si="1"/>
        <v/>
      </c>
      <c r="J91" s="8"/>
      <c r="K91" s="468"/>
      <c r="L91" s="67"/>
      <c r="M91" s="393"/>
      <c r="N91" s="65"/>
    </row>
    <row r="92" spans="1:14" ht="15" customHeight="1" x14ac:dyDescent="0.2">
      <c r="A92" s="7"/>
      <c r="B92" s="45"/>
      <c r="C92" s="8"/>
      <c r="D92" s="8"/>
      <c r="E92" s="8"/>
      <c r="F92" s="8"/>
      <c r="G92" s="8"/>
      <c r="H92" s="5"/>
      <c r="I92" s="37" t="str">
        <f t="shared" si="1"/>
        <v/>
      </c>
      <c r="J92" s="8"/>
      <c r="K92" s="468"/>
      <c r="L92" s="67"/>
      <c r="M92" s="393"/>
      <c r="N92" s="65"/>
    </row>
    <row r="93" spans="1:14" ht="15" customHeight="1" x14ac:dyDescent="0.2">
      <c r="A93" s="7"/>
      <c r="B93" s="45"/>
      <c r="C93" s="8"/>
      <c r="D93" s="8"/>
      <c r="E93" s="8"/>
      <c r="F93" s="8"/>
      <c r="G93" s="8"/>
      <c r="H93" s="5"/>
      <c r="I93" s="37" t="str">
        <f t="shared" si="1"/>
        <v/>
      </c>
      <c r="J93" s="8"/>
      <c r="K93" s="468"/>
      <c r="L93" s="67"/>
      <c r="M93" s="393"/>
      <c r="N93" s="65"/>
    </row>
    <row r="94" spans="1:14" ht="15" customHeight="1" x14ac:dyDescent="0.2">
      <c r="A94" s="7"/>
      <c r="B94" s="45"/>
      <c r="C94" s="8"/>
      <c r="D94" s="8"/>
      <c r="E94" s="8"/>
      <c r="F94" s="8"/>
      <c r="G94" s="8"/>
      <c r="H94" s="5"/>
      <c r="I94" s="37" t="str">
        <f t="shared" si="1"/>
        <v/>
      </c>
      <c r="J94" s="8"/>
      <c r="K94" s="468"/>
      <c r="L94" s="67"/>
      <c r="M94" s="393"/>
      <c r="N94" s="65"/>
    </row>
    <row r="95" spans="1:14" ht="15" customHeight="1" x14ac:dyDescent="0.2">
      <c r="A95" s="7"/>
      <c r="B95" s="45"/>
      <c r="C95" s="8"/>
      <c r="D95" s="8"/>
      <c r="E95" s="8"/>
      <c r="F95" s="8"/>
      <c r="G95" s="8"/>
      <c r="H95" s="5"/>
      <c r="I95" s="37" t="str">
        <f t="shared" si="1"/>
        <v/>
      </c>
      <c r="J95" s="8"/>
      <c r="K95" s="468"/>
      <c r="L95" s="67"/>
      <c r="M95" s="393"/>
      <c r="N95" s="65"/>
    </row>
    <row r="96" spans="1:14" ht="15" customHeight="1" x14ac:dyDescent="0.2">
      <c r="A96" s="7"/>
      <c r="B96" s="45"/>
      <c r="C96" s="8"/>
      <c r="D96" s="8"/>
      <c r="E96" s="8"/>
      <c r="F96" s="8"/>
      <c r="G96" s="8"/>
      <c r="H96" s="5"/>
      <c r="I96" s="37" t="str">
        <f t="shared" si="1"/>
        <v/>
      </c>
      <c r="J96" s="8"/>
      <c r="K96" s="468"/>
      <c r="L96" s="67"/>
      <c r="M96" s="393"/>
      <c r="N96" s="65"/>
    </row>
    <row r="97" spans="1:14" ht="15" customHeight="1" x14ac:dyDescent="0.2">
      <c r="A97" s="7"/>
      <c r="B97" s="45"/>
      <c r="C97" s="8"/>
      <c r="D97" s="8"/>
      <c r="E97" s="8"/>
      <c r="F97" s="8"/>
      <c r="G97" s="8"/>
      <c r="H97" s="5"/>
      <c r="I97" s="37" t="str">
        <f t="shared" si="1"/>
        <v/>
      </c>
      <c r="J97" s="8"/>
      <c r="K97" s="468"/>
      <c r="L97" s="67"/>
      <c r="M97" s="393"/>
      <c r="N97" s="65"/>
    </row>
    <row r="98" spans="1:14" ht="15" customHeight="1" x14ac:dyDescent="0.2">
      <c r="A98" s="7"/>
      <c r="B98" s="45"/>
      <c r="C98" s="8"/>
      <c r="D98" s="8"/>
      <c r="E98" s="8"/>
      <c r="F98" s="8"/>
      <c r="G98" s="8"/>
      <c r="H98" s="5"/>
      <c r="I98" s="37" t="str">
        <f t="shared" si="1"/>
        <v/>
      </c>
      <c r="J98" s="8"/>
      <c r="K98" s="468"/>
      <c r="L98" s="67"/>
      <c r="M98" s="393"/>
      <c r="N98" s="65"/>
    </row>
    <row r="99" spans="1:14" ht="15" customHeight="1" x14ac:dyDescent="0.2">
      <c r="A99" s="7"/>
      <c r="B99" s="45"/>
      <c r="C99" s="8"/>
      <c r="D99" s="8"/>
      <c r="E99" s="8"/>
      <c r="F99" s="8"/>
      <c r="G99" s="8"/>
      <c r="H99" s="5"/>
      <c r="I99" s="37" t="str">
        <f t="shared" si="1"/>
        <v/>
      </c>
      <c r="J99" s="8"/>
      <c r="K99" s="468"/>
      <c r="L99" s="67"/>
      <c r="M99" s="393"/>
      <c r="N99" s="65"/>
    </row>
    <row r="100" spans="1:14" ht="15" customHeight="1" x14ac:dyDescent="0.2">
      <c r="A100" s="7"/>
      <c r="B100" s="45"/>
      <c r="C100" s="8"/>
      <c r="D100" s="8"/>
      <c r="E100" s="8"/>
      <c r="F100" s="8"/>
      <c r="G100" s="8"/>
      <c r="H100" s="5"/>
      <c r="I100" s="37" t="str">
        <f t="shared" si="1"/>
        <v/>
      </c>
      <c r="J100" s="8"/>
      <c r="K100" s="468"/>
      <c r="L100" s="67"/>
      <c r="M100" s="393"/>
      <c r="N100" s="65"/>
    </row>
    <row r="101" spans="1:14" ht="15" customHeight="1" x14ac:dyDescent="0.2">
      <c r="A101" s="7"/>
      <c r="B101" s="45"/>
      <c r="C101" s="8"/>
      <c r="D101" s="8"/>
      <c r="E101" s="8"/>
      <c r="F101" s="8"/>
      <c r="G101" s="8"/>
      <c r="H101" s="5"/>
      <c r="I101" s="37" t="str">
        <f t="shared" si="1"/>
        <v/>
      </c>
      <c r="J101" s="8"/>
      <c r="K101" s="468"/>
      <c r="L101" s="67"/>
      <c r="M101" s="393"/>
      <c r="N101" s="65"/>
    </row>
    <row r="102" spans="1:14" ht="15" customHeight="1" x14ac:dyDescent="0.2">
      <c r="A102" s="7"/>
      <c r="B102" s="45"/>
      <c r="C102" s="8"/>
      <c r="D102" s="8"/>
      <c r="E102" s="8"/>
      <c r="F102" s="8"/>
      <c r="G102" s="8"/>
      <c r="H102" s="5"/>
      <c r="I102" s="37" t="str">
        <f t="shared" si="1"/>
        <v/>
      </c>
      <c r="J102" s="8"/>
      <c r="K102" s="468"/>
      <c r="L102" s="67"/>
      <c r="M102" s="393"/>
      <c r="N102" s="65"/>
    </row>
    <row r="103" spans="1:14" s="13" customFormat="1" ht="15" customHeight="1" thickBot="1" x14ac:dyDescent="0.25">
      <c r="A103" s="10"/>
      <c r="B103" s="46"/>
      <c r="C103" s="11"/>
      <c r="D103" s="11"/>
      <c r="E103" s="11"/>
      <c r="F103" s="11"/>
      <c r="G103" s="11"/>
      <c r="H103" s="11"/>
      <c r="I103" s="38" t="str">
        <f t="shared" si="1"/>
        <v/>
      </c>
      <c r="J103" s="11"/>
      <c r="K103" s="469"/>
      <c r="L103" s="68"/>
      <c r="M103" s="394"/>
      <c r="N103" s="66"/>
    </row>
    <row r="104" spans="1:14" ht="15" customHeight="1" x14ac:dyDescent="0.2">
      <c r="A104" s="1" t="s">
        <v>1887</v>
      </c>
    </row>
  </sheetData>
  <mergeCells count="4">
    <mergeCell ref="A3:B3"/>
    <mergeCell ref="A2:B2"/>
    <mergeCell ref="C3:M3"/>
    <mergeCell ref="C2:M2"/>
  </mergeCells>
  <conditionalFormatting sqref="A2:A3">
    <cfRule type="containsText" dxfId="27" priority="1" operator="containsText" text="Mandatory: Tab">
      <formula>NOT(ISERROR(SEARCH("Mandatory: Tab",A2)))</formula>
    </cfRule>
  </conditionalFormatting>
  <dataValidations count="2">
    <dataValidation type="textLength" allowBlank="1" showInputMessage="1" showErrorMessage="1" errorTitle="Error" error="Must use 3-digit currency codes" sqref="B10:B103" xr:uid="{F60EDCD0-4F32-461C-A768-212ABBCE979B}">
      <formula1>3</formula1>
      <formula2>3</formula2>
    </dataValidation>
    <dataValidation type="textLength" operator="equal" allowBlank="1" showInputMessage="1" showErrorMessage="1" error="Must use 3-digit currency codes" sqref="B5:B9" xr:uid="{E433F160-DBEC-46F5-A94F-5E657429D3A9}">
      <formula1>3</formula1>
    </dataValidation>
  </dataValidations>
  <pageMargins left="0.7" right="0.7" top="0.75" bottom="0.75" header="0.3" footer="0.3"/>
  <pageSetup scale="31"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7200-0F0D-4DA5-876A-7E23A79AAB3C}">
  <sheetPr>
    <tabColor rgb="FF00B0F0"/>
    <pageSetUpPr fitToPage="1"/>
  </sheetPr>
  <dimension ref="A1:BB166"/>
  <sheetViews>
    <sheetView showGridLines="0" zoomScale="90" zoomScaleNormal="90" workbookViewId="0">
      <pane xSplit="2" ySplit="4" topLeftCell="C5" activePane="bottomRight" state="frozen"/>
      <selection pane="topRight" activeCell="C1" sqref="C1"/>
      <selection pane="bottomLeft" activeCell="A4" sqref="A4"/>
      <selection pane="bottomRight" activeCell="A4" sqref="A4"/>
    </sheetView>
  </sheetViews>
  <sheetFormatPr defaultColWidth="8.85546875" defaultRowHeight="12.75" x14ac:dyDescent="0.2"/>
  <cols>
    <col min="1" max="1" width="27.140625" style="1" customWidth="1"/>
    <col min="2" max="2" width="9.85546875" style="19" customWidth="1"/>
    <col min="3" max="3" width="24.5703125" style="1" bestFit="1" customWidth="1"/>
    <col min="4" max="6" width="24.5703125" style="1" customWidth="1"/>
    <col min="7" max="7" width="28.85546875" style="1" customWidth="1"/>
    <col min="8" max="8" width="12.5703125" style="19" customWidth="1"/>
    <col min="9" max="9" width="18.7109375" style="1" customWidth="1"/>
    <col min="10" max="10" width="24.7109375" style="1" customWidth="1"/>
    <col min="11" max="12" width="12.42578125" style="1" customWidth="1"/>
    <col min="13" max="13" width="23.7109375" style="1" customWidth="1"/>
    <col min="14" max="14" width="14.42578125" style="1" customWidth="1"/>
    <col min="15" max="15" width="28.28515625" style="19" bestFit="1" customWidth="1"/>
    <col min="16" max="16" width="31.7109375" style="19" bestFit="1" customWidth="1"/>
    <col min="17" max="17" width="14.28515625" style="1" bestFit="1" customWidth="1"/>
    <col min="18" max="18" width="28.28515625" style="1" bestFit="1" customWidth="1"/>
    <col min="19" max="19" width="8.28515625" style="19" customWidth="1"/>
    <col min="20" max="20" width="12.7109375" style="19" customWidth="1"/>
    <col min="21" max="21" width="13.42578125" style="19" customWidth="1"/>
    <col min="22" max="22" width="7" style="1" customWidth="1"/>
    <col min="23" max="23" width="26.7109375" style="1" customWidth="1"/>
    <col min="24" max="24" width="13" style="1" customWidth="1"/>
    <col min="25" max="25" width="18.85546875" style="1" customWidth="1"/>
    <col min="26" max="34" width="15.7109375" style="1" customWidth="1"/>
    <col min="35" max="35" width="12.7109375" style="1" bestFit="1" customWidth="1"/>
    <col min="36" max="36" width="15.7109375" style="1" customWidth="1"/>
    <col min="37" max="37" width="14.140625" style="1" customWidth="1"/>
    <col min="38" max="38" width="9.28515625" style="222" bestFit="1" customWidth="1"/>
    <col min="39" max="40" width="14.140625" style="1" customWidth="1"/>
    <col min="41" max="41" width="14.28515625" style="1" customWidth="1"/>
    <col min="42" max="42" width="12.28515625" style="1" customWidth="1"/>
    <col min="43" max="43" width="15.140625" style="1" customWidth="1"/>
    <col min="44" max="49" width="14.140625" style="1" customWidth="1"/>
    <col min="50" max="53" width="14.28515625" style="1" customWidth="1"/>
    <col min="54" max="54" width="23" style="1" customWidth="1"/>
    <col min="55" max="16384" width="8.85546875" style="1"/>
  </cols>
  <sheetData>
    <row r="1" spans="1:54" ht="13.5" thickBot="1" x14ac:dyDescent="0.25">
      <c r="A1" s="332" t="str">
        <f>'1. Instructions'!$A$1</f>
        <v>ILPA Portfolio Company Metrics Template (v. 1.0) - This file was last updated on March 21, 2019</v>
      </c>
      <c r="B1" s="1"/>
    </row>
    <row r="2" spans="1:54" ht="13.9" customHeight="1" thickBot="1" x14ac:dyDescent="0.25">
      <c r="A2" s="521" t="str">
        <f>IF('2. Fund Level'!B5&lt;&gt;"", '2. Fund Level'!B5, "Mandatory: Tab 2")</f>
        <v>Best Practices Fund II, L.P.</v>
      </c>
      <c r="B2" s="521"/>
      <c r="C2" s="534" t="s">
        <v>530</v>
      </c>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6"/>
    </row>
    <row r="3" spans="1:54" s="149" customFormat="1" ht="14.45" customHeight="1" thickBot="1" x14ac:dyDescent="0.25">
      <c r="A3" s="520">
        <f>IF('2. Fund Level'!B6&lt;&gt;"", '2. Fund Level'!B6, "Mandatory: Tab 2")</f>
        <v>43465</v>
      </c>
      <c r="B3" s="520"/>
      <c r="C3" s="537" t="s">
        <v>139</v>
      </c>
      <c r="D3" s="538"/>
      <c r="E3" s="538"/>
      <c r="F3" s="538"/>
      <c r="G3" s="538"/>
      <c r="H3" s="538"/>
      <c r="I3" s="538"/>
      <c r="J3" s="538"/>
      <c r="K3" s="538"/>
      <c r="L3" s="538"/>
      <c r="M3" s="538"/>
      <c r="N3" s="538"/>
      <c r="O3" s="538"/>
      <c r="P3" s="538"/>
      <c r="Q3" s="538"/>
      <c r="R3" s="539"/>
      <c r="S3" s="528" t="s">
        <v>142</v>
      </c>
      <c r="T3" s="529"/>
      <c r="U3" s="529"/>
      <c r="V3" s="529"/>
      <c r="W3" s="529"/>
      <c r="X3" s="529"/>
      <c r="Y3" s="529"/>
      <c r="Z3" s="530" t="s">
        <v>642</v>
      </c>
      <c r="AA3" s="531"/>
      <c r="AB3" s="531"/>
      <c r="AC3" s="531"/>
      <c r="AD3" s="531"/>
      <c r="AE3" s="531"/>
      <c r="AF3" s="531"/>
      <c r="AG3" s="531"/>
      <c r="AH3" s="531"/>
      <c r="AI3" s="531"/>
      <c r="AJ3" s="531"/>
      <c r="AK3" s="531"/>
      <c r="AL3" s="531"/>
      <c r="AM3" s="531"/>
      <c r="AN3" s="531"/>
      <c r="AO3" s="531"/>
      <c r="AP3" s="531"/>
      <c r="AQ3" s="531"/>
      <c r="AR3" s="531"/>
      <c r="AS3" s="531"/>
      <c r="AT3" s="531"/>
      <c r="AU3" s="531"/>
      <c r="AV3" s="531"/>
      <c r="AW3" s="532"/>
      <c r="AX3" s="533" t="s">
        <v>723</v>
      </c>
      <c r="AY3" s="533"/>
      <c r="AZ3" s="533"/>
      <c r="BA3" s="533"/>
      <c r="BB3" s="533"/>
    </row>
    <row r="4" spans="1:54" s="104" customFormat="1" ht="64.5" thickBot="1" x14ac:dyDescent="0.3">
      <c r="A4" s="147" t="s">
        <v>227</v>
      </c>
      <c r="B4" s="127" t="s">
        <v>56</v>
      </c>
      <c r="C4" s="146" t="s">
        <v>866</v>
      </c>
      <c r="D4" s="146" t="s">
        <v>867</v>
      </c>
      <c r="E4" s="146" t="s">
        <v>1460</v>
      </c>
      <c r="F4" s="146" t="s">
        <v>1461</v>
      </c>
      <c r="G4" s="121" t="s">
        <v>110</v>
      </c>
      <c r="H4" s="121" t="s">
        <v>5</v>
      </c>
      <c r="I4" s="121" t="s">
        <v>76</v>
      </c>
      <c r="J4" s="121" t="s">
        <v>77</v>
      </c>
      <c r="K4" s="121" t="s">
        <v>127</v>
      </c>
      <c r="L4" s="121" t="s">
        <v>791</v>
      </c>
      <c r="M4" s="121" t="s">
        <v>140</v>
      </c>
      <c r="N4" s="121" t="s">
        <v>141</v>
      </c>
      <c r="O4" s="121" t="s">
        <v>1495</v>
      </c>
      <c r="P4" s="122" t="s">
        <v>128</v>
      </c>
      <c r="Q4" s="122" t="s">
        <v>109</v>
      </c>
      <c r="R4" s="125" t="s">
        <v>186</v>
      </c>
      <c r="S4" s="128" t="s">
        <v>155</v>
      </c>
      <c r="T4" s="121" t="s">
        <v>86</v>
      </c>
      <c r="U4" s="121" t="s">
        <v>736</v>
      </c>
      <c r="V4" s="198" t="s">
        <v>63</v>
      </c>
      <c r="W4" s="121" t="s">
        <v>64</v>
      </c>
      <c r="X4" s="121" t="s">
        <v>87</v>
      </c>
      <c r="Y4" s="125" t="s">
        <v>185</v>
      </c>
      <c r="Z4" s="128" t="s">
        <v>59</v>
      </c>
      <c r="AA4" s="121" t="s">
        <v>60</v>
      </c>
      <c r="AB4" s="146" t="s">
        <v>1536</v>
      </c>
      <c r="AC4" s="121" t="s">
        <v>79</v>
      </c>
      <c r="AD4" s="121" t="s">
        <v>80</v>
      </c>
      <c r="AE4" s="121" t="s">
        <v>805</v>
      </c>
      <c r="AF4" s="121" t="s">
        <v>806</v>
      </c>
      <c r="AG4" s="121" t="s">
        <v>14</v>
      </c>
      <c r="AH4" s="122" t="s">
        <v>12</v>
      </c>
      <c r="AI4" s="122" t="s">
        <v>11</v>
      </c>
      <c r="AJ4" s="122" t="s">
        <v>172</v>
      </c>
      <c r="AK4" s="122" t="s">
        <v>209</v>
      </c>
      <c r="AL4" s="201" t="s">
        <v>212</v>
      </c>
      <c r="AM4" s="122" t="s">
        <v>210</v>
      </c>
      <c r="AN4" s="122" t="s">
        <v>211</v>
      </c>
      <c r="AO4" s="122" t="s">
        <v>111</v>
      </c>
      <c r="AP4" s="122" t="s">
        <v>112</v>
      </c>
      <c r="AQ4" s="122" t="s">
        <v>113</v>
      </c>
      <c r="AR4" s="122" t="s">
        <v>1554</v>
      </c>
      <c r="AS4" s="122" t="s">
        <v>1555</v>
      </c>
      <c r="AT4" s="122" t="s">
        <v>1556</v>
      </c>
      <c r="AU4" s="122" t="s">
        <v>1558</v>
      </c>
      <c r="AV4" s="122" t="s">
        <v>1557</v>
      </c>
      <c r="AW4" s="125" t="s">
        <v>184</v>
      </c>
      <c r="AX4" s="147" t="s">
        <v>730</v>
      </c>
      <c r="AY4" s="275" t="s">
        <v>731</v>
      </c>
      <c r="AZ4" s="275" t="s">
        <v>538</v>
      </c>
      <c r="BA4" s="275" t="s">
        <v>539</v>
      </c>
      <c r="BB4" s="127" t="s">
        <v>734</v>
      </c>
    </row>
    <row r="5" spans="1:54" ht="15" customHeight="1" x14ac:dyDescent="0.2">
      <c r="A5" s="39" t="str">
        <f>IF(ISBLANK('4. Company (at entry)'!A5),"",'4. Company (at entry)'!A5)</f>
        <v>Company A</v>
      </c>
      <c r="B5" s="43" t="str">
        <f>IF(ISBLANK('4. Company (at entry)'!A5),"",'4. Company (at entry)'!B5)</f>
        <v>USD</v>
      </c>
      <c r="C5" s="34" t="s">
        <v>855</v>
      </c>
      <c r="D5" s="34" t="s">
        <v>1079</v>
      </c>
      <c r="E5" s="29"/>
      <c r="F5" s="29"/>
      <c r="G5" s="54" t="s">
        <v>623</v>
      </c>
      <c r="H5" s="93">
        <v>12</v>
      </c>
      <c r="I5" s="54" t="s">
        <v>126</v>
      </c>
      <c r="J5" s="54" t="s">
        <v>133</v>
      </c>
      <c r="K5" s="32" t="s">
        <v>279</v>
      </c>
      <c r="L5" s="98"/>
      <c r="M5" s="34" t="s">
        <v>350</v>
      </c>
      <c r="N5" s="54" t="s">
        <v>44</v>
      </c>
      <c r="O5" s="29" t="s">
        <v>239</v>
      </c>
      <c r="P5" s="295" t="s">
        <v>1504</v>
      </c>
      <c r="Q5" s="54" t="s">
        <v>44</v>
      </c>
      <c r="R5" s="395"/>
      <c r="S5" s="32" t="s">
        <v>578</v>
      </c>
      <c r="T5" s="199">
        <v>42265</v>
      </c>
      <c r="U5" s="199">
        <v>42369</v>
      </c>
      <c r="V5" s="4" t="s">
        <v>627</v>
      </c>
      <c r="W5" s="29" t="s">
        <v>490</v>
      </c>
      <c r="X5" s="161"/>
      <c r="Y5" s="395"/>
      <c r="Z5" s="61">
        <v>50000000</v>
      </c>
      <c r="AA5" s="61">
        <v>150000000</v>
      </c>
      <c r="AB5" s="61">
        <v>5700000</v>
      </c>
      <c r="AC5" s="61">
        <v>500000000</v>
      </c>
      <c r="AD5" s="61">
        <v>250000000</v>
      </c>
      <c r="AE5" s="61">
        <v>4000000</v>
      </c>
      <c r="AF5" s="37">
        <f>IF(AND(AC5&lt;&gt;"",AD5&lt;&gt;""),IFERROR(IF(ISBLANK($A5), "", (AC5+AD5+AE5)),""),"")</f>
        <v>754000000</v>
      </c>
      <c r="AG5" s="61">
        <v>400000</v>
      </c>
      <c r="AH5" s="61">
        <v>40000000</v>
      </c>
      <c r="AI5" s="249">
        <v>4.2000000000000003E-2</v>
      </c>
      <c r="AJ5" s="61">
        <v>9000</v>
      </c>
      <c r="AK5" s="237">
        <v>2000000</v>
      </c>
      <c r="AL5" s="247">
        <v>30.4</v>
      </c>
      <c r="AM5" s="237">
        <v>57000000</v>
      </c>
      <c r="AN5" s="237">
        <v>55000000</v>
      </c>
      <c r="AO5" s="237">
        <v>248000000</v>
      </c>
      <c r="AP5" s="29" t="s">
        <v>159</v>
      </c>
      <c r="AQ5" s="29" t="s">
        <v>266</v>
      </c>
      <c r="AR5" s="237">
        <v>50000000</v>
      </c>
      <c r="AS5" s="237">
        <v>45000000</v>
      </c>
      <c r="AT5" s="237">
        <v>60000000</v>
      </c>
      <c r="AU5" s="237">
        <v>50000000</v>
      </c>
      <c r="AV5" s="237">
        <v>43000000</v>
      </c>
      <c r="AW5" s="395"/>
      <c r="AX5" s="91">
        <v>5</v>
      </c>
      <c r="AY5" s="91">
        <v>100000000</v>
      </c>
      <c r="AZ5" s="91">
        <v>2000000</v>
      </c>
      <c r="BA5" s="100">
        <v>12000000</v>
      </c>
      <c r="BB5" s="397"/>
    </row>
    <row r="6" spans="1:54" ht="15" customHeight="1" x14ac:dyDescent="0.2">
      <c r="A6" s="39" t="str">
        <f>IF(ISBLANK('4. Company (at entry)'!A6),"",'4. Company (at entry)'!A6)</f>
        <v>Company B</v>
      </c>
      <c r="B6" s="43" t="str">
        <f>IF(ISBLANK('4. Company (at entry)'!A6),"",'4. Company (at entry)'!B6)</f>
        <v>USD</v>
      </c>
      <c r="C6" s="34" t="s">
        <v>847</v>
      </c>
      <c r="D6" s="34" t="s">
        <v>887</v>
      </c>
      <c r="E6" s="29"/>
      <c r="F6" s="29"/>
      <c r="G6" s="54" t="s">
        <v>624</v>
      </c>
      <c r="H6" s="93">
        <v>10</v>
      </c>
      <c r="I6" s="54" t="s">
        <v>655</v>
      </c>
      <c r="J6" s="54" t="s">
        <v>134</v>
      </c>
      <c r="K6" s="32" t="s">
        <v>271</v>
      </c>
      <c r="L6" s="98"/>
      <c r="M6" s="34" t="s">
        <v>345</v>
      </c>
      <c r="N6" s="54" t="s">
        <v>44</v>
      </c>
      <c r="O6" s="29" t="s">
        <v>1501</v>
      </c>
      <c r="P6" s="295" t="s">
        <v>1499</v>
      </c>
      <c r="Q6" s="54" t="s">
        <v>44</v>
      </c>
      <c r="R6" s="395"/>
      <c r="S6" s="32" t="s">
        <v>579</v>
      </c>
      <c r="T6" s="199"/>
      <c r="U6" s="199"/>
      <c r="V6" s="4"/>
      <c r="W6" s="29"/>
      <c r="X6" s="161"/>
      <c r="Y6" s="395"/>
      <c r="Z6" s="61">
        <v>40000000</v>
      </c>
      <c r="AA6" s="61">
        <v>240000000</v>
      </c>
      <c r="AB6" s="61">
        <v>28000000</v>
      </c>
      <c r="AC6" s="61">
        <v>400000000</v>
      </c>
      <c r="AD6" s="61">
        <v>300000000</v>
      </c>
      <c r="AE6" s="61">
        <v>12000000</v>
      </c>
      <c r="AF6" s="37">
        <f t="shared" ref="AF6:AF69" si="0">IF(AND(AC6&lt;&gt;"",AD6&lt;&gt;""),IFERROR(IF(ISBLANK($A6), "", (AC6+AD6+AE6)),""),"")</f>
        <v>712000000</v>
      </c>
      <c r="AG6" s="61">
        <v>0</v>
      </c>
      <c r="AH6" s="61">
        <v>30000000</v>
      </c>
      <c r="AI6" s="249">
        <v>0.03</v>
      </c>
      <c r="AJ6" s="61">
        <v>10500</v>
      </c>
      <c r="AK6" s="237">
        <v>3500000</v>
      </c>
      <c r="AL6" s="247">
        <v>10.199999999999999</v>
      </c>
      <c r="AM6" s="237">
        <v>45500000</v>
      </c>
      <c r="AN6" s="237">
        <v>42000000</v>
      </c>
      <c r="AO6" s="237">
        <v>310000000</v>
      </c>
      <c r="AP6" s="29" t="s">
        <v>159</v>
      </c>
      <c r="AQ6" s="29" t="s">
        <v>266</v>
      </c>
      <c r="AR6" s="237">
        <v>75000000</v>
      </c>
      <c r="AS6" s="237">
        <v>80000000</v>
      </c>
      <c r="AT6" s="237">
        <v>62000000</v>
      </c>
      <c r="AU6" s="237">
        <v>40000000</v>
      </c>
      <c r="AV6" s="237">
        <v>51000000</v>
      </c>
      <c r="AW6" s="395"/>
      <c r="AX6" s="91">
        <v>0</v>
      </c>
      <c r="AY6" s="91">
        <v>0</v>
      </c>
      <c r="AZ6" s="91">
        <v>0</v>
      </c>
      <c r="BA6" s="100">
        <v>0</v>
      </c>
      <c r="BB6" s="397"/>
    </row>
    <row r="7" spans="1:54" ht="15" customHeight="1" x14ac:dyDescent="0.2">
      <c r="A7" s="39" t="str">
        <f>IF(ISBLANK('4. Company (at entry)'!A7),"",'4. Company (at entry)'!A7)</f>
        <v>Company C</v>
      </c>
      <c r="B7" s="43" t="str">
        <f>IF(ISBLANK('4. Company (at entry)'!A7),"",'4. Company (at entry)'!B7)</f>
        <v>AUD</v>
      </c>
      <c r="C7" s="34" t="s">
        <v>847</v>
      </c>
      <c r="D7" s="34" t="s">
        <v>891</v>
      </c>
      <c r="E7" s="29"/>
      <c r="F7" s="29"/>
      <c r="G7" s="54" t="s">
        <v>625</v>
      </c>
      <c r="H7" s="93">
        <v>15</v>
      </c>
      <c r="I7" s="54" t="s">
        <v>157</v>
      </c>
      <c r="J7" s="54" t="s">
        <v>135</v>
      </c>
      <c r="K7" s="32" t="s">
        <v>273</v>
      </c>
      <c r="L7" s="98"/>
      <c r="M7" s="34"/>
      <c r="N7" s="54" t="s">
        <v>45</v>
      </c>
      <c r="O7" s="29" t="s">
        <v>1499</v>
      </c>
      <c r="P7" s="295" t="s">
        <v>1504</v>
      </c>
      <c r="Q7" s="54" t="s">
        <v>45</v>
      </c>
      <c r="R7" s="395"/>
      <c r="S7" s="32" t="s">
        <v>579</v>
      </c>
      <c r="T7" s="199"/>
      <c r="U7" s="199"/>
      <c r="V7" s="4"/>
      <c r="W7" s="29"/>
      <c r="X7" s="161"/>
      <c r="Y7" s="395"/>
      <c r="Z7" s="61">
        <v>30000000</v>
      </c>
      <c r="AA7" s="61">
        <v>130000000</v>
      </c>
      <c r="AB7" s="61">
        <v>7000000</v>
      </c>
      <c r="AC7" s="61">
        <v>100000000</v>
      </c>
      <c r="AD7" s="61">
        <v>150100000</v>
      </c>
      <c r="AE7" s="61">
        <v>17600000</v>
      </c>
      <c r="AF7" s="37">
        <f t="shared" si="0"/>
        <v>267700000</v>
      </c>
      <c r="AG7" s="61">
        <v>10000000</v>
      </c>
      <c r="AH7" s="61">
        <v>20000000</v>
      </c>
      <c r="AI7" s="249">
        <v>0</v>
      </c>
      <c r="AJ7" s="61"/>
      <c r="AK7" s="237">
        <v>1800000</v>
      </c>
      <c r="AL7" s="247">
        <v>18.399999999999999</v>
      </c>
      <c r="AM7" s="237">
        <v>32800000</v>
      </c>
      <c r="AN7" s="237">
        <v>31000000</v>
      </c>
      <c r="AO7" s="237">
        <v>166000000</v>
      </c>
      <c r="AP7" s="29" t="s">
        <v>159</v>
      </c>
      <c r="AQ7" s="29" t="s">
        <v>267</v>
      </c>
      <c r="AR7" s="237">
        <v>80000000</v>
      </c>
      <c r="AS7" s="237">
        <v>80000000</v>
      </c>
      <c r="AT7" s="237">
        <v>0</v>
      </c>
      <c r="AU7" s="237">
        <v>0</v>
      </c>
      <c r="AV7" s="237">
        <v>0</v>
      </c>
      <c r="AW7" s="395"/>
      <c r="AX7" s="91">
        <v>1</v>
      </c>
      <c r="AY7" s="91">
        <v>45000000</v>
      </c>
      <c r="AZ7" s="91">
        <v>1000000</v>
      </c>
      <c r="BA7" s="100">
        <v>7500000</v>
      </c>
      <c r="BB7" s="397"/>
    </row>
    <row r="8" spans="1:54" ht="15" customHeight="1" x14ac:dyDescent="0.2">
      <c r="A8" s="39" t="str">
        <f>IF(ISBLANK('4. Company (at entry)'!A8),"",'4. Company (at entry)'!A8)</f>
        <v>Company D</v>
      </c>
      <c r="B8" s="43" t="str">
        <f>IF(ISBLANK('4. Company (at entry)'!A8),"",'4. Company (at entry)'!B8)</f>
        <v>EUR</v>
      </c>
      <c r="C8" s="34" t="s">
        <v>855</v>
      </c>
      <c r="D8" s="34" t="s">
        <v>1085</v>
      </c>
      <c r="E8" s="29"/>
      <c r="F8" s="29"/>
      <c r="G8" s="54" t="s">
        <v>626</v>
      </c>
      <c r="H8" s="93">
        <v>10</v>
      </c>
      <c r="I8" s="54"/>
      <c r="J8" s="54" t="s">
        <v>136</v>
      </c>
      <c r="K8" s="32" t="s">
        <v>276</v>
      </c>
      <c r="L8" s="177"/>
      <c r="M8" s="34"/>
      <c r="N8" s="54" t="s">
        <v>138</v>
      </c>
      <c r="O8" s="29" t="s">
        <v>1501</v>
      </c>
      <c r="P8" s="295" t="s">
        <v>1802</v>
      </c>
      <c r="Q8" s="54" t="s">
        <v>138</v>
      </c>
      <c r="R8" s="395"/>
      <c r="S8" s="32" t="s">
        <v>579</v>
      </c>
      <c r="T8" s="199"/>
      <c r="U8" s="199"/>
      <c r="V8" s="4"/>
      <c r="W8" s="29"/>
      <c r="X8" s="470"/>
      <c r="Y8" s="395"/>
      <c r="Z8" s="61">
        <v>75000000</v>
      </c>
      <c r="AA8" s="61">
        <v>275000000</v>
      </c>
      <c r="AB8" s="61">
        <v>3000000</v>
      </c>
      <c r="AC8" s="61">
        <v>200000000</v>
      </c>
      <c r="AD8" s="61">
        <v>200000000</v>
      </c>
      <c r="AE8" s="61">
        <v>6000000</v>
      </c>
      <c r="AF8" s="37">
        <f t="shared" si="0"/>
        <v>406000000</v>
      </c>
      <c r="AG8" s="61">
        <v>0</v>
      </c>
      <c r="AH8" s="61">
        <v>10000000</v>
      </c>
      <c r="AI8" s="249">
        <v>0</v>
      </c>
      <c r="AJ8" s="61"/>
      <c r="AK8" s="237">
        <v>1950000</v>
      </c>
      <c r="AL8" s="247">
        <v>40.5</v>
      </c>
      <c r="AM8" s="237">
        <v>78950000</v>
      </c>
      <c r="AN8" s="237">
        <v>77000000</v>
      </c>
      <c r="AO8" s="237">
        <v>208000000</v>
      </c>
      <c r="AP8" s="29" t="s">
        <v>159</v>
      </c>
      <c r="AQ8" s="29" t="s">
        <v>266</v>
      </c>
      <c r="AR8" s="237">
        <v>78000000</v>
      </c>
      <c r="AS8" s="237">
        <v>60000000</v>
      </c>
      <c r="AT8" s="237">
        <v>30000000</v>
      </c>
      <c r="AU8" s="237">
        <v>25000000</v>
      </c>
      <c r="AV8" s="237">
        <v>20000000</v>
      </c>
      <c r="AW8" s="395"/>
      <c r="AX8" s="91">
        <v>0</v>
      </c>
      <c r="AY8" s="91">
        <v>0</v>
      </c>
      <c r="AZ8" s="91">
        <v>0</v>
      </c>
      <c r="BA8" s="100">
        <v>0</v>
      </c>
      <c r="BB8" s="397"/>
    </row>
    <row r="9" spans="1:54" ht="15" customHeight="1" x14ac:dyDescent="0.2">
      <c r="A9" s="39" t="str">
        <f>IF(ISBLANK('4. Company (at entry)'!A9),"",'4. Company (at entry)'!A9)</f>
        <v/>
      </c>
      <c r="B9" s="43" t="str">
        <f>IF(ISBLANK('4. Company (at entry)'!A9),"",'4. Company (at entry)'!B9)</f>
        <v/>
      </c>
      <c r="C9" s="34"/>
      <c r="D9" s="34"/>
      <c r="E9" s="29"/>
      <c r="F9" s="29"/>
      <c r="G9" s="54"/>
      <c r="H9" s="93"/>
      <c r="I9" s="54"/>
      <c r="J9" s="54"/>
      <c r="K9" s="32"/>
      <c r="L9" s="98"/>
      <c r="M9" s="34"/>
      <c r="N9" s="54"/>
      <c r="O9" s="29"/>
      <c r="P9" s="295"/>
      <c r="Q9" s="54"/>
      <c r="R9" s="395"/>
      <c r="S9" s="32"/>
      <c r="T9" s="199"/>
      <c r="U9" s="199"/>
      <c r="V9" s="4"/>
      <c r="W9" s="29"/>
      <c r="X9" s="161"/>
      <c r="Y9" s="395"/>
      <c r="Z9" s="61"/>
      <c r="AA9" s="61"/>
      <c r="AB9" s="61"/>
      <c r="AC9" s="61"/>
      <c r="AD9" s="61"/>
      <c r="AE9" s="61"/>
      <c r="AF9" s="37" t="str">
        <f t="shared" si="0"/>
        <v/>
      </c>
      <c r="AG9" s="61"/>
      <c r="AH9" s="61"/>
      <c r="AI9" s="249"/>
      <c r="AJ9" s="61"/>
      <c r="AK9" s="237"/>
      <c r="AL9" s="247"/>
      <c r="AM9" s="237"/>
      <c r="AN9" s="237"/>
      <c r="AO9" s="237"/>
      <c r="AP9" s="29"/>
      <c r="AQ9" s="29"/>
      <c r="AR9" s="237"/>
      <c r="AS9" s="237"/>
      <c r="AT9" s="237"/>
      <c r="AU9" s="237"/>
      <c r="AV9" s="237"/>
      <c r="AW9" s="395"/>
      <c r="AX9" s="91"/>
      <c r="AY9" s="91"/>
      <c r="AZ9" s="91"/>
      <c r="BA9" s="100"/>
      <c r="BB9" s="397"/>
    </row>
    <row r="10" spans="1:54" ht="15" customHeight="1" x14ac:dyDescent="0.2">
      <c r="A10" s="39" t="str">
        <f>IF(ISBLANK('4. Company (at entry)'!A10),"",'4. Company (at entry)'!A10)</f>
        <v/>
      </c>
      <c r="B10" s="43" t="str">
        <f>IF(ISBLANK('4. Company (at entry)'!A10),"",'4. Company (at entry)'!B10)</f>
        <v/>
      </c>
      <c r="C10" s="34"/>
      <c r="D10" s="34"/>
      <c r="E10" s="29"/>
      <c r="F10" s="29"/>
      <c r="G10" s="4"/>
      <c r="H10" s="41"/>
      <c r="I10" s="7"/>
      <c r="J10" s="7"/>
      <c r="K10" s="32"/>
      <c r="L10" s="98"/>
      <c r="M10" s="34"/>
      <c r="N10" s="75"/>
      <c r="O10" s="29"/>
      <c r="P10" s="4"/>
      <c r="Q10" s="4"/>
      <c r="R10" s="395"/>
      <c r="S10" s="32"/>
      <c r="T10" s="199"/>
      <c r="U10" s="199"/>
      <c r="V10" s="4"/>
      <c r="W10" s="29"/>
      <c r="X10" s="161"/>
      <c r="Y10" s="395"/>
      <c r="Z10" s="8"/>
      <c r="AA10" s="8"/>
      <c r="AB10" s="8"/>
      <c r="AC10" s="8"/>
      <c r="AD10" s="8"/>
      <c r="AE10" s="5"/>
      <c r="AF10" s="37" t="str">
        <f t="shared" si="0"/>
        <v/>
      </c>
      <c r="AG10" s="8"/>
      <c r="AH10" s="8"/>
      <c r="AI10" s="206"/>
      <c r="AJ10" s="5"/>
      <c r="AK10" s="5"/>
      <c r="AL10" s="202"/>
      <c r="AM10" s="5"/>
      <c r="AN10" s="5"/>
      <c r="AO10" s="5"/>
      <c r="AP10" s="29"/>
      <c r="AQ10" s="29"/>
      <c r="AR10" s="5"/>
      <c r="AS10" s="5"/>
      <c r="AT10" s="5"/>
      <c r="AU10" s="5"/>
      <c r="AV10" s="5"/>
      <c r="AW10" s="395"/>
      <c r="AX10" s="4"/>
      <c r="AY10" s="4"/>
      <c r="AZ10" s="8"/>
      <c r="BA10" s="8"/>
      <c r="BB10" s="397"/>
    </row>
    <row r="11" spans="1:54" ht="15" customHeight="1" x14ac:dyDescent="0.2">
      <c r="A11" s="39" t="str">
        <f>IF(ISBLANK('4. Company (at entry)'!A11),"",'4. Company (at entry)'!A11)</f>
        <v/>
      </c>
      <c r="B11" s="43" t="str">
        <f>IF(ISBLANK('4. Company (at entry)'!A11),"",'4. Company (at entry)'!B11)</f>
        <v/>
      </c>
      <c r="C11" s="34"/>
      <c r="D11" s="34"/>
      <c r="E11" s="29"/>
      <c r="F11" s="29"/>
      <c r="G11" s="4"/>
      <c r="H11" s="41"/>
      <c r="I11" s="7"/>
      <c r="J11" s="7"/>
      <c r="K11" s="32"/>
      <c r="L11" s="98"/>
      <c r="M11" s="34"/>
      <c r="N11" s="75"/>
      <c r="O11" s="29"/>
      <c r="P11" s="4"/>
      <c r="Q11" s="4"/>
      <c r="R11" s="395"/>
      <c r="S11" s="32"/>
      <c r="T11" s="199"/>
      <c r="U11" s="199"/>
      <c r="V11" s="4"/>
      <c r="W11" s="29"/>
      <c r="X11" s="161"/>
      <c r="Y11" s="395"/>
      <c r="Z11" s="8"/>
      <c r="AA11" s="8"/>
      <c r="AB11" s="8"/>
      <c r="AC11" s="8"/>
      <c r="AD11" s="8"/>
      <c r="AE11" s="5"/>
      <c r="AF11" s="37" t="str">
        <f t="shared" si="0"/>
        <v/>
      </c>
      <c r="AG11" s="8"/>
      <c r="AH11" s="8"/>
      <c r="AI11" s="206"/>
      <c r="AJ11" s="5"/>
      <c r="AK11" s="5"/>
      <c r="AL11" s="202"/>
      <c r="AM11" s="5"/>
      <c r="AN11" s="5"/>
      <c r="AO11" s="5"/>
      <c r="AP11" s="29"/>
      <c r="AQ11" s="29"/>
      <c r="AR11" s="5"/>
      <c r="AS11" s="5"/>
      <c r="AT11" s="5"/>
      <c r="AU11" s="5"/>
      <c r="AV11" s="5"/>
      <c r="AW11" s="395"/>
      <c r="AX11" s="4"/>
      <c r="AY11" s="4"/>
      <c r="AZ11" s="8"/>
      <c r="BA11" s="8"/>
      <c r="BB11" s="397"/>
    </row>
    <row r="12" spans="1:54" ht="15" customHeight="1" x14ac:dyDescent="0.2">
      <c r="A12" s="39" t="str">
        <f>IF(ISBLANK('4. Company (at entry)'!A12),"",'4. Company (at entry)'!A12)</f>
        <v/>
      </c>
      <c r="B12" s="43" t="str">
        <f>IF(ISBLANK('4. Company (at entry)'!A12),"",'4. Company (at entry)'!B12)</f>
        <v/>
      </c>
      <c r="C12" s="34"/>
      <c r="D12" s="34"/>
      <c r="E12" s="29"/>
      <c r="F12" s="29"/>
      <c r="G12" s="4"/>
      <c r="H12" s="41"/>
      <c r="I12" s="7"/>
      <c r="J12" s="7"/>
      <c r="K12" s="32"/>
      <c r="L12" s="98"/>
      <c r="M12" s="34"/>
      <c r="N12" s="75"/>
      <c r="O12" s="29"/>
      <c r="P12" s="4"/>
      <c r="Q12" s="4"/>
      <c r="R12" s="395"/>
      <c r="S12" s="32"/>
      <c r="T12" s="199"/>
      <c r="U12" s="199"/>
      <c r="V12" s="4"/>
      <c r="W12" s="29"/>
      <c r="X12" s="161"/>
      <c r="Y12" s="395"/>
      <c r="Z12" s="8"/>
      <c r="AA12" s="8"/>
      <c r="AB12" s="8"/>
      <c r="AC12" s="8"/>
      <c r="AD12" s="8"/>
      <c r="AE12" s="5"/>
      <c r="AF12" s="37" t="str">
        <f t="shared" si="0"/>
        <v/>
      </c>
      <c r="AG12" s="8"/>
      <c r="AH12" s="8"/>
      <c r="AI12" s="206"/>
      <c r="AJ12" s="5"/>
      <c r="AK12" s="5"/>
      <c r="AL12" s="202"/>
      <c r="AM12" s="5"/>
      <c r="AN12" s="5"/>
      <c r="AO12" s="5"/>
      <c r="AP12" s="29"/>
      <c r="AQ12" s="29"/>
      <c r="AR12" s="5"/>
      <c r="AS12" s="5"/>
      <c r="AT12" s="5"/>
      <c r="AU12" s="5"/>
      <c r="AV12" s="5"/>
      <c r="AW12" s="395"/>
      <c r="AX12" s="4"/>
      <c r="AY12" s="4"/>
      <c r="AZ12" s="8"/>
      <c r="BA12" s="8"/>
      <c r="BB12" s="397"/>
    </row>
    <row r="13" spans="1:54" ht="15" customHeight="1" x14ac:dyDescent="0.2">
      <c r="A13" s="39" t="str">
        <f>IF(ISBLANK('4. Company (at entry)'!A13),"",'4. Company (at entry)'!A13)</f>
        <v/>
      </c>
      <c r="B13" s="43" t="str">
        <f>IF(ISBLANK('4. Company (at entry)'!A13),"",'4. Company (at entry)'!B13)</f>
        <v/>
      </c>
      <c r="C13" s="34"/>
      <c r="D13" s="34"/>
      <c r="E13" s="29"/>
      <c r="F13" s="29"/>
      <c r="G13" s="4"/>
      <c r="H13" s="41"/>
      <c r="I13" s="7"/>
      <c r="J13" s="7"/>
      <c r="K13" s="32"/>
      <c r="L13" s="98"/>
      <c r="M13" s="34"/>
      <c r="N13" s="75"/>
      <c r="O13" s="29"/>
      <c r="P13" s="4"/>
      <c r="Q13" s="4"/>
      <c r="R13" s="395"/>
      <c r="S13" s="32"/>
      <c r="T13" s="199"/>
      <c r="U13" s="199"/>
      <c r="V13" s="4"/>
      <c r="W13" s="29"/>
      <c r="X13" s="161"/>
      <c r="Y13" s="395"/>
      <c r="Z13" s="8"/>
      <c r="AA13" s="8"/>
      <c r="AB13" s="8"/>
      <c r="AC13" s="8"/>
      <c r="AD13" s="8"/>
      <c r="AE13" s="5"/>
      <c r="AF13" s="37" t="str">
        <f t="shared" si="0"/>
        <v/>
      </c>
      <c r="AG13" s="8"/>
      <c r="AH13" s="8"/>
      <c r="AI13" s="206"/>
      <c r="AJ13" s="5"/>
      <c r="AK13" s="5"/>
      <c r="AL13" s="202"/>
      <c r="AM13" s="5"/>
      <c r="AN13" s="5"/>
      <c r="AO13" s="5"/>
      <c r="AP13" s="29"/>
      <c r="AQ13" s="29"/>
      <c r="AR13" s="5"/>
      <c r="AS13" s="5"/>
      <c r="AT13" s="5"/>
      <c r="AU13" s="5"/>
      <c r="AV13" s="5"/>
      <c r="AW13" s="395"/>
      <c r="AX13" s="4"/>
      <c r="AY13" s="4"/>
      <c r="AZ13" s="8"/>
      <c r="BA13" s="8"/>
      <c r="BB13" s="397"/>
    </row>
    <row r="14" spans="1:54" ht="15" customHeight="1" x14ac:dyDescent="0.2">
      <c r="A14" s="39" t="str">
        <f>IF(ISBLANK('4. Company (at entry)'!A14),"",'4. Company (at entry)'!A14)</f>
        <v/>
      </c>
      <c r="B14" s="43" t="str">
        <f>IF(ISBLANK('4. Company (at entry)'!A14),"",'4. Company (at entry)'!B14)</f>
        <v/>
      </c>
      <c r="C14" s="34"/>
      <c r="D14" s="34"/>
      <c r="E14" s="29"/>
      <c r="F14" s="29"/>
      <c r="G14" s="4"/>
      <c r="H14" s="41"/>
      <c r="I14" s="7"/>
      <c r="J14" s="7"/>
      <c r="K14" s="32"/>
      <c r="L14" s="98"/>
      <c r="M14" s="34"/>
      <c r="N14" s="75"/>
      <c r="O14" s="29"/>
      <c r="P14" s="4"/>
      <c r="Q14" s="4"/>
      <c r="R14" s="395"/>
      <c r="S14" s="32"/>
      <c r="T14" s="199"/>
      <c r="U14" s="199"/>
      <c r="V14" s="4"/>
      <c r="W14" s="29"/>
      <c r="X14" s="161"/>
      <c r="Y14" s="395"/>
      <c r="Z14" s="8"/>
      <c r="AA14" s="8"/>
      <c r="AB14" s="8"/>
      <c r="AC14" s="8"/>
      <c r="AD14" s="8"/>
      <c r="AE14" s="5"/>
      <c r="AF14" s="37" t="str">
        <f t="shared" si="0"/>
        <v/>
      </c>
      <c r="AG14" s="8"/>
      <c r="AH14" s="8"/>
      <c r="AI14" s="206"/>
      <c r="AJ14" s="5"/>
      <c r="AK14" s="5"/>
      <c r="AL14" s="202"/>
      <c r="AM14" s="5"/>
      <c r="AN14" s="5"/>
      <c r="AO14" s="5"/>
      <c r="AP14" s="29"/>
      <c r="AQ14" s="29"/>
      <c r="AR14" s="5"/>
      <c r="AS14" s="5"/>
      <c r="AT14" s="5"/>
      <c r="AU14" s="5"/>
      <c r="AV14" s="5"/>
      <c r="AW14" s="395"/>
      <c r="AX14" s="4"/>
      <c r="AY14" s="4"/>
      <c r="AZ14" s="8"/>
      <c r="BA14" s="8"/>
      <c r="BB14" s="397"/>
    </row>
    <row r="15" spans="1:54" ht="15" customHeight="1" x14ac:dyDescent="0.2">
      <c r="A15" s="39" t="str">
        <f>IF(ISBLANK('4. Company (at entry)'!A15),"",'4. Company (at entry)'!A15)</f>
        <v/>
      </c>
      <c r="B15" s="43" t="str">
        <f>IF(ISBLANK('4. Company (at entry)'!A15),"",'4. Company (at entry)'!B15)</f>
        <v/>
      </c>
      <c r="C15" s="34"/>
      <c r="D15" s="34"/>
      <c r="E15" s="29"/>
      <c r="F15" s="29"/>
      <c r="G15" s="4"/>
      <c r="H15" s="41"/>
      <c r="I15" s="7"/>
      <c r="J15" s="7"/>
      <c r="K15" s="32"/>
      <c r="L15" s="98"/>
      <c r="M15" s="34"/>
      <c r="N15" s="75"/>
      <c r="O15" s="29"/>
      <c r="P15" s="4"/>
      <c r="Q15" s="4"/>
      <c r="R15" s="395"/>
      <c r="S15" s="32"/>
      <c r="T15" s="199"/>
      <c r="U15" s="199"/>
      <c r="V15" s="4"/>
      <c r="W15" s="29"/>
      <c r="X15" s="161"/>
      <c r="Y15" s="395"/>
      <c r="Z15" s="8"/>
      <c r="AA15" s="8"/>
      <c r="AB15" s="8"/>
      <c r="AC15" s="8"/>
      <c r="AD15" s="8"/>
      <c r="AE15" s="5"/>
      <c r="AF15" s="37" t="str">
        <f t="shared" si="0"/>
        <v/>
      </c>
      <c r="AG15" s="8"/>
      <c r="AH15" s="8"/>
      <c r="AI15" s="206"/>
      <c r="AJ15" s="5"/>
      <c r="AK15" s="5"/>
      <c r="AL15" s="202"/>
      <c r="AM15" s="5"/>
      <c r="AN15" s="5"/>
      <c r="AO15" s="5"/>
      <c r="AP15" s="29"/>
      <c r="AQ15" s="29"/>
      <c r="AR15" s="5"/>
      <c r="AS15" s="5"/>
      <c r="AT15" s="5"/>
      <c r="AU15" s="5"/>
      <c r="AV15" s="5"/>
      <c r="AW15" s="395"/>
      <c r="AX15" s="4"/>
      <c r="AY15" s="4"/>
      <c r="AZ15" s="8"/>
      <c r="BA15" s="8"/>
      <c r="BB15" s="397"/>
    </row>
    <row r="16" spans="1:54" ht="15" customHeight="1" x14ac:dyDescent="0.2">
      <c r="A16" s="39" t="str">
        <f>IF(ISBLANK('4. Company (at entry)'!A16),"",'4. Company (at entry)'!A16)</f>
        <v/>
      </c>
      <c r="B16" s="43" t="str">
        <f>IF(ISBLANK('4. Company (at entry)'!A16),"",'4. Company (at entry)'!B16)</f>
        <v/>
      </c>
      <c r="C16" s="34"/>
      <c r="D16" s="34"/>
      <c r="E16" s="29"/>
      <c r="F16" s="29"/>
      <c r="G16" s="4"/>
      <c r="H16" s="41"/>
      <c r="I16" s="7"/>
      <c r="J16" s="7"/>
      <c r="K16" s="32"/>
      <c r="L16" s="98"/>
      <c r="M16" s="34"/>
      <c r="N16" s="75"/>
      <c r="O16" s="29"/>
      <c r="P16" s="4"/>
      <c r="Q16" s="4"/>
      <c r="R16" s="395"/>
      <c r="S16" s="32"/>
      <c r="T16" s="199"/>
      <c r="U16" s="199"/>
      <c r="V16" s="4"/>
      <c r="W16" s="29"/>
      <c r="X16" s="161"/>
      <c r="Y16" s="395"/>
      <c r="Z16" s="8"/>
      <c r="AA16" s="8"/>
      <c r="AB16" s="8"/>
      <c r="AC16" s="8"/>
      <c r="AD16" s="8"/>
      <c r="AE16" s="5"/>
      <c r="AF16" s="37" t="str">
        <f t="shared" si="0"/>
        <v/>
      </c>
      <c r="AG16" s="8"/>
      <c r="AH16" s="8"/>
      <c r="AI16" s="206"/>
      <c r="AJ16" s="5"/>
      <c r="AK16" s="5"/>
      <c r="AL16" s="202"/>
      <c r="AM16" s="5"/>
      <c r="AN16" s="5"/>
      <c r="AO16" s="5"/>
      <c r="AP16" s="29"/>
      <c r="AQ16" s="29"/>
      <c r="AR16" s="5"/>
      <c r="AS16" s="5"/>
      <c r="AT16" s="5"/>
      <c r="AU16" s="5"/>
      <c r="AV16" s="5"/>
      <c r="AW16" s="395"/>
      <c r="AX16" s="4"/>
      <c r="AY16" s="4"/>
      <c r="AZ16" s="8"/>
      <c r="BA16" s="8"/>
      <c r="BB16" s="397"/>
    </row>
    <row r="17" spans="1:54" ht="15" customHeight="1" x14ac:dyDescent="0.2">
      <c r="A17" s="39" t="str">
        <f>IF(ISBLANK('4. Company (at entry)'!A17),"",'4. Company (at entry)'!A17)</f>
        <v/>
      </c>
      <c r="B17" s="43" t="str">
        <f>IF(ISBLANK('4. Company (at entry)'!A17),"",'4. Company (at entry)'!B17)</f>
        <v/>
      </c>
      <c r="C17" s="34"/>
      <c r="D17" s="34"/>
      <c r="E17" s="29"/>
      <c r="F17" s="29"/>
      <c r="G17" s="4"/>
      <c r="H17" s="41"/>
      <c r="I17" s="7"/>
      <c r="J17" s="7"/>
      <c r="K17" s="32"/>
      <c r="L17" s="98"/>
      <c r="M17" s="34"/>
      <c r="N17" s="75"/>
      <c r="O17" s="29"/>
      <c r="P17" s="4"/>
      <c r="Q17" s="4"/>
      <c r="R17" s="395"/>
      <c r="S17" s="32"/>
      <c r="T17" s="199"/>
      <c r="U17" s="199"/>
      <c r="V17" s="4"/>
      <c r="W17" s="29"/>
      <c r="X17" s="161"/>
      <c r="Y17" s="395"/>
      <c r="Z17" s="8"/>
      <c r="AA17" s="8"/>
      <c r="AB17" s="8"/>
      <c r="AC17" s="8"/>
      <c r="AD17" s="8"/>
      <c r="AE17" s="5"/>
      <c r="AF17" s="37" t="str">
        <f t="shared" si="0"/>
        <v/>
      </c>
      <c r="AG17" s="8"/>
      <c r="AH17" s="8"/>
      <c r="AI17" s="206"/>
      <c r="AJ17" s="5"/>
      <c r="AK17" s="5"/>
      <c r="AL17" s="202"/>
      <c r="AM17" s="5"/>
      <c r="AN17" s="5"/>
      <c r="AO17" s="5"/>
      <c r="AP17" s="29"/>
      <c r="AQ17" s="29"/>
      <c r="AR17" s="5"/>
      <c r="AS17" s="5"/>
      <c r="AT17" s="5"/>
      <c r="AU17" s="5"/>
      <c r="AV17" s="5"/>
      <c r="AW17" s="395"/>
      <c r="AX17" s="4"/>
      <c r="AY17" s="4"/>
      <c r="AZ17" s="8"/>
      <c r="BA17" s="8"/>
      <c r="BB17" s="397"/>
    </row>
    <row r="18" spans="1:54" ht="15" customHeight="1" x14ac:dyDescent="0.2">
      <c r="A18" s="39" t="str">
        <f>IF(ISBLANK('4. Company (at entry)'!A18),"",'4. Company (at entry)'!A18)</f>
        <v/>
      </c>
      <c r="B18" s="43" t="str">
        <f>IF(ISBLANK('4. Company (at entry)'!A18),"",'4. Company (at entry)'!B18)</f>
        <v/>
      </c>
      <c r="C18" s="34"/>
      <c r="D18" s="34"/>
      <c r="E18" s="29"/>
      <c r="F18" s="29"/>
      <c r="G18" s="4"/>
      <c r="H18" s="41"/>
      <c r="I18" s="7"/>
      <c r="J18" s="7"/>
      <c r="K18" s="32"/>
      <c r="L18" s="98"/>
      <c r="M18" s="34"/>
      <c r="N18" s="75"/>
      <c r="O18" s="29"/>
      <c r="P18" s="4"/>
      <c r="Q18" s="4"/>
      <c r="R18" s="395"/>
      <c r="S18" s="32"/>
      <c r="T18" s="199"/>
      <c r="U18" s="199"/>
      <c r="V18" s="4"/>
      <c r="W18" s="29"/>
      <c r="X18" s="161"/>
      <c r="Y18" s="395"/>
      <c r="Z18" s="8"/>
      <c r="AA18" s="8"/>
      <c r="AB18" s="8"/>
      <c r="AC18" s="8"/>
      <c r="AD18" s="8"/>
      <c r="AE18" s="5"/>
      <c r="AF18" s="37" t="str">
        <f t="shared" si="0"/>
        <v/>
      </c>
      <c r="AG18" s="8"/>
      <c r="AH18" s="8"/>
      <c r="AI18" s="206"/>
      <c r="AJ18" s="5"/>
      <c r="AK18" s="5"/>
      <c r="AL18" s="202"/>
      <c r="AM18" s="5"/>
      <c r="AN18" s="5"/>
      <c r="AO18" s="5"/>
      <c r="AP18" s="29"/>
      <c r="AQ18" s="29"/>
      <c r="AR18" s="5"/>
      <c r="AS18" s="5"/>
      <c r="AT18" s="5"/>
      <c r="AU18" s="5"/>
      <c r="AV18" s="5"/>
      <c r="AW18" s="395"/>
      <c r="AX18" s="4"/>
      <c r="AY18" s="4"/>
      <c r="AZ18" s="8"/>
      <c r="BA18" s="8"/>
      <c r="BB18" s="397"/>
    </row>
    <row r="19" spans="1:54" ht="15" customHeight="1" x14ac:dyDescent="0.2">
      <c r="A19" s="39" t="str">
        <f>IF(ISBLANK('4. Company (at entry)'!A19),"",'4. Company (at entry)'!A19)</f>
        <v/>
      </c>
      <c r="B19" s="43" t="str">
        <f>IF(ISBLANK('4. Company (at entry)'!A19),"",'4. Company (at entry)'!B19)</f>
        <v/>
      </c>
      <c r="C19" s="34"/>
      <c r="D19" s="34"/>
      <c r="E19" s="29"/>
      <c r="F19" s="29"/>
      <c r="G19" s="4"/>
      <c r="H19" s="41"/>
      <c r="I19" s="7"/>
      <c r="J19" s="7"/>
      <c r="K19" s="32"/>
      <c r="L19" s="98"/>
      <c r="M19" s="34"/>
      <c r="N19" s="75"/>
      <c r="O19" s="29"/>
      <c r="P19" s="4"/>
      <c r="Q19" s="4"/>
      <c r="R19" s="395"/>
      <c r="S19" s="32"/>
      <c r="T19" s="199"/>
      <c r="U19" s="199"/>
      <c r="V19" s="4"/>
      <c r="W19" s="29"/>
      <c r="X19" s="161"/>
      <c r="Y19" s="395"/>
      <c r="Z19" s="8"/>
      <c r="AA19" s="8"/>
      <c r="AB19" s="8"/>
      <c r="AC19" s="8"/>
      <c r="AD19" s="8"/>
      <c r="AE19" s="5"/>
      <c r="AF19" s="37" t="str">
        <f t="shared" si="0"/>
        <v/>
      </c>
      <c r="AG19" s="8"/>
      <c r="AH19" s="8"/>
      <c r="AI19" s="206"/>
      <c r="AJ19" s="5"/>
      <c r="AK19" s="5"/>
      <c r="AL19" s="202"/>
      <c r="AM19" s="5"/>
      <c r="AN19" s="5"/>
      <c r="AO19" s="5"/>
      <c r="AP19" s="29"/>
      <c r="AQ19" s="29"/>
      <c r="AR19" s="5"/>
      <c r="AS19" s="5"/>
      <c r="AT19" s="5"/>
      <c r="AU19" s="5"/>
      <c r="AV19" s="5"/>
      <c r="AW19" s="395"/>
      <c r="AX19" s="4"/>
      <c r="AY19" s="4"/>
      <c r="AZ19" s="8"/>
      <c r="BA19" s="8"/>
      <c r="BB19" s="397"/>
    </row>
    <row r="20" spans="1:54" ht="15" customHeight="1" x14ac:dyDescent="0.2">
      <c r="A20" s="39" t="str">
        <f>IF(ISBLANK('4. Company (at entry)'!A20),"",'4. Company (at entry)'!A20)</f>
        <v/>
      </c>
      <c r="B20" s="43" t="str">
        <f>IF(ISBLANK('4. Company (at entry)'!A20),"",'4. Company (at entry)'!B20)</f>
        <v/>
      </c>
      <c r="C20" s="34"/>
      <c r="D20" s="34"/>
      <c r="E20" s="29"/>
      <c r="F20" s="29"/>
      <c r="G20" s="4"/>
      <c r="H20" s="41"/>
      <c r="I20" s="7"/>
      <c r="J20" s="7"/>
      <c r="K20" s="32"/>
      <c r="L20" s="98"/>
      <c r="M20" s="34"/>
      <c r="N20" s="75"/>
      <c r="O20" s="29"/>
      <c r="P20" s="4"/>
      <c r="Q20" s="4"/>
      <c r="R20" s="395"/>
      <c r="S20" s="32"/>
      <c r="T20" s="199"/>
      <c r="U20" s="199"/>
      <c r="V20" s="4"/>
      <c r="W20" s="29"/>
      <c r="X20" s="161"/>
      <c r="Y20" s="395"/>
      <c r="Z20" s="8"/>
      <c r="AA20" s="8"/>
      <c r="AB20" s="8"/>
      <c r="AC20" s="8"/>
      <c r="AD20" s="8"/>
      <c r="AE20" s="5"/>
      <c r="AF20" s="37" t="str">
        <f t="shared" si="0"/>
        <v/>
      </c>
      <c r="AG20" s="8"/>
      <c r="AH20" s="8"/>
      <c r="AI20" s="206"/>
      <c r="AJ20" s="5"/>
      <c r="AK20" s="5"/>
      <c r="AL20" s="202"/>
      <c r="AM20" s="5"/>
      <c r="AN20" s="5"/>
      <c r="AO20" s="5"/>
      <c r="AP20" s="29"/>
      <c r="AQ20" s="29"/>
      <c r="AR20" s="5"/>
      <c r="AS20" s="5"/>
      <c r="AT20" s="5"/>
      <c r="AU20" s="5"/>
      <c r="AV20" s="5"/>
      <c r="AW20" s="395"/>
      <c r="AX20" s="4"/>
      <c r="AY20" s="4"/>
      <c r="AZ20" s="8"/>
      <c r="BA20" s="8"/>
      <c r="BB20" s="397"/>
    </row>
    <row r="21" spans="1:54" ht="15" customHeight="1" x14ac:dyDescent="0.2">
      <c r="A21" s="39" t="str">
        <f>IF(ISBLANK('4. Company (at entry)'!A21),"",'4. Company (at entry)'!A21)</f>
        <v/>
      </c>
      <c r="B21" s="43" t="str">
        <f>IF(ISBLANK('4. Company (at entry)'!A21),"",'4. Company (at entry)'!B21)</f>
        <v/>
      </c>
      <c r="C21" s="34"/>
      <c r="D21" s="34"/>
      <c r="E21" s="29"/>
      <c r="F21" s="29"/>
      <c r="G21" s="4"/>
      <c r="H21" s="41"/>
      <c r="I21" s="7"/>
      <c r="J21" s="7"/>
      <c r="K21" s="32"/>
      <c r="L21" s="98"/>
      <c r="M21" s="34"/>
      <c r="N21" s="75"/>
      <c r="O21" s="29"/>
      <c r="P21" s="4"/>
      <c r="Q21" s="4"/>
      <c r="R21" s="395"/>
      <c r="S21" s="32"/>
      <c r="T21" s="199"/>
      <c r="U21" s="199"/>
      <c r="V21" s="4"/>
      <c r="W21" s="29"/>
      <c r="X21" s="161"/>
      <c r="Y21" s="395"/>
      <c r="Z21" s="8"/>
      <c r="AA21" s="8"/>
      <c r="AB21" s="8"/>
      <c r="AC21" s="8"/>
      <c r="AD21" s="8"/>
      <c r="AE21" s="5"/>
      <c r="AF21" s="37" t="str">
        <f t="shared" si="0"/>
        <v/>
      </c>
      <c r="AG21" s="8"/>
      <c r="AH21" s="8"/>
      <c r="AI21" s="206"/>
      <c r="AJ21" s="5"/>
      <c r="AK21" s="5"/>
      <c r="AL21" s="202"/>
      <c r="AM21" s="5"/>
      <c r="AN21" s="5"/>
      <c r="AO21" s="5"/>
      <c r="AP21" s="29"/>
      <c r="AQ21" s="29"/>
      <c r="AR21" s="5"/>
      <c r="AS21" s="5"/>
      <c r="AT21" s="5"/>
      <c r="AU21" s="5"/>
      <c r="AV21" s="5"/>
      <c r="AW21" s="395"/>
      <c r="AX21" s="4"/>
      <c r="AY21" s="4"/>
      <c r="AZ21" s="8"/>
      <c r="BA21" s="8"/>
      <c r="BB21" s="397"/>
    </row>
    <row r="22" spans="1:54" ht="15" customHeight="1" x14ac:dyDescent="0.2">
      <c r="A22" s="39" t="str">
        <f>IF(ISBLANK('4. Company (at entry)'!A22),"",'4. Company (at entry)'!A22)</f>
        <v/>
      </c>
      <c r="B22" s="43" t="str">
        <f>IF(ISBLANK('4. Company (at entry)'!A22),"",'4. Company (at entry)'!B22)</f>
        <v/>
      </c>
      <c r="C22" s="34"/>
      <c r="D22" s="34"/>
      <c r="E22" s="29"/>
      <c r="F22" s="29"/>
      <c r="G22" s="4"/>
      <c r="H22" s="41"/>
      <c r="I22" s="7"/>
      <c r="J22" s="7"/>
      <c r="K22" s="32"/>
      <c r="L22" s="98"/>
      <c r="M22" s="34"/>
      <c r="N22" s="75"/>
      <c r="O22" s="29"/>
      <c r="P22" s="4"/>
      <c r="Q22" s="4"/>
      <c r="R22" s="395"/>
      <c r="S22" s="32"/>
      <c r="T22" s="199"/>
      <c r="U22" s="199"/>
      <c r="V22" s="4"/>
      <c r="W22" s="29"/>
      <c r="X22" s="161"/>
      <c r="Y22" s="395"/>
      <c r="Z22" s="8"/>
      <c r="AA22" s="8"/>
      <c r="AB22" s="8"/>
      <c r="AC22" s="8"/>
      <c r="AD22" s="8"/>
      <c r="AE22" s="5"/>
      <c r="AF22" s="37" t="str">
        <f t="shared" si="0"/>
        <v/>
      </c>
      <c r="AG22" s="8"/>
      <c r="AH22" s="8"/>
      <c r="AI22" s="206"/>
      <c r="AJ22" s="5"/>
      <c r="AK22" s="5"/>
      <c r="AL22" s="202"/>
      <c r="AM22" s="5"/>
      <c r="AN22" s="5"/>
      <c r="AO22" s="5"/>
      <c r="AP22" s="29"/>
      <c r="AQ22" s="29"/>
      <c r="AR22" s="5"/>
      <c r="AS22" s="5"/>
      <c r="AT22" s="5"/>
      <c r="AU22" s="5"/>
      <c r="AV22" s="5"/>
      <c r="AW22" s="395"/>
      <c r="AX22" s="4"/>
      <c r="AY22" s="4"/>
      <c r="AZ22" s="8"/>
      <c r="BA22" s="8"/>
      <c r="BB22" s="397"/>
    </row>
    <row r="23" spans="1:54" ht="15" customHeight="1" x14ac:dyDescent="0.2">
      <c r="A23" s="39" t="str">
        <f>IF(ISBLANK('4. Company (at entry)'!A23),"",'4. Company (at entry)'!A23)</f>
        <v/>
      </c>
      <c r="B23" s="43" t="str">
        <f>IF(ISBLANK('4. Company (at entry)'!A23),"",'4. Company (at entry)'!B23)</f>
        <v/>
      </c>
      <c r="C23" s="34"/>
      <c r="D23" s="34"/>
      <c r="E23" s="29"/>
      <c r="F23" s="29"/>
      <c r="G23" s="4"/>
      <c r="H23" s="41"/>
      <c r="I23" s="7"/>
      <c r="J23" s="7"/>
      <c r="K23" s="32"/>
      <c r="L23" s="98"/>
      <c r="M23" s="34"/>
      <c r="N23" s="75"/>
      <c r="O23" s="29"/>
      <c r="P23" s="4"/>
      <c r="Q23" s="4"/>
      <c r="R23" s="395"/>
      <c r="S23" s="32"/>
      <c r="T23" s="199"/>
      <c r="U23" s="199"/>
      <c r="V23" s="4"/>
      <c r="W23" s="29"/>
      <c r="X23" s="161"/>
      <c r="Y23" s="395"/>
      <c r="Z23" s="8"/>
      <c r="AA23" s="8"/>
      <c r="AB23" s="8"/>
      <c r="AC23" s="8"/>
      <c r="AD23" s="8"/>
      <c r="AE23" s="5"/>
      <c r="AF23" s="37" t="str">
        <f t="shared" si="0"/>
        <v/>
      </c>
      <c r="AG23" s="8"/>
      <c r="AH23" s="8"/>
      <c r="AI23" s="206"/>
      <c r="AJ23" s="5"/>
      <c r="AK23" s="5"/>
      <c r="AL23" s="202"/>
      <c r="AM23" s="5"/>
      <c r="AN23" s="5"/>
      <c r="AO23" s="5"/>
      <c r="AP23" s="29"/>
      <c r="AQ23" s="29"/>
      <c r="AR23" s="5"/>
      <c r="AS23" s="5"/>
      <c r="AT23" s="5"/>
      <c r="AU23" s="5"/>
      <c r="AV23" s="5"/>
      <c r="AW23" s="395"/>
      <c r="AX23" s="4"/>
      <c r="AY23" s="4"/>
      <c r="AZ23" s="8"/>
      <c r="BA23" s="8"/>
      <c r="BB23" s="397"/>
    </row>
    <row r="24" spans="1:54" ht="15" customHeight="1" x14ac:dyDescent="0.2">
      <c r="A24" s="39" t="str">
        <f>IF(ISBLANK('4. Company (at entry)'!A24),"",'4. Company (at entry)'!A24)</f>
        <v/>
      </c>
      <c r="B24" s="43" t="str">
        <f>IF(ISBLANK('4. Company (at entry)'!A24),"",'4. Company (at entry)'!B24)</f>
        <v/>
      </c>
      <c r="C24" s="34"/>
      <c r="D24" s="34"/>
      <c r="E24" s="29"/>
      <c r="F24" s="29"/>
      <c r="G24" s="4"/>
      <c r="H24" s="41"/>
      <c r="I24" s="7"/>
      <c r="J24" s="7"/>
      <c r="K24" s="32"/>
      <c r="L24" s="98"/>
      <c r="M24" s="34"/>
      <c r="N24" s="75"/>
      <c r="O24" s="29"/>
      <c r="P24" s="4"/>
      <c r="Q24" s="4"/>
      <c r="R24" s="395"/>
      <c r="S24" s="32"/>
      <c r="T24" s="199"/>
      <c r="U24" s="199"/>
      <c r="V24" s="4"/>
      <c r="W24" s="29"/>
      <c r="X24" s="161"/>
      <c r="Y24" s="395"/>
      <c r="Z24" s="8"/>
      <c r="AA24" s="8"/>
      <c r="AB24" s="8"/>
      <c r="AC24" s="8"/>
      <c r="AD24" s="8"/>
      <c r="AE24" s="5"/>
      <c r="AF24" s="37" t="str">
        <f t="shared" si="0"/>
        <v/>
      </c>
      <c r="AG24" s="8"/>
      <c r="AH24" s="8"/>
      <c r="AI24" s="206"/>
      <c r="AJ24" s="5"/>
      <c r="AK24" s="5"/>
      <c r="AL24" s="202"/>
      <c r="AM24" s="5"/>
      <c r="AN24" s="5"/>
      <c r="AO24" s="5"/>
      <c r="AP24" s="29"/>
      <c r="AQ24" s="29"/>
      <c r="AR24" s="5"/>
      <c r="AS24" s="5"/>
      <c r="AT24" s="5"/>
      <c r="AU24" s="5"/>
      <c r="AV24" s="5"/>
      <c r="AW24" s="395"/>
      <c r="AX24" s="4"/>
      <c r="AY24" s="4"/>
      <c r="AZ24" s="8"/>
      <c r="BA24" s="8"/>
      <c r="BB24" s="397"/>
    </row>
    <row r="25" spans="1:54" ht="15" customHeight="1" x14ac:dyDescent="0.2">
      <c r="A25" s="39" t="str">
        <f>IF(ISBLANK('4. Company (at entry)'!A25),"",'4. Company (at entry)'!A25)</f>
        <v/>
      </c>
      <c r="B25" s="43" t="str">
        <f>IF(ISBLANK('4. Company (at entry)'!A25),"",'4. Company (at entry)'!B25)</f>
        <v/>
      </c>
      <c r="C25" s="34"/>
      <c r="D25" s="34"/>
      <c r="E25" s="29"/>
      <c r="F25" s="29"/>
      <c r="G25" s="4"/>
      <c r="H25" s="41"/>
      <c r="I25" s="7"/>
      <c r="J25" s="7"/>
      <c r="K25" s="32"/>
      <c r="L25" s="98"/>
      <c r="M25" s="34"/>
      <c r="N25" s="75"/>
      <c r="O25" s="29"/>
      <c r="P25" s="4"/>
      <c r="Q25" s="4"/>
      <c r="R25" s="395"/>
      <c r="S25" s="32"/>
      <c r="T25" s="199"/>
      <c r="U25" s="199"/>
      <c r="V25" s="4"/>
      <c r="W25" s="29"/>
      <c r="X25" s="161"/>
      <c r="Y25" s="395"/>
      <c r="Z25" s="8"/>
      <c r="AA25" s="8"/>
      <c r="AB25" s="8"/>
      <c r="AC25" s="8"/>
      <c r="AD25" s="8"/>
      <c r="AE25" s="5"/>
      <c r="AF25" s="37" t="str">
        <f t="shared" si="0"/>
        <v/>
      </c>
      <c r="AG25" s="8"/>
      <c r="AH25" s="8"/>
      <c r="AI25" s="206"/>
      <c r="AJ25" s="5"/>
      <c r="AK25" s="5"/>
      <c r="AL25" s="202"/>
      <c r="AM25" s="5"/>
      <c r="AN25" s="5"/>
      <c r="AO25" s="5"/>
      <c r="AP25" s="29"/>
      <c r="AQ25" s="29"/>
      <c r="AR25" s="5"/>
      <c r="AS25" s="5"/>
      <c r="AT25" s="5"/>
      <c r="AU25" s="5"/>
      <c r="AV25" s="5"/>
      <c r="AW25" s="395"/>
      <c r="AX25" s="4"/>
      <c r="AY25" s="4"/>
      <c r="AZ25" s="8"/>
      <c r="BA25" s="8"/>
      <c r="BB25" s="397"/>
    </row>
    <row r="26" spans="1:54" ht="15" customHeight="1" x14ac:dyDescent="0.2">
      <c r="A26" s="39" t="str">
        <f>IF(ISBLANK('4. Company (at entry)'!A26),"",'4. Company (at entry)'!A26)</f>
        <v/>
      </c>
      <c r="B26" s="43" t="str">
        <f>IF(ISBLANK('4. Company (at entry)'!A26),"",'4. Company (at entry)'!B26)</f>
        <v/>
      </c>
      <c r="C26" s="34"/>
      <c r="D26" s="34"/>
      <c r="E26" s="29"/>
      <c r="F26" s="29"/>
      <c r="G26" s="4"/>
      <c r="H26" s="41"/>
      <c r="I26" s="7"/>
      <c r="J26" s="7"/>
      <c r="K26" s="32"/>
      <c r="L26" s="98"/>
      <c r="M26" s="34"/>
      <c r="N26" s="75"/>
      <c r="O26" s="29"/>
      <c r="P26" s="4"/>
      <c r="Q26" s="4"/>
      <c r="R26" s="395"/>
      <c r="S26" s="32"/>
      <c r="T26" s="199"/>
      <c r="U26" s="199"/>
      <c r="V26" s="4"/>
      <c r="W26" s="29"/>
      <c r="X26" s="161"/>
      <c r="Y26" s="395"/>
      <c r="Z26" s="8"/>
      <c r="AA26" s="8"/>
      <c r="AB26" s="8"/>
      <c r="AC26" s="8"/>
      <c r="AD26" s="8"/>
      <c r="AE26" s="5"/>
      <c r="AF26" s="37" t="str">
        <f t="shared" si="0"/>
        <v/>
      </c>
      <c r="AG26" s="8"/>
      <c r="AH26" s="8"/>
      <c r="AI26" s="206"/>
      <c r="AJ26" s="5"/>
      <c r="AK26" s="5"/>
      <c r="AL26" s="202"/>
      <c r="AM26" s="5"/>
      <c r="AN26" s="5"/>
      <c r="AO26" s="5"/>
      <c r="AP26" s="29"/>
      <c r="AQ26" s="29"/>
      <c r="AR26" s="5"/>
      <c r="AS26" s="5"/>
      <c r="AT26" s="5"/>
      <c r="AU26" s="5"/>
      <c r="AV26" s="5"/>
      <c r="AW26" s="395"/>
      <c r="AX26" s="4"/>
      <c r="AY26" s="4"/>
      <c r="AZ26" s="8"/>
      <c r="BA26" s="8"/>
      <c r="BB26" s="397"/>
    </row>
    <row r="27" spans="1:54" ht="15" customHeight="1" x14ac:dyDescent="0.2">
      <c r="A27" s="39" t="str">
        <f>IF(ISBLANK('4. Company (at entry)'!A27),"",'4. Company (at entry)'!A27)</f>
        <v/>
      </c>
      <c r="B27" s="43" t="str">
        <f>IF(ISBLANK('4. Company (at entry)'!A27),"",'4. Company (at entry)'!B27)</f>
        <v/>
      </c>
      <c r="C27" s="34"/>
      <c r="D27" s="34"/>
      <c r="E27" s="29"/>
      <c r="F27" s="29"/>
      <c r="G27" s="4"/>
      <c r="H27" s="41"/>
      <c r="I27" s="7"/>
      <c r="J27" s="7"/>
      <c r="K27" s="32"/>
      <c r="L27" s="98"/>
      <c r="M27" s="34"/>
      <c r="N27" s="75"/>
      <c r="O27" s="29"/>
      <c r="P27" s="4"/>
      <c r="Q27" s="4"/>
      <c r="R27" s="395"/>
      <c r="S27" s="32"/>
      <c r="T27" s="199"/>
      <c r="U27" s="199"/>
      <c r="V27" s="4"/>
      <c r="W27" s="29"/>
      <c r="X27" s="161"/>
      <c r="Y27" s="395"/>
      <c r="Z27" s="8"/>
      <c r="AA27" s="8"/>
      <c r="AB27" s="8"/>
      <c r="AC27" s="8"/>
      <c r="AD27" s="8"/>
      <c r="AE27" s="5"/>
      <c r="AF27" s="37" t="str">
        <f t="shared" si="0"/>
        <v/>
      </c>
      <c r="AG27" s="8"/>
      <c r="AH27" s="8"/>
      <c r="AI27" s="206"/>
      <c r="AJ27" s="5"/>
      <c r="AK27" s="5"/>
      <c r="AL27" s="202"/>
      <c r="AM27" s="5"/>
      <c r="AN27" s="5"/>
      <c r="AO27" s="5"/>
      <c r="AP27" s="29"/>
      <c r="AQ27" s="29"/>
      <c r="AR27" s="5"/>
      <c r="AS27" s="5"/>
      <c r="AT27" s="5"/>
      <c r="AU27" s="5"/>
      <c r="AV27" s="5"/>
      <c r="AW27" s="395"/>
      <c r="AX27" s="4"/>
      <c r="AY27" s="4"/>
      <c r="AZ27" s="8"/>
      <c r="BA27" s="8"/>
      <c r="BB27" s="397"/>
    </row>
    <row r="28" spans="1:54" ht="15" customHeight="1" x14ac:dyDescent="0.2">
      <c r="A28" s="39" t="str">
        <f>IF(ISBLANK('4. Company (at entry)'!A28),"",'4. Company (at entry)'!A28)</f>
        <v/>
      </c>
      <c r="B28" s="43" t="str">
        <f>IF(ISBLANK('4. Company (at entry)'!A28),"",'4. Company (at entry)'!B28)</f>
        <v/>
      </c>
      <c r="C28" s="34"/>
      <c r="D28" s="34"/>
      <c r="E28" s="29"/>
      <c r="F28" s="29"/>
      <c r="G28" s="4"/>
      <c r="H28" s="41"/>
      <c r="I28" s="7"/>
      <c r="J28" s="7"/>
      <c r="K28" s="32"/>
      <c r="L28" s="98"/>
      <c r="M28" s="34"/>
      <c r="N28" s="75"/>
      <c r="O28" s="29"/>
      <c r="P28" s="4"/>
      <c r="Q28" s="4"/>
      <c r="R28" s="395"/>
      <c r="S28" s="32"/>
      <c r="T28" s="199"/>
      <c r="U28" s="199"/>
      <c r="V28" s="4"/>
      <c r="W28" s="29"/>
      <c r="X28" s="161"/>
      <c r="Y28" s="395"/>
      <c r="Z28" s="8"/>
      <c r="AA28" s="8"/>
      <c r="AB28" s="8"/>
      <c r="AC28" s="8"/>
      <c r="AD28" s="8"/>
      <c r="AE28" s="5"/>
      <c r="AF28" s="37" t="str">
        <f t="shared" si="0"/>
        <v/>
      </c>
      <c r="AG28" s="8"/>
      <c r="AH28" s="8"/>
      <c r="AI28" s="206"/>
      <c r="AJ28" s="5"/>
      <c r="AK28" s="5"/>
      <c r="AL28" s="202"/>
      <c r="AM28" s="5"/>
      <c r="AN28" s="5"/>
      <c r="AO28" s="5"/>
      <c r="AP28" s="29"/>
      <c r="AQ28" s="29"/>
      <c r="AR28" s="5"/>
      <c r="AS28" s="5"/>
      <c r="AT28" s="5"/>
      <c r="AU28" s="5"/>
      <c r="AV28" s="5"/>
      <c r="AW28" s="395"/>
      <c r="AX28" s="4"/>
      <c r="AY28" s="4"/>
      <c r="AZ28" s="8"/>
      <c r="BA28" s="8"/>
      <c r="BB28" s="397"/>
    </row>
    <row r="29" spans="1:54" ht="15" customHeight="1" x14ac:dyDescent="0.2">
      <c r="A29" s="39" t="str">
        <f>IF(ISBLANK('4. Company (at entry)'!A29),"",'4. Company (at entry)'!A29)</f>
        <v/>
      </c>
      <c r="B29" s="43" t="str">
        <f>IF(ISBLANK('4. Company (at entry)'!A29),"",'4. Company (at entry)'!B29)</f>
        <v/>
      </c>
      <c r="C29" s="34"/>
      <c r="D29" s="34"/>
      <c r="E29" s="29"/>
      <c r="F29" s="29"/>
      <c r="G29" s="4"/>
      <c r="H29" s="41"/>
      <c r="I29" s="7"/>
      <c r="J29" s="7"/>
      <c r="K29" s="32"/>
      <c r="L29" s="98"/>
      <c r="M29" s="34"/>
      <c r="N29" s="75"/>
      <c r="O29" s="29"/>
      <c r="P29" s="4"/>
      <c r="Q29" s="4"/>
      <c r="R29" s="395"/>
      <c r="S29" s="32"/>
      <c r="T29" s="199"/>
      <c r="U29" s="199"/>
      <c r="V29" s="4"/>
      <c r="W29" s="29"/>
      <c r="X29" s="161"/>
      <c r="Y29" s="395"/>
      <c r="Z29" s="8"/>
      <c r="AA29" s="8"/>
      <c r="AB29" s="8"/>
      <c r="AC29" s="8"/>
      <c r="AD29" s="8"/>
      <c r="AE29" s="5"/>
      <c r="AF29" s="37" t="str">
        <f t="shared" si="0"/>
        <v/>
      </c>
      <c r="AG29" s="8"/>
      <c r="AH29" s="8"/>
      <c r="AI29" s="206"/>
      <c r="AJ29" s="5"/>
      <c r="AK29" s="5"/>
      <c r="AL29" s="202"/>
      <c r="AM29" s="5"/>
      <c r="AN29" s="5"/>
      <c r="AO29" s="5"/>
      <c r="AP29" s="29"/>
      <c r="AQ29" s="29"/>
      <c r="AR29" s="5"/>
      <c r="AS29" s="5"/>
      <c r="AT29" s="5"/>
      <c r="AU29" s="5"/>
      <c r="AV29" s="5"/>
      <c r="AW29" s="395"/>
      <c r="AX29" s="4"/>
      <c r="AY29" s="4"/>
      <c r="AZ29" s="8"/>
      <c r="BA29" s="8"/>
      <c r="BB29" s="397"/>
    </row>
    <row r="30" spans="1:54" ht="15" customHeight="1" x14ac:dyDescent="0.2">
      <c r="A30" s="39" t="str">
        <f>IF(ISBLANK('4. Company (at entry)'!A30),"",'4. Company (at entry)'!A30)</f>
        <v/>
      </c>
      <c r="B30" s="43" t="str">
        <f>IF(ISBLANK('4. Company (at entry)'!A30),"",'4. Company (at entry)'!B30)</f>
        <v/>
      </c>
      <c r="C30" s="34"/>
      <c r="D30" s="34"/>
      <c r="E30" s="29"/>
      <c r="F30" s="29"/>
      <c r="G30" s="4"/>
      <c r="H30" s="41"/>
      <c r="I30" s="7"/>
      <c r="J30" s="7"/>
      <c r="K30" s="32"/>
      <c r="L30" s="98"/>
      <c r="M30" s="34"/>
      <c r="N30" s="75"/>
      <c r="O30" s="29"/>
      <c r="P30" s="4"/>
      <c r="Q30" s="4"/>
      <c r="R30" s="395"/>
      <c r="S30" s="32"/>
      <c r="T30" s="199"/>
      <c r="U30" s="199"/>
      <c r="V30" s="4"/>
      <c r="W30" s="29"/>
      <c r="X30" s="161"/>
      <c r="Y30" s="395"/>
      <c r="Z30" s="8"/>
      <c r="AA30" s="8"/>
      <c r="AB30" s="8"/>
      <c r="AC30" s="8"/>
      <c r="AD30" s="8"/>
      <c r="AE30" s="5"/>
      <c r="AF30" s="37" t="str">
        <f t="shared" si="0"/>
        <v/>
      </c>
      <c r="AG30" s="8"/>
      <c r="AH30" s="8"/>
      <c r="AI30" s="206"/>
      <c r="AJ30" s="5"/>
      <c r="AK30" s="5"/>
      <c r="AL30" s="202"/>
      <c r="AM30" s="5"/>
      <c r="AN30" s="5"/>
      <c r="AO30" s="5"/>
      <c r="AP30" s="29"/>
      <c r="AQ30" s="29"/>
      <c r="AR30" s="5"/>
      <c r="AS30" s="5"/>
      <c r="AT30" s="5"/>
      <c r="AU30" s="5"/>
      <c r="AV30" s="5"/>
      <c r="AW30" s="395"/>
      <c r="AX30" s="4"/>
      <c r="AY30" s="4"/>
      <c r="AZ30" s="8"/>
      <c r="BA30" s="8"/>
      <c r="BB30" s="397"/>
    </row>
    <row r="31" spans="1:54" ht="15" customHeight="1" x14ac:dyDescent="0.2">
      <c r="A31" s="39" t="str">
        <f>IF(ISBLANK('4. Company (at entry)'!A31),"",'4. Company (at entry)'!A31)</f>
        <v/>
      </c>
      <c r="B31" s="43" t="str">
        <f>IF(ISBLANK('4. Company (at entry)'!A31),"",'4. Company (at entry)'!B31)</f>
        <v/>
      </c>
      <c r="C31" s="34"/>
      <c r="D31" s="34"/>
      <c r="E31" s="29"/>
      <c r="F31" s="29"/>
      <c r="G31" s="4"/>
      <c r="H31" s="41"/>
      <c r="I31" s="7"/>
      <c r="J31" s="7"/>
      <c r="K31" s="32"/>
      <c r="L31" s="98"/>
      <c r="M31" s="34"/>
      <c r="N31" s="75"/>
      <c r="O31" s="29"/>
      <c r="P31" s="4"/>
      <c r="Q31" s="4"/>
      <c r="R31" s="395"/>
      <c r="S31" s="32"/>
      <c r="T31" s="199"/>
      <c r="U31" s="199"/>
      <c r="V31" s="4"/>
      <c r="W31" s="29"/>
      <c r="X31" s="161"/>
      <c r="Y31" s="395"/>
      <c r="Z31" s="8"/>
      <c r="AA31" s="8"/>
      <c r="AB31" s="8"/>
      <c r="AC31" s="8"/>
      <c r="AD31" s="8"/>
      <c r="AE31" s="5"/>
      <c r="AF31" s="37" t="str">
        <f t="shared" si="0"/>
        <v/>
      </c>
      <c r="AG31" s="8"/>
      <c r="AH31" s="8"/>
      <c r="AI31" s="206"/>
      <c r="AJ31" s="5"/>
      <c r="AK31" s="5"/>
      <c r="AL31" s="202"/>
      <c r="AM31" s="5"/>
      <c r="AN31" s="5"/>
      <c r="AO31" s="5"/>
      <c r="AP31" s="29"/>
      <c r="AQ31" s="29"/>
      <c r="AR31" s="5"/>
      <c r="AS31" s="5"/>
      <c r="AT31" s="5"/>
      <c r="AU31" s="5"/>
      <c r="AV31" s="5"/>
      <c r="AW31" s="395"/>
      <c r="AX31" s="4"/>
      <c r="AY31" s="4"/>
      <c r="AZ31" s="8"/>
      <c r="BA31" s="8"/>
      <c r="BB31" s="397"/>
    </row>
    <row r="32" spans="1:54" ht="15" customHeight="1" x14ac:dyDescent="0.2">
      <c r="A32" s="39" t="str">
        <f>IF(ISBLANK('4. Company (at entry)'!A32),"",'4. Company (at entry)'!A32)</f>
        <v/>
      </c>
      <c r="B32" s="43" t="str">
        <f>IF(ISBLANK('4. Company (at entry)'!A32),"",'4. Company (at entry)'!B32)</f>
        <v/>
      </c>
      <c r="C32" s="34"/>
      <c r="D32" s="34"/>
      <c r="E32" s="29"/>
      <c r="F32" s="29"/>
      <c r="G32" s="4"/>
      <c r="H32" s="41"/>
      <c r="I32" s="7"/>
      <c r="J32" s="7"/>
      <c r="K32" s="32"/>
      <c r="L32" s="98"/>
      <c r="M32" s="34"/>
      <c r="N32" s="75"/>
      <c r="O32" s="29"/>
      <c r="P32" s="4"/>
      <c r="Q32" s="4"/>
      <c r="R32" s="395"/>
      <c r="S32" s="32"/>
      <c r="T32" s="199"/>
      <c r="U32" s="199"/>
      <c r="V32" s="4"/>
      <c r="W32" s="29"/>
      <c r="X32" s="161"/>
      <c r="Y32" s="395"/>
      <c r="Z32" s="8"/>
      <c r="AA32" s="8"/>
      <c r="AB32" s="8"/>
      <c r="AC32" s="8"/>
      <c r="AD32" s="8"/>
      <c r="AE32" s="5"/>
      <c r="AF32" s="37" t="str">
        <f t="shared" si="0"/>
        <v/>
      </c>
      <c r="AG32" s="8"/>
      <c r="AH32" s="8"/>
      <c r="AI32" s="206"/>
      <c r="AJ32" s="5"/>
      <c r="AK32" s="5"/>
      <c r="AL32" s="202"/>
      <c r="AM32" s="5"/>
      <c r="AN32" s="5"/>
      <c r="AO32" s="5"/>
      <c r="AP32" s="29"/>
      <c r="AQ32" s="29"/>
      <c r="AR32" s="5"/>
      <c r="AS32" s="5"/>
      <c r="AT32" s="5"/>
      <c r="AU32" s="5"/>
      <c r="AV32" s="5"/>
      <c r="AW32" s="395"/>
      <c r="AX32" s="4"/>
      <c r="AY32" s="4"/>
      <c r="AZ32" s="8"/>
      <c r="BA32" s="8"/>
      <c r="BB32" s="397"/>
    </row>
    <row r="33" spans="1:54" ht="15" customHeight="1" x14ac:dyDescent="0.2">
      <c r="A33" s="39" t="str">
        <f>IF(ISBLANK('4. Company (at entry)'!A33),"",'4. Company (at entry)'!A33)</f>
        <v/>
      </c>
      <c r="B33" s="43" t="str">
        <f>IF(ISBLANK('4. Company (at entry)'!A33),"",'4. Company (at entry)'!B33)</f>
        <v/>
      </c>
      <c r="C33" s="34"/>
      <c r="D33" s="34"/>
      <c r="E33" s="29"/>
      <c r="F33" s="29"/>
      <c r="G33" s="4"/>
      <c r="H33" s="41"/>
      <c r="I33" s="7"/>
      <c r="J33" s="7"/>
      <c r="K33" s="32"/>
      <c r="L33" s="98"/>
      <c r="M33" s="34"/>
      <c r="N33" s="75"/>
      <c r="O33" s="29"/>
      <c r="P33" s="4"/>
      <c r="Q33" s="4"/>
      <c r="R33" s="395"/>
      <c r="S33" s="32"/>
      <c r="T33" s="199"/>
      <c r="U33" s="199"/>
      <c r="V33" s="4"/>
      <c r="W33" s="29"/>
      <c r="X33" s="161"/>
      <c r="Y33" s="395"/>
      <c r="Z33" s="8"/>
      <c r="AA33" s="8"/>
      <c r="AB33" s="8"/>
      <c r="AC33" s="8"/>
      <c r="AD33" s="8"/>
      <c r="AE33" s="5"/>
      <c r="AF33" s="37" t="str">
        <f t="shared" si="0"/>
        <v/>
      </c>
      <c r="AG33" s="8"/>
      <c r="AH33" s="8"/>
      <c r="AI33" s="206"/>
      <c r="AJ33" s="5"/>
      <c r="AK33" s="5"/>
      <c r="AL33" s="202"/>
      <c r="AM33" s="5"/>
      <c r="AN33" s="5"/>
      <c r="AO33" s="5"/>
      <c r="AP33" s="29"/>
      <c r="AQ33" s="29"/>
      <c r="AR33" s="5"/>
      <c r="AS33" s="5"/>
      <c r="AT33" s="5"/>
      <c r="AU33" s="5"/>
      <c r="AV33" s="5"/>
      <c r="AW33" s="395"/>
      <c r="AX33" s="4"/>
      <c r="AY33" s="4"/>
      <c r="AZ33" s="8"/>
      <c r="BA33" s="8"/>
      <c r="BB33" s="397"/>
    </row>
    <row r="34" spans="1:54" ht="15" customHeight="1" x14ac:dyDescent="0.2">
      <c r="A34" s="39" t="str">
        <f>IF(ISBLANK('4. Company (at entry)'!A34),"",'4. Company (at entry)'!A34)</f>
        <v/>
      </c>
      <c r="B34" s="43" t="str">
        <f>IF(ISBLANK('4. Company (at entry)'!A34),"",'4. Company (at entry)'!B34)</f>
        <v/>
      </c>
      <c r="C34" s="34"/>
      <c r="D34" s="34"/>
      <c r="E34" s="29"/>
      <c r="F34" s="29"/>
      <c r="G34" s="4"/>
      <c r="H34" s="41"/>
      <c r="I34" s="7"/>
      <c r="J34" s="7"/>
      <c r="K34" s="32"/>
      <c r="L34" s="98"/>
      <c r="M34" s="34"/>
      <c r="N34" s="75"/>
      <c r="O34" s="29"/>
      <c r="P34" s="4"/>
      <c r="Q34" s="4"/>
      <c r="R34" s="395"/>
      <c r="S34" s="32"/>
      <c r="T34" s="199"/>
      <c r="U34" s="199"/>
      <c r="V34" s="4"/>
      <c r="W34" s="29"/>
      <c r="X34" s="161"/>
      <c r="Y34" s="395"/>
      <c r="Z34" s="8"/>
      <c r="AA34" s="8"/>
      <c r="AB34" s="8"/>
      <c r="AC34" s="8"/>
      <c r="AD34" s="8"/>
      <c r="AE34" s="5"/>
      <c r="AF34" s="37" t="str">
        <f t="shared" si="0"/>
        <v/>
      </c>
      <c r="AG34" s="8"/>
      <c r="AH34" s="8"/>
      <c r="AI34" s="206"/>
      <c r="AJ34" s="5"/>
      <c r="AK34" s="5"/>
      <c r="AL34" s="202"/>
      <c r="AM34" s="5"/>
      <c r="AN34" s="5"/>
      <c r="AO34" s="5"/>
      <c r="AP34" s="29"/>
      <c r="AQ34" s="29"/>
      <c r="AR34" s="5"/>
      <c r="AS34" s="5"/>
      <c r="AT34" s="5"/>
      <c r="AU34" s="5"/>
      <c r="AV34" s="5"/>
      <c r="AW34" s="395"/>
      <c r="AX34" s="4"/>
      <c r="AY34" s="4"/>
      <c r="AZ34" s="8"/>
      <c r="BA34" s="8"/>
      <c r="BB34" s="397"/>
    </row>
    <row r="35" spans="1:54" ht="15" customHeight="1" x14ac:dyDescent="0.2">
      <c r="A35" s="39" t="str">
        <f>IF(ISBLANK('4. Company (at entry)'!A35),"",'4. Company (at entry)'!A35)</f>
        <v/>
      </c>
      <c r="B35" s="43" t="str">
        <f>IF(ISBLANK('4. Company (at entry)'!A35),"",'4. Company (at entry)'!B35)</f>
        <v/>
      </c>
      <c r="C35" s="34"/>
      <c r="D35" s="34"/>
      <c r="E35" s="29"/>
      <c r="F35" s="29"/>
      <c r="G35" s="4"/>
      <c r="H35" s="41"/>
      <c r="I35" s="7"/>
      <c r="J35" s="7"/>
      <c r="K35" s="32"/>
      <c r="L35" s="98"/>
      <c r="M35" s="34"/>
      <c r="N35" s="75"/>
      <c r="O35" s="29"/>
      <c r="P35" s="4"/>
      <c r="Q35" s="4"/>
      <c r="R35" s="395"/>
      <c r="S35" s="32"/>
      <c r="T35" s="199"/>
      <c r="U35" s="199"/>
      <c r="V35" s="4"/>
      <c r="W35" s="29"/>
      <c r="X35" s="161"/>
      <c r="Y35" s="395"/>
      <c r="Z35" s="8"/>
      <c r="AA35" s="8"/>
      <c r="AB35" s="8"/>
      <c r="AC35" s="8"/>
      <c r="AD35" s="8"/>
      <c r="AE35" s="5"/>
      <c r="AF35" s="37" t="str">
        <f t="shared" si="0"/>
        <v/>
      </c>
      <c r="AG35" s="8"/>
      <c r="AH35" s="8"/>
      <c r="AI35" s="206"/>
      <c r="AJ35" s="5"/>
      <c r="AK35" s="5"/>
      <c r="AL35" s="202"/>
      <c r="AM35" s="5"/>
      <c r="AN35" s="5"/>
      <c r="AO35" s="5"/>
      <c r="AP35" s="29"/>
      <c r="AQ35" s="29"/>
      <c r="AR35" s="5"/>
      <c r="AS35" s="5"/>
      <c r="AT35" s="5"/>
      <c r="AU35" s="5"/>
      <c r="AV35" s="5"/>
      <c r="AW35" s="395"/>
      <c r="AX35" s="4"/>
      <c r="AY35" s="4"/>
      <c r="AZ35" s="8"/>
      <c r="BA35" s="8"/>
      <c r="BB35" s="397"/>
    </row>
    <row r="36" spans="1:54" ht="15" customHeight="1" x14ac:dyDescent="0.2">
      <c r="A36" s="39" t="str">
        <f>IF(ISBLANK('4. Company (at entry)'!A36),"",'4. Company (at entry)'!A36)</f>
        <v/>
      </c>
      <c r="B36" s="43" t="str">
        <f>IF(ISBLANK('4. Company (at entry)'!A36),"",'4. Company (at entry)'!B36)</f>
        <v/>
      </c>
      <c r="C36" s="34"/>
      <c r="D36" s="34"/>
      <c r="E36" s="29"/>
      <c r="F36" s="29"/>
      <c r="G36" s="4"/>
      <c r="H36" s="41"/>
      <c r="I36" s="7"/>
      <c r="J36" s="7"/>
      <c r="K36" s="32"/>
      <c r="L36" s="98"/>
      <c r="M36" s="34"/>
      <c r="N36" s="75"/>
      <c r="O36" s="29"/>
      <c r="P36" s="4"/>
      <c r="Q36" s="4"/>
      <c r="R36" s="395"/>
      <c r="S36" s="32"/>
      <c r="T36" s="199"/>
      <c r="U36" s="199"/>
      <c r="V36" s="4"/>
      <c r="W36" s="29"/>
      <c r="X36" s="161"/>
      <c r="Y36" s="395"/>
      <c r="Z36" s="8"/>
      <c r="AA36" s="8"/>
      <c r="AB36" s="8"/>
      <c r="AC36" s="8"/>
      <c r="AD36" s="8"/>
      <c r="AE36" s="5"/>
      <c r="AF36" s="37" t="str">
        <f t="shared" si="0"/>
        <v/>
      </c>
      <c r="AG36" s="8"/>
      <c r="AH36" s="8"/>
      <c r="AI36" s="206"/>
      <c r="AJ36" s="5"/>
      <c r="AK36" s="5"/>
      <c r="AL36" s="202"/>
      <c r="AM36" s="5"/>
      <c r="AN36" s="5"/>
      <c r="AO36" s="5"/>
      <c r="AP36" s="29"/>
      <c r="AQ36" s="29"/>
      <c r="AR36" s="5"/>
      <c r="AS36" s="5"/>
      <c r="AT36" s="5"/>
      <c r="AU36" s="5"/>
      <c r="AV36" s="5"/>
      <c r="AW36" s="395"/>
      <c r="AX36" s="4"/>
      <c r="AY36" s="4"/>
      <c r="AZ36" s="8"/>
      <c r="BA36" s="8"/>
      <c r="BB36" s="397"/>
    </row>
    <row r="37" spans="1:54" ht="15" customHeight="1" x14ac:dyDescent="0.2">
      <c r="A37" s="39" t="str">
        <f>IF(ISBLANK('4. Company (at entry)'!A37),"",'4. Company (at entry)'!A37)</f>
        <v/>
      </c>
      <c r="B37" s="43" t="str">
        <f>IF(ISBLANK('4. Company (at entry)'!A37),"",'4. Company (at entry)'!B37)</f>
        <v/>
      </c>
      <c r="C37" s="34"/>
      <c r="D37" s="34"/>
      <c r="E37" s="29"/>
      <c r="F37" s="29"/>
      <c r="G37" s="4"/>
      <c r="H37" s="41"/>
      <c r="I37" s="7"/>
      <c r="J37" s="7"/>
      <c r="K37" s="32"/>
      <c r="L37" s="98"/>
      <c r="M37" s="34"/>
      <c r="N37" s="75"/>
      <c r="O37" s="29"/>
      <c r="P37" s="4"/>
      <c r="Q37" s="4"/>
      <c r="R37" s="395"/>
      <c r="S37" s="32"/>
      <c r="T37" s="199"/>
      <c r="U37" s="199"/>
      <c r="V37" s="4"/>
      <c r="W37" s="29"/>
      <c r="X37" s="161"/>
      <c r="Y37" s="395"/>
      <c r="Z37" s="8"/>
      <c r="AA37" s="8"/>
      <c r="AB37" s="8"/>
      <c r="AC37" s="8"/>
      <c r="AD37" s="8"/>
      <c r="AE37" s="5"/>
      <c r="AF37" s="37" t="str">
        <f t="shared" si="0"/>
        <v/>
      </c>
      <c r="AG37" s="8"/>
      <c r="AH37" s="8"/>
      <c r="AI37" s="206"/>
      <c r="AJ37" s="5"/>
      <c r="AK37" s="5"/>
      <c r="AL37" s="202"/>
      <c r="AM37" s="5"/>
      <c r="AN37" s="5"/>
      <c r="AO37" s="5"/>
      <c r="AP37" s="29"/>
      <c r="AQ37" s="29"/>
      <c r="AR37" s="5"/>
      <c r="AS37" s="5"/>
      <c r="AT37" s="5"/>
      <c r="AU37" s="5"/>
      <c r="AV37" s="5"/>
      <c r="AW37" s="395"/>
      <c r="AX37" s="4"/>
      <c r="AY37" s="4"/>
      <c r="AZ37" s="8"/>
      <c r="BA37" s="8"/>
      <c r="BB37" s="397"/>
    </row>
    <row r="38" spans="1:54" ht="15" customHeight="1" x14ac:dyDescent="0.2">
      <c r="A38" s="39" t="str">
        <f>IF(ISBLANK('4. Company (at entry)'!A38),"",'4. Company (at entry)'!A38)</f>
        <v/>
      </c>
      <c r="B38" s="43" t="str">
        <f>IF(ISBLANK('4. Company (at entry)'!A38),"",'4. Company (at entry)'!B38)</f>
        <v/>
      </c>
      <c r="C38" s="34"/>
      <c r="D38" s="34"/>
      <c r="E38" s="29"/>
      <c r="F38" s="29"/>
      <c r="G38" s="4"/>
      <c r="H38" s="41"/>
      <c r="I38" s="7"/>
      <c r="J38" s="7"/>
      <c r="K38" s="32"/>
      <c r="L38" s="98"/>
      <c r="M38" s="34"/>
      <c r="N38" s="75"/>
      <c r="O38" s="29"/>
      <c r="P38" s="4"/>
      <c r="Q38" s="4"/>
      <c r="R38" s="395"/>
      <c r="S38" s="32"/>
      <c r="T38" s="199"/>
      <c r="U38" s="199"/>
      <c r="V38" s="4"/>
      <c r="W38" s="29"/>
      <c r="X38" s="161"/>
      <c r="Y38" s="395"/>
      <c r="Z38" s="8"/>
      <c r="AA38" s="8"/>
      <c r="AB38" s="8"/>
      <c r="AC38" s="8"/>
      <c r="AD38" s="8"/>
      <c r="AE38" s="5"/>
      <c r="AF38" s="37" t="str">
        <f t="shared" si="0"/>
        <v/>
      </c>
      <c r="AG38" s="8"/>
      <c r="AH38" s="8"/>
      <c r="AI38" s="206"/>
      <c r="AJ38" s="5"/>
      <c r="AK38" s="5"/>
      <c r="AL38" s="202"/>
      <c r="AM38" s="5"/>
      <c r="AN38" s="5"/>
      <c r="AO38" s="5"/>
      <c r="AP38" s="29"/>
      <c r="AQ38" s="29"/>
      <c r="AR38" s="5"/>
      <c r="AS38" s="5"/>
      <c r="AT38" s="5"/>
      <c r="AU38" s="5"/>
      <c r="AV38" s="5"/>
      <c r="AW38" s="395"/>
      <c r="AX38" s="4"/>
      <c r="AY38" s="4"/>
      <c r="AZ38" s="8"/>
      <c r="BA38" s="8"/>
      <c r="BB38" s="397"/>
    </row>
    <row r="39" spans="1:54" ht="15" customHeight="1" x14ac:dyDescent="0.2">
      <c r="A39" s="39" t="str">
        <f>IF(ISBLANK('4. Company (at entry)'!A39),"",'4. Company (at entry)'!A39)</f>
        <v/>
      </c>
      <c r="B39" s="43" t="str">
        <f>IF(ISBLANK('4. Company (at entry)'!A39),"",'4. Company (at entry)'!B39)</f>
        <v/>
      </c>
      <c r="C39" s="34"/>
      <c r="D39" s="34"/>
      <c r="E39" s="29"/>
      <c r="F39" s="29"/>
      <c r="G39" s="4"/>
      <c r="H39" s="41"/>
      <c r="I39" s="7"/>
      <c r="J39" s="7"/>
      <c r="K39" s="32"/>
      <c r="L39" s="98"/>
      <c r="M39" s="34"/>
      <c r="N39" s="75"/>
      <c r="O39" s="29"/>
      <c r="P39" s="4"/>
      <c r="Q39" s="4"/>
      <c r="R39" s="395"/>
      <c r="S39" s="32"/>
      <c r="T39" s="199"/>
      <c r="U39" s="199"/>
      <c r="V39" s="4"/>
      <c r="W39" s="29"/>
      <c r="X39" s="161"/>
      <c r="Y39" s="395"/>
      <c r="Z39" s="8"/>
      <c r="AA39" s="8"/>
      <c r="AB39" s="8"/>
      <c r="AC39" s="8"/>
      <c r="AD39" s="8"/>
      <c r="AE39" s="5"/>
      <c r="AF39" s="37" t="str">
        <f t="shared" si="0"/>
        <v/>
      </c>
      <c r="AG39" s="8"/>
      <c r="AH39" s="8"/>
      <c r="AI39" s="206"/>
      <c r="AJ39" s="5"/>
      <c r="AK39" s="5"/>
      <c r="AL39" s="202"/>
      <c r="AM39" s="5"/>
      <c r="AN39" s="5"/>
      <c r="AO39" s="5"/>
      <c r="AP39" s="29"/>
      <c r="AQ39" s="29"/>
      <c r="AR39" s="5"/>
      <c r="AS39" s="5"/>
      <c r="AT39" s="5"/>
      <c r="AU39" s="5"/>
      <c r="AV39" s="5"/>
      <c r="AW39" s="395"/>
      <c r="AX39" s="4"/>
      <c r="AY39" s="4"/>
      <c r="AZ39" s="8"/>
      <c r="BA39" s="8"/>
      <c r="BB39" s="397"/>
    </row>
    <row r="40" spans="1:54" ht="15" customHeight="1" x14ac:dyDescent="0.2">
      <c r="A40" s="39" t="str">
        <f>IF(ISBLANK('4. Company (at entry)'!A40),"",'4. Company (at entry)'!A40)</f>
        <v/>
      </c>
      <c r="B40" s="43" t="str">
        <f>IF(ISBLANK('4. Company (at entry)'!A40),"",'4. Company (at entry)'!B40)</f>
        <v/>
      </c>
      <c r="C40" s="34"/>
      <c r="D40" s="34"/>
      <c r="E40" s="29"/>
      <c r="F40" s="29"/>
      <c r="G40" s="4"/>
      <c r="H40" s="41"/>
      <c r="I40" s="7"/>
      <c r="J40" s="7"/>
      <c r="K40" s="32"/>
      <c r="L40" s="98"/>
      <c r="M40" s="34"/>
      <c r="N40" s="75"/>
      <c r="O40" s="29"/>
      <c r="P40" s="4"/>
      <c r="Q40" s="4"/>
      <c r="R40" s="395"/>
      <c r="S40" s="32"/>
      <c r="T40" s="199"/>
      <c r="U40" s="199"/>
      <c r="V40" s="4"/>
      <c r="W40" s="29"/>
      <c r="X40" s="161"/>
      <c r="Y40" s="395"/>
      <c r="Z40" s="8"/>
      <c r="AA40" s="8"/>
      <c r="AB40" s="8"/>
      <c r="AC40" s="8"/>
      <c r="AD40" s="8"/>
      <c r="AE40" s="5"/>
      <c r="AF40" s="37" t="str">
        <f t="shared" si="0"/>
        <v/>
      </c>
      <c r="AG40" s="8"/>
      <c r="AH40" s="8"/>
      <c r="AI40" s="206"/>
      <c r="AJ40" s="5"/>
      <c r="AK40" s="5"/>
      <c r="AL40" s="202"/>
      <c r="AM40" s="5"/>
      <c r="AN40" s="5"/>
      <c r="AO40" s="5"/>
      <c r="AP40" s="29"/>
      <c r="AQ40" s="29"/>
      <c r="AR40" s="5"/>
      <c r="AS40" s="5"/>
      <c r="AT40" s="5"/>
      <c r="AU40" s="5"/>
      <c r="AV40" s="5"/>
      <c r="AW40" s="395"/>
      <c r="AX40" s="4"/>
      <c r="AY40" s="4"/>
      <c r="AZ40" s="8"/>
      <c r="BA40" s="8"/>
      <c r="BB40" s="397"/>
    </row>
    <row r="41" spans="1:54" ht="15" customHeight="1" x14ac:dyDescent="0.2">
      <c r="A41" s="39" t="str">
        <f>IF(ISBLANK('4. Company (at entry)'!A41),"",'4. Company (at entry)'!A41)</f>
        <v/>
      </c>
      <c r="B41" s="43" t="str">
        <f>IF(ISBLANK('4. Company (at entry)'!A41),"",'4. Company (at entry)'!B41)</f>
        <v/>
      </c>
      <c r="C41" s="34"/>
      <c r="D41" s="34"/>
      <c r="E41" s="29"/>
      <c r="F41" s="29"/>
      <c r="G41" s="4"/>
      <c r="H41" s="41"/>
      <c r="I41" s="7"/>
      <c r="J41" s="7"/>
      <c r="K41" s="32"/>
      <c r="L41" s="98"/>
      <c r="M41" s="34"/>
      <c r="N41" s="75"/>
      <c r="O41" s="29"/>
      <c r="P41" s="4"/>
      <c r="Q41" s="4"/>
      <c r="R41" s="395"/>
      <c r="S41" s="32"/>
      <c r="T41" s="199"/>
      <c r="U41" s="199"/>
      <c r="V41" s="4"/>
      <c r="W41" s="29"/>
      <c r="X41" s="161"/>
      <c r="Y41" s="395"/>
      <c r="Z41" s="8"/>
      <c r="AA41" s="8"/>
      <c r="AB41" s="8"/>
      <c r="AC41" s="8"/>
      <c r="AD41" s="8"/>
      <c r="AE41" s="5"/>
      <c r="AF41" s="37" t="str">
        <f t="shared" si="0"/>
        <v/>
      </c>
      <c r="AG41" s="8"/>
      <c r="AH41" s="8"/>
      <c r="AI41" s="206"/>
      <c r="AJ41" s="5"/>
      <c r="AK41" s="5"/>
      <c r="AL41" s="202"/>
      <c r="AM41" s="5"/>
      <c r="AN41" s="5"/>
      <c r="AO41" s="5"/>
      <c r="AP41" s="29"/>
      <c r="AQ41" s="29"/>
      <c r="AR41" s="5"/>
      <c r="AS41" s="5"/>
      <c r="AT41" s="5"/>
      <c r="AU41" s="5"/>
      <c r="AV41" s="5"/>
      <c r="AW41" s="395"/>
      <c r="AX41" s="4"/>
      <c r="AY41" s="4"/>
      <c r="AZ41" s="8"/>
      <c r="BA41" s="8"/>
      <c r="BB41" s="397"/>
    </row>
    <row r="42" spans="1:54" ht="15" customHeight="1" x14ac:dyDescent="0.2">
      <c r="A42" s="39" t="str">
        <f>IF(ISBLANK('4. Company (at entry)'!A42),"",'4. Company (at entry)'!A42)</f>
        <v/>
      </c>
      <c r="B42" s="43" t="str">
        <f>IF(ISBLANK('4. Company (at entry)'!A42),"",'4. Company (at entry)'!B42)</f>
        <v/>
      </c>
      <c r="C42" s="34"/>
      <c r="D42" s="34"/>
      <c r="E42" s="29"/>
      <c r="F42" s="29"/>
      <c r="G42" s="4"/>
      <c r="H42" s="41"/>
      <c r="I42" s="7"/>
      <c r="J42" s="7"/>
      <c r="K42" s="32"/>
      <c r="L42" s="98"/>
      <c r="M42" s="34"/>
      <c r="N42" s="75"/>
      <c r="O42" s="29"/>
      <c r="P42" s="4"/>
      <c r="Q42" s="4"/>
      <c r="R42" s="395"/>
      <c r="S42" s="32"/>
      <c r="T42" s="199"/>
      <c r="U42" s="199"/>
      <c r="V42" s="4"/>
      <c r="W42" s="29"/>
      <c r="X42" s="161"/>
      <c r="Y42" s="395"/>
      <c r="Z42" s="8"/>
      <c r="AA42" s="8"/>
      <c r="AB42" s="8"/>
      <c r="AC42" s="8"/>
      <c r="AD42" s="8"/>
      <c r="AE42" s="5"/>
      <c r="AF42" s="37" t="str">
        <f t="shared" si="0"/>
        <v/>
      </c>
      <c r="AG42" s="8"/>
      <c r="AH42" s="8"/>
      <c r="AI42" s="206"/>
      <c r="AJ42" s="5"/>
      <c r="AK42" s="5"/>
      <c r="AL42" s="202"/>
      <c r="AM42" s="5"/>
      <c r="AN42" s="5"/>
      <c r="AO42" s="5"/>
      <c r="AP42" s="29"/>
      <c r="AQ42" s="29"/>
      <c r="AR42" s="5"/>
      <c r="AS42" s="5"/>
      <c r="AT42" s="5"/>
      <c r="AU42" s="5"/>
      <c r="AV42" s="5"/>
      <c r="AW42" s="395"/>
      <c r="AX42" s="4"/>
      <c r="AY42" s="4"/>
      <c r="AZ42" s="8"/>
      <c r="BA42" s="8"/>
      <c r="BB42" s="397"/>
    </row>
    <row r="43" spans="1:54" ht="15" customHeight="1" x14ac:dyDescent="0.2">
      <c r="A43" s="39" t="str">
        <f>IF(ISBLANK('4. Company (at entry)'!A43),"",'4. Company (at entry)'!A43)</f>
        <v/>
      </c>
      <c r="B43" s="43" t="str">
        <f>IF(ISBLANK('4. Company (at entry)'!A43),"",'4. Company (at entry)'!B43)</f>
        <v/>
      </c>
      <c r="C43" s="34"/>
      <c r="D43" s="34"/>
      <c r="E43" s="29"/>
      <c r="F43" s="29"/>
      <c r="G43" s="4"/>
      <c r="H43" s="41"/>
      <c r="I43" s="7"/>
      <c r="J43" s="7"/>
      <c r="K43" s="32"/>
      <c r="L43" s="98"/>
      <c r="M43" s="34"/>
      <c r="N43" s="75"/>
      <c r="O43" s="29"/>
      <c r="P43" s="4"/>
      <c r="Q43" s="4"/>
      <c r="R43" s="395"/>
      <c r="S43" s="32"/>
      <c r="T43" s="199"/>
      <c r="U43" s="199"/>
      <c r="V43" s="4"/>
      <c r="W43" s="29"/>
      <c r="X43" s="161"/>
      <c r="Y43" s="395"/>
      <c r="Z43" s="8"/>
      <c r="AA43" s="8"/>
      <c r="AB43" s="8"/>
      <c r="AC43" s="8"/>
      <c r="AD43" s="8"/>
      <c r="AE43" s="5"/>
      <c r="AF43" s="37" t="str">
        <f t="shared" si="0"/>
        <v/>
      </c>
      <c r="AG43" s="8"/>
      <c r="AH43" s="8"/>
      <c r="AI43" s="206"/>
      <c r="AJ43" s="5"/>
      <c r="AK43" s="5"/>
      <c r="AL43" s="202"/>
      <c r="AM43" s="5"/>
      <c r="AN43" s="5"/>
      <c r="AO43" s="5"/>
      <c r="AP43" s="29"/>
      <c r="AQ43" s="29"/>
      <c r="AR43" s="5"/>
      <c r="AS43" s="5"/>
      <c r="AT43" s="5"/>
      <c r="AU43" s="5"/>
      <c r="AV43" s="5"/>
      <c r="AW43" s="395"/>
      <c r="AX43" s="4"/>
      <c r="AY43" s="4"/>
      <c r="AZ43" s="8"/>
      <c r="BA43" s="8"/>
      <c r="BB43" s="397"/>
    </row>
    <row r="44" spans="1:54" ht="15" customHeight="1" x14ac:dyDescent="0.2">
      <c r="A44" s="39" t="str">
        <f>IF(ISBLANK('4. Company (at entry)'!A44),"",'4. Company (at entry)'!A44)</f>
        <v/>
      </c>
      <c r="B44" s="43" t="str">
        <f>IF(ISBLANK('4. Company (at entry)'!A44),"",'4. Company (at entry)'!B44)</f>
        <v/>
      </c>
      <c r="C44" s="34"/>
      <c r="D44" s="34"/>
      <c r="E44" s="29"/>
      <c r="F44" s="29"/>
      <c r="G44" s="4"/>
      <c r="H44" s="41"/>
      <c r="I44" s="7"/>
      <c r="J44" s="7"/>
      <c r="K44" s="32"/>
      <c r="L44" s="98"/>
      <c r="M44" s="34"/>
      <c r="N44" s="75"/>
      <c r="O44" s="29"/>
      <c r="P44" s="4"/>
      <c r="Q44" s="4"/>
      <c r="R44" s="395"/>
      <c r="S44" s="32"/>
      <c r="T44" s="199"/>
      <c r="U44" s="199"/>
      <c r="V44" s="4"/>
      <c r="W44" s="29"/>
      <c r="X44" s="161"/>
      <c r="Y44" s="395"/>
      <c r="Z44" s="8"/>
      <c r="AA44" s="8"/>
      <c r="AB44" s="8"/>
      <c r="AC44" s="8"/>
      <c r="AD44" s="8"/>
      <c r="AE44" s="5"/>
      <c r="AF44" s="37" t="str">
        <f t="shared" si="0"/>
        <v/>
      </c>
      <c r="AG44" s="8"/>
      <c r="AH44" s="8"/>
      <c r="AI44" s="206"/>
      <c r="AJ44" s="5"/>
      <c r="AK44" s="5"/>
      <c r="AL44" s="202"/>
      <c r="AM44" s="5"/>
      <c r="AN44" s="5"/>
      <c r="AO44" s="5"/>
      <c r="AP44" s="29"/>
      <c r="AQ44" s="29"/>
      <c r="AR44" s="5"/>
      <c r="AS44" s="5"/>
      <c r="AT44" s="5"/>
      <c r="AU44" s="5"/>
      <c r="AV44" s="5"/>
      <c r="AW44" s="395"/>
      <c r="AX44" s="4"/>
      <c r="AY44" s="4"/>
      <c r="AZ44" s="8"/>
      <c r="BA44" s="8"/>
      <c r="BB44" s="397"/>
    </row>
    <row r="45" spans="1:54" ht="15" customHeight="1" x14ac:dyDescent="0.2">
      <c r="A45" s="39" t="str">
        <f>IF(ISBLANK('4. Company (at entry)'!A45),"",'4. Company (at entry)'!A45)</f>
        <v/>
      </c>
      <c r="B45" s="43" t="str">
        <f>IF(ISBLANK('4. Company (at entry)'!A45),"",'4. Company (at entry)'!B45)</f>
        <v/>
      </c>
      <c r="C45" s="34"/>
      <c r="D45" s="34"/>
      <c r="E45" s="29"/>
      <c r="F45" s="29"/>
      <c r="G45" s="4"/>
      <c r="H45" s="41"/>
      <c r="I45" s="7"/>
      <c r="J45" s="7"/>
      <c r="K45" s="32"/>
      <c r="L45" s="98"/>
      <c r="M45" s="34"/>
      <c r="N45" s="75"/>
      <c r="O45" s="29"/>
      <c r="P45" s="4"/>
      <c r="Q45" s="4"/>
      <c r="R45" s="395"/>
      <c r="S45" s="32"/>
      <c r="T45" s="199"/>
      <c r="U45" s="199"/>
      <c r="V45" s="4"/>
      <c r="W45" s="29"/>
      <c r="X45" s="161"/>
      <c r="Y45" s="395"/>
      <c r="Z45" s="8"/>
      <c r="AA45" s="8"/>
      <c r="AB45" s="8"/>
      <c r="AC45" s="8"/>
      <c r="AD45" s="8"/>
      <c r="AE45" s="5"/>
      <c r="AF45" s="37" t="str">
        <f t="shared" si="0"/>
        <v/>
      </c>
      <c r="AG45" s="8"/>
      <c r="AH45" s="8"/>
      <c r="AI45" s="206"/>
      <c r="AJ45" s="5"/>
      <c r="AK45" s="5"/>
      <c r="AL45" s="202"/>
      <c r="AM45" s="5"/>
      <c r="AN45" s="5"/>
      <c r="AO45" s="5"/>
      <c r="AP45" s="29"/>
      <c r="AQ45" s="29"/>
      <c r="AR45" s="5"/>
      <c r="AS45" s="5"/>
      <c r="AT45" s="5"/>
      <c r="AU45" s="5"/>
      <c r="AV45" s="5"/>
      <c r="AW45" s="395"/>
      <c r="AX45" s="4"/>
      <c r="AY45" s="4"/>
      <c r="AZ45" s="8"/>
      <c r="BA45" s="8"/>
      <c r="BB45" s="397"/>
    </row>
    <row r="46" spans="1:54" ht="15" customHeight="1" x14ac:dyDescent="0.2">
      <c r="A46" s="39" t="str">
        <f>IF(ISBLANK('4. Company (at entry)'!A46),"",'4. Company (at entry)'!A46)</f>
        <v/>
      </c>
      <c r="B46" s="43" t="str">
        <f>IF(ISBLANK('4. Company (at entry)'!A46),"",'4. Company (at entry)'!B46)</f>
        <v/>
      </c>
      <c r="C46" s="34"/>
      <c r="D46" s="34"/>
      <c r="E46" s="29"/>
      <c r="F46" s="29"/>
      <c r="G46" s="4"/>
      <c r="H46" s="41"/>
      <c r="I46" s="7"/>
      <c r="J46" s="7"/>
      <c r="K46" s="32"/>
      <c r="L46" s="98"/>
      <c r="M46" s="34"/>
      <c r="N46" s="75"/>
      <c r="O46" s="29"/>
      <c r="P46" s="4"/>
      <c r="Q46" s="4"/>
      <c r="R46" s="395"/>
      <c r="S46" s="32"/>
      <c r="T46" s="199"/>
      <c r="U46" s="199"/>
      <c r="V46" s="4"/>
      <c r="W46" s="29"/>
      <c r="X46" s="161"/>
      <c r="Y46" s="395"/>
      <c r="Z46" s="8"/>
      <c r="AA46" s="8"/>
      <c r="AB46" s="8"/>
      <c r="AC46" s="8"/>
      <c r="AD46" s="8"/>
      <c r="AE46" s="5"/>
      <c r="AF46" s="37" t="str">
        <f t="shared" si="0"/>
        <v/>
      </c>
      <c r="AG46" s="8"/>
      <c r="AH46" s="8"/>
      <c r="AI46" s="206"/>
      <c r="AJ46" s="5"/>
      <c r="AK46" s="5"/>
      <c r="AL46" s="202"/>
      <c r="AM46" s="5"/>
      <c r="AN46" s="5"/>
      <c r="AO46" s="5"/>
      <c r="AP46" s="29"/>
      <c r="AQ46" s="29"/>
      <c r="AR46" s="5"/>
      <c r="AS46" s="5"/>
      <c r="AT46" s="5"/>
      <c r="AU46" s="5"/>
      <c r="AV46" s="5"/>
      <c r="AW46" s="395"/>
      <c r="AX46" s="4"/>
      <c r="AY46" s="4"/>
      <c r="AZ46" s="8"/>
      <c r="BA46" s="8"/>
      <c r="BB46" s="397"/>
    </row>
    <row r="47" spans="1:54" ht="15" customHeight="1" x14ac:dyDescent="0.2">
      <c r="A47" s="39" t="str">
        <f>IF(ISBLANK('4. Company (at entry)'!A47),"",'4. Company (at entry)'!A47)</f>
        <v/>
      </c>
      <c r="B47" s="43" t="str">
        <f>IF(ISBLANK('4. Company (at entry)'!A47),"",'4. Company (at entry)'!B47)</f>
        <v/>
      </c>
      <c r="C47" s="34"/>
      <c r="D47" s="34"/>
      <c r="E47" s="29"/>
      <c r="F47" s="29"/>
      <c r="G47" s="4"/>
      <c r="H47" s="41"/>
      <c r="I47" s="7"/>
      <c r="J47" s="7"/>
      <c r="K47" s="32"/>
      <c r="L47" s="98"/>
      <c r="M47" s="34"/>
      <c r="N47" s="75"/>
      <c r="O47" s="29"/>
      <c r="P47" s="4"/>
      <c r="Q47" s="4"/>
      <c r="R47" s="395"/>
      <c r="S47" s="32"/>
      <c r="T47" s="199"/>
      <c r="U47" s="199"/>
      <c r="V47" s="4"/>
      <c r="W47" s="29"/>
      <c r="X47" s="161"/>
      <c r="Y47" s="395"/>
      <c r="Z47" s="8"/>
      <c r="AA47" s="8"/>
      <c r="AB47" s="8"/>
      <c r="AC47" s="8"/>
      <c r="AD47" s="8"/>
      <c r="AE47" s="5"/>
      <c r="AF47" s="37" t="str">
        <f t="shared" si="0"/>
        <v/>
      </c>
      <c r="AG47" s="8"/>
      <c r="AH47" s="8"/>
      <c r="AI47" s="206"/>
      <c r="AJ47" s="5"/>
      <c r="AK47" s="5"/>
      <c r="AL47" s="202"/>
      <c r="AM47" s="5"/>
      <c r="AN47" s="5"/>
      <c r="AO47" s="5"/>
      <c r="AP47" s="29"/>
      <c r="AQ47" s="29"/>
      <c r="AR47" s="5"/>
      <c r="AS47" s="5"/>
      <c r="AT47" s="5"/>
      <c r="AU47" s="5"/>
      <c r="AV47" s="5"/>
      <c r="AW47" s="395"/>
      <c r="AX47" s="4"/>
      <c r="AY47" s="4"/>
      <c r="AZ47" s="8"/>
      <c r="BA47" s="8"/>
      <c r="BB47" s="397"/>
    </row>
    <row r="48" spans="1:54" ht="15" customHeight="1" x14ac:dyDescent="0.2">
      <c r="A48" s="39" t="str">
        <f>IF(ISBLANK('4. Company (at entry)'!A48),"",'4. Company (at entry)'!A48)</f>
        <v/>
      </c>
      <c r="B48" s="43" t="str">
        <f>IF(ISBLANK('4. Company (at entry)'!A48),"",'4. Company (at entry)'!B48)</f>
        <v/>
      </c>
      <c r="C48" s="34"/>
      <c r="D48" s="34"/>
      <c r="E48" s="29"/>
      <c r="F48" s="29"/>
      <c r="G48" s="4"/>
      <c r="H48" s="41"/>
      <c r="I48" s="7"/>
      <c r="J48" s="7"/>
      <c r="K48" s="32"/>
      <c r="L48" s="98"/>
      <c r="M48" s="34"/>
      <c r="N48" s="75"/>
      <c r="O48" s="29"/>
      <c r="P48" s="4"/>
      <c r="Q48" s="4"/>
      <c r="R48" s="395"/>
      <c r="S48" s="32"/>
      <c r="T48" s="199"/>
      <c r="U48" s="199"/>
      <c r="V48" s="4"/>
      <c r="W48" s="29"/>
      <c r="X48" s="161"/>
      <c r="Y48" s="395"/>
      <c r="Z48" s="8"/>
      <c r="AA48" s="8"/>
      <c r="AB48" s="8"/>
      <c r="AC48" s="8"/>
      <c r="AD48" s="8"/>
      <c r="AE48" s="5"/>
      <c r="AF48" s="37" t="str">
        <f t="shared" si="0"/>
        <v/>
      </c>
      <c r="AG48" s="8"/>
      <c r="AH48" s="8"/>
      <c r="AI48" s="206"/>
      <c r="AJ48" s="5"/>
      <c r="AK48" s="5"/>
      <c r="AL48" s="202"/>
      <c r="AM48" s="5"/>
      <c r="AN48" s="5"/>
      <c r="AO48" s="5"/>
      <c r="AP48" s="29"/>
      <c r="AQ48" s="29"/>
      <c r="AR48" s="5"/>
      <c r="AS48" s="5"/>
      <c r="AT48" s="5"/>
      <c r="AU48" s="5"/>
      <c r="AV48" s="5"/>
      <c r="AW48" s="395"/>
      <c r="AX48" s="4"/>
      <c r="AY48" s="4"/>
      <c r="AZ48" s="8"/>
      <c r="BA48" s="8"/>
      <c r="BB48" s="397"/>
    </row>
    <row r="49" spans="1:54" ht="15" customHeight="1" x14ac:dyDescent="0.2">
      <c r="A49" s="39" t="str">
        <f>IF(ISBLANK('4. Company (at entry)'!A49),"",'4. Company (at entry)'!A49)</f>
        <v/>
      </c>
      <c r="B49" s="43" t="str">
        <f>IF(ISBLANK('4. Company (at entry)'!A49),"",'4. Company (at entry)'!B49)</f>
        <v/>
      </c>
      <c r="C49" s="34"/>
      <c r="D49" s="34"/>
      <c r="E49" s="29"/>
      <c r="F49" s="29"/>
      <c r="G49" s="4"/>
      <c r="H49" s="41"/>
      <c r="I49" s="7"/>
      <c r="J49" s="7"/>
      <c r="K49" s="32"/>
      <c r="L49" s="98"/>
      <c r="M49" s="34"/>
      <c r="N49" s="75"/>
      <c r="O49" s="29"/>
      <c r="P49" s="4"/>
      <c r="Q49" s="4"/>
      <c r="R49" s="395"/>
      <c r="S49" s="32"/>
      <c r="T49" s="199"/>
      <c r="U49" s="199"/>
      <c r="V49" s="4"/>
      <c r="W49" s="29"/>
      <c r="X49" s="161"/>
      <c r="Y49" s="395"/>
      <c r="Z49" s="8"/>
      <c r="AA49" s="8"/>
      <c r="AB49" s="8"/>
      <c r="AC49" s="8"/>
      <c r="AD49" s="8"/>
      <c r="AE49" s="5"/>
      <c r="AF49" s="37" t="str">
        <f t="shared" si="0"/>
        <v/>
      </c>
      <c r="AG49" s="8"/>
      <c r="AH49" s="8"/>
      <c r="AI49" s="206"/>
      <c r="AJ49" s="5"/>
      <c r="AK49" s="5"/>
      <c r="AL49" s="202"/>
      <c r="AM49" s="5"/>
      <c r="AN49" s="5"/>
      <c r="AO49" s="5"/>
      <c r="AP49" s="29"/>
      <c r="AQ49" s="29"/>
      <c r="AR49" s="5"/>
      <c r="AS49" s="5"/>
      <c r="AT49" s="5"/>
      <c r="AU49" s="5"/>
      <c r="AV49" s="5"/>
      <c r="AW49" s="395"/>
      <c r="AX49" s="4"/>
      <c r="AY49" s="4"/>
      <c r="AZ49" s="8"/>
      <c r="BA49" s="8"/>
      <c r="BB49" s="397"/>
    </row>
    <row r="50" spans="1:54" ht="15" customHeight="1" x14ac:dyDescent="0.2">
      <c r="A50" s="39" t="str">
        <f>IF(ISBLANK('4. Company (at entry)'!A50),"",'4. Company (at entry)'!A50)</f>
        <v/>
      </c>
      <c r="B50" s="43" t="str">
        <f>IF(ISBLANK('4. Company (at entry)'!A50),"",'4. Company (at entry)'!B50)</f>
        <v/>
      </c>
      <c r="C50" s="34"/>
      <c r="D50" s="34"/>
      <c r="E50" s="29"/>
      <c r="F50" s="29"/>
      <c r="G50" s="4"/>
      <c r="H50" s="41"/>
      <c r="I50" s="7"/>
      <c r="J50" s="7"/>
      <c r="K50" s="32"/>
      <c r="L50" s="98"/>
      <c r="M50" s="34"/>
      <c r="N50" s="75"/>
      <c r="O50" s="29"/>
      <c r="P50" s="4"/>
      <c r="Q50" s="4"/>
      <c r="R50" s="395"/>
      <c r="S50" s="32"/>
      <c r="T50" s="199"/>
      <c r="U50" s="199"/>
      <c r="V50" s="4"/>
      <c r="W50" s="29"/>
      <c r="X50" s="161"/>
      <c r="Y50" s="395"/>
      <c r="Z50" s="8"/>
      <c r="AA50" s="8"/>
      <c r="AB50" s="8"/>
      <c r="AC50" s="8"/>
      <c r="AD50" s="8"/>
      <c r="AE50" s="5"/>
      <c r="AF50" s="37" t="str">
        <f t="shared" si="0"/>
        <v/>
      </c>
      <c r="AG50" s="8"/>
      <c r="AH50" s="8"/>
      <c r="AI50" s="206"/>
      <c r="AJ50" s="5"/>
      <c r="AK50" s="5"/>
      <c r="AL50" s="202"/>
      <c r="AM50" s="5"/>
      <c r="AN50" s="5"/>
      <c r="AO50" s="5"/>
      <c r="AP50" s="29"/>
      <c r="AQ50" s="29"/>
      <c r="AR50" s="5"/>
      <c r="AS50" s="5"/>
      <c r="AT50" s="5"/>
      <c r="AU50" s="5"/>
      <c r="AV50" s="5"/>
      <c r="AW50" s="395"/>
      <c r="AX50" s="4"/>
      <c r="AY50" s="4"/>
      <c r="AZ50" s="8"/>
      <c r="BA50" s="8"/>
      <c r="BB50" s="397"/>
    </row>
    <row r="51" spans="1:54" ht="15" customHeight="1" x14ac:dyDescent="0.2">
      <c r="A51" s="39" t="str">
        <f>IF(ISBLANK('4. Company (at entry)'!A51),"",'4. Company (at entry)'!A51)</f>
        <v/>
      </c>
      <c r="B51" s="43" t="str">
        <f>IF(ISBLANK('4. Company (at entry)'!A51),"",'4. Company (at entry)'!B51)</f>
        <v/>
      </c>
      <c r="C51" s="34"/>
      <c r="D51" s="34"/>
      <c r="E51" s="29"/>
      <c r="F51" s="29"/>
      <c r="G51" s="4"/>
      <c r="H51" s="41"/>
      <c r="I51" s="7"/>
      <c r="J51" s="7"/>
      <c r="K51" s="32"/>
      <c r="L51" s="98"/>
      <c r="M51" s="34"/>
      <c r="N51" s="75"/>
      <c r="O51" s="29"/>
      <c r="P51" s="4"/>
      <c r="Q51" s="4"/>
      <c r="R51" s="395"/>
      <c r="S51" s="32"/>
      <c r="T51" s="199"/>
      <c r="U51" s="199"/>
      <c r="V51" s="4"/>
      <c r="W51" s="29"/>
      <c r="X51" s="161"/>
      <c r="Y51" s="395"/>
      <c r="Z51" s="8"/>
      <c r="AA51" s="8"/>
      <c r="AB51" s="8"/>
      <c r="AC51" s="8"/>
      <c r="AD51" s="8"/>
      <c r="AE51" s="5"/>
      <c r="AF51" s="37" t="str">
        <f t="shared" si="0"/>
        <v/>
      </c>
      <c r="AG51" s="8"/>
      <c r="AH51" s="8"/>
      <c r="AI51" s="206"/>
      <c r="AJ51" s="5"/>
      <c r="AK51" s="5"/>
      <c r="AL51" s="202"/>
      <c r="AM51" s="5"/>
      <c r="AN51" s="5"/>
      <c r="AO51" s="5"/>
      <c r="AP51" s="29"/>
      <c r="AQ51" s="29"/>
      <c r="AR51" s="5"/>
      <c r="AS51" s="5"/>
      <c r="AT51" s="5"/>
      <c r="AU51" s="5"/>
      <c r="AV51" s="5"/>
      <c r="AW51" s="395"/>
      <c r="AX51" s="4"/>
      <c r="AY51" s="4"/>
      <c r="AZ51" s="8"/>
      <c r="BA51" s="8"/>
      <c r="BB51" s="397"/>
    </row>
    <row r="52" spans="1:54" ht="15" customHeight="1" x14ac:dyDescent="0.2">
      <c r="A52" s="39" t="str">
        <f>IF(ISBLANK('4. Company (at entry)'!A52),"",'4. Company (at entry)'!A52)</f>
        <v/>
      </c>
      <c r="B52" s="43" t="str">
        <f>IF(ISBLANK('4. Company (at entry)'!A52),"",'4. Company (at entry)'!B52)</f>
        <v/>
      </c>
      <c r="C52" s="34"/>
      <c r="D52" s="34"/>
      <c r="E52" s="29"/>
      <c r="F52" s="29"/>
      <c r="G52" s="4"/>
      <c r="H52" s="41"/>
      <c r="I52" s="7"/>
      <c r="J52" s="7"/>
      <c r="K52" s="32"/>
      <c r="L52" s="98"/>
      <c r="M52" s="34"/>
      <c r="N52" s="75"/>
      <c r="O52" s="29"/>
      <c r="P52" s="4"/>
      <c r="Q52" s="4"/>
      <c r="R52" s="395"/>
      <c r="S52" s="32"/>
      <c r="T52" s="199"/>
      <c r="U52" s="199"/>
      <c r="V52" s="4"/>
      <c r="W52" s="29"/>
      <c r="X52" s="161"/>
      <c r="Y52" s="395"/>
      <c r="Z52" s="8"/>
      <c r="AA52" s="8"/>
      <c r="AB52" s="8"/>
      <c r="AC52" s="8"/>
      <c r="AD52" s="8"/>
      <c r="AE52" s="5"/>
      <c r="AF52" s="37" t="str">
        <f t="shared" si="0"/>
        <v/>
      </c>
      <c r="AG52" s="8"/>
      <c r="AH52" s="8"/>
      <c r="AI52" s="206"/>
      <c r="AJ52" s="5"/>
      <c r="AK52" s="5"/>
      <c r="AL52" s="202"/>
      <c r="AM52" s="5"/>
      <c r="AN52" s="5"/>
      <c r="AO52" s="5"/>
      <c r="AP52" s="29"/>
      <c r="AQ52" s="29"/>
      <c r="AR52" s="5"/>
      <c r="AS52" s="5"/>
      <c r="AT52" s="5"/>
      <c r="AU52" s="5"/>
      <c r="AV52" s="5"/>
      <c r="AW52" s="395"/>
      <c r="AX52" s="4"/>
      <c r="AY52" s="4"/>
      <c r="AZ52" s="8"/>
      <c r="BA52" s="8"/>
      <c r="BB52" s="397"/>
    </row>
    <row r="53" spans="1:54" ht="15" customHeight="1" x14ac:dyDescent="0.2">
      <c r="A53" s="39" t="str">
        <f>IF(ISBLANK('4. Company (at entry)'!A53),"",'4. Company (at entry)'!A53)</f>
        <v/>
      </c>
      <c r="B53" s="43" t="str">
        <f>IF(ISBLANK('4. Company (at entry)'!A53),"",'4. Company (at entry)'!B53)</f>
        <v/>
      </c>
      <c r="C53" s="34"/>
      <c r="D53" s="34"/>
      <c r="E53" s="29"/>
      <c r="F53" s="29"/>
      <c r="G53" s="4"/>
      <c r="H53" s="41"/>
      <c r="I53" s="7"/>
      <c r="J53" s="7"/>
      <c r="K53" s="32"/>
      <c r="L53" s="98"/>
      <c r="M53" s="34"/>
      <c r="N53" s="75"/>
      <c r="O53" s="29"/>
      <c r="P53" s="4"/>
      <c r="Q53" s="4"/>
      <c r="R53" s="395"/>
      <c r="S53" s="32"/>
      <c r="T53" s="199"/>
      <c r="U53" s="199"/>
      <c r="V53" s="4"/>
      <c r="W53" s="29"/>
      <c r="X53" s="161"/>
      <c r="Y53" s="395"/>
      <c r="Z53" s="8"/>
      <c r="AA53" s="8"/>
      <c r="AB53" s="8"/>
      <c r="AC53" s="8"/>
      <c r="AD53" s="8"/>
      <c r="AE53" s="5"/>
      <c r="AF53" s="37" t="str">
        <f t="shared" si="0"/>
        <v/>
      </c>
      <c r="AG53" s="8"/>
      <c r="AH53" s="8"/>
      <c r="AI53" s="206"/>
      <c r="AJ53" s="5"/>
      <c r="AK53" s="5"/>
      <c r="AL53" s="202"/>
      <c r="AM53" s="5"/>
      <c r="AN53" s="5"/>
      <c r="AO53" s="5"/>
      <c r="AP53" s="29"/>
      <c r="AQ53" s="29"/>
      <c r="AR53" s="5"/>
      <c r="AS53" s="5"/>
      <c r="AT53" s="5"/>
      <c r="AU53" s="5"/>
      <c r="AV53" s="5"/>
      <c r="AW53" s="395"/>
      <c r="AX53" s="4"/>
      <c r="AY53" s="4"/>
      <c r="AZ53" s="8"/>
      <c r="BA53" s="8"/>
      <c r="BB53" s="397"/>
    </row>
    <row r="54" spans="1:54" ht="15" customHeight="1" x14ac:dyDescent="0.2">
      <c r="A54" s="39" t="str">
        <f>IF(ISBLANK('4. Company (at entry)'!A54),"",'4. Company (at entry)'!A54)</f>
        <v/>
      </c>
      <c r="B54" s="43" t="str">
        <f>IF(ISBLANK('4. Company (at entry)'!A54),"",'4. Company (at entry)'!B54)</f>
        <v/>
      </c>
      <c r="C54" s="34"/>
      <c r="D54" s="34"/>
      <c r="E54" s="29"/>
      <c r="F54" s="29"/>
      <c r="G54" s="4"/>
      <c r="H54" s="41"/>
      <c r="I54" s="7"/>
      <c r="J54" s="7"/>
      <c r="K54" s="32"/>
      <c r="L54" s="98"/>
      <c r="M54" s="34"/>
      <c r="N54" s="75"/>
      <c r="O54" s="29"/>
      <c r="P54" s="4"/>
      <c r="Q54" s="4"/>
      <c r="R54" s="395"/>
      <c r="S54" s="32"/>
      <c r="T54" s="199"/>
      <c r="U54" s="199"/>
      <c r="V54" s="4"/>
      <c r="W54" s="29"/>
      <c r="X54" s="161"/>
      <c r="Y54" s="395"/>
      <c r="Z54" s="8"/>
      <c r="AA54" s="8"/>
      <c r="AB54" s="8"/>
      <c r="AC54" s="8"/>
      <c r="AD54" s="8"/>
      <c r="AE54" s="5"/>
      <c r="AF54" s="37" t="str">
        <f t="shared" si="0"/>
        <v/>
      </c>
      <c r="AG54" s="8"/>
      <c r="AH54" s="8"/>
      <c r="AI54" s="206"/>
      <c r="AJ54" s="5"/>
      <c r="AK54" s="5"/>
      <c r="AL54" s="202"/>
      <c r="AM54" s="5"/>
      <c r="AN54" s="5"/>
      <c r="AO54" s="5"/>
      <c r="AP54" s="29"/>
      <c r="AQ54" s="29"/>
      <c r="AR54" s="5"/>
      <c r="AS54" s="5"/>
      <c r="AT54" s="5"/>
      <c r="AU54" s="5"/>
      <c r="AV54" s="5"/>
      <c r="AW54" s="395"/>
      <c r="AX54" s="4"/>
      <c r="AY54" s="4"/>
      <c r="AZ54" s="8"/>
      <c r="BA54" s="8"/>
      <c r="BB54" s="397"/>
    </row>
    <row r="55" spans="1:54" ht="15" customHeight="1" x14ac:dyDescent="0.2">
      <c r="A55" s="39" t="str">
        <f>IF(ISBLANK('4. Company (at entry)'!A55),"",'4. Company (at entry)'!A55)</f>
        <v/>
      </c>
      <c r="B55" s="43" t="str">
        <f>IF(ISBLANK('4. Company (at entry)'!A55),"",'4. Company (at entry)'!B55)</f>
        <v/>
      </c>
      <c r="C55" s="34"/>
      <c r="D55" s="34"/>
      <c r="E55" s="29"/>
      <c r="F55" s="29"/>
      <c r="G55" s="4"/>
      <c r="H55" s="41"/>
      <c r="I55" s="7"/>
      <c r="J55" s="7"/>
      <c r="K55" s="32"/>
      <c r="L55" s="98"/>
      <c r="M55" s="34"/>
      <c r="N55" s="75"/>
      <c r="O55" s="29"/>
      <c r="P55" s="4"/>
      <c r="Q55" s="4"/>
      <c r="R55" s="395"/>
      <c r="S55" s="32"/>
      <c r="T55" s="199"/>
      <c r="U55" s="199"/>
      <c r="V55" s="4"/>
      <c r="W55" s="29"/>
      <c r="X55" s="161"/>
      <c r="Y55" s="395"/>
      <c r="Z55" s="8"/>
      <c r="AA55" s="8"/>
      <c r="AB55" s="8"/>
      <c r="AC55" s="8"/>
      <c r="AD55" s="8"/>
      <c r="AE55" s="5"/>
      <c r="AF55" s="37" t="str">
        <f t="shared" si="0"/>
        <v/>
      </c>
      <c r="AG55" s="8"/>
      <c r="AH55" s="8"/>
      <c r="AI55" s="206"/>
      <c r="AJ55" s="5"/>
      <c r="AK55" s="5"/>
      <c r="AL55" s="202"/>
      <c r="AM55" s="5"/>
      <c r="AN55" s="5"/>
      <c r="AO55" s="5"/>
      <c r="AP55" s="29"/>
      <c r="AQ55" s="29"/>
      <c r="AR55" s="5"/>
      <c r="AS55" s="5"/>
      <c r="AT55" s="5"/>
      <c r="AU55" s="5"/>
      <c r="AV55" s="5"/>
      <c r="AW55" s="395"/>
      <c r="AX55" s="4"/>
      <c r="AY55" s="4"/>
      <c r="AZ55" s="8"/>
      <c r="BA55" s="8"/>
      <c r="BB55" s="397"/>
    </row>
    <row r="56" spans="1:54" ht="15" customHeight="1" x14ac:dyDescent="0.2">
      <c r="A56" s="39" t="str">
        <f>IF(ISBLANK('4. Company (at entry)'!A56),"",'4. Company (at entry)'!A56)</f>
        <v/>
      </c>
      <c r="B56" s="43" t="str">
        <f>IF(ISBLANK('4. Company (at entry)'!A56),"",'4. Company (at entry)'!B56)</f>
        <v/>
      </c>
      <c r="C56" s="34"/>
      <c r="D56" s="34"/>
      <c r="E56" s="29"/>
      <c r="F56" s="29"/>
      <c r="G56" s="4"/>
      <c r="H56" s="41"/>
      <c r="I56" s="7"/>
      <c r="J56" s="7"/>
      <c r="K56" s="32"/>
      <c r="L56" s="98"/>
      <c r="M56" s="34"/>
      <c r="N56" s="75"/>
      <c r="O56" s="29"/>
      <c r="P56" s="4"/>
      <c r="Q56" s="4"/>
      <c r="R56" s="395"/>
      <c r="S56" s="32"/>
      <c r="T56" s="199"/>
      <c r="U56" s="199"/>
      <c r="V56" s="4"/>
      <c r="W56" s="29"/>
      <c r="X56" s="161"/>
      <c r="Y56" s="395"/>
      <c r="Z56" s="8"/>
      <c r="AA56" s="8"/>
      <c r="AB56" s="8"/>
      <c r="AC56" s="8"/>
      <c r="AD56" s="8"/>
      <c r="AE56" s="5"/>
      <c r="AF56" s="37" t="str">
        <f t="shared" si="0"/>
        <v/>
      </c>
      <c r="AG56" s="8"/>
      <c r="AH56" s="8"/>
      <c r="AI56" s="206"/>
      <c r="AJ56" s="5"/>
      <c r="AK56" s="5"/>
      <c r="AL56" s="202"/>
      <c r="AM56" s="5"/>
      <c r="AN56" s="5"/>
      <c r="AO56" s="5"/>
      <c r="AP56" s="29"/>
      <c r="AQ56" s="29"/>
      <c r="AR56" s="5"/>
      <c r="AS56" s="5"/>
      <c r="AT56" s="5"/>
      <c r="AU56" s="5"/>
      <c r="AV56" s="5"/>
      <c r="AW56" s="395"/>
      <c r="AX56" s="4"/>
      <c r="AY56" s="4"/>
      <c r="AZ56" s="8"/>
      <c r="BA56" s="8"/>
      <c r="BB56" s="397"/>
    </row>
    <row r="57" spans="1:54" ht="15" customHeight="1" x14ac:dyDescent="0.2">
      <c r="A57" s="39" t="str">
        <f>IF(ISBLANK('4. Company (at entry)'!A57),"",'4. Company (at entry)'!A57)</f>
        <v/>
      </c>
      <c r="B57" s="43" t="str">
        <f>IF(ISBLANK('4. Company (at entry)'!A57),"",'4. Company (at entry)'!B57)</f>
        <v/>
      </c>
      <c r="C57" s="34"/>
      <c r="D57" s="34"/>
      <c r="E57" s="29"/>
      <c r="F57" s="29"/>
      <c r="G57" s="4"/>
      <c r="H57" s="41"/>
      <c r="I57" s="7"/>
      <c r="J57" s="7"/>
      <c r="K57" s="32"/>
      <c r="L57" s="98"/>
      <c r="M57" s="34"/>
      <c r="N57" s="75"/>
      <c r="O57" s="29"/>
      <c r="P57" s="4"/>
      <c r="Q57" s="4"/>
      <c r="R57" s="395"/>
      <c r="S57" s="32"/>
      <c r="T57" s="199"/>
      <c r="U57" s="199"/>
      <c r="V57" s="4"/>
      <c r="W57" s="29"/>
      <c r="X57" s="161"/>
      <c r="Y57" s="395"/>
      <c r="Z57" s="8"/>
      <c r="AA57" s="8"/>
      <c r="AB57" s="8"/>
      <c r="AC57" s="8"/>
      <c r="AD57" s="8"/>
      <c r="AE57" s="5"/>
      <c r="AF57" s="37" t="str">
        <f t="shared" si="0"/>
        <v/>
      </c>
      <c r="AG57" s="8"/>
      <c r="AH57" s="8"/>
      <c r="AI57" s="206"/>
      <c r="AJ57" s="5"/>
      <c r="AK57" s="5"/>
      <c r="AL57" s="202"/>
      <c r="AM57" s="5"/>
      <c r="AN57" s="5"/>
      <c r="AO57" s="5"/>
      <c r="AP57" s="29"/>
      <c r="AQ57" s="29"/>
      <c r="AR57" s="5"/>
      <c r="AS57" s="5"/>
      <c r="AT57" s="5"/>
      <c r="AU57" s="5"/>
      <c r="AV57" s="5"/>
      <c r="AW57" s="395"/>
      <c r="AX57" s="4"/>
      <c r="AY57" s="4"/>
      <c r="AZ57" s="8"/>
      <c r="BA57" s="8"/>
      <c r="BB57" s="397"/>
    </row>
    <row r="58" spans="1:54" ht="15" customHeight="1" x14ac:dyDescent="0.2">
      <c r="A58" s="39" t="str">
        <f>IF(ISBLANK('4. Company (at entry)'!A58),"",'4. Company (at entry)'!A58)</f>
        <v/>
      </c>
      <c r="B58" s="43" t="str">
        <f>IF(ISBLANK('4. Company (at entry)'!A58),"",'4. Company (at entry)'!B58)</f>
        <v/>
      </c>
      <c r="C58" s="34"/>
      <c r="D58" s="34"/>
      <c r="E58" s="29"/>
      <c r="F58" s="29"/>
      <c r="G58" s="4"/>
      <c r="H58" s="41"/>
      <c r="I58" s="7"/>
      <c r="J58" s="7"/>
      <c r="K58" s="32"/>
      <c r="L58" s="98"/>
      <c r="M58" s="34"/>
      <c r="N58" s="75"/>
      <c r="O58" s="29"/>
      <c r="P58" s="4"/>
      <c r="Q58" s="4"/>
      <c r="R58" s="395"/>
      <c r="S58" s="32"/>
      <c r="T58" s="199"/>
      <c r="U58" s="199"/>
      <c r="V58" s="4"/>
      <c r="W58" s="29"/>
      <c r="X58" s="161"/>
      <c r="Y58" s="395"/>
      <c r="Z58" s="8"/>
      <c r="AA58" s="8"/>
      <c r="AB58" s="8"/>
      <c r="AC58" s="8"/>
      <c r="AD58" s="8"/>
      <c r="AE58" s="5"/>
      <c r="AF58" s="37" t="str">
        <f t="shared" si="0"/>
        <v/>
      </c>
      <c r="AG58" s="8"/>
      <c r="AH58" s="8"/>
      <c r="AI58" s="206"/>
      <c r="AJ58" s="5"/>
      <c r="AK58" s="5"/>
      <c r="AL58" s="202"/>
      <c r="AM58" s="5"/>
      <c r="AN58" s="5"/>
      <c r="AO58" s="5"/>
      <c r="AP58" s="29"/>
      <c r="AQ58" s="29"/>
      <c r="AR58" s="5"/>
      <c r="AS58" s="5"/>
      <c r="AT58" s="5"/>
      <c r="AU58" s="5"/>
      <c r="AV58" s="5"/>
      <c r="AW58" s="395"/>
      <c r="AX58" s="4"/>
      <c r="AY58" s="4"/>
      <c r="AZ58" s="8"/>
      <c r="BA58" s="8"/>
      <c r="BB58" s="397"/>
    </row>
    <row r="59" spans="1:54" ht="15" customHeight="1" x14ac:dyDescent="0.2">
      <c r="A59" s="39" t="str">
        <f>IF(ISBLANK('4. Company (at entry)'!A59),"",'4. Company (at entry)'!A59)</f>
        <v/>
      </c>
      <c r="B59" s="43" t="str">
        <f>IF(ISBLANK('4. Company (at entry)'!A59),"",'4. Company (at entry)'!B59)</f>
        <v/>
      </c>
      <c r="C59" s="34"/>
      <c r="D59" s="34"/>
      <c r="E59" s="29"/>
      <c r="F59" s="29"/>
      <c r="G59" s="4"/>
      <c r="H59" s="41"/>
      <c r="I59" s="7"/>
      <c r="J59" s="7"/>
      <c r="K59" s="32"/>
      <c r="L59" s="98"/>
      <c r="M59" s="34"/>
      <c r="N59" s="75"/>
      <c r="O59" s="29"/>
      <c r="P59" s="4"/>
      <c r="Q59" s="4"/>
      <c r="R59" s="395"/>
      <c r="S59" s="32"/>
      <c r="T59" s="199"/>
      <c r="U59" s="199"/>
      <c r="V59" s="4"/>
      <c r="W59" s="29"/>
      <c r="X59" s="161"/>
      <c r="Y59" s="395"/>
      <c r="Z59" s="8"/>
      <c r="AA59" s="8"/>
      <c r="AB59" s="8"/>
      <c r="AC59" s="8"/>
      <c r="AD59" s="8"/>
      <c r="AE59" s="5"/>
      <c r="AF59" s="37" t="str">
        <f t="shared" si="0"/>
        <v/>
      </c>
      <c r="AG59" s="8"/>
      <c r="AH59" s="8"/>
      <c r="AI59" s="206"/>
      <c r="AJ59" s="5"/>
      <c r="AK59" s="5"/>
      <c r="AL59" s="202"/>
      <c r="AM59" s="5"/>
      <c r="AN59" s="5"/>
      <c r="AO59" s="5"/>
      <c r="AP59" s="29"/>
      <c r="AQ59" s="29"/>
      <c r="AR59" s="5"/>
      <c r="AS59" s="5"/>
      <c r="AT59" s="5"/>
      <c r="AU59" s="5"/>
      <c r="AV59" s="5"/>
      <c r="AW59" s="395"/>
      <c r="AX59" s="4"/>
      <c r="AY59" s="4"/>
      <c r="AZ59" s="8"/>
      <c r="BA59" s="8"/>
      <c r="BB59" s="397"/>
    </row>
    <row r="60" spans="1:54" ht="15" customHeight="1" x14ac:dyDescent="0.2">
      <c r="A60" s="39" t="str">
        <f>IF(ISBLANK('4. Company (at entry)'!A60),"",'4. Company (at entry)'!A60)</f>
        <v/>
      </c>
      <c r="B60" s="43" t="str">
        <f>IF(ISBLANK('4. Company (at entry)'!A60),"",'4. Company (at entry)'!B60)</f>
        <v/>
      </c>
      <c r="C60" s="34"/>
      <c r="D60" s="34"/>
      <c r="E60" s="29"/>
      <c r="F60" s="29"/>
      <c r="G60" s="4"/>
      <c r="H60" s="41"/>
      <c r="I60" s="7"/>
      <c r="J60" s="7"/>
      <c r="K60" s="32"/>
      <c r="L60" s="98"/>
      <c r="M60" s="34"/>
      <c r="N60" s="75"/>
      <c r="O60" s="29"/>
      <c r="P60" s="4"/>
      <c r="Q60" s="4"/>
      <c r="R60" s="395"/>
      <c r="S60" s="32"/>
      <c r="T60" s="199"/>
      <c r="U60" s="199"/>
      <c r="V60" s="4"/>
      <c r="W60" s="29"/>
      <c r="X60" s="161"/>
      <c r="Y60" s="395"/>
      <c r="Z60" s="8"/>
      <c r="AA60" s="8"/>
      <c r="AB60" s="8"/>
      <c r="AC60" s="8"/>
      <c r="AD60" s="8"/>
      <c r="AE60" s="5"/>
      <c r="AF60" s="37" t="str">
        <f t="shared" si="0"/>
        <v/>
      </c>
      <c r="AG60" s="8"/>
      <c r="AH60" s="8"/>
      <c r="AI60" s="206"/>
      <c r="AJ60" s="5"/>
      <c r="AK60" s="5"/>
      <c r="AL60" s="202"/>
      <c r="AM60" s="5"/>
      <c r="AN60" s="5"/>
      <c r="AO60" s="5"/>
      <c r="AP60" s="29"/>
      <c r="AQ60" s="29"/>
      <c r="AR60" s="5"/>
      <c r="AS60" s="5"/>
      <c r="AT60" s="5"/>
      <c r="AU60" s="5"/>
      <c r="AV60" s="5"/>
      <c r="AW60" s="395"/>
      <c r="AX60" s="4"/>
      <c r="AY60" s="4"/>
      <c r="AZ60" s="8"/>
      <c r="BA60" s="8"/>
      <c r="BB60" s="397"/>
    </row>
    <row r="61" spans="1:54" ht="15" customHeight="1" x14ac:dyDescent="0.2">
      <c r="A61" s="39" t="str">
        <f>IF(ISBLANK('4. Company (at entry)'!A61),"",'4. Company (at entry)'!A61)</f>
        <v/>
      </c>
      <c r="B61" s="43" t="str">
        <f>IF(ISBLANK('4. Company (at entry)'!A61),"",'4. Company (at entry)'!B61)</f>
        <v/>
      </c>
      <c r="C61" s="34"/>
      <c r="D61" s="34"/>
      <c r="E61" s="29"/>
      <c r="F61" s="29"/>
      <c r="G61" s="4"/>
      <c r="H61" s="41"/>
      <c r="I61" s="7"/>
      <c r="J61" s="7"/>
      <c r="K61" s="32"/>
      <c r="L61" s="98"/>
      <c r="M61" s="34"/>
      <c r="N61" s="75"/>
      <c r="O61" s="29"/>
      <c r="P61" s="4"/>
      <c r="Q61" s="4"/>
      <c r="R61" s="395"/>
      <c r="S61" s="32"/>
      <c r="T61" s="199"/>
      <c r="U61" s="199"/>
      <c r="V61" s="4"/>
      <c r="W61" s="29"/>
      <c r="X61" s="161"/>
      <c r="Y61" s="395"/>
      <c r="Z61" s="8"/>
      <c r="AA61" s="8"/>
      <c r="AB61" s="8"/>
      <c r="AC61" s="8"/>
      <c r="AD61" s="8"/>
      <c r="AE61" s="5"/>
      <c r="AF61" s="37" t="str">
        <f t="shared" si="0"/>
        <v/>
      </c>
      <c r="AG61" s="8"/>
      <c r="AH61" s="8"/>
      <c r="AI61" s="206"/>
      <c r="AJ61" s="5"/>
      <c r="AK61" s="5"/>
      <c r="AL61" s="202"/>
      <c r="AM61" s="5"/>
      <c r="AN61" s="5"/>
      <c r="AO61" s="5"/>
      <c r="AP61" s="29"/>
      <c r="AQ61" s="29"/>
      <c r="AR61" s="5"/>
      <c r="AS61" s="5"/>
      <c r="AT61" s="5"/>
      <c r="AU61" s="5"/>
      <c r="AV61" s="5"/>
      <c r="AW61" s="395"/>
      <c r="AX61" s="4"/>
      <c r="AY61" s="4"/>
      <c r="AZ61" s="8"/>
      <c r="BA61" s="8"/>
      <c r="BB61" s="397"/>
    </row>
    <row r="62" spans="1:54" ht="15" customHeight="1" x14ac:dyDescent="0.2">
      <c r="A62" s="39" t="str">
        <f>IF(ISBLANK('4. Company (at entry)'!A62),"",'4. Company (at entry)'!A62)</f>
        <v/>
      </c>
      <c r="B62" s="43" t="str">
        <f>IF(ISBLANK('4. Company (at entry)'!A62),"",'4. Company (at entry)'!B62)</f>
        <v/>
      </c>
      <c r="C62" s="34"/>
      <c r="D62" s="34"/>
      <c r="E62" s="29"/>
      <c r="F62" s="29"/>
      <c r="G62" s="4"/>
      <c r="H62" s="41"/>
      <c r="I62" s="7"/>
      <c r="J62" s="7"/>
      <c r="K62" s="32"/>
      <c r="L62" s="98"/>
      <c r="M62" s="34"/>
      <c r="N62" s="75"/>
      <c r="O62" s="29"/>
      <c r="P62" s="4"/>
      <c r="Q62" s="4"/>
      <c r="R62" s="395"/>
      <c r="S62" s="32"/>
      <c r="T62" s="199"/>
      <c r="U62" s="199"/>
      <c r="V62" s="4"/>
      <c r="W62" s="29"/>
      <c r="X62" s="161"/>
      <c r="Y62" s="395"/>
      <c r="Z62" s="8"/>
      <c r="AA62" s="8"/>
      <c r="AB62" s="8"/>
      <c r="AC62" s="8"/>
      <c r="AD62" s="8"/>
      <c r="AE62" s="5"/>
      <c r="AF62" s="37" t="str">
        <f t="shared" si="0"/>
        <v/>
      </c>
      <c r="AG62" s="8"/>
      <c r="AH62" s="8"/>
      <c r="AI62" s="206"/>
      <c r="AJ62" s="5"/>
      <c r="AK62" s="5"/>
      <c r="AL62" s="202"/>
      <c r="AM62" s="5"/>
      <c r="AN62" s="5"/>
      <c r="AO62" s="5"/>
      <c r="AP62" s="29"/>
      <c r="AQ62" s="29"/>
      <c r="AR62" s="5"/>
      <c r="AS62" s="5"/>
      <c r="AT62" s="5"/>
      <c r="AU62" s="5"/>
      <c r="AV62" s="5"/>
      <c r="AW62" s="395"/>
      <c r="AX62" s="4"/>
      <c r="AY62" s="4"/>
      <c r="AZ62" s="8"/>
      <c r="BA62" s="8"/>
      <c r="BB62" s="397"/>
    </row>
    <row r="63" spans="1:54" ht="15" customHeight="1" x14ac:dyDescent="0.2">
      <c r="A63" s="39" t="str">
        <f>IF(ISBLANK('4. Company (at entry)'!A63),"",'4. Company (at entry)'!A63)</f>
        <v/>
      </c>
      <c r="B63" s="43" t="str">
        <f>IF(ISBLANK('4. Company (at entry)'!A63),"",'4. Company (at entry)'!B63)</f>
        <v/>
      </c>
      <c r="C63" s="34"/>
      <c r="D63" s="34"/>
      <c r="E63" s="29"/>
      <c r="F63" s="29"/>
      <c r="G63" s="4"/>
      <c r="H63" s="41"/>
      <c r="I63" s="7"/>
      <c r="J63" s="7"/>
      <c r="K63" s="32"/>
      <c r="L63" s="98"/>
      <c r="M63" s="34"/>
      <c r="N63" s="75"/>
      <c r="O63" s="29"/>
      <c r="P63" s="4"/>
      <c r="Q63" s="4"/>
      <c r="R63" s="395"/>
      <c r="S63" s="32"/>
      <c r="T63" s="199"/>
      <c r="U63" s="199"/>
      <c r="V63" s="4"/>
      <c r="W63" s="29"/>
      <c r="X63" s="161"/>
      <c r="Y63" s="395"/>
      <c r="Z63" s="8"/>
      <c r="AA63" s="8"/>
      <c r="AB63" s="8"/>
      <c r="AC63" s="8"/>
      <c r="AD63" s="8"/>
      <c r="AE63" s="5"/>
      <c r="AF63" s="37" t="str">
        <f t="shared" si="0"/>
        <v/>
      </c>
      <c r="AG63" s="8"/>
      <c r="AH63" s="8"/>
      <c r="AI63" s="206"/>
      <c r="AJ63" s="5"/>
      <c r="AK63" s="5"/>
      <c r="AL63" s="202"/>
      <c r="AM63" s="5"/>
      <c r="AN63" s="5"/>
      <c r="AO63" s="5"/>
      <c r="AP63" s="29"/>
      <c r="AQ63" s="29"/>
      <c r="AR63" s="5"/>
      <c r="AS63" s="5"/>
      <c r="AT63" s="5"/>
      <c r="AU63" s="5"/>
      <c r="AV63" s="5"/>
      <c r="AW63" s="395"/>
      <c r="AX63" s="4"/>
      <c r="AY63" s="4"/>
      <c r="AZ63" s="8"/>
      <c r="BA63" s="8"/>
      <c r="BB63" s="397"/>
    </row>
    <row r="64" spans="1:54" ht="15" customHeight="1" x14ac:dyDescent="0.2">
      <c r="A64" s="39" t="str">
        <f>IF(ISBLANK('4. Company (at entry)'!A64),"",'4. Company (at entry)'!A64)</f>
        <v/>
      </c>
      <c r="B64" s="43" t="str">
        <f>IF(ISBLANK('4. Company (at entry)'!A64),"",'4. Company (at entry)'!B64)</f>
        <v/>
      </c>
      <c r="C64" s="34"/>
      <c r="D64" s="34"/>
      <c r="E64" s="29"/>
      <c r="F64" s="29"/>
      <c r="G64" s="4"/>
      <c r="H64" s="41"/>
      <c r="I64" s="7"/>
      <c r="J64" s="7"/>
      <c r="K64" s="32"/>
      <c r="L64" s="98"/>
      <c r="M64" s="34"/>
      <c r="N64" s="75"/>
      <c r="O64" s="29"/>
      <c r="P64" s="4"/>
      <c r="Q64" s="4"/>
      <c r="R64" s="395"/>
      <c r="S64" s="32"/>
      <c r="T64" s="199"/>
      <c r="U64" s="199"/>
      <c r="V64" s="4"/>
      <c r="W64" s="29"/>
      <c r="X64" s="161"/>
      <c r="Y64" s="395"/>
      <c r="Z64" s="8"/>
      <c r="AA64" s="8"/>
      <c r="AB64" s="8"/>
      <c r="AC64" s="8"/>
      <c r="AD64" s="8"/>
      <c r="AE64" s="5"/>
      <c r="AF64" s="37" t="str">
        <f t="shared" si="0"/>
        <v/>
      </c>
      <c r="AG64" s="8"/>
      <c r="AH64" s="8"/>
      <c r="AI64" s="206"/>
      <c r="AJ64" s="5"/>
      <c r="AK64" s="5"/>
      <c r="AL64" s="202"/>
      <c r="AM64" s="5"/>
      <c r="AN64" s="5"/>
      <c r="AO64" s="5"/>
      <c r="AP64" s="29"/>
      <c r="AQ64" s="29"/>
      <c r="AR64" s="5"/>
      <c r="AS64" s="5"/>
      <c r="AT64" s="5"/>
      <c r="AU64" s="5"/>
      <c r="AV64" s="5"/>
      <c r="AW64" s="395"/>
      <c r="AX64" s="4"/>
      <c r="AY64" s="4"/>
      <c r="AZ64" s="8"/>
      <c r="BA64" s="8"/>
      <c r="BB64" s="397"/>
    </row>
    <row r="65" spans="1:54" ht="15" customHeight="1" x14ac:dyDescent="0.2">
      <c r="A65" s="39" t="str">
        <f>IF(ISBLANK('4. Company (at entry)'!A65),"",'4. Company (at entry)'!A65)</f>
        <v/>
      </c>
      <c r="B65" s="43" t="str">
        <f>IF(ISBLANK('4. Company (at entry)'!A65),"",'4. Company (at entry)'!B65)</f>
        <v/>
      </c>
      <c r="C65" s="34"/>
      <c r="D65" s="34"/>
      <c r="E65" s="29"/>
      <c r="F65" s="29"/>
      <c r="G65" s="4"/>
      <c r="H65" s="41"/>
      <c r="I65" s="7"/>
      <c r="J65" s="7"/>
      <c r="K65" s="32"/>
      <c r="L65" s="98"/>
      <c r="M65" s="34"/>
      <c r="N65" s="75"/>
      <c r="O65" s="29"/>
      <c r="P65" s="4"/>
      <c r="Q65" s="4"/>
      <c r="R65" s="395"/>
      <c r="S65" s="32"/>
      <c r="T65" s="199"/>
      <c r="U65" s="199"/>
      <c r="V65" s="4"/>
      <c r="W65" s="29"/>
      <c r="X65" s="161"/>
      <c r="Y65" s="395"/>
      <c r="Z65" s="8"/>
      <c r="AA65" s="8"/>
      <c r="AB65" s="8"/>
      <c r="AC65" s="8"/>
      <c r="AD65" s="8"/>
      <c r="AE65" s="5"/>
      <c r="AF65" s="37" t="str">
        <f t="shared" si="0"/>
        <v/>
      </c>
      <c r="AG65" s="8"/>
      <c r="AH65" s="8"/>
      <c r="AI65" s="206"/>
      <c r="AJ65" s="5"/>
      <c r="AK65" s="5"/>
      <c r="AL65" s="202"/>
      <c r="AM65" s="5"/>
      <c r="AN65" s="5"/>
      <c r="AO65" s="5"/>
      <c r="AP65" s="29"/>
      <c r="AQ65" s="29"/>
      <c r="AR65" s="5"/>
      <c r="AS65" s="5"/>
      <c r="AT65" s="5"/>
      <c r="AU65" s="5"/>
      <c r="AV65" s="5"/>
      <c r="AW65" s="395"/>
      <c r="AX65" s="4"/>
      <c r="AY65" s="4"/>
      <c r="AZ65" s="8"/>
      <c r="BA65" s="8"/>
      <c r="BB65" s="397"/>
    </row>
    <row r="66" spans="1:54" ht="15" customHeight="1" x14ac:dyDescent="0.2">
      <c r="A66" s="39" t="str">
        <f>IF(ISBLANK('4. Company (at entry)'!A66),"",'4. Company (at entry)'!A66)</f>
        <v/>
      </c>
      <c r="B66" s="43" t="str">
        <f>IF(ISBLANK('4. Company (at entry)'!A66),"",'4. Company (at entry)'!B66)</f>
        <v/>
      </c>
      <c r="C66" s="34"/>
      <c r="D66" s="34"/>
      <c r="E66" s="29"/>
      <c r="F66" s="29"/>
      <c r="G66" s="4"/>
      <c r="H66" s="41"/>
      <c r="I66" s="7"/>
      <c r="J66" s="7"/>
      <c r="K66" s="32"/>
      <c r="L66" s="98"/>
      <c r="M66" s="34"/>
      <c r="N66" s="75"/>
      <c r="O66" s="29"/>
      <c r="P66" s="4"/>
      <c r="Q66" s="4"/>
      <c r="R66" s="395"/>
      <c r="S66" s="32"/>
      <c r="T66" s="199"/>
      <c r="U66" s="199"/>
      <c r="V66" s="4"/>
      <c r="W66" s="29"/>
      <c r="X66" s="161"/>
      <c r="Y66" s="395"/>
      <c r="Z66" s="8"/>
      <c r="AA66" s="8"/>
      <c r="AB66" s="8"/>
      <c r="AC66" s="8"/>
      <c r="AD66" s="8"/>
      <c r="AE66" s="5"/>
      <c r="AF66" s="37" t="str">
        <f t="shared" si="0"/>
        <v/>
      </c>
      <c r="AG66" s="8"/>
      <c r="AH66" s="8"/>
      <c r="AI66" s="206"/>
      <c r="AJ66" s="5"/>
      <c r="AK66" s="5"/>
      <c r="AL66" s="202"/>
      <c r="AM66" s="5"/>
      <c r="AN66" s="5"/>
      <c r="AO66" s="5"/>
      <c r="AP66" s="29"/>
      <c r="AQ66" s="29"/>
      <c r="AR66" s="5"/>
      <c r="AS66" s="5"/>
      <c r="AT66" s="5"/>
      <c r="AU66" s="5"/>
      <c r="AV66" s="5"/>
      <c r="AW66" s="395"/>
      <c r="AX66" s="4"/>
      <c r="AY66" s="4"/>
      <c r="AZ66" s="8"/>
      <c r="BA66" s="8"/>
      <c r="BB66" s="397"/>
    </row>
    <row r="67" spans="1:54" ht="15" customHeight="1" x14ac:dyDescent="0.2">
      <c r="A67" s="39" t="str">
        <f>IF(ISBLANK('4. Company (at entry)'!A67),"",'4. Company (at entry)'!A67)</f>
        <v/>
      </c>
      <c r="B67" s="43" t="str">
        <f>IF(ISBLANK('4. Company (at entry)'!A67),"",'4. Company (at entry)'!B67)</f>
        <v/>
      </c>
      <c r="C67" s="34"/>
      <c r="D67" s="34"/>
      <c r="E67" s="29"/>
      <c r="F67" s="29"/>
      <c r="G67" s="4"/>
      <c r="H67" s="41"/>
      <c r="I67" s="7"/>
      <c r="J67" s="7"/>
      <c r="K67" s="32"/>
      <c r="L67" s="98"/>
      <c r="M67" s="34"/>
      <c r="N67" s="75"/>
      <c r="O67" s="29"/>
      <c r="P67" s="4"/>
      <c r="Q67" s="4"/>
      <c r="R67" s="395"/>
      <c r="S67" s="32"/>
      <c r="T67" s="199"/>
      <c r="U67" s="199"/>
      <c r="V67" s="4"/>
      <c r="W67" s="29"/>
      <c r="X67" s="161"/>
      <c r="Y67" s="395"/>
      <c r="Z67" s="8"/>
      <c r="AA67" s="8"/>
      <c r="AB67" s="8"/>
      <c r="AC67" s="8"/>
      <c r="AD67" s="8"/>
      <c r="AE67" s="5"/>
      <c r="AF67" s="37" t="str">
        <f t="shared" si="0"/>
        <v/>
      </c>
      <c r="AG67" s="8"/>
      <c r="AH67" s="8"/>
      <c r="AI67" s="206"/>
      <c r="AJ67" s="5"/>
      <c r="AK67" s="5"/>
      <c r="AL67" s="202"/>
      <c r="AM67" s="5"/>
      <c r="AN67" s="5"/>
      <c r="AO67" s="5"/>
      <c r="AP67" s="29"/>
      <c r="AQ67" s="29"/>
      <c r="AR67" s="5"/>
      <c r="AS67" s="5"/>
      <c r="AT67" s="5"/>
      <c r="AU67" s="5"/>
      <c r="AV67" s="5"/>
      <c r="AW67" s="395"/>
      <c r="AX67" s="4"/>
      <c r="AY67" s="4"/>
      <c r="AZ67" s="8"/>
      <c r="BA67" s="8"/>
      <c r="BB67" s="397"/>
    </row>
    <row r="68" spans="1:54" ht="15" customHeight="1" x14ac:dyDescent="0.2">
      <c r="A68" s="39" t="str">
        <f>IF(ISBLANK('4. Company (at entry)'!A68),"",'4. Company (at entry)'!A68)</f>
        <v/>
      </c>
      <c r="B68" s="43" t="str">
        <f>IF(ISBLANK('4. Company (at entry)'!A68),"",'4. Company (at entry)'!B68)</f>
        <v/>
      </c>
      <c r="C68" s="34"/>
      <c r="D68" s="34"/>
      <c r="E68" s="29"/>
      <c r="F68" s="29"/>
      <c r="G68" s="4"/>
      <c r="H68" s="41"/>
      <c r="I68" s="7"/>
      <c r="J68" s="7"/>
      <c r="K68" s="32"/>
      <c r="L68" s="98"/>
      <c r="M68" s="34"/>
      <c r="N68" s="75"/>
      <c r="O68" s="29"/>
      <c r="P68" s="4"/>
      <c r="Q68" s="4"/>
      <c r="R68" s="395"/>
      <c r="S68" s="32"/>
      <c r="T68" s="199"/>
      <c r="U68" s="199"/>
      <c r="V68" s="4"/>
      <c r="W68" s="29"/>
      <c r="X68" s="161"/>
      <c r="Y68" s="395"/>
      <c r="Z68" s="8"/>
      <c r="AA68" s="8"/>
      <c r="AB68" s="8"/>
      <c r="AC68" s="8"/>
      <c r="AD68" s="8"/>
      <c r="AE68" s="5"/>
      <c r="AF68" s="37" t="str">
        <f t="shared" si="0"/>
        <v/>
      </c>
      <c r="AG68" s="8"/>
      <c r="AH68" s="8"/>
      <c r="AI68" s="206"/>
      <c r="AJ68" s="5"/>
      <c r="AK68" s="5"/>
      <c r="AL68" s="202"/>
      <c r="AM68" s="5"/>
      <c r="AN68" s="5"/>
      <c r="AO68" s="5"/>
      <c r="AP68" s="29"/>
      <c r="AQ68" s="29"/>
      <c r="AR68" s="5"/>
      <c r="AS68" s="5"/>
      <c r="AT68" s="5"/>
      <c r="AU68" s="5"/>
      <c r="AV68" s="5"/>
      <c r="AW68" s="395"/>
      <c r="AX68" s="4"/>
      <c r="AY68" s="4"/>
      <c r="AZ68" s="8"/>
      <c r="BA68" s="8"/>
      <c r="BB68" s="397"/>
    </row>
    <row r="69" spans="1:54" ht="15" customHeight="1" x14ac:dyDescent="0.2">
      <c r="A69" s="39" t="str">
        <f>IF(ISBLANK('4. Company (at entry)'!A69),"",'4. Company (at entry)'!A69)</f>
        <v/>
      </c>
      <c r="B69" s="43" t="str">
        <f>IF(ISBLANK('4. Company (at entry)'!A69),"",'4. Company (at entry)'!B69)</f>
        <v/>
      </c>
      <c r="C69" s="34"/>
      <c r="D69" s="34"/>
      <c r="E69" s="29"/>
      <c r="F69" s="29"/>
      <c r="G69" s="4"/>
      <c r="H69" s="41"/>
      <c r="I69" s="7"/>
      <c r="J69" s="7"/>
      <c r="K69" s="32"/>
      <c r="L69" s="98"/>
      <c r="M69" s="34"/>
      <c r="N69" s="75"/>
      <c r="O69" s="29"/>
      <c r="P69" s="4"/>
      <c r="Q69" s="4"/>
      <c r="R69" s="395"/>
      <c r="S69" s="32"/>
      <c r="T69" s="199"/>
      <c r="U69" s="199"/>
      <c r="V69" s="4"/>
      <c r="W69" s="29"/>
      <c r="X69" s="161"/>
      <c r="Y69" s="395"/>
      <c r="Z69" s="8"/>
      <c r="AA69" s="8"/>
      <c r="AB69" s="8"/>
      <c r="AC69" s="8"/>
      <c r="AD69" s="8"/>
      <c r="AE69" s="5"/>
      <c r="AF69" s="37" t="str">
        <f t="shared" si="0"/>
        <v/>
      </c>
      <c r="AG69" s="8"/>
      <c r="AH69" s="8"/>
      <c r="AI69" s="206"/>
      <c r="AJ69" s="5"/>
      <c r="AK69" s="5"/>
      <c r="AL69" s="202"/>
      <c r="AM69" s="5"/>
      <c r="AN69" s="5"/>
      <c r="AO69" s="5"/>
      <c r="AP69" s="29"/>
      <c r="AQ69" s="29"/>
      <c r="AR69" s="5"/>
      <c r="AS69" s="5"/>
      <c r="AT69" s="5"/>
      <c r="AU69" s="5"/>
      <c r="AV69" s="5"/>
      <c r="AW69" s="395"/>
      <c r="AX69" s="4"/>
      <c r="AY69" s="4"/>
      <c r="AZ69" s="8"/>
      <c r="BA69" s="8"/>
      <c r="BB69" s="397"/>
    </row>
    <row r="70" spans="1:54" ht="15" customHeight="1" x14ac:dyDescent="0.2">
      <c r="A70" s="39" t="str">
        <f>IF(ISBLANK('4. Company (at entry)'!A70),"",'4. Company (at entry)'!A70)</f>
        <v/>
      </c>
      <c r="B70" s="43" t="str">
        <f>IF(ISBLANK('4. Company (at entry)'!A70),"",'4. Company (at entry)'!B70)</f>
        <v/>
      </c>
      <c r="C70" s="34"/>
      <c r="D70" s="34"/>
      <c r="E70" s="29"/>
      <c r="F70" s="29"/>
      <c r="G70" s="4"/>
      <c r="H70" s="41"/>
      <c r="I70" s="7"/>
      <c r="J70" s="7"/>
      <c r="K70" s="32"/>
      <c r="L70" s="98"/>
      <c r="M70" s="34"/>
      <c r="N70" s="75"/>
      <c r="O70" s="29"/>
      <c r="P70" s="4"/>
      <c r="Q70" s="4"/>
      <c r="R70" s="395"/>
      <c r="S70" s="32"/>
      <c r="T70" s="199"/>
      <c r="U70" s="199"/>
      <c r="V70" s="4"/>
      <c r="W70" s="29"/>
      <c r="X70" s="161"/>
      <c r="Y70" s="395"/>
      <c r="Z70" s="8"/>
      <c r="AA70" s="8"/>
      <c r="AB70" s="8"/>
      <c r="AC70" s="8"/>
      <c r="AD70" s="8"/>
      <c r="AE70" s="5"/>
      <c r="AF70" s="37" t="str">
        <f t="shared" ref="AF70:AF103" si="1">IF(AND(AC70&lt;&gt;"",AD70&lt;&gt;""),IFERROR(IF(ISBLANK($A70), "", (AC70+AD70+AE70)),""),"")</f>
        <v/>
      </c>
      <c r="AG70" s="8"/>
      <c r="AH70" s="8"/>
      <c r="AI70" s="206"/>
      <c r="AJ70" s="5"/>
      <c r="AK70" s="5"/>
      <c r="AL70" s="202"/>
      <c r="AM70" s="5"/>
      <c r="AN70" s="5"/>
      <c r="AO70" s="5"/>
      <c r="AP70" s="29"/>
      <c r="AQ70" s="29"/>
      <c r="AR70" s="5"/>
      <c r="AS70" s="5"/>
      <c r="AT70" s="5"/>
      <c r="AU70" s="5"/>
      <c r="AV70" s="5"/>
      <c r="AW70" s="395"/>
      <c r="AX70" s="4"/>
      <c r="AY70" s="4"/>
      <c r="AZ70" s="8"/>
      <c r="BA70" s="8"/>
      <c r="BB70" s="397"/>
    </row>
    <row r="71" spans="1:54" ht="15" customHeight="1" x14ac:dyDescent="0.2">
      <c r="A71" s="39" t="str">
        <f>IF(ISBLANK('4. Company (at entry)'!A71),"",'4. Company (at entry)'!A71)</f>
        <v/>
      </c>
      <c r="B71" s="43" t="str">
        <f>IF(ISBLANK('4. Company (at entry)'!A71),"",'4. Company (at entry)'!B71)</f>
        <v/>
      </c>
      <c r="C71" s="34"/>
      <c r="D71" s="34"/>
      <c r="E71" s="29"/>
      <c r="F71" s="29"/>
      <c r="G71" s="4"/>
      <c r="H71" s="41"/>
      <c r="I71" s="7"/>
      <c r="J71" s="7"/>
      <c r="K71" s="32"/>
      <c r="L71" s="98"/>
      <c r="M71" s="34"/>
      <c r="N71" s="75"/>
      <c r="O71" s="29"/>
      <c r="P71" s="4"/>
      <c r="Q71" s="4"/>
      <c r="R71" s="395"/>
      <c r="S71" s="32"/>
      <c r="T71" s="199"/>
      <c r="U71" s="199"/>
      <c r="V71" s="4"/>
      <c r="W71" s="29"/>
      <c r="X71" s="161"/>
      <c r="Y71" s="395"/>
      <c r="Z71" s="8"/>
      <c r="AA71" s="8"/>
      <c r="AB71" s="8"/>
      <c r="AC71" s="8"/>
      <c r="AD71" s="8"/>
      <c r="AE71" s="5"/>
      <c r="AF71" s="37" t="str">
        <f t="shared" si="1"/>
        <v/>
      </c>
      <c r="AG71" s="8"/>
      <c r="AH71" s="8"/>
      <c r="AI71" s="206"/>
      <c r="AJ71" s="5"/>
      <c r="AK71" s="5"/>
      <c r="AL71" s="202"/>
      <c r="AM71" s="5"/>
      <c r="AN71" s="5"/>
      <c r="AO71" s="5"/>
      <c r="AP71" s="29"/>
      <c r="AQ71" s="29"/>
      <c r="AR71" s="5"/>
      <c r="AS71" s="5"/>
      <c r="AT71" s="5"/>
      <c r="AU71" s="5"/>
      <c r="AV71" s="5"/>
      <c r="AW71" s="395"/>
      <c r="AX71" s="4"/>
      <c r="AY71" s="4"/>
      <c r="AZ71" s="8"/>
      <c r="BA71" s="8"/>
      <c r="BB71" s="397"/>
    </row>
    <row r="72" spans="1:54" ht="15" customHeight="1" x14ac:dyDescent="0.2">
      <c r="A72" s="39" t="str">
        <f>IF(ISBLANK('4. Company (at entry)'!A72),"",'4. Company (at entry)'!A72)</f>
        <v/>
      </c>
      <c r="B72" s="43" t="str">
        <f>IF(ISBLANK('4. Company (at entry)'!A72),"",'4. Company (at entry)'!B72)</f>
        <v/>
      </c>
      <c r="C72" s="34"/>
      <c r="D72" s="34"/>
      <c r="E72" s="29"/>
      <c r="F72" s="29"/>
      <c r="G72" s="4"/>
      <c r="H72" s="41"/>
      <c r="I72" s="7"/>
      <c r="J72" s="7"/>
      <c r="K72" s="32"/>
      <c r="L72" s="98"/>
      <c r="M72" s="34"/>
      <c r="N72" s="75"/>
      <c r="O72" s="29"/>
      <c r="P72" s="4"/>
      <c r="Q72" s="4"/>
      <c r="R72" s="395"/>
      <c r="S72" s="32"/>
      <c r="T72" s="199"/>
      <c r="U72" s="199"/>
      <c r="V72" s="4"/>
      <c r="W72" s="29"/>
      <c r="X72" s="161"/>
      <c r="Y72" s="395"/>
      <c r="Z72" s="8"/>
      <c r="AA72" s="8"/>
      <c r="AB72" s="8"/>
      <c r="AC72" s="8"/>
      <c r="AD72" s="8"/>
      <c r="AE72" s="5"/>
      <c r="AF72" s="37" t="str">
        <f t="shared" si="1"/>
        <v/>
      </c>
      <c r="AG72" s="8"/>
      <c r="AH72" s="8"/>
      <c r="AI72" s="206"/>
      <c r="AJ72" s="5"/>
      <c r="AK72" s="5"/>
      <c r="AL72" s="202"/>
      <c r="AM72" s="5"/>
      <c r="AN72" s="5"/>
      <c r="AO72" s="5"/>
      <c r="AP72" s="29"/>
      <c r="AQ72" s="29"/>
      <c r="AR72" s="5"/>
      <c r="AS72" s="5"/>
      <c r="AT72" s="5"/>
      <c r="AU72" s="5"/>
      <c r="AV72" s="5"/>
      <c r="AW72" s="395"/>
      <c r="AX72" s="4"/>
      <c r="AY72" s="4"/>
      <c r="AZ72" s="8"/>
      <c r="BA72" s="8"/>
      <c r="BB72" s="397"/>
    </row>
    <row r="73" spans="1:54" ht="15" customHeight="1" x14ac:dyDescent="0.2">
      <c r="A73" s="39" t="str">
        <f>IF(ISBLANK('4. Company (at entry)'!A73),"",'4. Company (at entry)'!A73)</f>
        <v/>
      </c>
      <c r="B73" s="43" t="str">
        <f>IF(ISBLANK('4. Company (at entry)'!A73),"",'4. Company (at entry)'!B73)</f>
        <v/>
      </c>
      <c r="C73" s="34"/>
      <c r="D73" s="34"/>
      <c r="E73" s="29"/>
      <c r="F73" s="29"/>
      <c r="G73" s="4"/>
      <c r="H73" s="41"/>
      <c r="I73" s="7"/>
      <c r="J73" s="7"/>
      <c r="K73" s="32"/>
      <c r="L73" s="98"/>
      <c r="M73" s="34"/>
      <c r="N73" s="75"/>
      <c r="O73" s="29"/>
      <c r="P73" s="4"/>
      <c r="Q73" s="4"/>
      <c r="R73" s="395"/>
      <c r="S73" s="32"/>
      <c r="T73" s="199"/>
      <c r="U73" s="199"/>
      <c r="V73" s="4"/>
      <c r="W73" s="29"/>
      <c r="X73" s="161"/>
      <c r="Y73" s="395"/>
      <c r="Z73" s="8"/>
      <c r="AA73" s="8"/>
      <c r="AB73" s="8"/>
      <c r="AC73" s="8"/>
      <c r="AD73" s="8"/>
      <c r="AE73" s="5"/>
      <c r="AF73" s="37" t="str">
        <f t="shared" si="1"/>
        <v/>
      </c>
      <c r="AG73" s="8"/>
      <c r="AH73" s="8"/>
      <c r="AI73" s="206"/>
      <c r="AJ73" s="5"/>
      <c r="AK73" s="5"/>
      <c r="AL73" s="202"/>
      <c r="AM73" s="5"/>
      <c r="AN73" s="5"/>
      <c r="AO73" s="5"/>
      <c r="AP73" s="29"/>
      <c r="AQ73" s="29"/>
      <c r="AR73" s="5"/>
      <c r="AS73" s="5"/>
      <c r="AT73" s="5"/>
      <c r="AU73" s="5"/>
      <c r="AV73" s="5"/>
      <c r="AW73" s="395"/>
      <c r="AX73" s="4"/>
      <c r="AY73" s="4"/>
      <c r="AZ73" s="8"/>
      <c r="BA73" s="8"/>
      <c r="BB73" s="397"/>
    </row>
    <row r="74" spans="1:54" ht="15" customHeight="1" x14ac:dyDescent="0.2">
      <c r="A74" s="39" t="str">
        <f>IF(ISBLANK('4. Company (at entry)'!A74),"",'4. Company (at entry)'!A74)</f>
        <v/>
      </c>
      <c r="B74" s="43" t="str">
        <f>IF(ISBLANK('4. Company (at entry)'!A74),"",'4. Company (at entry)'!B74)</f>
        <v/>
      </c>
      <c r="C74" s="34"/>
      <c r="D74" s="34"/>
      <c r="E74" s="29"/>
      <c r="F74" s="29"/>
      <c r="G74" s="4"/>
      <c r="H74" s="41"/>
      <c r="I74" s="7"/>
      <c r="J74" s="7"/>
      <c r="K74" s="32"/>
      <c r="L74" s="98"/>
      <c r="M74" s="34"/>
      <c r="N74" s="75"/>
      <c r="O74" s="29"/>
      <c r="P74" s="4"/>
      <c r="Q74" s="4"/>
      <c r="R74" s="395"/>
      <c r="S74" s="32"/>
      <c r="T74" s="199"/>
      <c r="U74" s="199"/>
      <c r="V74" s="4"/>
      <c r="W74" s="29"/>
      <c r="X74" s="161"/>
      <c r="Y74" s="395"/>
      <c r="Z74" s="8"/>
      <c r="AA74" s="8"/>
      <c r="AB74" s="8"/>
      <c r="AC74" s="8"/>
      <c r="AD74" s="8"/>
      <c r="AE74" s="5"/>
      <c r="AF74" s="37" t="str">
        <f t="shared" si="1"/>
        <v/>
      </c>
      <c r="AG74" s="8"/>
      <c r="AH74" s="8"/>
      <c r="AI74" s="206"/>
      <c r="AJ74" s="5"/>
      <c r="AK74" s="5"/>
      <c r="AL74" s="202"/>
      <c r="AM74" s="5"/>
      <c r="AN74" s="5"/>
      <c r="AO74" s="5"/>
      <c r="AP74" s="29"/>
      <c r="AQ74" s="29"/>
      <c r="AR74" s="5"/>
      <c r="AS74" s="5"/>
      <c r="AT74" s="5"/>
      <c r="AU74" s="5"/>
      <c r="AV74" s="5"/>
      <c r="AW74" s="395"/>
      <c r="AX74" s="4"/>
      <c r="AY74" s="4"/>
      <c r="AZ74" s="8"/>
      <c r="BA74" s="8"/>
      <c r="BB74" s="397"/>
    </row>
    <row r="75" spans="1:54" ht="15" customHeight="1" x14ac:dyDescent="0.2">
      <c r="A75" s="39" t="str">
        <f>IF(ISBLANK('4. Company (at entry)'!A75),"",'4. Company (at entry)'!A75)</f>
        <v/>
      </c>
      <c r="B75" s="43" t="str">
        <f>IF(ISBLANK('4. Company (at entry)'!A75),"",'4. Company (at entry)'!B75)</f>
        <v/>
      </c>
      <c r="C75" s="34"/>
      <c r="D75" s="34"/>
      <c r="E75" s="29"/>
      <c r="F75" s="29"/>
      <c r="G75" s="4"/>
      <c r="H75" s="41"/>
      <c r="I75" s="7"/>
      <c r="J75" s="7"/>
      <c r="K75" s="32"/>
      <c r="L75" s="98"/>
      <c r="M75" s="34"/>
      <c r="N75" s="75"/>
      <c r="O75" s="29"/>
      <c r="P75" s="4"/>
      <c r="Q75" s="4"/>
      <c r="R75" s="395"/>
      <c r="S75" s="32"/>
      <c r="T75" s="199"/>
      <c r="U75" s="199"/>
      <c r="V75" s="4"/>
      <c r="W75" s="29"/>
      <c r="X75" s="161"/>
      <c r="Y75" s="395"/>
      <c r="Z75" s="8"/>
      <c r="AA75" s="8"/>
      <c r="AB75" s="8"/>
      <c r="AC75" s="8"/>
      <c r="AD75" s="8"/>
      <c r="AE75" s="5"/>
      <c r="AF75" s="37" t="str">
        <f t="shared" si="1"/>
        <v/>
      </c>
      <c r="AG75" s="8"/>
      <c r="AH75" s="8"/>
      <c r="AI75" s="206"/>
      <c r="AJ75" s="5"/>
      <c r="AK75" s="5"/>
      <c r="AL75" s="202"/>
      <c r="AM75" s="5"/>
      <c r="AN75" s="5"/>
      <c r="AO75" s="5"/>
      <c r="AP75" s="29"/>
      <c r="AQ75" s="29"/>
      <c r="AR75" s="5"/>
      <c r="AS75" s="5"/>
      <c r="AT75" s="5"/>
      <c r="AU75" s="5"/>
      <c r="AV75" s="5"/>
      <c r="AW75" s="395"/>
      <c r="AX75" s="4"/>
      <c r="AY75" s="4"/>
      <c r="AZ75" s="8"/>
      <c r="BA75" s="8"/>
      <c r="BB75" s="397"/>
    </row>
    <row r="76" spans="1:54" ht="15" customHeight="1" x14ac:dyDescent="0.2">
      <c r="A76" s="39" t="str">
        <f>IF(ISBLANK('4. Company (at entry)'!A76),"",'4. Company (at entry)'!A76)</f>
        <v/>
      </c>
      <c r="B76" s="43" t="str">
        <f>IF(ISBLANK('4. Company (at entry)'!A76),"",'4. Company (at entry)'!B76)</f>
        <v/>
      </c>
      <c r="C76" s="34"/>
      <c r="D76" s="34"/>
      <c r="E76" s="29"/>
      <c r="F76" s="29"/>
      <c r="G76" s="4"/>
      <c r="H76" s="41"/>
      <c r="I76" s="7"/>
      <c r="J76" s="7"/>
      <c r="K76" s="32"/>
      <c r="L76" s="98"/>
      <c r="M76" s="34"/>
      <c r="N76" s="75"/>
      <c r="O76" s="29"/>
      <c r="P76" s="4"/>
      <c r="Q76" s="4"/>
      <c r="R76" s="395"/>
      <c r="S76" s="32"/>
      <c r="T76" s="199"/>
      <c r="U76" s="199"/>
      <c r="V76" s="4"/>
      <c r="W76" s="29"/>
      <c r="X76" s="161"/>
      <c r="Y76" s="395"/>
      <c r="Z76" s="8"/>
      <c r="AA76" s="8"/>
      <c r="AB76" s="8"/>
      <c r="AC76" s="8"/>
      <c r="AD76" s="8"/>
      <c r="AE76" s="5"/>
      <c r="AF76" s="37" t="str">
        <f t="shared" si="1"/>
        <v/>
      </c>
      <c r="AG76" s="8"/>
      <c r="AH76" s="8"/>
      <c r="AI76" s="206"/>
      <c r="AJ76" s="5"/>
      <c r="AK76" s="5"/>
      <c r="AL76" s="202"/>
      <c r="AM76" s="5"/>
      <c r="AN76" s="5"/>
      <c r="AO76" s="5"/>
      <c r="AP76" s="29"/>
      <c r="AQ76" s="29"/>
      <c r="AR76" s="5"/>
      <c r="AS76" s="5"/>
      <c r="AT76" s="5"/>
      <c r="AU76" s="5"/>
      <c r="AV76" s="5"/>
      <c r="AW76" s="395"/>
      <c r="AX76" s="4"/>
      <c r="AY76" s="4"/>
      <c r="AZ76" s="8"/>
      <c r="BA76" s="8"/>
      <c r="BB76" s="397"/>
    </row>
    <row r="77" spans="1:54" ht="15" customHeight="1" x14ac:dyDescent="0.2">
      <c r="A77" s="39" t="str">
        <f>IF(ISBLANK('4. Company (at entry)'!A77),"",'4. Company (at entry)'!A77)</f>
        <v/>
      </c>
      <c r="B77" s="43" t="str">
        <f>IF(ISBLANK('4. Company (at entry)'!A77),"",'4. Company (at entry)'!B77)</f>
        <v/>
      </c>
      <c r="C77" s="34"/>
      <c r="D77" s="34"/>
      <c r="E77" s="29"/>
      <c r="F77" s="29"/>
      <c r="G77" s="4"/>
      <c r="H77" s="41"/>
      <c r="I77" s="7"/>
      <c r="J77" s="7"/>
      <c r="K77" s="32"/>
      <c r="L77" s="98"/>
      <c r="M77" s="34"/>
      <c r="N77" s="75"/>
      <c r="O77" s="29"/>
      <c r="P77" s="4"/>
      <c r="Q77" s="4"/>
      <c r="R77" s="395"/>
      <c r="S77" s="32"/>
      <c r="T77" s="199"/>
      <c r="U77" s="199"/>
      <c r="V77" s="4"/>
      <c r="W77" s="29"/>
      <c r="X77" s="161"/>
      <c r="Y77" s="395"/>
      <c r="Z77" s="8"/>
      <c r="AA77" s="8"/>
      <c r="AB77" s="8"/>
      <c r="AC77" s="8"/>
      <c r="AD77" s="8"/>
      <c r="AE77" s="5"/>
      <c r="AF77" s="37" t="str">
        <f t="shared" si="1"/>
        <v/>
      </c>
      <c r="AG77" s="8"/>
      <c r="AH77" s="8"/>
      <c r="AI77" s="206"/>
      <c r="AJ77" s="5"/>
      <c r="AK77" s="5"/>
      <c r="AL77" s="202"/>
      <c r="AM77" s="5"/>
      <c r="AN77" s="5"/>
      <c r="AO77" s="5"/>
      <c r="AP77" s="29"/>
      <c r="AQ77" s="29"/>
      <c r="AR77" s="5"/>
      <c r="AS77" s="5"/>
      <c r="AT77" s="5"/>
      <c r="AU77" s="5"/>
      <c r="AV77" s="5"/>
      <c r="AW77" s="395"/>
      <c r="AX77" s="4"/>
      <c r="AY77" s="4"/>
      <c r="AZ77" s="8"/>
      <c r="BA77" s="8"/>
      <c r="BB77" s="397"/>
    </row>
    <row r="78" spans="1:54" ht="15" customHeight="1" x14ac:dyDescent="0.2">
      <c r="A78" s="39" t="str">
        <f>IF(ISBLANK('4. Company (at entry)'!A78),"",'4. Company (at entry)'!A78)</f>
        <v/>
      </c>
      <c r="B78" s="43" t="str">
        <f>IF(ISBLANK('4. Company (at entry)'!A78),"",'4. Company (at entry)'!B78)</f>
        <v/>
      </c>
      <c r="C78" s="34"/>
      <c r="D78" s="34"/>
      <c r="E78" s="29"/>
      <c r="F78" s="29"/>
      <c r="G78" s="4"/>
      <c r="H78" s="41"/>
      <c r="I78" s="7"/>
      <c r="J78" s="7"/>
      <c r="K78" s="32"/>
      <c r="L78" s="98"/>
      <c r="M78" s="34"/>
      <c r="N78" s="75"/>
      <c r="O78" s="29"/>
      <c r="P78" s="4"/>
      <c r="Q78" s="4"/>
      <c r="R78" s="395"/>
      <c r="S78" s="32"/>
      <c r="T78" s="199"/>
      <c r="U78" s="199"/>
      <c r="V78" s="4"/>
      <c r="W78" s="29"/>
      <c r="X78" s="161"/>
      <c r="Y78" s="395"/>
      <c r="Z78" s="8"/>
      <c r="AA78" s="8"/>
      <c r="AB78" s="8"/>
      <c r="AC78" s="8"/>
      <c r="AD78" s="8"/>
      <c r="AE78" s="5"/>
      <c r="AF78" s="37" t="str">
        <f t="shared" si="1"/>
        <v/>
      </c>
      <c r="AG78" s="8"/>
      <c r="AH78" s="8"/>
      <c r="AI78" s="206"/>
      <c r="AJ78" s="5"/>
      <c r="AK78" s="5"/>
      <c r="AL78" s="202"/>
      <c r="AM78" s="5"/>
      <c r="AN78" s="5"/>
      <c r="AO78" s="5"/>
      <c r="AP78" s="29"/>
      <c r="AQ78" s="29"/>
      <c r="AR78" s="5"/>
      <c r="AS78" s="5"/>
      <c r="AT78" s="5"/>
      <c r="AU78" s="5"/>
      <c r="AV78" s="5"/>
      <c r="AW78" s="395"/>
      <c r="AX78" s="4"/>
      <c r="AY78" s="4"/>
      <c r="AZ78" s="8"/>
      <c r="BA78" s="8"/>
      <c r="BB78" s="397"/>
    </row>
    <row r="79" spans="1:54" ht="15" customHeight="1" x14ac:dyDescent="0.2">
      <c r="A79" s="39" t="str">
        <f>IF(ISBLANK('4. Company (at entry)'!A79),"",'4. Company (at entry)'!A79)</f>
        <v/>
      </c>
      <c r="B79" s="43" t="str">
        <f>IF(ISBLANK('4. Company (at entry)'!A79),"",'4. Company (at entry)'!B79)</f>
        <v/>
      </c>
      <c r="C79" s="34"/>
      <c r="D79" s="34"/>
      <c r="E79" s="29"/>
      <c r="F79" s="29"/>
      <c r="G79" s="4"/>
      <c r="H79" s="41"/>
      <c r="I79" s="7"/>
      <c r="J79" s="7"/>
      <c r="K79" s="32"/>
      <c r="L79" s="98"/>
      <c r="M79" s="34"/>
      <c r="N79" s="75"/>
      <c r="O79" s="29"/>
      <c r="P79" s="4"/>
      <c r="Q79" s="4"/>
      <c r="R79" s="395"/>
      <c r="S79" s="32"/>
      <c r="T79" s="199"/>
      <c r="U79" s="199"/>
      <c r="V79" s="4"/>
      <c r="W79" s="29"/>
      <c r="X79" s="161"/>
      <c r="Y79" s="395"/>
      <c r="Z79" s="8"/>
      <c r="AA79" s="8"/>
      <c r="AB79" s="8"/>
      <c r="AC79" s="8"/>
      <c r="AD79" s="8"/>
      <c r="AE79" s="5"/>
      <c r="AF79" s="37" t="str">
        <f t="shared" si="1"/>
        <v/>
      </c>
      <c r="AG79" s="8"/>
      <c r="AH79" s="8"/>
      <c r="AI79" s="206"/>
      <c r="AJ79" s="5"/>
      <c r="AK79" s="5"/>
      <c r="AL79" s="202"/>
      <c r="AM79" s="5"/>
      <c r="AN79" s="5"/>
      <c r="AO79" s="5"/>
      <c r="AP79" s="29"/>
      <c r="AQ79" s="29"/>
      <c r="AR79" s="5"/>
      <c r="AS79" s="5"/>
      <c r="AT79" s="5"/>
      <c r="AU79" s="5"/>
      <c r="AV79" s="5"/>
      <c r="AW79" s="395"/>
      <c r="AX79" s="4"/>
      <c r="AY79" s="4"/>
      <c r="AZ79" s="8"/>
      <c r="BA79" s="8"/>
      <c r="BB79" s="397"/>
    </row>
    <row r="80" spans="1:54" ht="15" customHeight="1" x14ac:dyDescent="0.2">
      <c r="A80" s="39" t="str">
        <f>IF(ISBLANK('4. Company (at entry)'!A80),"",'4. Company (at entry)'!A80)</f>
        <v/>
      </c>
      <c r="B80" s="43" t="str">
        <f>IF(ISBLANK('4. Company (at entry)'!A80),"",'4. Company (at entry)'!B80)</f>
        <v/>
      </c>
      <c r="C80" s="34"/>
      <c r="D80" s="34"/>
      <c r="E80" s="29"/>
      <c r="F80" s="29"/>
      <c r="G80" s="4"/>
      <c r="H80" s="41"/>
      <c r="I80" s="7"/>
      <c r="J80" s="7"/>
      <c r="K80" s="32"/>
      <c r="L80" s="98"/>
      <c r="M80" s="34"/>
      <c r="N80" s="75"/>
      <c r="O80" s="29"/>
      <c r="P80" s="4"/>
      <c r="Q80" s="4"/>
      <c r="R80" s="395"/>
      <c r="S80" s="32"/>
      <c r="T80" s="199"/>
      <c r="U80" s="199"/>
      <c r="V80" s="4"/>
      <c r="W80" s="29"/>
      <c r="X80" s="161"/>
      <c r="Y80" s="395"/>
      <c r="Z80" s="8"/>
      <c r="AA80" s="8"/>
      <c r="AB80" s="8"/>
      <c r="AC80" s="8"/>
      <c r="AD80" s="8"/>
      <c r="AE80" s="5"/>
      <c r="AF80" s="37" t="str">
        <f t="shared" si="1"/>
        <v/>
      </c>
      <c r="AG80" s="8"/>
      <c r="AH80" s="8"/>
      <c r="AI80" s="206"/>
      <c r="AJ80" s="5"/>
      <c r="AK80" s="5"/>
      <c r="AL80" s="202"/>
      <c r="AM80" s="5"/>
      <c r="AN80" s="5"/>
      <c r="AO80" s="5"/>
      <c r="AP80" s="29"/>
      <c r="AQ80" s="29"/>
      <c r="AR80" s="5"/>
      <c r="AS80" s="5"/>
      <c r="AT80" s="5"/>
      <c r="AU80" s="5"/>
      <c r="AV80" s="5"/>
      <c r="AW80" s="395"/>
      <c r="AX80" s="4"/>
      <c r="AY80" s="4"/>
      <c r="AZ80" s="8"/>
      <c r="BA80" s="8"/>
      <c r="BB80" s="397"/>
    </row>
    <row r="81" spans="1:54" ht="15" customHeight="1" x14ac:dyDescent="0.2">
      <c r="A81" s="39" t="str">
        <f>IF(ISBLANK('4. Company (at entry)'!A81),"",'4. Company (at entry)'!A81)</f>
        <v/>
      </c>
      <c r="B81" s="43" t="str">
        <f>IF(ISBLANK('4. Company (at entry)'!A81),"",'4. Company (at entry)'!B81)</f>
        <v/>
      </c>
      <c r="C81" s="34"/>
      <c r="D81" s="34"/>
      <c r="E81" s="29"/>
      <c r="F81" s="29"/>
      <c r="G81" s="4"/>
      <c r="H81" s="41"/>
      <c r="I81" s="7"/>
      <c r="J81" s="7"/>
      <c r="K81" s="32"/>
      <c r="L81" s="98"/>
      <c r="M81" s="34"/>
      <c r="N81" s="75"/>
      <c r="O81" s="29"/>
      <c r="P81" s="4"/>
      <c r="Q81" s="4"/>
      <c r="R81" s="395"/>
      <c r="S81" s="32"/>
      <c r="T81" s="199"/>
      <c r="U81" s="199"/>
      <c r="V81" s="4"/>
      <c r="W81" s="29"/>
      <c r="X81" s="161"/>
      <c r="Y81" s="395"/>
      <c r="Z81" s="8"/>
      <c r="AA81" s="8"/>
      <c r="AB81" s="8"/>
      <c r="AC81" s="8"/>
      <c r="AD81" s="8"/>
      <c r="AE81" s="5"/>
      <c r="AF81" s="37" t="str">
        <f t="shared" si="1"/>
        <v/>
      </c>
      <c r="AG81" s="8"/>
      <c r="AH81" s="8"/>
      <c r="AI81" s="206"/>
      <c r="AJ81" s="5"/>
      <c r="AK81" s="5"/>
      <c r="AL81" s="202"/>
      <c r="AM81" s="5"/>
      <c r="AN81" s="5"/>
      <c r="AO81" s="5"/>
      <c r="AP81" s="29"/>
      <c r="AQ81" s="29"/>
      <c r="AR81" s="5"/>
      <c r="AS81" s="5"/>
      <c r="AT81" s="5"/>
      <c r="AU81" s="5"/>
      <c r="AV81" s="5"/>
      <c r="AW81" s="395"/>
      <c r="AX81" s="4"/>
      <c r="AY81" s="4"/>
      <c r="AZ81" s="8"/>
      <c r="BA81" s="8"/>
      <c r="BB81" s="397"/>
    </row>
    <row r="82" spans="1:54" ht="15" customHeight="1" x14ac:dyDescent="0.2">
      <c r="A82" s="39" t="str">
        <f>IF(ISBLANK('4. Company (at entry)'!A82),"",'4. Company (at entry)'!A82)</f>
        <v/>
      </c>
      <c r="B82" s="43" t="str">
        <f>IF(ISBLANK('4. Company (at entry)'!A82),"",'4. Company (at entry)'!B82)</f>
        <v/>
      </c>
      <c r="C82" s="34"/>
      <c r="D82" s="34"/>
      <c r="E82" s="29"/>
      <c r="F82" s="29"/>
      <c r="G82" s="4"/>
      <c r="H82" s="41"/>
      <c r="I82" s="7"/>
      <c r="J82" s="7"/>
      <c r="K82" s="32"/>
      <c r="L82" s="98"/>
      <c r="M82" s="34"/>
      <c r="N82" s="75"/>
      <c r="O82" s="29"/>
      <c r="P82" s="4"/>
      <c r="Q82" s="4"/>
      <c r="R82" s="395"/>
      <c r="S82" s="32"/>
      <c r="T82" s="199"/>
      <c r="U82" s="199"/>
      <c r="V82" s="4"/>
      <c r="W82" s="29"/>
      <c r="X82" s="161"/>
      <c r="Y82" s="395"/>
      <c r="Z82" s="8"/>
      <c r="AA82" s="8"/>
      <c r="AB82" s="8"/>
      <c r="AC82" s="8"/>
      <c r="AD82" s="8"/>
      <c r="AE82" s="5"/>
      <c r="AF82" s="37" t="str">
        <f t="shared" si="1"/>
        <v/>
      </c>
      <c r="AG82" s="8"/>
      <c r="AH82" s="8"/>
      <c r="AI82" s="206"/>
      <c r="AJ82" s="5"/>
      <c r="AK82" s="5"/>
      <c r="AL82" s="202"/>
      <c r="AM82" s="5"/>
      <c r="AN82" s="5"/>
      <c r="AO82" s="5"/>
      <c r="AP82" s="29"/>
      <c r="AQ82" s="29"/>
      <c r="AR82" s="5"/>
      <c r="AS82" s="5"/>
      <c r="AT82" s="5"/>
      <c r="AU82" s="5"/>
      <c r="AV82" s="5"/>
      <c r="AW82" s="395"/>
      <c r="AX82" s="4"/>
      <c r="AY82" s="4"/>
      <c r="AZ82" s="8"/>
      <c r="BA82" s="8"/>
      <c r="BB82" s="397"/>
    </row>
    <row r="83" spans="1:54" ht="15" customHeight="1" x14ac:dyDescent="0.2">
      <c r="A83" s="39" t="str">
        <f>IF(ISBLANK('4. Company (at entry)'!A83),"",'4. Company (at entry)'!A83)</f>
        <v/>
      </c>
      <c r="B83" s="43" t="str">
        <f>IF(ISBLANK('4. Company (at entry)'!A83),"",'4. Company (at entry)'!B83)</f>
        <v/>
      </c>
      <c r="C83" s="34"/>
      <c r="D83" s="34"/>
      <c r="E83" s="29"/>
      <c r="F83" s="29"/>
      <c r="G83" s="4"/>
      <c r="H83" s="41"/>
      <c r="I83" s="7"/>
      <c r="J83" s="7"/>
      <c r="K83" s="32"/>
      <c r="L83" s="98"/>
      <c r="M83" s="34"/>
      <c r="N83" s="75"/>
      <c r="O83" s="29"/>
      <c r="P83" s="4"/>
      <c r="Q83" s="4"/>
      <c r="R83" s="395"/>
      <c r="S83" s="32"/>
      <c r="T83" s="199"/>
      <c r="U83" s="199"/>
      <c r="V83" s="4"/>
      <c r="W83" s="29"/>
      <c r="X83" s="161"/>
      <c r="Y83" s="395"/>
      <c r="Z83" s="8"/>
      <c r="AA83" s="8"/>
      <c r="AB83" s="8"/>
      <c r="AC83" s="8"/>
      <c r="AD83" s="8"/>
      <c r="AE83" s="5"/>
      <c r="AF83" s="37" t="str">
        <f t="shared" si="1"/>
        <v/>
      </c>
      <c r="AG83" s="8"/>
      <c r="AH83" s="8"/>
      <c r="AI83" s="206"/>
      <c r="AJ83" s="5"/>
      <c r="AK83" s="5"/>
      <c r="AL83" s="202"/>
      <c r="AM83" s="5"/>
      <c r="AN83" s="5"/>
      <c r="AO83" s="5"/>
      <c r="AP83" s="29"/>
      <c r="AQ83" s="29"/>
      <c r="AR83" s="5"/>
      <c r="AS83" s="5"/>
      <c r="AT83" s="5"/>
      <c r="AU83" s="5"/>
      <c r="AV83" s="5"/>
      <c r="AW83" s="395"/>
      <c r="AX83" s="4"/>
      <c r="AY83" s="4"/>
      <c r="AZ83" s="8"/>
      <c r="BA83" s="8"/>
      <c r="BB83" s="397"/>
    </row>
    <row r="84" spans="1:54" ht="15" customHeight="1" x14ac:dyDescent="0.2">
      <c r="A84" s="39" t="str">
        <f>IF(ISBLANK('4. Company (at entry)'!A84),"",'4. Company (at entry)'!A84)</f>
        <v/>
      </c>
      <c r="B84" s="43" t="str">
        <f>IF(ISBLANK('4. Company (at entry)'!A84),"",'4. Company (at entry)'!B84)</f>
        <v/>
      </c>
      <c r="C84" s="34"/>
      <c r="D84" s="34"/>
      <c r="E84" s="29"/>
      <c r="F84" s="29"/>
      <c r="G84" s="4"/>
      <c r="H84" s="41"/>
      <c r="I84" s="7"/>
      <c r="J84" s="7"/>
      <c r="K84" s="32"/>
      <c r="L84" s="98"/>
      <c r="M84" s="34"/>
      <c r="N84" s="75"/>
      <c r="O84" s="29"/>
      <c r="P84" s="4"/>
      <c r="Q84" s="4"/>
      <c r="R84" s="395"/>
      <c r="S84" s="32"/>
      <c r="T84" s="199"/>
      <c r="U84" s="199"/>
      <c r="V84" s="4"/>
      <c r="W84" s="29"/>
      <c r="X84" s="161"/>
      <c r="Y84" s="395"/>
      <c r="Z84" s="8"/>
      <c r="AA84" s="8"/>
      <c r="AB84" s="8"/>
      <c r="AC84" s="8"/>
      <c r="AD84" s="8"/>
      <c r="AE84" s="5"/>
      <c r="AF84" s="37" t="str">
        <f t="shared" si="1"/>
        <v/>
      </c>
      <c r="AG84" s="8"/>
      <c r="AH84" s="8"/>
      <c r="AI84" s="206"/>
      <c r="AJ84" s="5"/>
      <c r="AK84" s="5"/>
      <c r="AL84" s="202"/>
      <c r="AM84" s="5"/>
      <c r="AN84" s="5"/>
      <c r="AO84" s="5"/>
      <c r="AP84" s="29"/>
      <c r="AQ84" s="29"/>
      <c r="AR84" s="5"/>
      <c r="AS84" s="5"/>
      <c r="AT84" s="5"/>
      <c r="AU84" s="5"/>
      <c r="AV84" s="5"/>
      <c r="AW84" s="395"/>
      <c r="AX84" s="4"/>
      <c r="AY84" s="4"/>
      <c r="AZ84" s="8"/>
      <c r="BA84" s="8"/>
      <c r="BB84" s="397"/>
    </row>
    <row r="85" spans="1:54" ht="15" customHeight="1" x14ac:dyDescent="0.2">
      <c r="A85" s="39" t="str">
        <f>IF(ISBLANK('4. Company (at entry)'!A85),"",'4. Company (at entry)'!A85)</f>
        <v/>
      </c>
      <c r="B85" s="43" t="str">
        <f>IF(ISBLANK('4. Company (at entry)'!A85),"",'4. Company (at entry)'!B85)</f>
        <v/>
      </c>
      <c r="C85" s="34"/>
      <c r="D85" s="34"/>
      <c r="E85" s="29"/>
      <c r="F85" s="29"/>
      <c r="G85" s="4"/>
      <c r="H85" s="41"/>
      <c r="I85" s="7"/>
      <c r="J85" s="7"/>
      <c r="K85" s="32"/>
      <c r="L85" s="98"/>
      <c r="M85" s="34"/>
      <c r="N85" s="75"/>
      <c r="O85" s="29"/>
      <c r="P85" s="4"/>
      <c r="Q85" s="4"/>
      <c r="R85" s="395"/>
      <c r="S85" s="32"/>
      <c r="T85" s="199"/>
      <c r="U85" s="199"/>
      <c r="V85" s="4"/>
      <c r="W85" s="29"/>
      <c r="X85" s="161"/>
      <c r="Y85" s="395"/>
      <c r="Z85" s="8"/>
      <c r="AA85" s="8"/>
      <c r="AB85" s="8"/>
      <c r="AC85" s="8"/>
      <c r="AD85" s="8"/>
      <c r="AE85" s="5"/>
      <c r="AF85" s="37" t="str">
        <f t="shared" si="1"/>
        <v/>
      </c>
      <c r="AG85" s="8"/>
      <c r="AH85" s="8"/>
      <c r="AI85" s="206"/>
      <c r="AJ85" s="5"/>
      <c r="AK85" s="5"/>
      <c r="AL85" s="202"/>
      <c r="AM85" s="5"/>
      <c r="AN85" s="5"/>
      <c r="AO85" s="5"/>
      <c r="AP85" s="29"/>
      <c r="AQ85" s="29"/>
      <c r="AR85" s="5"/>
      <c r="AS85" s="5"/>
      <c r="AT85" s="5"/>
      <c r="AU85" s="5"/>
      <c r="AV85" s="5"/>
      <c r="AW85" s="395"/>
      <c r="AX85" s="4"/>
      <c r="AY85" s="4"/>
      <c r="AZ85" s="8"/>
      <c r="BA85" s="8"/>
      <c r="BB85" s="397"/>
    </row>
    <row r="86" spans="1:54" ht="15" customHeight="1" x14ac:dyDescent="0.2">
      <c r="A86" s="39" t="str">
        <f>IF(ISBLANK('4. Company (at entry)'!A86),"",'4. Company (at entry)'!A86)</f>
        <v/>
      </c>
      <c r="B86" s="43" t="str">
        <f>IF(ISBLANK('4. Company (at entry)'!A86),"",'4. Company (at entry)'!B86)</f>
        <v/>
      </c>
      <c r="C86" s="34"/>
      <c r="D86" s="34"/>
      <c r="E86" s="29"/>
      <c r="F86" s="29"/>
      <c r="G86" s="4"/>
      <c r="H86" s="41"/>
      <c r="I86" s="7"/>
      <c r="J86" s="7"/>
      <c r="K86" s="32"/>
      <c r="L86" s="98"/>
      <c r="M86" s="34"/>
      <c r="N86" s="75"/>
      <c r="O86" s="29"/>
      <c r="P86" s="4"/>
      <c r="Q86" s="4"/>
      <c r="R86" s="395"/>
      <c r="S86" s="32"/>
      <c r="T86" s="199"/>
      <c r="U86" s="199"/>
      <c r="V86" s="4"/>
      <c r="W86" s="29"/>
      <c r="X86" s="161"/>
      <c r="Y86" s="395"/>
      <c r="Z86" s="8"/>
      <c r="AA86" s="8"/>
      <c r="AB86" s="8"/>
      <c r="AC86" s="8"/>
      <c r="AD86" s="8"/>
      <c r="AE86" s="5"/>
      <c r="AF86" s="37" t="str">
        <f t="shared" si="1"/>
        <v/>
      </c>
      <c r="AG86" s="8"/>
      <c r="AH86" s="8"/>
      <c r="AI86" s="206"/>
      <c r="AJ86" s="5"/>
      <c r="AK86" s="5"/>
      <c r="AL86" s="202"/>
      <c r="AM86" s="5"/>
      <c r="AN86" s="5"/>
      <c r="AO86" s="5"/>
      <c r="AP86" s="29"/>
      <c r="AQ86" s="29"/>
      <c r="AR86" s="5"/>
      <c r="AS86" s="5"/>
      <c r="AT86" s="5"/>
      <c r="AU86" s="5"/>
      <c r="AV86" s="5"/>
      <c r="AW86" s="395"/>
      <c r="AX86" s="4"/>
      <c r="AY86" s="4"/>
      <c r="AZ86" s="8"/>
      <c r="BA86" s="8"/>
      <c r="BB86" s="397"/>
    </row>
    <row r="87" spans="1:54" ht="15" customHeight="1" x14ac:dyDescent="0.2">
      <c r="A87" s="39" t="str">
        <f>IF(ISBLANK('4. Company (at entry)'!A87),"",'4. Company (at entry)'!A87)</f>
        <v/>
      </c>
      <c r="B87" s="43" t="str">
        <f>IF(ISBLANK('4. Company (at entry)'!A87),"",'4. Company (at entry)'!B87)</f>
        <v/>
      </c>
      <c r="C87" s="34"/>
      <c r="D87" s="34"/>
      <c r="E87" s="29"/>
      <c r="F87" s="29"/>
      <c r="G87" s="4"/>
      <c r="H87" s="41"/>
      <c r="I87" s="7"/>
      <c r="J87" s="7"/>
      <c r="K87" s="32"/>
      <c r="L87" s="98"/>
      <c r="M87" s="34"/>
      <c r="N87" s="75"/>
      <c r="O87" s="29"/>
      <c r="P87" s="4"/>
      <c r="Q87" s="4"/>
      <c r="R87" s="395"/>
      <c r="S87" s="32"/>
      <c r="T87" s="199"/>
      <c r="U87" s="199"/>
      <c r="V87" s="4"/>
      <c r="W87" s="29"/>
      <c r="X87" s="161"/>
      <c r="Y87" s="395"/>
      <c r="Z87" s="8"/>
      <c r="AA87" s="8"/>
      <c r="AB87" s="8"/>
      <c r="AC87" s="8"/>
      <c r="AD87" s="8"/>
      <c r="AE87" s="5"/>
      <c r="AF87" s="37" t="str">
        <f t="shared" si="1"/>
        <v/>
      </c>
      <c r="AG87" s="8"/>
      <c r="AH87" s="8"/>
      <c r="AI87" s="206"/>
      <c r="AJ87" s="5"/>
      <c r="AK87" s="5"/>
      <c r="AL87" s="202"/>
      <c r="AM87" s="5"/>
      <c r="AN87" s="5"/>
      <c r="AO87" s="5"/>
      <c r="AP87" s="29"/>
      <c r="AQ87" s="29"/>
      <c r="AR87" s="5"/>
      <c r="AS87" s="5"/>
      <c r="AT87" s="5"/>
      <c r="AU87" s="5"/>
      <c r="AV87" s="5"/>
      <c r="AW87" s="395"/>
      <c r="AX87" s="4"/>
      <c r="AY87" s="4"/>
      <c r="AZ87" s="8"/>
      <c r="BA87" s="8"/>
      <c r="BB87" s="397"/>
    </row>
    <row r="88" spans="1:54" ht="15" customHeight="1" x14ac:dyDescent="0.2">
      <c r="A88" s="39" t="str">
        <f>IF(ISBLANK('4. Company (at entry)'!A88),"",'4. Company (at entry)'!A88)</f>
        <v/>
      </c>
      <c r="B88" s="43" t="str">
        <f>IF(ISBLANK('4. Company (at entry)'!A88),"",'4. Company (at entry)'!B88)</f>
        <v/>
      </c>
      <c r="C88" s="34"/>
      <c r="D88" s="34"/>
      <c r="E88" s="29"/>
      <c r="F88" s="29"/>
      <c r="G88" s="4"/>
      <c r="H88" s="41"/>
      <c r="I88" s="7"/>
      <c r="J88" s="7"/>
      <c r="K88" s="32"/>
      <c r="L88" s="98"/>
      <c r="M88" s="34"/>
      <c r="N88" s="75"/>
      <c r="O88" s="29"/>
      <c r="P88" s="4"/>
      <c r="Q88" s="4"/>
      <c r="R88" s="395"/>
      <c r="S88" s="32"/>
      <c r="T88" s="199"/>
      <c r="U88" s="199"/>
      <c r="V88" s="4"/>
      <c r="W88" s="29"/>
      <c r="X88" s="161"/>
      <c r="Y88" s="395"/>
      <c r="Z88" s="8"/>
      <c r="AA88" s="8"/>
      <c r="AB88" s="8"/>
      <c r="AC88" s="8"/>
      <c r="AD88" s="8"/>
      <c r="AE88" s="5"/>
      <c r="AF88" s="37" t="str">
        <f t="shared" si="1"/>
        <v/>
      </c>
      <c r="AG88" s="8"/>
      <c r="AH88" s="8"/>
      <c r="AI88" s="206"/>
      <c r="AJ88" s="5"/>
      <c r="AK88" s="5"/>
      <c r="AL88" s="202"/>
      <c r="AM88" s="5"/>
      <c r="AN88" s="5"/>
      <c r="AO88" s="5"/>
      <c r="AP88" s="29"/>
      <c r="AQ88" s="29"/>
      <c r="AR88" s="5"/>
      <c r="AS88" s="5"/>
      <c r="AT88" s="5"/>
      <c r="AU88" s="5"/>
      <c r="AV88" s="5"/>
      <c r="AW88" s="395"/>
      <c r="AX88" s="4"/>
      <c r="AY88" s="4"/>
      <c r="AZ88" s="8"/>
      <c r="BA88" s="8"/>
      <c r="BB88" s="397"/>
    </row>
    <row r="89" spans="1:54" ht="15" customHeight="1" x14ac:dyDescent="0.2">
      <c r="A89" s="39" t="str">
        <f>IF(ISBLANK('4. Company (at entry)'!A89),"",'4. Company (at entry)'!A89)</f>
        <v/>
      </c>
      <c r="B89" s="43" t="str">
        <f>IF(ISBLANK('4. Company (at entry)'!A89),"",'4. Company (at entry)'!B89)</f>
        <v/>
      </c>
      <c r="C89" s="34"/>
      <c r="D89" s="34"/>
      <c r="E89" s="29"/>
      <c r="F89" s="29"/>
      <c r="G89" s="4"/>
      <c r="H89" s="41"/>
      <c r="I89" s="7"/>
      <c r="J89" s="7"/>
      <c r="K89" s="32"/>
      <c r="L89" s="98"/>
      <c r="M89" s="34"/>
      <c r="N89" s="75"/>
      <c r="O89" s="29"/>
      <c r="P89" s="4"/>
      <c r="Q89" s="4"/>
      <c r="R89" s="395"/>
      <c r="S89" s="32"/>
      <c r="T89" s="199"/>
      <c r="U89" s="199"/>
      <c r="V89" s="4"/>
      <c r="W89" s="29"/>
      <c r="X89" s="161"/>
      <c r="Y89" s="395"/>
      <c r="Z89" s="8"/>
      <c r="AA89" s="8"/>
      <c r="AB89" s="8"/>
      <c r="AC89" s="8"/>
      <c r="AD89" s="8"/>
      <c r="AE89" s="5"/>
      <c r="AF89" s="37" t="str">
        <f t="shared" si="1"/>
        <v/>
      </c>
      <c r="AG89" s="8"/>
      <c r="AH89" s="8"/>
      <c r="AI89" s="206"/>
      <c r="AJ89" s="5"/>
      <c r="AK89" s="5"/>
      <c r="AL89" s="202"/>
      <c r="AM89" s="5"/>
      <c r="AN89" s="5"/>
      <c r="AO89" s="5"/>
      <c r="AP89" s="29"/>
      <c r="AQ89" s="29"/>
      <c r="AR89" s="5"/>
      <c r="AS89" s="5"/>
      <c r="AT89" s="5"/>
      <c r="AU89" s="5"/>
      <c r="AV89" s="5"/>
      <c r="AW89" s="395"/>
      <c r="AX89" s="4"/>
      <c r="AY89" s="4"/>
      <c r="AZ89" s="8"/>
      <c r="BA89" s="8"/>
      <c r="BB89" s="397"/>
    </row>
    <row r="90" spans="1:54" ht="15" customHeight="1" x14ac:dyDescent="0.2">
      <c r="A90" s="39" t="str">
        <f>IF(ISBLANK('4. Company (at entry)'!A90),"",'4. Company (at entry)'!A90)</f>
        <v/>
      </c>
      <c r="B90" s="43" t="str">
        <f>IF(ISBLANK('4. Company (at entry)'!A90),"",'4. Company (at entry)'!B90)</f>
        <v/>
      </c>
      <c r="C90" s="34"/>
      <c r="D90" s="34"/>
      <c r="E90" s="29"/>
      <c r="F90" s="29"/>
      <c r="G90" s="4"/>
      <c r="H90" s="41"/>
      <c r="I90" s="7"/>
      <c r="J90" s="7"/>
      <c r="K90" s="32"/>
      <c r="L90" s="98"/>
      <c r="M90" s="34"/>
      <c r="N90" s="75"/>
      <c r="O90" s="29"/>
      <c r="P90" s="4"/>
      <c r="Q90" s="4"/>
      <c r="R90" s="395"/>
      <c r="S90" s="32"/>
      <c r="T90" s="199"/>
      <c r="U90" s="199"/>
      <c r="V90" s="4"/>
      <c r="W90" s="29"/>
      <c r="X90" s="161"/>
      <c r="Y90" s="395"/>
      <c r="Z90" s="8"/>
      <c r="AA90" s="8"/>
      <c r="AB90" s="8"/>
      <c r="AC90" s="8"/>
      <c r="AD90" s="8"/>
      <c r="AE90" s="5"/>
      <c r="AF90" s="37" t="str">
        <f t="shared" si="1"/>
        <v/>
      </c>
      <c r="AG90" s="8"/>
      <c r="AH90" s="8"/>
      <c r="AI90" s="206"/>
      <c r="AJ90" s="5"/>
      <c r="AK90" s="5"/>
      <c r="AL90" s="202"/>
      <c r="AM90" s="5"/>
      <c r="AN90" s="5"/>
      <c r="AO90" s="5"/>
      <c r="AP90" s="29"/>
      <c r="AQ90" s="29"/>
      <c r="AR90" s="5"/>
      <c r="AS90" s="5"/>
      <c r="AT90" s="5"/>
      <c r="AU90" s="5"/>
      <c r="AV90" s="5"/>
      <c r="AW90" s="395"/>
      <c r="AX90" s="4"/>
      <c r="AY90" s="4"/>
      <c r="AZ90" s="8"/>
      <c r="BA90" s="8"/>
      <c r="BB90" s="397"/>
    </row>
    <row r="91" spans="1:54" ht="15" customHeight="1" x14ac:dyDescent="0.2">
      <c r="A91" s="39" t="str">
        <f>IF(ISBLANK('4. Company (at entry)'!A91),"",'4. Company (at entry)'!A91)</f>
        <v/>
      </c>
      <c r="B91" s="43" t="str">
        <f>IF(ISBLANK('4. Company (at entry)'!A91),"",'4. Company (at entry)'!B91)</f>
        <v/>
      </c>
      <c r="C91" s="34"/>
      <c r="D91" s="34"/>
      <c r="E91" s="29"/>
      <c r="F91" s="29"/>
      <c r="G91" s="4"/>
      <c r="H91" s="41"/>
      <c r="I91" s="7"/>
      <c r="J91" s="7"/>
      <c r="K91" s="32"/>
      <c r="L91" s="98"/>
      <c r="M91" s="34"/>
      <c r="N91" s="75"/>
      <c r="O91" s="29"/>
      <c r="P91" s="4"/>
      <c r="Q91" s="4"/>
      <c r="R91" s="395"/>
      <c r="S91" s="32"/>
      <c r="T91" s="199"/>
      <c r="U91" s="199"/>
      <c r="V91" s="4"/>
      <c r="W91" s="29"/>
      <c r="X91" s="161"/>
      <c r="Y91" s="395"/>
      <c r="Z91" s="8"/>
      <c r="AA91" s="8"/>
      <c r="AB91" s="8"/>
      <c r="AC91" s="8"/>
      <c r="AD91" s="8"/>
      <c r="AE91" s="5"/>
      <c r="AF91" s="37" t="str">
        <f t="shared" si="1"/>
        <v/>
      </c>
      <c r="AG91" s="8"/>
      <c r="AH91" s="8"/>
      <c r="AI91" s="206"/>
      <c r="AJ91" s="5"/>
      <c r="AK91" s="5"/>
      <c r="AL91" s="202"/>
      <c r="AM91" s="5"/>
      <c r="AN91" s="5"/>
      <c r="AO91" s="5"/>
      <c r="AP91" s="29"/>
      <c r="AQ91" s="29"/>
      <c r="AR91" s="5"/>
      <c r="AS91" s="5"/>
      <c r="AT91" s="5"/>
      <c r="AU91" s="5"/>
      <c r="AV91" s="5"/>
      <c r="AW91" s="395"/>
      <c r="AX91" s="4"/>
      <c r="AY91" s="4"/>
      <c r="AZ91" s="8"/>
      <c r="BA91" s="8"/>
      <c r="BB91" s="397"/>
    </row>
    <row r="92" spans="1:54" ht="15" customHeight="1" x14ac:dyDescent="0.2">
      <c r="A92" s="39" t="str">
        <f>IF(ISBLANK('4. Company (at entry)'!A92),"",'4. Company (at entry)'!A92)</f>
        <v/>
      </c>
      <c r="B92" s="43" t="str">
        <f>IF(ISBLANK('4. Company (at entry)'!A92),"",'4. Company (at entry)'!B92)</f>
        <v/>
      </c>
      <c r="C92" s="34"/>
      <c r="D92" s="34"/>
      <c r="E92" s="29"/>
      <c r="F92" s="29"/>
      <c r="G92" s="4"/>
      <c r="H92" s="41"/>
      <c r="I92" s="7"/>
      <c r="J92" s="7"/>
      <c r="K92" s="32"/>
      <c r="L92" s="98"/>
      <c r="M92" s="34"/>
      <c r="N92" s="75"/>
      <c r="O92" s="29"/>
      <c r="P92" s="4"/>
      <c r="Q92" s="4"/>
      <c r="R92" s="395"/>
      <c r="S92" s="32"/>
      <c r="T92" s="199"/>
      <c r="U92" s="199"/>
      <c r="V92" s="4"/>
      <c r="W92" s="29"/>
      <c r="X92" s="161"/>
      <c r="Y92" s="395"/>
      <c r="Z92" s="8"/>
      <c r="AA92" s="8"/>
      <c r="AB92" s="8"/>
      <c r="AC92" s="8"/>
      <c r="AD92" s="8"/>
      <c r="AE92" s="5"/>
      <c r="AF92" s="37" t="str">
        <f t="shared" si="1"/>
        <v/>
      </c>
      <c r="AG92" s="8"/>
      <c r="AH92" s="8"/>
      <c r="AI92" s="206"/>
      <c r="AJ92" s="5"/>
      <c r="AK92" s="5"/>
      <c r="AL92" s="202"/>
      <c r="AM92" s="5"/>
      <c r="AN92" s="5"/>
      <c r="AO92" s="5"/>
      <c r="AP92" s="29"/>
      <c r="AQ92" s="29"/>
      <c r="AR92" s="5"/>
      <c r="AS92" s="5"/>
      <c r="AT92" s="5"/>
      <c r="AU92" s="5"/>
      <c r="AV92" s="5"/>
      <c r="AW92" s="395"/>
      <c r="AX92" s="4"/>
      <c r="AY92" s="4"/>
      <c r="AZ92" s="8"/>
      <c r="BA92" s="8"/>
      <c r="BB92" s="397"/>
    </row>
    <row r="93" spans="1:54" ht="15" customHeight="1" x14ac:dyDescent="0.2">
      <c r="A93" s="39" t="str">
        <f>IF(ISBLANK('4. Company (at entry)'!A93),"",'4. Company (at entry)'!A93)</f>
        <v/>
      </c>
      <c r="B93" s="43" t="str">
        <f>IF(ISBLANK('4. Company (at entry)'!A93),"",'4. Company (at entry)'!B93)</f>
        <v/>
      </c>
      <c r="C93" s="34"/>
      <c r="D93" s="34"/>
      <c r="E93" s="29"/>
      <c r="F93" s="29"/>
      <c r="G93" s="4"/>
      <c r="H93" s="41"/>
      <c r="I93" s="7"/>
      <c r="J93" s="7"/>
      <c r="K93" s="32"/>
      <c r="L93" s="98"/>
      <c r="M93" s="34"/>
      <c r="N93" s="75"/>
      <c r="O93" s="29"/>
      <c r="P93" s="4"/>
      <c r="Q93" s="4"/>
      <c r="R93" s="395"/>
      <c r="S93" s="32"/>
      <c r="T93" s="199"/>
      <c r="U93" s="199"/>
      <c r="V93" s="4"/>
      <c r="W93" s="29"/>
      <c r="X93" s="161"/>
      <c r="Y93" s="395"/>
      <c r="Z93" s="8"/>
      <c r="AA93" s="8"/>
      <c r="AB93" s="8"/>
      <c r="AC93" s="8"/>
      <c r="AD93" s="8"/>
      <c r="AE93" s="5"/>
      <c r="AF93" s="37" t="str">
        <f t="shared" si="1"/>
        <v/>
      </c>
      <c r="AG93" s="8"/>
      <c r="AH93" s="8"/>
      <c r="AI93" s="206"/>
      <c r="AJ93" s="5"/>
      <c r="AK93" s="5"/>
      <c r="AL93" s="202"/>
      <c r="AM93" s="5"/>
      <c r="AN93" s="5"/>
      <c r="AO93" s="5"/>
      <c r="AP93" s="29"/>
      <c r="AQ93" s="29"/>
      <c r="AR93" s="5"/>
      <c r="AS93" s="5"/>
      <c r="AT93" s="5"/>
      <c r="AU93" s="5"/>
      <c r="AV93" s="5"/>
      <c r="AW93" s="395"/>
      <c r="AX93" s="4"/>
      <c r="AY93" s="4"/>
      <c r="AZ93" s="8"/>
      <c r="BA93" s="8"/>
      <c r="BB93" s="397"/>
    </row>
    <row r="94" spans="1:54" ht="15" customHeight="1" x14ac:dyDescent="0.2">
      <c r="A94" s="39" t="str">
        <f>IF(ISBLANK('4. Company (at entry)'!A94),"",'4. Company (at entry)'!A94)</f>
        <v/>
      </c>
      <c r="B94" s="43" t="str">
        <f>IF(ISBLANK('4. Company (at entry)'!A94),"",'4. Company (at entry)'!B94)</f>
        <v/>
      </c>
      <c r="C94" s="34"/>
      <c r="D94" s="34"/>
      <c r="E94" s="29"/>
      <c r="F94" s="29"/>
      <c r="G94" s="4"/>
      <c r="H94" s="41"/>
      <c r="I94" s="7"/>
      <c r="J94" s="7"/>
      <c r="K94" s="32"/>
      <c r="L94" s="98"/>
      <c r="M94" s="34"/>
      <c r="N94" s="75"/>
      <c r="O94" s="29"/>
      <c r="P94" s="4"/>
      <c r="Q94" s="4"/>
      <c r="R94" s="395"/>
      <c r="S94" s="32"/>
      <c r="T94" s="199"/>
      <c r="U94" s="199"/>
      <c r="V94" s="4"/>
      <c r="W94" s="29"/>
      <c r="X94" s="161"/>
      <c r="Y94" s="395"/>
      <c r="Z94" s="8"/>
      <c r="AA94" s="8"/>
      <c r="AB94" s="8"/>
      <c r="AC94" s="8"/>
      <c r="AD94" s="8"/>
      <c r="AE94" s="5"/>
      <c r="AF94" s="37" t="str">
        <f t="shared" si="1"/>
        <v/>
      </c>
      <c r="AG94" s="8"/>
      <c r="AH94" s="8"/>
      <c r="AI94" s="206"/>
      <c r="AJ94" s="5"/>
      <c r="AK94" s="5"/>
      <c r="AL94" s="202"/>
      <c r="AM94" s="5"/>
      <c r="AN94" s="5"/>
      <c r="AO94" s="5"/>
      <c r="AP94" s="29"/>
      <c r="AQ94" s="29"/>
      <c r="AR94" s="5"/>
      <c r="AS94" s="5"/>
      <c r="AT94" s="5"/>
      <c r="AU94" s="5"/>
      <c r="AV94" s="5"/>
      <c r="AW94" s="395"/>
      <c r="AX94" s="4"/>
      <c r="AY94" s="4"/>
      <c r="AZ94" s="8"/>
      <c r="BA94" s="8"/>
      <c r="BB94" s="397"/>
    </row>
    <row r="95" spans="1:54" ht="15" customHeight="1" x14ac:dyDescent="0.2">
      <c r="A95" s="39" t="str">
        <f>IF(ISBLANK('4. Company (at entry)'!A95),"",'4. Company (at entry)'!A95)</f>
        <v/>
      </c>
      <c r="B95" s="43" t="str">
        <f>IF(ISBLANK('4. Company (at entry)'!A95),"",'4. Company (at entry)'!B95)</f>
        <v/>
      </c>
      <c r="C95" s="34"/>
      <c r="D95" s="34"/>
      <c r="E95" s="29"/>
      <c r="F95" s="29"/>
      <c r="G95" s="4"/>
      <c r="H95" s="41"/>
      <c r="I95" s="7"/>
      <c r="J95" s="7"/>
      <c r="K95" s="32"/>
      <c r="L95" s="98"/>
      <c r="M95" s="34"/>
      <c r="N95" s="75"/>
      <c r="O95" s="29"/>
      <c r="P95" s="4"/>
      <c r="Q95" s="4"/>
      <c r="R95" s="395"/>
      <c r="S95" s="32"/>
      <c r="T95" s="199"/>
      <c r="U95" s="199"/>
      <c r="V95" s="4"/>
      <c r="W95" s="29"/>
      <c r="X95" s="161"/>
      <c r="Y95" s="395"/>
      <c r="Z95" s="8"/>
      <c r="AA95" s="8"/>
      <c r="AB95" s="8"/>
      <c r="AC95" s="8"/>
      <c r="AD95" s="8"/>
      <c r="AE95" s="5"/>
      <c r="AF95" s="37" t="str">
        <f t="shared" si="1"/>
        <v/>
      </c>
      <c r="AG95" s="8"/>
      <c r="AH95" s="8"/>
      <c r="AI95" s="206"/>
      <c r="AJ95" s="5"/>
      <c r="AK95" s="5"/>
      <c r="AL95" s="202"/>
      <c r="AM95" s="5"/>
      <c r="AN95" s="5"/>
      <c r="AO95" s="5"/>
      <c r="AP95" s="29"/>
      <c r="AQ95" s="29"/>
      <c r="AR95" s="5"/>
      <c r="AS95" s="5"/>
      <c r="AT95" s="5"/>
      <c r="AU95" s="5"/>
      <c r="AV95" s="5"/>
      <c r="AW95" s="395"/>
      <c r="AX95" s="4"/>
      <c r="AY95" s="4"/>
      <c r="AZ95" s="8"/>
      <c r="BA95" s="8"/>
      <c r="BB95" s="397"/>
    </row>
    <row r="96" spans="1:54" ht="15" customHeight="1" x14ac:dyDescent="0.2">
      <c r="A96" s="39" t="str">
        <f>IF(ISBLANK('4. Company (at entry)'!A96),"",'4. Company (at entry)'!A96)</f>
        <v/>
      </c>
      <c r="B96" s="43" t="str">
        <f>IF(ISBLANK('4. Company (at entry)'!A96),"",'4. Company (at entry)'!B96)</f>
        <v/>
      </c>
      <c r="C96" s="34"/>
      <c r="D96" s="34"/>
      <c r="E96" s="29"/>
      <c r="F96" s="29"/>
      <c r="G96" s="4"/>
      <c r="H96" s="41"/>
      <c r="I96" s="7"/>
      <c r="J96" s="7"/>
      <c r="K96" s="32"/>
      <c r="L96" s="98"/>
      <c r="M96" s="34"/>
      <c r="N96" s="75"/>
      <c r="O96" s="29"/>
      <c r="P96" s="4"/>
      <c r="Q96" s="4"/>
      <c r="R96" s="395"/>
      <c r="S96" s="32"/>
      <c r="T96" s="199"/>
      <c r="U96" s="199"/>
      <c r="V96" s="4"/>
      <c r="W96" s="29"/>
      <c r="X96" s="161"/>
      <c r="Y96" s="395"/>
      <c r="Z96" s="8"/>
      <c r="AA96" s="8"/>
      <c r="AB96" s="8"/>
      <c r="AC96" s="8"/>
      <c r="AD96" s="8"/>
      <c r="AE96" s="5"/>
      <c r="AF96" s="37" t="str">
        <f t="shared" si="1"/>
        <v/>
      </c>
      <c r="AG96" s="8"/>
      <c r="AH96" s="8"/>
      <c r="AI96" s="206"/>
      <c r="AJ96" s="5"/>
      <c r="AK96" s="5"/>
      <c r="AL96" s="202"/>
      <c r="AM96" s="5"/>
      <c r="AN96" s="5"/>
      <c r="AO96" s="5"/>
      <c r="AP96" s="29"/>
      <c r="AQ96" s="29"/>
      <c r="AR96" s="5"/>
      <c r="AS96" s="5"/>
      <c r="AT96" s="5"/>
      <c r="AU96" s="5"/>
      <c r="AV96" s="5"/>
      <c r="AW96" s="395"/>
      <c r="AX96" s="4"/>
      <c r="AY96" s="4"/>
      <c r="AZ96" s="8"/>
      <c r="BA96" s="8"/>
      <c r="BB96" s="397"/>
    </row>
    <row r="97" spans="1:54" ht="15" customHeight="1" x14ac:dyDescent="0.2">
      <c r="A97" s="39" t="str">
        <f>IF(ISBLANK('4. Company (at entry)'!A97),"",'4. Company (at entry)'!A97)</f>
        <v/>
      </c>
      <c r="B97" s="43" t="str">
        <f>IF(ISBLANK('4. Company (at entry)'!A97),"",'4. Company (at entry)'!B97)</f>
        <v/>
      </c>
      <c r="C97" s="34"/>
      <c r="D97" s="34"/>
      <c r="E97" s="29"/>
      <c r="F97" s="29"/>
      <c r="G97" s="4"/>
      <c r="H97" s="41"/>
      <c r="I97" s="7"/>
      <c r="J97" s="7"/>
      <c r="K97" s="32"/>
      <c r="L97" s="98"/>
      <c r="M97" s="34"/>
      <c r="N97" s="75"/>
      <c r="O97" s="29"/>
      <c r="P97" s="4"/>
      <c r="Q97" s="4"/>
      <c r="R97" s="395"/>
      <c r="S97" s="32"/>
      <c r="T97" s="199"/>
      <c r="U97" s="199"/>
      <c r="V97" s="4"/>
      <c r="W97" s="29"/>
      <c r="X97" s="161"/>
      <c r="Y97" s="395"/>
      <c r="Z97" s="8"/>
      <c r="AA97" s="8"/>
      <c r="AB97" s="8"/>
      <c r="AC97" s="8"/>
      <c r="AD97" s="8"/>
      <c r="AE97" s="5"/>
      <c r="AF97" s="37" t="str">
        <f t="shared" si="1"/>
        <v/>
      </c>
      <c r="AG97" s="8"/>
      <c r="AH97" s="8"/>
      <c r="AI97" s="206"/>
      <c r="AJ97" s="5"/>
      <c r="AK97" s="5"/>
      <c r="AL97" s="202"/>
      <c r="AM97" s="5"/>
      <c r="AN97" s="5"/>
      <c r="AO97" s="5"/>
      <c r="AP97" s="29"/>
      <c r="AQ97" s="29"/>
      <c r="AR97" s="5"/>
      <c r="AS97" s="5"/>
      <c r="AT97" s="5"/>
      <c r="AU97" s="5"/>
      <c r="AV97" s="5"/>
      <c r="AW97" s="395"/>
      <c r="AX97" s="4"/>
      <c r="AY97" s="4"/>
      <c r="AZ97" s="8"/>
      <c r="BA97" s="8"/>
      <c r="BB97" s="397"/>
    </row>
    <row r="98" spans="1:54" ht="15" customHeight="1" x14ac:dyDescent="0.2">
      <c r="A98" s="39" t="str">
        <f>IF(ISBLANK('4. Company (at entry)'!A98),"",'4. Company (at entry)'!A98)</f>
        <v/>
      </c>
      <c r="B98" s="43" t="str">
        <f>IF(ISBLANK('4. Company (at entry)'!A98),"",'4. Company (at entry)'!B98)</f>
        <v/>
      </c>
      <c r="C98" s="34"/>
      <c r="D98" s="34"/>
      <c r="E98" s="29"/>
      <c r="F98" s="29"/>
      <c r="G98" s="4"/>
      <c r="H98" s="41"/>
      <c r="I98" s="7"/>
      <c r="J98" s="7"/>
      <c r="K98" s="32"/>
      <c r="L98" s="98"/>
      <c r="M98" s="34"/>
      <c r="N98" s="75"/>
      <c r="O98" s="29"/>
      <c r="P98" s="4"/>
      <c r="Q98" s="4"/>
      <c r="R98" s="395"/>
      <c r="S98" s="32"/>
      <c r="T98" s="199"/>
      <c r="U98" s="199"/>
      <c r="V98" s="4"/>
      <c r="W98" s="29"/>
      <c r="X98" s="161"/>
      <c r="Y98" s="395"/>
      <c r="Z98" s="8"/>
      <c r="AA98" s="8"/>
      <c r="AB98" s="8"/>
      <c r="AC98" s="8"/>
      <c r="AD98" s="8"/>
      <c r="AE98" s="5"/>
      <c r="AF98" s="37" t="str">
        <f t="shared" si="1"/>
        <v/>
      </c>
      <c r="AG98" s="8"/>
      <c r="AH98" s="8"/>
      <c r="AI98" s="206"/>
      <c r="AJ98" s="5"/>
      <c r="AK98" s="5"/>
      <c r="AL98" s="202"/>
      <c r="AM98" s="5"/>
      <c r="AN98" s="5"/>
      <c r="AO98" s="5"/>
      <c r="AP98" s="29"/>
      <c r="AQ98" s="29"/>
      <c r="AR98" s="5"/>
      <c r="AS98" s="5"/>
      <c r="AT98" s="5"/>
      <c r="AU98" s="5"/>
      <c r="AV98" s="5"/>
      <c r="AW98" s="395"/>
      <c r="AX98" s="4"/>
      <c r="AY98" s="4"/>
      <c r="AZ98" s="8"/>
      <c r="BA98" s="8"/>
      <c r="BB98" s="397"/>
    </row>
    <row r="99" spans="1:54" ht="15" customHeight="1" x14ac:dyDescent="0.2">
      <c r="A99" s="39" t="str">
        <f>IF(ISBLANK('4. Company (at entry)'!A99),"",'4. Company (at entry)'!A99)</f>
        <v/>
      </c>
      <c r="B99" s="43" t="str">
        <f>IF(ISBLANK('4. Company (at entry)'!A99),"",'4. Company (at entry)'!B99)</f>
        <v/>
      </c>
      <c r="C99" s="34"/>
      <c r="D99" s="34"/>
      <c r="E99" s="29"/>
      <c r="F99" s="29"/>
      <c r="G99" s="4"/>
      <c r="H99" s="41"/>
      <c r="I99" s="7"/>
      <c r="J99" s="7"/>
      <c r="K99" s="32"/>
      <c r="L99" s="98"/>
      <c r="M99" s="34"/>
      <c r="N99" s="75"/>
      <c r="O99" s="29"/>
      <c r="P99" s="4"/>
      <c r="Q99" s="4"/>
      <c r="R99" s="395"/>
      <c r="S99" s="32"/>
      <c r="T99" s="199"/>
      <c r="U99" s="199"/>
      <c r="V99" s="4"/>
      <c r="W99" s="29"/>
      <c r="X99" s="161"/>
      <c r="Y99" s="395"/>
      <c r="Z99" s="8"/>
      <c r="AA99" s="8"/>
      <c r="AB99" s="8"/>
      <c r="AC99" s="8"/>
      <c r="AD99" s="8"/>
      <c r="AE99" s="5"/>
      <c r="AF99" s="37" t="str">
        <f t="shared" si="1"/>
        <v/>
      </c>
      <c r="AG99" s="8"/>
      <c r="AH99" s="8"/>
      <c r="AI99" s="206"/>
      <c r="AJ99" s="5"/>
      <c r="AK99" s="5"/>
      <c r="AL99" s="202"/>
      <c r="AM99" s="5"/>
      <c r="AN99" s="5"/>
      <c r="AO99" s="5"/>
      <c r="AP99" s="29"/>
      <c r="AQ99" s="29"/>
      <c r="AR99" s="5"/>
      <c r="AS99" s="5"/>
      <c r="AT99" s="5"/>
      <c r="AU99" s="5"/>
      <c r="AV99" s="5"/>
      <c r="AW99" s="395"/>
      <c r="AX99" s="4"/>
      <c r="AY99" s="4"/>
      <c r="AZ99" s="8"/>
      <c r="BA99" s="8"/>
      <c r="BB99" s="397"/>
    </row>
    <row r="100" spans="1:54" ht="15" customHeight="1" x14ac:dyDescent="0.2">
      <c r="A100" s="39" t="str">
        <f>IF(ISBLANK('4. Company (at entry)'!A100),"",'4. Company (at entry)'!A100)</f>
        <v/>
      </c>
      <c r="B100" s="43" t="str">
        <f>IF(ISBLANK('4. Company (at entry)'!A100),"",'4. Company (at entry)'!B100)</f>
        <v/>
      </c>
      <c r="C100" s="34"/>
      <c r="D100" s="34"/>
      <c r="E100" s="29"/>
      <c r="F100" s="29"/>
      <c r="G100" s="4"/>
      <c r="H100" s="41"/>
      <c r="I100" s="7"/>
      <c r="J100" s="7"/>
      <c r="K100" s="32"/>
      <c r="L100" s="98"/>
      <c r="M100" s="34"/>
      <c r="N100" s="75"/>
      <c r="O100" s="29"/>
      <c r="P100" s="4"/>
      <c r="Q100" s="4"/>
      <c r="R100" s="395"/>
      <c r="S100" s="32"/>
      <c r="T100" s="199"/>
      <c r="U100" s="199"/>
      <c r="V100" s="4"/>
      <c r="W100" s="29"/>
      <c r="X100" s="161"/>
      <c r="Y100" s="395"/>
      <c r="Z100" s="8"/>
      <c r="AA100" s="8"/>
      <c r="AB100" s="8"/>
      <c r="AC100" s="8"/>
      <c r="AD100" s="8"/>
      <c r="AE100" s="5"/>
      <c r="AF100" s="37" t="str">
        <f t="shared" si="1"/>
        <v/>
      </c>
      <c r="AG100" s="8"/>
      <c r="AH100" s="8"/>
      <c r="AI100" s="206"/>
      <c r="AJ100" s="5"/>
      <c r="AK100" s="5"/>
      <c r="AL100" s="202"/>
      <c r="AM100" s="5"/>
      <c r="AN100" s="5"/>
      <c r="AO100" s="5"/>
      <c r="AP100" s="29"/>
      <c r="AQ100" s="29"/>
      <c r="AR100" s="5"/>
      <c r="AS100" s="5"/>
      <c r="AT100" s="5"/>
      <c r="AU100" s="5"/>
      <c r="AV100" s="5"/>
      <c r="AW100" s="395"/>
      <c r="AX100" s="4"/>
      <c r="AY100" s="4"/>
      <c r="AZ100" s="8"/>
      <c r="BA100" s="8"/>
      <c r="BB100" s="397"/>
    </row>
    <row r="101" spans="1:54" ht="15" customHeight="1" x14ac:dyDescent="0.2">
      <c r="A101" s="39" t="str">
        <f>IF(ISBLANK('4. Company (at entry)'!A101),"",'4. Company (at entry)'!A101)</f>
        <v/>
      </c>
      <c r="B101" s="43" t="str">
        <f>IF(ISBLANK('4. Company (at entry)'!A101),"",'4. Company (at entry)'!B101)</f>
        <v/>
      </c>
      <c r="C101" s="34"/>
      <c r="D101" s="34"/>
      <c r="E101" s="29"/>
      <c r="F101" s="29"/>
      <c r="G101" s="4"/>
      <c r="H101" s="41"/>
      <c r="I101" s="7"/>
      <c r="J101" s="7"/>
      <c r="K101" s="32"/>
      <c r="L101" s="98"/>
      <c r="M101" s="34"/>
      <c r="N101" s="75"/>
      <c r="O101" s="29"/>
      <c r="P101" s="4"/>
      <c r="Q101" s="4"/>
      <c r="R101" s="395"/>
      <c r="S101" s="32"/>
      <c r="T101" s="199"/>
      <c r="U101" s="199"/>
      <c r="V101" s="4"/>
      <c r="W101" s="29"/>
      <c r="X101" s="161"/>
      <c r="Y101" s="395"/>
      <c r="Z101" s="8"/>
      <c r="AA101" s="8"/>
      <c r="AB101" s="8"/>
      <c r="AC101" s="8"/>
      <c r="AD101" s="8"/>
      <c r="AE101" s="5"/>
      <c r="AF101" s="37" t="str">
        <f t="shared" si="1"/>
        <v/>
      </c>
      <c r="AG101" s="8"/>
      <c r="AH101" s="8"/>
      <c r="AI101" s="206"/>
      <c r="AJ101" s="5"/>
      <c r="AK101" s="5"/>
      <c r="AL101" s="202"/>
      <c r="AM101" s="5"/>
      <c r="AN101" s="5"/>
      <c r="AO101" s="5"/>
      <c r="AP101" s="29"/>
      <c r="AQ101" s="29"/>
      <c r="AR101" s="5"/>
      <c r="AS101" s="5"/>
      <c r="AT101" s="5"/>
      <c r="AU101" s="5"/>
      <c r="AV101" s="5"/>
      <c r="AW101" s="395"/>
      <c r="AX101" s="4"/>
      <c r="AY101" s="4"/>
      <c r="AZ101" s="8"/>
      <c r="BA101" s="8"/>
      <c r="BB101" s="397"/>
    </row>
    <row r="102" spans="1:54" ht="15" customHeight="1" x14ac:dyDescent="0.2">
      <c r="A102" s="39" t="str">
        <f>IF(ISBLANK('4. Company (at entry)'!A102),"",'4. Company (at entry)'!A102)</f>
        <v/>
      </c>
      <c r="B102" s="43" t="str">
        <f>IF(ISBLANK('4. Company (at entry)'!A102),"",'4. Company (at entry)'!B102)</f>
        <v/>
      </c>
      <c r="C102" s="34"/>
      <c r="D102" s="34"/>
      <c r="E102" s="29"/>
      <c r="F102" s="29"/>
      <c r="G102" s="4"/>
      <c r="H102" s="41"/>
      <c r="I102" s="7"/>
      <c r="J102" s="7"/>
      <c r="K102" s="32"/>
      <c r="L102" s="98"/>
      <c r="M102" s="34"/>
      <c r="N102" s="75"/>
      <c r="O102" s="29"/>
      <c r="P102" s="4"/>
      <c r="Q102" s="4"/>
      <c r="R102" s="395"/>
      <c r="S102" s="32"/>
      <c r="T102" s="199"/>
      <c r="U102" s="199"/>
      <c r="V102" s="4"/>
      <c r="W102" s="29"/>
      <c r="X102" s="161"/>
      <c r="Y102" s="395"/>
      <c r="Z102" s="8"/>
      <c r="AA102" s="8"/>
      <c r="AB102" s="8"/>
      <c r="AC102" s="8"/>
      <c r="AD102" s="8"/>
      <c r="AE102" s="5"/>
      <c r="AF102" s="37" t="str">
        <f t="shared" si="1"/>
        <v/>
      </c>
      <c r="AG102" s="8"/>
      <c r="AH102" s="8"/>
      <c r="AI102" s="206"/>
      <c r="AJ102" s="5"/>
      <c r="AK102" s="5"/>
      <c r="AL102" s="202"/>
      <c r="AM102" s="5"/>
      <c r="AN102" s="5"/>
      <c r="AO102" s="5"/>
      <c r="AP102" s="29"/>
      <c r="AQ102" s="29"/>
      <c r="AR102" s="5"/>
      <c r="AS102" s="5"/>
      <c r="AT102" s="5"/>
      <c r="AU102" s="5"/>
      <c r="AV102" s="5"/>
      <c r="AW102" s="395"/>
      <c r="AX102" s="4"/>
      <c r="AY102" s="4"/>
      <c r="AZ102" s="8"/>
      <c r="BA102" s="8"/>
      <c r="BB102" s="397"/>
    </row>
    <row r="103" spans="1:54" ht="15" customHeight="1" thickBot="1" x14ac:dyDescent="0.25">
      <c r="A103" s="40" t="str">
        <f>IF(ISBLANK('4. Company (at entry)'!A103),"",'4. Company (at entry)'!A103)</f>
        <v/>
      </c>
      <c r="B103" s="44" t="str">
        <f>IF(ISBLANK('4. Company (at entry)'!A103),"",'4. Company (at entry)'!B103)</f>
        <v/>
      </c>
      <c r="C103" s="36"/>
      <c r="D103" s="36"/>
      <c r="E103" s="31"/>
      <c r="F103" s="31"/>
      <c r="G103" s="14"/>
      <c r="H103" s="42"/>
      <c r="I103" s="10"/>
      <c r="J103" s="10"/>
      <c r="K103" s="33"/>
      <c r="L103" s="99"/>
      <c r="M103" s="36"/>
      <c r="N103" s="14"/>
      <c r="O103" s="31"/>
      <c r="P103" s="14"/>
      <c r="Q103" s="14"/>
      <c r="R103" s="396"/>
      <c r="S103" s="33"/>
      <c r="T103" s="200"/>
      <c r="U103" s="200"/>
      <c r="V103" s="14"/>
      <c r="W103" s="31"/>
      <c r="X103" s="162"/>
      <c r="Y103" s="396"/>
      <c r="Z103" s="11"/>
      <c r="AA103" s="11"/>
      <c r="AB103" s="11"/>
      <c r="AC103" s="11"/>
      <c r="AD103" s="11"/>
      <c r="AE103" s="11"/>
      <c r="AF103" s="38" t="str">
        <f t="shared" si="1"/>
        <v/>
      </c>
      <c r="AG103" s="11"/>
      <c r="AH103" s="11"/>
      <c r="AI103" s="207"/>
      <c r="AJ103" s="11"/>
      <c r="AK103" s="11"/>
      <c r="AL103" s="203"/>
      <c r="AM103" s="11"/>
      <c r="AN103" s="11"/>
      <c r="AO103" s="11"/>
      <c r="AP103" s="31"/>
      <c r="AQ103" s="31"/>
      <c r="AR103" s="11"/>
      <c r="AS103" s="11"/>
      <c r="AT103" s="11"/>
      <c r="AU103" s="11"/>
      <c r="AV103" s="11"/>
      <c r="AW103" s="396"/>
      <c r="AX103" s="14"/>
      <c r="AY103" s="14"/>
      <c r="AZ103" s="11"/>
      <c r="BA103" s="11"/>
      <c r="BB103" s="398"/>
    </row>
    <row r="104" spans="1:54" ht="15" customHeight="1" x14ac:dyDescent="0.2">
      <c r="A104" s="1" t="s">
        <v>1887</v>
      </c>
    </row>
    <row r="105" spans="1:54" ht="15" customHeight="1" x14ac:dyDescent="0.2"/>
    <row r="106" spans="1:54" ht="15" customHeight="1" x14ac:dyDescent="0.2"/>
    <row r="107" spans="1:54" ht="15" customHeight="1" x14ac:dyDescent="0.2"/>
    <row r="108" spans="1:54" ht="15" customHeight="1" x14ac:dyDescent="0.2"/>
    <row r="109" spans="1:54" ht="15" customHeight="1" x14ac:dyDescent="0.2"/>
    <row r="110" spans="1:54" ht="15" customHeight="1" x14ac:dyDescent="0.2"/>
    <row r="111" spans="1:54" ht="15" customHeight="1" x14ac:dyDescent="0.2"/>
    <row r="112" spans="1:54"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sheetData>
  <mergeCells count="7">
    <mergeCell ref="S3:Y3"/>
    <mergeCell ref="Z3:AW3"/>
    <mergeCell ref="AX3:BB3"/>
    <mergeCell ref="A2:B2"/>
    <mergeCell ref="A3:B3"/>
    <mergeCell ref="C2:BB2"/>
    <mergeCell ref="C3:R3"/>
  </mergeCells>
  <conditionalFormatting sqref="A2:A3">
    <cfRule type="containsText" dxfId="26" priority="1" operator="containsText" text="Mandatory: Tab">
      <formula>NOT(ISERROR(SEARCH("Mandatory: Tab",A2)))</formula>
    </cfRule>
  </conditionalFormatting>
  <conditionalFormatting sqref="AI5:AI9">
    <cfRule type="containsText" dxfId="25" priority="2" operator="containsText" text="Mandatory: Tab">
      <formula>NOT(ISERROR(SEARCH("Mandatory: Tab",AI5)))</formula>
    </cfRule>
  </conditionalFormatting>
  <hyperlinks>
    <hyperlink ref="J5" r:id="rId1" xr:uid="{D570F50F-8E07-4FB2-A5E1-E04545C68FB0}"/>
    <hyperlink ref="J6" r:id="rId2" xr:uid="{D5369861-53F7-471C-B345-41C3734D09B6}"/>
  </hyperlinks>
  <pageMargins left="0.7" right="0.7" top="0.75" bottom="0.75" header="0.3" footer="0.3"/>
  <pageSetup scale="13" fitToHeight="0" orientation="landscape" horizontalDpi="1200" verticalDpi="1200" r:id="rId3"/>
  <extLst>
    <ext xmlns:x14="http://schemas.microsoft.com/office/spreadsheetml/2009/9/main" uri="{CCE6A557-97BC-4b89-ADB6-D9C93CAAB3DF}">
      <x14:dataValidations xmlns:xm="http://schemas.microsoft.com/office/excel/2006/main" count="12">
        <x14:dataValidation type="list" allowBlank="1" showInputMessage="1" showErrorMessage="1" xr:uid="{F326B3C0-A754-42DE-A1DE-E2087B92B137}">
          <x14:formula1>
            <xm:f>OFFSET('12. Dropdown Options'!#REF!,0,0,COUNTA('12. Dropdown Options'!#REF!)-1,1)</xm:f>
          </x14:formula1>
          <xm:sqref>P10:P103</xm:sqref>
        </x14:dataValidation>
        <x14:dataValidation type="list" allowBlank="1" showInputMessage="1" showErrorMessage="1" xr:uid="{AB0485DD-396E-46AD-8B56-B990B410BE22}">
          <x14:formula1>
            <xm:f>OFFSET('12. Dropdown Options'!$F$5,0,0,COUNTA('12. Dropdown Options'!$F:$F)-1,1)</xm:f>
          </x14:formula1>
          <xm:sqref>C5:C103</xm:sqref>
        </x14:dataValidation>
        <x14:dataValidation type="list" allowBlank="1" showInputMessage="1" showErrorMessage="1" xr:uid="{F9D4ABFF-D8CB-4AD4-BA55-8C98CD2A7A87}">
          <x14:formula1>
            <xm:f>OFFSET('12. Dropdown Options'!$H$5,0,0,COUNTA('12. Dropdown Options'!$H:$H)-1,1)</xm:f>
          </x14:formula1>
          <xm:sqref>D5:D103</xm:sqref>
        </x14:dataValidation>
        <x14:dataValidation type="list" allowBlank="1" showInputMessage="1" showErrorMessage="1" xr:uid="{CAE2B400-03EF-43AE-B937-2CEEA790572D}">
          <x14:formula1>
            <xm:f>OFFSET('12. Dropdown Options'!$J$5,0,0,COUNTA('12. Dropdown Options'!$J:$J)-1,1)</xm:f>
          </x14:formula1>
          <xm:sqref>E5:E103</xm:sqref>
        </x14:dataValidation>
        <x14:dataValidation type="list" allowBlank="1" showInputMessage="1" showErrorMessage="1" xr:uid="{E2D9B46D-14A1-4BF1-8635-D5F20A5A5DC0}">
          <x14:formula1>
            <xm:f>OFFSET('12. Dropdown Options'!$L$5,0,0,COUNTA('12. Dropdown Options'!$L:$L)-1,1)</xm:f>
          </x14:formula1>
          <xm:sqref>F5:F103</xm:sqref>
        </x14:dataValidation>
        <x14:dataValidation type="list" allowBlank="1" showInputMessage="1" showErrorMessage="1" xr:uid="{F2B0FB96-1895-4683-9B4E-CE98CF7E6EA9}">
          <x14:formula1>
            <xm:f>OFFSET('12. Dropdown Options'!$D$5,0,0,COUNTA('12. Dropdown Options'!$D:$D)-1,1)</xm:f>
          </x14:formula1>
          <xm:sqref>S5:S103</xm:sqref>
        </x14:dataValidation>
        <x14:dataValidation type="list" allowBlank="1" showInputMessage="1" showErrorMessage="1" xr:uid="{F577C36F-660E-4F0F-B822-0FCB22B13C6B}">
          <x14:formula1>
            <xm:f>OFFSET('12. Dropdown Options'!$N$5,0,0,COUNTA('12. Dropdown Options'!$N:$N)-1,1)</xm:f>
          </x14:formula1>
          <xm:sqref>K5:K103</xm:sqref>
        </x14:dataValidation>
        <x14:dataValidation type="list" allowBlank="1" showInputMessage="1" showErrorMessage="1" xr:uid="{A85DD59E-1229-448E-A993-2F0F2DF02C2D}">
          <x14:formula1>
            <xm:f>OFFSET('12. Dropdown Options'!$P$5,0,0,COUNTA('12. Dropdown Options'!$P:$P)-1,1)</xm:f>
          </x14:formula1>
          <xm:sqref>M5:M103</xm:sqref>
        </x14:dataValidation>
        <x14:dataValidation type="list" allowBlank="1" showInputMessage="1" showErrorMessage="1" xr:uid="{63D1B21D-9FA9-4293-AF5C-71B23BEEF232}">
          <x14:formula1>
            <xm:f>OFFSET('12. Dropdown Options'!$R$5,0,0,COUNTA('12. Dropdown Options'!$R:$R)-1,1)</xm:f>
          </x14:formula1>
          <xm:sqref>O5:O103</xm:sqref>
        </x14:dataValidation>
        <x14:dataValidation type="list" allowBlank="1" showInputMessage="1" showErrorMessage="1" xr:uid="{7009D9D6-E7CC-44DD-B1C6-8D22D860C48A}">
          <x14:formula1>
            <xm:f>OFFSET('12. Dropdown Options'!$U$5,0,0,COUNTA('12. Dropdown Options'!$U:$U)-1,1)</xm:f>
          </x14:formula1>
          <xm:sqref>W5:W103</xm:sqref>
        </x14:dataValidation>
        <x14:dataValidation type="list" allowBlank="1" showInputMessage="1" showErrorMessage="1" xr:uid="{6A2E73C3-967B-4881-B094-E2FA0DE1B63C}">
          <x14:formula1>
            <xm:f>OFFSET('12. Dropdown Options'!$W$5,0,0,COUNTA('12. Dropdown Options'!$W:$W)-1,1)</xm:f>
          </x14:formula1>
          <xm:sqref>AP5:AP103</xm:sqref>
        </x14:dataValidation>
        <x14:dataValidation type="list" allowBlank="1" showInputMessage="1" showErrorMessage="1" xr:uid="{C6EC38EF-269B-49CE-BC85-B181D6A4F5AB}">
          <x14:formula1>
            <xm:f>OFFSET('12. Dropdown Options'!$Z$5,0,0,COUNTA('12. Dropdown Options'!$Z:$Z)-1,1)</xm:f>
          </x14:formula1>
          <xm:sqref>AQ5:AQ103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1739A-0111-489B-A97A-BDF935F23E61}">
  <sheetPr>
    <tabColor rgb="FF00B0F0"/>
    <pageSetUpPr fitToPage="1"/>
  </sheetPr>
  <dimension ref="A1:AJ204"/>
  <sheetViews>
    <sheetView showGridLines="0" zoomScale="90" zoomScaleNormal="90" workbookViewId="0">
      <pane xSplit="3" ySplit="4" topLeftCell="D5" activePane="bottomRight" state="frozen"/>
      <selection pane="topRight" activeCell="C1" sqref="C1"/>
      <selection pane="bottomLeft" activeCell="A4" sqref="A4"/>
      <selection pane="bottomRight" activeCell="A4" sqref="A4"/>
    </sheetView>
  </sheetViews>
  <sheetFormatPr defaultColWidth="22" defaultRowHeight="15" customHeight="1" x14ac:dyDescent="0.2"/>
  <cols>
    <col min="1" max="1" width="26.42578125" style="1" customWidth="1"/>
    <col min="2" max="2" width="17.7109375" style="1" customWidth="1"/>
    <col min="3" max="3" width="9.7109375" style="19" bestFit="1" customWidth="1"/>
    <col min="4" max="4" width="20.7109375" style="1" bestFit="1" customWidth="1"/>
    <col min="5" max="5" width="18.140625" style="1" bestFit="1" customWidth="1"/>
    <col min="6" max="6" width="21.42578125" style="1" customWidth="1"/>
    <col min="7" max="8" width="17" style="1" bestFit="1" customWidth="1"/>
    <col min="9" max="9" width="16.5703125" style="1" customWidth="1"/>
    <col min="10" max="10" width="16" style="158" customWidth="1"/>
    <col min="11" max="11" width="24.85546875" style="1" customWidth="1"/>
    <col min="12" max="12" width="22.140625" style="1" bestFit="1" customWidth="1"/>
    <col min="13" max="13" width="20.7109375" style="1" customWidth="1"/>
    <col min="14" max="20" width="13.7109375" style="1" customWidth="1"/>
    <col min="21" max="21" width="14" style="1" customWidth="1"/>
    <col min="22" max="22" width="25.28515625" style="1" customWidth="1"/>
    <col min="23" max="23" width="17.5703125" style="1" customWidth="1"/>
    <col min="24" max="24" width="18.140625" style="1" customWidth="1"/>
    <col min="25" max="25" width="13" style="1" customWidth="1"/>
    <col min="26" max="26" width="16.140625" style="1" customWidth="1"/>
    <col min="27" max="27" width="12.5703125" style="1" customWidth="1"/>
    <col min="28" max="28" width="10.28515625" style="1" customWidth="1"/>
    <col min="29" max="31" width="9.28515625" style="1" customWidth="1"/>
    <col min="32" max="32" width="11.85546875" style="1" customWidth="1"/>
    <col min="33" max="33" width="14.5703125" style="1" customWidth="1"/>
    <col min="34" max="34" width="14.28515625" style="1" customWidth="1"/>
    <col min="35" max="35" width="20.42578125" style="1" customWidth="1"/>
    <col min="36" max="16384" width="22" style="1"/>
  </cols>
  <sheetData>
    <row r="1" spans="1:36" ht="15" customHeight="1" thickBot="1" x14ac:dyDescent="0.25">
      <c r="A1" s="332" t="str">
        <f>'1. Instructions'!$A$1</f>
        <v>ILPA Portfolio Company Metrics Template (v. 1.0) - This file was last updated on March 21, 2019</v>
      </c>
      <c r="D1" s="13"/>
      <c r="E1" s="13"/>
      <c r="F1" s="13"/>
      <c r="G1" s="13"/>
      <c r="H1" s="13"/>
      <c r="I1" s="13"/>
      <c r="J1" s="350"/>
      <c r="K1" s="13"/>
      <c r="L1" s="13"/>
      <c r="M1" s="13"/>
      <c r="N1" s="13"/>
      <c r="O1" s="13"/>
      <c r="P1" s="13"/>
      <c r="Q1" s="13"/>
      <c r="R1" s="13"/>
      <c r="S1" s="13"/>
      <c r="T1" s="13"/>
      <c r="U1" s="13"/>
      <c r="V1" s="13"/>
      <c r="W1" s="13"/>
      <c r="X1" s="13"/>
      <c r="Y1" s="13"/>
      <c r="Z1" s="13"/>
      <c r="AA1" s="13"/>
      <c r="AB1" s="13"/>
      <c r="AC1" s="13"/>
      <c r="AD1" s="13"/>
      <c r="AE1" s="13"/>
      <c r="AF1" s="13"/>
      <c r="AG1" s="13"/>
      <c r="AH1" s="13"/>
      <c r="AI1" s="13"/>
    </row>
    <row r="2" spans="1:36" ht="15" customHeight="1" thickBot="1" x14ac:dyDescent="0.25">
      <c r="A2" s="521" t="str">
        <f>IF('2. Fund Level'!B5&lt;&gt;"", '2. Fund Level'!B5, "Mandatory: Tab 2")</f>
        <v>Best Practices Fund II, L.P.</v>
      </c>
      <c r="B2" s="521"/>
      <c r="C2" s="266"/>
      <c r="D2" s="544" t="s">
        <v>191</v>
      </c>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6"/>
    </row>
    <row r="3" spans="1:36" s="58" customFormat="1" ht="15" customHeight="1" thickBot="1" x14ac:dyDescent="0.25">
      <c r="A3" s="520">
        <f>IF('2. Fund Level'!B6&lt;&gt;"", '2. Fund Level'!B6, "Mandatory: Tab 2")</f>
        <v>43465</v>
      </c>
      <c r="B3" s="520"/>
      <c r="C3" s="455"/>
      <c r="D3" s="522" t="s">
        <v>151</v>
      </c>
      <c r="E3" s="523"/>
      <c r="F3" s="523"/>
      <c r="G3" s="523"/>
      <c r="H3" s="523"/>
      <c r="I3" s="523"/>
      <c r="J3" s="523"/>
      <c r="K3" s="523"/>
      <c r="L3" s="523"/>
      <c r="M3" s="540"/>
      <c r="N3" s="528" t="s">
        <v>574</v>
      </c>
      <c r="O3" s="529"/>
      <c r="P3" s="529"/>
      <c r="Q3" s="529"/>
      <c r="R3" s="529"/>
      <c r="S3" s="529"/>
      <c r="T3" s="529"/>
      <c r="U3" s="529"/>
      <c r="V3" s="529"/>
      <c r="W3" s="529"/>
      <c r="X3" s="529"/>
      <c r="Y3" s="529"/>
      <c r="Z3" s="529"/>
      <c r="AA3" s="541" t="s">
        <v>531</v>
      </c>
      <c r="AB3" s="542"/>
      <c r="AC3" s="542"/>
      <c r="AD3" s="542"/>
      <c r="AE3" s="542"/>
      <c r="AF3" s="542"/>
      <c r="AG3" s="542"/>
      <c r="AH3" s="542"/>
      <c r="AI3" s="543"/>
      <c r="AJ3" s="2"/>
    </row>
    <row r="4" spans="1:36" s="59" customFormat="1" ht="64.5" thickBot="1" x14ac:dyDescent="0.3">
      <c r="A4" s="126" t="s">
        <v>228</v>
      </c>
      <c r="B4" s="127" t="s">
        <v>714</v>
      </c>
      <c r="C4" s="127" t="s">
        <v>56</v>
      </c>
      <c r="D4" s="128" t="s">
        <v>754</v>
      </c>
      <c r="E4" s="121" t="s">
        <v>75</v>
      </c>
      <c r="F4" s="121" t="s">
        <v>65</v>
      </c>
      <c r="G4" s="121" t="s">
        <v>57</v>
      </c>
      <c r="H4" s="121" t="s">
        <v>118</v>
      </c>
      <c r="I4" s="156" t="s">
        <v>53</v>
      </c>
      <c r="J4" s="121" t="s">
        <v>129</v>
      </c>
      <c r="K4" s="121" t="s">
        <v>116</v>
      </c>
      <c r="L4" s="122" t="s">
        <v>119</v>
      </c>
      <c r="M4" s="125" t="s">
        <v>197</v>
      </c>
      <c r="N4" s="128" t="s">
        <v>152</v>
      </c>
      <c r="O4" s="146" t="s">
        <v>1563</v>
      </c>
      <c r="P4" s="121" t="s">
        <v>1514</v>
      </c>
      <c r="Q4" s="121" t="s">
        <v>153</v>
      </c>
      <c r="R4" s="121" t="s">
        <v>149</v>
      </c>
      <c r="S4" s="121" t="s">
        <v>176</v>
      </c>
      <c r="T4" s="121" t="s">
        <v>180</v>
      </c>
      <c r="U4" s="121" t="s">
        <v>181</v>
      </c>
      <c r="V4" s="122" t="s">
        <v>237</v>
      </c>
      <c r="W4" s="122" t="s">
        <v>233</v>
      </c>
      <c r="X4" s="122" t="s">
        <v>120</v>
      </c>
      <c r="Y4" s="122" t="s">
        <v>122</v>
      </c>
      <c r="Z4" s="125" t="s">
        <v>188</v>
      </c>
      <c r="AA4" s="123" t="s">
        <v>123</v>
      </c>
      <c r="AB4" s="122" t="s">
        <v>124</v>
      </c>
      <c r="AC4" s="122" t="s">
        <v>130</v>
      </c>
      <c r="AD4" s="122" t="s">
        <v>131</v>
      </c>
      <c r="AE4" s="122" t="s">
        <v>125</v>
      </c>
      <c r="AF4" s="122" t="s">
        <v>236</v>
      </c>
      <c r="AG4" s="122" t="s">
        <v>146</v>
      </c>
      <c r="AH4" s="122" t="s">
        <v>147</v>
      </c>
      <c r="AI4" s="124" t="s">
        <v>752</v>
      </c>
    </row>
    <row r="5" spans="1:36" s="24" customFormat="1" ht="15" customHeight="1" x14ac:dyDescent="0.25">
      <c r="A5" s="34" t="s">
        <v>0</v>
      </c>
      <c r="B5" s="316">
        <v>1</v>
      </c>
      <c r="C5" s="214" t="str">
        <f>IFERROR(VLOOKUP($A5,'4. Company (at entry)'!$1:$1048576,2,FALSE), "")</f>
        <v>USD</v>
      </c>
      <c r="D5" s="34" t="s">
        <v>22</v>
      </c>
      <c r="E5" s="34" t="s">
        <v>26</v>
      </c>
      <c r="F5" s="34" t="s">
        <v>69</v>
      </c>
      <c r="G5" s="34" t="s">
        <v>18</v>
      </c>
      <c r="H5" s="34" t="s">
        <v>163</v>
      </c>
      <c r="I5" s="163">
        <v>42139</v>
      </c>
      <c r="J5" s="54" t="s">
        <v>630</v>
      </c>
      <c r="K5" s="54" t="s">
        <v>633</v>
      </c>
      <c r="L5" s="54" t="s">
        <v>637</v>
      </c>
      <c r="M5" s="295"/>
      <c r="N5" s="61">
        <v>158000000</v>
      </c>
      <c r="O5" s="61">
        <v>59000000</v>
      </c>
      <c r="P5" s="61">
        <v>19000000</v>
      </c>
      <c r="Q5" s="61">
        <v>0</v>
      </c>
      <c r="R5" s="82">
        <v>0.64</v>
      </c>
      <c r="S5" s="82">
        <v>0.31</v>
      </c>
      <c r="T5" s="61">
        <v>2</v>
      </c>
      <c r="U5" s="96" t="s">
        <v>579</v>
      </c>
      <c r="V5" s="54" t="s">
        <v>645</v>
      </c>
      <c r="W5" s="61">
        <v>50000000</v>
      </c>
      <c r="X5" s="61">
        <v>186000000</v>
      </c>
      <c r="Y5" s="61">
        <v>1500000</v>
      </c>
      <c r="Z5" s="295"/>
      <c r="AA5" s="34"/>
      <c r="AB5" s="34"/>
      <c r="AC5" s="61"/>
      <c r="AD5" s="61"/>
      <c r="AE5" s="223"/>
      <c r="AF5" s="82"/>
      <c r="AG5" s="82"/>
      <c r="AH5" s="82"/>
      <c r="AI5" s="295"/>
    </row>
    <row r="6" spans="1:36" s="24" customFormat="1" ht="15" customHeight="1" x14ac:dyDescent="0.25">
      <c r="A6" s="35" t="s">
        <v>1</v>
      </c>
      <c r="B6" s="316">
        <v>2</v>
      </c>
      <c r="C6" s="214" t="str">
        <f>IFERROR(VLOOKUP($A6,'4. Company (at entry)'!$1:$1048576,2,FALSE), "")</f>
        <v>USD</v>
      </c>
      <c r="D6" s="35" t="s">
        <v>17</v>
      </c>
      <c r="E6" s="35" t="s">
        <v>580</v>
      </c>
      <c r="F6" s="34" t="s">
        <v>67</v>
      </c>
      <c r="G6" s="35" t="s">
        <v>18</v>
      </c>
      <c r="H6" s="34" t="s">
        <v>163</v>
      </c>
      <c r="I6" s="163">
        <v>42462</v>
      </c>
      <c r="J6" s="54" t="s">
        <v>628</v>
      </c>
      <c r="K6" s="54" t="s">
        <v>635</v>
      </c>
      <c r="L6" s="54" t="s">
        <v>638</v>
      </c>
      <c r="M6" s="197"/>
      <c r="N6" s="61">
        <v>160000000</v>
      </c>
      <c r="O6" s="61">
        <v>125000000</v>
      </c>
      <c r="P6" s="61">
        <v>25000000</v>
      </c>
      <c r="Q6" s="61">
        <v>0</v>
      </c>
      <c r="R6" s="82">
        <v>0.48</v>
      </c>
      <c r="S6" s="82">
        <v>0.45</v>
      </c>
      <c r="T6" s="61">
        <v>3</v>
      </c>
      <c r="U6" s="96" t="s">
        <v>578</v>
      </c>
      <c r="V6" s="54" t="s">
        <v>646</v>
      </c>
      <c r="W6" s="83">
        <v>35000000</v>
      </c>
      <c r="X6" s="83">
        <v>135000000</v>
      </c>
      <c r="Y6" s="83">
        <v>4200000</v>
      </c>
      <c r="Z6" s="295"/>
      <c r="AA6" s="34"/>
      <c r="AB6" s="34"/>
      <c r="AC6" s="83"/>
      <c r="AD6" s="83"/>
      <c r="AE6" s="224"/>
      <c r="AF6" s="215"/>
      <c r="AG6" s="215"/>
      <c r="AH6" s="215"/>
      <c r="AI6" s="197"/>
    </row>
    <row r="7" spans="1:36" s="24" customFormat="1" ht="15" customHeight="1" x14ac:dyDescent="0.25">
      <c r="A7" s="35" t="s">
        <v>1</v>
      </c>
      <c r="B7" s="316">
        <v>3</v>
      </c>
      <c r="C7" s="214" t="str">
        <f>IFERROR(VLOOKUP($A7,'4. Company (at entry)'!$1:$1048576,2,FALSE), "")</f>
        <v>USD</v>
      </c>
      <c r="D7" s="35" t="s">
        <v>27</v>
      </c>
      <c r="E7" s="35" t="s">
        <v>26</v>
      </c>
      <c r="F7" s="34" t="s">
        <v>585</v>
      </c>
      <c r="G7" s="35" t="s">
        <v>240</v>
      </c>
      <c r="H7" s="34" t="s">
        <v>163</v>
      </c>
      <c r="I7" s="163">
        <v>42809</v>
      </c>
      <c r="J7" s="54" t="s">
        <v>628</v>
      </c>
      <c r="K7" s="54" t="s">
        <v>634</v>
      </c>
      <c r="L7" s="54" t="s">
        <v>639</v>
      </c>
      <c r="M7" s="197"/>
      <c r="N7" s="61"/>
      <c r="O7" s="61"/>
      <c r="P7" s="61"/>
      <c r="Q7" s="61"/>
      <c r="R7" s="82" t="s">
        <v>655</v>
      </c>
      <c r="S7" s="82" t="s">
        <v>655</v>
      </c>
      <c r="T7" s="61" t="s">
        <v>655</v>
      </c>
      <c r="U7" s="96"/>
      <c r="V7" s="54" t="s">
        <v>655</v>
      </c>
      <c r="W7" s="83"/>
      <c r="X7" s="83"/>
      <c r="Y7" s="83"/>
      <c r="Z7" s="295"/>
      <c r="AA7" s="34" t="s">
        <v>164</v>
      </c>
      <c r="AB7" s="34" t="s">
        <v>166</v>
      </c>
      <c r="AC7" s="83"/>
      <c r="AD7" s="83"/>
      <c r="AE7" s="224">
        <v>7.4999999999999997E-2</v>
      </c>
      <c r="AF7" s="215">
        <v>0</v>
      </c>
      <c r="AG7" s="215">
        <v>0.05</v>
      </c>
      <c r="AH7" s="215">
        <v>0.9</v>
      </c>
      <c r="AI7" s="197"/>
    </row>
    <row r="8" spans="1:36" s="24" customFormat="1" ht="15" customHeight="1" x14ac:dyDescent="0.25">
      <c r="A8" s="35" t="s">
        <v>2</v>
      </c>
      <c r="B8" s="316">
        <v>4</v>
      </c>
      <c r="C8" s="214" t="str">
        <f>IFERROR(VLOOKUP($A8,'4. Company (at entry)'!$1:$1048576,2,FALSE), "")</f>
        <v>AUD</v>
      </c>
      <c r="D8" s="35" t="s">
        <v>22</v>
      </c>
      <c r="E8" s="35" t="s">
        <v>16</v>
      </c>
      <c r="F8" s="34" t="s">
        <v>70</v>
      </c>
      <c r="G8" s="35" t="s">
        <v>18</v>
      </c>
      <c r="H8" s="34" t="s">
        <v>595</v>
      </c>
      <c r="I8" s="163">
        <v>42972</v>
      </c>
      <c r="J8" s="54" t="s">
        <v>629</v>
      </c>
      <c r="K8" s="54" t="s">
        <v>632</v>
      </c>
      <c r="L8" s="54" t="s">
        <v>640</v>
      </c>
      <c r="M8" s="197"/>
      <c r="N8" s="61">
        <v>10000000</v>
      </c>
      <c r="O8" s="61">
        <v>0</v>
      </c>
      <c r="P8" s="61">
        <v>10000000</v>
      </c>
      <c r="Q8" s="61">
        <v>25000000</v>
      </c>
      <c r="R8" s="82">
        <v>0.22</v>
      </c>
      <c r="S8" s="82">
        <v>0.22</v>
      </c>
      <c r="T8" s="61">
        <v>5</v>
      </c>
      <c r="U8" s="96" t="s">
        <v>578</v>
      </c>
      <c r="V8" s="54" t="s">
        <v>61</v>
      </c>
      <c r="W8" s="83">
        <v>28000000</v>
      </c>
      <c r="X8" s="83">
        <v>57000000</v>
      </c>
      <c r="Y8" s="83">
        <v>120000</v>
      </c>
      <c r="Z8" s="295"/>
      <c r="AA8" s="34"/>
      <c r="AB8" s="34"/>
      <c r="AC8" s="83"/>
      <c r="AD8" s="83"/>
      <c r="AE8" s="224"/>
      <c r="AF8" s="215"/>
      <c r="AG8" s="215"/>
      <c r="AH8" s="215"/>
      <c r="AI8" s="197"/>
    </row>
    <row r="9" spans="1:36" s="24" customFormat="1" ht="15" customHeight="1" x14ac:dyDescent="0.25">
      <c r="A9" s="35" t="s">
        <v>3</v>
      </c>
      <c r="B9" s="316">
        <v>5</v>
      </c>
      <c r="C9" s="214" t="str">
        <f>IFERROR(VLOOKUP($A9,'4. Company (at entry)'!$1:$1048576,2,FALSE), "")</f>
        <v>EUR</v>
      </c>
      <c r="D9" s="35" t="s">
        <v>22</v>
      </c>
      <c r="E9" s="35" t="s">
        <v>21</v>
      </c>
      <c r="F9" s="34" t="s">
        <v>68</v>
      </c>
      <c r="G9" s="35" t="s">
        <v>18</v>
      </c>
      <c r="H9" s="34" t="s">
        <v>594</v>
      </c>
      <c r="I9" s="163">
        <v>43472</v>
      </c>
      <c r="J9" s="54" t="s">
        <v>631</v>
      </c>
      <c r="K9" s="54" t="s">
        <v>636</v>
      </c>
      <c r="L9" s="54" t="s">
        <v>641</v>
      </c>
      <c r="M9" s="197"/>
      <c r="N9" s="61">
        <v>50000000</v>
      </c>
      <c r="O9" s="61">
        <v>0</v>
      </c>
      <c r="P9" s="61">
        <v>0</v>
      </c>
      <c r="Q9" s="61">
        <v>300000000</v>
      </c>
      <c r="R9" s="82">
        <v>0.14000000000000001</v>
      </c>
      <c r="S9" s="82">
        <v>0</v>
      </c>
      <c r="T9" s="61">
        <v>6</v>
      </c>
      <c r="U9" s="96" t="s">
        <v>579</v>
      </c>
      <c r="V9" s="54" t="s">
        <v>647</v>
      </c>
      <c r="W9" s="83">
        <v>5000000</v>
      </c>
      <c r="X9" s="83">
        <v>33500000</v>
      </c>
      <c r="Y9" s="83">
        <v>900000</v>
      </c>
      <c r="Z9" s="295"/>
      <c r="AA9" s="34"/>
      <c r="AB9" s="34"/>
      <c r="AC9" s="83"/>
      <c r="AD9" s="83"/>
      <c r="AE9" s="224"/>
      <c r="AF9" s="215"/>
      <c r="AG9" s="215"/>
      <c r="AH9" s="215"/>
      <c r="AI9" s="197"/>
    </row>
    <row r="10" spans="1:36" s="24" customFormat="1" ht="15" customHeight="1" x14ac:dyDescent="0.25">
      <c r="A10" s="35"/>
      <c r="B10" s="54"/>
      <c r="C10" s="214" t="str">
        <f>IFERROR(VLOOKUP($A10,'4. Company (at entry)'!$1:$1048576,2,FALSE), "")</f>
        <v/>
      </c>
      <c r="D10" s="35"/>
      <c r="E10" s="35"/>
      <c r="F10" s="34"/>
      <c r="G10" s="35"/>
      <c r="H10" s="34"/>
      <c r="I10" s="157"/>
      <c r="J10" s="54"/>
      <c r="K10" s="54"/>
      <c r="L10" s="55"/>
      <c r="M10" s="197"/>
      <c r="N10" s="83"/>
      <c r="O10" s="83"/>
      <c r="P10" s="83"/>
      <c r="Q10" s="83"/>
      <c r="R10" s="215"/>
      <c r="S10" s="215"/>
      <c r="T10" s="216"/>
      <c r="U10" s="96"/>
      <c r="V10" s="60"/>
      <c r="W10" s="83"/>
      <c r="X10" s="83"/>
      <c r="Y10" s="83"/>
      <c r="Z10" s="295"/>
      <c r="AA10" s="34"/>
      <c r="AB10" s="34"/>
      <c r="AC10" s="83"/>
      <c r="AD10" s="83"/>
      <c r="AE10" s="224"/>
      <c r="AF10" s="215"/>
      <c r="AG10" s="215"/>
      <c r="AH10" s="215"/>
      <c r="AI10" s="197"/>
    </row>
    <row r="11" spans="1:36" s="24" customFormat="1" ht="15" customHeight="1" x14ac:dyDescent="0.25">
      <c r="A11" s="35"/>
      <c r="B11" s="54"/>
      <c r="C11" s="214" t="str">
        <f>IFERROR(VLOOKUP($A11,'4. Company (at entry)'!$1:$1048576,2,FALSE), "")</f>
        <v/>
      </c>
      <c r="D11" s="35"/>
      <c r="E11" s="35"/>
      <c r="F11" s="34"/>
      <c r="G11" s="35"/>
      <c r="H11" s="34"/>
      <c r="I11" s="157"/>
      <c r="J11" s="54"/>
      <c r="K11" s="54"/>
      <c r="L11" s="55"/>
      <c r="M11" s="197"/>
      <c r="N11" s="83"/>
      <c r="O11" s="83"/>
      <c r="P11" s="83"/>
      <c r="Q11" s="83"/>
      <c r="R11" s="215"/>
      <c r="S11" s="215"/>
      <c r="T11" s="216"/>
      <c r="U11" s="96"/>
      <c r="V11" s="60"/>
      <c r="W11" s="83"/>
      <c r="X11" s="83"/>
      <c r="Y11" s="83"/>
      <c r="Z11" s="295"/>
      <c r="AA11" s="34"/>
      <c r="AB11" s="34"/>
      <c r="AC11" s="83"/>
      <c r="AD11" s="83"/>
      <c r="AE11" s="224"/>
      <c r="AF11" s="215"/>
      <c r="AG11" s="215"/>
      <c r="AH11" s="215"/>
      <c r="AI11" s="197"/>
    </row>
    <row r="12" spans="1:36" s="24" customFormat="1" ht="15" customHeight="1" x14ac:dyDescent="0.25">
      <c r="A12" s="35"/>
      <c r="B12" s="54"/>
      <c r="C12" s="214" t="str">
        <f>IFERROR(VLOOKUP($A12,'4. Company (at entry)'!$1:$1048576,2,FALSE), "")</f>
        <v/>
      </c>
      <c r="D12" s="35"/>
      <c r="E12" s="35"/>
      <c r="F12" s="34"/>
      <c r="G12" s="35"/>
      <c r="H12" s="34"/>
      <c r="I12" s="157"/>
      <c r="J12" s="54"/>
      <c r="K12" s="54"/>
      <c r="L12" s="55"/>
      <c r="M12" s="197"/>
      <c r="N12" s="83"/>
      <c r="O12" s="83"/>
      <c r="P12" s="83"/>
      <c r="Q12" s="83"/>
      <c r="R12" s="215"/>
      <c r="S12" s="215"/>
      <c r="T12" s="216"/>
      <c r="U12" s="96"/>
      <c r="V12" s="60"/>
      <c r="W12" s="83"/>
      <c r="X12" s="83"/>
      <c r="Y12" s="83"/>
      <c r="Z12" s="295"/>
      <c r="AA12" s="34"/>
      <c r="AB12" s="34"/>
      <c r="AC12" s="83"/>
      <c r="AD12" s="83"/>
      <c r="AE12" s="224"/>
      <c r="AF12" s="215"/>
      <c r="AG12" s="215"/>
      <c r="AH12" s="215"/>
      <c r="AI12" s="197"/>
    </row>
    <row r="13" spans="1:36" s="24" customFormat="1" ht="15" customHeight="1" x14ac:dyDescent="0.25">
      <c r="A13" s="35"/>
      <c r="B13" s="54"/>
      <c r="C13" s="214" t="str">
        <f>IFERROR(VLOOKUP($A13,'4. Company (at entry)'!$1:$1048576,2,FALSE), "")</f>
        <v/>
      </c>
      <c r="D13" s="35"/>
      <c r="E13" s="35"/>
      <c r="F13" s="34"/>
      <c r="G13" s="35"/>
      <c r="H13" s="34"/>
      <c r="I13" s="157"/>
      <c r="J13" s="54"/>
      <c r="K13" s="54"/>
      <c r="L13" s="55"/>
      <c r="M13" s="197"/>
      <c r="N13" s="83"/>
      <c r="O13" s="83"/>
      <c r="P13" s="83"/>
      <c r="Q13" s="83"/>
      <c r="R13" s="215"/>
      <c r="S13" s="215"/>
      <c r="T13" s="216"/>
      <c r="U13" s="96"/>
      <c r="V13" s="60"/>
      <c r="W13" s="83"/>
      <c r="X13" s="83"/>
      <c r="Y13" s="83"/>
      <c r="Z13" s="295"/>
      <c r="AA13" s="34"/>
      <c r="AB13" s="34"/>
      <c r="AC13" s="83"/>
      <c r="AD13" s="83"/>
      <c r="AE13" s="224"/>
      <c r="AF13" s="215"/>
      <c r="AG13" s="215"/>
      <c r="AH13" s="215"/>
      <c r="AI13" s="197"/>
    </row>
    <row r="14" spans="1:36" s="24" customFormat="1" ht="15" customHeight="1" x14ac:dyDescent="0.25">
      <c r="A14" s="35"/>
      <c r="B14" s="54"/>
      <c r="C14" s="214" t="str">
        <f>IFERROR(VLOOKUP($A14,'4. Company (at entry)'!$1:$1048576,2,FALSE), "")</f>
        <v/>
      </c>
      <c r="D14" s="35"/>
      <c r="E14" s="35"/>
      <c r="F14" s="34"/>
      <c r="G14" s="35"/>
      <c r="H14" s="34"/>
      <c r="I14" s="157"/>
      <c r="J14" s="54"/>
      <c r="K14" s="54"/>
      <c r="L14" s="55"/>
      <c r="M14" s="197"/>
      <c r="N14" s="83"/>
      <c r="O14" s="83"/>
      <c r="P14" s="83"/>
      <c r="Q14" s="83"/>
      <c r="R14" s="215"/>
      <c r="S14" s="215"/>
      <c r="T14" s="216"/>
      <c r="U14" s="96"/>
      <c r="V14" s="60"/>
      <c r="W14" s="83"/>
      <c r="X14" s="83"/>
      <c r="Y14" s="83"/>
      <c r="Z14" s="295"/>
      <c r="AA14" s="34"/>
      <c r="AB14" s="34"/>
      <c r="AC14" s="83"/>
      <c r="AD14" s="83"/>
      <c r="AE14" s="224"/>
      <c r="AF14" s="215"/>
      <c r="AG14" s="215"/>
      <c r="AH14" s="215"/>
      <c r="AI14" s="197"/>
    </row>
    <row r="15" spans="1:36" s="24" customFormat="1" ht="15" customHeight="1" x14ac:dyDescent="0.25">
      <c r="A15" s="35"/>
      <c r="B15" s="54"/>
      <c r="C15" s="214" t="str">
        <f>IFERROR(VLOOKUP($A15,'4. Company (at entry)'!$1:$1048576,2,FALSE), "")</f>
        <v/>
      </c>
      <c r="D15" s="35"/>
      <c r="E15" s="35"/>
      <c r="F15" s="34"/>
      <c r="G15" s="35"/>
      <c r="H15" s="34"/>
      <c r="I15" s="157"/>
      <c r="J15" s="54"/>
      <c r="K15" s="54"/>
      <c r="L15" s="55"/>
      <c r="M15" s="197"/>
      <c r="N15" s="83"/>
      <c r="O15" s="83"/>
      <c r="P15" s="83"/>
      <c r="Q15" s="83"/>
      <c r="R15" s="215"/>
      <c r="S15" s="215"/>
      <c r="T15" s="216"/>
      <c r="U15" s="96"/>
      <c r="V15" s="60"/>
      <c r="W15" s="83"/>
      <c r="X15" s="83"/>
      <c r="Y15" s="83"/>
      <c r="Z15" s="295"/>
      <c r="AA15" s="34"/>
      <c r="AB15" s="34"/>
      <c r="AC15" s="83"/>
      <c r="AD15" s="83"/>
      <c r="AE15" s="224"/>
      <c r="AF15" s="215"/>
      <c r="AG15" s="215"/>
      <c r="AH15" s="215"/>
      <c r="AI15" s="197"/>
    </row>
    <row r="16" spans="1:36" s="24" customFormat="1" ht="15" customHeight="1" x14ac:dyDescent="0.25">
      <c r="A16" s="35"/>
      <c r="B16" s="54"/>
      <c r="C16" s="214" t="str">
        <f>IFERROR(VLOOKUP($A16,'4. Company (at entry)'!$1:$1048576,2,FALSE), "")</f>
        <v/>
      </c>
      <c r="D16" s="35"/>
      <c r="E16" s="35"/>
      <c r="F16" s="34"/>
      <c r="G16" s="35"/>
      <c r="H16" s="34"/>
      <c r="I16" s="157"/>
      <c r="J16" s="54"/>
      <c r="K16" s="54"/>
      <c r="L16" s="55"/>
      <c r="M16" s="197"/>
      <c r="N16" s="83"/>
      <c r="O16" s="83"/>
      <c r="P16" s="83"/>
      <c r="Q16" s="83"/>
      <c r="R16" s="215"/>
      <c r="S16" s="215"/>
      <c r="T16" s="216"/>
      <c r="U16" s="96"/>
      <c r="V16" s="60"/>
      <c r="W16" s="83"/>
      <c r="X16" s="83"/>
      <c r="Y16" s="83"/>
      <c r="Z16" s="295"/>
      <c r="AA16" s="34"/>
      <c r="AB16" s="34"/>
      <c r="AC16" s="83"/>
      <c r="AD16" s="83"/>
      <c r="AE16" s="224"/>
      <c r="AF16" s="215"/>
      <c r="AG16" s="215"/>
      <c r="AH16" s="215"/>
      <c r="AI16" s="197"/>
    </row>
    <row r="17" spans="1:35" s="24" customFormat="1" ht="15" customHeight="1" x14ac:dyDescent="0.25">
      <c r="A17" s="35"/>
      <c r="B17" s="54"/>
      <c r="C17" s="214" t="str">
        <f>IFERROR(VLOOKUP($A17,'4. Company (at entry)'!$1:$1048576,2,FALSE), "")</f>
        <v/>
      </c>
      <c r="D17" s="35"/>
      <c r="E17" s="35"/>
      <c r="F17" s="34"/>
      <c r="G17" s="35"/>
      <c r="H17" s="34"/>
      <c r="I17" s="157"/>
      <c r="J17" s="54"/>
      <c r="K17" s="54"/>
      <c r="L17" s="55"/>
      <c r="M17" s="197"/>
      <c r="N17" s="83"/>
      <c r="O17" s="83"/>
      <c r="P17" s="83"/>
      <c r="Q17" s="83"/>
      <c r="R17" s="215"/>
      <c r="S17" s="215"/>
      <c r="T17" s="216"/>
      <c r="U17" s="96"/>
      <c r="V17" s="60"/>
      <c r="W17" s="83"/>
      <c r="X17" s="83"/>
      <c r="Y17" s="83"/>
      <c r="Z17" s="295"/>
      <c r="AA17" s="34"/>
      <c r="AB17" s="34"/>
      <c r="AC17" s="83"/>
      <c r="AD17" s="83"/>
      <c r="AE17" s="224"/>
      <c r="AF17" s="215"/>
      <c r="AG17" s="215"/>
      <c r="AH17" s="215"/>
      <c r="AI17" s="197"/>
    </row>
    <row r="18" spans="1:35" s="24" customFormat="1" ht="15" customHeight="1" x14ac:dyDescent="0.25">
      <c r="A18" s="35"/>
      <c r="B18" s="54"/>
      <c r="C18" s="214" t="str">
        <f>IFERROR(VLOOKUP($A18,'4. Company (at entry)'!$1:$1048576,2,FALSE), "")</f>
        <v/>
      </c>
      <c r="D18" s="35"/>
      <c r="E18" s="35"/>
      <c r="F18" s="34"/>
      <c r="G18" s="35"/>
      <c r="H18" s="34"/>
      <c r="I18" s="157"/>
      <c r="J18" s="54"/>
      <c r="K18" s="54"/>
      <c r="L18" s="55"/>
      <c r="M18" s="197"/>
      <c r="N18" s="83"/>
      <c r="O18" s="83"/>
      <c r="P18" s="83"/>
      <c r="Q18" s="83"/>
      <c r="R18" s="215"/>
      <c r="S18" s="215"/>
      <c r="T18" s="216"/>
      <c r="U18" s="96"/>
      <c r="V18" s="60"/>
      <c r="W18" s="83"/>
      <c r="X18" s="83"/>
      <c r="Y18" s="83"/>
      <c r="Z18" s="295"/>
      <c r="AA18" s="34"/>
      <c r="AB18" s="34"/>
      <c r="AC18" s="83"/>
      <c r="AD18" s="83"/>
      <c r="AE18" s="224"/>
      <c r="AF18" s="215"/>
      <c r="AG18" s="215"/>
      <c r="AH18" s="215"/>
      <c r="AI18" s="197"/>
    </row>
    <row r="19" spans="1:35" s="24" customFormat="1" ht="15" customHeight="1" x14ac:dyDescent="0.25">
      <c r="A19" s="35"/>
      <c r="B19" s="54"/>
      <c r="C19" s="214" t="str">
        <f>IFERROR(VLOOKUP($A19,'4. Company (at entry)'!$1:$1048576,2,FALSE), "")</f>
        <v/>
      </c>
      <c r="D19" s="35"/>
      <c r="E19" s="35"/>
      <c r="F19" s="34"/>
      <c r="G19" s="35"/>
      <c r="H19" s="34"/>
      <c r="I19" s="157"/>
      <c r="J19" s="54"/>
      <c r="K19" s="54"/>
      <c r="L19" s="55"/>
      <c r="M19" s="197"/>
      <c r="N19" s="83"/>
      <c r="O19" s="83"/>
      <c r="P19" s="83"/>
      <c r="Q19" s="83"/>
      <c r="R19" s="215"/>
      <c r="S19" s="215"/>
      <c r="T19" s="216"/>
      <c r="U19" s="96"/>
      <c r="V19" s="60"/>
      <c r="W19" s="83"/>
      <c r="X19" s="83"/>
      <c r="Y19" s="83"/>
      <c r="Z19" s="295"/>
      <c r="AA19" s="34"/>
      <c r="AB19" s="34"/>
      <c r="AC19" s="83"/>
      <c r="AD19" s="83"/>
      <c r="AE19" s="224"/>
      <c r="AF19" s="215"/>
      <c r="AG19" s="215"/>
      <c r="AH19" s="215"/>
      <c r="AI19" s="197"/>
    </row>
    <row r="20" spans="1:35" s="24" customFormat="1" ht="15" customHeight="1" x14ac:dyDescent="0.25">
      <c r="A20" s="35"/>
      <c r="B20" s="54"/>
      <c r="C20" s="214" t="str">
        <f>IFERROR(VLOOKUP($A20,'4. Company (at entry)'!$1:$1048576,2,FALSE), "")</f>
        <v/>
      </c>
      <c r="D20" s="35"/>
      <c r="E20" s="35"/>
      <c r="F20" s="34"/>
      <c r="G20" s="35"/>
      <c r="H20" s="34"/>
      <c r="I20" s="157"/>
      <c r="J20" s="54"/>
      <c r="K20" s="54"/>
      <c r="L20" s="55"/>
      <c r="M20" s="197"/>
      <c r="N20" s="83"/>
      <c r="O20" s="83"/>
      <c r="P20" s="83"/>
      <c r="Q20" s="83"/>
      <c r="R20" s="215"/>
      <c r="S20" s="215"/>
      <c r="T20" s="216"/>
      <c r="U20" s="96"/>
      <c r="V20" s="60"/>
      <c r="W20" s="83"/>
      <c r="X20" s="83"/>
      <c r="Y20" s="83"/>
      <c r="Z20" s="295"/>
      <c r="AA20" s="34"/>
      <c r="AB20" s="34"/>
      <c r="AC20" s="83"/>
      <c r="AD20" s="83"/>
      <c r="AE20" s="224"/>
      <c r="AF20" s="215"/>
      <c r="AG20" s="215"/>
      <c r="AH20" s="215"/>
      <c r="AI20" s="197"/>
    </row>
    <row r="21" spans="1:35" s="24" customFormat="1" ht="15" customHeight="1" x14ac:dyDescent="0.25">
      <c r="A21" s="35"/>
      <c r="B21" s="54"/>
      <c r="C21" s="214" t="str">
        <f>IFERROR(VLOOKUP($A21,'4. Company (at entry)'!$1:$1048576,2,FALSE), "")</f>
        <v/>
      </c>
      <c r="D21" s="35"/>
      <c r="E21" s="35"/>
      <c r="F21" s="34"/>
      <c r="G21" s="35"/>
      <c r="H21" s="34"/>
      <c r="I21" s="157"/>
      <c r="J21" s="54"/>
      <c r="K21" s="54"/>
      <c r="L21" s="55"/>
      <c r="M21" s="197"/>
      <c r="N21" s="83"/>
      <c r="O21" s="83"/>
      <c r="P21" s="83"/>
      <c r="Q21" s="83"/>
      <c r="R21" s="215"/>
      <c r="S21" s="215"/>
      <c r="T21" s="216"/>
      <c r="U21" s="96"/>
      <c r="V21" s="60"/>
      <c r="W21" s="83"/>
      <c r="X21" s="83"/>
      <c r="Y21" s="83"/>
      <c r="Z21" s="295"/>
      <c r="AA21" s="34"/>
      <c r="AB21" s="34"/>
      <c r="AC21" s="83"/>
      <c r="AD21" s="83"/>
      <c r="AE21" s="224"/>
      <c r="AF21" s="215"/>
      <c r="AG21" s="215"/>
      <c r="AH21" s="215"/>
      <c r="AI21" s="197"/>
    </row>
    <row r="22" spans="1:35" s="24" customFormat="1" ht="15" customHeight="1" x14ac:dyDescent="0.25">
      <c r="A22" s="35"/>
      <c r="B22" s="54"/>
      <c r="C22" s="214" t="str">
        <f>IFERROR(VLOOKUP($A22,'4. Company (at entry)'!$1:$1048576,2,FALSE), "")</f>
        <v/>
      </c>
      <c r="D22" s="35"/>
      <c r="E22" s="35"/>
      <c r="F22" s="34"/>
      <c r="G22" s="35"/>
      <c r="H22" s="34"/>
      <c r="I22" s="157"/>
      <c r="J22" s="54"/>
      <c r="K22" s="54"/>
      <c r="L22" s="55"/>
      <c r="M22" s="197"/>
      <c r="N22" s="83"/>
      <c r="O22" s="83"/>
      <c r="P22" s="83"/>
      <c r="Q22" s="83"/>
      <c r="R22" s="215"/>
      <c r="S22" s="215"/>
      <c r="T22" s="216"/>
      <c r="U22" s="96"/>
      <c r="V22" s="60"/>
      <c r="W22" s="83"/>
      <c r="X22" s="83"/>
      <c r="Y22" s="83"/>
      <c r="Z22" s="295"/>
      <c r="AA22" s="34"/>
      <c r="AB22" s="34"/>
      <c r="AC22" s="83"/>
      <c r="AD22" s="83"/>
      <c r="AE22" s="224"/>
      <c r="AF22" s="215"/>
      <c r="AG22" s="215"/>
      <c r="AH22" s="215"/>
      <c r="AI22" s="197"/>
    </row>
    <row r="23" spans="1:35" s="24" customFormat="1" ht="15" customHeight="1" x14ac:dyDescent="0.25">
      <c r="A23" s="35"/>
      <c r="B23" s="54"/>
      <c r="C23" s="214" t="str">
        <f>IFERROR(VLOOKUP($A23,'4. Company (at entry)'!$1:$1048576,2,FALSE), "")</f>
        <v/>
      </c>
      <c r="D23" s="35"/>
      <c r="E23" s="35"/>
      <c r="F23" s="34"/>
      <c r="G23" s="35"/>
      <c r="H23" s="34"/>
      <c r="I23" s="157"/>
      <c r="J23" s="54"/>
      <c r="K23" s="54"/>
      <c r="L23" s="55"/>
      <c r="M23" s="197"/>
      <c r="N23" s="83"/>
      <c r="O23" s="83"/>
      <c r="P23" s="83"/>
      <c r="Q23" s="83"/>
      <c r="R23" s="215"/>
      <c r="S23" s="215"/>
      <c r="T23" s="216"/>
      <c r="U23" s="96"/>
      <c r="V23" s="60"/>
      <c r="W23" s="83"/>
      <c r="X23" s="83"/>
      <c r="Y23" s="83"/>
      <c r="Z23" s="295"/>
      <c r="AA23" s="34"/>
      <c r="AB23" s="34"/>
      <c r="AC23" s="83"/>
      <c r="AD23" s="83"/>
      <c r="AE23" s="224"/>
      <c r="AF23" s="215"/>
      <c r="AG23" s="215"/>
      <c r="AH23" s="215"/>
      <c r="AI23" s="197"/>
    </row>
    <row r="24" spans="1:35" s="24" customFormat="1" ht="15" customHeight="1" x14ac:dyDescent="0.25">
      <c r="A24" s="35"/>
      <c r="B24" s="54"/>
      <c r="C24" s="214" t="str">
        <f>IFERROR(VLOOKUP($A24,'4. Company (at entry)'!$1:$1048576,2,FALSE), "")</f>
        <v/>
      </c>
      <c r="D24" s="35"/>
      <c r="E24" s="35"/>
      <c r="F24" s="34"/>
      <c r="G24" s="35"/>
      <c r="H24" s="34"/>
      <c r="I24" s="157"/>
      <c r="J24" s="54"/>
      <c r="K24" s="54"/>
      <c r="L24" s="55"/>
      <c r="M24" s="197"/>
      <c r="N24" s="83"/>
      <c r="O24" s="83"/>
      <c r="P24" s="83"/>
      <c r="Q24" s="83"/>
      <c r="R24" s="215"/>
      <c r="S24" s="215"/>
      <c r="T24" s="216"/>
      <c r="U24" s="96"/>
      <c r="V24" s="60"/>
      <c r="W24" s="83"/>
      <c r="X24" s="83"/>
      <c r="Y24" s="83"/>
      <c r="Z24" s="295"/>
      <c r="AA24" s="34"/>
      <c r="AB24" s="34"/>
      <c r="AC24" s="83"/>
      <c r="AD24" s="83"/>
      <c r="AE24" s="224"/>
      <c r="AF24" s="215"/>
      <c r="AG24" s="215"/>
      <c r="AH24" s="215"/>
      <c r="AI24" s="197"/>
    </row>
    <row r="25" spans="1:35" s="24" customFormat="1" ht="15" customHeight="1" x14ac:dyDescent="0.25">
      <c r="A25" s="35"/>
      <c r="B25" s="54"/>
      <c r="C25" s="214" t="str">
        <f>IFERROR(VLOOKUP($A25,'4. Company (at entry)'!$1:$1048576,2,FALSE), "")</f>
        <v/>
      </c>
      <c r="D25" s="35"/>
      <c r="E25" s="35"/>
      <c r="F25" s="34"/>
      <c r="G25" s="35"/>
      <c r="H25" s="34"/>
      <c r="I25" s="157"/>
      <c r="J25" s="54"/>
      <c r="K25" s="54"/>
      <c r="L25" s="55"/>
      <c r="M25" s="197"/>
      <c r="N25" s="83"/>
      <c r="O25" s="83"/>
      <c r="P25" s="83"/>
      <c r="Q25" s="83"/>
      <c r="R25" s="215"/>
      <c r="S25" s="215"/>
      <c r="T25" s="216"/>
      <c r="U25" s="96"/>
      <c r="V25" s="60"/>
      <c r="W25" s="83"/>
      <c r="X25" s="83"/>
      <c r="Y25" s="83"/>
      <c r="Z25" s="295"/>
      <c r="AA25" s="34"/>
      <c r="AB25" s="34"/>
      <c r="AC25" s="83"/>
      <c r="AD25" s="83"/>
      <c r="AE25" s="224"/>
      <c r="AF25" s="215"/>
      <c r="AG25" s="215"/>
      <c r="AH25" s="215"/>
      <c r="AI25" s="197"/>
    </row>
    <row r="26" spans="1:35" s="24" customFormat="1" ht="15" customHeight="1" x14ac:dyDescent="0.25">
      <c r="A26" s="35"/>
      <c r="B26" s="54"/>
      <c r="C26" s="214" t="str">
        <f>IFERROR(VLOOKUP($A26,'4. Company (at entry)'!$1:$1048576,2,FALSE), "")</f>
        <v/>
      </c>
      <c r="D26" s="35"/>
      <c r="E26" s="35"/>
      <c r="F26" s="34"/>
      <c r="G26" s="35"/>
      <c r="H26" s="34"/>
      <c r="I26" s="157"/>
      <c r="J26" s="54"/>
      <c r="K26" s="54"/>
      <c r="L26" s="55"/>
      <c r="M26" s="197"/>
      <c r="N26" s="83"/>
      <c r="O26" s="83"/>
      <c r="P26" s="83"/>
      <c r="Q26" s="83"/>
      <c r="R26" s="215"/>
      <c r="S26" s="215"/>
      <c r="T26" s="216"/>
      <c r="U26" s="96"/>
      <c r="V26" s="60"/>
      <c r="W26" s="83"/>
      <c r="X26" s="83"/>
      <c r="Y26" s="83"/>
      <c r="Z26" s="295"/>
      <c r="AA26" s="34"/>
      <c r="AB26" s="34"/>
      <c r="AC26" s="83"/>
      <c r="AD26" s="83"/>
      <c r="AE26" s="224"/>
      <c r="AF26" s="215"/>
      <c r="AG26" s="215"/>
      <c r="AH26" s="215"/>
      <c r="AI26" s="197"/>
    </row>
    <row r="27" spans="1:35" s="24" customFormat="1" ht="15" customHeight="1" x14ac:dyDescent="0.25">
      <c r="A27" s="35"/>
      <c r="B27" s="54"/>
      <c r="C27" s="214" t="str">
        <f>IFERROR(VLOOKUP($A27,'4. Company (at entry)'!$1:$1048576,2,FALSE), "")</f>
        <v/>
      </c>
      <c r="D27" s="35"/>
      <c r="E27" s="35"/>
      <c r="F27" s="34"/>
      <c r="G27" s="35"/>
      <c r="H27" s="34"/>
      <c r="I27" s="157"/>
      <c r="J27" s="54"/>
      <c r="K27" s="54"/>
      <c r="L27" s="55"/>
      <c r="M27" s="197"/>
      <c r="N27" s="83"/>
      <c r="O27" s="83"/>
      <c r="P27" s="83"/>
      <c r="Q27" s="83"/>
      <c r="R27" s="215"/>
      <c r="S27" s="215"/>
      <c r="T27" s="216"/>
      <c r="U27" s="96"/>
      <c r="V27" s="60"/>
      <c r="W27" s="83"/>
      <c r="X27" s="83"/>
      <c r="Y27" s="83"/>
      <c r="Z27" s="295"/>
      <c r="AA27" s="34"/>
      <c r="AB27" s="34"/>
      <c r="AC27" s="83"/>
      <c r="AD27" s="83"/>
      <c r="AE27" s="224"/>
      <c r="AF27" s="215"/>
      <c r="AG27" s="215"/>
      <c r="AH27" s="215"/>
      <c r="AI27" s="197"/>
    </row>
    <row r="28" spans="1:35" s="24" customFormat="1" ht="15" customHeight="1" x14ac:dyDescent="0.25">
      <c r="A28" s="35"/>
      <c r="B28" s="54"/>
      <c r="C28" s="214" t="str">
        <f>IFERROR(VLOOKUP($A28,'4. Company (at entry)'!$1:$1048576,2,FALSE), "")</f>
        <v/>
      </c>
      <c r="D28" s="35"/>
      <c r="E28" s="35"/>
      <c r="F28" s="34"/>
      <c r="G28" s="35"/>
      <c r="H28" s="34"/>
      <c r="I28" s="157"/>
      <c r="J28" s="54"/>
      <c r="K28" s="54"/>
      <c r="L28" s="55"/>
      <c r="M28" s="197"/>
      <c r="N28" s="83"/>
      <c r="O28" s="83"/>
      <c r="P28" s="83"/>
      <c r="Q28" s="83"/>
      <c r="R28" s="215"/>
      <c r="S28" s="215"/>
      <c r="T28" s="216"/>
      <c r="U28" s="96"/>
      <c r="V28" s="60"/>
      <c r="W28" s="83"/>
      <c r="X28" s="83"/>
      <c r="Y28" s="83"/>
      <c r="Z28" s="295"/>
      <c r="AA28" s="34"/>
      <c r="AB28" s="34"/>
      <c r="AC28" s="83"/>
      <c r="AD28" s="83"/>
      <c r="AE28" s="224"/>
      <c r="AF28" s="215"/>
      <c r="AG28" s="215"/>
      <c r="AH28" s="215"/>
      <c r="AI28" s="197"/>
    </row>
    <row r="29" spans="1:35" s="24" customFormat="1" ht="15" customHeight="1" x14ac:dyDescent="0.25">
      <c r="A29" s="35"/>
      <c r="B29" s="54"/>
      <c r="C29" s="214" t="str">
        <f>IFERROR(VLOOKUP($A29,'4. Company (at entry)'!$1:$1048576,2,FALSE), "")</f>
        <v/>
      </c>
      <c r="D29" s="35"/>
      <c r="E29" s="35"/>
      <c r="F29" s="34"/>
      <c r="G29" s="35"/>
      <c r="H29" s="34"/>
      <c r="I29" s="157"/>
      <c r="J29" s="54"/>
      <c r="K29" s="54"/>
      <c r="L29" s="55"/>
      <c r="M29" s="197"/>
      <c r="N29" s="83"/>
      <c r="O29" s="83"/>
      <c r="P29" s="83"/>
      <c r="Q29" s="83"/>
      <c r="R29" s="215"/>
      <c r="S29" s="215"/>
      <c r="T29" s="216"/>
      <c r="U29" s="96"/>
      <c r="V29" s="60"/>
      <c r="W29" s="83"/>
      <c r="X29" s="83"/>
      <c r="Y29" s="83"/>
      <c r="Z29" s="295"/>
      <c r="AA29" s="34"/>
      <c r="AB29" s="34"/>
      <c r="AC29" s="83"/>
      <c r="AD29" s="83"/>
      <c r="AE29" s="224"/>
      <c r="AF29" s="215"/>
      <c r="AG29" s="215"/>
      <c r="AH29" s="215"/>
      <c r="AI29" s="197"/>
    </row>
    <row r="30" spans="1:35" s="24" customFormat="1" ht="15" customHeight="1" x14ac:dyDescent="0.25">
      <c r="A30" s="35"/>
      <c r="B30" s="54"/>
      <c r="C30" s="214" t="str">
        <f>IFERROR(VLOOKUP($A30,'4. Company (at entry)'!$1:$1048576,2,FALSE), "")</f>
        <v/>
      </c>
      <c r="D30" s="35"/>
      <c r="E30" s="35"/>
      <c r="F30" s="34"/>
      <c r="G30" s="35"/>
      <c r="H30" s="34"/>
      <c r="I30" s="157"/>
      <c r="J30" s="54"/>
      <c r="K30" s="54"/>
      <c r="L30" s="55"/>
      <c r="M30" s="197"/>
      <c r="N30" s="83"/>
      <c r="O30" s="83"/>
      <c r="P30" s="83"/>
      <c r="Q30" s="83"/>
      <c r="R30" s="215"/>
      <c r="S30" s="215"/>
      <c r="T30" s="216"/>
      <c r="U30" s="96"/>
      <c r="V30" s="60"/>
      <c r="W30" s="83"/>
      <c r="X30" s="83"/>
      <c r="Y30" s="83"/>
      <c r="Z30" s="295"/>
      <c r="AA30" s="34"/>
      <c r="AB30" s="34"/>
      <c r="AC30" s="83"/>
      <c r="AD30" s="83"/>
      <c r="AE30" s="224"/>
      <c r="AF30" s="215"/>
      <c r="AG30" s="215"/>
      <c r="AH30" s="215"/>
      <c r="AI30" s="197"/>
    </row>
    <row r="31" spans="1:35" s="24" customFormat="1" ht="15" customHeight="1" x14ac:dyDescent="0.25">
      <c r="A31" s="35"/>
      <c r="B31" s="54"/>
      <c r="C31" s="214" t="str">
        <f>IFERROR(VLOOKUP($A31,'4. Company (at entry)'!$1:$1048576,2,FALSE), "")</f>
        <v/>
      </c>
      <c r="D31" s="35"/>
      <c r="E31" s="35"/>
      <c r="F31" s="34"/>
      <c r="G31" s="35"/>
      <c r="H31" s="34"/>
      <c r="I31" s="157"/>
      <c r="J31" s="54"/>
      <c r="K31" s="54"/>
      <c r="L31" s="55"/>
      <c r="M31" s="197"/>
      <c r="N31" s="83"/>
      <c r="O31" s="83"/>
      <c r="P31" s="83"/>
      <c r="Q31" s="83"/>
      <c r="R31" s="215"/>
      <c r="S31" s="215"/>
      <c r="T31" s="216"/>
      <c r="U31" s="96"/>
      <c r="V31" s="60"/>
      <c r="W31" s="83"/>
      <c r="X31" s="83"/>
      <c r="Y31" s="83"/>
      <c r="Z31" s="295"/>
      <c r="AA31" s="34"/>
      <c r="AB31" s="34"/>
      <c r="AC31" s="83"/>
      <c r="AD31" s="83"/>
      <c r="AE31" s="224"/>
      <c r="AF31" s="215"/>
      <c r="AG31" s="215"/>
      <c r="AH31" s="215"/>
      <c r="AI31" s="197"/>
    </row>
    <row r="32" spans="1:35" s="24" customFormat="1" ht="15" customHeight="1" x14ac:dyDescent="0.25">
      <c r="A32" s="35"/>
      <c r="B32" s="54"/>
      <c r="C32" s="214" t="str">
        <f>IFERROR(VLOOKUP($A32,'4. Company (at entry)'!$1:$1048576,2,FALSE), "")</f>
        <v/>
      </c>
      <c r="D32" s="35"/>
      <c r="E32" s="35"/>
      <c r="F32" s="34"/>
      <c r="G32" s="35"/>
      <c r="H32" s="34"/>
      <c r="I32" s="157"/>
      <c r="J32" s="54"/>
      <c r="K32" s="54"/>
      <c r="L32" s="55"/>
      <c r="M32" s="197"/>
      <c r="N32" s="83"/>
      <c r="O32" s="83"/>
      <c r="P32" s="83"/>
      <c r="Q32" s="83"/>
      <c r="R32" s="215"/>
      <c r="S32" s="215"/>
      <c r="T32" s="216"/>
      <c r="U32" s="96"/>
      <c r="V32" s="60"/>
      <c r="W32" s="83"/>
      <c r="X32" s="83"/>
      <c r="Y32" s="83"/>
      <c r="Z32" s="295"/>
      <c r="AA32" s="34"/>
      <c r="AB32" s="34"/>
      <c r="AC32" s="83"/>
      <c r="AD32" s="83"/>
      <c r="AE32" s="224"/>
      <c r="AF32" s="215"/>
      <c r="AG32" s="215"/>
      <c r="AH32" s="215"/>
      <c r="AI32" s="197"/>
    </row>
    <row r="33" spans="1:35" s="24" customFormat="1" ht="15" customHeight="1" x14ac:dyDescent="0.25">
      <c r="A33" s="35"/>
      <c r="B33" s="54"/>
      <c r="C33" s="214" t="str">
        <f>IFERROR(VLOOKUP($A33,'4. Company (at entry)'!$1:$1048576,2,FALSE), "")</f>
        <v/>
      </c>
      <c r="D33" s="35"/>
      <c r="E33" s="35"/>
      <c r="F33" s="34"/>
      <c r="G33" s="35"/>
      <c r="H33" s="34"/>
      <c r="I33" s="157"/>
      <c r="J33" s="54"/>
      <c r="K33" s="54"/>
      <c r="L33" s="55"/>
      <c r="M33" s="197"/>
      <c r="N33" s="83"/>
      <c r="O33" s="83"/>
      <c r="P33" s="83"/>
      <c r="Q33" s="83"/>
      <c r="R33" s="215"/>
      <c r="S33" s="215"/>
      <c r="T33" s="216"/>
      <c r="U33" s="96"/>
      <c r="V33" s="60"/>
      <c r="W33" s="83"/>
      <c r="X33" s="83"/>
      <c r="Y33" s="83"/>
      <c r="Z33" s="295"/>
      <c r="AA33" s="34"/>
      <c r="AB33" s="34"/>
      <c r="AC33" s="83"/>
      <c r="AD33" s="83"/>
      <c r="AE33" s="224"/>
      <c r="AF33" s="215"/>
      <c r="AG33" s="215"/>
      <c r="AH33" s="215"/>
      <c r="AI33" s="197"/>
    </row>
    <row r="34" spans="1:35" s="24" customFormat="1" ht="15" customHeight="1" x14ac:dyDescent="0.25">
      <c r="A34" s="35"/>
      <c r="B34" s="54"/>
      <c r="C34" s="214" t="str">
        <f>IFERROR(VLOOKUP($A34,'4. Company (at entry)'!$1:$1048576,2,FALSE), "")</f>
        <v/>
      </c>
      <c r="D34" s="35"/>
      <c r="E34" s="35"/>
      <c r="F34" s="34"/>
      <c r="G34" s="35"/>
      <c r="H34" s="34"/>
      <c r="I34" s="157"/>
      <c r="J34" s="54"/>
      <c r="K34" s="54"/>
      <c r="L34" s="55"/>
      <c r="M34" s="197"/>
      <c r="N34" s="83"/>
      <c r="O34" s="83"/>
      <c r="P34" s="83"/>
      <c r="Q34" s="83"/>
      <c r="R34" s="215"/>
      <c r="S34" s="215"/>
      <c r="T34" s="216"/>
      <c r="U34" s="96"/>
      <c r="V34" s="60"/>
      <c r="W34" s="83"/>
      <c r="X34" s="83"/>
      <c r="Y34" s="83"/>
      <c r="Z34" s="295"/>
      <c r="AA34" s="34"/>
      <c r="AB34" s="34"/>
      <c r="AC34" s="83"/>
      <c r="AD34" s="83"/>
      <c r="AE34" s="224"/>
      <c r="AF34" s="215"/>
      <c r="AG34" s="215"/>
      <c r="AH34" s="215"/>
      <c r="AI34" s="197"/>
    </row>
    <row r="35" spans="1:35" s="24" customFormat="1" ht="15" customHeight="1" x14ac:dyDescent="0.25">
      <c r="A35" s="35"/>
      <c r="B35" s="54"/>
      <c r="C35" s="214" t="str">
        <f>IFERROR(VLOOKUP($A35,'4. Company (at entry)'!$1:$1048576,2,FALSE), "")</f>
        <v/>
      </c>
      <c r="D35" s="35"/>
      <c r="E35" s="35"/>
      <c r="F35" s="34"/>
      <c r="G35" s="35"/>
      <c r="H35" s="34"/>
      <c r="I35" s="157"/>
      <c r="J35" s="54"/>
      <c r="K35" s="54"/>
      <c r="L35" s="55"/>
      <c r="M35" s="197"/>
      <c r="N35" s="83"/>
      <c r="O35" s="83"/>
      <c r="P35" s="83"/>
      <c r="Q35" s="83"/>
      <c r="R35" s="215"/>
      <c r="S35" s="215"/>
      <c r="T35" s="216"/>
      <c r="U35" s="96"/>
      <c r="V35" s="60"/>
      <c r="W35" s="83"/>
      <c r="X35" s="83"/>
      <c r="Y35" s="83"/>
      <c r="Z35" s="295"/>
      <c r="AA35" s="34"/>
      <c r="AB35" s="34"/>
      <c r="AC35" s="83"/>
      <c r="AD35" s="83"/>
      <c r="AE35" s="224"/>
      <c r="AF35" s="215"/>
      <c r="AG35" s="215"/>
      <c r="AH35" s="215"/>
      <c r="AI35" s="197"/>
    </row>
    <row r="36" spans="1:35" s="24" customFormat="1" ht="15" customHeight="1" x14ac:dyDescent="0.25">
      <c r="A36" s="35"/>
      <c r="B36" s="54"/>
      <c r="C36" s="214" t="str">
        <f>IFERROR(VLOOKUP($A36,'4. Company (at entry)'!$1:$1048576,2,FALSE), "")</f>
        <v/>
      </c>
      <c r="D36" s="35"/>
      <c r="E36" s="35"/>
      <c r="F36" s="34"/>
      <c r="G36" s="35"/>
      <c r="H36" s="34"/>
      <c r="I36" s="157"/>
      <c r="J36" s="54"/>
      <c r="K36" s="54"/>
      <c r="L36" s="55"/>
      <c r="M36" s="197"/>
      <c r="N36" s="83"/>
      <c r="O36" s="83"/>
      <c r="P36" s="83"/>
      <c r="Q36" s="83"/>
      <c r="R36" s="215"/>
      <c r="S36" s="215"/>
      <c r="T36" s="216"/>
      <c r="U36" s="96"/>
      <c r="V36" s="60"/>
      <c r="W36" s="83"/>
      <c r="X36" s="83"/>
      <c r="Y36" s="83"/>
      <c r="Z36" s="295"/>
      <c r="AA36" s="34"/>
      <c r="AB36" s="34"/>
      <c r="AC36" s="83"/>
      <c r="AD36" s="83"/>
      <c r="AE36" s="224"/>
      <c r="AF36" s="215"/>
      <c r="AG36" s="215"/>
      <c r="AH36" s="215"/>
      <c r="AI36" s="197"/>
    </row>
    <row r="37" spans="1:35" s="24" customFormat="1" ht="15" customHeight="1" x14ac:dyDescent="0.25">
      <c r="A37" s="35"/>
      <c r="B37" s="54"/>
      <c r="C37" s="214" t="str">
        <f>IFERROR(VLOOKUP($A37,'4. Company (at entry)'!$1:$1048576,2,FALSE), "")</f>
        <v/>
      </c>
      <c r="D37" s="35"/>
      <c r="E37" s="35"/>
      <c r="F37" s="34"/>
      <c r="G37" s="35"/>
      <c r="H37" s="34"/>
      <c r="I37" s="157"/>
      <c r="J37" s="54"/>
      <c r="K37" s="54"/>
      <c r="L37" s="55"/>
      <c r="M37" s="197"/>
      <c r="N37" s="83"/>
      <c r="O37" s="83"/>
      <c r="P37" s="83"/>
      <c r="Q37" s="83"/>
      <c r="R37" s="215"/>
      <c r="S37" s="215"/>
      <c r="T37" s="216"/>
      <c r="U37" s="96"/>
      <c r="V37" s="60"/>
      <c r="W37" s="83"/>
      <c r="X37" s="83"/>
      <c r="Y37" s="83"/>
      <c r="Z37" s="295"/>
      <c r="AA37" s="34"/>
      <c r="AB37" s="34"/>
      <c r="AC37" s="83"/>
      <c r="AD37" s="83"/>
      <c r="AE37" s="224"/>
      <c r="AF37" s="215"/>
      <c r="AG37" s="215"/>
      <c r="AH37" s="215"/>
      <c r="AI37" s="197"/>
    </row>
    <row r="38" spans="1:35" s="24" customFormat="1" ht="15" customHeight="1" x14ac:dyDescent="0.25">
      <c r="A38" s="35"/>
      <c r="B38" s="54"/>
      <c r="C38" s="214" t="str">
        <f>IFERROR(VLOOKUP($A38,'4. Company (at entry)'!$1:$1048576,2,FALSE), "")</f>
        <v/>
      </c>
      <c r="D38" s="35"/>
      <c r="E38" s="35"/>
      <c r="F38" s="34"/>
      <c r="G38" s="35"/>
      <c r="H38" s="34"/>
      <c r="I38" s="157"/>
      <c r="J38" s="54"/>
      <c r="K38" s="54"/>
      <c r="L38" s="55"/>
      <c r="M38" s="197"/>
      <c r="N38" s="83"/>
      <c r="O38" s="83"/>
      <c r="P38" s="83"/>
      <c r="Q38" s="83"/>
      <c r="R38" s="215"/>
      <c r="S38" s="215"/>
      <c r="T38" s="216"/>
      <c r="U38" s="96"/>
      <c r="V38" s="60"/>
      <c r="W38" s="83"/>
      <c r="X38" s="83"/>
      <c r="Y38" s="83"/>
      <c r="Z38" s="295"/>
      <c r="AA38" s="34"/>
      <c r="AB38" s="34"/>
      <c r="AC38" s="83"/>
      <c r="AD38" s="83"/>
      <c r="AE38" s="224"/>
      <c r="AF38" s="215"/>
      <c r="AG38" s="215"/>
      <c r="AH38" s="215"/>
      <c r="AI38" s="197"/>
    </row>
    <row r="39" spans="1:35" s="24" customFormat="1" ht="15" customHeight="1" x14ac:dyDescent="0.25">
      <c r="A39" s="35"/>
      <c r="B39" s="54"/>
      <c r="C39" s="214" t="str">
        <f>IFERROR(VLOOKUP($A39,'4. Company (at entry)'!$1:$1048576,2,FALSE), "")</f>
        <v/>
      </c>
      <c r="D39" s="35"/>
      <c r="E39" s="35"/>
      <c r="F39" s="34"/>
      <c r="G39" s="35"/>
      <c r="H39" s="34"/>
      <c r="I39" s="157"/>
      <c r="J39" s="54"/>
      <c r="K39" s="54"/>
      <c r="L39" s="55"/>
      <c r="M39" s="197"/>
      <c r="N39" s="83"/>
      <c r="O39" s="83"/>
      <c r="P39" s="83"/>
      <c r="Q39" s="83"/>
      <c r="R39" s="215"/>
      <c r="S39" s="215"/>
      <c r="T39" s="216"/>
      <c r="U39" s="96"/>
      <c r="V39" s="60"/>
      <c r="W39" s="83"/>
      <c r="X39" s="83"/>
      <c r="Y39" s="83"/>
      <c r="Z39" s="295"/>
      <c r="AA39" s="34"/>
      <c r="AB39" s="34"/>
      <c r="AC39" s="83"/>
      <c r="AD39" s="83"/>
      <c r="AE39" s="224"/>
      <c r="AF39" s="215"/>
      <c r="AG39" s="215"/>
      <c r="AH39" s="215"/>
      <c r="AI39" s="197"/>
    </row>
    <row r="40" spans="1:35" s="24" customFormat="1" ht="15" customHeight="1" x14ac:dyDescent="0.25">
      <c r="A40" s="35"/>
      <c r="B40" s="54"/>
      <c r="C40" s="214" t="str">
        <f>IFERROR(VLOOKUP($A40,'4. Company (at entry)'!$1:$1048576,2,FALSE), "")</f>
        <v/>
      </c>
      <c r="D40" s="35"/>
      <c r="E40" s="35"/>
      <c r="F40" s="34"/>
      <c r="G40" s="35"/>
      <c r="H40" s="34"/>
      <c r="I40" s="157"/>
      <c r="J40" s="54"/>
      <c r="K40" s="54"/>
      <c r="L40" s="55"/>
      <c r="M40" s="197"/>
      <c r="N40" s="83"/>
      <c r="O40" s="83"/>
      <c r="P40" s="83"/>
      <c r="Q40" s="83"/>
      <c r="R40" s="215"/>
      <c r="S40" s="215"/>
      <c r="T40" s="216"/>
      <c r="U40" s="96"/>
      <c r="V40" s="60"/>
      <c r="W40" s="83"/>
      <c r="X40" s="83"/>
      <c r="Y40" s="83"/>
      <c r="Z40" s="295"/>
      <c r="AA40" s="34"/>
      <c r="AB40" s="34"/>
      <c r="AC40" s="83"/>
      <c r="AD40" s="83"/>
      <c r="AE40" s="224"/>
      <c r="AF40" s="215"/>
      <c r="AG40" s="215"/>
      <c r="AH40" s="215"/>
      <c r="AI40" s="197"/>
    </row>
    <row r="41" spans="1:35" s="24" customFormat="1" ht="15" customHeight="1" x14ac:dyDescent="0.25">
      <c r="A41" s="35"/>
      <c r="B41" s="54"/>
      <c r="C41" s="214" t="str">
        <f>IFERROR(VLOOKUP($A41,'4. Company (at entry)'!$1:$1048576,2,FALSE), "")</f>
        <v/>
      </c>
      <c r="D41" s="35"/>
      <c r="E41" s="35"/>
      <c r="F41" s="34"/>
      <c r="G41" s="35"/>
      <c r="H41" s="34"/>
      <c r="I41" s="157"/>
      <c r="J41" s="54"/>
      <c r="K41" s="54"/>
      <c r="L41" s="55"/>
      <c r="M41" s="197"/>
      <c r="N41" s="83"/>
      <c r="O41" s="83"/>
      <c r="P41" s="83"/>
      <c r="Q41" s="83"/>
      <c r="R41" s="215"/>
      <c r="S41" s="215"/>
      <c r="T41" s="216"/>
      <c r="U41" s="96"/>
      <c r="V41" s="60"/>
      <c r="W41" s="83"/>
      <c r="X41" s="83"/>
      <c r="Y41" s="83"/>
      <c r="Z41" s="295"/>
      <c r="AA41" s="34"/>
      <c r="AB41" s="34"/>
      <c r="AC41" s="83"/>
      <c r="AD41" s="83"/>
      <c r="AE41" s="224"/>
      <c r="AF41" s="215"/>
      <c r="AG41" s="215"/>
      <c r="AH41" s="215"/>
      <c r="AI41" s="197"/>
    </row>
    <row r="42" spans="1:35" s="24" customFormat="1" ht="15" customHeight="1" x14ac:dyDescent="0.25">
      <c r="A42" s="35"/>
      <c r="B42" s="54"/>
      <c r="C42" s="214" t="str">
        <f>IFERROR(VLOOKUP($A42,'4. Company (at entry)'!$1:$1048576,2,FALSE), "")</f>
        <v/>
      </c>
      <c r="D42" s="35"/>
      <c r="E42" s="35"/>
      <c r="F42" s="34"/>
      <c r="G42" s="35"/>
      <c r="H42" s="34"/>
      <c r="I42" s="157"/>
      <c r="J42" s="54"/>
      <c r="K42" s="54"/>
      <c r="L42" s="55"/>
      <c r="M42" s="197"/>
      <c r="N42" s="83"/>
      <c r="O42" s="83"/>
      <c r="P42" s="83"/>
      <c r="Q42" s="83"/>
      <c r="R42" s="215"/>
      <c r="S42" s="215"/>
      <c r="T42" s="216"/>
      <c r="U42" s="96"/>
      <c r="V42" s="60"/>
      <c r="W42" s="83"/>
      <c r="X42" s="83"/>
      <c r="Y42" s="83"/>
      <c r="Z42" s="295"/>
      <c r="AA42" s="34"/>
      <c r="AB42" s="34"/>
      <c r="AC42" s="83"/>
      <c r="AD42" s="83"/>
      <c r="AE42" s="224"/>
      <c r="AF42" s="215"/>
      <c r="AG42" s="215"/>
      <c r="AH42" s="215"/>
      <c r="AI42" s="197"/>
    </row>
    <row r="43" spans="1:35" s="24" customFormat="1" ht="15" customHeight="1" x14ac:dyDescent="0.25">
      <c r="A43" s="35"/>
      <c r="B43" s="54"/>
      <c r="C43" s="214" t="str">
        <f>IFERROR(VLOOKUP($A43,'4. Company (at entry)'!$1:$1048576,2,FALSE), "")</f>
        <v/>
      </c>
      <c r="D43" s="35"/>
      <c r="E43" s="35"/>
      <c r="F43" s="34"/>
      <c r="G43" s="35"/>
      <c r="H43" s="34"/>
      <c r="I43" s="157"/>
      <c r="J43" s="54"/>
      <c r="K43" s="54"/>
      <c r="L43" s="55"/>
      <c r="M43" s="197"/>
      <c r="N43" s="83"/>
      <c r="O43" s="83"/>
      <c r="P43" s="83"/>
      <c r="Q43" s="83"/>
      <c r="R43" s="215"/>
      <c r="S43" s="215"/>
      <c r="T43" s="216"/>
      <c r="U43" s="96"/>
      <c r="V43" s="60"/>
      <c r="W43" s="83"/>
      <c r="X43" s="83"/>
      <c r="Y43" s="83"/>
      <c r="Z43" s="295"/>
      <c r="AA43" s="34"/>
      <c r="AB43" s="34"/>
      <c r="AC43" s="83"/>
      <c r="AD43" s="83"/>
      <c r="AE43" s="224"/>
      <c r="AF43" s="215"/>
      <c r="AG43" s="215"/>
      <c r="AH43" s="215"/>
      <c r="AI43" s="197"/>
    </row>
    <row r="44" spans="1:35" s="24" customFormat="1" ht="15" customHeight="1" x14ac:dyDescent="0.25">
      <c r="A44" s="35"/>
      <c r="B44" s="54"/>
      <c r="C44" s="214" t="str">
        <f>IFERROR(VLOOKUP($A44,'4. Company (at entry)'!$1:$1048576,2,FALSE), "")</f>
        <v/>
      </c>
      <c r="D44" s="35"/>
      <c r="E44" s="35"/>
      <c r="F44" s="34"/>
      <c r="G44" s="35"/>
      <c r="H44" s="34"/>
      <c r="I44" s="157"/>
      <c r="J44" s="54"/>
      <c r="K44" s="54"/>
      <c r="L44" s="55"/>
      <c r="M44" s="197"/>
      <c r="N44" s="83"/>
      <c r="O44" s="83"/>
      <c r="P44" s="83"/>
      <c r="Q44" s="83"/>
      <c r="R44" s="215"/>
      <c r="S44" s="215"/>
      <c r="T44" s="216"/>
      <c r="U44" s="96"/>
      <c r="V44" s="60"/>
      <c r="W44" s="83"/>
      <c r="X44" s="83"/>
      <c r="Y44" s="83"/>
      <c r="Z44" s="295"/>
      <c r="AA44" s="34"/>
      <c r="AB44" s="34"/>
      <c r="AC44" s="83"/>
      <c r="AD44" s="83"/>
      <c r="AE44" s="224"/>
      <c r="AF44" s="215"/>
      <c r="AG44" s="215"/>
      <c r="AH44" s="215"/>
      <c r="AI44" s="197"/>
    </row>
    <row r="45" spans="1:35" s="24" customFormat="1" ht="15" customHeight="1" x14ac:dyDescent="0.25">
      <c r="A45" s="35"/>
      <c r="B45" s="54"/>
      <c r="C45" s="214" t="str">
        <f>IFERROR(VLOOKUP($A45,'4. Company (at entry)'!$1:$1048576,2,FALSE), "")</f>
        <v/>
      </c>
      <c r="D45" s="35"/>
      <c r="E45" s="35"/>
      <c r="F45" s="34"/>
      <c r="G45" s="35"/>
      <c r="H45" s="34"/>
      <c r="I45" s="157"/>
      <c r="J45" s="54"/>
      <c r="K45" s="54"/>
      <c r="L45" s="55"/>
      <c r="M45" s="197"/>
      <c r="N45" s="83"/>
      <c r="O45" s="83"/>
      <c r="P45" s="83"/>
      <c r="Q45" s="83"/>
      <c r="R45" s="215"/>
      <c r="S45" s="215"/>
      <c r="T45" s="216"/>
      <c r="U45" s="96"/>
      <c r="V45" s="60"/>
      <c r="W45" s="83"/>
      <c r="X45" s="83"/>
      <c r="Y45" s="83"/>
      <c r="Z45" s="295"/>
      <c r="AA45" s="34"/>
      <c r="AB45" s="34"/>
      <c r="AC45" s="83"/>
      <c r="AD45" s="83"/>
      <c r="AE45" s="224"/>
      <c r="AF45" s="215"/>
      <c r="AG45" s="215"/>
      <c r="AH45" s="215"/>
      <c r="AI45" s="197"/>
    </row>
    <row r="46" spans="1:35" s="24" customFormat="1" ht="15" customHeight="1" x14ac:dyDescent="0.25">
      <c r="A46" s="35"/>
      <c r="B46" s="54"/>
      <c r="C46" s="214" t="str">
        <f>IFERROR(VLOOKUP($A46,'4. Company (at entry)'!$1:$1048576,2,FALSE), "")</f>
        <v/>
      </c>
      <c r="D46" s="35"/>
      <c r="E46" s="35"/>
      <c r="F46" s="34"/>
      <c r="G46" s="35"/>
      <c r="H46" s="34"/>
      <c r="I46" s="157"/>
      <c r="J46" s="54"/>
      <c r="K46" s="54"/>
      <c r="L46" s="55"/>
      <c r="M46" s="197"/>
      <c r="N46" s="83"/>
      <c r="O46" s="83"/>
      <c r="P46" s="83"/>
      <c r="Q46" s="83"/>
      <c r="R46" s="215"/>
      <c r="S46" s="215"/>
      <c r="T46" s="216"/>
      <c r="U46" s="96"/>
      <c r="V46" s="60"/>
      <c r="W46" s="83"/>
      <c r="X46" s="83"/>
      <c r="Y46" s="83"/>
      <c r="Z46" s="295"/>
      <c r="AA46" s="34"/>
      <c r="AB46" s="34"/>
      <c r="AC46" s="83"/>
      <c r="AD46" s="83"/>
      <c r="AE46" s="224"/>
      <c r="AF46" s="215"/>
      <c r="AG46" s="215"/>
      <c r="AH46" s="215"/>
      <c r="AI46" s="197"/>
    </row>
    <row r="47" spans="1:35" s="24" customFormat="1" ht="15" customHeight="1" x14ac:dyDescent="0.25">
      <c r="A47" s="35"/>
      <c r="B47" s="54"/>
      <c r="C47" s="214" t="str">
        <f>IFERROR(VLOOKUP($A47,'4. Company (at entry)'!$1:$1048576,2,FALSE), "")</f>
        <v/>
      </c>
      <c r="D47" s="35"/>
      <c r="E47" s="35"/>
      <c r="F47" s="34"/>
      <c r="G47" s="35"/>
      <c r="H47" s="34"/>
      <c r="I47" s="157"/>
      <c r="J47" s="54"/>
      <c r="K47" s="54"/>
      <c r="L47" s="55"/>
      <c r="M47" s="197"/>
      <c r="N47" s="83"/>
      <c r="O47" s="83"/>
      <c r="P47" s="83"/>
      <c r="Q47" s="83"/>
      <c r="R47" s="215"/>
      <c r="S47" s="215"/>
      <c r="T47" s="216"/>
      <c r="U47" s="96"/>
      <c r="V47" s="60"/>
      <c r="W47" s="83"/>
      <c r="X47" s="83"/>
      <c r="Y47" s="83"/>
      <c r="Z47" s="295"/>
      <c r="AA47" s="34"/>
      <c r="AB47" s="34"/>
      <c r="AC47" s="83"/>
      <c r="AD47" s="83"/>
      <c r="AE47" s="224"/>
      <c r="AF47" s="215"/>
      <c r="AG47" s="215"/>
      <c r="AH47" s="215"/>
      <c r="AI47" s="197"/>
    </row>
    <row r="48" spans="1:35" s="24" customFormat="1" ht="15" customHeight="1" x14ac:dyDescent="0.25">
      <c r="A48" s="35"/>
      <c r="B48" s="54"/>
      <c r="C48" s="214" t="str">
        <f>IFERROR(VLOOKUP($A48,'4. Company (at entry)'!$1:$1048576,2,FALSE), "")</f>
        <v/>
      </c>
      <c r="D48" s="35"/>
      <c r="E48" s="35"/>
      <c r="F48" s="34"/>
      <c r="G48" s="35"/>
      <c r="H48" s="34"/>
      <c r="I48" s="157"/>
      <c r="J48" s="54"/>
      <c r="K48" s="54"/>
      <c r="L48" s="55"/>
      <c r="M48" s="197"/>
      <c r="N48" s="83"/>
      <c r="O48" s="83"/>
      <c r="P48" s="83"/>
      <c r="Q48" s="83"/>
      <c r="R48" s="215"/>
      <c r="S48" s="215"/>
      <c r="T48" s="216"/>
      <c r="U48" s="96"/>
      <c r="V48" s="60"/>
      <c r="W48" s="83"/>
      <c r="X48" s="83"/>
      <c r="Y48" s="83"/>
      <c r="Z48" s="295"/>
      <c r="AA48" s="34"/>
      <c r="AB48" s="34"/>
      <c r="AC48" s="83"/>
      <c r="AD48" s="83"/>
      <c r="AE48" s="224"/>
      <c r="AF48" s="215"/>
      <c r="AG48" s="215"/>
      <c r="AH48" s="215"/>
      <c r="AI48" s="197"/>
    </row>
    <row r="49" spans="1:35" s="24" customFormat="1" ht="15" customHeight="1" x14ac:dyDescent="0.25">
      <c r="A49" s="35"/>
      <c r="B49" s="54"/>
      <c r="C49" s="214" t="str">
        <f>IFERROR(VLOOKUP($A49,'4. Company (at entry)'!$1:$1048576,2,FALSE), "")</f>
        <v/>
      </c>
      <c r="D49" s="35"/>
      <c r="E49" s="35"/>
      <c r="F49" s="34"/>
      <c r="G49" s="35"/>
      <c r="H49" s="34"/>
      <c r="I49" s="157"/>
      <c r="J49" s="54"/>
      <c r="K49" s="54"/>
      <c r="L49" s="55"/>
      <c r="M49" s="197"/>
      <c r="N49" s="83"/>
      <c r="O49" s="83"/>
      <c r="P49" s="83"/>
      <c r="Q49" s="83"/>
      <c r="R49" s="215"/>
      <c r="S49" s="215"/>
      <c r="T49" s="216"/>
      <c r="U49" s="96"/>
      <c r="V49" s="60"/>
      <c r="W49" s="83"/>
      <c r="X49" s="83"/>
      <c r="Y49" s="83"/>
      <c r="Z49" s="295"/>
      <c r="AA49" s="34"/>
      <c r="AB49" s="34"/>
      <c r="AC49" s="83"/>
      <c r="AD49" s="83"/>
      <c r="AE49" s="224"/>
      <c r="AF49" s="215"/>
      <c r="AG49" s="215"/>
      <c r="AH49" s="215"/>
      <c r="AI49" s="197"/>
    </row>
    <row r="50" spans="1:35" s="24" customFormat="1" ht="15" customHeight="1" x14ac:dyDescent="0.25">
      <c r="A50" s="35"/>
      <c r="B50" s="54"/>
      <c r="C50" s="214" t="str">
        <f>IFERROR(VLOOKUP($A50,'4. Company (at entry)'!$1:$1048576,2,FALSE), "")</f>
        <v/>
      </c>
      <c r="D50" s="35"/>
      <c r="E50" s="35"/>
      <c r="F50" s="34"/>
      <c r="G50" s="35"/>
      <c r="H50" s="34"/>
      <c r="I50" s="157"/>
      <c r="J50" s="54"/>
      <c r="K50" s="54"/>
      <c r="L50" s="55"/>
      <c r="M50" s="197"/>
      <c r="N50" s="83"/>
      <c r="O50" s="83"/>
      <c r="P50" s="83"/>
      <c r="Q50" s="83"/>
      <c r="R50" s="215"/>
      <c r="S50" s="215"/>
      <c r="T50" s="216"/>
      <c r="U50" s="96"/>
      <c r="V50" s="60"/>
      <c r="W50" s="83"/>
      <c r="X50" s="83"/>
      <c r="Y50" s="83"/>
      <c r="Z50" s="295"/>
      <c r="AA50" s="34"/>
      <c r="AB50" s="34"/>
      <c r="AC50" s="83"/>
      <c r="AD50" s="83"/>
      <c r="AE50" s="224"/>
      <c r="AF50" s="215"/>
      <c r="AG50" s="215"/>
      <c r="AH50" s="215"/>
      <c r="AI50" s="197"/>
    </row>
    <row r="51" spans="1:35" s="24" customFormat="1" ht="15" customHeight="1" x14ac:dyDescent="0.25">
      <c r="A51" s="35"/>
      <c r="B51" s="54"/>
      <c r="C51" s="214" t="str">
        <f>IFERROR(VLOOKUP($A51,'4. Company (at entry)'!$1:$1048576,2,FALSE), "")</f>
        <v/>
      </c>
      <c r="D51" s="35"/>
      <c r="E51" s="35"/>
      <c r="F51" s="34"/>
      <c r="G51" s="35"/>
      <c r="H51" s="34"/>
      <c r="I51" s="157"/>
      <c r="J51" s="54"/>
      <c r="K51" s="54"/>
      <c r="L51" s="55"/>
      <c r="M51" s="197"/>
      <c r="N51" s="83"/>
      <c r="O51" s="83"/>
      <c r="P51" s="83"/>
      <c r="Q51" s="83"/>
      <c r="R51" s="215"/>
      <c r="S51" s="215"/>
      <c r="T51" s="216"/>
      <c r="U51" s="96"/>
      <c r="V51" s="60"/>
      <c r="W51" s="83"/>
      <c r="X51" s="83"/>
      <c r="Y51" s="83"/>
      <c r="Z51" s="295"/>
      <c r="AA51" s="34"/>
      <c r="AB51" s="34"/>
      <c r="AC51" s="83"/>
      <c r="AD51" s="83"/>
      <c r="AE51" s="224"/>
      <c r="AF51" s="215"/>
      <c r="AG51" s="215"/>
      <c r="AH51" s="215"/>
      <c r="AI51" s="197"/>
    </row>
    <row r="52" spans="1:35" s="24" customFormat="1" ht="15" customHeight="1" x14ac:dyDescent="0.25">
      <c r="A52" s="35"/>
      <c r="B52" s="54"/>
      <c r="C52" s="214" t="str">
        <f>IFERROR(VLOOKUP($A52,'4. Company (at entry)'!$1:$1048576,2,FALSE), "")</f>
        <v/>
      </c>
      <c r="D52" s="35"/>
      <c r="E52" s="35"/>
      <c r="F52" s="34"/>
      <c r="G52" s="35"/>
      <c r="H52" s="34"/>
      <c r="I52" s="157"/>
      <c r="J52" s="54"/>
      <c r="K52" s="54"/>
      <c r="L52" s="55"/>
      <c r="M52" s="197"/>
      <c r="N52" s="83"/>
      <c r="O52" s="83"/>
      <c r="P52" s="83"/>
      <c r="Q52" s="83"/>
      <c r="R52" s="215"/>
      <c r="S52" s="215"/>
      <c r="T52" s="216"/>
      <c r="U52" s="96"/>
      <c r="V52" s="60"/>
      <c r="W52" s="83"/>
      <c r="X52" s="83"/>
      <c r="Y52" s="83"/>
      <c r="Z52" s="295"/>
      <c r="AA52" s="34"/>
      <c r="AB52" s="34"/>
      <c r="AC52" s="83"/>
      <c r="AD52" s="83"/>
      <c r="AE52" s="224"/>
      <c r="AF52" s="215"/>
      <c r="AG52" s="215"/>
      <c r="AH52" s="215"/>
      <c r="AI52" s="197"/>
    </row>
    <row r="53" spans="1:35" s="24" customFormat="1" ht="15" customHeight="1" x14ac:dyDescent="0.25">
      <c r="A53" s="35"/>
      <c r="B53" s="54"/>
      <c r="C53" s="214" t="str">
        <f>IFERROR(VLOOKUP($A53,'4. Company (at entry)'!$1:$1048576,2,FALSE), "")</f>
        <v/>
      </c>
      <c r="D53" s="35"/>
      <c r="E53" s="35"/>
      <c r="F53" s="34"/>
      <c r="G53" s="35"/>
      <c r="H53" s="34"/>
      <c r="I53" s="157"/>
      <c r="J53" s="54"/>
      <c r="K53" s="54"/>
      <c r="L53" s="55"/>
      <c r="M53" s="197"/>
      <c r="N53" s="83"/>
      <c r="O53" s="83"/>
      <c r="P53" s="83"/>
      <c r="Q53" s="83"/>
      <c r="R53" s="215"/>
      <c r="S53" s="215"/>
      <c r="T53" s="216"/>
      <c r="U53" s="96"/>
      <c r="V53" s="60"/>
      <c r="W53" s="83"/>
      <c r="X53" s="83"/>
      <c r="Y53" s="83"/>
      <c r="Z53" s="295"/>
      <c r="AA53" s="34"/>
      <c r="AB53" s="34"/>
      <c r="AC53" s="83"/>
      <c r="AD53" s="83"/>
      <c r="AE53" s="224"/>
      <c r="AF53" s="215"/>
      <c r="AG53" s="215"/>
      <c r="AH53" s="215"/>
      <c r="AI53" s="197"/>
    </row>
    <row r="54" spans="1:35" s="24" customFormat="1" ht="15" customHeight="1" x14ac:dyDescent="0.25">
      <c r="A54" s="35"/>
      <c r="B54" s="54"/>
      <c r="C54" s="214" t="str">
        <f>IFERROR(VLOOKUP($A54,'4. Company (at entry)'!$1:$1048576,2,FALSE), "")</f>
        <v/>
      </c>
      <c r="D54" s="35"/>
      <c r="E54" s="35"/>
      <c r="F54" s="34"/>
      <c r="G54" s="35"/>
      <c r="H54" s="34"/>
      <c r="I54" s="157"/>
      <c r="J54" s="54"/>
      <c r="K54" s="54"/>
      <c r="L54" s="55"/>
      <c r="M54" s="197"/>
      <c r="N54" s="83"/>
      <c r="O54" s="83"/>
      <c r="P54" s="83"/>
      <c r="Q54" s="83"/>
      <c r="R54" s="215"/>
      <c r="S54" s="215"/>
      <c r="T54" s="216"/>
      <c r="U54" s="96"/>
      <c r="V54" s="60"/>
      <c r="W54" s="83"/>
      <c r="X54" s="83"/>
      <c r="Y54" s="83"/>
      <c r="Z54" s="295"/>
      <c r="AA54" s="34"/>
      <c r="AB54" s="34"/>
      <c r="AC54" s="83"/>
      <c r="AD54" s="83"/>
      <c r="AE54" s="224"/>
      <c r="AF54" s="215"/>
      <c r="AG54" s="215"/>
      <c r="AH54" s="215"/>
      <c r="AI54" s="197"/>
    </row>
    <row r="55" spans="1:35" s="24" customFormat="1" ht="15" customHeight="1" x14ac:dyDescent="0.25">
      <c r="A55" s="35"/>
      <c r="B55" s="54"/>
      <c r="C55" s="214" t="str">
        <f>IFERROR(VLOOKUP($A55,'4. Company (at entry)'!$1:$1048576,2,FALSE), "")</f>
        <v/>
      </c>
      <c r="D55" s="35"/>
      <c r="E55" s="35"/>
      <c r="F55" s="34"/>
      <c r="G55" s="35"/>
      <c r="H55" s="34"/>
      <c r="I55" s="157"/>
      <c r="J55" s="54"/>
      <c r="K55" s="54"/>
      <c r="L55" s="55"/>
      <c r="M55" s="197"/>
      <c r="N55" s="83"/>
      <c r="O55" s="83"/>
      <c r="P55" s="83"/>
      <c r="Q55" s="83"/>
      <c r="R55" s="215"/>
      <c r="S55" s="215"/>
      <c r="T55" s="216"/>
      <c r="U55" s="96"/>
      <c r="V55" s="60"/>
      <c r="W55" s="83"/>
      <c r="X55" s="83"/>
      <c r="Y55" s="83"/>
      <c r="Z55" s="295"/>
      <c r="AA55" s="34"/>
      <c r="AB55" s="34"/>
      <c r="AC55" s="83"/>
      <c r="AD55" s="83"/>
      <c r="AE55" s="224"/>
      <c r="AF55" s="215"/>
      <c r="AG55" s="215"/>
      <c r="AH55" s="215"/>
      <c r="AI55" s="197"/>
    </row>
    <row r="56" spans="1:35" s="24" customFormat="1" ht="15" customHeight="1" x14ac:dyDescent="0.25">
      <c r="A56" s="35"/>
      <c r="B56" s="54"/>
      <c r="C56" s="214" t="str">
        <f>IFERROR(VLOOKUP($A56,'4. Company (at entry)'!$1:$1048576,2,FALSE), "")</f>
        <v/>
      </c>
      <c r="D56" s="35"/>
      <c r="E56" s="35"/>
      <c r="F56" s="34"/>
      <c r="G56" s="35"/>
      <c r="H56" s="34"/>
      <c r="I56" s="157"/>
      <c r="J56" s="54"/>
      <c r="K56" s="54"/>
      <c r="L56" s="55"/>
      <c r="M56" s="197"/>
      <c r="N56" s="83"/>
      <c r="O56" s="83"/>
      <c r="P56" s="83"/>
      <c r="Q56" s="83"/>
      <c r="R56" s="215"/>
      <c r="S56" s="215"/>
      <c r="T56" s="216"/>
      <c r="U56" s="96"/>
      <c r="V56" s="60"/>
      <c r="W56" s="83"/>
      <c r="X56" s="83"/>
      <c r="Y56" s="83"/>
      <c r="Z56" s="295"/>
      <c r="AA56" s="34"/>
      <c r="AB56" s="34"/>
      <c r="AC56" s="83"/>
      <c r="AD56" s="83"/>
      <c r="AE56" s="224"/>
      <c r="AF56" s="215"/>
      <c r="AG56" s="215"/>
      <c r="AH56" s="215"/>
      <c r="AI56" s="197"/>
    </row>
    <row r="57" spans="1:35" s="24" customFormat="1" ht="15" customHeight="1" x14ac:dyDescent="0.25">
      <c r="A57" s="35"/>
      <c r="B57" s="54"/>
      <c r="C57" s="214" t="str">
        <f>IFERROR(VLOOKUP($A57,'4. Company (at entry)'!$1:$1048576,2,FALSE), "")</f>
        <v/>
      </c>
      <c r="D57" s="35"/>
      <c r="E57" s="35"/>
      <c r="F57" s="34"/>
      <c r="G57" s="35"/>
      <c r="H57" s="34"/>
      <c r="I57" s="157"/>
      <c r="J57" s="54"/>
      <c r="K57" s="54"/>
      <c r="L57" s="55"/>
      <c r="M57" s="197"/>
      <c r="N57" s="83"/>
      <c r="O57" s="83"/>
      <c r="P57" s="83"/>
      <c r="Q57" s="83"/>
      <c r="R57" s="215"/>
      <c r="S57" s="215"/>
      <c r="T57" s="216"/>
      <c r="U57" s="96"/>
      <c r="V57" s="60"/>
      <c r="W57" s="83"/>
      <c r="X57" s="83"/>
      <c r="Y57" s="83"/>
      <c r="Z57" s="295"/>
      <c r="AA57" s="34"/>
      <c r="AB57" s="34"/>
      <c r="AC57" s="83"/>
      <c r="AD57" s="83"/>
      <c r="AE57" s="224"/>
      <c r="AF57" s="215"/>
      <c r="AG57" s="215"/>
      <c r="AH57" s="215"/>
      <c r="AI57" s="197"/>
    </row>
    <row r="58" spans="1:35" s="24" customFormat="1" ht="15" customHeight="1" x14ac:dyDescent="0.25">
      <c r="A58" s="35"/>
      <c r="B58" s="54"/>
      <c r="C58" s="214" t="str">
        <f>IFERROR(VLOOKUP($A58,'4. Company (at entry)'!$1:$1048576,2,FALSE), "")</f>
        <v/>
      </c>
      <c r="D58" s="35"/>
      <c r="E58" s="35"/>
      <c r="F58" s="34"/>
      <c r="G58" s="35"/>
      <c r="H58" s="34"/>
      <c r="I58" s="157"/>
      <c r="J58" s="54"/>
      <c r="K58" s="54"/>
      <c r="L58" s="55"/>
      <c r="M58" s="197"/>
      <c r="N58" s="83"/>
      <c r="O58" s="83"/>
      <c r="P58" s="83"/>
      <c r="Q58" s="83"/>
      <c r="R58" s="215"/>
      <c r="S58" s="215"/>
      <c r="T58" s="216"/>
      <c r="U58" s="96"/>
      <c r="V58" s="60"/>
      <c r="W58" s="83"/>
      <c r="X58" s="83"/>
      <c r="Y58" s="83"/>
      <c r="Z58" s="295"/>
      <c r="AA58" s="34"/>
      <c r="AB58" s="34"/>
      <c r="AC58" s="83"/>
      <c r="AD58" s="83"/>
      <c r="AE58" s="224"/>
      <c r="AF58" s="215"/>
      <c r="AG58" s="215"/>
      <c r="AH58" s="215"/>
      <c r="AI58" s="197"/>
    </row>
    <row r="59" spans="1:35" s="24" customFormat="1" ht="15" customHeight="1" x14ac:dyDescent="0.25">
      <c r="A59" s="35"/>
      <c r="B59" s="54"/>
      <c r="C59" s="214" t="str">
        <f>IFERROR(VLOOKUP($A59,'4. Company (at entry)'!$1:$1048576,2,FALSE), "")</f>
        <v/>
      </c>
      <c r="D59" s="35"/>
      <c r="E59" s="35"/>
      <c r="F59" s="34"/>
      <c r="G59" s="35"/>
      <c r="H59" s="34"/>
      <c r="I59" s="157"/>
      <c r="J59" s="54"/>
      <c r="K59" s="54"/>
      <c r="L59" s="55"/>
      <c r="M59" s="197"/>
      <c r="N59" s="83"/>
      <c r="O59" s="83"/>
      <c r="P59" s="83"/>
      <c r="Q59" s="83"/>
      <c r="R59" s="215"/>
      <c r="S59" s="215"/>
      <c r="T59" s="216"/>
      <c r="U59" s="96"/>
      <c r="V59" s="60"/>
      <c r="W59" s="83"/>
      <c r="X59" s="83"/>
      <c r="Y59" s="83"/>
      <c r="Z59" s="295"/>
      <c r="AA59" s="34"/>
      <c r="AB59" s="34"/>
      <c r="AC59" s="83"/>
      <c r="AD59" s="83"/>
      <c r="AE59" s="224"/>
      <c r="AF59" s="215"/>
      <c r="AG59" s="215"/>
      <c r="AH59" s="215"/>
      <c r="AI59" s="197"/>
    </row>
    <row r="60" spans="1:35" s="24" customFormat="1" ht="15" customHeight="1" x14ac:dyDescent="0.25">
      <c r="A60" s="35"/>
      <c r="B60" s="54"/>
      <c r="C60" s="214" t="str">
        <f>IFERROR(VLOOKUP($A60,'4. Company (at entry)'!$1:$1048576,2,FALSE), "")</f>
        <v/>
      </c>
      <c r="D60" s="35"/>
      <c r="E60" s="35"/>
      <c r="F60" s="34"/>
      <c r="G60" s="35"/>
      <c r="H60" s="34"/>
      <c r="I60" s="157"/>
      <c r="J60" s="54"/>
      <c r="K60" s="54"/>
      <c r="L60" s="55"/>
      <c r="M60" s="197"/>
      <c r="N60" s="83"/>
      <c r="O60" s="83"/>
      <c r="P60" s="83"/>
      <c r="Q60" s="83"/>
      <c r="R60" s="215"/>
      <c r="S60" s="215"/>
      <c r="T60" s="216"/>
      <c r="U60" s="96"/>
      <c r="V60" s="60"/>
      <c r="W60" s="83"/>
      <c r="X60" s="83"/>
      <c r="Y60" s="83"/>
      <c r="Z60" s="295"/>
      <c r="AA60" s="34"/>
      <c r="AB60" s="34"/>
      <c r="AC60" s="83"/>
      <c r="AD60" s="83"/>
      <c r="AE60" s="224"/>
      <c r="AF60" s="215"/>
      <c r="AG60" s="215"/>
      <c r="AH60" s="215"/>
      <c r="AI60" s="197"/>
    </row>
    <row r="61" spans="1:35" s="24" customFormat="1" ht="15" customHeight="1" x14ac:dyDescent="0.25">
      <c r="A61" s="35"/>
      <c r="B61" s="54"/>
      <c r="C61" s="214" t="str">
        <f>IFERROR(VLOOKUP($A61,'4. Company (at entry)'!$1:$1048576,2,FALSE), "")</f>
        <v/>
      </c>
      <c r="D61" s="35"/>
      <c r="E61" s="35"/>
      <c r="F61" s="34"/>
      <c r="G61" s="35"/>
      <c r="H61" s="34"/>
      <c r="I61" s="157"/>
      <c r="J61" s="54"/>
      <c r="K61" s="54"/>
      <c r="L61" s="55"/>
      <c r="M61" s="197"/>
      <c r="N61" s="83"/>
      <c r="O61" s="83"/>
      <c r="P61" s="83"/>
      <c r="Q61" s="83"/>
      <c r="R61" s="215"/>
      <c r="S61" s="215"/>
      <c r="T61" s="216"/>
      <c r="U61" s="96"/>
      <c r="V61" s="60"/>
      <c r="W61" s="83"/>
      <c r="X61" s="83"/>
      <c r="Y61" s="83"/>
      <c r="Z61" s="295"/>
      <c r="AA61" s="34"/>
      <c r="AB61" s="34"/>
      <c r="AC61" s="83"/>
      <c r="AD61" s="83"/>
      <c r="AE61" s="224"/>
      <c r="AF61" s="215"/>
      <c r="AG61" s="215"/>
      <c r="AH61" s="215"/>
      <c r="AI61" s="197"/>
    </row>
    <row r="62" spans="1:35" s="24" customFormat="1" ht="15" customHeight="1" x14ac:dyDescent="0.25">
      <c r="A62" s="35"/>
      <c r="B62" s="54"/>
      <c r="C62" s="214" t="str">
        <f>IFERROR(VLOOKUP($A62,'4. Company (at entry)'!$1:$1048576,2,FALSE), "")</f>
        <v/>
      </c>
      <c r="D62" s="35"/>
      <c r="E62" s="35"/>
      <c r="F62" s="34"/>
      <c r="G62" s="35"/>
      <c r="H62" s="34"/>
      <c r="I62" s="157"/>
      <c r="J62" s="54"/>
      <c r="K62" s="54"/>
      <c r="L62" s="55"/>
      <c r="M62" s="197"/>
      <c r="N62" s="83"/>
      <c r="O62" s="83"/>
      <c r="P62" s="83"/>
      <c r="Q62" s="83"/>
      <c r="R62" s="215"/>
      <c r="S62" s="215"/>
      <c r="T62" s="216"/>
      <c r="U62" s="96"/>
      <c r="V62" s="60"/>
      <c r="W62" s="83"/>
      <c r="X62" s="83"/>
      <c r="Y62" s="83"/>
      <c r="Z62" s="295"/>
      <c r="AA62" s="34"/>
      <c r="AB62" s="34"/>
      <c r="AC62" s="83"/>
      <c r="AD62" s="83"/>
      <c r="AE62" s="224"/>
      <c r="AF62" s="215"/>
      <c r="AG62" s="215"/>
      <c r="AH62" s="215"/>
      <c r="AI62" s="197"/>
    </row>
    <row r="63" spans="1:35" s="24" customFormat="1" ht="15" customHeight="1" x14ac:dyDescent="0.25">
      <c r="A63" s="35"/>
      <c r="B63" s="54"/>
      <c r="C63" s="214" t="str">
        <f>IFERROR(VLOOKUP($A63,'4. Company (at entry)'!$1:$1048576,2,FALSE), "")</f>
        <v/>
      </c>
      <c r="D63" s="35"/>
      <c r="E63" s="35"/>
      <c r="F63" s="34"/>
      <c r="G63" s="35"/>
      <c r="H63" s="34"/>
      <c r="I63" s="157"/>
      <c r="J63" s="54"/>
      <c r="K63" s="54"/>
      <c r="L63" s="55"/>
      <c r="M63" s="197"/>
      <c r="N63" s="83"/>
      <c r="O63" s="83"/>
      <c r="P63" s="83"/>
      <c r="Q63" s="83"/>
      <c r="R63" s="215"/>
      <c r="S63" s="215"/>
      <c r="T63" s="216"/>
      <c r="U63" s="96"/>
      <c r="V63" s="60"/>
      <c r="W63" s="83"/>
      <c r="X63" s="83"/>
      <c r="Y63" s="83"/>
      <c r="Z63" s="295"/>
      <c r="AA63" s="34"/>
      <c r="AB63" s="34"/>
      <c r="AC63" s="83"/>
      <c r="AD63" s="83"/>
      <c r="AE63" s="224"/>
      <c r="AF63" s="215"/>
      <c r="AG63" s="215"/>
      <c r="AH63" s="215"/>
      <c r="AI63" s="197"/>
    </row>
    <row r="64" spans="1:35" s="24" customFormat="1" ht="15" customHeight="1" x14ac:dyDescent="0.25">
      <c r="A64" s="35"/>
      <c r="B64" s="54"/>
      <c r="C64" s="214" t="str">
        <f>IFERROR(VLOOKUP($A64,'4. Company (at entry)'!$1:$1048576,2,FALSE), "")</f>
        <v/>
      </c>
      <c r="D64" s="35"/>
      <c r="E64" s="35"/>
      <c r="F64" s="34"/>
      <c r="G64" s="35"/>
      <c r="H64" s="34"/>
      <c r="I64" s="157"/>
      <c r="J64" s="54"/>
      <c r="K64" s="54"/>
      <c r="L64" s="55"/>
      <c r="M64" s="197"/>
      <c r="N64" s="83"/>
      <c r="O64" s="83"/>
      <c r="P64" s="83"/>
      <c r="Q64" s="83"/>
      <c r="R64" s="215"/>
      <c r="S64" s="215"/>
      <c r="T64" s="216"/>
      <c r="U64" s="96"/>
      <c r="V64" s="60"/>
      <c r="W64" s="83"/>
      <c r="X64" s="83"/>
      <c r="Y64" s="83"/>
      <c r="Z64" s="295"/>
      <c r="AA64" s="34"/>
      <c r="AB64" s="34"/>
      <c r="AC64" s="83"/>
      <c r="AD64" s="83"/>
      <c r="AE64" s="224"/>
      <c r="AF64" s="215"/>
      <c r="AG64" s="215"/>
      <c r="AH64" s="215"/>
      <c r="AI64" s="197"/>
    </row>
    <row r="65" spans="1:35" s="24" customFormat="1" ht="15" customHeight="1" x14ac:dyDescent="0.25">
      <c r="A65" s="35"/>
      <c r="B65" s="54"/>
      <c r="C65" s="214" t="str">
        <f>IFERROR(VLOOKUP($A65,'4. Company (at entry)'!$1:$1048576,2,FALSE), "")</f>
        <v/>
      </c>
      <c r="D65" s="35"/>
      <c r="E65" s="35"/>
      <c r="F65" s="34"/>
      <c r="G65" s="35"/>
      <c r="H65" s="34"/>
      <c r="I65" s="157"/>
      <c r="J65" s="54"/>
      <c r="K65" s="54"/>
      <c r="L65" s="55"/>
      <c r="M65" s="197"/>
      <c r="N65" s="83"/>
      <c r="O65" s="83"/>
      <c r="P65" s="83"/>
      <c r="Q65" s="83"/>
      <c r="R65" s="215"/>
      <c r="S65" s="215"/>
      <c r="T65" s="216"/>
      <c r="U65" s="96"/>
      <c r="V65" s="60"/>
      <c r="W65" s="83"/>
      <c r="X65" s="83"/>
      <c r="Y65" s="83"/>
      <c r="Z65" s="295"/>
      <c r="AA65" s="34"/>
      <c r="AB65" s="34"/>
      <c r="AC65" s="83"/>
      <c r="AD65" s="83"/>
      <c r="AE65" s="224"/>
      <c r="AF65" s="215"/>
      <c r="AG65" s="215"/>
      <c r="AH65" s="215"/>
      <c r="AI65" s="197"/>
    </row>
    <row r="66" spans="1:35" s="24" customFormat="1" ht="15" customHeight="1" x14ac:dyDescent="0.25">
      <c r="A66" s="35"/>
      <c r="B66" s="54"/>
      <c r="C66" s="214" t="str">
        <f>IFERROR(VLOOKUP($A66,'4. Company (at entry)'!$1:$1048576,2,FALSE), "")</f>
        <v/>
      </c>
      <c r="D66" s="35"/>
      <c r="E66" s="35"/>
      <c r="F66" s="34"/>
      <c r="G66" s="35"/>
      <c r="H66" s="34"/>
      <c r="I66" s="157"/>
      <c r="J66" s="54"/>
      <c r="K66" s="54"/>
      <c r="L66" s="55"/>
      <c r="M66" s="197"/>
      <c r="N66" s="83"/>
      <c r="O66" s="83"/>
      <c r="P66" s="83"/>
      <c r="Q66" s="83"/>
      <c r="R66" s="215"/>
      <c r="S66" s="215"/>
      <c r="T66" s="216"/>
      <c r="U66" s="96"/>
      <c r="V66" s="60"/>
      <c r="W66" s="83"/>
      <c r="X66" s="83"/>
      <c r="Y66" s="83"/>
      <c r="Z66" s="295"/>
      <c r="AA66" s="34"/>
      <c r="AB66" s="34"/>
      <c r="AC66" s="83"/>
      <c r="AD66" s="83"/>
      <c r="AE66" s="224"/>
      <c r="AF66" s="215"/>
      <c r="AG66" s="215"/>
      <c r="AH66" s="215"/>
      <c r="AI66" s="197"/>
    </row>
    <row r="67" spans="1:35" s="24" customFormat="1" ht="15" customHeight="1" x14ac:dyDescent="0.25">
      <c r="A67" s="35"/>
      <c r="B67" s="54"/>
      <c r="C67" s="214" t="str">
        <f>IFERROR(VLOOKUP($A67,'4. Company (at entry)'!$1:$1048576,2,FALSE), "")</f>
        <v/>
      </c>
      <c r="D67" s="35"/>
      <c r="E67" s="35"/>
      <c r="F67" s="34"/>
      <c r="G67" s="35"/>
      <c r="H67" s="34"/>
      <c r="I67" s="157"/>
      <c r="J67" s="54"/>
      <c r="K67" s="54"/>
      <c r="L67" s="55"/>
      <c r="M67" s="197"/>
      <c r="N67" s="83"/>
      <c r="O67" s="83"/>
      <c r="P67" s="83"/>
      <c r="Q67" s="83"/>
      <c r="R67" s="215"/>
      <c r="S67" s="215"/>
      <c r="T67" s="216"/>
      <c r="U67" s="96"/>
      <c r="V67" s="60"/>
      <c r="W67" s="83"/>
      <c r="X67" s="83"/>
      <c r="Y67" s="83"/>
      <c r="Z67" s="295"/>
      <c r="AA67" s="34"/>
      <c r="AB67" s="34"/>
      <c r="AC67" s="83"/>
      <c r="AD67" s="83"/>
      <c r="AE67" s="224"/>
      <c r="AF67" s="215"/>
      <c r="AG67" s="215"/>
      <c r="AH67" s="215"/>
      <c r="AI67" s="197"/>
    </row>
    <row r="68" spans="1:35" s="24" customFormat="1" ht="15" customHeight="1" x14ac:dyDescent="0.25">
      <c r="A68" s="35"/>
      <c r="B68" s="54"/>
      <c r="C68" s="214" t="str">
        <f>IFERROR(VLOOKUP($A68,'4. Company (at entry)'!$1:$1048576,2,FALSE), "")</f>
        <v/>
      </c>
      <c r="D68" s="35"/>
      <c r="E68" s="35"/>
      <c r="F68" s="34"/>
      <c r="G68" s="35"/>
      <c r="H68" s="34"/>
      <c r="I68" s="157"/>
      <c r="J68" s="54"/>
      <c r="K68" s="54"/>
      <c r="L68" s="55"/>
      <c r="M68" s="197"/>
      <c r="N68" s="83"/>
      <c r="O68" s="83"/>
      <c r="P68" s="83"/>
      <c r="Q68" s="83"/>
      <c r="R68" s="215"/>
      <c r="S68" s="215"/>
      <c r="T68" s="216"/>
      <c r="U68" s="96"/>
      <c r="V68" s="60"/>
      <c r="W68" s="83"/>
      <c r="X68" s="83"/>
      <c r="Y68" s="83"/>
      <c r="Z68" s="295"/>
      <c r="AA68" s="34"/>
      <c r="AB68" s="34"/>
      <c r="AC68" s="83"/>
      <c r="AD68" s="83"/>
      <c r="AE68" s="224"/>
      <c r="AF68" s="215"/>
      <c r="AG68" s="215"/>
      <c r="AH68" s="215"/>
      <c r="AI68" s="197"/>
    </row>
    <row r="69" spans="1:35" s="24" customFormat="1" ht="15" customHeight="1" x14ac:dyDescent="0.25">
      <c r="A69" s="35"/>
      <c r="B69" s="54"/>
      <c r="C69" s="214" t="str">
        <f>IFERROR(VLOOKUP($A69,'4. Company (at entry)'!$1:$1048576,2,FALSE), "")</f>
        <v/>
      </c>
      <c r="D69" s="35"/>
      <c r="E69" s="35"/>
      <c r="F69" s="34"/>
      <c r="G69" s="35"/>
      <c r="H69" s="34"/>
      <c r="I69" s="157"/>
      <c r="J69" s="54"/>
      <c r="K69" s="54"/>
      <c r="L69" s="55"/>
      <c r="M69" s="197"/>
      <c r="N69" s="83"/>
      <c r="O69" s="83"/>
      <c r="P69" s="83"/>
      <c r="Q69" s="83"/>
      <c r="R69" s="215"/>
      <c r="S69" s="215"/>
      <c r="T69" s="216"/>
      <c r="U69" s="96"/>
      <c r="V69" s="60"/>
      <c r="W69" s="83"/>
      <c r="X69" s="83"/>
      <c r="Y69" s="83"/>
      <c r="Z69" s="295"/>
      <c r="AA69" s="34"/>
      <c r="AB69" s="34"/>
      <c r="AC69" s="83"/>
      <c r="AD69" s="83"/>
      <c r="AE69" s="224"/>
      <c r="AF69" s="215"/>
      <c r="AG69" s="215"/>
      <c r="AH69" s="215"/>
      <c r="AI69" s="197"/>
    </row>
    <row r="70" spans="1:35" s="24" customFormat="1" ht="15" customHeight="1" x14ac:dyDescent="0.25">
      <c r="A70" s="35"/>
      <c r="B70" s="54"/>
      <c r="C70" s="214" t="str">
        <f>IFERROR(VLOOKUP($A70,'4. Company (at entry)'!$1:$1048576,2,FALSE), "")</f>
        <v/>
      </c>
      <c r="D70" s="35"/>
      <c r="E70" s="35"/>
      <c r="F70" s="34"/>
      <c r="G70" s="35"/>
      <c r="H70" s="34"/>
      <c r="I70" s="157"/>
      <c r="J70" s="54"/>
      <c r="K70" s="54"/>
      <c r="L70" s="55"/>
      <c r="M70" s="197"/>
      <c r="N70" s="83"/>
      <c r="O70" s="83"/>
      <c r="P70" s="83"/>
      <c r="Q70" s="83"/>
      <c r="R70" s="215"/>
      <c r="S70" s="215"/>
      <c r="T70" s="216"/>
      <c r="U70" s="96"/>
      <c r="V70" s="60"/>
      <c r="W70" s="83"/>
      <c r="X70" s="83"/>
      <c r="Y70" s="83"/>
      <c r="Z70" s="295"/>
      <c r="AA70" s="34"/>
      <c r="AB70" s="34"/>
      <c r="AC70" s="83"/>
      <c r="AD70" s="83"/>
      <c r="AE70" s="224"/>
      <c r="AF70" s="215"/>
      <c r="AG70" s="215"/>
      <c r="AH70" s="215"/>
      <c r="AI70" s="197"/>
    </row>
    <row r="71" spans="1:35" s="24" customFormat="1" ht="15" customHeight="1" x14ac:dyDescent="0.25">
      <c r="A71" s="35"/>
      <c r="B71" s="54"/>
      <c r="C71" s="214" t="str">
        <f>IFERROR(VLOOKUP($A71,'4. Company (at entry)'!$1:$1048576,2,FALSE), "")</f>
        <v/>
      </c>
      <c r="D71" s="35"/>
      <c r="E71" s="35"/>
      <c r="F71" s="34"/>
      <c r="G71" s="35"/>
      <c r="H71" s="34"/>
      <c r="I71" s="157"/>
      <c r="J71" s="54"/>
      <c r="K71" s="54"/>
      <c r="L71" s="55"/>
      <c r="M71" s="197"/>
      <c r="N71" s="83"/>
      <c r="O71" s="83"/>
      <c r="P71" s="83"/>
      <c r="Q71" s="83"/>
      <c r="R71" s="215"/>
      <c r="S71" s="215"/>
      <c r="T71" s="216"/>
      <c r="U71" s="96"/>
      <c r="V71" s="60"/>
      <c r="W71" s="83"/>
      <c r="X71" s="83"/>
      <c r="Y71" s="83"/>
      <c r="Z71" s="295"/>
      <c r="AA71" s="34"/>
      <c r="AB71" s="34"/>
      <c r="AC71" s="83"/>
      <c r="AD71" s="83"/>
      <c r="AE71" s="224"/>
      <c r="AF71" s="215"/>
      <c r="AG71" s="215"/>
      <c r="AH71" s="215"/>
      <c r="AI71" s="197"/>
    </row>
    <row r="72" spans="1:35" s="24" customFormat="1" ht="15" customHeight="1" x14ac:dyDescent="0.25">
      <c r="A72" s="35"/>
      <c r="B72" s="54"/>
      <c r="C72" s="214" t="str">
        <f>IFERROR(VLOOKUP($A72,'4. Company (at entry)'!$1:$1048576,2,FALSE), "")</f>
        <v/>
      </c>
      <c r="D72" s="35"/>
      <c r="E72" s="35"/>
      <c r="F72" s="34"/>
      <c r="G72" s="35"/>
      <c r="H72" s="34"/>
      <c r="I72" s="157"/>
      <c r="J72" s="54"/>
      <c r="K72" s="54"/>
      <c r="L72" s="55"/>
      <c r="M72" s="197"/>
      <c r="N72" s="83"/>
      <c r="O72" s="83"/>
      <c r="P72" s="83"/>
      <c r="Q72" s="83"/>
      <c r="R72" s="215"/>
      <c r="S72" s="215"/>
      <c r="T72" s="216"/>
      <c r="U72" s="96"/>
      <c r="V72" s="60"/>
      <c r="W72" s="83"/>
      <c r="X72" s="83"/>
      <c r="Y72" s="83"/>
      <c r="Z72" s="295"/>
      <c r="AA72" s="34"/>
      <c r="AB72" s="34"/>
      <c r="AC72" s="83"/>
      <c r="AD72" s="83"/>
      <c r="AE72" s="224"/>
      <c r="AF72" s="215"/>
      <c r="AG72" s="215"/>
      <c r="AH72" s="215"/>
      <c r="AI72" s="197"/>
    </row>
    <row r="73" spans="1:35" s="24" customFormat="1" ht="15" customHeight="1" x14ac:dyDescent="0.25">
      <c r="A73" s="35"/>
      <c r="B73" s="54"/>
      <c r="C73" s="214" t="str">
        <f>IFERROR(VLOOKUP($A73,'4. Company (at entry)'!$1:$1048576,2,FALSE), "")</f>
        <v/>
      </c>
      <c r="D73" s="35"/>
      <c r="E73" s="35"/>
      <c r="F73" s="34"/>
      <c r="G73" s="35"/>
      <c r="H73" s="34"/>
      <c r="I73" s="157"/>
      <c r="J73" s="54"/>
      <c r="K73" s="54"/>
      <c r="L73" s="55"/>
      <c r="M73" s="197"/>
      <c r="N73" s="83"/>
      <c r="O73" s="83"/>
      <c r="P73" s="83"/>
      <c r="Q73" s="83"/>
      <c r="R73" s="215"/>
      <c r="S73" s="215"/>
      <c r="T73" s="216"/>
      <c r="U73" s="96"/>
      <c r="V73" s="60"/>
      <c r="W73" s="83"/>
      <c r="X73" s="83"/>
      <c r="Y73" s="83"/>
      <c r="Z73" s="295"/>
      <c r="AA73" s="34"/>
      <c r="AB73" s="34"/>
      <c r="AC73" s="83"/>
      <c r="AD73" s="83"/>
      <c r="AE73" s="224"/>
      <c r="AF73" s="215"/>
      <c r="AG73" s="215"/>
      <c r="AH73" s="215"/>
      <c r="AI73" s="197"/>
    </row>
    <row r="74" spans="1:35" s="24" customFormat="1" ht="15" customHeight="1" x14ac:dyDescent="0.25">
      <c r="A74" s="35"/>
      <c r="B74" s="54"/>
      <c r="C74" s="214" t="str">
        <f>IFERROR(VLOOKUP($A74,'4. Company (at entry)'!$1:$1048576,2,FALSE), "")</f>
        <v/>
      </c>
      <c r="D74" s="35"/>
      <c r="E74" s="35"/>
      <c r="F74" s="34"/>
      <c r="G74" s="35"/>
      <c r="H74" s="34"/>
      <c r="I74" s="157"/>
      <c r="J74" s="54"/>
      <c r="K74" s="54"/>
      <c r="L74" s="55"/>
      <c r="M74" s="197"/>
      <c r="N74" s="83"/>
      <c r="O74" s="83"/>
      <c r="P74" s="83"/>
      <c r="Q74" s="83"/>
      <c r="R74" s="215"/>
      <c r="S74" s="215"/>
      <c r="T74" s="216"/>
      <c r="U74" s="96"/>
      <c r="V74" s="60"/>
      <c r="W74" s="83"/>
      <c r="X74" s="83"/>
      <c r="Y74" s="83"/>
      <c r="Z74" s="295"/>
      <c r="AA74" s="34"/>
      <c r="AB74" s="34"/>
      <c r="AC74" s="83"/>
      <c r="AD74" s="83"/>
      <c r="AE74" s="224"/>
      <c r="AF74" s="215"/>
      <c r="AG74" s="215"/>
      <c r="AH74" s="215"/>
      <c r="AI74" s="197"/>
    </row>
    <row r="75" spans="1:35" s="24" customFormat="1" ht="15" customHeight="1" x14ac:dyDescent="0.25">
      <c r="A75" s="35"/>
      <c r="B75" s="54"/>
      <c r="C75" s="214" t="str">
        <f>IFERROR(VLOOKUP($A75,'4. Company (at entry)'!$1:$1048576,2,FALSE), "")</f>
        <v/>
      </c>
      <c r="D75" s="35"/>
      <c r="E75" s="35"/>
      <c r="F75" s="34"/>
      <c r="G75" s="35"/>
      <c r="H75" s="34"/>
      <c r="I75" s="157"/>
      <c r="J75" s="54"/>
      <c r="K75" s="54"/>
      <c r="L75" s="55"/>
      <c r="M75" s="197"/>
      <c r="N75" s="83"/>
      <c r="O75" s="83"/>
      <c r="P75" s="83"/>
      <c r="Q75" s="83"/>
      <c r="R75" s="215"/>
      <c r="S75" s="215"/>
      <c r="T75" s="216"/>
      <c r="U75" s="96"/>
      <c r="V75" s="60"/>
      <c r="W75" s="83"/>
      <c r="X75" s="83"/>
      <c r="Y75" s="83"/>
      <c r="Z75" s="295"/>
      <c r="AA75" s="34"/>
      <c r="AB75" s="34"/>
      <c r="AC75" s="83"/>
      <c r="AD75" s="83"/>
      <c r="AE75" s="224"/>
      <c r="AF75" s="215"/>
      <c r="AG75" s="215"/>
      <c r="AH75" s="215"/>
      <c r="AI75" s="197"/>
    </row>
    <row r="76" spans="1:35" s="24" customFormat="1" ht="15" customHeight="1" x14ac:dyDescent="0.25">
      <c r="A76" s="35"/>
      <c r="B76" s="54"/>
      <c r="C76" s="214" t="str">
        <f>IFERROR(VLOOKUP($A76,'4. Company (at entry)'!$1:$1048576,2,FALSE), "")</f>
        <v/>
      </c>
      <c r="D76" s="35"/>
      <c r="E76" s="35"/>
      <c r="F76" s="34"/>
      <c r="G76" s="35"/>
      <c r="H76" s="34"/>
      <c r="I76" s="157"/>
      <c r="J76" s="54"/>
      <c r="K76" s="54"/>
      <c r="L76" s="55"/>
      <c r="M76" s="197"/>
      <c r="N76" s="83"/>
      <c r="O76" s="83"/>
      <c r="P76" s="83"/>
      <c r="Q76" s="83"/>
      <c r="R76" s="215"/>
      <c r="S76" s="215"/>
      <c r="T76" s="216"/>
      <c r="U76" s="96"/>
      <c r="V76" s="60"/>
      <c r="W76" s="83"/>
      <c r="X76" s="83"/>
      <c r="Y76" s="83"/>
      <c r="Z76" s="295"/>
      <c r="AA76" s="34"/>
      <c r="AB76" s="34"/>
      <c r="AC76" s="83"/>
      <c r="AD76" s="83"/>
      <c r="AE76" s="224"/>
      <c r="AF76" s="215"/>
      <c r="AG76" s="215"/>
      <c r="AH76" s="215"/>
      <c r="AI76" s="197"/>
    </row>
    <row r="77" spans="1:35" s="24" customFormat="1" ht="15" customHeight="1" x14ac:dyDescent="0.25">
      <c r="A77" s="35"/>
      <c r="B77" s="54"/>
      <c r="C77" s="214" t="str">
        <f>IFERROR(VLOOKUP($A77,'4. Company (at entry)'!$1:$1048576,2,FALSE), "")</f>
        <v/>
      </c>
      <c r="D77" s="35"/>
      <c r="E77" s="35"/>
      <c r="F77" s="34"/>
      <c r="G77" s="35"/>
      <c r="H77" s="34"/>
      <c r="I77" s="157"/>
      <c r="J77" s="54"/>
      <c r="K77" s="54"/>
      <c r="L77" s="55"/>
      <c r="M77" s="197"/>
      <c r="N77" s="83"/>
      <c r="O77" s="83"/>
      <c r="P77" s="83"/>
      <c r="Q77" s="83"/>
      <c r="R77" s="215"/>
      <c r="S77" s="215"/>
      <c r="T77" s="216"/>
      <c r="U77" s="96"/>
      <c r="V77" s="60"/>
      <c r="W77" s="83"/>
      <c r="X77" s="83"/>
      <c r="Y77" s="83"/>
      <c r="Z77" s="295"/>
      <c r="AA77" s="34"/>
      <c r="AB77" s="34"/>
      <c r="AC77" s="83"/>
      <c r="AD77" s="83"/>
      <c r="AE77" s="224"/>
      <c r="AF77" s="215"/>
      <c r="AG77" s="215"/>
      <c r="AH77" s="215"/>
      <c r="AI77" s="197"/>
    </row>
    <row r="78" spans="1:35" s="24" customFormat="1" ht="15" customHeight="1" x14ac:dyDescent="0.25">
      <c r="A78" s="35"/>
      <c r="B78" s="54"/>
      <c r="C78" s="214" t="str">
        <f>IFERROR(VLOOKUP($A78,'4. Company (at entry)'!$1:$1048576,2,FALSE), "")</f>
        <v/>
      </c>
      <c r="D78" s="35"/>
      <c r="E78" s="35"/>
      <c r="F78" s="34"/>
      <c r="G78" s="35"/>
      <c r="H78" s="34"/>
      <c r="I78" s="157"/>
      <c r="J78" s="54"/>
      <c r="K78" s="54"/>
      <c r="L78" s="55"/>
      <c r="M78" s="197"/>
      <c r="N78" s="83"/>
      <c r="O78" s="83"/>
      <c r="P78" s="83"/>
      <c r="Q78" s="83"/>
      <c r="R78" s="215"/>
      <c r="S78" s="215"/>
      <c r="T78" s="216"/>
      <c r="U78" s="96"/>
      <c r="V78" s="60"/>
      <c r="W78" s="83"/>
      <c r="X78" s="83"/>
      <c r="Y78" s="83"/>
      <c r="Z78" s="295"/>
      <c r="AA78" s="34"/>
      <c r="AB78" s="34"/>
      <c r="AC78" s="83"/>
      <c r="AD78" s="83"/>
      <c r="AE78" s="224"/>
      <c r="AF78" s="215"/>
      <c r="AG78" s="215"/>
      <c r="AH78" s="215"/>
      <c r="AI78" s="197"/>
    </row>
    <row r="79" spans="1:35" s="24" customFormat="1" ht="15" customHeight="1" x14ac:dyDescent="0.25">
      <c r="A79" s="35"/>
      <c r="B79" s="54"/>
      <c r="C79" s="214" t="str">
        <f>IFERROR(VLOOKUP($A79,'4. Company (at entry)'!$1:$1048576,2,FALSE), "")</f>
        <v/>
      </c>
      <c r="D79" s="35"/>
      <c r="E79" s="35"/>
      <c r="F79" s="34"/>
      <c r="G79" s="35"/>
      <c r="H79" s="34"/>
      <c r="I79" s="157"/>
      <c r="J79" s="54"/>
      <c r="K79" s="54"/>
      <c r="L79" s="55"/>
      <c r="M79" s="197"/>
      <c r="N79" s="83"/>
      <c r="O79" s="83"/>
      <c r="P79" s="83"/>
      <c r="Q79" s="83"/>
      <c r="R79" s="215"/>
      <c r="S79" s="215"/>
      <c r="T79" s="216"/>
      <c r="U79" s="96"/>
      <c r="V79" s="60"/>
      <c r="W79" s="83"/>
      <c r="X79" s="83"/>
      <c r="Y79" s="83"/>
      <c r="Z79" s="295"/>
      <c r="AA79" s="34"/>
      <c r="AB79" s="34"/>
      <c r="AC79" s="83"/>
      <c r="AD79" s="83"/>
      <c r="AE79" s="224"/>
      <c r="AF79" s="215"/>
      <c r="AG79" s="215"/>
      <c r="AH79" s="215"/>
      <c r="AI79" s="197"/>
    </row>
    <row r="80" spans="1:35" s="24" customFormat="1" ht="15" customHeight="1" x14ac:dyDescent="0.25">
      <c r="A80" s="35"/>
      <c r="B80" s="54"/>
      <c r="C80" s="214" t="str">
        <f>IFERROR(VLOOKUP($A80,'4. Company (at entry)'!$1:$1048576,2,FALSE), "")</f>
        <v/>
      </c>
      <c r="D80" s="35"/>
      <c r="E80" s="35"/>
      <c r="F80" s="34"/>
      <c r="G80" s="35"/>
      <c r="H80" s="34"/>
      <c r="I80" s="157"/>
      <c r="J80" s="54"/>
      <c r="K80" s="54"/>
      <c r="L80" s="55"/>
      <c r="M80" s="197"/>
      <c r="N80" s="83"/>
      <c r="O80" s="83"/>
      <c r="P80" s="83"/>
      <c r="Q80" s="83"/>
      <c r="R80" s="215"/>
      <c r="S80" s="215"/>
      <c r="T80" s="216"/>
      <c r="U80" s="96"/>
      <c r="V80" s="60"/>
      <c r="W80" s="83"/>
      <c r="X80" s="83"/>
      <c r="Y80" s="83"/>
      <c r="Z80" s="295"/>
      <c r="AA80" s="34"/>
      <c r="AB80" s="34"/>
      <c r="AC80" s="83"/>
      <c r="AD80" s="83"/>
      <c r="AE80" s="224"/>
      <c r="AF80" s="215"/>
      <c r="AG80" s="215"/>
      <c r="AH80" s="215"/>
      <c r="AI80" s="197"/>
    </row>
    <row r="81" spans="1:35" s="24" customFormat="1" ht="15" customHeight="1" x14ac:dyDescent="0.25">
      <c r="A81" s="35"/>
      <c r="B81" s="54"/>
      <c r="C81" s="214" t="str">
        <f>IFERROR(VLOOKUP($A81,'4. Company (at entry)'!$1:$1048576,2,FALSE), "")</f>
        <v/>
      </c>
      <c r="D81" s="35"/>
      <c r="E81" s="35"/>
      <c r="F81" s="34"/>
      <c r="G81" s="35"/>
      <c r="H81" s="34"/>
      <c r="I81" s="157"/>
      <c r="J81" s="54"/>
      <c r="K81" s="54"/>
      <c r="L81" s="55"/>
      <c r="M81" s="197"/>
      <c r="N81" s="83"/>
      <c r="O81" s="83"/>
      <c r="P81" s="83"/>
      <c r="Q81" s="83"/>
      <c r="R81" s="215"/>
      <c r="S81" s="215"/>
      <c r="T81" s="216"/>
      <c r="U81" s="96"/>
      <c r="V81" s="60"/>
      <c r="W81" s="83"/>
      <c r="X81" s="83"/>
      <c r="Y81" s="83"/>
      <c r="Z81" s="295"/>
      <c r="AA81" s="34"/>
      <c r="AB81" s="34"/>
      <c r="AC81" s="83"/>
      <c r="AD81" s="83"/>
      <c r="AE81" s="224"/>
      <c r="AF81" s="215"/>
      <c r="AG81" s="215"/>
      <c r="AH81" s="215"/>
      <c r="AI81" s="197"/>
    </row>
    <row r="82" spans="1:35" s="24" customFormat="1" ht="15" customHeight="1" x14ac:dyDescent="0.25">
      <c r="A82" s="35"/>
      <c r="B82" s="54"/>
      <c r="C82" s="214" t="str">
        <f>IFERROR(VLOOKUP($A82,'4. Company (at entry)'!$1:$1048576,2,FALSE), "")</f>
        <v/>
      </c>
      <c r="D82" s="35"/>
      <c r="E82" s="35"/>
      <c r="F82" s="34"/>
      <c r="G82" s="35"/>
      <c r="H82" s="34"/>
      <c r="I82" s="157"/>
      <c r="J82" s="54"/>
      <c r="K82" s="54"/>
      <c r="L82" s="55"/>
      <c r="M82" s="197"/>
      <c r="N82" s="83"/>
      <c r="O82" s="83"/>
      <c r="P82" s="83"/>
      <c r="Q82" s="83"/>
      <c r="R82" s="215"/>
      <c r="S82" s="215"/>
      <c r="T82" s="216"/>
      <c r="U82" s="96"/>
      <c r="V82" s="60"/>
      <c r="W82" s="83"/>
      <c r="X82" s="83"/>
      <c r="Y82" s="83"/>
      <c r="Z82" s="295"/>
      <c r="AA82" s="34"/>
      <c r="AB82" s="34"/>
      <c r="AC82" s="83"/>
      <c r="AD82" s="83"/>
      <c r="AE82" s="224"/>
      <c r="AF82" s="215"/>
      <c r="AG82" s="215"/>
      <c r="AH82" s="215"/>
      <c r="AI82" s="197"/>
    </row>
    <row r="83" spans="1:35" s="24" customFormat="1" ht="15" customHeight="1" x14ac:dyDescent="0.25">
      <c r="A83" s="35"/>
      <c r="B83" s="54"/>
      <c r="C83" s="214" t="str">
        <f>IFERROR(VLOOKUP($A83,'4. Company (at entry)'!$1:$1048576,2,FALSE), "")</f>
        <v/>
      </c>
      <c r="D83" s="35"/>
      <c r="E83" s="35"/>
      <c r="F83" s="34"/>
      <c r="G83" s="35"/>
      <c r="H83" s="34"/>
      <c r="I83" s="157"/>
      <c r="J83" s="54"/>
      <c r="K83" s="54"/>
      <c r="L83" s="55"/>
      <c r="M83" s="197"/>
      <c r="N83" s="83"/>
      <c r="O83" s="83"/>
      <c r="P83" s="83"/>
      <c r="Q83" s="83"/>
      <c r="R83" s="215"/>
      <c r="S83" s="215"/>
      <c r="T83" s="216"/>
      <c r="U83" s="96"/>
      <c r="V83" s="60"/>
      <c r="W83" s="83"/>
      <c r="X83" s="83"/>
      <c r="Y83" s="83"/>
      <c r="Z83" s="295"/>
      <c r="AA83" s="34"/>
      <c r="AB83" s="34"/>
      <c r="AC83" s="83"/>
      <c r="AD83" s="83"/>
      <c r="AE83" s="224"/>
      <c r="AF83" s="215"/>
      <c r="AG83" s="215"/>
      <c r="AH83" s="215"/>
      <c r="AI83" s="197"/>
    </row>
    <row r="84" spans="1:35" s="24" customFormat="1" ht="15" customHeight="1" x14ac:dyDescent="0.25">
      <c r="A84" s="35"/>
      <c r="B84" s="54"/>
      <c r="C84" s="214" t="str">
        <f>IFERROR(VLOOKUP($A84,'4. Company (at entry)'!$1:$1048576,2,FALSE), "")</f>
        <v/>
      </c>
      <c r="D84" s="35"/>
      <c r="E84" s="35"/>
      <c r="F84" s="34"/>
      <c r="G84" s="35"/>
      <c r="H84" s="34"/>
      <c r="I84" s="157"/>
      <c r="J84" s="54"/>
      <c r="K84" s="54"/>
      <c r="L84" s="55"/>
      <c r="M84" s="197"/>
      <c r="N84" s="83"/>
      <c r="O84" s="83"/>
      <c r="P84" s="83"/>
      <c r="Q84" s="83"/>
      <c r="R84" s="215"/>
      <c r="S84" s="215"/>
      <c r="T84" s="216"/>
      <c r="U84" s="96"/>
      <c r="V84" s="60"/>
      <c r="W84" s="83"/>
      <c r="X84" s="83"/>
      <c r="Y84" s="83"/>
      <c r="Z84" s="295"/>
      <c r="AA84" s="34"/>
      <c r="AB84" s="34"/>
      <c r="AC84" s="83"/>
      <c r="AD84" s="83"/>
      <c r="AE84" s="224"/>
      <c r="AF84" s="215"/>
      <c r="AG84" s="215"/>
      <c r="AH84" s="215"/>
      <c r="AI84" s="197"/>
    </row>
    <row r="85" spans="1:35" s="24" customFormat="1" ht="15" customHeight="1" x14ac:dyDescent="0.25">
      <c r="A85" s="35"/>
      <c r="B85" s="54"/>
      <c r="C85" s="214" t="str">
        <f>IFERROR(VLOOKUP($A85,'4. Company (at entry)'!$1:$1048576,2,FALSE), "")</f>
        <v/>
      </c>
      <c r="D85" s="35"/>
      <c r="E85" s="35"/>
      <c r="F85" s="34"/>
      <c r="G85" s="35"/>
      <c r="H85" s="34"/>
      <c r="I85" s="157"/>
      <c r="J85" s="54"/>
      <c r="K85" s="54"/>
      <c r="L85" s="55"/>
      <c r="M85" s="197"/>
      <c r="N85" s="83"/>
      <c r="O85" s="83"/>
      <c r="P85" s="83"/>
      <c r="Q85" s="83"/>
      <c r="R85" s="215"/>
      <c r="S85" s="215"/>
      <c r="T85" s="216"/>
      <c r="U85" s="96"/>
      <c r="V85" s="60"/>
      <c r="W85" s="83"/>
      <c r="X85" s="83"/>
      <c r="Y85" s="83"/>
      <c r="Z85" s="295"/>
      <c r="AA85" s="34"/>
      <c r="AB85" s="34"/>
      <c r="AC85" s="83"/>
      <c r="AD85" s="83"/>
      <c r="AE85" s="224"/>
      <c r="AF85" s="215"/>
      <c r="AG85" s="215"/>
      <c r="AH85" s="215"/>
      <c r="AI85" s="197"/>
    </row>
    <row r="86" spans="1:35" s="24" customFormat="1" ht="15" customHeight="1" x14ac:dyDescent="0.25">
      <c r="A86" s="35"/>
      <c r="B86" s="54"/>
      <c r="C86" s="214" t="str">
        <f>IFERROR(VLOOKUP($A86,'4. Company (at entry)'!$1:$1048576,2,FALSE), "")</f>
        <v/>
      </c>
      <c r="D86" s="35"/>
      <c r="E86" s="35"/>
      <c r="F86" s="34"/>
      <c r="G86" s="35"/>
      <c r="H86" s="34"/>
      <c r="I86" s="157"/>
      <c r="J86" s="54"/>
      <c r="K86" s="54"/>
      <c r="L86" s="55"/>
      <c r="M86" s="197"/>
      <c r="N86" s="83"/>
      <c r="O86" s="83"/>
      <c r="P86" s="83"/>
      <c r="Q86" s="83"/>
      <c r="R86" s="215"/>
      <c r="S86" s="215"/>
      <c r="T86" s="216"/>
      <c r="U86" s="96"/>
      <c r="V86" s="60"/>
      <c r="W86" s="83"/>
      <c r="X86" s="83"/>
      <c r="Y86" s="83"/>
      <c r="Z86" s="295"/>
      <c r="AA86" s="34"/>
      <c r="AB86" s="34"/>
      <c r="AC86" s="83"/>
      <c r="AD86" s="83"/>
      <c r="AE86" s="224"/>
      <c r="AF86" s="215"/>
      <c r="AG86" s="215"/>
      <c r="AH86" s="215"/>
      <c r="AI86" s="197"/>
    </row>
    <row r="87" spans="1:35" s="24" customFormat="1" ht="15" customHeight="1" x14ac:dyDescent="0.25">
      <c r="A87" s="35"/>
      <c r="B87" s="54"/>
      <c r="C87" s="214" t="str">
        <f>IFERROR(VLOOKUP($A87,'4. Company (at entry)'!$1:$1048576,2,FALSE), "")</f>
        <v/>
      </c>
      <c r="D87" s="35"/>
      <c r="E87" s="35"/>
      <c r="F87" s="34"/>
      <c r="G87" s="35"/>
      <c r="H87" s="34"/>
      <c r="I87" s="157"/>
      <c r="J87" s="54"/>
      <c r="K87" s="54"/>
      <c r="L87" s="55"/>
      <c r="M87" s="197"/>
      <c r="N87" s="83"/>
      <c r="O87" s="83"/>
      <c r="P87" s="83"/>
      <c r="Q87" s="83"/>
      <c r="R87" s="215"/>
      <c r="S87" s="215"/>
      <c r="T87" s="216"/>
      <c r="U87" s="96"/>
      <c r="V87" s="60"/>
      <c r="W87" s="83"/>
      <c r="X87" s="83"/>
      <c r="Y87" s="83"/>
      <c r="Z87" s="295"/>
      <c r="AA87" s="34"/>
      <c r="AB87" s="34"/>
      <c r="AC87" s="83"/>
      <c r="AD87" s="83"/>
      <c r="AE87" s="224"/>
      <c r="AF87" s="215"/>
      <c r="AG87" s="215"/>
      <c r="AH87" s="215"/>
      <c r="AI87" s="197"/>
    </row>
    <row r="88" spans="1:35" s="24" customFormat="1" ht="15" customHeight="1" x14ac:dyDescent="0.25">
      <c r="A88" s="35"/>
      <c r="B88" s="54"/>
      <c r="C88" s="214" t="str">
        <f>IFERROR(VLOOKUP($A88,'4. Company (at entry)'!$1:$1048576,2,FALSE), "")</f>
        <v/>
      </c>
      <c r="D88" s="35"/>
      <c r="E88" s="35"/>
      <c r="F88" s="34"/>
      <c r="G88" s="35"/>
      <c r="H88" s="34"/>
      <c r="I88" s="157"/>
      <c r="J88" s="54"/>
      <c r="K88" s="54"/>
      <c r="L88" s="55"/>
      <c r="M88" s="197"/>
      <c r="N88" s="83"/>
      <c r="O88" s="83"/>
      <c r="P88" s="83"/>
      <c r="Q88" s="83"/>
      <c r="R88" s="215"/>
      <c r="S88" s="215"/>
      <c r="T88" s="216"/>
      <c r="U88" s="96"/>
      <c r="V88" s="60"/>
      <c r="W88" s="83"/>
      <c r="X88" s="83"/>
      <c r="Y88" s="83"/>
      <c r="Z88" s="295"/>
      <c r="AA88" s="34"/>
      <c r="AB88" s="34"/>
      <c r="AC88" s="83"/>
      <c r="AD88" s="83"/>
      <c r="AE88" s="224"/>
      <c r="AF88" s="215"/>
      <c r="AG88" s="215"/>
      <c r="AH88" s="215"/>
      <c r="AI88" s="197"/>
    </row>
    <row r="89" spans="1:35" s="24" customFormat="1" ht="15" customHeight="1" x14ac:dyDescent="0.25">
      <c r="A89" s="35"/>
      <c r="B89" s="54"/>
      <c r="C89" s="214" t="str">
        <f>IFERROR(VLOOKUP($A89,'4. Company (at entry)'!$1:$1048576,2,FALSE), "")</f>
        <v/>
      </c>
      <c r="D89" s="35"/>
      <c r="E89" s="35"/>
      <c r="F89" s="34"/>
      <c r="G89" s="35"/>
      <c r="H89" s="34"/>
      <c r="I89" s="157"/>
      <c r="J89" s="54"/>
      <c r="K89" s="54"/>
      <c r="L89" s="55"/>
      <c r="M89" s="197"/>
      <c r="N89" s="83"/>
      <c r="O89" s="83"/>
      <c r="P89" s="83"/>
      <c r="Q89" s="83"/>
      <c r="R89" s="215"/>
      <c r="S89" s="215"/>
      <c r="T89" s="216"/>
      <c r="U89" s="96"/>
      <c r="V89" s="60"/>
      <c r="W89" s="83"/>
      <c r="X89" s="83"/>
      <c r="Y89" s="83"/>
      <c r="Z89" s="295"/>
      <c r="AA89" s="34"/>
      <c r="AB89" s="34"/>
      <c r="AC89" s="83"/>
      <c r="AD89" s="83"/>
      <c r="AE89" s="224"/>
      <c r="AF89" s="215"/>
      <c r="AG89" s="215"/>
      <c r="AH89" s="215"/>
      <c r="AI89" s="197"/>
    </row>
    <row r="90" spans="1:35" s="24" customFormat="1" ht="15" customHeight="1" x14ac:dyDescent="0.25">
      <c r="A90" s="35"/>
      <c r="B90" s="54"/>
      <c r="C90" s="214" t="str">
        <f>IFERROR(VLOOKUP($A90,'4. Company (at entry)'!$1:$1048576,2,FALSE), "")</f>
        <v/>
      </c>
      <c r="D90" s="35"/>
      <c r="E90" s="35"/>
      <c r="F90" s="34"/>
      <c r="G90" s="35"/>
      <c r="H90" s="34"/>
      <c r="I90" s="157"/>
      <c r="J90" s="54"/>
      <c r="K90" s="54"/>
      <c r="L90" s="55"/>
      <c r="M90" s="197"/>
      <c r="N90" s="83"/>
      <c r="O90" s="83"/>
      <c r="P90" s="83"/>
      <c r="Q90" s="83"/>
      <c r="R90" s="215"/>
      <c r="S90" s="215"/>
      <c r="T90" s="216"/>
      <c r="U90" s="96"/>
      <c r="V90" s="60"/>
      <c r="W90" s="83"/>
      <c r="X90" s="83"/>
      <c r="Y90" s="83"/>
      <c r="Z90" s="295"/>
      <c r="AA90" s="34"/>
      <c r="AB90" s="34"/>
      <c r="AC90" s="83"/>
      <c r="AD90" s="83"/>
      <c r="AE90" s="224"/>
      <c r="AF90" s="215"/>
      <c r="AG90" s="215"/>
      <c r="AH90" s="215"/>
      <c r="AI90" s="197"/>
    </row>
    <row r="91" spans="1:35" s="24" customFormat="1" ht="15" customHeight="1" x14ac:dyDescent="0.25">
      <c r="A91" s="35"/>
      <c r="B91" s="54"/>
      <c r="C91" s="214" t="str">
        <f>IFERROR(VLOOKUP($A91,'4. Company (at entry)'!$1:$1048576,2,FALSE), "")</f>
        <v/>
      </c>
      <c r="D91" s="35"/>
      <c r="E91" s="35"/>
      <c r="F91" s="34"/>
      <c r="G91" s="35"/>
      <c r="H91" s="34"/>
      <c r="I91" s="157"/>
      <c r="J91" s="54"/>
      <c r="K91" s="54"/>
      <c r="L91" s="55"/>
      <c r="M91" s="197"/>
      <c r="N91" s="83"/>
      <c r="O91" s="83"/>
      <c r="P91" s="83"/>
      <c r="Q91" s="83"/>
      <c r="R91" s="215"/>
      <c r="S91" s="215"/>
      <c r="T91" s="216"/>
      <c r="U91" s="96"/>
      <c r="V91" s="60"/>
      <c r="W91" s="83"/>
      <c r="X91" s="83"/>
      <c r="Y91" s="83"/>
      <c r="Z91" s="295"/>
      <c r="AA91" s="34"/>
      <c r="AB91" s="34"/>
      <c r="AC91" s="83"/>
      <c r="AD91" s="83"/>
      <c r="AE91" s="224"/>
      <c r="AF91" s="215"/>
      <c r="AG91" s="215"/>
      <c r="AH91" s="215"/>
      <c r="AI91" s="197"/>
    </row>
    <row r="92" spans="1:35" s="24" customFormat="1" ht="15" customHeight="1" x14ac:dyDescent="0.25">
      <c r="A92" s="35"/>
      <c r="B92" s="54"/>
      <c r="C92" s="214" t="str">
        <f>IFERROR(VLOOKUP($A92,'4. Company (at entry)'!$1:$1048576,2,FALSE), "")</f>
        <v/>
      </c>
      <c r="D92" s="35"/>
      <c r="E92" s="35"/>
      <c r="F92" s="34"/>
      <c r="G92" s="35"/>
      <c r="H92" s="34"/>
      <c r="I92" s="157"/>
      <c r="J92" s="54"/>
      <c r="K92" s="54"/>
      <c r="L92" s="55"/>
      <c r="M92" s="197"/>
      <c r="N92" s="83"/>
      <c r="O92" s="83"/>
      <c r="P92" s="83"/>
      <c r="Q92" s="83"/>
      <c r="R92" s="215"/>
      <c r="S92" s="215"/>
      <c r="T92" s="216"/>
      <c r="U92" s="96"/>
      <c r="V92" s="60"/>
      <c r="W92" s="83"/>
      <c r="X92" s="83"/>
      <c r="Y92" s="83"/>
      <c r="Z92" s="295"/>
      <c r="AA92" s="34"/>
      <c r="AB92" s="34"/>
      <c r="AC92" s="83"/>
      <c r="AD92" s="83"/>
      <c r="AE92" s="224"/>
      <c r="AF92" s="215"/>
      <c r="AG92" s="215"/>
      <c r="AH92" s="215"/>
      <c r="AI92" s="197"/>
    </row>
    <row r="93" spans="1:35" s="24" customFormat="1" ht="15" customHeight="1" x14ac:dyDescent="0.25">
      <c r="A93" s="35"/>
      <c r="B93" s="54"/>
      <c r="C93" s="214" t="str">
        <f>IFERROR(VLOOKUP($A93,'4. Company (at entry)'!$1:$1048576,2,FALSE), "")</f>
        <v/>
      </c>
      <c r="D93" s="35"/>
      <c r="E93" s="35"/>
      <c r="F93" s="34"/>
      <c r="G93" s="35"/>
      <c r="H93" s="34"/>
      <c r="I93" s="157"/>
      <c r="J93" s="54"/>
      <c r="K93" s="54"/>
      <c r="L93" s="55"/>
      <c r="M93" s="197"/>
      <c r="N93" s="83"/>
      <c r="O93" s="83"/>
      <c r="P93" s="83"/>
      <c r="Q93" s="83"/>
      <c r="R93" s="215"/>
      <c r="S93" s="215"/>
      <c r="T93" s="216"/>
      <c r="U93" s="96"/>
      <c r="V93" s="60"/>
      <c r="W93" s="83"/>
      <c r="X93" s="83"/>
      <c r="Y93" s="83"/>
      <c r="Z93" s="295"/>
      <c r="AA93" s="34"/>
      <c r="AB93" s="34"/>
      <c r="AC93" s="83"/>
      <c r="AD93" s="83"/>
      <c r="AE93" s="224"/>
      <c r="AF93" s="215"/>
      <c r="AG93" s="215"/>
      <c r="AH93" s="215"/>
      <c r="AI93" s="197"/>
    </row>
    <row r="94" spans="1:35" s="24" customFormat="1" ht="15" customHeight="1" x14ac:dyDescent="0.25">
      <c r="A94" s="35"/>
      <c r="B94" s="54"/>
      <c r="C94" s="214" t="str">
        <f>IFERROR(VLOOKUP($A94,'4. Company (at entry)'!$1:$1048576,2,FALSE), "")</f>
        <v/>
      </c>
      <c r="D94" s="35"/>
      <c r="E94" s="35"/>
      <c r="F94" s="34"/>
      <c r="G94" s="35"/>
      <c r="H94" s="34"/>
      <c r="I94" s="157"/>
      <c r="J94" s="54"/>
      <c r="K94" s="54"/>
      <c r="L94" s="55"/>
      <c r="M94" s="197"/>
      <c r="N94" s="83"/>
      <c r="O94" s="83"/>
      <c r="P94" s="83"/>
      <c r="Q94" s="83"/>
      <c r="R94" s="215"/>
      <c r="S94" s="215"/>
      <c r="T94" s="216"/>
      <c r="U94" s="96"/>
      <c r="V94" s="60"/>
      <c r="W94" s="83"/>
      <c r="X94" s="83"/>
      <c r="Y94" s="83"/>
      <c r="Z94" s="295"/>
      <c r="AA94" s="34"/>
      <c r="AB94" s="34"/>
      <c r="AC94" s="83"/>
      <c r="AD94" s="83"/>
      <c r="AE94" s="224"/>
      <c r="AF94" s="215"/>
      <c r="AG94" s="215"/>
      <c r="AH94" s="215"/>
      <c r="AI94" s="197"/>
    </row>
    <row r="95" spans="1:35" s="24" customFormat="1" ht="15" customHeight="1" x14ac:dyDescent="0.25">
      <c r="A95" s="35"/>
      <c r="B95" s="54"/>
      <c r="C95" s="214" t="str">
        <f>IFERROR(VLOOKUP($A95,'4. Company (at entry)'!$1:$1048576,2,FALSE), "")</f>
        <v/>
      </c>
      <c r="D95" s="35"/>
      <c r="E95" s="35"/>
      <c r="F95" s="34"/>
      <c r="G95" s="35"/>
      <c r="H95" s="34"/>
      <c r="I95" s="157"/>
      <c r="J95" s="54"/>
      <c r="K95" s="54"/>
      <c r="L95" s="55"/>
      <c r="M95" s="197"/>
      <c r="N95" s="83"/>
      <c r="O95" s="83"/>
      <c r="P95" s="83"/>
      <c r="Q95" s="83"/>
      <c r="R95" s="215"/>
      <c r="S95" s="215"/>
      <c r="T95" s="216"/>
      <c r="U95" s="96"/>
      <c r="V95" s="60"/>
      <c r="W95" s="83"/>
      <c r="X95" s="83"/>
      <c r="Y95" s="83"/>
      <c r="Z95" s="295"/>
      <c r="AA95" s="34"/>
      <c r="AB95" s="34"/>
      <c r="AC95" s="83"/>
      <c r="AD95" s="83"/>
      <c r="AE95" s="224"/>
      <c r="AF95" s="215"/>
      <c r="AG95" s="215"/>
      <c r="AH95" s="215"/>
      <c r="AI95" s="197"/>
    </row>
    <row r="96" spans="1:35" s="24" customFormat="1" ht="15" customHeight="1" x14ac:dyDescent="0.25">
      <c r="A96" s="35"/>
      <c r="B96" s="54"/>
      <c r="C96" s="214" t="str">
        <f>IFERROR(VLOOKUP($A96,'4. Company (at entry)'!$1:$1048576,2,FALSE), "")</f>
        <v/>
      </c>
      <c r="D96" s="35"/>
      <c r="E96" s="35"/>
      <c r="F96" s="34"/>
      <c r="G96" s="35"/>
      <c r="H96" s="34"/>
      <c r="I96" s="157"/>
      <c r="J96" s="54"/>
      <c r="K96" s="54"/>
      <c r="L96" s="55"/>
      <c r="M96" s="197"/>
      <c r="N96" s="83"/>
      <c r="O96" s="83"/>
      <c r="P96" s="83"/>
      <c r="Q96" s="83"/>
      <c r="R96" s="215"/>
      <c r="S96" s="215"/>
      <c r="T96" s="216"/>
      <c r="U96" s="96"/>
      <c r="V96" s="60"/>
      <c r="W96" s="83"/>
      <c r="X96" s="83"/>
      <c r="Y96" s="83"/>
      <c r="Z96" s="295"/>
      <c r="AA96" s="34"/>
      <c r="AB96" s="34"/>
      <c r="AC96" s="83"/>
      <c r="AD96" s="83"/>
      <c r="AE96" s="224"/>
      <c r="AF96" s="215"/>
      <c r="AG96" s="215"/>
      <c r="AH96" s="215"/>
      <c r="AI96" s="197"/>
    </row>
    <row r="97" spans="1:35" s="24" customFormat="1" ht="15" customHeight="1" x14ac:dyDescent="0.25">
      <c r="A97" s="35"/>
      <c r="B97" s="54"/>
      <c r="C97" s="214" t="str">
        <f>IFERROR(VLOOKUP($A97,'4. Company (at entry)'!$1:$1048576,2,FALSE), "")</f>
        <v/>
      </c>
      <c r="D97" s="35"/>
      <c r="E97" s="35"/>
      <c r="F97" s="34"/>
      <c r="G97" s="35"/>
      <c r="H97" s="34"/>
      <c r="I97" s="157"/>
      <c r="J97" s="54"/>
      <c r="K97" s="54"/>
      <c r="L97" s="55"/>
      <c r="M97" s="197"/>
      <c r="N97" s="83"/>
      <c r="O97" s="83"/>
      <c r="P97" s="83"/>
      <c r="Q97" s="83"/>
      <c r="R97" s="215"/>
      <c r="S97" s="215"/>
      <c r="T97" s="216"/>
      <c r="U97" s="96"/>
      <c r="V97" s="60"/>
      <c r="W97" s="83"/>
      <c r="X97" s="83"/>
      <c r="Y97" s="83"/>
      <c r="Z97" s="295"/>
      <c r="AA97" s="34"/>
      <c r="AB97" s="34"/>
      <c r="AC97" s="83"/>
      <c r="AD97" s="83"/>
      <c r="AE97" s="224"/>
      <c r="AF97" s="215"/>
      <c r="AG97" s="215"/>
      <c r="AH97" s="215"/>
      <c r="AI97" s="197"/>
    </row>
    <row r="98" spans="1:35" s="24" customFormat="1" ht="15" customHeight="1" x14ac:dyDescent="0.25">
      <c r="A98" s="35"/>
      <c r="B98" s="54"/>
      <c r="C98" s="214" t="str">
        <f>IFERROR(VLOOKUP($A98,'4. Company (at entry)'!$1:$1048576,2,FALSE), "")</f>
        <v/>
      </c>
      <c r="D98" s="35"/>
      <c r="E98" s="35"/>
      <c r="F98" s="34"/>
      <c r="G98" s="35"/>
      <c r="H98" s="34"/>
      <c r="I98" s="157"/>
      <c r="J98" s="54"/>
      <c r="K98" s="54"/>
      <c r="L98" s="55"/>
      <c r="M98" s="197"/>
      <c r="N98" s="83"/>
      <c r="O98" s="83"/>
      <c r="P98" s="83"/>
      <c r="Q98" s="83"/>
      <c r="R98" s="215"/>
      <c r="S98" s="215"/>
      <c r="T98" s="216"/>
      <c r="U98" s="96"/>
      <c r="V98" s="60"/>
      <c r="W98" s="83"/>
      <c r="X98" s="83"/>
      <c r="Y98" s="83"/>
      <c r="Z98" s="295"/>
      <c r="AA98" s="34"/>
      <c r="AB98" s="34"/>
      <c r="AC98" s="83"/>
      <c r="AD98" s="83"/>
      <c r="AE98" s="224"/>
      <c r="AF98" s="215"/>
      <c r="AG98" s="215"/>
      <c r="AH98" s="215"/>
      <c r="AI98" s="197"/>
    </row>
    <row r="99" spans="1:35" s="24" customFormat="1" ht="15" customHeight="1" x14ac:dyDescent="0.25">
      <c r="A99" s="35"/>
      <c r="B99" s="54"/>
      <c r="C99" s="214" t="str">
        <f>IFERROR(VLOOKUP($A99,'4. Company (at entry)'!$1:$1048576,2,FALSE), "")</f>
        <v/>
      </c>
      <c r="D99" s="35"/>
      <c r="E99" s="35"/>
      <c r="F99" s="34"/>
      <c r="G99" s="35"/>
      <c r="H99" s="34"/>
      <c r="I99" s="157"/>
      <c r="J99" s="54"/>
      <c r="K99" s="54"/>
      <c r="L99" s="55"/>
      <c r="M99" s="197"/>
      <c r="N99" s="83"/>
      <c r="O99" s="83"/>
      <c r="P99" s="83"/>
      <c r="Q99" s="83"/>
      <c r="R99" s="215"/>
      <c r="S99" s="215"/>
      <c r="T99" s="216"/>
      <c r="U99" s="96"/>
      <c r="V99" s="60"/>
      <c r="W99" s="83"/>
      <c r="X99" s="83"/>
      <c r="Y99" s="83"/>
      <c r="Z99" s="295"/>
      <c r="AA99" s="34"/>
      <c r="AB99" s="34"/>
      <c r="AC99" s="83"/>
      <c r="AD99" s="83"/>
      <c r="AE99" s="224"/>
      <c r="AF99" s="215"/>
      <c r="AG99" s="215"/>
      <c r="AH99" s="215"/>
      <c r="AI99" s="197"/>
    </row>
    <row r="100" spans="1:35" s="24" customFormat="1" ht="15" customHeight="1" x14ac:dyDescent="0.25">
      <c r="A100" s="35"/>
      <c r="B100" s="54"/>
      <c r="C100" s="214" t="str">
        <f>IFERROR(VLOOKUP($A100,'4. Company (at entry)'!$1:$1048576,2,FALSE), "")</f>
        <v/>
      </c>
      <c r="D100" s="35"/>
      <c r="E100" s="35"/>
      <c r="F100" s="34"/>
      <c r="G100" s="35"/>
      <c r="H100" s="34"/>
      <c r="I100" s="157"/>
      <c r="J100" s="54"/>
      <c r="K100" s="54"/>
      <c r="L100" s="55"/>
      <c r="M100" s="197"/>
      <c r="N100" s="83"/>
      <c r="O100" s="83"/>
      <c r="P100" s="83"/>
      <c r="Q100" s="83"/>
      <c r="R100" s="215"/>
      <c r="S100" s="215"/>
      <c r="T100" s="216"/>
      <c r="U100" s="96"/>
      <c r="V100" s="60"/>
      <c r="W100" s="83"/>
      <c r="X100" s="83"/>
      <c r="Y100" s="83"/>
      <c r="Z100" s="295"/>
      <c r="AA100" s="34"/>
      <c r="AB100" s="34"/>
      <c r="AC100" s="83"/>
      <c r="AD100" s="83"/>
      <c r="AE100" s="224"/>
      <c r="AF100" s="215"/>
      <c r="AG100" s="215"/>
      <c r="AH100" s="215"/>
      <c r="AI100" s="197"/>
    </row>
    <row r="101" spans="1:35" s="24" customFormat="1" ht="15" customHeight="1" x14ac:dyDescent="0.25">
      <c r="A101" s="35"/>
      <c r="B101" s="54"/>
      <c r="C101" s="214" t="str">
        <f>IFERROR(VLOOKUP($A101,'4. Company (at entry)'!$1:$1048576,2,FALSE), "")</f>
        <v/>
      </c>
      <c r="D101" s="35"/>
      <c r="E101" s="35"/>
      <c r="F101" s="34"/>
      <c r="G101" s="35"/>
      <c r="H101" s="34"/>
      <c r="I101" s="157"/>
      <c r="J101" s="54"/>
      <c r="K101" s="54"/>
      <c r="L101" s="55"/>
      <c r="M101" s="197"/>
      <c r="N101" s="83"/>
      <c r="O101" s="83"/>
      <c r="P101" s="83"/>
      <c r="Q101" s="83"/>
      <c r="R101" s="215"/>
      <c r="S101" s="215"/>
      <c r="T101" s="216"/>
      <c r="U101" s="96"/>
      <c r="V101" s="60"/>
      <c r="W101" s="83"/>
      <c r="X101" s="83"/>
      <c r="Y101" s="83"/>
      <c r="Z101" s="295"/>
      <c r="AA101" s="34"/>
      <c r="AB101" s="34"/>
      <c r="AC101" s="83"/>
      <c r="AD101" s="83"/>
      <c r="AE101" s="224"/>
      <c r="AF101" s="215"/>
      <c r="AG101" s="215"/>
      <c r="AH101" s="215"/>
      <c r="AI101" s="197"/>
    </row>
    <row r="102" spans="1:35" s="24" customFormat="1" ht="15" customHeight="1" x14ac:dyDescent="0.25">
      <c r="A102" s="35"/>
      <c r="B102" s="54"/>
      <c r="C102" s="214" t="str">
        <f>IFERROR(VLOOKUP($A102,'4. Company (at entry)'!$1:$1048576,2,FALSE), "")</f>
        <v/>
      </c>
      <c r="D102" s="35"/>
      <c r="E102" s="35"/>
      <c r="F102" s="34"/>
      <c r="G102" s="35"/>
      <c r="H102" s="34"/>
      <c r="I102" s="157"/>
      <c r="J102" s="54"/>
      <c r="K102" s="54"/>
      <c r="L102" s="55"/>
      <c r="M102" s="197"/>
      <c r="N102" s="83"/>
      <c r="O102" s="83"/>
      <c r="P102" s="83"/>
      <c r="Q102" s="83"/>
      <c r="R102" s="215"/>
      <c r="S102" s="215"/>
      <c r="T102" s="216"/>
      <c r="U102" s="96"/>
      <c r="V102" s="60"/>
      <c r="W102" s="83"/>
      <c r="X102" s="83"/>
      <c r="Y102" s="83"/>
      <c r="Z102" s="295"/>
      <c r="AA102" s="34"/>
      <c r="AB102" s="34"/>
      <c r="AC102" s="83"/>
      <c r="AD102" s="83"/>
      <c r="AE102" s="224"/>
      <c r="AF102" s="215"/>
      <c r="AG102" s="215"/>
      <c r="AH102" s="215"/>
      <c r="AI102" s="197"/>
    </row>
    <row r="103" spans="1:35" s="24" customFormat="1" ht="15" customHeight="1" x14ac:dyDescent="0.25">
      <c r="A103" s="35"/>
      <c r="B103" s="54"/>
      <c r="C103" s="214" t="str">
        <f>IFERROR(VLOOKUP($A103,'4. Company (at entry)'!$1:$1048576,2,FALSE), "")</f>
        <v/>
      </c>
      <c r="D103" s="35"/>
      <c r="E103" s="35"/>
      <c r="F103" s="34"/>
      <c r="G103" s="35"/>
      <c r="H103" s="34"/>
      <c r="I103" s="157"/>
      <c r="J103" s="54"/>
      <c r="K103" s="54"/>
      <c r="L103" s="55"/>
      <c r="M103" s="197"/>
      <c r="N103" s="83"/>
      <c r="O103" s="83"/>
      <c r="P103" s="83"/>
      <c r="Q103" s="83"/>
      <c r="R103" s="215"/>
      <c r="S103" s="215"/>
      <c r="T103" s="216"/>
      <c r="U103" s="96"/>
      <c r="V103" s="60"/>
      <c r="W103" s="83"/>
      <c r="X103" s="83"/>
      <c r="Y103" s="83"/>
      <c r="Z103" s="295"/>
      <c r="AA103" s="34"/>
      <c r="AB103" s="34"/>
      <c r="AC103" s="83"/>
      <c r="AD103" s="83"/>
      <c r="AE103" s="224"/>
      <c r="AF103" s="215"/>
      <c r="AG103" s="215"/>
      <c r="AH103" s="215"/>
      <c r="AI103" s="197"/>
    </row>
    <row r="104" spans="1:35" s="24" customFormat="1" ht="15" customHeight="1" x14ac:dyDescent="0.25">
      <c r="A104" s="35"/>
      <c r="B104" s="54"/>
      <c r="C104" s="214" t="str">
        <f>IFERROR(VLOOKUP($A104,'4. Company (at entry)'!$1:$1048576,2,FALSE), "")</f>
        <v/>
      </c>
      <c r="D104" s="35"/>
      <c r="E104" s="35"/>
      <c r="F104" s="34"/>
      <c r="G104" s="35"/>
      <c r="H104" s="34"/>
      <c r="I104" s="157"/>
      <c r="J104" s="54"/>
      <c r="K104" s="54"/>
      <c r="L104" s="55"/>
      <c r="M104" s="197"/>
      <c r="N104" s="83"/>
      <c r="O104" s="83"/>
      <c r="P104" s="83"/>
      <c r="Q104" s="83"/>
      <c r="R104" s="215"/>
      <c r="S104" s="215"/>
      <c r="T104" s="216"/>
      <c r="U104" s="96"/>
      <c r="V104" s="60"/>
      <c r="W104" s="83"/>
      <c r="X104" s="83"/>
      <c r="Y104" s="83"/>
      <c r="Z104" s="295"/>
      <c r="AA104" s="34"/>
      <c r="AB104" s="34"/>
      <c r="AC104" s="83"/>
      <c r="AD104" s="83"/>
      <c r="AE104" s="224"/>
      <c r="AF104" s="215"/>
      <c r="AG104" s="215"/>
      <c r="AH104" s="215"/>
      <c r="AI104" s="197"/>
    </row>
    <row r="105" spans="1:35" s="24" customFormat="1" ht="15" customHeight="1" x14ac:dyDescent="0.25">
      <c r="A105" s="35"/>
      <c r="B105" s="54"/>
      <c r="C105" s="214" t="str">
        <f>IFERROR(VLOOKUP($A105,'4. Company (at entry)'!$1:$1048576,2,FALSE), "")</f>
        <v/>
      </c>
      <c r="D105" s="35"/>
      <c r="E105" s="35"/>
      <c r="F105" s="34"/>
      <c r="G105" s="35"/>
      <c r="H105" s="34"/>
      <c r="I105" s="157"/>
      <c r="J105" s="54"/>
      <c r="K105" s="54"/>
      <c r="L105" s="55"/>
      <c r="M105" s="197"/>
      <c r="N105" s="83"/>
      <c r="O105" s="83"/>
      <c r="P105" s="83"/>
      <c r="Q105" s="83"/>
      <c r="R105" s="215"/>
      <c r="S105" s="215"/>
      <c r="T105" s="216"/>
      <c r="U105" s="96"/>
      <c r="V105" s="60"/>
      <c r="W105" s="83"/>
      <c r="X105" s="83"/>
      <c r="Y105" s="83"/>
      <c r="Z105" s="295"/>
      <c r="AA105" s="34"/>
      <c r="AB105" s="34"/>
      <c r="AC105" s="83"/>
      <c r="AD105" s="83"/>
      <c r="AE105" s="224"/>
      <c r="AF105" s="215"/>
      <c r="AG105" s="215"/>
      <c r="AH105" s="215"/>
      <c r="AI105" s="197"/>
    </row>
    <row r="106" spans="1:35" s="24" customFormat="1" ht="15" customHeight="1" x14ac:dyDescent="0.25">
      <c r="A106" s="35"/>
      <c r="B106" s="54"/>
      <c r="C106" s="214" t="str">
        <f>IFERROR(VLOOKUP($A106,'4. Company (at entry)'!$1:$1048576,2,FALSE), "")</f>
        <v/>
      </c>
      <c r="D106" s="35"/>
      <c r="E106" s="35"/>
      <c r="F106" s="34"/>
      <c r="G106" s="35"/>
      <c r="H106" s="34"/>
      <c r="I106" s="157"/>
      <c r="J106" s="54"/>
      <c r="K106" s="54"/>
      <c r="L106" s="55"/>
      <c r="M106" s="197"/>
      <c r="N106" s="83"/>
      <c r="O106" s="83"/>
      <c r="P106" s="83"/>
      <c r="Q106" s="83"/>
      <c r="R106" s="215"/>
      <c r="S106" s="215"/>
      <c r="T106" s="216"/>
      <c r="U106" s="96"/>
      <c r="V106" s="60"/>
      <c r="W106" s="83"/>
      <c r="X106" s="83"/>
      <c r="Y106" s="83"/>
      <c r="Z106" s="295"/>
      <c r="AA106" s="34"/>
      <c r="AB106" s="34"/>
      <c r="AC106" s="83"/>
      <c r="AD106" s="83"/>
      <c r="AE106" s="224"/>
      <c r="AF106" s="215"/>
      <c r="AG106" s="215"/>
      <c r="AH106" s="215"/>
      <c r="AI106" s="197"/>
    </row>
    <row r="107" spans="1:35" s="24" customFormat="1" ht="15" customHeight="1" x14ac:dyDescent="0.25">
      <c r="A107" s="35"/>
      <c r="B107" s="54"/>
      <c r="C107" s="214" t="str">
        <f>IFERROR(VLOOKUP($A107,'4. Company (at entry)'!$1:$1048576,2,FALSE), "")</f>
        <v/>
      </c>
      <c r="D107" s="35"/>
      <c r="E107" s="35"/>
      <c r="F107" s="34"/>
      <c r="G107" s="35"/>
      <c r="H107" s="34"/>
      <c r="I107" s="157"/>
      <c r="J107" s="54"/>
      <c r="K107" s="54"/>
      <c r="L107" s="55"/>
      <c r="M107" s="197"/>
      <c r="N107" s="83"/>
      <c r="O107" s="83"/>
      <c r="P107" s="83"/>
      <c r="Q107" s="83"/>
      <c r="R107" s="215"/>
      <c r="S107" s="215"/>
      <c r="T107" s="216"/>
      <c r="U107" s="96"/>
      <c r="V107" s="60"/>
      <c r="W107" s="83"/>
      <c r="X107" s="83"/>
      <c r="Y107" s="83"/>
      <c r="Z107" s="295"/>
      <c r="AA107" s="34"/>
      <c r="AB107" s="34"/>
      <c r="AC107" s="83"/>
      <c r="AD107" s="83"/>
      <c r="AE107" s="224"/>
      <c r="AF107" s="215"/>
      <c r="AG107" s="215"/>
      <c r="AH107" s="215"/>
      <c r="AI107" s="197"/>
    </row>
    <row r="108" spans="1:35" s="24" customFormat="1" ht="15" customHeight="1" x14ac:dyDescent="0.25">
      <c r="A108" s="35"/>
      <c r="B108" s="54"/>
      <c r="C108" s="214" t="str">
        <f>IFERROR(VLOOKUP($A108,'4. Company (at entry)'!$1:$1048576,2,FALSE), "")</f>
        <v/>
      </c>
      <c r="D108" s="35"/>
      <c r="E108" s="35"/>
      <c r="F108" s="34"/>
      <c r="G108" s="35"/>
      <c r="H108" s="34"/>
      <c r="I108" s="157"/>
      <c r="J108" s="54"/>
      <c r="K108" s="54"/>
      <c r="L108" s="55"/>
      <c r="M108" s="197"/>
      <c r="N108" s="83"/>
      <c r="O108" s="83"/>
      <c r="P108" s="83"/>
      <c r="Q108" s="83"/>
      <c r="R108" s="215"/>
      <c r="S108" s="215"/>
      <c r="T108" s="216"/>
      <c r="U108" s="96"/>
      <c r="V108" s="60"/>
      <c r="W108" s="83"/>
      <c r="X108" s="83"/>
      <c r="Y108" s="83"/>
      <c r="Z108" s="295"/>
      <c r="AA108" s="34"/>
      <c r="AB108" s="34"/>
      <c r="AC108" s="83"/>
      <c r="AD108" s="83"/>
      <c r="AE108" s="224"/>
      <c r="AF108" s="215"/>
      <c r="AG108" s="215"/>
      <c r="AH108" s="215"/>
      <c r="AI108" s="197"/>
    </row>
    <row r="109" spans="1:35" s="24" customFormat="1" ht="15" customHeight="1" x14ac:dyDescent="0.25">
      <c r="A109" s="35"/>
      <c r="B109" s="54"/>
      <c r="C109" s="214" t="str">
        <f>IFERROR(VLOOKUP($A109,'4. Company (at entry)'!$1:$1048576,2,FALSE), "")</f>
        <v/>
      </c>
      <c r="D109" s="35"/>
      <c r="E109" s="35"/>
      <c r="F109" s="34"/>
      <c r="G109" s="35"/>
      <c r="H109" s="34"/>
      <c r="I109" s="157"/>
      <c r="J109" s="54"/>
      <c r="K109" s="54"/>
      <c r="L109" s="55"/>
      <c r="M109" s="197"/>
      <c r="N109" s="83"/>
      <c r="O109" s="83"/>
      <c r="P109" s="83"/>
      <c r="Q109" s="83"/>
      <c r="R109" s="215"/>
      <c r="S109" s="215"/>
      <c r="T109" s="216"/>
      <c r="U109" s="96"/>
      <c r="V109" s="60"/>
      <c r="W109" s="83"/>
      <c r="X109" s="83"/>
      <c r="Y109" s="83"/>
      <c r="Z109" s="295"/>
      <c r="AA109" s="34"/>
      <c r="AB109" s="34"/>
      <c r="AC109" s="83"/>
      <c r="AD109" s="83"/>
      <c r="AE109" s="224"/>
      <c r="AF109" s="215"/>
      <c r="AG109" s="215"/>
      <c r="AH109" s="215"/>
      <c r="AI109" s="197"/>
    </row>
    <row r="110" spans="1:35" s="24" customFormat="1" ht="15" customHeight="1" x14ac:dyDescent="0.25">
      <c r="A110" s="35"/>
      <c r="B110" s="54"/>
      <c r="C110" s="214" t="str">
        <f>IFERROR(VLOOKUP($A110,'4. Company (at entry)'!$1:$1048576,2,FALSE), "")</f>
        <v/>
      </c>
      <c r="D110" s="35"/>
      <c r="E110" s="35"/>
      <c r="F110" s="34"/>
      <c r="G110" s="35"/>
      <c r="H110" s="34"/>
      <c r="I110" s="157"/>
      <c r="J110" s="54"/>
      <c r="K110" s="54"/>
      <c r="L110" s="55"/>
      <c r="M110" s="197"/>
      <c r="N110" s="83"/>
      <c r="O110" s="83"/>
      <c r="P110" s="83"/>
      <c r="Q110" s="83"/>
      <c r="R110" s="215"/>
      <c r="S110" s="215"/>
      <c r="T110" s="216"/>
      <c r="U110" s="96"/>
      <c r="V110" s="60"/>
      <c r="W110" s="83"/>
      <c r="X110" s="83"/>
      <c r="Y110" s="83"/>
      <c r="Z110" s="295"/>
      <c r="AA110" s="34"/>
      <c r="AB110" s="34"/>
      <c r="AC110" s="83"/>
      <c r="AD110" s="83"/>
      <c r="AE110" s="224"/>
      <c r="AF110" s="215"/>
      <c r="AG110" s="215"/>
      <c r="AH110" s="215"/>
      <c r="AI110" s="197"/>
    </row>
    <row r="111" spans="1:35" s="24" customFormat="1" ht="15" customHeight="1" x14ac:dyDescent="0.25">
      <c r="A111" s="35"/>
      <c r="B111" s="54"/>
      <c r="C111" s="214" t="str">
        <f>IFERROR(VLOOKUP($A111,'4. Company (at entry)'!$1:$1048576,2,FALSE), "")</f>
        <v/>
      </c>
      <c r="D111" s="35"/>
      <c r="E111" s="35"/>
      <c r="F111" s="34"/>
      <c r="G111" s="35"/>
      <c r="H111" s="34"/>
      <c r="I111" s="157"/>
      <c r="J111" s="54"/>
      <c r="K111" s="54"/>
      <c r="L111" s="55"/>
      <c r="M111" s="197"/>
      <c r="N111" s="83"/>
      <c r="O111" s="83"/>
      <c r="P111" s="83"/>
      <c r="Q111" s="83"/>
      <c r="R111" s="215"/>
      <c r="S111" s="215"/>
      <c r="T111" s="216"/>
      <c r="U111" s="96"/>
      <c r="V111" s="60"/>
      <c r="W111" s="83"/>
      <c r="X111" s="83"/>
      <c r="Y111" s="83"/>
      <c r="Z111" s="295"/>
      <c r="AA111" s="34"/>
      <c r="AB111" s="34"/>
      <c r="AC111" s="83"/>
      <c r="AD111" s="83"/>
      <c r="AE111" s="224"/>
      <c r="AF111" s="215"/>
      <c r="AG111" s="215"/>
      <c r="AH111" s="215"/>
      <c r="AI111" s="197"/>
    </row>
    <row r="112" spans="1:35" s="24" customFormat="1" ht="15" customHeight="1" x14ac:dyDescent="0.25">
      <c r="A112" s="35"/>
      <c r="B112" s="54"/>
      <c r="C112" s="214" t="str">
        <f>IFERROR(VLOOKUP($A112,'4. Company (at entry)'!$1:$1048576,2,FALSE), "")</f>
        <v/>
      </c>
      <c r="D112" s="35"/>
      <c r="E112" s="35"/>
      <c r="F112" s="34"/>
      <c r="G112" s="35"/>
      <c r="H112" s="34"/>
      <c r="I112" s="157"/>
      <c r="J112" s="54"/>
      <c r="K112" s="54"/>
      <c r="L112" s="55"/>
      <c r="M112" s="197"/>
      <c r="N112" s="83"/>
      <c r="O112" s="83"/>
      <c r="P112" s="83"/>
      <c r="Q112" s="83"/>
      <c r="R112" s="215"/>
      <c r="S112" s="215"/>
      <c r="T112" s="216"/>
      <c r="U112" s="96"/>
      <c r="V112" s="60"/>
      <c r="W112" s="83"/>
      <c r="X112" s="83"/>
      <c r="Y112" s="83"/>
      <c r="Z112" s="295"/>
      <c r="AA112" s="34"/>
      <c r="AB112" s="34"/>
      <c r="AC112" s="83"/>
      <c r="AD112" s="83"/>
      <c r="AE112" s="224"/>
      <c r="AF112" s="215"/>
      <c r="AG112" s="215"/>
      <c r="AH112" s="215"/>
      <c r="AI112" s="197"/>
    </row>
    <row r="113" spans="1:35" s="24" customFormat="1" ht="15" customHeight="1" x14ac:dyDescent="0.25">
      <c r="A113" s="35"/>
      <c r="B113" s="54"/>
      <c r="C113" s="214" t="str">
        <f>IFERROR(VLOOKUP($A113,'4. Company (at entry)'!$1:$1048576,2,FALSE), "")</f>
        <v/>
      </c>
      <c r="D113" s="35"/>
      <c r="E113" s="35"/>
      <c r="F113" s="34"/>
      <c r="G113" s="35"/>
      <c r="H113" s="34"/>
      <c r="I113" s="157"/>
      <c r="J113" s="54"/>
      <c r="K113" s="54"/>
      <c r="L113" s="55"/>
      <c r="M113" s="197"/>
      <c r="N113" s="83"/>
      <c r="O113" s="83"/>
      <c r="P113" s="83"/>
      <c r="Q113" s="83"/>
      <c r="R113" s="215"/>
      <c r="S113" s="215"/>
      <c r="T113" s="216"/>
      <c r="U113" s="96"/>
      <c r="V113" s="60"/>
      <c r="W113" s="83"/>
      <c r="X113" s="83"/>
      <c r="Y113" s="83"/>
      <c r="Z113" s="295"/>
      <c r="AA113" s="34"/>
      <c r="AB113" s="34"/>
      <c r="AC113" s="83"/>
      <c r="AD113" s="83"/>
      <c r="AE113" s="224"/>
      <c r="AF113" s="215"/>
      <c r="AG113" s="215"/>
      <c r="AH113" s="215"/>
      <c r="AI113" s="197"/>
    </row>
    <row r="114" spans="1:35" s="24" customFormat="1" ht="15" customHeight="1" x14ac:dyDescent="0.25">
      <c r="A114" s="35"/>
      <c r="B114" s="54"/>
      <c r="C114" s="214" t="str">
        <f>IFERROR(VLOOKUP($A114,'4. Company (at entry)'!$1:$1048576,2,FALSE), "")</f>
        <v/>
      </c>
      <c r="D114" s="35"/>
      <c r="E114" s="35"/>
      <c r="F114" s="34"/>
      <c r="G114" s="35"/>
      <c r="H114" s="34"/>
      <c r="I114" s="157"/>
      <c r="J114" s="54"/>
      <c r="K114" s="54"/>
      <c r="L114" s="55"/>
      <c r="M114" s="197"/>
      <c r="N114" s="83"/>
      <c r="O114" s="83"/>
      <c r="P114" s="83"/>
      <c r="Q114" s="83"/>
      <c r="R114" s="215"/>
      <c r="S114" s="215"/>
      <c r="T114" s="216"/>
      <c r="U114" s="96"/>
      <c r="V114" s="60"/>
      <c r="W114" s="83"/>
      <c r="X114" s="83"/>
      <c r="Y114" s="83"/>
      <c r="Z114" s="295"/>
      <c r="AA114" s="34"/>
      <c r="AB114" s="34"/>
      <c r="AC114" s="83"/>
      <c r="AD114" s="83"/>
      <c r="AE114" s="224"/>
      <c r="AF114" s="215"/>
      <c r="AG114" s="215"/>
      <c r="AH114" s="215"/>
      <c r="AI114" s="197"/>
    </row>
    <row r="115" spans="1:35" s="24" customFormat="1" ht="15" customHeight="1" x14ac:dyDescent="0.25">
      <c r="A115" s="35"/>
      <c r="B115" s="54"/>
      <c r="C115" s="214" t="str">
        <f>IFERROR(VLOOKUP($A115,'4. Company (at entry)'!$1:$1048576,2,FALSE), "")</f>
        <v/>
      </c>
      <c r="D115" s="35"/>
      <c r="E115" s="35"/>
      <c r="F115" s="34"/>
      <c r="G115" s="35"/>
      <c r="H115" s="34"/>
      <c r="I115" s="157"/>
      <c r="J115" s="54"/>
      <c r="K115" s="54"/>
      <c r="L115" s="55"/>
      <c r="M115" s="197"/>
      <c r="N115" s="83"/>
      <c r="O115" s="83"/>
      <c r="P115" s="83"/>
      <c r="Q115" s="83"/>
      <c r="R115" s="215"/>
      <c r="S115" s="215"/>
      <c r="T115" s="216"/>
      <c r="U115" s="96"/>
      <c r="V115" s="60"/>
      <c r="W115" s="83"/>
      <c r="X115" s="83"/>
      <c r="Y115" s="83"/>
      <c r="Z115" s="295"/>
      <c r="AA115" s="34"/>
      <c r="AB115" s="34"/>
      <c r="AC115" s="83"/>
      <c r="AD115" s="83"/>
      <c r="AE115" s="224"/>
      <c r="AF115" s="215"/>
      <c r="AG115" s="215"/>
      <c r="AH115" s="215"/>
      <c r="AI115" s="197"/>
    </row>
    <row r="116" spans="1:35" s="24" customFormat="1" ht="15" customHeight="1" x14ac:dyDescent="0.25">
      <c r="A116" s="35"/>
      <c r="B116" s="54"/>
      <c r="C116" s="214" t="str">
        <f>IFERROR(VLOOKUP($A116,'4. Company (at entry)'!$1:$1048576,2,FALSE), "")</f>
        <v/>
      </c>
      <c r="D116" s="35"/>
      <c r="E116" s="35"/>
      <c r="F116" s="34"/>
      <c r="G116" s="35"/>
      <c r="H116" s="34"/>
      <c r="I116" s="157"/>
      <c r="J116" s="54"/>
      <c r="K116" s="54"/>
      <c r="L116" s="55"/>
      <c r="M116" s="197"/>
      <c r="N116" s="83"/>
      <c r="O116" s="83"/>
      <c r="P116" s="83"/>
      <c r="Q116" s="83"/>
      <c r="R116" s="215"/>
      <c r="S116" s="215"/>
      <c r="T116" s="216"/>
      <c r="U116" s="96"/>
      <c r="V116" s="60"/>
      <c r="W116" s="83"/>
      <c r="X116" s="83"/>
      <c r="Y116" s="83"/>
      <c r="Z116" s="295"/>
      <c r="AA116" s="34"/>
      <c r="AB116" s="34"/>
      <c r="AC116" s="83"/>
      <c r="AD116" s="83"/>
      <c r="AE116" s="224"/>
      <c r="AF116" s="215"/>
      <c r="AG116" s="215"/>
      <c r="AH116" s="215"/>
      <c r="AI116" s="197"/>
    </row>
    <row r="117" spans="1:35" s="24" customFormat="1" ht="15" customHeight="1" x14ac:dyDescent="0.25">
      <c r="A117" s="35"/>
      <c r="B117" s="54"/>
      <c r="C117" s="214" t="str">
        <f>IFERROR(VLOOKUP($A117,'4. Company (at entry)'!$1:$1048576,2,FALSE), "")</f>
        <v/>
      </c>
      <c r="D117" s="35"/>
      <c r="E117" s="35"/>
      <c r="F117" s="34"/>
      <c r="G117" s="35"/>
      <c r="H117" s="34"/>
      <c r="I117" s="157"/>
      <c r="J117" s="54"/>
      <c r="K117" s="54"/>
      <c r="L117" s="55"/>
      <c r="M117" s="197"/>
      <c r="N117" s="83"/>
      <c r="O117" s="83"/>
      <c r="P117" s="83"/>
      <c r="Q117" s="83"/>
      <c r="R117" s="215"/>
      <c r="S117" s="215"/>
      <c r="T117" s="216"/>
      <c r="U117" s="96"/>
      <c r="V117" s="60"/>
      <c r="W117" s="83"/>
      <c r="X117" s="83"/>
      <c r="Y117" s="83"/>
      <c r="Z117" s="295"/>
      <c r="AA117" s="34"/>
      <c r="AB117" s="34"/>
      <c r="AC117" s="83"/>
      <c r="AD117" s="83"/>
      <c r="AE117" s="224"/>
      <c r="AF117" s="215"/>
      <c r="AG117" s="215"/>
      <c r="AH117" s="215"/>
      <c r="AI117" s="197"/>
    </row>
    <row r="118" spans="1:35" s="24" customFormat="1" ht="15" customHeight="1" x14ac:dyDescent="0.25">
      <c r="A118" s="35"/>
      <c r="B118" s="54"/>
      <c r="C118" s="214" t="str">
        <f>IFERROR(VLOOKUP($A118,'4. Company (at entry)'!$1:$1048576,2,FALSE), "")</f>
        <v/>
      </c>
      <c r="D118" s="35"/>
      <c r="E118" s="35"/>
      <c r="F118" s="34"/>
      <c r="G118" s="35"/>
      <c r="H118" s="34"/>
      <c r="I118" s="157"/>
      <c r="J118" s="54"/>
      <c r="K118" s="54"/>
      <c r="L118" s="55"/>
      <c r="M118" s="197"/>
      <c r="N118" s="83"/>
      <c r="O118" s="83"/>
      <c r="P118" s="83"/>
      <c r="Q118" s="83"/>
      <c r="R118" s="215"/>
      <c r="S118" s="215"/>
      <c r="T118" s="216"/>
      <c r="U118" s="96"/>
      <c r="V118" s="60"/>
      <c r="W118" s="83"/>
      <c r="X118" s="83"/>
      <c r="Y118" s="83"/>
      <c r="Z118" s="295"/>
      <c r="AA118" s="34"/>
      <c r="AB118" s="34"/>
      <c r="AC118" s="83"/>
      <c r="AD118" s="83"/>
      <c r="AE118" s="224"/>
      <c r="AF118" s="215"/>
      <c r="AG118" s="215"/>
      <c r="AH118" s="215"/>
      <c r="AI118" s="197"/>
    </row>
    <row r="119" spans="1:35" s="24" customFormat="1" ht="15" customHeight="1" x14ac:dyDescent="0.25">
      <c r="A119" s="35"/>
      <c r="B119" s="54"/>
      <c r="C119" s="214" t="str">
        <f>IFERROR(VLOOKUP($A119,'4. Company (at entry)'!$1:$1048576,2,FALSE), "")</f>
        <v/>
      </c>
      <c r="D119" s="35"/>
      <c r="E119" s="35"/>
      <c r="F119" s="34"/>
      <c r="G119" s="35"/>
      <c r="H119" s="34"/>
      <c r="I119" s="157"/>
      <c r="J119" s="54"/>
      <c r="K119" s="54"/>
      <c r="L119" s="55"/>
      <c r="M119" s="197"/>
      <c r="N119" s="83"/>
      <c r="O119" s="83"/>
      <c r="P119" s="83"/>
      <c r="Q119" s="83"/>
      <c r="R119" s="215"/>
      <c r="S119" s="215"/>
      <c r="T119" s="216"/>
      <c r="U119" s="96"/>
      <c r="V119" s="60"/>
      <c r="W119" s="83"/>
      <c r="X119" s="83"/>
      <c r="Y119" s="83"/>
      <c r="Z119" s="295"/>
      <c r="AA119" s="34"/>
      <c r="AB119" s="34"/>
      <c r="AC119" s="83"/>
      <c r="AD119" s="83"/>
      <c r="AE119" s="224"/>
      <c r="AF119" s="215"/>
      <c r="AG119" s="215"/>
      <c r="AH119" s="215"/>
      <c r="AI119" s="197"/>
    </row>
    <row r="120" spans="1:35" s="24" customFormat="1" ht="15" customHeight="1" x14ac:dyDescent="0.25">
      <c r="A120" s="35"/>
      <c r="B120" s="54"/>
      <c r="C120" s="214" t="str">
        <f>IFERROR(VLOOKUP($A120,'4. Company (at entry)'!$1:$1048576,2,FALSE), "")</f>
        <v/>
      </c>
      <c r="D120" s="35"/>
      <c r="E120" s="35"/>
      <c r="F120" s="34"/>
      <c r="G120" s="35"/>
      <c r="H120" s="34"/>
      <c r="I120" s="157"/>
      <c r="J120" s="54"/>
      <c r="K120" s="54"/>
      <c r="L120" s="55"/>
      <c r="M120" s="197"/>
      <c r="N120" s="83"/>
      <c r="O120" s="83"/>
      <c r="P120" s="83"/>
      <c r="Q120" s="83"/>
      <c r="R120" s="215"/>
      <c r="S120" s="215"/>
      <c r="T120" s="216"/>
      <c r="U120" s="96"/>
      <c r="V120" s="60"/>
      <c r="W120" s="83"/>
      <c r="X120" s="83"/>
      <c r="Y120" s="83"/>
      <c r="Z120" s="295"/>
      <c r="AA120" s="34"/>
      <c r="AB120" s="34"/>
      <c r="AC120" s="83"/>
      <c r="AD120" s="83"/>
      <c r="AE120" s="224"/>
      <c r="AF120" s="215"/>
      <c r="AG120" s="215"/>
      <c r="AH120" s="215"/>
      <c r="AI120" s="197"/>
    </row>
    <row r="121" spans="1:35" s="24" customFormat="1" ht="15" customHeight="1" x14ac:dyDescent="0.25">
      <c r="A121" s="35"/>
      <c r="B121" s="54"/>
      <c r="C121" s="214" t="str">
        <f>IFERROR(VLOOKUP($A121,'4. Company (at entry)'!$1:$1048576,2,FALSE), "")</f>
        <v/>
      </c>
      <c r="D121" s="35"/>
      <c r="E121" s="35"/>
      <c r="F121" s="34"/>
      <c r="G121" s="35"/>
      <c r="H121" s="34"/>
      <c r="I121" s="157"/>
      <c r="J121" s="54"/>
      <c r="K121" s="54"/>
      <c r="L121" s="55"/>
      <c r="M121" s="197"/>
      <c r="N121" s="83"/>
      <c r="O121" s="83"/>
      <c r="P121" s="83"/>
      <c r="Q121" s="83"/>
      <c r="R121" s="215"/>
      <c r="S121" s="215"/>
      <c r="T121" s="216"/>
      <c r="U121" s="96"/>
      <c r="V121" s="60"/>
      <c r="W121" s="83"/>
      <c r="X121" s="83"/>
      <c r="Y121" s="83"/>
      <c r="Z121" s="295"/>
      <c r="AA121" s="34"/>
      <c r="AB121" s="34"/>
      <c r="AC121" s="83"/>
      <c r="AD121" s="83"/>
      <c r="AE121" s="224"/>
      <c r="AF121" s="215"/>
      <c r="AG121" s="215"/>
      <c r="AH121" s="215"/>
      <c r="AI121" s="197"/>
    </row>
    <row r="122" spans="1:35" s="24" customFormat="1" ht="15" customHeight="1" x14ac:dyDescent="0.25">
      <c r="A122" s="35"/>
      <c r="B122" s="54"/>
      <c r="C122" s="214" t="str">
        <f>IFERROR(VLOOKUP($A122,'4. Company (at entry)'!$1:$1048576,2,FALSE), "")</f>
        <v/>
      </c>
      <c r="D122" s="35"/>
      <c r="E122" s="35"/>
      <c r="F122" s="34"/>
      <c r="G122" s="35"/>
      <c r="H122" s="34"/>
      <c r="I122" s="157"/>
      <c r="J122" s="54"/>
      <c r="K122" s="54"/>
      <c r="L122" s="55"/>
      <c r="M122" s="197"/>
      <c r="N122" s="83"/>
      <c r="O122" s="83"/>
      <c r="P122" s="83"/>
      <c r="Q122" s="83"/>
      <c r="R122" s="215"/>
      <c r="S122" s="215"/>
      <c r="T122" s="216"/>
      <c r="U122" s="96"/>
      <c r="V122" s="60"/>
      <c r="W122" s="83"/>
      <c r="X122" s="83"/>
      <c r="Y122" s="83"/>
      <c r="Z122" s="295"/>
      <c r="AA122" s="34"/>
      <c r="AB122" s="34"/>
      <c r="AC122" s="83"/>
      <c r="AD122" s="83"/>
      <c r="AE122" s="224"/>
      <c r="AF122" s="215"/>
      <c r="AG122" s="215"/>
      <c r="AH122" s="215"/>
      <c r="AI122" s="197"/>
    </row>
    <row r="123" spans="1:35" s="24" customFormat="1" ht="15" customHeight="1" x14ac:dyDescent="0.25">
      <c r="A123" s="35"/>
      <c r="B123" s="54"/>
      <c r="C123" s="214" t="str">
        <f>IFERROR(VLOOKUP($A123,'4. Company (at entry)'!$1:$1048576,2,FALSE), "")</f>
        <v/>
      </c>
      <c r="D123" s="35"/>
      <c r="E123" s="35"/>
      <c r="F123" s="34"/>
      <c r="G123" s="35"/>
      <c r="H123" s="34"/>
      <c r="I123" s="157"/>
      <c r="J123" s="54"/>
      <c r="K123" s="54"/>
      <c r="L123" s="55"/>
      <c r="M123" s="197"/>
      <c r="N123" s="83"/>
      <c r="O123" s="83"/>
      <c r="P123" s="83"/>
      <c r="Q123" s="83"/>
      <c r="R123" s="215"/>
      <c r="S123" s="215"/>
      <c r="T123" s="216"/>
      <c r="U123" s="96"/>
      <c r="V123" s="60"/>
      <c r="W123" s="83"/>
      <c r="X123" s="83"/>
      <c r="Y123" s="83"/>
      <c r="Z123" s="295"/>
      <c r="AA123" s="34"/>
      <c r="AB123" s="34"/>
      <c r="AC123" s="83"/>
      <c r="AD123" s="83"/>
      <c r="AE123" s="224"/>
      <c r="AF123" s="215"/>
      <c r="AG123" s="215"/>
      <c r="AH123" s="215"/>
      <c r="AI123" s="197"/>
    </row>
    <row r="124" spans="1:35" s="24" customFormat="1" ht="15" customHeight="1" x14ac:dyDescent="0.25">
      <c r="A124" s="35"/>
      <c r="B124" s="54"/>
      <c r="C124" s="214" t="str">
        <f>IFERROR(VLOOKUP($A124,'4. Company (at entry)'!$1:$1048576,2,FALSE), "")</f>
        <v/>
      </c>
      <c r="D124" s="35"/>
      <c r="E124" s="35"/>
      <c r="F124" s="34"/>
      <c r="G124" s="35"/>
      <c r="H124" s="34"/>
      <c r="I124" s="157"/>
      <c r="J124" s="54"/>
      <c r="K124" s="54"/>
      <c r="L124" s="55"/>
      <c r="M124" s="197"/>
      <c r="N124" s="83"/>
      <c r="O124" s="83"/>
      <c r="P124" s="83"/>
      <c r="Q124" s="83"/>
      <c r="R124" s="215"/>
      <c r="S124" s="215"/>
      <c r="T124" s="216"/>
      <c r="U124" s="96"/>
      <c r="V124" s="60"/>
      <c r="W124" s="83"/>
      <c r="X124" s="83"/>
      <c r="Y124" s="83"/>
      <c r="Z124" s="295"/>
      <c r="AA124" s="34"/>
      <c r="AB124" s="34"/>
      <c r="AC124" s="83"/>
      <c r="AD124" s="83"/>
      <c r="AE124" s="224"/>
      <c r="AF124" s="215"/>
      <c r="AG124" s="215"/>
      <c r="AH124" s="215"/>
      <c r="AI124" s="197"/>
    </row>
    <row r="125" spans="1:35" s="24" customFormat="1" ht="15" customHeight="1" x14ac:dyDescent="0.25">
      <c r="A125" s="35"/>
      <c r="B125" s="54"/>
      <c r="C125" s="214" t="str">
        <f>IFERROR(VLOOKUP($A125,'4. Company (at entry)'!$1:$1048576,2,FALSE), "")</f>
        <v/>
      </c>
      <c r="D125" s="35"/>
      <c r="E125" s="35"/>
      <c r="F125" s="34"/>
      <c r="G125" s="35"/>
      <c r="H125" s="34"/>
      <c r="I125" s="157"/>
      <c r="J125" s="54"/>
      <c r="K125" s="54"/>
      <c r="L125" s="55"/>
      <c r="M125" s="197"/>
      <c r="N125" s="83"/>
      <c r="O125" s="83"/>
      <c r="P125" s="83"/>
      <c r="Q125" s="83"/>
      <c r="R125" s="215"/>
      <c r="S125" s="215"/>
      <c r="T125" s="216"/>
      <c r="U125" s="96"/>
      <c r="V125" s="60"/>
      <c r="W125" s="83"/>
      <c r="X125" s="83"/>
      <c r="Y125" s="83"/>
      <c r="Z125" s="295"/>
      <c r="AA125" s="34"/>
      <c r="AB125" s="34"/>
      <c r="AC125" s="83"/>
      <c r="AD125" s="83"/>
      <c r="AE125" s="224"/>
      <c r="AF125" s="215"/>
      <c r="AG125" s="215"/>
      <c r="AH125" s="215"/>
      <c r="AI125" s="197"/>
    </row>
    <row r="126" spans="1:35" s="24" customFormat="1" ht="15" customHeight="1" x14ac:dyDescent="0.25">
      <c r="A126" s="35"/>
      <c r="B126" s="54"/>
      <c r="C126" s="214" t="str">
        <f>IFERROR(VLOOKUP($A126,'4. Company (at entry)'!$1:$1048576,2,FALSE), "")</f>
        <v/>
      </c>
      <c r="D126" s="35"/>
      <c r="E126" s="35"/>
      <c r="F126" s="34"/>
      <c r="G126" s="35"/>
      <c r="H126" s="34"/>
      <c r="I126" s="157"/>
      <c r="J126" s="54"/>
      <c r="K126" s="54"/>
      <c r="L126" s="55"/>
      <c r="M126" s="197"/>
      <c r="N126" s="83"/>
      <c r="O126" s="83"/>
      <c r="P126" s="83"/>
      <c r="Q126" s="83"/>
      <c r="R126" s="215"/>
      <c r="S126" s="215"/>
      <c r="T126" s="216"/>
      <c r="U126" s="96"/>
      <c r="V126" s="60"/>
      <c r="W126" s="83"/>
      <c r="X126" s="83"/>
      <c r="Y126" s="83"/>
      <c r="Z126" s="295"/>
      <c r="AA126" s="34"/>
      <c r="AB126" s="34"/>
      <c r="AC126" s="83"/>
      <c r="AD126" s="83"/>
      <c r="AE126" s="224"/>
      <c r="AF126" s="215"/>
      <c r="AG126" s="215"/>
      <c r="AH126" s="215"/>
      <c r="AI126" s="197"/>
    </row>
    <row r="127" spans="1:35" s="24" customFormat="1" ht="15" customHeight="1" x14ac:dyDescent="0.25">
      <c r="A127" s="35"/>
      <c r="B127" s="54"/>
      <c r="C127" s="214" t="str">
        <f>IFERROR(VLOOKUP($A127,'4. Company (at entry)'!$1:$1048576,2,FALSE), "")</f>
        <v/>
      </c>
      <c r="D127" s="35"/>
      <c r="E127" s="35"/>
      <c r="F127" s="34"/>
      <c r="G127" s="35"/>
      <c r="H127" s="34"/>
      <c r="I127" s="157"/>
      <c r="J127" s="54"/>
      <c r="K127" s="54"/>
      <c r="L127" s="55"/>
      <c r="M127" s="197"/>
      <c r="N127" s="83"/>
      <c r="O127" s="83"/>
      <c r="P127" s="83"/>
      <c r="Q127" s="83"/>
      <c r="R127" s="215"/>
      <c r="S127" s="215"/>
      <c r="T127" s="216"/>
      <c r="U127" s="96"/>
      <c r="V127" s="60"/>
      <c r="W127" s="83"/>
      <c r="X127" s="83"/>
      <c r="Y127" s="83"/>
      <c r="Z127" s="295"/>
      <c r="AA127" s="34"/>
      <c r="AB127" s="34"/>
      <c r="AC127" s="83"/>
      <c r="AD127" s="83"/>
      <c r="AE127" s="224"/>
      <c r="AF127" s="215"/>
      <c r="AG127" s="215"/>
      <c r="AH127" s="215"/>
      <c r="AI127" s="197"/>
    </row>
    <row r="128" spans="1:35" s="24" customFormat="1" ht="15" customHeight="1" x14ac:dyDescent="0.25">
      <c r="A128" s="35"/>
      <c r="B128" s="54"/>
      <c r="C128" s="214" t="str">
        <f>IFERROR(VLOOKUP($A128,'4. Company (at entry)'!$1:$1048576,2,FALSE), "")</f>
        <v/>
      </c>
      <c r="D128" s="35"/>
      <c r="E128" s="35"/>
      <c r="F128" s="34"/>
      <c r="G128" s="35"/>
      <c r="H128" s="34"/>
      <c r="I128" s="157"/>
      <c r="J128" s="54"/>
      <c r="K128" s="54"/>
      <c r="L128" s="55"/>
      <c r="M128" s="197"/>
      <c r="N128" s="83"/>
      <c r="O128" s="83"/>
      <c r="P128" s="83"/>
      <c r="Q128" s="83"/>
      <c r="R128" s="215"/>
      <c r="S128" s="215"/>
      <c r="T128" s="216"/>
      <c r="U128" s="96"/>
      <c r="V128" s="60"/>
      <c r="W128" s="83"/>
      <c r="X128" s="83"/>
      <c r="Y128" s="83"/>
      <c r="Z128" s="295"/>
      <c r="AA128" s="34"/>
      <c r="AB128" s="34"/>
      <c r="AC128" s="83"/>
      <c r="AD128" s="83"/>
      <c r="AE128" s="224"/>
      <c r="AF128" s="215"/>
      <c r="AG128" s="215"/>
      <c r="AH128" s="215"/>
      <c r="AI128" s="197"/>
    </row>
    <row r="129" spans="1:35" s="24" customFormat="1" ht="15" customHeight="1" x14ac:dyDescent="0.25">
      <c r="A129" s="35"/>
      <c r="B129" s="54"/>
      <c r="C129" s="214" t="str">
        <f>IFERROR(VLOOKUP($A129,'4. Company (at entry)'!$1:$1048576,2,FALSE), "")</f>
        <v/>
      </c>
      <c r="D129" s="35"/>
      <c r="E129" s="35"/>
      <c r="F129" s="34"/>
      <c r="G129" s="35"/>
      <c r="H129" s="34"/>
      <c r="I129" s="157"/>
      <c r="J129" s="54"/>
      <c r="K129" s="54"/>
      <c r="L129" s="55"/>
      <c r="M129" s="197"/>
      <c r="N129" s="83"/>
      <c r="O129" s="83"/>
      <c r="P129" s="83"/>
      <c r="Q129" s="83"/>
      <c r="R129" s="215"/>
      <c r="S129" s="215"/>
      <c r="T129" s="216"/>
      <c r="U129" s="96"/>
      <c r="V129" s="60"/>
      <c r="W129" s="83"/>
      <c r="X129" s="83"/>
      <c r="Y129" s="83"/>
      <c r="Z129" s="295"/>
      <c r="AA129" s="34"/>
      <c r="AB129" s="34"/>
      <c r="AC129" s="83"/>
      <c r="AD129" s="83"/>
      <c r="AE129" s="224"/>
      <c r="AF129" s="215"/>
      <c r="AG129" s="215"/>
      <c r="AH129" s="215"/>
      <c r="AI129" s="197"/>
    </row>
    <row r="130" spans="1:35" s="24" customFormat="1" ht="15" customHeight="1" x14ac:dyDescent="0.25">
      <c r="A130" s="35"/>
      <c r="B130" s="54"/>
      <c r="C130" s="214" t="str">
        <f>IFERROR(VLOOKUP($A130,'4. Company (at entry)'!$1:$1048576,2,FALSE), "")</f>
        <v/>
      </c>
      <c r="D130" s="35"/>
      <c r="E130" s="35"/>
      <c r="F130" s="34"/>
      <c r="G130" s="35"/>
      <c r="H130" s="34"/>
      <c r="I130" s="157"/>
      <c r="J130" s="54"/>
      <c r="K130" s="54"/>
      <c r="L130" s="55"/>
      <c r="M130" s="197"/>
      <c r="N130" s="83"/>
      <c r="O130" s="83"/>
      <c r="P130" s="83"/>
      <c r="Q130" s="83"/>
      <c r="R130" s="215"/>
      <c r="S130" s="215"/>
      <c r="T130" s="216"/>
      <c r="U130" s="96"/>
      <c r="V130" s="60"/>
      <c r="W130" s="83"/>
      <c r="X130" s="83"/>
      <c r="Y130" s="83"/>
      <c r="Z130" s="295"/>
      <c r="AA130" s="34"/>
      <c r="AB130" s="34"/>
      <c r="AC130" s="83"/>
      <c r="AD130" s="83"/>
      <c r="AE130" s="224"/>
      <c r="AF130" s="215"/>
      <c r="AG130" s="215"/>
      <c r="AH130" s="215"/>
      <c r="AI130" s="197"/>
    </row>
    <row r="131" spans="1:35" s="24" customFormat="1" ht="15" customHeight="1" x14ac:dyDescent="0.25">
      <c r="A131" s="35"/>
      <c r="B131" s="54"/>
      <c r="C131" s="214" t="str">
        <f>IFERROR(VLOOKUP($A131,'4. Company (at entry)'!$1:$1048576,2,FALSE), "")</f>
        <v/>
      </c>
      <c r="D131" s="35"/>
      <c r="E131" s="35"/>
      <c r="F131" s="34"/>
      <c r="G131" s="35"/>
      <c r="H131" s="34"/>
      <c r="I131" s="157"/>
      <c r="J131" s="54"/>
      <c r="K131" s="54"/>
      <c r="L131" s="55"/>
      <c r="M131" s="197"/>
      <c r="N131" s="83"/>
      <c r="O131" s="83"/>
      <c r="P131" s="83"/>
      <c r="Q131" s="83"/>
      <c r="R131" s="215"/>
      <c r="S131" s="215"/>
      <c r="T131" s="216"/>
      <c r="U131" s="96"/>
      <c r="V131" s="60"/>
      <c r="W131" s="83"/>
      <c r="X131" s="83"/>
      <c r="Y131" s="83"/>
      <c r="Z131" s="295"/>
      <c r="AA131" s="34"/>
      <c r="AB131" s="34"/>
      <c r="AC131" s="83"/>
      <c r="AD131" s="83"/>
      <c r="AE131" s="224"/>
      <c r="AF131" s="215"/>
      <c r="AG131" s="215"/>
      <c r="AH131" s="215"/>
      <c r="AI131" s="197"/>
    </row>
    <row r="132" spans="1:35" s="24" customFormat="1" ht="15" customHeight="1" x14ac:dyDescent="0.25">
      <c r="A132" s="35"/>
      <c r="B132" s="54"/>
      <c r="C132" s="214" t="str">
        <f>IFERROR(VLOOKUP($A132,'4. Company (at entry)'!$1:$1048576,2,FALSE), "")</f>
        <v/>
      </c>
      <c r="D132" s="35"/>
      <c r="E132" s="35"/>
      <c r="F132" s="34"/>
      <c r="G132" s="35"/>
      <c r="H132" s="34"/>
      <c r="I132" s="157"/>
      <c r="J132" s="54"/>
      <c r="K132" s="54"/>
      <c r="L132" s="55"/>
      <c r="M132" s="197"/>
      <c r="N132" s="83"/>
      <c r="O132" s="83"/>
      <c r="P132" s="83"/>
      <c r="Q132" s="83"/>
      <c r="R132" s="215"/>
      <c r="S132" s="215"/>
      <c r="T132" s="216"/>
      <c r="U132" s="96"/>
      <c r="V132" s="60"/>
      <c r="W132" s="83"/>
      <c r="X132" s="83"/>
      <c r="Y132" s="83"/>
      <c r="Z132" s="295"/>
      <c r="AA132" s="34"/>
      <c r="AB132" s="34"/>
      <c r="AC132" s="83"/>
      <c r="AD132" s="83"/>
      <c r="AE132" s="224"/>
      <c r="AF132" s="215"/>
      <c r="AG132" s="215"/>
      <c r="AH132" s="215"/>
      <c r="AI132" s="197"/>
    </row>
    <row r="133" spans="1:35" s="24" customFormat="1" ht="15" customHeight="1" x14ac:dyDescent="0.25">
      <c r="A133" s="35"/>
      <c r="B133" s="54"/>
      <c r="C133" s="214" t="str">
        <f>IFERROR(VLOOKUP($A133,'4. Company (at entry)'!$1:$1048576,2,FALSE), "")</f>
        <v/>
      </c>
      <c r="D133" s="35"/>
      <c r="E133" s="35"/>
      <c r="F133" s="34"/>
      <c r="G133" s="35"/>
      <c r="H133" s="34"/>
      <c r="I133" s="157"/>
      <c r="J133" s="54"/>
      <c r="K133" s="54"/>
      <c r="L133" s="55"/>
      <c r="M133" s="197"/>
      <c r="N133" s="83"/>
      <c r="O133" s="83"/>
      <c r="P133" s="83"/>
      <c r="Q133" s="83"/>
      <c r="R133" s="215"/>
      <c r="S133" s="215"/>
      <c r="T133" s="216"/>
      <c r="U133" s="96"/>
      <c r="V133" s="60"/>
      <c r="W133" s="83"/>
      <c r="X133" s="83"/>
      <c r="Y133" s="83"/>
      <c r="Z133" s="295"/>
      <c r="AA133" s="34"/>
      <c r="AB133" s="34"/>
      <c r="AC133" s="83"/>
      <c r="AD133" s="83"/>
      <c r="AE133" s="224"/>
      <c r="AF133" s="215"/>
      <c r="AG133" s="215"/>
      <c r="AH133" s="215"/>
      <c r="AI133" s="197"/>
    </row>
    <row r="134" spans="1:35" s="24" customFormat="1" ht="15" customHeight="1" x14ac:dyDescent="0.25">
      <c r="A134" s="35"/>
      <c r="B134" s="54"/>
      <c r="C134" s="214" t="str">
        <f>IFERROR(VLOOKUP($A134,'4. Company (at entry)'!$1:$1048576,2,FALSE), "")</f>
        <v/>
      </c>
      <c r="D134" s="35"/>
      <c r="E134" s="35"/>
      <c r="F134" s="34"/>
      <c r="G134" s="35"/>
      <c r="H134" s="34"/>
      <c r="I134" s="157"/>
      <c r="J134" s="54"/>
      <c r="K134" s="54"/>
      <c r="L134" s="55"/>
      <c r="M134" s="197"/>
      <c r="N134" s="83"/>
      <c r="O134" s="83"/>
      <c r="P134" s="83"/>
      <c r="Q134" s="83"/>
      <c r="R134" s="215"/>
      <c r="S134" s="215"/>
      <c r="T134" s="216"/>
      <c r="U134" s="96"/>
      <c r="V134" s="60"/>
      <c r="W134" s="83"/>
      <c r="X134" s="83"/>
      <c r="Y134" s="83"/>
      <c r="Z134" s="295"/>
      <c r="AA134" s="34"/>
      <c r="AB134" s="34"/>
      <c r="AC134" s="83"/>
      <c r="AD134" s="83"/>
      <c r="AE134" s="224"/>
      <c r="AF134" s="215"/>
      <c r="AG134" s="215"/>
      <c r="AH134" s="215"/>
      <c r="AI134" s="197"/>
    </row>
    <row r="135" spans="1:35" s="24" customFormat="1" ht="15" customHeight="1" x14ac:dyDescent="0.25">
      <c r="A135" s="35"/>
      <c r="B135" s="54"/>
      <c r="C135" s="214" t="str">
        <f>IFERROR(VLOOKUP($A135,'4. Company (at entry)'!$1:$1048576,2,FALSE), "")</f>
        <v/>
      </c>
      <c r="D135" s="35"/>
      <c r="E135" s="35"/>
      <c r="F135" s="34"/>
      <c r="G135" s="35"/>
      <c r="H135" s="34"/>
      <c r="I135" s="157"/>
      <c r="J135" s="54"/>
      <c r="K135" s="54"/>
      <c r="L135" s="55"/>
      <c r="M135" s="197"/>
      <c r="N135" s="83"/>
      <c r="O135" s="83"/>
      <c r="P135" s="83"/>
      <c r="Q135" s="83"/>
      <c r="R135" s="215"/>
      <c r="S135" s="215"/>
      <c r="T135" s="216"/>
      <c r="U135" s="96"/>
      <c r="V135" s="60"/>
      <c r="W135" s="83"/>
      <c r="X135" s="83"/>
      <c r="Y135" s="83"/>
      <c r="Z135" s="295"/>
      <c r="AA135" s="34"/>
      <c r="AB135" s="34"/>
      <c r="AC135" s="83"/>
      <c r="AD135" s="83"/>
      <c r="AE135" s="224"/>
      <c r="AF135" s="215"/>
      <c r="AG135" s="215"/>
      <c r="AH135" s="215"/>
      <c r="AI135" s="197"/>
    </row>
    <row r="136" spans="1:35" s="24" customFormat="1" ht="15" customHeight="1" x14ac:dyDescent="0.25">
      <c r="A136" s="35"/>
      <c r="B136" s="54"/>
      <c r="C136" s="214" t="str">
        <f>IFERROR(VLOOKUP($A136,'4. Company (at entry)'!$1:$1048576,2,FALSE), "")</f>
        <v/>
      </c>
      <c r="D136" s="35"/>
      <c r="E136" s="35"/>
      <c r="F136" s="34"/>
      <c r="G136" s="35"/>
      <c r="H136" s="34"/>
      <c r="I136" s="157"/>
      <c r="J136" s="54"/>
      <c r="K136" s="54"/>
      <c r="L136" s="55"/>
      <c r="M136" s="197"/>
      <c r="N136" s="83"/>
      <c r="O136" s="83"/>
      <c r="P136" s="83"/>
      <c r="Q136" s="83"/>
      <c r="R136" s="215"/>
      <c r="S136" s="215"/>
      <c r="T136" s="216"/>
      <c r="U136" s="96"/>
      <c r="V136" s="60"/>
      <c r="W136" s="83"/>
      <c r="X136" s="83"/>
      <c r="Y136" s="83"/>
      <c r="Z136" s="295"/>
      <c r="AA136" s="34"/>
      <c r="AB136" s="34"/>
      <c r="AC136" s="83"/>
      <c r="AD136" s="83"/>
      <c r="AE136" s="224"/>
      <c r="AF136" s="215"/>
      <c r="AG136" s="215"/>
      <c r="AH136" s="215"/>
      <c r="AI136" s="197"/>
    </row>
    <row r="137" spans="1:35" s="24" customFormat="1" ht="15" customHeight="1" x14ac:dyDescent="0.25">
      <c r="A137" s="35"/>
      <c r="B137" s="54"/>
      <c r="C137" s="214" t="str">
        <f>IFERROR(VLOOKUP($A137,'4. Company (at entry)'!$1:$1048576,2,FALSE), "")</f>
        <v/>
      </c>
      <c r="D137" s="35"/>
      <c r="E137" s="35"/>
      <c r="F137" s="34"/>
      <c r="G137" s="35"/>
      <c r="H137" s="34"/>
      <c r="I137" s="157"/>
      <c r="J137" s="54"/>
      <c r="K137" s="54"/>
      <c r="L137" s="55"/>
      <c r="M137" s="197"/>
      <c r="N137" s="83"/>
      <c r="O137" s="83"/>
      <c r="P137" s="83"/>
      <c r="Q137" s="83"/>
      <c r="R137" s="215"/>
      <c r="S137" s="215"/>
      <c r="T137" s="216"/>
      <c r="U137" s="96"/>
      <c r="V137" s="60"/>
      <c r="W137" s="83"/>
      <c r="X137" s="83"/>
      <c r="Y137" s="83"/>
      <c r="Z137" s="295"/>
      <c r="AA137" s="34"/>
      <c r="AB137" s="34"/>
      <c r="AC137" s="83"/>
      <c r="AD137" s="83"/>
      <c r="AE137" s="224"/>
      <c r="AF137" s="215"/>
      <c r="AG137" s="215"/>
      <c r="AH137" s="215"/>
      <c r="AI137" s="197"/>
    </row>
    <row r="138" spans="1:35" s="24" customFormat="1" ht="15" customHeight="1" x14ac:dyDescent="0.25">
      <c r="A138" s="35"/>
      <c r="B138" s="54"/>
      <c r="C138" s="214" t="str">
        <f>IFERROR(VLOOKUP($A138,'4. Company (at entry)'!$1:$1048576,2,FALSE), "")</f>
        <v/>
      </c>
      <c r="D138" s="35"/>
      <c r="E138" s="35"/>
      <c r="F138" s="34"/>
      <c r="G138" s="35"/>
      <c r="H138" s="34"/>
      <c r="I138" s="157"/>
      <c r="J138" s="54"/>
      <c r="K138" s="54"/>
      <c r="L138" s="55"/>
      <c r="M138" s="197"/>
      <c r="N138" s="83"/>
      <c r="O138" s="83"/>
      <c r="P138" s="83"/>
      <c r="Q138" s="83"/>
      <c r="R138" s="215"/>
      <c r="S138" s="215"/>
      <c r="T138" s="216"/>
      <c r="U138" s="96"/>
      <c r="V138" s="60"/>
      <c r="W138" s="83"/>
      <c r="X138" s="83"/>
      <c r="Y138" s="83"/>
      <c r="Z138" s="295"/>
      <c r="AA138" s="34"/>
      <c r="AB138" s="34"/>
      <c r="AC138" s="83"/>
      <c r="AD138" s="83"/>
      <c r="AE138" s="224"/>
      <c r="AF138" s="215"/>
      <c r="AG138" s="215"/>
      <c r="AH138" s="215"/>
      <c r="AI138" s="197"/>
    </row>
    <row r="139" spans="1:35" s="24" customFormat="1" ht="15" customHeight="1" x14ac:dyDescent="0.25">
      <c r="A139" s="35"/>
      <c r="B139" s="54"/>
      <c r="C139" s="214" t="str">
        <f>IFERROR(VLOOKUP($A139,'4. Company (at entry)'!$1:$1048576,2,FALSE), "")</f>
        <v/>
      </c>
      <c r="D139" s="35"/>
      <c r="E139" s="35"/>
      <c r="F139" s="34"/>
      <c r="G139" s="35"/>
      <c r="H139" s="34"/>
      <c r="I139" s="157"/>
      <c r="J139" s="54"/>
      <c r="K139" s="54"/>
      <c r="L139" s="55"/>
      <c r="M139" s="197"/>
      <c r="N139" s="83"/>
      <c r="O139" s="83"/>
      <c r="P139" s="83"/>
      <c r="Q139" s="83"/>
      <c r="R139" s="215"/>
      <c r="S139" s="215"/>
      <c r="T139" s="216"/>
      <c r="U139" s="96"/>
      <c r="V139" s="60"/>
      <c r="W139" s="83"/>
      <c r="X139" s="83"/>
      <c r="Y139" s="83"/>
      <c r="Z139" s="295"/>
      <c r="AA139" s="34"/>
      <c r="AB139" s="34"/>
      <c r="AC139" s="83"/>
      <c r="AD139" s="83"/>
      <c r="AE139" s="224"/>
      <c r="AF139" s="215"/>
      <c r="AG139" s="215"/>
      <c r="AH139" s="215"/>
      <c r="AI139" s="197"/>
    </row>
    <row r="140" spans="1:35" s="24" customFormat="1" ht="15" customHeight="1" x14ac:dyDescent="0.25">
      <c r="A140" s="35"/>
      <c r="B140" s="54"/>
      <c r="C140" s="214" t="str">
        <f>IFERROR(VLOOKUP($A140,'4. Company (at entry)'!$1:$1048576,2,FALSE), "")</f>
        <v/>
      </c>
      <c r="D140" s="35"/>
      <c r="E140" s="35"/>
      <c r="F140" s="34"/>
      <c r="G140" s="35"/>
      <c r="H140" s="34"/>
      <c r="I140" s="157"/>
      <c r="J140" s="54"/>
      <c r="K140" s="54"/>
      <c r="L140" s="55"/>
      <c r="M140" s="197"/>
      <c r="N140" s="83"/>
      <c r="O140" s="83"/>
      <c r="P140" s="83"/>
      <c r="Q140" s="83"/>
      <c r="R140" s="215"/>
      <c r="S140" s="215"/>
      <c r="T140" s="216"/>
      <c r="U140" s="96"/>
      <c r="V140" s="60"/>
      <c r="W140" s="83"/>
      <c r="X140" s="83"/>
      <c r="Y140" s="83"/>
      <c r="Z140" s="295"/>
      <c r="AA140" s="34"/>
      <c r="AB140" s="34"/>
      <c r="AC140" s="83"/>
      <c r="AD140" s="83"/>
      <c r="AE140" s="224"/>
      <c r="AF140" s="215"/>
      <c r="AG140" s="215"/>
      <c r="AH140" s="215"/>
      <c r="AI140" s="197"/>
    </row>
    <row r="141" spans="1:35" s="24" customFormat="1" ht="15" customHeight="1" x14ac:dyDescent="0.25">
      <c r="A141" s="35"/>
      <c r="B141" s="54"/>
      <c r="C141" s="214" t="str">
        <f>IFERROR(VLOOKUP($A141,'4. Company (at entry)'!$1:$1048576,2,FALSE), "")</f>
        <v/>
      </c>
      <c r="D141" s="35"/>
      <c r="E141" s="35"/>
      <c r="F141" s="34"/>
      <c r="G141" s="35"/>
      <c r="H141" s="34"/>
      <c r="I141" s="157"/>
      <c r="J141" s="54"/>
      <c r="K141" s="54"/>
      <c r="L141" s="55"/>
      <c r="M141" s="197"/>
      <c r="N141" s="83"/>
      <c r="O141" s="83"/>
      <c r="P141" s="83"/>
      <c r="Q141" s="83"/>
      <c r="R141" s="215"/>
      <c r="S141" s="215"/>
      <c r="T141" s="216"/>
      <c r="U141" s="96"/>
      <c r="V141" s="60"/>
      <c r="W141" s="83"/>
      <c r="X141" s="83"/>
      <c r="Y141" s="83"/>
      <c r="Z141" s="295"/>
      <c r="AA141" s="34"/>
      <c r="AB141" s="34"/>
      <c r="AC141" s="83"/>
      <c r="AD141" s="83"/>
      <c r="AE141" s="224"/>
      <c r="AF141" s="215"/>
      <c r="AG141" s="215"/>
      <c r="AH141" s="215"/>
      <c r="AI141" s="197"/>
    </row>
    <row r="142" spans="1:35" s="24" customFormat="1" ht="15" customHeight="1" x14ac:dyDescent="0.25">
      <c r="A142" s="35"/>
      <c r="B142" s="54"/>
      <c r="C142" s="214" t="str">
        <f>IFERROR(VLOOKUP($A142,'4. Company (at entry)'!$1:$1048576,2,FALSE), "")</f>
        <v/>
      </c>
      <c r="D142" s="35"/>
      <c r="E142" s="35"/>
      <c r="F142" s="34"/>
      <c r="G142" s="35"/>
      <c r="H142" s="34"/>
      <c r="I142" s="157"/>
      <c r="J142" s="54"/>
      <c r="K142" s="54"/>
      <c r="L142" s="55"/>
      <c r="M142" s="197"/>
      <c r="N142" s="83"/>
      <c r="O142" s="83"/>
      <c r="P142" s="83"/>
      <c r="Q142" s="83"/>
      <c r="R142" s="215"/>
      <c r="S142" s="215"/>
      <c r="T142" s="216"/>
      <c r="U142" s="96"/>
      <c r="V142" s="60"/>
      <c r="W142" s="83"/>
      <c r="X142" s="83"/>
      <c r="Y142" s="83"/>
      <c r="Z142" s="295"/>
      <c r="AA142" s="34"/>
      <c r="AB142" s="34"/>
      <c r="AC142" s="83"/>
      <c r="AD142" s="83"/>
      <c r="AE142" s="224"/>
      <c r="AF142" s="215"/>
      <c r="AG142" s="215"/>
      <c r="AH142" s="215"/>
      <c r="AI142" s="197"/>
    </row>
    <row r="143" spans="1:35" s="24" customFormat="1" ht="15" customHeight="1" x14ac:dyDescent="0.25">
      <c r="A143" s="35"/>
      <c r="B143" s="54"/>
      <c r="C143" s="214" t="str">
        <f>IFERROR(VLOOKUP($A143,'4. Company (at entry)'!$1:$1048576,2,FALSE), "")</f>
        <v/>
      </c>
      <c r="D143" s="35"/>
      <c r="E143" s="35"/>
      <c r="F143" s="34"/>
      <c r="G143" s="35"/>
      <c r="H143" s="34"/>
      <c r="I143" s="157"/>
      <c r="J143" s="54"/>
      <c r="K143" s="54"/>
      <c r="L143" s="55"/>
      <c r="M143" s="197"/>
      <c r="N143" s="83"/>
      <c r="O143" s="83"/>
      <c r="P143" s="83"/>
      <c r="Q143" s="83"/>
      <c r="R143" s="215"/>
      <c r="S143" s="215"/>
      <c r="T143" s="216"/>
      <c r="U143" s="96"/>
      <c r="V143" s="60"/>
      <c r="W143" s="83"/>
      <c r="X143" s="83"/>
      <c r="Y143" s="83"/>
      <c r="Z143" s="295"/>
      <c r="AA143" s="34"/>
      <c r="AB143" s="34"/>
      <c r="AC143" s="83"/>
      <c r="AD143" s="83"/>
      <c r="AE143" s="224"/>
      <c r="AF143" s="215"/>
      <c r="AG143" s="215"/>
      <c r="AH143" s="215"/>
      <c r="AI143" s="197"/>
    </row>
    <row r="144" spans="1:35" s="24" customFormat="1" ht="15" customHeight="1" x14ac:dyDescent="0.25">
      <c r="A144" s="35"/>
      <c r="B144" s="54"/>
      <c r="C144" s="214" t="str">
        <f>IFERROR(VLOOKUP($A144,'4. Company (at entry)'!$1:$1048576,2,FALSE), "")</f>
        <v/>
      </c>
      <c r="D144" s="35"/>
      <c r="E144" s="35"/>
      <c r="F144" s="34"/>
      <c r="G144" s="35"/>
      <c r="H144" s="34"/>
      <c r="I144" s="157"/>
      <c r="J144" s="54"/>
      <c r="K144" s="54"/>
      <c r="L144" s="55"/>
      <c r="M144" s="197"/>
      <c r="N144" s="83"/>
      <c r="O144" s="83"/>
      <c r="P144" s="83"/>
      <c r="Q144" s="83"/>
      <c r="R144" s="215"/>
      <c r="S144" s="215"/>
      <c r="T144" s="216"/>
      <c r="U144" s="96"/>
      <c r="V144" s="60"/>
      <c r="W144" s="83"/>
      <c r="X144" s="83"/>
      <c r="Y144" s="83"/>
      <c r="Z144" s="295"/>
      <c r="AA144" s="34"/>
      <c r="AB144" s="34"/>
      <c r="AC144" s="83"/>
      <c r="AD144" s="83"/>
      <c r="AE144" s="224"/>
      <c r="AF144" s="215"/>
      <c r="AG144" s="215"/>
      <c r="AH144" s="215"/>
      <c r="AI144" s="197"/>
    </row>
    <row r="145" spans="1:35" s="24" customFormat="1" ht="15" customHeight="1" x14ac:dyDescent="0.25">
      <c r="A145" s="35"/>
      <c r="B145" s="54"/>
      <c r="C145" s="214" t="str">
        <f>IFERROR(VLOOKUP($A145,'4. Company (at entry)'!$1:$1048576,2,FALSE), "")</f>
        <v/>
      </c>
      <c r="D145" s="35"/>
      <c r="E145" s="35"/>
      <c r="F145" s="34"/>
      <c r="G145" s="35"/>
      <c r="H145" s="34"/>
      <c r="I145" s="157"/>
      <c r="J145" s="54"/>
      <c r="K145" s="54"/>
      <c r="L145" s="55"/>
      <c r="M145" s="197"/>
      <c r="N145" s="83"/>
      <c r="O145" s="83"/>
      <c r="P145" s="83"/>
      <c r="Q145" s="83"/>
      <c r="R145" s="215"/>
      <c r="S145" s="215"/>
      <c r="T145" s="216"/>
      <c r="U145" s="96"/>
      <c r="V145" s="60"/>
      <c r="W145" s="83"/>
      <c r="X145" s="83"/>
      <c r="Y145" s="83"/>
      <c r="Z145" s="295"/>
      <c r="AA145" s="34"/>
      <c r="AB145" s="34"/>
      <c r="AC145" s="83"/>
      <c r="AD145" s="83"/>
      <c r="AE145" s="224"/>
      <c r="AF145" s="215"/>
      <c r="AG145" s="215"/>
      <c r="AH145" s="215"/>
      <c r="AI145" s="197"/>
    </row>
    <row r="146" spans="1:35" s="24" customFormat="1" ht="15" customHeight="1" x14ac:dyDescent="0.25">
      <c r="A146" s="35"/>
      <c r="B146" s="54"/>
      <c r="C146" s="214" t="str">
        <f>IFERROR(VLOOKUP($A146,'4. Company (at entry)'!$1:$1048576,2,FALSE), "")</f>
        <v/>
      </c>
      <c r="D146" s="35"/>
      <c r="E146" s="35"/>
      <c r="F146" s="34"/>
      <c r="G146" s="35"/>
      <c r="H146" s="34"/>
      <c r="I146" s="157"/>
      <c r="J146" s="54"/>
      <c r="K146" s="54"/>
      <c r="L146" s="55"/>
      <c r="M146" s="197"/>
      <c r="N146" s="83"/>
      <c r="O146" s="83"/>
      <c r="P146" s="83"/>
      <c r="Q146" s="83"/>
      <c r="R146" s="215"/>
      <c r="S146" s="215"/>
      <c r="T146" s="216"/>
      <c r="U146" s="96"/>
      <c r="V146" s="60"/>
      <c r="W146" s="83"/>
      <c r="X146" s="83"/>
      <c r="Y146" s="83"/>
      <c r="Z146" s="295"/>
      <c r="AA146" s="34"/>
      <c r="AB146" s="34"/>
      <c r="AC146" s="83"/>
      <c r="AD146" s="83"/>
      <c r="AE146" s="224"/>
      <c r="AF146" s="215"/>
      <c r="AG146" s="215"/>
      <c r="AH146" s="215"/>
      <c r="AI146" s="197"/>
    </row>
    <row r="147" spans="1:35" s="24" customFormat="1" ht="15" customHeight="1" x14ac:dyDescent="0.25">
      <c r="A147" s="35"/>
      <c r="B147" s="54"/>
      <c r="C147" s="214" t="str">
        <f>IFERROR(VLOOKUP($A147,'4. Company (at entry)'!$1:$1048576,2,FALSE), "")</f>
        <v/>
      </c>
      <c r="D147" s="35"/>
      <c r="E147" s="35"/>
      <c r="F147" s="34"/>
      <c r="G147" s="35"/>
      <c r="H147" s="34"/>
      <c r="I147" s="157"/>
      <c r="J147" s="54"/>
      <c r="K147" s="54"/>
      <c r="L147" s="55"/>
      <c r="M147" s="197"/>
      <c r="N147" s="83"/>
      <c r="O147" s="83"/>
      <c r="P147" s="83"/>
      <c r="Q147" s="83"/>
      <c r="R147" s="215"/>
      <c r="S147" s="215"/>
      <c r="T147" s="216"/>
      <c r="U147" s="96"/>
      <c r="V147" s="60"/>
      <c r="W147" s="83"/>
      <c r="X147" s="83"/>
      <c r="Y147" s="83"/>
      <c r="Z147" s="295"/>
      <c r="AA147" s="34"/>
      <c r="AB147" s="34"/>
      <c r="AC147" s="83"/>
      <c r="AD147" s="83"/>
      <c r="AE147" s="224"/>
      <c r="AF147" s="215"/>
      <c r="AG147" s="215"/>
      <c r="AH147" s="215"/>
      <c r="AI147" s="197"/>
    </row>
    <row r="148" spans="1:35" s="24" customFormat="1" ht="15" customHeight="1" x14ac:dyDescent="0.25">
      <c r="A148" s="35"/>
      <c r="B148" s="54"/>
      <c r="C148" s="214" t="str">
        <f>IFERROR(VLOOKUP($A148,'4. Company (at entry)'!$1:$1048576,2,FALSE), "")</f>
        <v/>
      </c>
      <c r="D148" s="35"/>
      <c r="E148" s="35"/>
      <c r="F148" s="34"/>
      <c r="G148" s="35"/>
      <c r="H148" s="34"/>
      <c r="I148" s="157"/>
      <c r="J148" s="54"/>
      <c r="K148" s="54"/>
      <c r="L148" s="55"/>
      <c r="M148" s="197"/>
      <c r="N148" s="83"/>
      <c r="O148" s="83"/>
      <c r="P148" s="83"/>
      <c r="Q148" s="83"/>
      <c r="R148" s="215"/>
      <c r="S148" s="215"/>
      <c r="T148" s="216"/>
      <c r="U148" s="96"/>
      <c r="V148" s="60"/>
      <c r="W148" s="83"/>
      <c r="X148" s="83"/>
      <c r="Y148" s="83"/>
      <c r="Z148" s="295"/>
      <c r="AA148" s="34"/>
      <c r="AB148" s="34"/>
      <c r="AC148" s="83"/>
      <c r="AD148" s="83"/>
      <c r="AE148" s="224"/>
      <c r="AF148" s="215"/>
      <c r="AG148" s="215"/>
      <c r="AH148" s="215"/>
      <c r="AI148" s="197"/>
    </row>
    <row r="149" spans="1:35" s="24" customFormat="1" ht="15" customHeight="1" x14ac:dyDescent="0.25">
      <c r="A149" s="35"/>
      <c r="B149" s="54"/>
      <c r="C149" s="214" t="str">
        <f>IFERROR(VLOOKUP($A149,'4. Company (at entry)'!$1:$1048576,2,FALSE), "")</f>
        <v/>
      </c>
      <c r="D149" s="35"/>
      <c r="E149" s="35"/>
      <c r="F149" s="34"/>
      <c r="G149" s="35"/>
      <c r="H149" s="34"/>
      <c r="I149" s="157"/>
      <c r="J149" s="54"/>
      <c r="K149" s="54"/>
      <c r="L149" s="55"/>
      <c r="M149" s="197"/>
      <c r="N149" s="83"/>
      <c r="O149" s="83"/>
      <c r="P149" s="83"/>
      <c r="Q149" s="83"/>
      <c r="R149" s="215"/>
      <c r="S149" s="215"/>
      <c r="T149" s="216"/>
      <c r="U149" s="96"/>
      <c r="V149" s="60"/>
      <c r="W149" s="83"/>
      <c r="X149" s="83"/>
      <c r="Y149" s="83"/>
      <c r="Z149" s="295"/>
      <c r="AA149" s="34"/>
      <c r="AB149" s="34"/>
      <c r="AC149" s="83"/>
      <c r="AD149" s="83"/>
      <c r="AE149" s="224"/>
      <c r="AF149" s="215"/>
      <c r="AG149" s="215"/>
      <c r="AH149" s="215"/>
      <c r="AI149" s="197"/>
    </row>
    <row r="150" spans="1:35" s="24" customFormat="1" ht="15" customHeight="1" x14ac:dyDescent="0.25">
      <c r="A150" s="35"/>
      <c r="B150" s="54"/>
      <c r="C150" s="214" t="str">
        <f>IFERROR(VLOOKUP($A150,'4. Company (at entry)'!$1:$1048576,2,FALSE), "")</f>
        <v/>
      </c>
      <c r="D150" s="35"/>
      <c r="E150" s="35"/>
      <c r="F150" s="34"/>
      <c r="G150" s="35"/>
      <c r="H150" s="34"/>
      <c r="I150" s="157"/>
      <c r="J150" s="54"/>
      <c r="K150" s="54"/>
      <c r="L150" s="55"/>
      <c r="M150" s="197"/>
      <c r="N150" s="83"/>
      <c r="O150" s="83"/>
      <c r="P150" s="83"/>
      <c r="Q150" s="83"/>
      <c r="R150" s="215"/>
      <c r="S150" s="215"/>
      <c r="T150" s="216"/>
      <c r="U150" s="96"/>
      <c r="V150" s="60"/>
      <c r="W150" s="83"/>
      <c r="X150" s="83"/>
      <c r="Y150" s="83"/>
      <c r="Z150" s="295"/>
      <c r="AA150" s="34"/>
      <c r="AB150" s="34"/>
      <c r="AC150" s="83"/>
      <c r="AD150" s="83"/>
      <c r="AE150" s="224"/>
      <c r="AF150" s="215"/>
      <c r="AG150" s="215"/>
      <c r="AH150" s="215"/>
      <c r="AI150" s="197"/>
    </row>
    <row r="151" spans="1:35" s="24" customFormat="1" ht="15" customHeight="1" x14ac:dyDescent="0.25">
      <c r="A151" s="35"/>
      <c r="B151" s="54"/>
      <c r="C151" s="214" t="str">
        <f>IFERROR(VLOOKUP($A151,'4. Company (at entry)'!$1:$1048576,2,FALSE), "")</f>
        <v/>
      </c>
      <c r="D151" s="35"/>
      <c r="E151" s="35"/>
      <c r="F151" s="34"/>
      <c r="G151" s="35"/>
      <c r="H151" s="34"/>
      <c r="I151" s="157"/>
      <c r="J151" s="54"/>
      <c r="K151" s="54"/>
      <c r="L151" s="55"/>
      <c r="M151" s="197"/>
      <c r="N151" s="83"/>
      <c r="O151" s="83"/>
      <c r="P151" s="83"/>
      <c r="Q151" s="83"/>
      <c r="R151" s="215"/>
      <c r="S151" s="215"/>
      <c r="T151" s="216"/>
      <c r="U151" s="96"/>
      <c r="V151" s="60"/>
      <c r="W151" s="83"/>
      <c r="X151" s="83"/>
      <c r="Y151" s="83"/>
      <c r="Z151" s="295"/>
      <c r="AA151" s="34"/>
      <c r="AB151" s="34"/>
      <c r="AC151" s="83"/>
      <c r="AD151" s="83"/>
      <c r="AE151" s="224"/>
      <c r="AF151" s="215"/>
      <c r="AG151" s="215"/>
      <c r="AH151" s="215"/>
      <c r="AI151" s="197"/>
    </row>
    <row r="152" spans="1:35" s="24" customFormat="1" ht="15" customHeight="1" x14ac:dyDescent="0.25">
      <c r="A152" s="35"/>
      <c r="B152" s="54"/>
      <c r="C152" s="214" t="str">
        <f>IFERROR(VLOOKUP($A152,'4. Company (at entry)'!$1:$1048576,2,FALSE), "")</f>
        <v/>
      </c>
      <c r="D152" s="35"/>
      <c r="E152" s="35"/>
      <c r="F152" s="34"/>
      <c r="G152" s="35"/>
      <c r="H152" s="34"/>
      <c r="I152" s="157"/>
      <c r="J152" s="54"/>
      <c r="K152" s="54"/>
      <c r="L152" s="55"/>
      <c r="M152" s="197"/>
      <c r="N152" s="83"/>
      <c r="O152" s="83"/>
      <c r="P152" s="83"/>
      <c r="Q152" s="83"/>
      <c r="R152" s="215"/>
      <c r="S152" s="215"/>
      <c r="T152" s="216"/>
      <c r="U152" s="96"/>
      <c r="V152" s="60"/>
      <c r="W152" s="83"/>
      <c r="X152" s="83"/>
      <c r="Y152" s="83"/>
      <c r="Z152" s="295"/>
      <c r="AA152" s="34"/>
      <c r="AB152" s="34"/>
      <c r="AC152" s="83"/>
      <c r="AD152" s="83"/>
      <c r="AE152" s="224"/>
      <c r="AF152" s="215"/>
      <c r="AG152" s="215"/>
      <c r="AH152" s="215"/>
      <c r="AI152" s="197"/>
    </row>
    <row r="153" spans="1:35" s="24" customFormat="1" ht="15" customHeight="1" x14ac:dyDescent="0.25">
      <c r="A153" s="35"/>
      <c r="B153" s="54"/>
      <c r="C153" s="214" t="str">
        <f>IFERROR(VLOOKUP($A153,'4. Company (at entry)'!$1:$1048576,2,FALSE), "")</f>
        <v/>
      </c>
      <c r="D153" s="35"/>
      <c r="E153" s="35"/>
      <c r="F153" s="34"/>
      <c r="G153" s="35"/>
      <c r="H153" s="34"/>
      <c r="I153" s="157"/>
      <c r="J153" s="54"/>
      <c r="K153" s="54"/>
      <c r="L153" s="55"/>
      <c r="M153" s="197"/>
      <c r="N153" s="83"/>
      <c r="O153" s="83"/>
      <c r="P153" s="83"/>
      <c r="Q153" s="83"/>
      <c r="R153" s="215"/>
      <c r="S153" s="215"/>
      <c r="T153" s="216"/>
      <c r="U153" s="96"/>
      <c r="V153" s="60"/>
      <c r="W153" s="83"/>
      <c r="X153" s="83"/>
      <c r="Y153" s="83"/>
      <c r="Z153" s="295"/>
      <c r="AA153" s="34"/>
      <c r="AB153" s="34"/>
      <c r="AC153" s="83"/>
      <c r="AD153" s="83"/>
      <c r="AE153" s="224"/>
      <c r="AF153" s="215"/>
      <c r="AG153" s="215"/>
      <c r="AH153" s="215"/>
      <c r="AI153" s="197"/>
    </row>
    <row r="154" spans="1:35" s="24" customFormat="1" ht="15" customHeight="1" x14ac:dyDescent="0.25">
      <c r="A154" s="35"/>
      <c r="B154" s="54"/>
      <c r="C154" s="214" t="str">
        <f>IFERROR(VLOOKUP($A154,'4. Company (at entry)'!$1:$1048576,2,FALSE), "")</f>
        <v/>
      </c>
      <c r="D154" s="35"/>
      <c r="E154" s="35"/>
      <c r="F154" s="34"/>
      <c r="G154" s="35"/>
      <c r="H154" s="34"/>
      <c r="I154" s="157"/>
      <c r="J154" s="54"/>
      <c r="K154" s="54"/>
      <c r="L154" s="55"/>
      <c r="M154" s="197"/>
      <c r="N154" s="83"/>
      <c r="O154" s="83"/>
      <c r="P154" s="83"/>
      <c r="Q154" s="83"/>
      <c r="R154" s="215"/>
      <c r="S154" s="215"/>
      <c r="T154" s="216"/>
      <c r="U154" s="96"/>
      <c r="V154" s="60"/>
      <c r="W154" s="83"/>
      <c r="X154" s="83"/>
      <c r="Y154" s="83"/>
      <c r="Z154" s="295"/>
      <c r="AA154" s="34"/>
      <c r="AB154" s="34"/>
      <c r="AC154" s="83"/>
      <c r="AD154" s="83"/>
      <c r="AE154" s="224"/>
      <c r="AF154" s="215"/>
      <c r="AG154" s="215"/>
      <c r="AH154" s="215"/>
      <c r="AI154" s="197"/>
    </row>
    <row r="155" spans="1:35" s="24" customFormat="1" ht="15" customHeight="1" x14ac:dyDescent="0.25">
      <c r="A155" s="35"/>
      <c r="B155" s="54"/>
      <c r="C155" s="214" t="str">
        <f>IFERROR(VLOOKUP($A155,'4. Company (at entry)'!$1:$1048576,2,FALSE), "")</f>
        <v/>
      </c>
      <c r="D155" s="35"/>
      <c r="E155" s="35"/>
      <c r="F155" s="34"/>
      <c r="G155" s="35"/>
      <c r="H155" s="34"/>
      <c r="I155" s="157"/>
      <c r="J155" s="54"/>
      <c r="K155" s="54"/>
      <c r="L155" s="55"/>
      <c r="M155" s="197"/>
      <c r="N155" s="83"/>
      <c r="O155" s="83"/>
      <c r="P155" s="83"/>
      <c r="Q155" s="83"/>
      <c r="R155" s="215"/>
      <c r="S155" s="215"/>
      <c r="T155" s="216"/>
      <c r="U155" s="96"/>
      <c r="V155" s="60"/>
      <c r="W155" s="83"/>
      <c r="X155" s="83"/>
      <c r="Y155" s="83"/>
      <c r="Z155" s="295"/>
      <c r="AA155" s="34"/>
      <c r="AB155" s="34"/>
      <c r="AC155" s="83"/>
      <c r="AD155" s="83"/>
      <c r="AE155" s="224"/>
      <c r="AF155" s="215"/>
      <c r="AG155" s="215"/>
      <c r="AH155" s="215"/>
      <c r="AI155" s="197"/>
    </row>
    <row r="156" spans="1:35" s="24" customFormat="1" ht="15" customHeight="1" x14ac:dyDescent="0.25">
      <c r="A156" s="35"/>
      <c r="B156" s="54"/>
      <c r="C156" s="214" t="str">
        <f>IFERROR(VLOOKUP($A156,'4. Company (at entry)'!$1:$1048576,2,FALSE), "")</f>
        <v/>
      </c>
      <c r="D156" s="35"/>
      <c r="E156" s="35"/>
      <c r="F156" s="34"/>
      <c r="G156" s="35"/>
      <c r="H156" s="34"/>
      <c r="I156" s="157"/>
      <c r="J156" s="54"/>
      <c r="K156" s="54"/>
      <c r="L156" s="55"/>
      <c r="M156" s="197"/>
      <c r="N156" s="83"/>
      <c r="O156" s="83"/>
      <c r="P156" s="83"/>
      <c r="Q156" s="83"/>
      <c r="R156" s="215"/>
      <c r="S156" s="215"/>
      <c r="T156" s="216"/>
      <c r="U156" s="96"/>
      <c r="V156" s="60"/>
      <c r="W156" s="83"/>
      <c r="X156" s="83"/>
      <c r="Y156" s="83"/>
      <c r="Z156" s="295"/>
      <c r="AA156" s="34"/>
      <c r="AB156" s="34"/>
      <c r="AC156" s="83"/>
      <c r="AD156" s="83"/>
      <c r="AE156" s="224"/>
      <c r="AF156" s="215"/>
      <c r="AG156" s="215"/>
      <c r="AH156" s="215"/>
      <c r="AI156" s="197"/>
    </row>
    <row r="157" spans="1:35" s="24" customFormat="1" ht="15" customHeight="1" x14ac:dyDescent="0.25">
      <c r="A157" s="35"/>
      <c r="B157" s="54"/>
      <c r="C157" s="214" t="str">
        <f>IFERROR(VLOOKUP($A157,'4. Company (at entry)'!$1:$1048576,2,FALSE), "")</f>
        <v/>
      </c>
      <c r="D157" s="35"/>
      <c r="E157" s="35"/>
      <c r="F157" s="34"/>
      <c r="G157" s="35"/>
      <c r="H157" s="34"/>
      <c r="I157" s="157"/>
      <c r="J157" s="54"/>
      <c r="K157" s="54"/>
      <c r="L157" s="55"/>
      <c r="M157" s="197"/>
      <c r="N157" s="83"/>
      <c r="O157" s="83"/>
      <c r="P157" s="83"/>
      <c r="Q157" s="83"/>
      <c r="R157" s="215"/>
      <c r="S157" s="215"/>
      <c r="T157" s="216"/>
      <c r="U157" s="96"/>
      <c r="V157" s="60"/>
      <c r="W157" s="83"/>
      <c r="X157" s="83"/>
      <c r="Y157" s="83"/>
      <c r="Z157" s="295"/>
      <c r="AA157" s="34"/>
      <c r="AB157" s="34"/>
      <c r="AC157" s="83"/>
      <c r="AD157" s="83"/>
      <c r="AE157" s="224"/>
      <c r="AF157" s="215"/>
      <c r="AG157" s="215"/>
      <c r="AH157" s="215"/>
      <c r="AI157" s="197"/>
    </row>
    <row r="158" spans="1:35" s="24" customFormat="1" ht="15" customHeight="1" x14ac:dyDescent="0.25">
      <c r="A158" s="35"/>
      <c r="B158" s="54"/>
      <c r="C158" s="214" t="str">
        <f>IFERROR(VLOOKUP($A158,'4. Company (at entry)'!$1:$1048576,2,FALSE), "")</f>
        <v/>
      </c>
      <c r="D158" s="35"/>
      <c r="E158" s="35"/>
      <c r="F158" s="34"/>
      <c r="G158" s="35"/>
      <c r="H158" s="34"/>
      <c r="I158" s="157"/>
      <c r="J158" s="54"/>
      <c r="K158" s="54"/>
      <c r="L158" s="55"/>
      <c r="M158" s="197"/>
      <c r="N158" s="83"/>
      <c r="O158" s="83"/>
      <c r="P158" s="83"/>
      <c r="Q158" s="83"/>
      <c r="R158" s="215"/>
      <c r="S158" s="215"/>
      <c r="T158" s="216"/>
      <c r="U158" s="96"/>
      <c r="V158" s="60"/>
      <c r="W158" s="83"/>
      <c r="X158" s="83"/>
      <c r="Y158" s="83"/>
      <c r="Z158" s="295"/>
      <c r="AA158" s="34"/>
      <c r="AB158" s="34"/>
      <c r="AC158" s="83"/>
      <c r="AD158" s="83"/>
      <c r="AE158" s="224"/>
      <c r="AF158" s="215"/>
      <c r="AG158" s="215"/>
      <c r="AH158" s="215"/>
      <c r="AI158" s="197"/>
    </row>
    <row r="159" spans="1:35" s="24" customFormat="1" ht="15" customHeight="1" x14ac:dyDescent="0.25">
      <c r="A159" s="35"/>
      <c r="B159" s="54"/>
      <c r="C159" s="214" t="str">
        <f>IFERROR(VLOOKUP($A159,'4. Company (at entry)'!$1:$1048576,2,FALSE), "")</f>
        <v/>
      </c>
      <c r="D159" s="35"/>
      <c r="E159" s="35"/>
      <c r="F159" s="34"/>
      <c r="G159" s="35"/>
      <c r="H159" s="34"/>
      <c r="I159" s="157"/>
      <c r="J159" s="54"/>
      <c r="K159" s="54"/>
      <c r="L159" s="55"/>
      <c r="M159" s="197"/>
      <c r="N159" s="83"/>
      <c r="O159" s="83"/>
      <c r="P159" s="83"/>
      <c r="Q159" s="83"/>
      <c r="R159" s="215"/>
      <c r="S159" s="215"/>
      <c r="T159" s="216"/>
      <c r="U159" s="96"/>
      <c r="V159" s="60"/>
      <c r="W159" s="83"/>
      <c r="X159" s="83"/>
      <c r="Y159" s="83"/>
      <c r="Z159" s="295"/>
      <c r="AA159" s="34"/>
      <c r="AB159" s="34"/>
      <c r="AC159" s="83"/>
      <c r="AD159" s="83"/>
      <c r="AE159" s="224"/>
      <c r="AF159" s="215"/>
      <c r="AG159" s="215"/>
      <c r="AH159" s="215"/>
      <c r="AI159" s="197"/>
    </row>
    <row r="160" spans="1:35" s="24" customFormat="1" ht="15" customHeight="1" x14ac:dyDescent="0.25">
      <c r="A160" s="35"/>
      <c r="B160" s="54"/>
      <c r="C160" s="214" t="str">
        <f>IFERROR(VLOOKUP($A160,'4. Company (at entry)'!$1:$1048576,2,FALSE), "")</f>
        <v/>
      </c>
      <c r="D160" s="35"/>
      <c r="E160" s="35"/>
      <c r="F160" s="34"/>
      <c r="G160" s="35"/>
      <c r="H160" s="34"/>
      <c r="I160" s="157"/>
      <c r="J160" s="54"/>
      <c r="K160" s="54"/>
      <c r="L160" s="55"/>
      <c r="M160" s="197"/>
      <c r="N160" s="83"/>
      <c r="O160" s="83"/>
      <c r="P160" s="83"/>
      <c r="Q160" s="83"/>
      <c r="R160" s="215"/>
      <c r="S160" s="215"/>
      <c r="T160" s="216"/>
      <c r="U160" s="96"/>
      <c r="V160" s="60"/>
      <c r="W160" s="83"/>
      <c r="X160" s="83"/>
      <c r="Y160" s="83"/>
      <c r="Z160" s="295"/>
      <c r="AA160" s="34"/>
      <c r="AB160" s="34"/>
      <c r="AC160" s="83"/>
      <c r="AD160" s="83"/>
      <c r="AE160" s="224"/>
      <c r="AF160" s="215"/>
      <c r="AG160" s="215"/>
      <c r="AH160" s="215"/>
      <c r="AI160" s="197"/>
    </row>
    <row r="161" spans="1:35" s="24" customFormat="1" ht="15" customHeight="1" x14ac:dyDescent="0.25">
      <c r="A161" s="35"/>
      <c r="B161" s="54"/>
      <c r="C161" s="214" t="str">
        <f>IFERROR(VLOOKUP($A161,'4. Company (at entry)'!$1:$1048576,2,FALSE), "")</f>
        <v/>
      </c>
      <c r="D161" s="35"/>
      <c r="E161" s="35"/>
      <c r="F161" s="34"/>
      <c r="G161" s="35"/>
      <c r="H161" s="34"/>
      <c r="I161" s="157"/>
      <c r="J161" s="54"/>
      <c r="K161" s="54"/>
      <c r="L161" s="55"/>
      <c r="M161" s="197"/>
      <c r="N161" s="83"/>
      <c r="O161" s="83"/>
      <c r="P161" s="83"/>
      <c r="Q161" s="83"/>
      <c r="R161" s="215"/>
      <c r="S161" s="215"/>
      <c r="T161" s="216"/>
      <c r="U161" s="96"/>
      <c r="V161" s="60"/>
      <c r="W161" s="83"/>
      <c r="X161" s="83"/>
      <c r="Y161" s="83"/>
      <c r="Z161" s="295"/>
      <c r="AA161" s="34"/>
      <c r="AB161" s="34"/>
      <c r="AC161" s="83"/>
      <c r="AD161" s="83"/>
      <c r="AE161" s="224"/>
      <c r="AF161" s="215"/>
      <c r="AG161" s="215"/>
      <c r="AH161" s="215"/>
      <c r="AI161" s="197"/>
    </row>
    <row r="162" spans="1:35" s="24" customFormat="1" ht="15" customHeight="1" x14ac:dyDescent="0.25">
      <c r="A162" s="35"/>
      <c r="B162" s="54"/>
      <c r="C162" s="214" t="str">
        <f>IFERROR(VLOOKUP($A162,'4. Company (at entry)'!$1:$1048576,2,FALSE), "")</f>
        <v/>
      </c>
      <c r="D162" s="35"/>
      <c r="E162" s="35"/>
      <c r="F162" s="34"/>
      <c r="G162" s="35"/>
      <c r="H162" s="34"/>
      <c r="I162" s="157"/>
      <c r="J162" s="54"/>
      <c r="K162" s="54"/>
      <c r="L162" s="55"/>
      <c r="M162" s="197"/>
      <c r="N162" s="83"/>
      <c r="O162" s="83"/>
      <c r="P162" s="83"/>
      <c r="Q162" s="83"/>
      <c r="R162" s="215"/>
      <c r="S162" s="215"/>
      <c r="T162" s="216"/>
      <c r="U162" s="96"/>
      <c r="V162" s="60"/>
      <c r="W162" s="83"/>
      <c r="X162" s="83"/>
      <c r="Y162" s="83"/>
      <c r="Z162" s="295"/>
      <c r="AA162" s="34"/>
      <c r="AB162" s="34"/>
      <c r="AC162" s="83"/>
      <c r="AD162" s="83"/>
      <c r="AE162" s="224"/>
      <c r="AF162" s="215"/>
      <c r="AG162" s="215"/>
      <c r="AH162" s="215"/>
      <c r="AI162" s="197"/>
    </row>
    <row r="163" spans="1:35" s="24" customFormat="1" ht="15" customHeight="1" x14ac:dyDescent="0.25">
      <c r="A163" s="35"/>
      <c r="B163" s="54"/>
      <c r="C163" s="214" t="str">
        <f>IFERROR(VLOOKUP($A163,'4. Company (at entry)'!$1:$1048576,2,FALSE), "")</f>
        <v/>
      </c>
      <c r="D163" s="35"/>
      <c r="E163" s="35"/>
      <c r="F163" s="34"/>
      <c r="G163" s="35"/>
      <c r="H163" s="34"/>
      <c r="I163" s="157"/>
      <c r="J163" s="54"/>
      <c r="K163" s="54"/>
      <c r="L163" s="55"/>
      <c r="M163" s="197"/>
      <c r="N163" s="83"/>
      <c r="O163" s="83"/>
      <c r="P163" s="83"/>
      <c r="Q163" s="83"/>
      <c r="R163" s="215"/>
      <c r="S163" s="215"/>
      <c r="T163" s="216"/>
      <c r="U163" s="96"/>
      <c r="V163" s="60"/>
      <c r="W163" s="83"/>
      <c r="X163" s="83"/>
      <c r="Y163" s="83"/>
      <c r="Z163" s="295"/>
      <c r="AA163" s="34"/>
      <c r="AB163" s="34"/>
      <c r="AC163" s="83"/>
      <c r="AD163" s="83"/>
      <c r="AE163" s="224"/>
      <c r="AF163" s="215"/>
      <c r="AG163" s="215"/>
      <c r="AH163" s="215"/>
      <c r="AI163" s="197"/>
    </row>
    <row r="164" spans="1:35" s="24" customFormat="1" ht="15" customHeight="1" x14ac:dyDescent="0.25">
      <c r="A164" s="35"/>
      <c r="B164" s="54"/>
      <c r="C164" s="214" t="str">
        <f>IFERROR(VLOOKUP($A164,'4. Company (at entry)'!$1:$1048576,2,FALSE), "")</f>
        <v/>
      </c>
      <c r="D164" s="35"/>
      <c r="E164" s="35"/>
      <c r="F164" s="34"/>
      <c r="G164" s="35"/>
      <c r="H164" s="34"/>
      <c r="I164" s="157"/>
      <c r="J164" s="54"/>
      <c r="K164" s="54"/>
      <c r="L164" s="55"/>
      <c r="M164" s="197"/>
      <c r="N164" s="83"/>
      <c r="O164" s="83"/>
      <c r="P164" s="83"/>
      <c r="Q164" s="83"/>
      <c r="R164" s="215"/>
      <c r="S164" s="215"/>
      <c r="T164" s="216"/>
      <c r="U164" s="96"/>
      <c r="V164" s="60"/>
      <c r="W164" s="83"/>
      <c r="X164" s="83"/>
      <c r="Y164" s="83"/>
      <c r="Z164" s="295"/>
      <c r="AA164" s="34"/>
      <c r="AB164" s="34"/>
      <c r="AC164" s="83"/>
      <c r="AD164" s="83"/>
      <c r="AE164" s="224"/>
      <c r="AF164" s="215"/>
      <c r="AG164" s="215"/>
      <c r="AH164" s="215"/>
      <c r="AI164" s="197"/>
    </row>
    <row r="165" spans="1:35" s="24" customFormat="1" ht="15" customHeight="1" x14ac:dyDescent="0.25">
      <c r="A165" s="35"/>
      <c r="B165" s="54"/>
      <c r="C165" s="214" t="str">
        <f>IFERROR(VLOOKUP($A165,'4. Company (at entry)'!$1:$1048576,2,FALSE), "")</f>
        <v/>
      </c>
      <c r="D165" s="35"/>
      <c r="E165" s="35"/>
      <c r="F165" s="34"/>
      <c r="G165" s="35"/>
      <c r="H165" s="34"/>
      <c r="I165" s="157"/>
      <c r="J165" s="54"/>
      <c r="K165" s="54"/>
      <c r="L165" s="55"/>
      <c r="M165" s="197"/>
      <c r="N165" s="83"/>
      <c r="O165" s="83"/>
      <c r="P165" s="83"/>
      <c r="Q165" s="83"/>
      <c r="R165" s="215"/>
      <c r="S165" s="215"/>
      <c r="T165" s="216"/>
      <c r="U165" s="96"/>
      <c r="V165" s="60"/>
      <c r="W165" s="83"/>
      <c r="X165" s="83"/>
      <c r="Y165" s="83"/>
      <c r="Z165" s="295"/>
      <c r="AA165" s="34"/>
      <c r="AB165" s="34"/>
      <c r="AC165" s="83"/>
      <c r="AD165" s="83"/>
      <c r="AE165" s="224"/>
      <c r="AF165" s="215"/>
      <c r="AG165" s="215"/>
      <c r="AH165" s="215"/>
      <c r="AI165" s="197"/>
    </row>
    <row r="166" spans="1:35" s="24" customFormat="1" ht="15" customHeight="1" x14ac:dyDescent="0.25">
      <c r="A166" s="35"/>
      <c r="B166" s="54"/>
      <c r="C166" s="214" t="str">
        <f>IFERROR(VLOOKUP($A166,'4. Company (at entry)'!$1:$1048576,2,FALSE), "")</f>
        <v/>
      </c>
      <c r="D166" s="35"/>
      <c r="E166" s="35"/>
      <c r="F166" s="34"/>
      <c r="G166" s="35"/>
      <c r="H166" s="34"/>
      <c r="I166" s="157"/>
      <c r="J166" s="54"/>
      <c r="K166" s="54"/>
      <c r="L166" s="55"/>
      <c r="M166" s="197"/>
      <c r="N166" s="83"/>
      <c r="O166" s="83"/>
      <c r="P166" s="83"/>
      <c r="Q166" s="83"/>
      <c r="R166" s="215"/>
      <c r="S166" s="215"/>
      <c r="T166" s="216"/>
      <c r="U166" s="96"/>
      <c r="V166" s="60"/>
      <c r="W166" s="83"/>
      <c r="X166" s="83"/>
      <c r="Y166" s="83"/>
      <c r="Z166" s="295"/>
      <c r="AA166" s="34"/>
      <c r="AB166" s="34"/>
      <c r="AC166" s="83"/>
      <c r="AD166" s="83"/>
      <c r="AE166" s="224"/>
      <c r="AF166" s="215"/>
      <c r="AG166" s="215"/>
      <c r="AH166" s="215"/>
      <c r="AI166" s="197"/>
    </row>
    <row r="167" spans="1:35" s="24" customFormat="1" ht="15" customHeight="1" x14ac:dyDescent="0.25">
      <c r="A167" s="35"/>
      <c r="B167" s="54"/>
      <c r="C167" s="214" t="str">
        <f>IFERROR(VLOOKUP($A167,'4. Company (at entry)'!$1:$1048576,2,FALSE), "")</f>
        <v/>
      </c>
      <c r="D167" s="35"/>
      <c r="E167" s="35"/>
      <c r="F167" s="34"/>
      <c r="G167" s="35"/>
      <c r="H167" s="34"/>
      <c r="I167" s="157"/>
      <c r="J167" s="54"/>
      <c r="K167" s="54"/>
      <c r="L167" s="55"/>
      <c r="M167" s="197"/>
      <c r="N167" s="83"/>
      <c r="O167" s="83"/>
      <c r="P167" s="83"/>
      <c r="Q167" s="83"/>
      <c r="R167" s="215"/>
      <c r="S167" s="215"/>
      <c r="T167" s="216"/>
      <c r="U167" s="96"/>
      <c r="V167" s="60"/>
      <c r="W167" s="83"/>
      <c r="X167" s="83"/>
      <c r="Y167" s="83"/>
      <c r="Z167" s="295"/>
      <c r="AA167" s="34"/>
      <c r="AB167" s="34"/>
      <c r="AC167" s="83"/>
      <c r="AD167" s="83"/>
      <c r="AE167" s="224"/>
      <c r="AF167" s="215"/>
      <c r="AG167" s="215"/>
      <c r="AH167" s="215"/>
      <c r="AI167" s="197"/>
    </row>
    <row r="168" spans="1:35" s="24" customFormat="1" ht="15" customHeight="1" x14ac:dyDescent="0.25">
      <c r="A168" s="35"/>
      <c r="B168" s="54"/>
      <c r="C168" s="214" t="str">
        <f>IFERROR(VLOOKUP($A168,'4. Company (at entry)'!$1:$1048576,2,FALSE), "")</f>
        <v/>
      </c>
      <c r="D168" s="35"/>
      <c r="E168" s="35"/>
      <c r="F168" s="34"/>
      <c r="G168" s="35"/>
      <c r="H168" s="34"/>
      <c r="I168" s="157"/>
      <c r="J168" s="54"/>
      <c r="K168" s="54"/>
      <c r="L168" s="55"/>
      <c r="M168" s="197"/>
      <c r="N168" s="83"/>
      <c r="O168" s="83"/>
      <c r="P168" s="83"/>
      <c r="Q168" s="83"/>
      <c r="R168" s="215"/>
      <c r="S168" s="215"/>
      <c r="T168" s="216"/>
      <c r="U168" s="96"/>
      <c r="V168" s="60"/>
      <c r="W168" s="83"/>
      <c r="X168" s="83"/>
      <c r="Y168" s="83"/>
      <c r="Z168" s="295"/>
      <c r="AA168" s="34"/>
      <c r="AB168" s="34"/>
      <c r="AC168" s="83"/>
      <c r="AD168" s="83"/>
      <c r="AE168" s="224"/>
      <c r="AF168" s="215"/>
      <c r="AG168" s="215"/>
      <c r="AH168" s="215"/>
      <c r="AI168" s="197"/>
    </row>
    <row r="169" spans="1:35" s="24" customFormat="1" ht="15" customHeight="1" x14ac:dyDescent="0.25">
      <c r="A169" s="35"/>
      <c r="B169" s="54"/>
      <c r="C169" s="214" t="str">
        <f>IFERROR(VLOOKUP($A169,'4. Company (at entry)'!$1:$1048576,2,FALSE), "")</f>
        <v/>
      </c>
      <c r="D169" s="35"/>
      <c r="E169" s="35"/>
      <c r="F169" s="34"/>
      <c r="G169" s="35"/>
      <c r="H169" s="34"/>
      <c r="I169" s="157"/>
      <c r="J169" s="54"/>
      <c r="K169" s="54"/>
      <c r="L169" s="55"/>
      <c r="M169" s="197"/>
      <c r="N169" s="83"/>
      <c r="O169" s="83"/>
      <c r="P169" s="83"/>
      <c r="Q169" s="83"/>
      <c r="R169" s="215"/>
      <c r="S169" s="215"/>
      <c r="T169" s="216"/>
      <c r="U169" s="96"/>
      <c r="V169" s="60"/>
      <c r="W169" s="83"/>
      <c r="X169" s="83"/>
      <c r="Y169" s="83"/>
      <c r="Z169" s="295"/>
      <c r="AA169" s="34"/>
      <c r="AB169" s="34"/>
      <c r="AC169" s="83"/>
      <c r="AD169" s="83"/>
      <c r="AE169" s="224"/>
      <c r="AF169" s="215"/>
      <c r="AG169" s="215"/>
      <c r="AH169" s="215"/>
      <c r="AI169" s="197"/>
    </row>
    <row r="170" spans="1:35" s="24" customFormat="1" ht="15" customHeight="1" x14ac:dyDescent="0.25">
      <c r="A170" s="35"/>
      <c r="B170" s="54"/>
      <c r="C170" s="214" t="str">
        <f>IFERROR(VLOOKUP($A170,'4. Company (at entry)'!$1:$1048576,2,FALSE), "")</f>
        <v/>
      </c>
      <c r="D170" s="35"/>
      <c r="E170" s="35"/>
      <c r="F170" s="34"/>
      <c r="G170" s="35"/>
      <c r="H170" s="34"/>
      <c r="I170" s="157"/>
      <c r="J170" s="54"/>
      <c r="K170" s="54"/>
      <c r="L170" s="55"/>
      <c r="M170" s="197"/>
      <c r="N170" s="83"/>
      <c r="O170" s="83"/>
      <c r="P170" s="83"/>
      <c r="Q170" s="83"/>
      <c r="R170" s="215"/>
      <c r="S170" s="215"/>
      <c r="T170" s="216"/>
      <c r="U170" s="96"/>
      <c r="V170" s="60"/>
      <c r="W170" s="83"/>
      <c r="X170" s="83"/>
      <c r="Y170" s="83"/>
      <c r="Z170" s="295"/>
      <c r="AA170" s="34"/>
      <c r="AB170" s="34"/>
      <c r="AC170" s="83"/>
      <c r="AD170" s="83"/>
      <c r="AE170" s="224"/>
      <c r="AF170" s="215"/>
      <c r="AG170" s="215"/>
      <c r="AH170" s="215"/>
      <c r="AI170" s="197"/>
    </row>
    <row r="171" spans="1:35" s="24" customFormat="1" ht="15" customHeight="1" x14ac:dyDescent="0.25">
      <c r="A171" s="35"/>
      <c r="B171" s="54"/>
      <c r="C171" s="214" t="str">
        <f>IFERROR(VLOOKUP($A171,'4. Company (at entry)'!$1:$1048576,2,FALSE), "")</f>
        <v/>
      </c>
      <c r="D171" s="35"/>
      <c r="E171" s="35"/>
      <c r="F171" s="34"/>
      <c r="G171" s="35"/>
      <c r="H171" s="34"/>
      <c r="I171" s="157"/>
      <c r="J171" s="54"/>
      <c r="K171" s="54"/>
      <c r="L171" s="55"/>
      <c r="M171" s="197"/>
      <c r="N171" s="83"/>
      <c r="O171" s="83"/>
      <c r="P171" s="83"/>
      <c r="Q171" s="83"/>
      <c r="R171" s="215"/>
      <c r="S171" s="215"/>
      <c r="T171" s="216"/>
      <c r="U171" s="96"/>
      <c r="V171" s="60"/>
      <c r="W171" s="83"/>
      <c r="X171" s="83"/>
      <c r="Y171" s="83"/>
      <c r="Z171" s="295"/>
      <c r="AA171" s="34"/>
      <c r="AB171" s="34"/>
      <c r="AC171" s="83"/>
      <c r="AD171" s="83"/>
      <c r="AE171" s="224"/>
      <c r="AF171" s="215"/>
      <c r="AG171" s="215"/>
      <c r="AH171" s="215"/>
      <c r="AI171" s="197"/>
    </row>
    <row r="172" spans="1:35" s="24" customFormat="1" ht="15" customHeight="1" x14ac:dyDescent="0.25">
      <c r="A172" s="35"/>
      <c r="B172" s="54"/>
      <c r="C172" s="214" t="str">
        <f>IFERROR(VLOOKUP($A172,'4. Company (at entry)'!$1:$1048576,2,FALSE), "")</f>
        <v/>
      </c>
      <c r="D172" s="35"/>
      <c r="E172" s="35"/>
      <c r="F172" s="34"/>
      <c r="G172" s="35"/>
      <c r="H172" s="34"/>
      <c r="I172" s="157"/>
      <c r="J172" s="54"/>
      <c r="K172" s="54"/>
      <c r="L172" s="55"/>
      <c r="M172" s="197"/>
      <c r="N172" s="83"/>
      <c r="O172" s="83"/>
      <c r="P172" s="83"/>
      <c r="Q172" s="83"/>
      <c r="R172" s="215"/>
      <c r="S172" s="215"/>
      <c r="T172" s="216"/>
      <c r="U172" s="96"/>
      <c r="V172" s="60"/>
      <c r="W172" s="83"/>
      <c r="X172" s="83"/>
      <c r="Y172" s="83"/>
      <c r="Z172" s="295"/>
      <c r="AA172" s="34"/>
      <c r="AB172" s="34"/>
      <c r="AC172" s="83"/>
      <c r="AD172" s="83"/>
      <c r="AE172" s="224"/>
      <c r="AF172" s="215"/>
      <c r="AG172" s="215"/>
      <c r="AH172" s="215"/>
      <c r="AI172" s="197"/>
    </row>
    <row r="173" spans="1:35" s="24" customFormat="1" ht="15" customHeight="1" x14ac:dyDescent="0.25">
      <c r="A173" s="35"/>
      <c r="B173" s="54"/>
      <c r="C173" s="214" t="str">
        <f>IFERROR(VLOOKUP($A173,'4. Company (at entry)'!$1:$1048576,2,FALSE), "")</f>
        <v/>
      </c>
      <c r="D173" s="35"/>
      <c r="E173" s="35"/>
      <c r="F173" s="34"/>
      <c r="G173" s="35"/>
      <c r="H173" s="34"/>
      <c r="I173" s="157"/>
      <c r="J173" s="54"/>
      <c r="K173" s="54"/>
      <c r="L173" s="55"/>
      <c r="M173" s="197"/>
      <c r="N173" s="83"/>
      <c r="O173" s="83"/>
      <c r="P173" s="83"/>
      <c r="Q173" s="83"/>
      <c r="R173" s="215"/>
      <c r="S173" s="215"/>
      <c r="T173" s="216"/>
      <c r="U173" s="96"/>
      <c r="V173" s="60"/>
      <c r="W173" s="83"/>
      <c r="X173" s="83"/>
      <c r="Y173" s="83"/>
      <c r="Z173" s="295"/>
      <c r="AA173" s="34"/>
      <c r="AB173" s="34"/>
      <c r="AC173" s="83"/>
      <c r="AD173" s="83"/>
      <c r="AE173" s="224"/>
      <c r="AF173" s="215"/>
      <c r="AG173" s="215"/>
      <c r="AH173" s="215"/>
      <c r="AI173" s="197"/>
    </row>
    <row r="174" spans="1:35" s="24" customFormat="1" ht="15" customHeight="1" x14ac:dyDescent="0.25">
      <c r="A174" s="35"/>
      <c r="B174" s="54"/>
      <c r="C174" s="214" t="str">
        <f>IFERROR(VLOOKUP($A174,'4. Company (at entry)'!$1:$1048576,2,FALSE), "")</f>
        <v/>
      </c>
      <c r="D174" s="35"/>
      <c r="E174" s="35"/>
      <c r="F174" s="34"/>
      <c r="G174" s="35"/>
      <c r="H174" s="34"/>
      <c r="I174" s="157"/>
      <c r="J174" s="54"/>
      <c r="K174" s="54"/>
      <c r="L174" s="55"/>
      <c r="M174" s="197"/>
      <c r="N174" s="83"/>
      <c r="O174" s="83"/>
      <c r="P174" s="83"/>
      <c r="Q174" s="83"/>
      <c r="R174" s="215"/>
      <c r="S174" s="215"/>
      <c r="T174" s="216"/>
      <c r="U174" s="96"/>
      <c r="V174" s="60"/>
      <c r="W174" s="83"/>
      <c r="X174" s="83"/>
      <c r="Y174" s="83"/>
      <c r="Z174" s="295"/>
      <c r="AA174" s="34"/>
      <c r="AB174" s="34"/>
      <c r="AC174" s="83"/>
      <c r="AD174" s="83"/>
      <c r="AE174" s="224"/>
      <c r="AF174" s="215"/>
      <c r="AG174" s="215"/>
      <c r="AH174" s="215"/>
      <c r="AI174" s="197"/>
    </row>
    <row r="175" spans="1:35" s="24" customFormat="1" ht="15" customHeight="1" x14ac:dyDescent="0.25">
      <c r="A175" s="35"/>
      <c r="B175" s="54"/>
      <c r="C175" s="214" t="str">
        <f>IFERROR(VLOOKUP($A175,'4. Company (at entry)'!$1:$1048576,2,FALSE), "")</f>
        <v/>
      </c>
      <c r="D175" s="35"/>
      <c r="E175" s="35"/>
      <c r="F175" s="34"/>
      <c r="G175" s="35"/>
      <c r="H175" s="34"/>
      <c r="I175" s="157"/>
      <c r="J175" s="54"/>
      <c r="K175" s="54"/>
      <c r="L175" s="55"/>
      <c r="M175" s="197"/>
      <c r="N175" s="83"/>
      <c r="O175" s="83"/>
      <c r="P175" s="83"/>
      <c r="Q175" s="83"/>
      <c r="R175" s="215"/>
      <c r="S175" s="215"/>
      <c r="T175" s="216"/>
      <c r="U175" s="96"/>
      <c r="V175" s="60"/>
      <c r="W175" s="83"/>
      <c r="X175" s="83"/>
      <c r="Y175" s="83"/>
      <c r="Z175" s="295"/>
      <c r="AA175" s="34"/>
      <c r="AB175" s="34"/>
      <c r="AC175" s="83"/>
      <c r="AD175" s="83"/>
      <c r="AE175" s="224"/>
      <c r="AF175" s="215"/>
      <c r="AG175" s="215"/>
      <c r="AH175" s="215"/>
      <c r="AI175" s="197"/>
    </row>
    <row r="176" spans="1:35" s="24" customFormat="1" ht="15" customHeight="1" x14ac:dyDescent="0.25">
      <c r="A176" s="35"/>
      <c r="B176" s="54"/>
      <c r="C176" s="214" t="str">
        <f>IFERROR(VLOOKUP($A176,'4. Company (at entry)'!$1:$1048576,2,FALSE), "")</f>
        <v/>
      </c>
      <c r="D176" s="35"/>
      <c r="E176" s="35"/>
      <c r="F176" s="34"/>
      <c r="G176" s="35"/>
      <c r="H176" s="34"/>
      <c r="I176" s="157"/>
      <c r="J176" s="54"/>
      <c r="K176" s="54"/>
      <c r="L176" s="55"/>
      <c r="M176" s="197"/>
      <c r="N176" s="83"/>
      <c r="O176" s="83"/>
      <c r="P176" s="83"/>
      <c r="Q176" s="83"/>
      <c r="R176" s="215"/>
      <c r="S176" s="215"/>
      <c r="T176" s="216"/>
      <c r="U176" s="96"/>
      <c r="V176" s="60"/>
      <c r="W176" s="83"/>
      <c r="X176" s="83"/>
      <c r="Y176" s="83"/>
      <c r="Z176" s="295"/>
      <c r="AA176" s="34"/>
      <c r="AB176" s="34"/>
      <c r="AC176" s="83"/>
      <c r="AD176" s="83"/>
      <c r="AE176" s="224"/>
      <c r="AF176" s="215"/>
      <c r="AG176" s="215"/>
      <c r="AH176" s="215"/>
      <c r="AI176" s="197"/>
    </row>
    <row r="177" spans="1:35" s="24" customFormat="1" ht="15" customHeight="1" x14ac:dyDescent="0.25">
      <c r="A177" s="35"/>
      <c r="B177" s="54"/>
      <c r="C177" s="214" t="str">
        <f>IFERROR(VLOOKUP($A177,'4. Company (at entry)'!$1:$1048576,2,FALSE), "")</f>
        <v/>
      </c>
      <c r="D177" s="35"/>
      <c r="E177" s="35"/>
      <c r="F177" s="34"/>
      <c r="G177" s="35"/>
      <c r="H177" s="34"/>
      <c r="I177" s="157"/>
      <c r="J177" s="54"/>
      <c r="K177" s="54"/>
      <c r="L177" s="55"/>
      <c r="M177" s="197"/>
      <c r="N177" s="83"/>
      <c r="O177" s="83"/>
      <c r="P177" s="83"/>
      <c r="Q177" s="83"/>
      <c r="R177" s="215"/>
      <c r="S177" s="215"/>
      <c r="T177" s="216"/>
      <c r="U177" s="96"/>
      <c r="V177" s="60"/>
      <c r="W177" s="83"/>
      <c r="X177" s="83"/>
      <c r="Y177" s="83"/>
      <c r="Z177" s="295"/>
      <c r="AA177" s="34"/>
      <c r="AB177" s="34"/>
      <c r="AC177" s="83"/>
      <c r="AD177" s="83"/>
      <c r="AE177" s="224"/>
      <c r="AF177" s="215"/>
      <c r="AG177" s="215"/>
      <c r="AH177" s="215"/>
      <c r="AI177" s="197"/>
    </row>
    <row r="178" spans="1:35" s="24" customFormat="1" ht="15" customHeight="1" x14ac:dyDescent="0.25">
      <c r="A178" s="35"/>
      <c r="B178" s="54"/>
      <c r="C178" s="214" t="str">
        <f>IFERROR(VLOOKUP($A178,'4. Company (at entry)'!$1:$1048576,2,FALSE), "")</f>
        <v/>
      </c>
      <c r="D178" s="35"/>
      <c r="E178" s="35"/>
      <c r="F178" s="34"/>
      <c r="G178" s="35"/>
      <c r="H178" s="34"/>
      <c r="I178" s="157"/>
      <c r="J178" s="54"/>
      <c r="K178" s="54"/>
      <c r="L178" s="55"/>
      <c r="M178" s="197"/>
      <c r="N178" s="83"/>
      <c r="O178" s="83"/>
      <c r="P178" s="83"/>
      <c r="Q178" s="83"/>
      <c r="R178" s="215"/>
      <c r="S178" s="215"/>
      <c r="T178" s="216"/>
      <c r="U178" s="96"/>
      <c r="V178" s="60"/>
      <c r="W178" s="83"/>
      <c r="X178" s="83"/>
      <c r="Y178" s="83"/>
      <c r="Z178" s="295"/>
      <c r="AA178" s="34"/>
      <c r="AB178" s="34"/>
      <c r="AC178" s="83"/>
      <c r="AD178" s="83"/>
      <c r="AE178" s="224"/>
      <c r="AF178" s="215"/>
      <c r="AG178" s="215"/>
      <c r="AH178" s="215"/>
      <c r="AI178" s="197"/>
    </row>
    <row r="179" spans="1:35" s="24" customFormat="1" ht="15" customHeight="1" x14ac:dyDescent="0.25">
      <c r="A179" s="35"/>
      <c r="B179" s="54"/>
      <c r="C179" s="214" t="str">
        <f>IFERROR(VLOOKUP($A179,'4. Company (at entry)'!$1:$1048576,2,FALSE), "")</f>
        <v/>
      </c>
      <c r="D179" s="35"/>
      <c r="E179" s="35"/>
      <c r="F179" s="34"/>
      <c r="G179" s="35"/>
      <c r="H179" s="34"/>
      <c r="I179" s="157"/>
      <c r="J179" s="54"/>
      <c r="K179" s="54"/>
      <c r="L179" s="55"/>
      <c r="M179" s="197"/>
      <c r="N179" s="83"/>
      <c r="O179" s="83"/>
      <c r="P179" s="83"/>
      <c r="Q179" s="83"/>
      <c r="R179" s="215"/>
      <c r="S179" s="215"/>
      <c r="T179" s="216"/>
      <c r="U179" s="96"/>
      <c r="V179" s="60"/>
      <c r="W179" s="83"/>
      <c r="X179" s="83"/>
      <c r="Y179" s="83"/>
      <c r="Z179" s="295"/>
      <c r="AA179" s="34"/>
      <c r="AB179" s="34"/>
      <c r="AC179" s="83"/>
      <c r="AD179" s="83"/>
      <c r="AE179" s="224"/>
      <c r="AF179" s="215"/>
      <c r="AG179" s="215"/>
      <c r="AH179" s="215"/>
      <c r="AI179" s="197"/>
    </row>
    <row r="180" spans="1:35" s="24" customFormat="1" ht="15" customHeight="1" x14ac:dyDescent="0.25">
      <c r="A180" s="35"/>
      <c r="B180" s="54"/>
      <c r="C180" s="214" t="str">
        <f>IFERROR(VLOOKUP($A180,'4. Company (at entry)'!$1:$1048576,2,FALSE), "")</f>
        <v/>
      </c>
      <c r="D180" s="35"/>
      <c r="E180" s="35"/>
      <c r="F180" s="34"/>
      <c r="G180" s="35"/>
      <c r="H180" s="34"/>
      <c r="I180" s="157"/>
      <c r="J180" s="54"/>
      <c r="K180" s="54"/>
      <c r="L180" s="55"/>
      <c r="M180" s="197"/>
      <c r="N180" s="83"/>
      <c r="O180" s="83"/>
      <c r="P180" s="83"/>
      <c r="Q180" s="83"/>
      <c r="R180" s="215"/>
      <c r="S180" s="215"/>
      <c r="T180" s="216"/>
      <c r="U180" s="96"/>
      <c r="V180" s="60"/>
      <c r="W180" s="83"/>
      <c r="X180" s="83"/>
      <c r="Y180" s="83"/>
      <c r="Z180" s="295"/>
      <c r="AA180" s="34"/>
      <c r="AB180" s="34"/>
      <c r="AC180" s="83"/>
      <c r="AD180" s="83"/>
      <c r="AE180" s="224"/>
      <c r="AF180" s="215"/>
      <c r="AG180" s="215"/>
      <c r="AH180" s="215"/>
      <c r="AI180" s="197"/>
    </row>
    <row r="181" spans="1:35" s="24" customFormat="1" ht="15" customHeight="1" x14ac:dyDescent="0.25">
      <c r="A181" s="35"/>
      <c r="B181" s="54"/>
      <c r="C181" s="214" t="str">
        <f>IFERROR(VLOOKUP($A181,'4. Company (at entry)'!$1:$1048576,2,FALSE), "")</f>
        <v/>
      </c>
      <c r="D181" s="35"/>
      <c r="E181" s="35"/>
      <c r="F181" s="34"/>
      <c r="G181" s="35"/>
      <c r="H181" s="34"/>
      <c r="I181" s="157"/>
      <c r="J181" s="54"/>
      <c r="K181" s="54"/>
      <c r="L181" s="55"/>
      <c r="M181" s="197"/>
      <c r="N181" s="83"/>
      <c r="O181" s="83"/>
      <c r="P181" s="83"/>
      <c r="Q181" s="83"/>
      <c r="R181" s="215"/>
      <c r="S181" s="215"/>
      <c r="T181" s="216"/>
      <c r="U181" s="96"/>
      <c r="V181" s="60"/>
      <c r="W181" s="83"/>
      <c r="X181" s="83"/>
      <c r="Y181" s="83"/>
      <c r="Z181" s="295"/>
      <c r="AA181" s="34"/>
      <c r="AB181" s="34"/>
      <c r="AC181" s="83"/>
      <c r="AD181" s="83"/>
      <c r="AE181" s="224"/>
      <c r="AF181" s="215"/>
      <c r="AG181" s="215"/>
      <c r="AH181" s="215"/>
      <c r="AI181" s="197"/>
    </row>
    <row r="182" spans="1:35" s="24" customFormat="1" ht="15" customHeight="1" x14ac:dyDescent="0.25">
      <c r="A182" s="35"/>
      <c r="B182" s="54"/>
      <c r="C182" s="214" t="str">
        <f>IFERROR(VLOOKUP($A182,'4. Company (at entry)'!$1:$1048576,2,FALSE), "")</f>
        <v/>
      </c>
      <c r="D182" s="35"/>
      <c r="E182" s="35"/>
      <c r="F182" s="34"/>
      <c r="G182" s="35"/>
      <c r="H182" s="34"/>
      <c r="I182" s="157"/>
      <c r="J182" s="54"/>
      <c r="K182" s="54"/>
      <c r="L182" s="55"/>
      <c r="M182" s="197"/>
      <c r="N182" s="83"/>
      <c r="O182" s="83"/>
      <c r="P182" s="83"/>
      <c r="Q182" s="83"/>
      <c r="R182" s="215"/>
      <c r="S182" s="215"/>
      <c r="T182" s="216"/>
      <c r="U182" s="96"/>
      <c r="V182" s="60"/>
      <c r="W182" s="83"/>
      <c r="X182" s="83"/>
      <c r="Y182" s="83"/>
      <c r="Z182" s="295"/>
      <c r="AA182" s="34"/>
      <c r="AB182" s="34"/>
      <c r="AC182" s="83"/>
      <c r="AD182" s="83"/>
      <c r="AE182" s="224"/>
      <c r="AF182" s="215"/>
      <c r="AG182" s="215"/>
      <c r="AH182" s="215"/>
      <c r="AI182" s="197"/>
    </row>
    <row r="183" spans="1:35" s="24" customFormat="1" ht="15" customHeight="1" x14ac:dyDescent="0.25">
      <c r="A183" s="35"/>
      <c r="B183" s="54"/>
      <c r="C183" s="214" t="str">
        <f>IFERROR(VLOOKUP($A183,'4. Company (at entry)'!$1:$1048576,2,FALSE), "")</f>
        <v/>
      </c>
      <c r="D183" s="35"/>
      <c r="E183" s="35"/>
      <c r="F183" s="34"/>
      <c r="G183" s="35"/>
      <c r="H183" s="34"/>
      <c r="I183" s="157"/>
      <c r="J183" s="54"/>
      <c r="K183" s="54"/>
      <c r="L183" s="55"/>
      <c r="M183" s="197"/>
      <c r="N183" s="83"/>
      <c r="O183" s="83"/>
      <c r="P183" s="83"/>
      <c r="Q183" s="83"/>
      <c r="R183" s="215"/>
      <c r="S183" s="215"/>
      <c r="T183" s="216"/>
      <c r="U183" s="96"/>
      <c r="V183" s="60"/>
      <c r="W183" s="83"/>
      <c r="X183" s="83"/>
      <c r="Y183" s="83"/>
      <c r="Z183" s="295"/>
      <c r="AA183" s="34"/>
      <c r="AB183" s="34"/>
      <c r="AC183" s="83"/>
      <c r="AD183" s="83"/>
      <c r="AE183" s="224"/>
      <c r="AF183" s="215"/>
      <c r="AG183" s="215"/>
      <c r="AH183" s="215"/>
      <c r="AI183" s="197"/>
    </row>
    <row r="184" spans="1:35" s="24" customFormat="1" ht="15" customHeight="1" x14ac:dyDescent="0.25">
      <c r="A184" s="35"/>
      <c r="B184" s="54"/>
      <c r="C184" s="214" t="str">
        <f>IFERROR(VLOOKUP($A184,'4. Company (at entry)'!$1:$1048576,2,FALSE), "")</f>
        <v/>
      </c>
      <c r="D184" s="35"/>
      <c r="E184" s="35"/>
      <c r="F184" s="34"/>
      <c r="G184" s="35"/>
      <c r="H184" s="34"/>
      <c r="I184" s="157"/>
      <c r="J184" s="54"/>
      <c r="K184" s="54"/>
      <c r="L184" s="55"/>
      <c r="M184" s="197"/>
      <c r="N184" s="83"/>
      <c r="O184" s="83"/>
      <c r="P184" s="83"/>
      <c r="Q184" s="83"/>
      <c r="R184" s="215"/>
      <c r="S184" s="215"/>
      <c r="T184" s="216"/>
      <c r="U184" s="96"/>
      <c r="V184" s="60"/>
      <c r="W184" s="83"/>
      <c r="X184" s="83"/>
      <c r="Y184" s="83"/>
      <c r="Z184" s="295"/>
      <c r="AA184" s="34"/>
      <c r="AB184" s="34"/>
      <c r="AC184" s="83"/>
      <c r="AD184" s="83"/>
      <c r="AE184" s="224"/>
      <c r="AF184" s="215"/>
      <c r="AG184" s="215"/>
      <c r="AH184" s="215"/>
      <c r="AI184" s="197"/>
    </row>
    <row r="185" spans="1:35" s="24" customFormat="1" ht="15" customHeight="1" x14ac:dyDescent="0.25">
      <c r="A185" s="35"/>
      <c r="B185" s="54"/>
      <c r="C185" s="214" t="str">
        <f>IFERROR(VLOOKUP($A185,'4. Company (at entry)'!$1:$1048576,2,FALSE), "")</f>
        <v/>
      </c>
      <c r="D185" s="35"/>
      <c r="E185" s="35"/>
      <c r="F185" s="34"/>
      <c r="G185" s="35"/>
      <c r="H185" s="34"/>
      <c r="I185" s="157"/>
      <c r="J185" s="54"/>
      <c r="K185" s="54"/>
      <c r="L185" s="55"/>
      <c r="M185" s="197"/>
      <c r="N185" s="83"/>
      <c r="O185" s="83"/>
      <c r="P185" s="83"/>
      <c r="Q185" s="83"/>
      <c r="R185" s="215"/>
      <c r="S185" s="215"/>
      <c r="T185" s="216"/>
      <c r="U185" s="96"/>
      <c r="V185" s="60"/>
      <c r="W185" s="83"/>
      <c r="X185" s="83"/>
      <c r="Y185" s="83"/>
      <c r="Z185" s="295"/>
      <c r="AA185" s="34"/>
      <c r="AB185" s="34"/>
      <c r="AC185" s="83"/>
      <c r="AD185" s="83"/>
      <c r="AE185" s="224"/>
      <c r="AF185" s="215"/>
      <c r="AG185" s="215"/>
      <c r="AH185" s="215"/>
      <c r="AI185" s="197"/>
    </row>
    <row r="186" spans="1:35" s="24" customFormat="1" ht="15" customHeight="1" x14ac:dyDescent="0.25">
      <c r="A186" s="35"/>
      <c r="B186" s="54"/>
      <c r="C186" s="214" t="str">
        <f>IFERROR(VLOOKUP($A186,'4. Company (at entry)'!$1:$1048576,2,FALSE), "")</f>
        <v/>
      </c>
      <c r="D186" s="35"/>
      <c r="E186" s="35"/>
      <c r="F186" s="34"/>
      <c r="G186" s="35"/>
      <c r="H186" s="34"/>
      <c r="I186" s="157"/>
      <c r="J186" s="54"/>
      <c r="K186" s="54"/>
      <c r="L186" s="55"/>
      <c r="M186" s="197"/>
      <c r="N186" s="83"/>
      <c r="O186" s="83"/>
      <c r="P186" s="83"/>
      <c r="Q186" s="83"/>
      <c r="R186" s="215"/>
      <c r="S186" s="215"/>
      <c r="T186" s="216"/>
      <c r="U186" s="96"/>
      <c r="V186" s="60"/>
      <c r="W186" s="83"/>
      <c r="X186" s="83"/>
      <c r="Y186" s="83"/>
      <c r="Z186" s="295"/>
      <c r="AA186" s="34"/>
      <c r="AB186" s="34"/>
      <c r="AC186" s="83"/>
      <c r="AD186" s="83"/>
      <c r="AE186" s="224"/>
      <c r="AF186" s="215"/>
      <c r="AG186" s="215"/>
      <c r="AH186" s="215"/>
      <c r="AI186" s="197"/>
    </row>
    <row r="187" spans="1:35" s="24" customFormat="1" ht="15" customHeight="1" x14ac:dyDescent="0.25">
      <c r="A187" s="35"/>
      <c r="B187" s="54"/>
      <c r="C187" s="214" t="str">
        <f>IFERROR(VLOOKUP($A187,'4. Company (at entry)'!$1:$1048576,2,FALSE), "")</f>
        <v/>
      </c>
      <c r="D187" s="35"/>
      <c r="E187" s="35"/>
      <c r="F187" s="34"/>
      <c r="G187" s="35"/>
      <c r="H187" s="34"/>
      <c r="I187" s="157"/>
      <c r="J187" s="54"/>
      <c r="K187" s="54"/>
      <c r="L187" s="55"/>
      <c r="M187" s="197"/>
      <c r="N187" s="83"/>
      <c r="O187" s="83"/>
      <c r="P187" s="83"/>
      <c r="Q187" s="83"/>
      <c r="R187" s="215"/>
      <c r="S187" s="215"/>
      <c r="T187" s="216"/>
      <c r="U187" s="96"/>
      <c r="V187" s="60"/>
      <c r="W187" s="83"/>
      <c r="X187" s="83"/>
      <c r="Y187" s="83"/>
      <c r="Z187" s="295"/>
      <c r="AA187" s="34"/>
      <c r="AB187" s="34"/>
      <c r="AC187" s="83"/>
      <c r="AD187" s="83"/>
      <c r="AE187" s="224"/>
      <c r="AF187" s="215"/>
      <c r="AG187" s="215"/>
      <c r="AH187" s="215"/>
      <c r="AI187" s="197"/>
    </row>
    <row r="188" spans="1:35" s="24" customFormat="1" ht="15" customHeight="1" x14ac:dyDescent="0.25">
      <c r="A188" s="35"/>
      <c r="B188" s="54"/>
      <c r="C188" s="214" t="str">
        <f>IFERROR(VLOOKUP($A188,'4. Company (at entry)'!$1:$1048576,2,FALSE), "")</f>
        <v/>
      </c>
      <c r="D188" s="35"/>
      <c r="E188" s="35"/>
      <c r="F188" s="34"/>
      <c r="G188" s="35"/>
      <c r="H188" s="34"/>
      <c r="I188" s="157"/>
      <c r="J188" s="54"/>
      <c r="K188" s="54"/>
      <c r="L188" s="55"/>
      <c r="M188" s="197"/>
      <c r="N188" s="83"/>
      <c r="O188" s="83"/>
      <c r="P188" s="83"/>
      <c r="Q188" s="83"/>
      <c r="R188" s="215"/>
      <c r="S188" s="215"/>
      <c r="T188" s="216"/>
      <c r="U188" s="96"/>
      <c r="V188" s="60"/>
      <c r="W188" s="83"/>
      <c r="X188" s="83"/>
      <c r="Y188" s="83"/>
      <c r="Z188" s="295"/>
      <c r="AA188" s="34"/>
      <c r="AB188" s="34"/>
      <c r="AC188" s="83"/>
      <c r="AD188" s="83"/>
      <c r="AE188" s="224"/>
      <c r="AF188" s="215"/>
      <c r="AG188" s="215"/>
      <c r="AH188" s="215"/>
      <c r="AI188" s="197"/>
    </row>
    <row r="189" spans="1:35" s="24" customFormat="1" ht="15" customHeight="1" x14ac:dyDescent="0.25">
      <c r="A189" s="35"/>
      <c r="B189" s="54"/>
      <c r="C189" s="214" t="str">
        <f>IFERROR(VLOOKUP($A189,'4. Company (at entry)'!$1:$1048576,2,FALSE), "")</f>
        <v/>
      </c>
      <c r="D189" s="35"/>
      <c r="E189" s="35"/>
      <c r="F189" s="34"/>
      <c r="G189" s="35"/>
      <c r="H189" s="34"/>
      <c r="I189" s="157"/>
      <c r="J189" s="54"/>
      <c r="K189" s="54"/>
      <c r="L189" s="55"/>
      <c r="M189" s="197"/>
      <c r="N189" s="83"/>
      <c r="O189" s="83"/>
      <c r="P189" s="83"/>
      <c r="Q189" s="83"/>
      <c r="R189" s="215"/>
      <c r="S189" s="215"/>
      <c r="T189" s="216"/>
      <c r="U189" s="96"/>
      <c r="V189" s="60"/>
      <c r="W189" s="83"/>
      <c r="X189" s="83"/>
      <c r="Y189" s="83"/>
      <c r="Z189" s="295"/>
      <c r="AA189" s="34"/>
      <c r="AB189" s="34"/>
      <c r="AC189" s="83"/>
      <c r="AD189" s="83"/>
      <c r="AE189" s="224"/>
      <c r="AF189" s="215"/>
      <c r="AG189" s="215"/>
      <c r="AH189" s="215"/>
      <c r="AI189" s="197"/>
    </row>
    <row r="190" spans="1:35" s="24" customFormat="1" ht="15" customHeight="1" x14ac:dyDescent="0.25">
      <c r="A190" s="35"/>
      <c r="B190" s="54"/>
      <c r="C190" s="214" t="str">
        <f>IFERROR(VLOOKUP($A190,'4. Company (at entry)'!$1:$1048576,2,FALSE), "")</f>
        <v/>
      </c>
      <c r="D190" s="35"/>
      <c r="E190" s="35"/>
      <c r="F190" s="34"/>
      <c r="G190" s="35"/>
      <c r="H190" s="34"/>
      <c r="I190" s="157"/>
      <c r="J190" s="54"/>
      <c r="K190" s="54"/>
      <c r="L190" s="55"/>
      <c r="M190" s="197"/>
      <c r="N190" s="83"/>
      <c r="O190" s="83"/>
      <c r="P190" s="83"/>
      <c r="Q190" s="83"/>
      <c r="R190" s="215"/>
      <c r="S190" s="215"/>
      <c r="T190" s="216"/>
      <c r="U190" s="96"/>
      <c r="V190" s="60"/>
      <c r="W190" s="83"/>
      <c r="X190" s="83"/>
      <c r="Y190" s="83"/>
      <c r="Z190" s="295"/>
      <c r="AA190" s="34"/>
      <c r="AB190" s="34"/>
      <c r="AC190" s="83"/>
      <c r="AD190" s="83"/>
      <c r="AE190" s="224"/>
      <c r="AF190" s="215"/>
      <c r="AG190" s="215"/>
      <c r="AH190" s="215"/>
      <c r="AI190" s="197"/>
    </row>
    <row r="191" spans="1:35" s="24" customFormat="1" ht="15" customHeight="1" x14ac:dyDescent="0.25">
      <c r="A191" s="35"/>
      <c r="B191" s="54"/>
      <c r="C191" s="214" t="str">
        <f>IFERROR(VLOOKUP($A191,'4. Company (at entry)'!$1:$1048576,2,FALSE), "")</f>
        <v/>
      </c>
      <c r="D191" s="35"/>
      <c r="E191" s="35"/>
      <c r="F191" s="34"/>
      <c r="G191" s="35"/>
      <c r="H191" s="34"/>
      <c r="I191" s="157"/>
      <c r="J191" s="54"/>
      <c r="K191" s="54"/>
      <c r="L191" s="55"/>
      <c r="M191" s="197"/>
      <c r="N191" s="83"/>
      <c r="O191" s="83"/>
      <c r="P191" s="83"/>
      <c r="Q191" s="83"/>
      <c r="R191" s="215"/>
      <c r="S191" s="215"/>
      <c r="T191" s="216"/>
      <c r="U191" s="96"/>
      <c r="V191" s="60"/>
      <c r="W191" s="83"/>
      <c r="X191" s="83"/>
      <c r="Y191" s="83"/>
      <c r="Z191" s="295"/>
      <c r="AA191" s="34"/>
      <c r="AB191" s="34"/>
      <c r="AC191" s="83"/>
      <c r="AD191" s="83"/>
      <c r="AE191" s="224"/>
      <c r="AF191" s="215"/>
      <c r="AG191" s="215"/>
      <c r="AH191" s="215"/>
      <c r="AI191" s="197"/>
    </row>
    <row r="192" spans="1:35" s="24" customFormat="1" ht="15" customHeight="1" x14ac:dyDescent="0.25">
      <c r="A192" s="35"/>
      <c r="B192" s="54"/>
      <c r="C192" s="214" t="str">
        <f>IFERROR(VLOOKUP($A192,'4. Company (at entry)'!$1:$1048576,2,FALSE), "")</f>
        <v/>
      </c>
      <c r="D192" s="35"/>
      <c r="E192" s="35"/>
      <c r="F192" s="34"/>
      <c r="G192" s="35"/>
      <c r="H192" s="34"/>
      <c r="I192" s="157"/>
      <c r="J192" s="54"/>
      <c r="K192" s="54"/>
      <c r="L192" s="55"/>
      <c r="M192" s="197"/>
      <c r="N192" s="83"/>
      <c r="O192" s="83"/>
      <c r="P192" s="83"/>
      <c r="Q192" s="83"/>
      <c r="R192" s="215"/>
      <c r="S192" s="215"/>
      <c r="T192" s="216"/>
      <c r="U192" s="96"/>
      <c r="V192" s="60"/>
      <c r="W192" s="83"/>
      <c r="X192" s="83"/>
      <c r="Y192" s="83"/>
      <c r="Z192" s="295"/>
      <c r="AA192" s="34"/>
      <c r="AB192" s="34"/>
      <c r="AC192" s="83"/>
      <c r="AD192" s="83"/>
      <c r="AE192" s="224"/>
      <c r="AF192" s="215"/>
      <c r="AG192" s="215"/>
      <c r="AH192" s="215"/>
      <c r="AI192" s="197"/>
    </row>
    <row r="193" spans="1:35" s="24" customFormat="1" ht="15" customHeight="1" x14ac:dyDescent="0.25">
      <c r="A193" s="35"/>
      <c r="B193" s="54"/>
      <c r="C193" s="214" t="str">
        <f>IFERROR(VLOOKUP($A193,'4. Company (at entry)'!$1:$1048576,2,FALSE), "")</f>
        <v/>
      </c>
      <c r="D193" s="35"/>
      <c r="E193" s="35"/>
      <c r="F193" s="34"/>
      <c r="G193" s="35"/>
      <c r="H193" s="34"/>
      <c r="I193" s="157"/>
      <c r="J193" s="54"/>
      <c r="K193" s="54"/>
      <c r="L193" s="55"/>
      <c r="M193" s="197"/>
      <c r="N193" s="83"/>
      <c r="O193" s="83"/>
      <c r="P193" s="83"/>
      <c r="Q193" s="83"/>
      <c r="R193" s="215"/>
      <c r="S193" s="215"/>
      <c r="T193" s="216"/>
      <c r="U193" s="96"/>
      <c r="V193" s="60"/>
      <c r="W193" s="83"/>
      <c r="X193" s="83"/>
      <c r="Y193" s="83"/>
      <c r="Z193" s="295"/>
      <c r="AA193" s="34"/>
      <c r="AB193" s="34"/>
      <c r="AC193" s="83"/>
      <c r="AD193" s="83"/>
      <c r="AE193" s="224"/>
      <c r="AF193" s="215"/>
      <c r="AG193" s="215"/>
      <c r="AH193" s="215"/>
      <c r="AI193" s="197"/>
    </row>
    <row r="194" spans="1:35" s="24" customFormat="1" ht="15" customHeight="1" x14ac:dyDescent="0.25">
      <c r="A194" s="35"/>
      <c r="B194" s="54"/>
      <c r="C194" s="214" t="str">
        <f>IFERROR(VLOOKUP($A194,'4. Company (at entry)'!$1:$1048576,2,FALSE), "")</f>
        <v/>
      </c>
      <c r="D194" s="35"/>
      <c r="E194" s="35"/>
      <c r="F194" s="34"/>
      <c r="G194" s="35"/>
      <c r="H194" s="34"/>
      <c r="I194" s="157"/>
      <c r="J194" s="54"/>
      <c r="K194" s="54"/>
      <c r="L194" s="55"/>
      <c r="M194" s="197"/>
      <c r="N194" s="83"/>
      <c r="O194" s="83"/>
      <c r="P194" s="83"/>
      <c r="Q194" s="83"/>
      <c r="R194" s="215"/>
      <c r="S194" s="215"/>
      <c r="T194" s="216"/>
      <c r="U194" s="96"/>
      <c r="V194" s="60"/>
      <c r="W194" s="83"/>
      <c r="X194" s="83"/>
      <c r="Y194" s="83"/>
      <c r="Z194" s="295"/>
      <c r="AA194" s="34"/>
      <c r="AB194" s="34"/>
      <c r="AC194" s="83"/>
      <c r="AD194" s="83"/>
      <c r="AE194" s="224"/>
      <c r="AF194" s="215"/>
      <c r="AG194" s="215"/>
      <c r="AH194" s="215"/>
      <c r="AI194" s="197"/>
    </row>
    <row r="195" spans="1:35" s="24" customFormat="1" ht="15" customHeight="1" x14ac:dyDescent="0.25">
      <c r="A195" s="35"/>
      <c r="B195" s="54"/>
      <c r="C195" s="214" t="str">
        <f>IFERROR(VLOOKUP($A195,'4. Company (at entry)'!$1:$1048576,2,FALSE), "")</f>
        <v/>
      </c>
      <c r="D195" s="35"/>
      <c r="E195" s="35"/>
      <c r="F195" s="34"/>
      <c r="G195" s="35"/>
      <c r="H195" s="34"/>
      <c r="I195" s="157"/>
      <c r="J195" s="54"/>
      <c r="K195" s="54"/>
      <c r="L195" s="55"/>
      <c r="M195" s="197"/>
      <c r="N195" s="83"/>
      <c r="O195" s="83"/>
      <c r="P195" s="83"/>
      <c r="Q195" s="83"/>
      <c r="R195" s="215"/>
      <c r="S195" s="215"/>
      <c r="T195" s="216"/>
      <c r="U195" s="96"/>
      <c r="V195" s="60"/>
      <c r="W195" s="83"/>
      <c r="X195" s="83"/>
      <c r="Y195" s="83"/>
      <c r="Z195" s="295"/>
      <c r="AA195" s="34"/>
      <c r="AB195" s="34"/>
      <c r="AC195" s="83"/>
      <c r="AD195" s="83"/>
      <c r="AE195" s="224"/>
      <c r="AF195" s="215"/>
      <c r="AG195" s="215"/>
      <c r="AH195" s="215"/>
      <c r="AI195" s="197"/>
    </row>
    <row r="196" spans="1:35" s="24" customFormat="1" ht="15" customHeight="1" x14ac:dyDescent="0.25">
      <c r="A196" s="35"/>
      <c r="B196" s="54"/>
      <c r="C196" s="214" t="str">
        <f>IFERROR(VLOOKUP($A196,'4. Company (at entry)'!$1:$1048576,2,FALSE), "")</f>
        <v/>
      </c>
      <c r="D196" s="35"/>
      <c r="E196" s="35"/>
      <c r="F196" s="34"/>
      <c r="G196" s="35"/>
      <c r="H196" s="34"/>
      <c r="I196" s="157"/>
      <c r="J196" s="54"/>
      <c r="K196" s="54"/>
      <c r="L196" s="55"/>
      <c r="M196" s="197"/>
      <c r="N196" s="83"/>
      <c r="O196" s="83"/>
      <c r="P196" s="83"/>
      <c r="Q196" s="83"/>
      <c r="R196" s="215"/>
      <c r="S196" s="215"/>
      <c r="T196" s="216"/>
      <c r="U196" s="96"/>
      <c r="V196" s="60"/>
      <c r="W196" s="83"/>
      <c r="X196" s="83"/>
      <c r="Y196" s="83"/>
      <c r="Z196" s="295"/>
      <c r="AA196" s="34"/>
      <c r="AB196" s="34"/>
      <c r="AC196" s="83"/>
      <c r="AD196" s="83"/>
      <c r="AE196" s="224"/>
      <c r="AF196" s="215"/>
      <c r="AG196" s="215"/>
      <c r="AH196" s="215"/>
      <c r="AI196" s="197"/>
    </row>
    <row r="197" spans="1:35" s="24" customFormat="1" ht="15" customHeight="1" x14ac:dyDescent="0.25">
      <c r="A197" s="35"/>
      <c r="B197" s="54"/>
      <c r="C197" s="214" t="str">
        <f>IFERROR(VLOOKUP($A197,'4. Company (at entry)'!$1:$1048576,2,FALSE), "")</f>
        <v/>
      </c>
      <c r="D197" s="35"/>
      <c r="E197" s="35"/>
      <c r="F197" s="34"/>
      <c r="G197" s="35"/>
      <c r="H197" s="34"/>
      <c r="I197" s="157"/>
      <c r="J197" s="54"/>
      <c r="K197" s="54"/>
      <c r="L197" s="55"/>
      <c r="M197" s="197"/>
      <c r="N197" s="83"/>
      <c r="O197" s="83"/>
      <c r="P197" s="83"/>
      <c r="Q197" s="83"/>
      <c r="R197" s="215"/>
      <c r="S197" s="215"/>
      <c r="T197" s="216"/>
      <c r="U197" s="96"/>
      <c r="V197" s="60"/>
      <c r="W197" s="83"/>
      <c r="X197" s="83"/>
      <c r="Y197" s="83"/>
      <c r="Z197" s="295"/>
      <c r="AA197" s="34"/>
      <c r="AB197" s="34"/>
      <c r="AC197" s="83"/>
      <c r="AD197" s="83"/>
      <c r="AE197" s="224"/>
      <c r="AF197" s="215"/>
      <c r="AG197" s="215"/>
      <c r="AH197" s="215"/>
      <c r="AI197" s="197"/>
    </row>
    <row r="198" spans="1:35" s="24" customFormat="1" ht="15" customHeight="1" x14ac:dyDescent="0.25">
      <c r="A198" s="35"/>
      <c r="B198" s="54"/>
      <c r="C198" s="214" t="str">
        <f>IFERROR(VLOOKUP($A198,'4. Company (at entry)'!$1:$1048576,2,FALSE), "")</f>
        <v/>
      </c>
      <c r="D198" s="35"/>
      <c r="E198" s="35"/>
      <c r="F198" s="34"/>
      <c r="G198" s="35"/>
      <c r="H198" s="34"/>
      <c r="I198" s="157"/>
      <c r="J198" s="54"/>
      <c r="K198" s="54"/>
      <c r="L198" s="55"/>
      <c r="M198" s="197"/>
      <c r="N198" s="83"/>
      <c r="O198" s="83"/>
      <c r="P198" s="83"/>
      <c r="Q198" s="83"/>
      <c r="R198" s="215"/>
      <c r="S198" s="215"/>
      <c r="T198" s="216"/>
      <c r="U198" s="96"/>
      <c r="V198" s="60"/>
      <c r="W198" s="83"/>
      <c r="X198" s="83"/>
      <c r="Y198" s="83"/>
      <c r="Z198" s="295"/>
      <c r="AA198" s="34"/>
      <c r="AB198" s="34"/>
      <c r="AC198" s="83"/>
      <c r="AD198" s="83"/>
      <c r="AE198" s="224"/>
      <c r="AF198" s="215"/>
      <c r="AG198" s="215"/>
      <c r="AH198" s="215"/>
      <c r="AI198" s="197"/>
    </row>
    <row r="199" spans="1:35" s="24" customFormat="1" ht="15" customHeight="1" x14ac:dyDescent="0.25">
      <c r="A199" s="35"/>
      <c r="B199" s="54"/>
      <c r="C199" s="214" t="str">
        <f>IFERROR(VLOOKUP($A199,'4. Company (at entry)'!$1:$1048576,2,FALSE), "")</f>
        <v/>
      </c>
      <c r="D199" s="35"/>
      <c r="E199" s="35"/>
      <c r="F199" s="34"/>
      <c r="G199" s="35"/>
      <c r="H199" s="34"/>
      <c r="I199" s="157"/>
      <c r="J199" s="54"/>
      <c r="K199" s="54"/>
      <c r="L199" s="55"/>
      <c r="M199" s="197"/>
      <c r="N199" s="83"/>
      <c r="O199" s="83"/>
      <c r="P199" s="83"/>
      <c r="Q199" s="83"/>
      <c r="R199" s="215"/>
      <c r="S199" s="215"/>
      <c r="T199" s="216"/>
      <c r="U199" s="96"/>
      <c r="V199" s="60"/>
      <c r="W199" s="83"/>
      <c r="X199" s="83"/>
      <c r="Y199" s="83"/>
      <c r="Z199" s="295"/>
      <c r="AA199" s="34"/>
      <c r="AB199" s="34"/>
      <c r="AC199" s="83"/>
      <c r="AD199" s="83"/>
      <c r="AE199" s="224"/>
      <c r="AF199" s="215"/>
      <c r="AG199" s="215"/>
      <c r="AH199" s="215"/>
      <c r="AI199" s="197"/>
    </row>
    <row r="200" spans="1:35" s="24" customFormat="1" ht="15" customHeight="1" x14ac:dyDescent="0.25">
      <c r="A200" s="35"/>
      <c r="B200" s="54"/>
      <c r="C200" s="214" t="str">
        <f>IFERROR(VLOOKUP($A200,'4. Company (at entry)'!$1:$1048576,2,FALSE), "")</f>
        <v/>
      </c>
      <c r="D200" s="35"/>
      <c r="E200" s="35"/>
      <c r="F200" s="34"/>
      <c r="G200" s="35"/>
      <c r="H200" s="34"/>
      <c r="I200" s="157"/>
      <c r="J200" s="54"/>
      <c r="K200" s="54"/>
      <c r="L200" s="55"/>
      <c r="M200" s="197"/>
      <c r="N200" s="83"/>
      <c r="O200" s="83"/>
      <c r="P200" s="83"/>
      <c r="Q200" s="83"/>
      <c r="R200" s="215"/>
      <c r="S200" s="215"/>
      <c r="T200" s="216"/>
      <c r="U200" s="96"/>
      <c r="V200" s="60"/>
      <c r="W200" s="83"/>
      <c r="X200" s="83"/>
      <c r="Y200" s="83"/>
      <c r="Z200" s="295"/>
      <c r="AA200" s="34"/>
      <c r="AB200" s="34"/>
      <c r="AC200" s="83"/>
      <c r="AD200" s="83"/>
      <c r="AE200" s="224"/>
      <c r="AF200" s="215"/>
      <c r="AG200" s="215"/>
      <c r="AH200" s="215"/>
      <c r="AI200" s="197"/>
    </row>
    <row r="201" spans="1:35" s="24" customFormat="1" ht="15" customHeight="1" x14ac:dyDescent="0.25">
      <c r="A201" s="35"/>
      <c r="B201" s="54"/>
      <c r="C201" s="214" t="str">
        <f>IFERROR(VLOOKUP($A201,'4. Company (at entry)'!$1:$1048576,2,FALSE), "")</f>
        <v/>
      </c>
      <c r="D201" s="35"/>
      <c r="E201" s="35"/>
      <c r="F201" s="34"/>
      <c r="G201" s="35"/>
      <c r="H201" s="34"/>
      <c r="I201" s="157"/>
      <c r="J201" s="54"/>
      <c r="K201" s="54"/>
      <c r="L201" s="55"/>
      <c r="M201" s="197"/>
      <c r="N201" s="83"/>
      <c r="O201" s="83"/>
      <c r="P201" s="83"/>
      <c r="Q201" s="83"/>
      <c r="R201" s="215"/>
      <c r="S201" s="215"/>
      <c r="T201" s="216"/>
      <c r="U201" s="96"/>
      <c r="V201" s="60"/>
      <c r="W201" s="83"/>
      <c r="X201" s="83"/>
      <c r="Y201" s="83"/>
      <c r="Z201" s="295"/>
      <c r="AA201" s="34"/>
      <c r="AB201" s="34"/>
      <c r="AC201" s="83"/>
      <c r="AD201" s="83"/>
      <c r="AE201" s="224"/>
      <c r="AF201" s="215"/>
      <c r="AG201" s="215"/>
      <c r="AH201" s="215"/>
      <c r="AI201" s="197"/>
    </row>
    <row r="202" spans="1:35" s="24" customFormat="1" ht="15" customHeight="1" x14ac:dyDescent="0.25">
      <c r="A202" s="35"/>
      <c r="B202" s="54"/>
      <c r="C202" s="214" t="str">
        <f>IFERROR(VLOOKUP($A202,'4. Company (at entry)'!$1:$1048576,2,FALSE), "")</f>
        <v/>
      </c>
      <c r="D202" s="35"/>
      <c r="E202" s="35"/>
      <c r="F202" s="34"/>
      <c r="G202" s="35"/>
      <c r="H202" s="34"/>
      <c r="I202" s="157"/>
      <c r="J202" s="54"/>
      <c r="K202" s="54"/>
      <c r="L202" s="55"/>
      <c r="M202" s="197"/>
      <c r="N202" s="83"/>
      <c r="O202" s="83"/>
      <c r="P202" s="83"/>
      <c r="Q202" s="83"/>
      <c r="R202" s="215"/>
      <c r="S202" s="215"/>
      <c r="T202" s="216"/>
      <c r="U202" s="96"/>
      <c r="V202" s="60"/>
      <c r="W202" s="83"/>
      <c r="X202" s="83"/>
      <c r="Y202" s="83"/>
      <c r="Z202" s="295"/>
      <c r="AA202" s="34"/>
      <c r="AB202" s="34"/>
      <c r="AC202" s="83"/>
      <c r="AD202" s="83"/>
      <c r="AE202" s="224"/>
      <c r="AF202" s="215"/>
      <c r="AG202" s="215"/>
      <c r="AH202" s="215"/>
      <c r="AI202" s="197"/>
    </row>
    <row r="203" spans="1:35" s="24" customFormat="1" ht="15" customHeight="1" thickBot="1" x14ac:dyDescent="0.3">
      <c r="A203" s="36"/>
      <c r="B203" s="56"/>
      <c r="C203" s="217" t="str">
        <f>IFERROR(VLOOKUP($A203,'4. Company (at entry)'!$1:$1048576,2,FALSE), "")</f>
        <v/>
      </c>
      <c r="D203" s="36"/>
      <c r="E203" s="36"/>
      <c r="F203" s="36"/>
      <c r="G203" s="36"/>
      <c r="H203" s="36"/>
      <c r="I203" s="218"/>
      <c r="J203" s="56"/>
      <c r="K203" s="56"/>
      <c r="L203" s="56"/>
      <c r="M203" s="297"/>
      <c r="N203" s="84"/>
      <c r="O203" s="84"/>
      <c r="P203" s="84"/>
      <c r="Q203" s="84"/>
      <c r="R203" s="85"/>
      <c r="S203" s="85"/>
      <c r="T203" s="220"/>
      <c r="U203" s="97"/>
      <c r="V203" s="219"/>
      <c r="W203" s="84"/>
      <c r="X203" s="84"/>
      <c r="Y203" s="84"/>
      <c r="Z203" s="297"/>
      <c r="AA203" s="36"/>
      <c r="AB203" s="36"/>
      <c r="AC203" s="84"/>
      <c r="AD203" s="84"/>
      <c r="AE203" s="225"/>
      <c r="AF203" s="85"/>
      <c r="AG203" s="85"/>
      <c r="AH203" s="85"/>
      <c r="AI203" s="297"/>
    </row>
    <row r="204" spans="1:35" ht="15" customHeight="1" x14ac:dyDescent="0.2">
      <c r="A204" s="1" t="s">
        <v>1887</v>
      </c>
    </row>
  </sheetData>
  <mergeCells count="6">
    <mergeCell ref="D3:M3"/>
    <mergeCell ref="AA3:AI3"/>
    <mergeCell ref="D2:AI2"/>
    <mergeCell ref="N3:Z3"/>
    <mergeCell ref="A2:B2"/>
    <mergeCell ref="A3:B3"/>
  </mergeCells>
  <conditionalFormatting sqref="A2:A3 C2:C3">
    <cfRule type="containsText" dxfId="24" priority="1" operator="containsText" text="Mandatory: Tab">
      <formula>NOT(ISERROR(SEARCH("Mandatory: Tab",A2)))</formula>
    </cfRule>
  </conditionalFormatting>
  <dataValidations count="1">
    <dataValidation errorStyle="warning" allowBlank="1" showInputMessage="1" sqref="B10:B203" xr:uid="{2933E5F7-CA0E-4786-B309-D403DD6886DA}"/>
  </dataValidations>
  <pageMargins left="0.7" right="0.7" top="0.75" bottom="0.75" header="0.3" footer="0.3"/>
  <pageSetup scale="21" fitToHeight="0" orientation="landscape" horizontalDpi="1200" verticalDpi="1200" r:id="rId1"/>
  <extLst>
    <ext xmlns:x14="http://schemas.microsoft.com/office/spreadsheetml/2009/9/main" uri="{CCE6A557-97BC-4b89-ADB6-D9C93CAAB3DF}">
      <x14:dataValidations xmlns:xm="http://schemas.microsoft.com/office/excel/2006/main" count="9">
        <x14:dataValidation type="list" allowBlank="1" showInputMessage="1" showErrorMessage="1" xr:uid="{6519104F-63AB-42D3-9245-1B48307AEA04}">
          <x14:formula1>
            <xm:f>OFFSET('12. Dropdown Options'!$D$5,0,0,COUNTA('12. Dropdown Options'!$D:$D)-1,1)</xm:f>
          </x14:formula1>
          <xm:sqref>U5:U203</xm:sqref>
        </x14:dataValidation>
        <x14:dataValidation type="list" allowBlank="1" showInputMessage="1" showErrorMessage="1" xr:uid="{87A9581D-4E2A-4502-86BA-30152F48FFFE}">
          <x14:formula1>
            <xm:f>OFFSET('12. Dropdown Options'!$AF$5,0,0,COUNTA('12. Dropdown Options'!$AF:$AF)-1,1)</xm:f>
          </x14:formula1>
          <xm:sqref>E5:E203</xm:sqref>
        </x14:dataValidation>
        <x14:dataValidation type="list" allowBlank="1" showInputMessage="1" showErrorMessage="1" xr:uid="{93892A8B-D90E-4682-94A9-D59ECFACBACA}">
          <x14:formula1>
            <xm:f>OFFSET('12. Dropdown Options'!$AI$5,0,0,COUNTA('12. Dropdown Options'!$AI:$AI)-1,1)</xm:f>
          </x14:formula1>
          <xm:sqref>F5:F203</xm:sqref>
        </x14:dataValidation>
        <x14:dataValidation type="list" allowBlank="1" showInputMessage="1" showErrorMessage="1" xr:uid="{6F3E9EFE-FBFB-46B6-BB00-C5683F5B3544}">
          <x14:formula1>
            <xm:f>OFFSET('12. Dropdown Options'!$AO$5,0,0,COUNTA('12. Dropdown Options'!$AO:$AO)-1,1)</xm:f>
          </x14:formula1>
          <xm:sqref>H5:H203</xm:sqref>
        </x14:dataValidation>
        <x14:dataValidation type="list" allowBlank="1" showInputMessage="1" showErrorMessage="1" xr:uid="{B617EE6B-813D-4B99-B5A9-9FD716C1A1C7}">
          <x14:formula1>
            <xm:f>OFFSET('12. Dropdown Options'!$AL$5,0,0,COUNTA('12. Dropdown Options'!$AL:$AL)-1,1)</xm:f>
          </x14:formula1>
          <xm:sqref>G5:G203</xm:sqref>
        </x14:dataValidation>
        <x14:dataValidation type="list" allowBlank="1" showInputMessage="1" showErrorMessage="1" xr:uid="{EBAD9AE5-C6F8-4021-9EDE-BC4FF3513065}">
          <x14:formula1>
            <xm:f>OFFSET('12. Dropdown Options'!$AC$5,0,0,COUNTA('12. Dropdown Options'!$AC:$AC)-1,1)</xm:f>
          </x14:formula1>
          <xm:sqref>D5:D203</xm:sqref>
        </x14:dataValidation>
        <x14:dataValidation type="list" allowBlank="1" showInputMessage="1" showErrorMessage="1" xr:uid="{B8E96DFE-1F08-44D7-B8B0-FB3B19945598}">
          <x14:formula1>
            <xm:f>OFFSET('12. Dropdown Options'!$AR$5,0,0,COUNTA('12. Dropdown Options'!$AR:$AR)-1,1)</xm:f>
          </x14:formula1>
          <xm:sqref>AA5:AA203</xm:sqref>
        </x14:dataValidation>
        <x14:dataValidation type="list" allowBlank="1" showInputMessage="1" showErrorMessage="1" xr:uid="{521533A4-1CC9-445F-98E8-03B8732D12C0}">
          <x14:formula1>
            <xm:f>OFFSET('12. Dropdown Options'!$AU$5,0,0,COUNTA('12. Dropdown Options'!$AU:$AU)-1,1)</xm:f>
          </x14:formula1>
          <xm:sqref>AB5:AB203</xm:sqref>
        </x14:dataValidation>
        <x14:dataValidation type="list" errorStyle="warning" allowBlank="1" showInputMessage="1" xr:uid="{89705255-2B72-4CE4-9CB6-CEB09B463F2F}">
          <x14:formula1>
            <xm:f>OFFSET('4. Company (at entry)'!$A$5,0,0,COUNTA('4. Company (at entry)'!$A:$A)-1,1)</xm:f>
          </x14:formula1>
          <xm:sqref>A5:A203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8E2D-CC12-43D3-AFFB-0073C2B88C48}">
  <sheetPr>
    <tabColor rgb="FF00B0F0"/>
    <pageSetUpPr fitToPage="1"/>
  </sheetPr>
  <dimension ref="A1:AR204"/>
  <sheetViews>
    <sheetView showGridLines="0" zoomScale="90" zoomScaleNormal="90" workbookViewId="0">
      <pane xSplit="4" ySplit="4" topLeftCell="E5" activePane="bottomRight" state="frozen"/>
      <selection pane="topRight" activeCell="E1" sqref="E1"/>
      <selection pane="bottomLeft" activeCell="A6" sqref="A6"/>
      <selection pane="bottomRight" activeCell="A4" sqref="A4"/>
    </sheetView>
  </sheetViews>
  <sheetFormatPr defaultColWidth="22" defaultRowHeight="15" customHeight="1" x14ac:dyDescent="0.2"/>
  <cols>
    <col min="1" max="1" width="25" style="1" customWidth="1"/>
    <col min="2" max="2" width="16.7109375" style="1" customWidth="1"/>
    <col min="3" max="3" width="9.7109375" style="19" bestFit="1" customWidth="1"/>
    <col min="4" max="4" width="28.7109375" style="1" customWidth="1"/>
    <col min="5" max="5" width="25.42578125" style="1" customWidth="1"/>
    <col min="6" max="10" width="13.7109375" style="1" customWidth="1"/>
    <col min="11" max="11" width="10" style="19" bestFit="1" customWidth="1"/>
    <col min="12" max="12" width="12.28515625" style="19" bestFit="1" customWidth="1"/>
    <col min="13" max="13" width="12.85546875" style="19" customWidth="1"/>
    <col min="14" max="14" width="11.5703125" style="19" customWidth="1"/>
    <col min="15" max="16" width="13.28515625" style="19" customWidth="1"/>
    <col min="17" max="17" width="19.28515625" style="19" customWidth="1"/>
    <col min="18" max="18" width="13.42578125" style="1" customWidth="1"/>
    <col min="19" max="22" width="15.7109375" style="1" customWidth="1"/>
    <col min="23" max="23" width="25.140625" style="1" customWidth="1"/>
    <col min="24" max="24" width="16.140625" style="1" customWidth="1"/>
    <col min="25" max="25" width="21.7109375" style="1" customWidth="1"/>
    <col min="26" max="26" width="19.7109375" style="1" bestFit="1" customWidth="1"/>
    <col min="27" max="27" width="14" style="1" customWidth="1"/>
    <col min="28" max="29" width="21.140625" style="1" customWidth="1"/>
    <col min="30" max="30" width="50.140625" style="1" bestFit="1" customWidth="1"/>
    <col min="31" max="31" width="10.42578125" style="19" customWidth="1"/>
    <col min="32" max="32" width="19.28515625" style="1" bestFit="1" customWidth="1"/>
    <col min="33" max="33" width="12.7109375" style="221" customWidth="1"/>
    <col min="34" max="34" width="14.42578125" style="1" bestFit="1" customWidth="1"/>
    <col min="35" max="35" width="13.28515625" style="1" customWidth="1"/>
    <col min="36" max="36" width="22" style="1"/>
    <col min="37" max="37" width="40.7109375" style="1" bestFit="1" customWidth="1"/>
    <col min="38" max="38" width="10.42578125" style="19" customWidth="1"/>
    <col min="39" max="39" width="19.28515625" style="1" bestFit="1" customWidth="1"/>
    <col min="40" max="40" width="12.7109375" style="221" customWidth="1"/>
    <col min="41" max="41" width="14.42578125" style="1" bestFit="1" customWidth="1"/>
    <col min="42" max="42" width="13.28515625" style="1" customWidth="1"/>
    <col min="43" max="16384" width="22" style="1"/>
  </cols>
  <sheetData>
    <row r="1" spans="1:44" ht="15" customHeight="1" thickBot="1" x14ac:dyDescent="0.25">
      <c r="A1" s="332" t="str">
        <f>'1. Instructions'!$A$1</f>
        <v>ILPA Portfolio Company Metrics Template (v. 1.0) - This file was last updated on March 21, 2019</v>
      </c>
    </row>
    <row r="2" spans="1:44" s="58" customFormat="1" ht="15" customHeight="1" thickBot="1" x14ac:dyDescent="0.25">
      <c r="A2" s="521" t="str">
        <f>IF('2. Fund Level'!B5&lt;&gt;"", '2. Fund Level'!B5, "Mandatory: Tab 2")</f>
        <v>Best Practices Fund II, L.P.</v>
      </c>
      <c r="B2" s="521"/>
      <c r="C2" s="266"/>
      <c r="D2" s="266"/>
      <c r="E2" s="266"/>
      <c r="F2" s="553" t="s">
        <v>156</v>
      </c>
      <c r="G2" s="554"/>
      <c r="H2" s="554"/>
      <c r="I2" s="554"/>
      <c r="J2" s="554"/>
      <c r="K2" s="555"/>
      <c r="L2" s="560" t="str">
        <f>IF('2. Fund Level'!$B$7="","Mandatory: Tab 2",IFERROR('2. Fund Level'!$B$7,""))</f>
        <v>USD</v>
      </c>
      <c r="M2" s="560"/>
      <c r="N2" s="560"/>
      <c r="O2" s="560"/>
      <c r="P2" s="560"/>
      <c r="Q2" s="561"/>
      <c r="R2" s="562" t="s">
        <v>150</v>
      </c>
      <c r="S2" s="545"/>
      <c r="T2" s="545"/>
      <c r="U2" s="545"/>
      <c r="V2" s="545"/>
      <c r="W2" s="545"/>
      <c r="X2" s="545"/>
      <c r="Y2" s="545"/>
      <c r="Z2" s="545"/>
      <c r="AA2" s="545"/>
      <c r="AB2" s="545"/>
      <c r="AC2" s="563"/>
      <c r="AD2" s="547" t="s">
        <v>704</v>
      </c>
      <c r="AE2" s="547"/>
      <c r="AF2" s="547"/>
      <c r="AG2" s="547"/>
      <c r="AH2" s="547"/>
      <c r="AI2" s="547"/>
      <c r="AJ2" s="547"/>
      <c r="AK2" s="547" t="s">
        <v>704</v>
      </c>
      <c r="AL2" s="547"/>
      <c r="AM2" s="547"/>
      <c r="AN2" s="547"/>
      <c r="AO2" s="547"/>
      <c r="AP2" s="547"/>
      <c r="AQ2" s="548"/>
    </row>
    <row r="3" spans="1:44" s="58" customFormat="1" ht="15" customHeight="1" thickBot="1" x14ac:dyDescent="0.25">
      <c r="A3" s="520">
        <f>IF('2. Fund Level'!B6&lt;&gt;"", '2. Fund Level'!B6, "Mandatory: Tab 2")</f>
        <v>43465</v>
      </c>
      <c r="B3" s="520"/>
      <c r="C3" s="455"/>
      <c r="D3" s="461"/>
      <c r="E3" s="462"/>
      <c r="F3" s="557" t="s">
        <v>144</v>
      </c>
      <c r="G3" s="558"/>
      <c r="H3" s="558"/>
      <c r="I3" s="558"/>
      <c r="J3" s="558"/>
      <c r="K3" s="558"/>
      <c r="L3" s="558"/>
      <c r="M3" s="558"/>
      <c r="N3" s="558"/>
      <c r="O3" s="558"/>
      <c r="P3" s="558"/>
      <c r="Q3" s="559"/>
      <c r="R3" s="529" t="s">
        <v>132</v>
      </c>
      <c r="S3" s="529"/>
      <c r="T3" s="529"/>
      <c r="U3" s="529"/>
      <c r="V3" s="529"/>
      <c r="W3" s="529"/>
      <c r="X3" s="529"/>
      <c r="Y3" s="556"/>
      <c r="Z3" s="529" t="s">
        <v>154</v>
      </c>
      <c r="AA3" s="529"/>
      <c r="AB3" s="529"/>
      <c r="AC3" s="556"/>
      <c r="AD3" s="552" t="s">
        <v>764</v>
      </c>
      <c r="AE3" s="542"/>
      <c r="AF3" s="542"/>
      <c r="AG3" s="542"/>
      <c r="AH3" s="542"/>
      <c r="AI3" s="542"/>
      <c r="AJ3" s="543"/>
      <c r="AK3" s="549" t="s">
        <v>772</v>
      </c>
      <c r="AL3" s="550"/>
      <c r="AM3" s="550"/>
      <c r="AN3" s="550"/>
      <c r="AO3" s="550"/>
      <c r="AP3" s="550"/>
      <c r="AQ3" s="551"/>
      <c r="AR3" s="351"/>
    </row>
    <row r="4" spans="1:44" s="15" customFormat="1" ht="57" customHeight="1" thickBot="1" x14ac:dyDescent="0.3">
      <c r="A4" s="459" t="s">
        <v>228</v>
      </c>
      <c r="B4" s="459" t="s">
        <v>714</v>
      </c>
      <c r="C4" s="460" t="s">
        <v>56</v>
      </c>
      <c r="D4" s="459" t="s">
        <v>15</v>
      </c>
      <c r="E4" s="460" t="s">
        <v>1551</v>
      </c>
      <c r="F4" s="456" t="s">
        <v>656</v>
      </c>
      <c r="G4" s="457" t="s">
        <v>81</v>
      </c>
      <c r="H4" s="457" t="s">
        <v>82</v>
      </c>
      <c r="I4" s="457" t="s">
        <v>85</v>
      </c>
      <c r="J4" s="457" t="s">
        <v>83</v>
      </c>
      <c r="K4" s="457" t="s">
        <v>84</v>
      </c>
      <c r="L4" s="457" t="s">
        <v>263</v>
      </c>
      <c r="M4" s="457" t="s">
        <v>643</v>
      </c>
      <c r="N4" s="457" t="s">
        <v>644</v>
      </c>
      <c r="O4" s="457" t="s">
        <v>1565</v>
      </c>
      <c r="P4" s="457" t="s">
        <v>1566</v>
      </c>
      <c r="Q4" s="458" t="s">
        <v>189</v>
      </c>
      <c r="R4" s="368" t="s">
        <v>149</v>
      </c>
      <c r="S4" s="365" t="s">
        <v>176</v>
      </c>
      <c r="T4" s="366" t="s">
        <v>1563</v>
      </c>
      <c r="U4" s="365" t="s">
        <v>1514</v>
      </c>
      <c r="V4" s="365" t="s">
        <v>148</v>
      </c>
      <c r="W4" s="369" t="s">
        <v>117</v>
      </c>
      <c r="X4" s="369" t="s">
        <v>121</v>
      </c>
      <c r="Y4" s="367" t="s">
        <v>190</v>
      </c>
      <c r="Z4" s="365" t="s">
        <v>66</v>
      </c>
      <c r="AA4" s="365" t="s">
        <v>54</v>
      </c>
      <c r="AB4" s="369" t="s">
        <v>196</v>
      </c>
      <c r="AC4" s="371" t="s">
        <v>195</v>
      </c>
      <c r="AD4" s="368" t="s">
        <v>765</v>
      </c>
      <c r="AE4" s="369" t="s">
        <v>766</v>
      </c>
      <c r="AF4" s="369" t="s">
        <v>767</v>
      </c>
      <c r="AG4" s="370" t="s">
        <v>768</v>
      </c>
      <c r="AH4" s="369" t="s">
        <v>769</v>
      </c>
      <c r="AI4" s="369" t="s">
        <v>770</v>
      </c>
      <c r="AJ4" s="386" t="s">
        <v>771</v>
      </c>
      <c r="AK4" s="382" t="s">
        <v>773</v>
      </c>
      <c r="AL4" s="383" t="s">
        <v>774</v>
      </c>
      <c r="AM4" s="383" t="s">
        <v>775</v>
      </c>
      <c r="AN4" s="384" t="s">
        <v>776</v>
      </c>
      <c r="AO4" s="383" t="s">
        <v>777</v>
      </c>
      <c r="AP4" s="383" t="s">
        <v>778</v>
      </c>
      <c r="AQ4" s="385" t="s">
        <v>779</v>
      </c>
    </row>
    <row r="5" spans="1:44" ht="15" customHeight="1" x14ac:dyDescent="0.2">
      <c r="A5" s="39" t="str">
        <f>IF(IFERROR('6. Position (at entry)'!A5,"")="", "",'6. Position (at entry)'!A5)</f>
        <v>Company A</v>
      </c>
      <c r="B5" s="343">
        <f>IF(IFERROR('6. Position (at entry)'!B5,"")="", "",'6. Position (at entry)'!B5)</f>
        <v>1</v>
      </c>
      <c r="C5" s="43" t="str">
        <f>IF(IFERROR('6. Position (at entry)'!A5,"")="", "",'6. Position (at entry)'!C5)</f>
        <v>USD</v>
      </c>
      <c r="D5" s="34" t="s">
        <v>709</v>
      </c>
      <c r="E5" s="34" t="s">
        <v>22</v>
      </c>
      <c r="F5" s="61">
        <v>160000000</v>
      </c>
      <c r="G5" s="61">
        <v>160000000</v>
      </c>
      <c r="H5" s="61">
        <v>0</v>
      </c>
      <c r="I5" s="61">
        <v>0</v>
      </c>
      <c r="J5" s="61">
        <v>240000000</v>
      </c>
      <c r="K5" s="233">
        <v>0.105</v>
      </c>
      <c r="L5" s="47">
        <f>IF(AND(I5&lt;&gt;"", J5&lt;&gt;"", G5&lt;&gt;""),IFERROR(IF(ISBLANK('6. Position (at entry)'!A5), "", ((I5+J5)/G5)),""),"")</f>
        <v>1.5</v>
      </c>
      <c r="M5" s="47">
        <f>IF(AND(J5&lt;&gt;"",G5&lt;&gt;""),IFERROR(IF(ISBLANK('6. Position (at entry)'!A5), "", (J5/G5)),""),"")</f>
        <v>1.5</v>
      </c>
      <c r="N5" s="47">
        <f>IF(AND(I5&lt;&gt;"",G5&lt;&gt;""),IFERROR(IF(ISBLANK('6. Position (at entry)'!A5), "", (I5/G5)),""),"")</f>
        <v>0</v>
      </c>
      <c r="O5" s="345" t="s">
        <v>579</v>
      </c>
      <c r="P5" s="345" t="s">
        <v>578</v>
      </c>
      <c r="Q5" s="395"/>
      <c r="R5" s="82">
        <v>0.65</v>
      </c>
      <c r="S5" s="82">
        <v>0.3</v>
      </c>
      <c r="T5" s="61">
        <v>60000000</v>
      </c>
      <c r="U5" s="61">
        <v>20000000</v>
      </c>
      <c r="V5" s="61">
        <v>11</v>
      </c>
      <c r="W5" s="54"/>
      <c r="X5" s="90" t="s">
        <v>655</v>
      </c>
      <c r="Y5" s="395"/>
      <c r="Z5" s="29" t="s">
        <v>24</v>
      </c>
      <c r="AA5" s="163">
        <v>42407</v>
      </c>
      <c r="AB5" s="54" t="s">
        <v>652</v>
      </c>
      <c r="AC5" s="295"/>
      <c r="AD5" s="29" t="s">
        <v>726</v>
      </c>
      <c r="AE5" s="51">
        <v>5</v>
      </c>
      <c r="AF5" s="29" t="s">
        <v>417</v>
      </c>
      <c r="AG5" s="230">
        <v>150000000</v>
      </c>
      <c r="AH5" s="163">
        <v>42369</v>
      </c>
      <c r="AI5" s="163">
        <v>42369</v>
      </c>
      <c r="AJ5" s="54" t="s">
        <v>830</v>
      </c>
      <c r="AK5" s="29" t="s">
        <v>755</v>
      </c>
      <c r="AL5" s="190">
        <v>6.2</v>
      </c>
      <c r="AM5" s="29" t="s">
        <v>417</v>
      </c>
      <c r="AN5" s="230">
        <v>160000000</v>
      </c>
      <c r="AO5" s="163">
        <v>42369</v>
      </c>
      <c r="AP5" s="163">
        <v>42369</v>
      </c>
      <c r="AQ5" s="399"/>
    </row>
    <row r="6" spans="1:44" ht="15" customHeight="1" x14ac:dyDescent="0.2">
      <c r="A6" s="39" t="str">
        <f>IF(IFERROR('6. Position (at entry)'!A6,"")="", "",'6. Position (at entry)'!A6)</f>
        <v>Company B</v>
      </c>
      <c r="B6" s="343">
        <f>IF(IFERROR('6. Position (at entry)'!B6,"")="", "",'6. Position (at entry)'!B6)</f>
        <v>2</v>
      </c>
      <c r="C6" s="43" t="str">
        <f>IF(IFERROR('6. Position (at entry)'!A6,"")="", "",'6. Position (at entry)'!C6)</f>
        <v>USD</v>
      </c>
      <c r="D6" s="34" t="s">
        <v>709</v>
      </c>
      <c r="E6" s="34" t="s">
        <v>17</v>
      </c>
      <c r="F6" s="61">
        <v>162000000</v>
      </c>
      <c r="G6" s="61">
        <v>162000000</v>
      </c>
      <c r="H6" s="61">
        <v>0</v>
      </c>
      <c r="I6" s="61">
        <v>0</v>
      </c>
      <c r="J6" s="61">
        <v>259200000</v>
      </c>
      <c r="K6" s="233">
        <v>0.14000000000000001</v>
      </c>
      <c r="L6" s="47">
        <f>IF(AND(I6&lt;&gt;"", J6&lt;&gt;"", G6&lt;&gt;""),IFERROR(IF(ISBLANK('6. Position (at entry)'!A6), "", ((I6+J6)/G6)),""),"")</f>
        <v>1.6</v>
      </c>
      <c r="M6" s="47">
        <f>IF(AND(J6&lt;&gt;"",G6&lt;&gt;""),IFERROR(IF(ISBLANK('6. Position (at entry)'!A6), "", (J6/G6)),""),"")</f>
        <v>1.6</v>
      </c>
      <c r="N6" s="47">
        <f>IF(AND(I6&lt;&gt;"",G6&lt;&gt;""),IFERROR(IF(ISBLANK('6. Position (at entry)'!A6), "", (I6/G6)),""),"")</f>
        <v>0</v>
      </c>
      <c r="O6" s="345" t="s">
        <v>579</v>
      </c>
      <c r="P6" s="345" t="s">
        <v>579</v>
      </c>
      <c r="Q6" s="395"/>
      <c r="R6" s="82">
        <v>0.49</v>
      </c>
      <c r="S6" s="82">
        <v>0.45</v>
      </c>
      <c r="T6" s="61">
        <v>125000000</v>
      </c>
      <c r="U6" s="61">
        <v>26000000</v>
      </c>
      <c r="V6" s="61">
        <v>9</v>
      </c>
      <c r="W6" s="54"/>
      <c r="X6" s="90" t="s">
        <v>655</v>
      </c>
      <c r="Y6" s="395"/>
      <c r="Z6" s="30" t="s">
        <v>19</v>
      </c>
      <c r="AA6" s="163">
        <v>43218</v>
      </c>
      <c r="AB6" s="54" t="s">
        <v>653</v>
      </c>
      <c r="AC6" s="295"/>
      <c r="AD6" s="29" t="s">
        <v>727</v>
      </c>
      <c r="AE6" s="52">
        <v>16.670000000000002</v>
      </c>
      <c r="AF6" s="30" t="s">
        <v>827</v>
      </c>
      <c r="AG6" s="231">
        <v>42000000</v>
      </c>
      <c r="AH6" s="163">
        <v>43190</v>
      </c>
      <c r="AI6" s="163">
        <v>43281</v>
      </c>
      <c r="AJ6" s="54" t="s">
        <v>831</v>
      </c>
      <c r="AK6" s="29" t="s">
        <v>727</v>
      </c>
      <c r="AL6" s="191">
        <v>20.5</v>
      </c>
      <c r="AM6" s="30" t="s">
        <v>827</v>
      </c>
      <c r="AN6" s="231">
        <v>42000000</v>
      </c>
      <c r="AO6" s="163">
        <v>43190</v>
      </c>
      <c r="AP6" s="163">
        <v>43281</v>
      </c>
      <c r="AQ6" s="197"/>
    </row>
    <row r="7" spans="1:44" ht="15" customHeight="1" x14ac:dyDescent="0.2">
      <c r="A7" s="39" t="str">
        <f>IF(IFERROR('6. Position (at entry)'!A7,"")="", "",'6. Position (at entry)'!A7)</f>
        <v>Company B</v>
      </c>
      <c r="B7" s="343">
        <f>IF(IFERROR('6. Position (at entry)'!B7,"")="", "",'6. Position (at entry)'!B7)</f>
        <v>3</v>
      </c>
      <c r="C7" s="43" t="str">
        <f>IF(IFERROR('6. Position (at entry)'!A7,"")="", "",'6. Position (at entry)'!C7)</f>
        <v>USD</v>
      </c>
      <c r="D7" s="34" t="s">
        <v>709</v>
      </c>
      <c r="E7" s="34" t="s">
        <v>27</v>
      </c>
      <c r="F7" s="61">
        <v>10000000</v>
      </c>
      <c r="G7" s="61">
        <v>10000000</v>
      </c>
      <c r="H7" s="61">
        <v>0</v>
      </c>
      <c r="I7" s="61">
        <v>0</v>
      </c>
      <c r="J7" s="61">
        <v>7000000</v>
      </c>
      <c r="K7" s="233">
        <v>-0.05</v>
      </c>
      <c r="L7" s="47">
        <f>IF(AND(I7&lt;&gt;"", J7&lt;&gt;"", G7&lt;&gt;""),IFERROR(IF(ISBLANK('6. Position (at entry)'!A7), "", ((I7+J7)/G7)),""),"")</f>
        <v>0.7</v>
      </c>
      <c r="M7" s="47">
        <f>IF(AND(J7&lt;&gt;"",G7&lt;&gt;""),IFERROR(IF(ISBLANK('6. Position (at entry)'!A7), "", (J7/G7)),""),"")</f>
        <v>0.7</v>
      </c>
      <c r="N7" s="47">
        <f>IF(AND(I7&lt;&gt;"",G7&lt;&gt;""),IFERROR(IF(ISBLANK('6. Position (at entry)'!A7), "", (I7/G7)),""),"")</f>
        <v>0</v>
      </c>
      <c r="O7" s="345" t="s">
        <v>579</v>
      </c>
      <c r="P7" s="345" t="s">
        <v>579</v>
      </c>
      <c r="Q7" s="395"/>
      <c r="R7" s="82" t="s">
        <v>655</v>
      </c>
      <c r="S7" s="82" t="s">
        <v>655</v>
      </c>
      <c r="T7" s="61">
        <v>0</v>
      </c>
      <c r="U7" s="61">
        <v>0</v>
      </c>
      <c r="V7" s="61" t="s">
        <v>655</v>
      </c>
      <c r="W7" s="54"/>
      <c r="X7" s="90">
        <v>0.09</v>
      </c>
      <c r="Y7" s="395"/>
      <c r="Z7" s="30" t="s">
        <v>19</v>
      </c>
      <c r="AA7" s="163">
        <v>43218</v>
      </c>
      <c r="AB7" s="54" t="s">
        <v>654</v>
      </c>
      <c r="AC7" s="295"/>
      <c r="AD7" s="29" t="s">
        <v>823</v>
      </c>
      <c r="AE7" s="52" t="s">
        <v>143</v>
      </c>
      <c r="AF7" s="30" t="s">
        <v>143</v>
      </c>
      <c r="AG7" s="231" t="s">
        <v>143</v>
      </c>
      <c r="AH7" s="163">
        <v>43281</v>
      </c>
      <c r="AI7" s="163">
        <v>43281</v>
      </c>
      <c r="AJ7" s="54"/>
      <c r="AK7" s="29"/>
      <c r="AL7" s="191"/>
      <c r="AM7" s="30"/>
      <c r="AN7" s="231"/>
      <c r="AO7" s="163"/>
      <c r="AP7" s="163"/>
      <c r="AQ7" s="197"/>
    </row>
    <row r="8" spans="1:44" ht="15" customHeight="1" x14ac:dyDescent="0.2">
      <c r="A8" s="39" t="str">
        <f>IF(IFERROR('6. Position (at entry)'!A8,"")="", "",'6. Position (at entry)'!A8)</f>
        <v>Company C</v>
      </c>
      <c r="B8" s="343">
        <f>IF(IFERROR('6. Position (at entry)'!B8,"")="", "",'6. Position (at entry)'!B8)</f>
        <v>4</v>
      </c>
      <c r="C8" s="43" t="str">
        <f>IF(IFERROR('6. Position (at entry)'!A8,"")="", "",'6. Position (at entry)'!C8)</f>
        <v>AUD</v>
      </c>
      <c r="D8" s="34" t="s">
        <v>158</v>
      </c>
      <c r="E8" s="34" t="s">
        <v>22</v>
      </c>
      <c r="F8" s="61">
        <v>12000000</v>
      </c>
      <c r="G8" s="61">
        <v>10631000</v>
      </c>
      <c r="H8" s="61">
        <v>10631000</v>
      </c>
      <c r="I8" s="61">
        <v>14883400</v>
      </c>
      <c r="J8" s="61">
        <v>0</v>
      </c>
      <c r="K8" s="233">
        <v>0.182</v>
      </c>
      <c r="L8" s="47">
        <f>IF(AND(I8&lt;&gt;"", J8&lt;&gt;"", G8&lt;&gt;""),IFERROR(IF(ISBLANK('6. Position (at entry)'!A8), "", ((I8+J8)/G8)),""),"")</f>
        <v>1.4</v>
      </c>
      <c r="M8" s="47">
        <f>IF(AND(J8&lt;&gt;"",G8&lt;&gt;""),IFERROR(IF(ISBLANK('6. Position (at entry)'!A8), "", (J8/G8)),""),"")</f>
        <v>0</v>
      </c>
      <c r="N8" s="47">
        <f>IF(AND(I8&lt;&gt;"",G8&lt;&gt;""),IFERROR(IF(ISBLANK('6. Position (at entry)'!A8), "", (I8/G8)),""),"")</f>
        <v>1.4</v>
      </c>
      <c r="O8" s="345" t="s">
        <v>578</v>
      </c>
      <c r="P8" s="345" t="s">
        <v>143</v>
      </c>
      <c r="Q8" s="395"/>
      <c r="R8" s="82">
        <v>0.24</v>
      </c>
      <c r="S8" s="82">
        <v>0.24</v>
      </c>
      <c r="T8" s="61">
        <v>0</v>
      </c>
      <c r="U8" s="61">
        <v>10000000</v>
      </c>
      <c r="V8" s="61">
        <v>7</v>
      </c>
      <c r="W8" s="54" t="s">
        <v>651</v>
      </c>
      <c r="X8" s="90" t="s">
        <v>655</v>
      </c>
      <c r="Y8" s="395"/>
      <c r="Z8" s="30"/>
      <c r="AA8" s="163"/>
      <c r="AB8" s="54"/>
      <c r="AC8" s="295"/>
      <c r="AD8" s="29" t="s">
        <v>728</v>
      </c>
      <c r="AE8" s="52">
        <v>7.7</v>
      </c>
      <c r="AF8" s="30" t="s">
        <v>418</v>
      </c>
      <c r="AG8" s="231">
        <v>32500000</v>
      </c>
      <c r="AH8" s="163">
        <v>43190</v>
      </c>
      <c r="AI8" s="163">
        <v>43281</v>
      </c>
      <c r="AJ8" s="54" t="s">
        <v>831</v>
      </c>
      <c r="AK8" s="29" t="s">
        <v>728</v>
      </c>
      <c r="AL8" s="191">
        <v>9.1999999999999993</v>
      </c>
      <c r="AM8" s="30" t="s">
        <v>418</v>
      </c>
      <c r="AN8" s="231">
        <v>32500000</v>
      </c>
      <c r="AO8" s="163">
        <v>43190</v>
      </c>
      <c r="AP8" s="163">
        <v>43281</v>
      </c>
      <c r="AQ8" s="197"/>
    </row>
    <row r="9" spans="1:44" ht="15" customHeight="1" x14ac:dyDescent="0.2">
      <c r="A9" s="39" t="str">
        <f>IF(IFERROR('6. Position (at entry)'!A9,"")="", "",'6. Position (at entry)'!A9)</f>
        <v>Company D</v>
      </c>
      <c r="B9" s="343">
        <f>IF(IFERROR('6. Position (at entry)'!B9,"")="", "",'6. Position (at entry)'!B9)</f>
        <v>5</v>
      </c>
      <c r="C9" s="43" t="str">
        <f>IF(IFERROR('6. Position (at entry)'!A9,"")="", "",'6. Position (at entry)'!C9)</f>
        <v>EUR</v>
      </c>
      <c r="D9" s="34" t="s">
        <v>695</v>
      </c>
      <c r="E9" s="34" t="s">
        <v>22</v>
      </c>
      <c r="F9" s="61">
        <v>50000000</v>
      </c>
      <c r="G9" s="61" t="s">
        <v>655</v>
      </c>
      <c r="H9" s="61" t="s">
        <v>655</v>
      </c>
      <c r="I9" s="61" t="s">
        <v>655</v>
      </c>
      <c r="J9" s="61" t="s">
        <v>655</v>
      </c>
      <c r="K9" s="233"/>
      <c r="L9" s="47" t="str">
        <f>IF(AND(I9&lt;&gt;"", J9&lt;&gt;"", G9&lt;&gt;""),IFERROR(IF(ISBLANK('6. Position (at entry)'!A9), "", ((I9+J9)/G9)),""),"")</f>
        <v/>
      </c>
      <c r="M9" s="47" t="str">
        <f>IF(AND(J9&lt;&gt;"",G9&lt;&gt;""),IFERROR(IF(ISBLANK('6. Position (at entry)'!A9), "", (J9/G9)),""),"")</f>
        <v/>
      </c>
      <c r="N9" s="47" t="str">
        <f>IF(AND(I9&lt;&gt;"",G9&lt;&gt;""),IFERROR(IF(ISBLANK('6. Position (at entry)'!A9), "", (I9/G9)),""),"")</f>
        <v/>
      </c>
      <c r="O9" s="345"/>
      <c r="P9" s="345"/>
      <c r="Q9" s="395"/>
      <c r="R9" s="82">
        <v>0.14000000000000001</v>
      </c>
      <c r="S9" s="82">
        <v>0</v>
      </c>
      <c r="T9" s="61">
        <v>0</v>
      </c>
      <c r="U9" s="61">
        <v>0</v>
      </c>
      <c r="V9" s="61">
        <v>1</v>
      </c>
      <c r="W9" s="54" t="s">
        <v>650</v>
      </c>
      <c r="X9" s="90" t="s">
        <v>655</v>
      </c>
      <c r="Y9" s="395"/>
      <c r="Z9" s="30"/>
      <c r="AA9" s="163"/>
      <c r="AB9" s="54"/>
      <c r="AC9" s="295"/>
      <c r="AD9" s="29"/>
      <c r="AE9" s="52"/>
      <c r="AF9" s="30"/>
      <c r="AG9" s="231"/>
      <c r="AH9" s="163"/>
      <c r="AI9" s="163"/>
      <c r="AJ9" s="197"/>
      <c r="AK9" s="29"/>
      <c r="AL9" s="52"/>
      <c r="AM9" s="30"/>
      <c r="AN9" s="231"/>
      <c r="AO9" s="163"/>
      <c r="AP9" s="163"/>
      <c r="AQ9" s="197"/>
    </row>
    <row r="10" spans="1:44" ht="15" customHeight="1" x14ac:dyDescent="0.2">
      <c r="A10" s="39" t="str">
        <f>IF(IFERROR('6. Position (at entry)'!A10,"")="", "",'6. Position (at entry)'!A10)</f>
        <v/>
      </c>
      <c r="B10" s="343" t="str">
        <f>IF(IFERROR('6. Position (at entry)'!B10,"")="", "",'6. Position (at entry)'!B10)</f>
        <v/>
      </c>
      <c r="C10" s="43" t="str">
        <f>IF(IFERROR('6. Position (at entry)'!A10,"")="", "",'6. Position (at entry)'!C10)</f>
        <v/>
      </c>
      <c r="D10" s="35"/>
      <c r="E10" s="34"/>
      <c r="F10" s="8"/>
      <c r="G10" s="8"/>
      <c r="H10" s="8"/>
      <c r="I10" s="8"/>
      <c r="J10" s="8"/>
      <c r="K10" s="49"/>
      <c r="L10" s="47" t="str">
        <f>IF(AND(I10&lt;&gt;"", J10&lt;&gt;"", G10&lt;&gt;""),IFERROR(IF(ISBLANK('6. Position (at entry)'!A10), "", ((I10+J10)/G10)),""),"")</f>
        <v/>
      </c>
      <c r="M10" s="47" t="str">
        <f>IF(AND(J10&lt;&gt;"",G10&lt;&gt;""),IFERROR(IF(ISBLANK('6. Position (at entry)'!A10), "", (J10/G10)),""),"")</f>
        <v/>
      </c>
      <c r="N10" s="47" t="str">
        <f>IF(AND(I10&lt;&gt;"",G10&lt;&gt;""),IFERROR(IF(ISBLANK('6. Position (at entry)'!A10), "", (I10/G10)),""),"")</f>
        <v/>
      </c>
      <c r="O10" s="345"/>
      <c r="P10" s="345"/>
      <c r="Q10" s="395"/>
      <c r="R10" s="9"/>
      <c r="S10" s="9"/>
      <c r="T10" s="6"/>
      <c r="U10" s="5"/>
      <c r="V10" s="8"/>
      <c r="W10" s="75"/>
      <c r="X10" s="6"/>
      <c r="Y10" s="395"/>
      <c r="Z10" s="30"/>
      <c r="AA10" s="163"/>
      <c r="AB10" s="54"/>
      <c r="AC10" s="295"/>
      <c r="AD10" s="29"/>
      <c r="AE10" s="52"/>
      <c r="AF10" s="30"/>
      <c r="AG10" s="231"/>
      <c r="AH10" s="163"/>
      <c r="AI10" s="163"/>
      <c r="AJ10" s="197"/>
      <c r="AK10" s="29"/>
      <c r="AL10" s="52"/>
      <c r="AM10" s="30"/>
      <c r="AN10" s="231"/>
      <c r="AO10" s="163"/>
      <c r="AP10" s="163"/>
      <c r="AQ10" s="197"/>
    </row>
    <row r="11" spans="1:44" ht="15" customHeight="1" x14ac:dyDescent="0.2">
      <c r="A11" s="39" t="str">
        <f>IF(IFERROR('6. Position (at entry)'!A11,"")="", "",'6. Position (at entry)'!A11)</f>
        <v/>
      </c>
      <c r="B11" s="343" t="str">
        <f>IF(IFERROR('6. Position (at entry)'!B11,"")="", "",'6. Position (at entry)'!B11)</f>
        <v/>
      </c>
      <c r="C11" s="43" t="str">
        <f>IF(IFERROR('6. Position (at entry)'!A11,"")="", "",'6. Position (at entry)'!C11)</f>
        <v/>
      </c>
      <c r="D11" s="35"/>
      <c r="E11" s="34"/>
      <c r="F11" s="8"/>
      <c r="G11" s="8"/>
      <c r="H11" s="8"/>
      <c r="I11" s="8"/>
      <c r="J11" s="8"/>
      <c r="K11" s="49"/>
      <c r="L11" s="47" t="str">
        <f>IF(AND(I11&lt;&gt;"", J11&lt;&gt;"", G11&lt;&gt;""),IFERROR(IF(ISBLANK('6. Position (at entry)'!A11), "", ((I11+J11)/G11)),""),"")</f>
        <v/>
      </c>
      <c r="M11" s="47" t="str">
        <f>IF(AND(J11&lt;&gt;"",G11&lt;&gt;""),IFERROR(IF(ISBLANK('6. Position (at entry)'!A11), "", (J11/G11)),""),"")</f>
        <v/>
      </c>
      <c r="N11" s="47" t="str">
        <f>IF(AND(I11&lt;&gt;"",G11&lt;&gt;""),IFERROR(IF(ISBLANK('6. Position (at entry)'!A11), "", (I11/G11)),""),"")</f>
        <v/>
      </c>
      <c r="O11" s="345"/>
      <c r="P11" s="345"/>
      <c r="Q11" s="395"/>
      <c r="R11" s="9"/>
      <c r="S11" s="9"/>
      <c r="T11" s="6"/>
      <c r="U11" s="5"/>
      <c r="V11" s="8"/>
      <c r="W11" s="75"/>
      <c r="X11" s="6"/>
      <c r="Y11" s="395"/>
      <c r="Z11" s="30"/>
      <c r="AA11" s="163"/>
      <c r="AB11" s="54"/>
      <c r="AC11" s="295"/>
      <c r="AD11" s="29"/>
      <c r="AE11" s="52"/>
      <c r="AF11" s="30"/>
      <c r="AG11" s="231"/>
      <c r="AH11" s="163"/>
      <c r="AI11" s="163"/>
      <c r="AJ11" s="197"/>
      <c r="AK11" s="29"/>
      <c r="AL11" s="52"/>
      <c r="AM11" s="30"/>
      <c r="AN11" s="231"/>
      <c r="AO11" s="163"/>
      <c r="AP11" s="163"/>
      <c r="AQ11" s="197"/>
    </row>
    <row r="12" spans="1:44" ht="15" customHeight="1" x14ac:dyDescent="0.2">
      <c r="A12" s="39" t="str">
        <f>IF(IFERROR('6. Position (at entry)'!A12,"")="", "",'6. Position (at entry)'!A12)</f>
        <v/>
      </c>
      <c r="B12" s="343" t="str">
        <f>IF(IFERROR('6. Position (at entry)'!B12,"")="", "",'6. Position (at entry)'!B12)</f>
        <v/>
      </c>
      <c r="C12" s="43" t="str">
        <f>IF(IFERROR('6. Position (at entry)'!A12,"")="", "",'6. Position (at entry)'!C12)</f>
        <v/>
      </c>
      <c r="D12" s="35"/>
      <c r="E12" s="34"/>
      <c r="F12" s="8"/>
      <c r="G12" s="8"/>
      <c r="H12" s="8"/>
      <c r="I12" s="8"/>
      <c r="J12" s="8"/>
      <c r="K12" s="49"/>
      <c r="L12" s="47" t="str">
        <f>IF(AND(I12&lt;&gt;"", J12&lt;&gt;"", G12&lt;&gt;""),IFERROR(IF(ISBLANK('6. Position (at entry)'!A12), "", ((I12+J12)/G12)),""),"")</f>
        <v/>
      </c>
      <c r="M12" s="47" t="str">
        <f>IF(AND(J12&lt;&gt;"",G12&lt;&gt;""),IFERROR(IF(ISBLANK('6. Position (at entry)'!A12), "", (J12/G12)),""),"")</f>
        <v/>
      </c>
      <c r="N12" s="47" t="str">
        <f>IF(AND(I12&lt;&gt;"",G12&lt;&gt;""),IFERROR(IF(ISBLANK('6. Position (at entry)'!A12), "", (I12/G12)),""),"")</f>
        <v/>
      </c>
      <c r="O12" s="345"/>
      <c r="P12" s="345"/>
      <c r="Q12" s="395"/>
      <c r="R12" s="9"/>
      <c r="S12" s="9"/>
      <c r="T12" s="6"/>
      <c r="U12" s="5"/>
      <c r="V12" s="8"/>
      <c r="W12" s="75"/>
      <c r="X12" s="6"/>
      <c r="Y12" s="395"/>
      <c r="Z12" s="30"/>
      <c r="AA12" s="163"/>
      <c r="AB12" s="54"/>
      <c r="AC12" s="295"/>
      <c r="AD12" s="29"/>
      <c r="AE12" s="52"/>
      <c r="AF12" s="30"/>
      <c r="AG12" s="231"/>
      <c r="AH12" s="163"/>
      <c r="AI12" s="163"/>
      <c r="AJ12" s="197"/>
      <c r="AK12" s="29"/>
      <c r="AL12" s="52"/>
      <c r="AM12" s="30"/>
      <c r="AN12" s="231"/>
      <c r="AO12" s="163"/>
      <c r="AP12" s="163"/>
      <c r="AQ12" s="197"/>
    </row>
    <row r="13" spans="1:44" ht="15" customHeight="1" x14ac:dyDescent="0.2">
      <c r="A13" s="39" t="str">
        <f>IF(IFERROR('6. Position (at entry)'!A13,"")="", "",'6. Position (at entry)'!A13)</f>
        <v/>
      </c>
      <c r="B13" s="343" t="str">
        <f>IF(IFERROR('6. Position (at entry)'!B13,"")="", "",'6. Position (at entry)'!B13)</f>
        <v/>
      </c>
      <c r="C13" s="43" t="str">
        <f>IF(IFERROR('6. Position (at entry)'!A13,"")="", "",'6. Position (at entry)'!C13)</f>
        <v/>
      </c>
      <c r="D13" s="35"/>
      <c r="E13" s="34"/>
      <c r="F13" s="8"/>
      <c r="G13" s="8"/>
      <c r="H13" s="8"/>
      <c r="I13" s="8"/>
      <c r="J13" s="8"/>
      <c r="K13" s="49"/>
      <c r="L13" s="47" t="str">
        <f>IF(AND(I13&lt;&gt;"", J13&lt;&gt;"", G13&lt;&gt;""),IFERROR(IF(ISBLANK('6. Position (at entry)'!A13), "", ((I13+J13)/G13)),""),"")</f>
        <v/>
      </c>
      <c r="M13" s="47" t="str">
        <f>IF(AND(J13&lt;&gt;"",G13&lt;&gt;""),IFERROR(IF(ISBLANK('6. Position (at entry)'!A13), "", (J13/G13)),""),"")</f>
        <v/>
      </c>
      <c r="N13" s="47" t="str">
        <f>IF(AND(I13&lt;&gt;"",G13&lt;&gt;""),IFERROR(IF(ISBLANK('6. Position (at entry)'!A13), "", (I13/G13)),""),"")</f>
        <v/>
      </c>
      <c r="O13" s="345"/>
      <c r="P13" s="345"/>
      <c r="Q13" s="395"/>
      <c r="R13" s="9"/>
      <c r="S13" s="9"/>
      <c r="T13" s="6"/>
      <c r="U13" s="5"/>
      <c r="V13" s="8"/>
      <c r="W13" s="75"/>
      <c r="X13" s="6"/>
      <c r="Y13" s="395"/>
      <c r="Z13" s="30"/>
      <c r="AA13" s="163"/>
      <c r="AB13" s="54"/>
      <c r="AC13" s="295"/>
      <c r="AD13" s="29"/>
      <c r="AE13" s="52"/>
      <c r="AF13" s="30"/>
      <c r="AG13" s="231"/>
      <c r="AH13" s="163"/>
      <c r="AI13" s="163"/>
      <c r="AJ13" s="197"/>
      <c r="AK13" s="29"/>
      <c r="AL13" s="52"/>
      <c r="AM13" s="30"/>
      <c r="AN13" s="231"/>
      <c r="AO13" s="163"/>
      <c r="AP13" s="163"/>
      <c r="AQ13" s="197"/>
    </row>
    <row r="14" spans="1:44" ht="15" customHeight="1" x14ac:dyDescent="0.2">
      <c r="A14" s="39" t="str">
        <f>IF(IFERROR('6. Position (at entry)'!A14,"")="", "",'6. Position (at entry)'!A14)</f>
        <v/>
      </c>
      <c r="B14" s="343" t="str">
        <f>IF(IFERROR('6. Position (at entry)'!B14,"")="", "",'6. Position (at entry)'!B14)</f>
        <v/>
      </c>
      <c r="C14" s="43" t="str">
        <f>IF(IFERROR('6. Position (at entry)'!A14,"")="", "",'6. Position (at entry)'!C14)</f>
        <v/>
      </c>
      <c r="D14" s="35"/>
      <c r="E14" s="34"/>
      <c r="F14" s="8"/>
      <c r="G14" s="8"/>
      <c r="H14" s="8"/>
      <c r="I14" s="8"/>
      <c r="J14" s="8"/>
      <c r="K14" s="49"/>
      <c r="L14" s="47" t="str">
        <f>IF(AND(I14&lt;&gt;"", J14&lt;&gt;"", G14&lt;&gt;""),IFERROR(IF(ISBLANK('6. Position (at entry)'!A14), "", ((I14+J14)/G14)),""),"")</f>
        <v/>
      </c>
      <c r="M14" s="47" t="str">
        <f>IF(AND(J14&lt;&gt;"",G14&lt;&gt;""),IFERROR(IF(ISBLANK('6. Position (at entry)'!A14), "", (J14/G14)),""),"")</f>
        <v/>
      </c>
      <c r="N14" s="47" t="str">
        <f>IF(AND(I14&lt;&gt;"",G14&lt;&gt;""),IFERROR(IF(ISBLANK('6. Position (at entry)'!A14), "", (I14/G14)),""),"")</f>
        <v/>
      </c>
      <c r="O14" s="345"/>
      <c r="P14" s="345"/>
      <c r="Q14" s="395"/>
      <c r="R14" s="9"/>
      <c r="S14" s="9"/>
      <c r="T14" s="6"/>
      <c r="U14" s="5"/>
      <c r="V14" s="8"/>
      <c r="W14" s="75"/>
      <c r="X14" s="6"/>
      <c r="Y14" s="395"/>
      <c r="Z14" s="30"/>
      <c r="AA14" s="163"/>
      <c r="AB14" s="54"/>
      <c r="AC14" s="295"/>
      <c r="AD14" s="29"/>
      <c r="AE14" s="52"/>
      <c r="AF14" s="30"/>
      <c r="AG14" s="231"/>
      <c r="AH14" s="163"/>
      <c r="AI14" s="163"/>
      <c r="AJ14" s="197"/>
      <c r="AK14" s="29"/>
      <c r="AL14" s="52"/>
      <c r="AM14" s="30"/>
      <c r="AN14" s="231"/>
      <c r="AO14" s="163"/>
      <c r="AP14" s="163"/>
      <c r="AQ14" s="197"/>
    </row>
    <row r="15" spans="1:44" ht="15" customHeight="1" x14ac:dyDescent="0.2">
      <c r="A15" s="39" t="str">
        <f>IF(IFERROR('6. Position (at entry)'!A15,"")="", "",'6. Position (at entry)'!A15)</f>
        <v/>
      </c>
      <c r="B15" s="343" t="str">
        <f>IF(IFERROR('6. Position (at entry)'!B15,"")="", "",'6. Position (at entry)'!B15)</f>
        <v/>
      </c>
      <c r="C15" s="43" t="str">
        <f>IF(IFERROR('6. Position (at entry)'!A15,"")="", "",'6. Position (at entry)'!C15)</f>
        <v/>
      </c>
      <c r="D15" s="35"/>
      <c r="E15" s="34"/>
      <c r="F15" s="8"/>
      <c r="G15" s="8"/>
      <c r="H15" s="8"/>
      <c r="I15" s="8"/>
      <c r="J15" s="8"/>
      <c r="K15" s="49"/>
      <c r="L15" s="47" t="str">
        <f>IF(AND(I15&lt;&gt;"", J15&lt;&gt;"", G15&lt;&gt;""),IFERROR(IF(ISBLANK('6. Position (at entry)'!A15), "", ((I15+J15)/G15)),""),"")</f>
        <v/>
      </c>
      <c r="M15" s="47" t="str">
        <f>IF(AND(J15&lt;&gt;"",G15&lt;&gt;""),IFERROR(IF(ISBLANK('6. Position (at entry)'!A15), "", (J15/G15)),""),"")</f>
        <v/>
      </c>
      <c r="N15" s="47" t="str">
        <f>IF(AND(I15&lt;&gt;"",G15&lt;&gt;""),IFERROR(IF(ISBLANK('6. Position (at entry)'!A15), "", (I15/G15)),""),"")</f>
        <v/>
      </c>
      <c r="O15" s="345"/>
      <c r="P15" s="345"/>
      <c r="Q15" s="395"/>
      <c r="R15" s="9"/>
      <c r="S15" s="9"/>
      <c r="T15" s="6"/>
      <c r="U15" s="5"/>
      <c r="V15" s="8"/>
      <c r="W15" s="75"/>
      <c r="X15" s="6"/>
      <c r="Y15" s="395"/>
      <c r="Z15" s="30"/>
      <c r="AA15" s="163"/>
      <c r="AB15" s="54"/>
      <c r="AC15" s="295"/>
      <c r="AD15" s="29"/>
      <c r="AE15" s="52"/>
      <c r="AF15" s="30"/>
      <c r="AG15" s="231"/>
      <c r="AH15" s="163"/>
      <c r="AI15" s="163"/>
      <c r="AJ15" s="197"/>
      <c r="AK15" s="29"/>
      <c r="AL15" s="52"/>
      <c r="AM15" s="30"/>
      <c r="AN15" s="231"/>
      <c r="AO15" s="163"/>
      <c r="AP15" s="163"/>
      <c r="AQ15" s="197"/>
    </row>
    <row r="16" spans="1:44" ht="15" customHeight="1" x14ac:dyDescent="0.2">
      <c r="A16" s="39" t="str">
        <f>IF(IFERROR('6. Position (at entry)'!A16,"")="", "",'6. Position (at entry)'!A16)</f>
        <v/>
      </c>
      <c r="B16" s="343" t="str">
        <f>IF(IFERROR('6. Position (at entry)'!B16,"")="", "",'6. Position (at entry)'!B16)</f>
        <v/>
      </c>
      <c r="C16" s="43" t="str">
        <f>IF(IFERROR('6. Position (at entry)'!A16,"")="", "",'6. Position (at entry)'!C16)</f>
        <v/>
      </c>
      <c r="D16" s="35"/>
      <c r="E16" s="34"/>
      <c r="F16" s="8"/>
      <c r="G16" s="8"/>
      <c r="H16" s="8"/>
      <c r="I16" s="8"/>
      <c r="J16" s="8"/>
      <c r="K16" s="49"/>
      <c r="L16" s="47" t="str">
        <f>IF(AND(I16&lt;&gt;"", J16&lt;&gt;"", G16&lt;&gt;""),IFERROR(IF(ISBLANK('6. Position (at entry)'!A16), "", ((I16+J16)/G16)),""),"")</f>
        <v/>
      </c>
      <c r="M16" s="47" t="str">
        <f>IF(AND(J16&lt;&gt;"",G16&lt;&gt;""),IFERROR(IF(ISBLANK('6. Position (at entry)'!A16), "", (J16/G16)),""),"")</f>
        <v/>
      </c>
      <c r="N16" s="47" t="str">
        <f>IF(AND(I16&lt;&gt;"",G16&lt;&gt;""),IFERROR(IF(ISBLANK('6. Position (at entry)'!A16), "", (I16/G16)),""),"")</f>
        <v/>
      </c>
      <c r="O16" s="345"/>
      <c r="P16" s="345"/>
      <c r="Q16" s="395"/>
      <c r="R16" s="9"/>
      <c r="S16" s="9"/>
      <c r="T16" s="6"/>
      <c r="U16" s="5"/>
      <c r="V16" s="8"/>
      <c r="W16" s="75"/>
      <c r="X16" s="6"/>
      <c r="Y16" s="395"/>
      <c r="Z16" s="30"/>
      <c r="AA16" s="163"/>
      <c r="AB16" s="54"/>
      <c r="AC16" s="295"/>
      <c r="AD16" s="29"/>
      <c r="AE16" s="52"/>
      <c r="AF16" s="30"/>
      <c r="AG16" s="231"/>
      <c r="AH16" s="163"/>
      <c r="AI16" s="163"/>
      <c r="AJ16" s="197"/>
      <c r="AK16" s="29"/>
      <c r="AL16" s="52"/>
      <c r="AM16" s="30"/>
      <c r="AN16" s="231"/>
      <c r="AO16" s="163"/>
      <c r="AP16" s="163"/>
      <c r="AQ16" s="197"/>
    </row>
    <row r="17" spans="1:43" ht="15" customHeight="1" x14ac:dyDescent="0.2">
      <c r="A17" s="39" t="str">
        <f>IF(IFERROR('6. Position (at entry)'!A17,"")="", "",'6. Position (at entry)'!A17)</f>
        <v/>
      </c>
      <c r="B17" s="343" t="str">
        <f>IF(IFERROR('6. Position (at entry)'!B17,"")="", "",'6. Position (at entry)'!B17)</f>
        <v/>
      </c>
      <c r="C17" s="43" t="str">
        <f>IF(IFERROR('6. Position (at entry)'!A17,"")="", "",'6. Position (at entry)'!C17)</f>
        <v/>
      </c>
      <c r="D17" s="35"/>
      <c r="E17" s="34"/>
      <c r="F17" s="8"/>
      <c r="G17" s="8"/>
      <c r="H17" s="8"/>
      <c r="I17" s="8"/>
      <c r="J17" s="8"/>
      <c r="K17" s="49"/>
      <c r="L17" s="47" t="str">
        <f>IF(AND(I17&lt;&gt;"", J17&lt;&gt;"", G17&lt;&gt;""),IFERROR(IF(ISBLANK('6. Position (at entry)'!A17), "", ((I17+J17)/G17)),""),"")</f>
        <v/>
      </c>
      <c r="M17" s="47" t="str">
        <f>IF(AND(J17&lt;&gt;"",G17&lt;&gt;""),IFERROR(IF(ISBLANK('6. Position (at entry)'!A17), "", (J17/G17)),""),"")</f>
        <v/>
      </c>
      <c r="N17" s="47" t="str">
        <f>IF(AND(I17&lt;&gt;"",G17&lt;&gt;""),IFERROR(IF(ISBLANK('6. Position (at entry)'!A17), "", (I17/G17)),""),"")</f>
        <v/>
      </c>
      <c r="O17" s="345"/>
      <c r="P17" s="345"/>
      <c r="Q17" s="395"/>
      <c r="R17" s="9"/>
      <c r="S17" s="9"/>
      <c r="T17" s="6"/>
      <c r="U17" s="5"/>
      <c r="V17" s="8"/>
      <c r="W17" s="75"/>
      <c r="X17" s="6"/>
      <c r="Y17" s="395"/>
      <c r="Z17" s="30"/>
      <c r="AA17" s="163"/>
      <c r="AB17" s="54"/>
      <c r="AC17" s="295"/>
      <c r="AD17" s="29"/>
      <c r="AE17" s="52"/>
      <c r="AF17" s="30"/>
      <c r="AG17" s="231"/>
      <c r="AH17" s="163"/>
      <c r="AI17" s="163"/>
      <c r="AJ17" s="197"/>
      <c r="AK17" s="29"/>
      <c r="AL17" s="52"/>
      <c r="AM17" s="30"/>
      <c r="AN17" s="231"/>
      <c r="AO17" s="163"/>
      <c r="AP17" s="163"/>
      <c r="AQ17" s="197"/>
    </row>
    <row r="18" spans="1:43" ht="15" customHeight="1" x14ac:dyDescent="0.2">
      <c r="A18" s="39" t="str">
        <f>IF(IFERROR('6. Position (at entry)'!A18,"")="", "",'6. Position (at entry)'!A18)</f>
        <v/>
      </c>
      <c r="B18" s="343" t="str">
        <f>IF(IFERROR('6. Position (at entry)'!B18,"")="", "",'6. Position (at entry)'!B18)</f>
        <v/>
      </c>
      <c r="C18" s="43" t="str">
        <f>IF(IFERROR('6. Position (at entry)'!A18,"")="", "",'6. Position (at entry)'!C18)</f>
        <v/>
      </c>
      <c r="D18" s="35"/>
      <c r="E18" s="34"/>
      <c r="F18" s="8"/>
      <c r="G18" s="8"/>
      <c r="H18" s="8"/>
      <c r="I18" s="8"/>
      <c r="J18" s="8"/>
      <c r="K18" s="49"/>
      <c r="L18" s="47" t="str">
        <f>IF(AND(I18&lt;&gt;"", J18&lt;&gt;"", G18&lt;&gt;""),IFERROR(IF(ISBLANK('6. Position (at entry)'!A18), "", ((I18+J18)/G18)),""),"")</f>
        <v/>
      </c>
      <c r="M18" s="47" t="str">
        <f>IF(AND(J18&lt;&gt;"",G18&lt;&gt;""),IFERROR(IF(ISBLANK('6. Position (at entry)'!A18), "", (J18/G18)),""),"")</f>
        <v/>
      </c>
      <c r="N18" s="47" t="str">
        <f>IF(AND(I18&lt;&gt;"",G18&lt;&gt;""),IFERROR(IF(ISBLANK('6. Position (at entry)'!A18), "", (I18/G18)),""),"")</f>
        <v/>
      </c>
      <c r="O18" s="345"/>
      <c r="P18" s="345"/>
      <c r="Q18" s="395"/>
      <c r="R18" s="9"/>
      <c r="S18" s="9"/>
      <c r="T18" s="6"/>
      <c r="U18" s="5"/>
      <c r="V18" s="8"/>
      <c r="W18" s="75"/>
      <c r="X18" s="6"/>
      <c r="Y18" s="395"/>
      <c r="Z18" s="30"/>
      <c r="AA18" s="163"/>
      <c r="AB18" s="54"/>
      <c r="AC18" s="295"/>
      <c r="AD18" s="29"/>
      <c r="AE18" s="52"/>
      <c r="AF18" s="30"/>
      <c r="AG18" s="231"/>
      <c r="AH18" s="163"/>
      <c r="AI18" s="163"/>
      <c r="AJ18" s="197"/>
      <c r="AK18" s="29"/>
      <c r="AL18" s="52"/>
      <c r="AM18" s="30"/>
      <c r="AN18" s="231"/>
      <c r="AO18" s="163"/>
      <c r="AP18" s="163"/>
      <c r="AQ18" s="197"/>
    </row>
    <row r="19" spans="1:43" ht="15" customHeight="1" x14ac:dyDescent="0.2">
      <c r="A19" s="39" t="str">
        <f>IF(IFERROR('6. Position (at entry)'!A19,"")="", "",'6. Position (at entry)'!A19)</f>
        <v/>
      </c>
      <c r="B19" s="343" t="str">
        <f>IF(IFERROR('6. Position (at entry)'!B19,"")="", "",'6. Position (at entry)'!B19)</f>
        <v/>
      </c>
      <c r="C19" s="43" t="str">
        <f>IF(IFERROR('6. Position (at entry)'!A19,"")="", "",'6. Position (at entry)'!C19)</f>
        <v/>
      </c>
      <c r="D19" s="35"/>
      <c r="E19" s="34"/>
      <c r="F19" s="8"/>
      <c r="G19" s="8"/>
      <c r="H19" s="8"/>
      <c r="I19" s="8"/>
      <c r="J19" s="8"/>
      <c r="K19" s="49"/>
      <c r="L19" s="47" t="str">
        <f>IF(AND(I19&lt;&gt;"", J19&lt;&gt;"", G19&lt;&gt;""),IFERROR(IF(ISBLANK('6. Position (at entry)'!A19), "", ((I19+J19)/G19)),""),"")</f>
        <v/>
      </c>
      <c r="M19" s="47" t="str">
        <f>IF(AND(J19&lt;&gt;"",G19&lt;&gt;""),IFERROR(IF(ISBLANK('6. Position (at entry)'!A19), "", (J19/G19)),""),"")</f>
        <v/>
      </c>
      <c r="N19" s="47" t="str">
        <f>IF(AND(I19&lt;&gt;"",G19&lt;&gt;""),IFERROR(IF(ISBLANK('6. Position (at entry)'!A19), "", (I19/G19)),""),"")</f>
        <v/>
      </c>
      <c r="O19" s="345"/>
      <c r="P19" s="345"/>
      <c r="Q19" s="395"/>
      <c r="R19" s="9"/>
      <c r="S19" s="9"/>
      <c r="T19" s="6"/>
      <c r="U19" s="5"/>
      <c r="V19" s="8"/>
      <c r="W19" s="75"/>
      <c r="X19" s="6"/>
      <c r="Y19" s="395"/>
      <c r="Z19" s="30"/>
      <c r="AA19" s="163"/>
      <c r="AB19" s="54"/>
      <c r="AC19" s="295"/>
      <c r="AD19" s="29"/>
      <c r="AE19" s="52"/>
      <c r="AF19" s="30"/>
      <c r="AG19" s="231"/>
      <c r="AH19" s="163"/>
      <c r="AI19" s="163"/>
      <c r="AJ19" s="197"/>
      <c r="AK19" s="29"/>
      <c r="AL19" s="52"/>
      <c r="AM19" s="30"/>
      <c r="AN19" s="231"/>
      <c r="AO19" s="163"/>
      <c r="AP19" s="163"/>
      <c r="AQ19" s="197"/>
    </row>
    <row r="20" spans="1:43" ht="15" customHeight="1" x14ac:dyDescent="0.2">
      <c r="A20" s="39" t="str">
        <f>IF(IFERROR('6. Position (at entry)'!A20,"")="", "",'6. Position (at entry)'!A20)</f>
        <v/>
      </c>
      <c r="B20" s="343" t="str">
        <f>IF(IFERROR('6. Position (at entry)'!B20,"")="", "",'6. Position (at entry)'!B20)</f>
        <v/>
      </c>
      <c r="C20" s="43" t="str">
        <f>IF(IFERROR('6. Position (at entry)'!A20,"")="", "",'6. Position (at entry)'!C20)</f>
        <v/>
      </c>
      <c r="D20" s="35"/>
      <c r="E20" s="34"/>
      <c r="F20" s="8"/>
      <c r="G20" s="8"/>
      <c r="H20" s="8"/>
      <c r="I20" s="8"/>
      <c r="J20" s="8"/>
      <c r="K20" s="49"/>
      <c r="L20" s="47" t="str">
        <f>IF(AND(I20&lt;&gt;"", J20&lt;&gt;"", G20&lt;&gt;""),IFERROR(IF(ISBLANK('6. Position (at entry)'!A20), "", ((I20+J20)/G20)),""),"")</f>
        <v/>
      </c>
      <c r="M20" s="47" t="str">
        <f>IF(AND(J20&lt;&gt;"",G20&lt;&gt;""),IFERROR(IF(ISBLANK('6. Position (at entry)'!A20), "", (J20/G20)),""),"")</f>
        <v/>
      </c>
      <c r="N20" s="47" t="str">
        <f>IF(AND(I20&lt;&gt;"",G20&lt;&gt;""),IFERROR(IF(ISBLANK('6. Position (at entry)'!A20), "", (I20/G20)),""),"")</f>
        <v/>
      </c>
      <c r="O20" s="345"/>
      <c r="P20" s="345"/>
      <c r="Q20" s="395"/>
      <c r="R20" s="9"/>
      <c r="S20" s="9"/>
      <c r="T20" s="6"/>
      <c r="U20" s="5"/>
      <c r="V20" s="8"/>
      <c r="W20" s="75"/>
      <c r="X20" s="6"/>
      <c r="Y20" s="395"/>
      <c r="Z20" s="30"/>
      <c r="AA20" s="163"/>
      <c r="AB20" s="54"/>
      <c r="AC20" s="295"/>
      <c r="AD20" s="29"/>
      <c r="AE20" s="52"/>
      <c r="AF20" s="30"/>
      <c r="AG20" s="231"/>
      <c r="AH20" s="163"/>
      <c r="AI20" s="163"/>
      <c r="AJ20" s="197"/>
      <c r="AK20" s="29"/>
      <c r="AL20" s="52"/>
      <c r="AM20" s="30"/>
      <c r="AN20" s="231"/>
      <c r="AO20" s="163"/>
      <c r="AP20" s="163"/>
      <c r="AQ20" s="197"/>
    </row>
    <row r="21" spans="1:43" ht="15" customHeight="1" x14ac:dyDescent="0.2">
      <c r="A21" s="39" t="str">
        <f>IF(IFERROR('6. Position (at entry)'!A21,"")="", "",'6. Position (at entry)'!A21)</f>
        <v/>
      </c>
      <c r="B21" s="343" t="str">
        <f>IF(IFERROR('6. Position (at entry)'!B21,"")="", "",'6. Position (at entry)'!B21)</f>
        <v/>
      </c>
      <c r="C21" s="43" t="str">
        <f>IF(IFERROR('6. Position (at entry)'!A21,"")="", "",'6. Position (at entry)'!C21)</f>
        <v/>
      </c>
      <c r="D21" s="35"/>
      <c r="E21" s="34"/>
      <c r="F21" s="8"/>
      <c r="G21" s="8"/>
      <c r="H21" s="8"/>
      <c r="I21" s="8"/>
      <c r="J21" s="8"/>
      <c r="K21" s="49"/>
      <c r="L21" s="47" t="str">
        <f>IF(AND(I21&lt;&gt;"", J21&lt;&gt;"", G21&lt;&gt;""),IFERROR(IF(ISBLANK('6. Position (at entry)'!A21), "", ((I21+J21)/G21)),""),"")</f>
        <v/>
      </c>
      <c r="M21" s="47" t="str">
        <f>IF(AND(J21&lt;&gt;"",G21&lt;&gt;""),IFERROR(IF(ISBLANK('6. Position (at entry)'!A21), "", (J21/G21)),""),"")</f>
        <v/>
      </c>
      <c r="N21" s="47" t="str">
        <f>IF(AND(I21&lt;&gt;"",G21&lt;&gt;""),IFERROR(IF(ISBLANK('6. Position (at entry)'!A21), "", (I21/G21)),""),"")</f>
        <v/>
      </c>
      <c r="O21" s="345"/>
      <c r="P21" s="345"/>
      <c r="Q21" s="395"/>
      <c r="R21" s="9"/>
      <c r="S21" s="9"/>
      <c r="T21" s="6"/>
      <c r="U21" s="5"/>
      <c r="V21" s="8"/>
      <c r="W21" s="75"/>
      <c r="X21" s="6"/>
      <c r="Y21" s="395"/>
      <c r="Z21" s="30"/>
      <c r="AA21" s="163"/>
      <c r="AB21" s="54"/>
      <c r="AC21" s="295"/>
      <c r="AD21" s="29"/>
      <c r="AE21" s="52"/>
      <c r="AF21" s="30"/>
      <c r="AG21" s="231"/>
      <c r="AH21" s="163"/>
      <c r="AI21" s="163"/>
      <c r="AJ21" s="197"/>
      <c r="AK21" s="29"/>
      <c r="AL21" s="52"/>
      <c r="AM21" s="30"/>
      <c r="AN21" s="231"/>
      <c r="AO21" s="163"/>
      <c r="AP21" s="163"/>
      <c r="AQ21" s="197"/>
    </row>
    <row r="22" spans="1:43" ht="15" customHeight="1" x14ac:dyDescent="0.2">
      <c r="A22" s="39" t="str">
        <f>IF(IFERROR('6. Position (at entry)'!A22,"")="", "",'6. Position (at entry)'!A22)</f>
        <v/>
      </c>
      <c r="B22" s="343" t="str">
        <f>IF(IFERROR('6. Position (at entry)'!B22,"")="", "",'6. Position (at entry)'!B22)</f>
        <v/>
      </c>
      <c r="C22" s="43" t="str">
        <f>IF(IFERROR('6. Position (at entry)'!A22,"")="", "",'6. Position (at entry)'!C22)</f>
        <v/>
      </c>
      <c r="D22" s="35"/>
      <c r="E22" s="34"/>
      <c r="F22" s="8"/>
      <c r="G22" s="8"/>
      <c r="H22" s="8"/>
      <c r="I22" s="8"/>
      <c r="J22" s="8"/>
      <c r="K22" s="49"/>
      <c r="L22" s="47" t="str">
        <f>IF(AND(I22&lt;&gt;"", J22&lt;&gt;"", G22&lt;&gt;""),IFERROR(IF(ISBLANK('6. Position (at entry)'!A22), "", ((I22+J22)/G22)),""),"")</f>
        <v/>
      </c>
      <c r="M22" s="47" t="str">
        <f>IF(AND(J22&lt;&gt;"",G22&lt;&gt;""),IFERROR(IF(ISBLANK('6. Position (at entry)'!A22), "", (J22/G22)),""),"")</f>
        <v/>
      </c>
      <c r="N22" s="47" t="str">
        <f>IF(AND(I22&lt;&gt;"",G22&lt;&gt;""),IFERROR(IF(ISBLANK('6. Position (at entry)'!A22), "", (I22/G22)),""),"")</f>
        <v/>
      </c>
      <c r="O22" s="345"/>
      <c r="P22" s="345"/>
      <c r="Q22" s="395"/>
      <c r="R22" s="9"/>
      <c r="S22" s="9"/>
      <c r="T22" s="6"/>
      <c r="U22" s="5"/>
      <c r="V22" s="8"/>
      <c r="W22" s="75"/>
      <c r="X22" s="6"/>
      <c r="Y22" s="395"/>
      <c r="Z22" s="30"/>
      <c r="AA22" s="163"/>
      <c r="AB22" s="54"/>
      <c r="AC22" s="295"/>
      <c r="AD22" s="29"/>
      <c r="AE22" s="52"/>
      <c r="AF22" s="30"/>
      <c r="AG22" s="231"/>
      <c r="AH22" s="163"/>
      <c r="AI22" s="163"/>
      <c r="AJ22" s="197"/>
      <c r="AK22" s="29"/>
      <c r="AL22" s="52"/>
      <c r="AM22" s="30"/>
      <c r="AN22" s="231"/>
      <c r="AO22" s="163"/>
      <c r="AP22" s="163"/>
      <c r="AQ22" s="197"/>
    </row>
    <row r="23" spans="1:43" ht="15" customHeight="1" x14ac:dyDescent="0.2">
      <c r="A23" s="39" t="str">
        <f>IF(IFERROR('6. Position (at entry)'!A23,"")="", "",'6. Position (at entry)'!A23)</f>
        <v/>
      </c>
      <c r="B23" s="343" t="str">
        <f>IF(IFERROR('6. Position (at entry)'!B23,"")="", "",'6. Position (at entry)'!B23)</f>
        <v/>
      </c>
      <c r="C23" s="43" t="str">
        <f>IF(IFERROR('6. Position (at entry)'!A23,"")="", "",'6. Position (at entry)'!C23)</f>
        <v/>
      </c>
      <c r="D23" s="35"/>
      <c r="E23" s="34"/>
      <c r="F23" s="8"/>
      <c r="G23" s="8"/>
      <c r="H23" s="8"/>
      <c r="I23" s="8"/>
      <c r="J23" s="8"/>
      <c r="K23" s="49"/>
      <c r="L23" s="47" t="str">
        <f>IF(AND(I23&lt;&gt;"", J23&lt;&gt;"", G23&lt;&gt;""),IFERROR(IF(ISBLANK('6. Position (at entry)'!A23), "", ((I23+J23)/G23)),""),"")</f>
        <v/>
      </c>
      <c r="M23" s="47" t="str">
        <f>IF(AND(J23&lt;&gt;"",G23&lt;&gt;""),IFERROR(IF(ISBLANK('6. Position (at entry)'!A23), "", (J23/G23)),""),"")</f>
        <v/>
      </c>
      <c r="N23" s="47" t="str">
        <f>IF(AND(I23&lt;&gt;"",G23&lt;&gt;""),IFERROR(IF(ISBLANK('6. Position (at entry)'!A23), "", (I23/G23)),""),"")</f>
        <v/>
      </c>
      <c r="O23" s="345"/>
      <c r="P23" s="345"/>
      <c r="Q23" s="395"/>
      <c r="R23" s="9"/>
      <c r="S23" s="9"/>
      <c r="T23" s="6"/>
      <c r="U23" s="5"/>
      <c r="V23" s="8"/>
      <c r="W23" s="75"/>
      <c r="X23" s="6"/>
      <c r="Y23" s="395"/>
      <c r="Z23" s="30"/>
      <c r="AA23" s="163"/>
      <c r="AB23" s="54"/>
      <c r="AC23" s="295"/>
      <c r="AD23" s="29"/>
      <c r="AE23" s="52"/>
      <c r="AF23" s="30"/>
      <c r="AG23" s="231"/>
      <c r="AH23" s="163"/>
      <c r="AI23" s="163"/>
      <c r="AJ23" s="197"/>
      <c r="AK23" s="29"/>
      <c r="AL23" s="52"/>
      <c r="AM23" s="30"/>
      <c r="AN23" s="231"/>
      <c r="AO23" s="163"/>
      <c r="AP23" s="163"/>
      <c r="AQ23" s="197"/>
    </row>
    <row r="24" spans="1:43" ht="15" customHeight="1" x14ac:dyDescent="0.2">
      <c r="A24" s="39" t="str">
        <f>IF(IFERROR('6. Position (at entry)'!A24,"")="", "",'6. Position (at entry)'!A24)</f>
        <v/>
      </c>
      <c r="B24" s="343" t="str">
        <f>IF(IFERROR('6. Position (at entry)'!B24,"")="", "",'6. Position (at entry)'!B24)</f>
        <v/>
      </c>
      <c r="C24" s="43" t="str">
        <f>IF(IFERROR('6. Position (at entry)'!A24,"")="", "",'6. Position (at entry)'!C24)</f>
        <v/>
      </c>
      <c r="D24" s="35"/>
      <c r="E24" s="34"/>
      <c r="F24" s="8"/>
      <c r="G24" s="8"/>
      <c r="H24" s="8"/>
      <c r="I24" s="8"/>
      <c r="J24" s="8"/>
      <c r="K24" s="49"/>
      <c r="L24" s="47" t="str">
        <f>IF(AND(I24&lt;&gt;"", J24&lt;&gt;"", G24&lt;&gt;""),IFERROR(IF(ISBLANK('6. Position (at entry)'!A24), "", ((I24+J24)/G24)),""),"")</f>
        <v/>
      </c>
      <c r="M24" s="47" t="str">
        <f>IF(AND(J24&lt;&gt;"",G24&lt;&gt;""),IFERROR(IF(ISBLANK('6. Position (at entry)'!A24), "", (J24/G24)),""),"")</f>
        <v/>
      </c>
      <c r="N24" s="47" t="str">
        <f>IF(AND(I24&lt;&gt;"",G24&lt;&gt;""),IFERROR(IF(ISBLANK('6. Position (at entry)'!A24), "", (I24/G24)),""),"")</f>
        <v/>
      </c>
      <c r="O24" s="345"/>
      <c r="P24" s="345"/>
      <c r="Q24" s="395"/>
      <c r="R24" s="9"/>
      <c r="S24" s="9"/>
      <c r="T24" s="6"/>
      <c r="U24" s="5"/>
      <c r="V24" s="8"/>
      <c r="W24" s="75"/>
      <c r="X24" s="6"/>
      <c r="Y24" s="395"/>
      <c r="Z24" s="30"/>
      <c r="AA24" s="163"/>
      <c r="AB24" s="54"/>
      <c r="AC24" s="295"/>
      <c r="AD24" s="29"/>
      <c r="AE24" s="52"/>
      <c r="AF24" s="30"/>
      <c r="AG24" s="231"/>
      <c r="AH24" s="163"/>
      <c r="AI24" s="163"/>
      <c r="AJ24" s="197"/>
      <c r="AK24" s="29"/>
      <c r="AL24" s="52"/>
      <c r="AM24" s="30"/>
      <c r="AN24" s="231"/>
      <c r="AO24" s="163"/>
      <c r="AP24" s="163"/>
      <c r="AQ24" s="197"/>
    </row>
    <row r="25" spans="1:43" ht="15" customHeight="1" x14ac:dyDescent="0.2">
      <c r="A25" s="39" t="str">
        <f>IF(IFERROR('6. Position (at entry)'!A25,"")="", "",'6. Position (at entry)'!A25)</f>
        <v/>
      </c>
      <c r="B25" s="343" t="str">
        <f>IF(IFERROR('6. Position (at entry)'!B25,"")="", "",'6. Position (at entry)'!B25)</f>
        <v/>
      </c>
      <c r="C25" s="43" t="str">
        <f>IF(IFERROR('6. Position (at entry)'!A25,"")="", "",'6. Position (at entry)'!C25)</f>
        <v/>
      </c>
      <c r="D25" s="35"/>
      <c r="E25" s="34"/>
      <c r="F25" s="8"/>
      <c r="G25" s="8"/>
      <c r="H25" s="8"/>
      <c r="I25" s="8"/>
      <c r="J25" s="8"/>
      <c r="K25" s="49"/>
      <c r="L25" s="47" t="str">
        <f>IF(AND(I25&lt;&gt;"", J25&lt;&gt;"", G25&lt;&gt;""),IFERROR(IF(ISBLANK('6. Position (at entry)'!A25), "", ((I25+J25)/G25)),""),"")</f>
        <v/>
      </c>
      <c r="M25" s="47" t="str">
        <f>IF(AND(J25&lt;&gt;"",G25&lt;&gt;""),IFERROR(IF(ISBLANK('6. Position (at entry)'!A25), "", (J25/G25)),""),"")</f>
        <v/>
      </c>
      <c r="N25" s="47" t="str">
        <f>IF(AND(I25&lt;&gt;"",G25&lt;&gt;""),IFERROR(IF(ISBLANK('6. Position (at entry)'!A25), "", (I25/G25)),""),"")</f>
        <v/>
      </c>
      <c r="O25" s="345"/>
      <c r="P25" s="345"/>
      <c r="Q25" s="395"/>
      <c r="R25" s="9"/>
      <c r="S25" s="9"/>
      <c r="T25" s="6"/>
      <c r="U25" s="5"/>
      <c r="V25" s="8"/>
      <c r="W25" s="75"/>
      <c r="X25" s="6"/>
      <c r="Y25" s="395"/>
      <c r="Z25" s="30"/>
      <c r="AA25" s="163"/>
      <c r="AB25" s="54"/>
      <c r="AC25" s="295"/>
      <c r="AD25" s="29"/>
      <c r="AE25" s="52"/>
      <c r="AF25" s="30"/>
      <c r="AG25" s="231"/>
      <c r="AH25" s="163"/>
      <c r="AI25" s="163"/>
      <c r="AJ25" s="197"/>
      <c r="AK25" s="29"/>
      <c r="AL25" s="52"/>
      <c r="AM25" s="30"/>
      <c r="AN25" s="231"/>
      <c r="AO25" s="163"/>
      <c r="AP25" s="163"/>
      <c r="AQ25" s="197"/>
    </row>
    <row r="26" spans="1:43" ht="15" customHeight="1" x14ac:dyDescent="0.2">
      <c r="A26" s="39" t="str">
        <f>IF(IFERROR('6. Position (at entry)'!A26,"")="", "",'6. Position (at entry)'!A26)</f>
        <v/>
      </c>
      <c r="B26" s="343" t="str">
        <f>IF(IFERROR('6. Position (at entry)'!B26,"")="", "",'6. Position (at entry)'!B26)</f>
        <v/>
      </c>
      <c r="C26" s="43" t="str">
        <f>IF(IFERROR('6. Position (at entry)'!A26,"")="", "",'6. Position (at entry)'!C26)</f>
        <v/>
      </c>
      <c r="D26" s="35"/>
      <c r="E26" s="34"/>
      <c r="F26" s="8"/>
      <c r="G26" s="8"/>
      <c r="H26" s="8"/>
      <c r="I26" s="8"/>
      <c r="J26" s="8"/>
      <c r="K26" s="49"/>
      <c r="L26" s="47" t="str">
        <f>IF(AND(I26&lt;&gt;"", J26&lt;&gt;"", G26&lt;&gt;""),IFERROR(IF(ISBLANK('6. Position (at entry)'!A26), "", ((I26+J26)/G26)),""),"")</f>
        <v/>
      </c>
      <c r="M26" s="47" t="str">
        <f>IF(AND(J26&lt;&gt;"",G26&lt;&gt;""),IFERROR(IF(ISBLANK('6. Position (at entry)'!A26), "", (J26/G26)),""),"")</f>
        <v/>
      </c>
      <c r="N26" s="47" t="str">
        <f>IF(AND(I26&lt;&gt;"",G26&lt;&gt;""),IFERROR(IF(ISBLANK('6. Position (at entry)'!A26), "", (I26/G26)),""),"")</f>
        <v/>
      </c>
      <c r="O26" s="345"/>
      <c r="P26" s="345"/>
      <c r="Q26" s="395"/>
      <c r="R26" s="9"/>
      <c r="S26" s="9"/>
      <c r="T26" s="6"/>
      <c r="U26" s="5"/>
      <c r="V26" s="8"/>
      <c r="W26" s="75"/>
      <c r="X26" s="6"/>
      <c r="Y26" s="395"/>
      <c r="Z26" s="30"/>
      <c r="AA26" s="163"/>
      <c r="AB26" s="54"/>
      <c r="AC26" s="295"/>
      <c r="AD26" s="29"/>
      <c r="AE26" s="52"/>
      <c r="AF26" s="30"/>
      <c r="AG26" s="231"/>
      <c r="AH26" s="163"/>
      <c r="AI26" s="163"/>
      <c r="AJ26" s="197"/>
      <c r="AK26" s="29"/>
      <c r="AL26" s="52"/>
      <c r="AM26" s="30"/>
      <c r="AN26" s="231"/>
      <c r="AO26" s="163"/>
      <c r="AP26" s="163"/>
      <c r="AQ26" s="197"/>
    </row>
    <row r="27" spans="1:43" ht="15" customHeight="1" x14ac:dyDescent="0.2">
      <c r="A27" s="39" t="str">
        <f>IF(IFERROR('6. Position (at entry)'!A27,"")="", "",'6. Position (at entry)'!A27)</f>
        <v/>
      </c>
      <c r="B27" s="343" t="str">
        <f>IF(IFERROR('6. Position (at entry)'!B27,"")="", "",'6. Position (at entry)'!B27)</f>
        <v/>
      </c>
      <c r="C27" s="43" t="str">
        <f>IF(IFERROR('6. Position (at entry)'!A27,"")="", "",'6. Position (at entry)'!C27)</f>
        <v/>
      </c>
      <c r="D27" s="35"/>
      <c r="E27" s="34"/>
      <c r="F27" s="8"/>
      <c r="G27" s="8"/>
      <c r="H27" s="8"/>
      <c r="I27" s="8"/>
      <c r="J27" s="8"/>
      <c r="K27" s="49"/>
      <c r="L27" s="47" t="str">
        <f>IF(AND(I27&lt;&gt;"", J27&lt;&gt;"", G27&lt;&gt;""),IFERROR(IF(ISBLANK('6. Position (at entry)'!A27), "", ((I27+J27)/G27)),""),"")</f>
        <v/>
      </c>
      <c r="M27" s="47" t="str">
        <f>IF(AND(J27&lt;&gt;"",G27&lt;&gt;""),IFERROR(IF(ISBLANK('6. Position (at entry)'!A27), "", (J27/G27)),""),"")</f>
        <v/>
      </c>
      <c r="N27" s="47" t="str">
        <f>IF(AND(I27&lt;&gt;"",G27&lt;&gt;""),IFERROR(IF(ISBLANK('6. Position (at entry)'!A27), "", (I27/G27)),""),"")</f>
        <v/>
      </c>
      <c r="O27" s="345"/>
      <c r="P27" s="345"/>
      <c r="Q27" s="395"/>
      <c r="R27" s="9"/>
      <c r="S27" s="9"/>
      <c r="T27" s="6"/>
      <c r="U27" s="5"/>
      <c r="V27" s="8"/>
      <c r="W27" s="75"/>
      <c r="X27" s="6"/>
      <c r="Y27" s="395"/>
      <c r="Z27" s="30"/>
      <c r="AA27" s="163"/>
      <c r="AB27" s="54"/>
      <c r="AC27" s="295"/>
      <c r="AD27" s="29"/>
      <c r="AE27" s="52"/>
      <c r="AF27" s="30"/>
      <c r="AG27" s="231"/>
      <c r="AH27" s="163"/>
      <c r="AI27" s="163"/>
      <c r="AJ27" s="197"/>
      <c r="AK27" s="29"/>
      <c r="AL27" s="52"/>
      <c r="AM27" s="30"/>
      <c r="AN27" s="231"/>
      <c r="AO27" s="163"/>
      <c r="AP27" s="163"/>
      <c r="AQ27" s="197"/>
    </row>
    <row r="28" spans="1:43" ht="15" customHeight="1" x14ac:dyDescent="0.2">
      <c r="A28" s="39" t="str">
        <f>IF(IFERROR('6. Position (at entry)'!A28,"")="", "",'6. Position (at entry)'!A28)</f>
        <v/>
      </c>
      <c r="B28" s="343" t="str">
        <f>IF(IFERROR('6. Position (at entry)'!B28,"")="", "",'6. Position (at entry)'!B28)</f>
        <v/>
      </c>
      <c r="C28" s="43" t="str">
        <f>IF(IFERROR('6. Position (at entry)'!A28,"")="", "",'6. Position (at entry)'!C28)</f>
        <v/>
      </c>
      <c r="D28" s="35"/>
      <c r="E28" s="34"/>
      <c r="F28" s="8"/>
      <c r="G28" s="8"/>
      <c r="H28" s="8"/>
      <c r="I28" s="8"/>
      <c r="J28" s="8"/>
      <c r="K28" s="49"/>
      <c r="L28" s="47" t="str">
        <f>IF(AND(I28&lt;&gt;"", J28&lt;&gt;"", G28&lt;&gt;""),IFERROR(IF(ISBLANK('6. Position (at entry)'!A28), "", ((I28+J28)/G28)),""),"")</f>
        <v/>
      </c>
      <c r="M28" s="47" t="str">
        <f>IF(AND(J28&lt;&gt;"",G28&lt;&gt;""),IFERROR(IF(ISBLANK('6. Position (at entry)'!A28), "", (J28/G28)),""),"")</f>
        <v/>
      </c>
      <c r="N28" s="47" t="str">
        <f>IF(AND(I28&lt;&gt;"",G28&lt;&gt;""),IFERROR(IF(ISBLANK('6. Position (at entry)'!A28), "", (I28/G28)),""),"")</f>
        <v/>
      </c>
      <c r="O28" s="345"/>
      <c r="P28" s="345"/>
      <c r="Q28" s="395"/>
      <c r="R28" s="9"/>
      <c r="S28" s="9"/>
      <c r="T28" s="6"/>
      <c r="U28" s="5"/>
      <c r="V28" s="8"/>
      <c r="W28" s="75"/>
      <c r="X28" s="6"/>
      <c r="Y28" s="395"/>
      <c r="Z28" s="30"/>
      <c r="AA28" s="163"/>
      <c r="AB28" s="54"/>
      <c r="AC28" s="295"/>
      <c r="AD28" s="29"/>
      <c r="AE28" s="52"/>
      <c r="AF28" s="30"/>
      <c r="AG28" s="231"/>
      <c r="AH28" s="163"/>
      <c r="AI28" s="163"/>
      <c r="AJ28" s="197"/>
      <c r="AK28" s="29"/>
      <c r="AL28" s="52"/>
      <c r="AM28" s="30"/>
      <c r="AN28" s="231"/>
      <c r="AO28" s="163"/>
      <c r="AP28" s="163"/>
      <c r="AQ28" s="197"/>
    </row>
    <row r="29" spans="1:43" ht="15" customHeight="1" x14ac:dyDescent="0.2">
      <c r="A29" s="39" t="str">
        <f>IF(IFERROR('6. Position (at entry)'!A29,"")="", "",'6. Position (at entry)'!A29)</f>
        <v/>
      </c>
      <c r="B29" s="343" t="str">
        <f>IF(IFERROR('6. Position (at entry)'!B29,"")="", "",'6. Position (at entry)'!B29)</f>
        <v/>
      </c>
      <c r="C29" s="43" t="str">
        <f>IF(IFERROR('6. Position (at entry)'!A29,"")="", "",'6. Position (at entry)'!C29)</f>
        <v/>
      </c>
      <c r="D29" s="35"/>
      <c r="E29" s="34"/>
      <c r="F29" s="8"/>
      <c r="G29" s="8"/>
      <c r="H29" s="8"/>
      <c r="I29" s="8"/>
      <c r="J29" s="8"/>
      <c r="K29" s="49"/>
      <c r="L29" s="47" t="str">
        <f>IF(AND(I29&lt;&gt;"", J29&lt;&gt;"", G29&lt;&gt;""),IFERROR(IF(ISBLANK('6. Position (at entry)'!A29), "", ((I29+J29)/G29)),""),"")</f>
        <v/>
      </c>
      <c r="M29" s="47" t="str">
        <f>IF(AND(J29&lt;&gt;"",G29&lt;&gt;""),IFERROR(IF(ISBLANK('6. Position (at entry)'!A29), "", (J29/G29)),""),"")</f>
        <v/>
      </c>
      <c r="N29" s="47" t="str">
        <f>IF(AND(I29&lt;&gt;"",G29&lt;&gt;""),IFERROR(IF(ISBLANK('6. Position (at entry)'!A29), "", (I29/G29)),""),"")</f>
        <v/>
      </c>
      <c r="O29" s="345"/>
      <c r="P29" s="345"/>
      <c r="Q29" s="395"/>
      <c r="R29" s="9"/>
      <c r="S29" s="9"/>
      <c r="T29" s="6"/>
      <c r="U29" s="5"/>
      <c r="V29" s="8"/>
      <c r="W29" s="75"/>
      <c r="X29" s="6"/>
      <c r="Y29" s="395"/>
      <c r="Z29" s="30"/>
      <c r="AA29" s="163"/>
      <c r="AB29" s="54"/>
      <c r="AC29" s="295"/>
      <c r="AD29" s="29"/>
      <c r="AE29" s="52"/>
      <c r="AF29" s="30"/>
      <c r="AG29" s="231"/>
      <c r="AH29" s="163"/>
      <c r="AI29" s="163"/>
      <c r="AJ29" s="197"/>
      <c r="AK29" s="29"/>
      <c r="AL29" s="52"/>
      <c r="AM29" s="30"/>
      <c r="AN29" s="231"/>
      <c r="AO29" s="163"/>
      <c r="AP29" s="163"/>
      <c r="AQ29" s="197"/>
    </row>
    <row r="30" spans="1:43" ht="15" customHeight="1" x14ac:dyDescent="0.2">
      <c r="A30" s="39" t="str">
        <f>IF(IFERROR('6. Position (at entry)'!A30,"")="", "",'6. Position (at entry)'!A30)</f>
        <v/>
      </c>
      <c r="B30" s="343" t="str">
        <f>IF(IFERROR('6. Position (at entry)'!B30,"")="", "",'6. Position (at entry)'!B30)</f>
        <v/>
      </c>
      <c r="C30" s="43" t="str">
        <f>IF(IFERROR('6. Position (at entry)'!A30,"")="", "",'6. Position (at entry)'!C30)</f>
        <v/>
      </c>
      <c r="D30" s="35"/>
      <c r="E30" s="34"/>
      <c r="F30" s="8"/>
      <c r="G30" s="8"/>
      <c r="H30" s="8"/>
      <c r="I30" s="8"/>
      <c r="J30" s="8"/>
      <c r="K30" s="49"/>
      <c r="L30" s="47" t="str">
        <f>IF(AND(I30&lt;&gt;"", J30&lt;&gt;"", G30&lt;&gt;""),IFERROR(IF(ISBLANK('6. Position (at entry)'!A30), "", ((I30+J30)/G30)),""),"")</f>
        <v/>
      </c>
      <c r="M30" s="47" t="str">
        <f>IF(AND(J30&lt;&gt;"",G30&lt;&gt;""),IFERROR(IF(ISBLANK('6. Position (at entry)'!A30), "", (J30/G30)),""),"")</f>
        <v/>
      </c>
      <c r="N30" s="47" t="str">
        <f>IF(AND(I30&lt;&gt;"",G30&lt;&gt;""),IFERROR(IF(ISBLANK('6. Position (at entry)'!A30), "", (I30/G30)),""),"")</f>
        <v/>
      </c>
      <c r="O30" s="345"/>
      <c r="P30" s="345"/>
      <c r="Q30" s="395"/>
      <c r="R30" s="9"/>
      <c r="S30" s="9"/>
      <c r="T30" s="6"/>
      <c r="U30" s="5"/>
      <c r="V30" s="8"/>
      <c r="W30" s="75"/>
      <c r="X30" s="6"/>
      <c r="Y30" s="395"/>
      <c r="Z30" s="30"/>
      <c r="AA30" s="163"/>
      <c r="AB30" s="54"/>
      <c r="AC30" s="295"/>
      <c r="AD30" s="29"/>
      <c r="AE30" s="52"/>
      <c r="AF30" s="30"/>
      <c r="AG30" s="231"/>
      <c r="AH30" s="163"/>
      <c r="AI30" s="163"/>
      <c r="AJ30" s="197"/>
      <c r="AK30" s="29"/>
      <c r="AL30" s="52"/>
      <c r="AM30" s="30"/>
      <c r="AN30" s="231"/>
      <c r="AO30" s="163"/>
      <c r="AP30" s="163"/>
      <c r="AQ30" s="197"/>
    </row>
    <row r="31" spans="1:43" ht="15" customHeight="1" x14ac:dyDescent="0.2">
      <c r="A31" s="39" t="str">
        <f>IF(IFERROR('6. Position (at entry)'!A31,"")="", "",'6. Position (at entry)'!A31)</f>
        <v/>
      </c>
      <c r="B31" s="343" t="str">
        <f>IF(IFERROR('6. Position (at entry)'!B31,"")="", "",'6. Position (at entry)'!B31)</f>
        <v/>
      </c>
      <c r="C31" s="43" t="str">
        <f>IF(IFERROR('6. Position (at entry)'!A31,"")="", "",'6. Position (at entry)'!C31)</f>
        <v/>
      </c>
      <c r="D31" s="35"/>
      <c r="E31" s="34"/>
      <c r="F31" s="8"/>
      <c r="G31" s="8"/>
      <c r="H31" s="8"/>
      <c r="I31" s="8"/>
      <c r="J31" s="8"/>
      <c r="K31" s="49"/>
      <c r="L31" s="47" t="str">
        <f>IF(AND(I31&lt;&gt;"", J31&lt;&gt;"", G31&lt;&gt;""),IFERROR(IF(ISBLANK('6. Position (at entry)'!A31), "", ((I31+J31)/G31)),""),"")</f>
        <v/>
      </c>
      <c r="M31" s="47" t="str">
        <f>IF(AND(J31&lt;&gt;"",G31&lt;&gt;""),IFERROR(IF(ISBLANK('6. Position (at entry)'!A31), "", (J31/G31)),""),"")</f>
        <v/>
      </c>
      <c r="N31" s="47" t="str">
        <f>IF(AND(I31&lt;&gt;"",G31&lt;&gt;""),IFERROR(IF(ISBLANK('6. Position (at entry)'!A31), "", (I31/G31)),""),"")</f>
        <v/>
      </c>
      <c r="O31" s="345"/>
      <c r="P31" s="345"/>
      <c r="Q31" s="395"/>
      <c r="R31" s="9"/>
      <c r="S31" s="9"/>
      <c r="T31" s="6"/>
      <c r="U31" s="5"/>
      <c r="V31" s="8"/>
      <c r="W31" s="75"/>
      <c r="X31" s="6"/>
      <c r="Y31" s="395"/>
      <c r="Z31" s="30"/>
      <c r="AA31" s="163"/>
      <c r="AB31" s="54"/>
      <c r="AC31" s="295"/>
      <c r="AD31" s="29"/>
      <c r="AE31" s="52"/>
      <c r="AF31" s="30"/>
      <c r="AG31" s="231"/>
      <c r="AH31" s="163"/>
      <c r="AI31" s="163"/>
      <c r="AJ31" s="197"/>
      <c r="AK31" s="29"/>
      <c r="AL31" s="52"/>
      <c r="AM31" s="30"/>
      <c r="AN31" s="231"/>
      <c r="AO31" s="163"/>
      <c r="AP31" s="163"/>
      <c r="AQ31" s="197"/>
    </row>
    <row r="32" spans="1:43" ht="15" customHeight="1" x14ac:dyDescent="0.2">
      <c r="A32" s="39" t="str">
        <f>IF(IFERROR('6. Position (at entry)'!A32,"")="", "",'6. Position (at entry)'!A32)</f>
        <v/>
      </c>
      <c r="B32" s="343" t="str">
        <f>IF(IFERROR('6. Position (at entry)'!B32,"")="", "",'6. Position (at entry)'!B32)</f>
        <v/>
      </c>
      <c r="C32" s="43" t="str">
        <f>IF(IFERROR('6. Position (at entry)'!A32,"")="", "",'6. Position (at entry)'!C32)</f>
        <v/>
      </c>
      <c r="D32" s="35"/>
      <c r="E32" s="34"/>
      <c r="F32" s="8"/>
      <c r="G32" s="8"/>
      <c r="H32" s="8"/>
      <c r="I32" s="8"/>
      <c r="J32" s="8"/>
      <c r="K32" s="49"/>
      <c r="L32" s="47" t="str">
        <f>IF(AND(I32&lt;&gt;"", J32&lt;&gt;"", G32&lt;&gt;""),IFERROR(IF(ISBLANK('6. Position (at entry)'!A32), "", ((I32+J32)/G32)),""),"")</f>
        <v/>
      </c>
      <c r="M32" s="47" t="str">
        <f>IF(AND(J32&lt;&gt;"",G32&lt;&gt;""),IFERROR(IF(ISBLANK('6. Position (at entry)'!A32), "", (J32/G32)),""),"")</f>
        <v/>
      </c>
      <c r="N32" s="47" t="str">
        <f>IF(AND(I32&lt;&gt;"",G32&lt;&gt;""),IFERROR(IF(ISBLANK('6. Position (at entry)'!A32), "", (I32/G32)),""),"")</f>
        <v/>
      </c>
      <c r="O32" s="345"/>
      <c r="P32" s="345"/>
      <c r="Q32" s="395"/>
      <c r="R32" s="9"/>
      <c r="S32" s="9"/>
      <c r="T32" s="6"/>
      <c r="U32" s="5"/>
      <c r="V32" s="8"/>
      <c r="W32" s="75"/>
      <c r="X32" s="6"/>
      <c r="Y32" s="395"/>
      <c r="Z32" s="30"/>
      <c r="AA32" s="163"/>
      <c r="AB32" s="54"/>
      <c r="AC32" s="295"/>
      <c r="AD32" s="29"/>
      <c r="AE32" s="52"/>
      <c r="AF32" s="30"/>
      <c r="AG32" s="231"/>
      <c r="AH32" s="163"/>
      <c r="AI32" s="163"/>
      <c r="AJ32" s="197"/>
      <c r="AK32" s="29"/>
      <c r="AL32" s="52"/>
      <c r="AM32" s="30"/>
      <c r="AN32" s="231"/>
      <c r="AO32" s="163"/>
      <c r="AP32" s="163"/>
      <c r="AQ32" s="197"/>
    </row>
    <row r="33" spans="1:43" ht="15" customHeight="1" x14ac:dyDescent="0.2">
      <c r="A33" s="39" t="str">
        <f>IF(IFERROR('6. Position (at entry)'!A33,"")="", "",'6. Position (at entry)'!A33)</f>
        <v/>
      </c>
      <c r="B33" s="343" t="str">
        <f>IF(IFERROR('6. Position (at entry)'!B33,"")="", "",'6. Position (at entry)'!B33)</f>
        <v/>
      </c>
      <c r="C33" s="43" t="str">
        <f>IF(IFERROR('6. Position (at entry)'!A33,"")="", "",'6. Position (at entry)'!C33)</f>
        <v/>
      </c>
      <c r="D33" s="35"/>
      <c r="E33" s="34"/>
      <c r="F33" s="8"/>
      <c r="G33" s="8"/>
      <c r="H33" s="8"/>
      <c r="I33" s="8"/>
      <c r="J33" s="8"/>
      <c r="K33" s="49"/>
      <c r="L33" s="47" t="str">
        <f>IF(AND(I33&lt;&gt;"", J33&lt;&gt;"", G33&lt;&gt;""),IFERROR(IF(ISBLANK('6. Position (at entry)'!A33), "", ((I33+J33)/G33)),""),"")</f>
        <v/>
      </c>
      <c r="M33" s="47" t="str">
        <f>IF(AND(J33&lt;&gt;"",G33&lt;&gt;""),IFERROR(IF(ISBLANK('6. Position (at entry)'!A33), "", (J33/G33)),""),"")</f>
        <v/>
      </c>
      <c r="N33" s="47" t="str">
        <f>IF(AND(I33&lt;&gt;"",G33&lt;&gt;""),IFERROR(IF(ISBLANK('6. Position (at entry)'!A33), "", (I33/G33)),""),"")</f>
        <v/>
      </c>
      <c r="O33" s="345"/>
      <c r="P33" s="345"/>
      <c r="Q33" s="395"/>
      <c r="R33" s="9"/>
      <c r="S33" s="9"/>
      <c r="T33" s="6"/>
      <c r="U33" s="5"/>
      <c r="V33" s="8"/>
      <c r="W33" s="75"/>
      <c r="X33" s="6"/>
      <c r="Y33" s="395"/>
      <c r="Z33" s="30"/>
      <c r="AA33" s="163"/>
      <c r="AB33" s="54"/>
      <c r="AC33" s="295"/>
      <c r="AD33" s="29"/>
      <c r="AE33" s="52"/>
      <c r="AF33" s="30"/>
      <c r="AG33" s="231"/>
      <c r="AH33" s="163"/>
      <c r="AI33" s="163"/>
      <c r="AJ33" s="197"/>
      <c r="AK33" s="29"/>
      <c r="AL33" s="52"/>
      <c r="AM33" s="30"/>
      <c r="AN33" s="231"/>
      <c r="AO33" s="163"/>
      <c r="AP33" s="163"/>
      <c r="AQ33" s="197"/>
    </row>
    <row r="34" spans="1:43" ht="15" customHeight="1" x14ac:dyDescent="0.2">
      <c r="A34" s="39" t="str">
        <f>IF(IFERROR('6. Position (at entry)'!A34,"")="", "",'6. Position (at entry)'!A34)</f>
        <v/>
      </c>
      <c r="B34" s="343" t="str">
        <f>IF(IFERROR('6. Position (at entry)'!B34,"")="", "",'6. Position (at entry)'!B34)</f>
        <v/>
      </c>
      <c r="C34" s="43" t="str">
        <f>IF(IFERROR('6. Position (at entry)'!A34,"")="", "",'6. Position (at entry)'!C34)</f>
        <v/>
      </c>
      <c r="D34" s="35"/>
      <c r="E34" s="34"/>
      <c r="F34" s="8"/>
      <c r="G34" s="8"/>
      <c r="H34" s="8"/>
      <c r="I34" s="8"/>
      <c r="J34" s="8"/>
      <c r="K34" s="49"/>
      <c r="L34" s="47" t="str">
        <f>IF(AND(I34&lt;&gt;"", J34&lt;&gt;"", G34&lt;&gt;""),IFERROR(IF(ISBLANK('6. Position (at entry)'!A34), "", ((I34+J34)/G34)),""),"")</f>
        <v/>
      </c>
      <c r="M34" s="47" t="str">
        <f>IF(AND(J34&lt;&gt;"",G34&lt;&gt;""),IFERROR(IF(ISBLANK('6. Position (at entry)'!A34), "", (J34/G34)),""),"")</f>
        <v/>
      </c>
      <c r="N34" s="47" t="str">
        <f>IF(AND(I34&lt;&gt;"",G34&lt;&gt;""),IFERROR(IF(ISBLANK('6. Position (at entry)'!A34), "", (I34/G34)),""),"")</f>
        <v/>
      </c>
      <c r="O34" s="345"/>
      <c r="P34" s="345"/>
      <c r="Q34" s="395"/>
      <c r="R34" s="9"/>
      <c r="S34" s="9"/>
      <c r="T34" s="6"/>
      <c r="U34" s="5"/>
      <c r="V34" s="8"/>
      <c r="W34" s="75"/>
      <c r="X34" s="6"/>
      <c r="Y34" s="395"/>
      <c r="Z34" s="30"/>
      <c r="AA34" s="163"/>
      <c r="AB34" s="54"/>
      <c r="AC34" s="295"/>
      <c r="AD34" s="29"/>
      <c r="AE34" s="52"/>
      <c r="AF34" s="30"/>
      <c r="AG34" s="231"/>
      <c r="AH34" s="163"/>
      <c r="AI34" s="163"/>
      <c r="AJ34" s="197"/>
      <c r="AK34" s="29"/>
      <c r="AL34" s="52"/>
      <c r="AM34" s="30"/>
      <c r="AN34" s="231"/>
      <c r="AO34" s="163"/>
      <c r="AP34" s="163"/>
      <c r="AQ34" s="197"/>
    </row>
    <row r="35" spans="1:43" ht="15" customHeight="1" x14ac:dyDescent="0.2">
      <c r="A35" s="39" t="str">
        <f>IF(IFERROR('6. Position (at entry)'!A35,"")="", "",'6. Position (at entry)'!A35)</f>
        <v/>
      </c>
      <c r="B35" s="343" t="str">
        <f>IF(IFERROR('6. Position (at entry)'!B35,"")="", "",'6. Position (at entry)'!B35)</f>
        <v/>
      </c>
      <c r="C35" s="43" t="str">
        <f>IF(IFERROR('6. Position (at entry)'!A35,"")="", "",'6. Position (at entry)'!C35)</f>
        <v/>
      </c>
      <c r="D35" s="35"/>
      <c r="E35" s="34"/>
      <c r="F35" s="8"/>
      <c r="G35" s="8"/>
      <c r="H35" s="8"/>
      <c r="I35" s="8"/>
      <c r="J35" s="8"/>
      <c r="K35" s="49"/>
      <c r="L35" s="47" t="str">
        <f>IF(AND(I35&lt;&gt;"", J35&lt;&gt;"", G35&lt;&gt;""),IFERROR(IF(ISBLANK('6. Position (at entry)'!A35), "", ((I35+J35)/G35)),""),"")</f>
        <v/>
      </c>
      <c r="M35" s="47" t="str">
        <f>IF(AND(J35&lt;&gt;"",G35&lt;&gt;""),IFERROR(IF(ISBLANK('6. Position (at entry)'!A35), "", (J35/G35)),""),"")</f>
        <v/>
      </c>
      <c r="N35" s="47" t="str">
        <f>IF(AND(I35&lt;&gt;"",G35&lt;&gt;""),IFERROR(IF(ISBLANK('6. Position (at entry)'!A35), "", (I35/G35)),""),"")</f>
        <v/>
      </c>
      <c r="O35" s="345"/>
      <c r="P35" s="345"/>
      <c r="Q35" s="395"/>
      <c r="R35" s="9"/>
      <c r="S35" s="9"/>
      <c r="T35" s="6"/>
      <c r="U35" s="5"/>
      <c r="V35" s="8"/>
      <c r="W35" s="75"/>
      <c r="X35" s="6"/>
      <c r="Y35" s="395"/>
      <c r="Z35" s="30"/>
      <c r="AA35" s="163"/>
      <c r="AB35" s="54"/>
      <c r="AC35" s="295"/>
      <c r="AD35" s="29"/>
      <c r="AE35" s="52"/>
      <c r="AF35" s="30"/>
      <c r="AG35" s="231"/>
      <c r="AH35" s="163"/>
      <c r="AI35" s="163"/>
      <c r="AJ35" s="197"/>
      <c r="AK35" s="29"/>
      <c r="AL35" s="52"/>
      <c r="AM35" s="30"/>
      <c r="AN35" s="231"/>
      <c r="AO35" s="163"/>
      <c r="AP35" s="163"/>
      <c r="AQ35" s="197"/>
    </row>
    <row r="36" spans="1:43" ht="15" customHeight="1" x14ac:dyDescent="0.2">
      <c r="A36" s="39" t="str">
        <f>IF(IFERROR('6. Position (at entry)'!A36,"")="", "",'6. Position (at entry)'!A36)</f>
        <v/>
      </c>
      <c r="B36" s="343" t="str">
        <f>IF(IFERROR('6. Position (at entry)'!B36,"")="", "",'6. Position (at entry)'!B36)</f>
        <v/>
      </c>
      <c r="C36" s="43" t="str">
        <f>IF(IFERROR('6. Position (at entry)'!A36,"")="", "",'6. Position (at entry)'!C36)</f>
        <v/>
      </c>
      <c r="D36" s="35"/>
      <c r="E36" s="34"/>
      <c r="F36" s="8"/>
      <c r="G36" s="8"/>
      <c r="H36" s="8"/>
      <c r="I36" s="8"/>
      <c r="J36" s="8"/>
      <c r="K36" s="49"/>
      <c r="L36" s="47" t="str">
        <f>IF(AND(I36&lt;&gt;"", J36&lt;&gt;"", G36&lt;&gt;""),IFERROR(IF(ISBLANK('6. Position (at entry)'!A36), "", ((I36+J36)/G36)),""),"")</f>
        <v/>
      </c>
      <c r="M36" s="47" t="str">
        <f>IF(AND(J36&lt;&gt;"",G36&lt;&gt;""),IFERROR(IF(ISBLANK('6. Position (at entry)'!A36), "", (J36/G36)),""),"")</f>
        <v/>
      </c>
      <c r="N36" s="47" t="str">
        <f>IF(AND(I36&lt;&gt;"",G36&lt;&gt;""),IFERROR(IF(ISBLANK('6. Position (at entry)'!A36), "", (I36/G36)),""),"")</f>
        <v/>
      </c>
      <c r="O36" s="345"/>
      <c r="P36" s="345"/>
      <c r="Q36" s="395"/>
      <c r="R36" s="9"/>
      <c r="S36" s="9"/>
      <c r="T36" s="6"/>
      <c r="U36" s="5"/>
      <c r="V36" s="8"/>
      <c r="W36" s="75"/>
      <c r="X36" s="6"/>
      <c r="Y36" s="395"/>
      <c r="Z36" s="30"/>
      <c r="AA36" s="163"/>
      <c r="AB36" s="54"/>
      <c r="AC36" s="295"/>
      <c r="AD36" s="29"/>
      <c r="AE36" s="52"/>
      <c r="AF36" s="30"/>
      <c r="AG36" s="231"/>
      <c r="AH36" s="163"/>
      <c r="AI36" s="163"/>
      <c r="AJ36" s="197"/>
      <c r="AK36" s="29"/>
      <c r="AL36" s="52"/>
      <c r="AM36" s="30"/>
      <c r="AN36" s="231"/>
      <c r="AO36" s="163"/>
      <c r="AP36" s="163"/>
      <c r="AQ36" s="197"/>
    </row>
    <row r="37" spans="1:43" ht="15" customHeight="1" x14ac:dyDescent="0.2">
      <c r="A37" s="39" t="str">
        <f>IF(IFERROR('6. Position (at entry)'!A37,"")="", "",'6. Position (at entry)'!A37)</f>
        <v/>
      </c>
      <c r="B37" s="343" t="str">
        <f>IF(IFERROR('6. Position (at entry)'!B37,"")="", "",'6. Position (at entry)'!B37)</f>
        <v/>
      </c>
      <c r="C37" s="43" t="str">
        <f>IF(IFERROR('6. Position (at entry)'!A37,"")="", "",'6. Position (at entry)'!C37)</f>
        <v/>
      </c>
      <c r="D37" s="35"/>
      <c r="E37" s="34"/>
      <c r="F37" s="8"/>
      <c r="G37" s="8"/>
      <c r="H37" s="8"/>
      <c r="I37" s="8"/>
      <c r="J37" s="8"/>
      <c r="K37" s="49"/>
      <c r="L37" s="47" t="str">
        <f>IF(AND(I37&lt;&gt;"", J37&lt;&gt;"", G37&lt;&gt;""),IFERROR(IF(ISBLANK('6. Position (at entry)'!A37), "", ((I37+J37)/G37)),""),"")</f>
        <v/>
      </c>
      <c r="M37" s="47" t="str">
        <f>IF(AND(J37&lt;&gt;"",G37&lt;&gt;""),IFERROR(IF(ISBLANK('6. Position (at entry)'!A37), "", (J37/G37)),""),"")</f>
        <v/>
      </c>
      <c r="N37" s="47" t="str">
        <f>IF(AND(I37&lt;&gt;"",G37&lt;&gt;""),IFERROR(IF(ISBLANK('6. Position (at entry)'!A37), "", (I37/G37)),""),"")</f>
        <v/>
      </c>
      <c r="O37" s="345"/>
      <c r="P37" s="345"/>
      <c r="Q37" s="395"/>
      <c r="R37" s="9"/>
      <c r="S37" s="9"/>
      <c r="T37" s="6"/>
      <c r="U37" s="5"/>
      <c r="V37" s="8"/>
      <c r="W37" s="75"/>
      <c r="X37" s="6"/>
      <c r="Y37" s="395"/>
      <c r="Z37" s="30"/>
      <c r="AA37" s="163"/>
      <c r="AB37" s="54"/>
      <c r="AC37" s="295"/>
      <c r="AD37" s="29"/>
      <c r="AE37" s="52"/>
      <c r="AF37" s="30"/>
      <c r="AG37" s="231"/>
      <c r="AH37" s="163"/>
      <c r="AI37" s="163"/>
      <c r="AJ37" s="197"/>
      <c r="AK37" s="29"/>
      <c r="AL37" s="52"/>
      <c r="AM37" s="30"/>
      <c r="AN37" s="231"/>
      <c r="AO37" s="163"/>
      <c r="AP37" s="163"/>
      <c r="AQ37" s="197"/>
    </row>
    <row r="38" spans="1:43" ht="15" customHeight="1" x14ac:dyDescent="0.2">
      <c r="A38" s="39" t="str">
        <f>IF(IFERROR('6. Position (at entry)'!A38,"")="", "",'6. Position (at entry)'!A38)</f>
        <v/>
      </c>
      <c r="B38" s="343" t="str">
        <f>IF(IFERROR('6. Position (at entry)'!B38,"")="", "",'6. Position (at entry)'!B38)</f>
        <v/>
      </c>
      <c r="C38" s="43" t="str">
        <f>IF(IFERROR('6. Position (at entry)'!A38,"")="", "",'6. Position (at entry)'!C38)</f>
        <v/>
      </c>
      <c r="D38" s="35"/>
      <c r="E38" s="34"/>
      <c r="F38" s="8"/>
      <c r="G38" s="8"/>
      <c r="H38" s="8"/>
      <c r="I38" s="8"/>
      <c r="J38" s="8"/>
      <c r="K38" s="49"/>
      <c r="L38" s="47" t="str">
        <f>IF(AND(I38&lt;&gt;"", J38&lt;&gt;"", G38&lt;&gt;""),IFERROR(IF(ISBLANK('6. Position (at entry)'!A38), "", ((I38+J38)/G38)),""),"")</f>
        <v/>
      </c>
      <c r="M38" s="47" t="str">
        <f>IF(AND(J38&lt;&gt;"",G38&lt;&gt;""),IFERROR(IF(ISBLANK('6. Position (at entry)'!A38), "", (J38/G38)),""),"")</f>
        <v/>
      </c>
      <c r="N38" s="47" t="str">
        <f>IF(AND(I38&lt;&gt;"",G38&lt;&gt;""),IFERROR(IF(ISBLANK('6. Position (at entry)'!A38), "", (I38/G38)),""),"")</f>
        <v/>
      </c>
      <c r="O38" s="345"/>
      <c r="P38" s="345"/>
      <c r="Q38" s="395"/>
      <c r="R38" s="9"/>
      <c r="S38" s="9"/>
      <c r="T38" s="6"/>
      <c r="U38" s="5"/>
      <c r="V38" s="8"/>
      <c r="W38" s="75"/>
      <c r="X38" s="6"/>
      <c r="Y38" s="395"/>
      <c r="Z38" s="30"/>
      <c r="AA38" s="163"/>
      <c r="AB38" s="54"/>
      <c r="AC38" s="295"/>
      <c r="AD38" s="29"/>
      <c r="AE38" s="52"/>
      <c r="AF38" s="30"/>
      <c r="AG38" s="231"/>
      <c r="AH38" s="163"/>
      <c r="AI38" s="163"/>
      <c r="AJ38" s="197"/>
      <c r="AK38" s="29"/>
      <c r="AL38" s="52"/>
      <c r="AM38" s="30"/>
      <c r="AN38" s="231"/>
      <c r="AO38" s="163"/>
      <c r="AP38" s="163"/>
      <c r="AQ38" s="197"/>
    </row>
    <row r="39" spans="1:43" ht="15" customHeight="1" x14ac:dyDescent="0.2">
      <c r="A39" s="39" t="str">
        <f>IF(IFERROR('6. Position (at entry)'!A39,"")="", "",'6. Position (at entry)'!A39)</f>
        <v/>
      </c>
      <c r="B39" s="343" t="str">
        <f>IF(IFERROR('6. Position (at entry)'!B39,"")="", "",'6. Position (at entry)'!B39)</f>
        <v/>
      </c>
      <c r="C39" s="43" t="str">
        <f>IF(IFERROR('6. Position (at entry)'!A39,"")="", "",'6. Position (at entry)'!C39)</f>
        <v/>
      </c>
      <c r="D39" s="35"/>
      <c r="E39" s="34"/>
      <c r="F39" s="8"/>
      <c r="G39" s="8"/>
      <c r="H39" s="8"/>
      <c r="I39" s="8"/>
      <c r="J39" s="8"/>
      <c r="K39" s="49"/>
      <c r="L39" s="47" t="str">
        <f>IF(AND(I39&lt;&gt;"", J39&lt;&gt;"", G39&lt;&gt;""),IFERROR(IF(ISBLANK('6. Position (at entry)'!A39), "", ((I39+J39)/G39)),""),"")</f>
        <v/>
      </c>
      <c r="M39" s="47" t="str">
        <f>IF(AND(J39&lt;&gt;"",G39&lt;&gt;""),IFERROR(IF(ISBLANK('6. Position (at entry)'!A39), "", (J39/G39)),""),"")</f>
        <v/>
      </c>
      <c r="N39" s="47" t="str">
        <f>IF(AND(I39&lt;&gt;"",G39&lt;&gt;""),IFERROR(IF(ISBLANK('6. Position (at entry)'!A39), "", (I39/G39)),""),"")</f>
        <v/>
      </c>
      <c r="O39" s="345"/>
      <c r="P39" s="345"/>
      <c r="Q39" s="395"/>
      <c r="R39" s="9"/>
      <c r="S39" s="9"/>
      <c r="T39" s="6"/>
      <c r="U39" s="5"/>
      <c r="V39" s="8"/>
      <c r="W39" s="75"/>
      <c r="X39" s="6"/>
      <c r="Y39" s="395"/>
      <c r="Z39" s="30"/>
      <c r="AA39" s="163"/>
      <c r="AB39" s="54"/>
      <c r="AC39" s="295"/>
      <c r="AD39" s="29"/>
      <c r="AE39" s="52"/>
      <c r="AF39" s="30"/>
      <c r="AG39" s="231"/>
      <c r="AH39" s="163"/>
      <c r="AI39" s="163"/>
      <c r="AJ39" s="197"/>
      <c r="AK39" s="29"/>
      <c r="AL39" s="52"/>
      <c r="AM39" s="30"/>
      <c r="AN39" s="231"/>
      <c r="AO39" s="163"/>
      <c r="AP39" s="163"/>
      <c r="AQ39" s="197"/>
    </row>
    <row r="40" spans="1:43" ht="15" customHeight="1" x14ac:dyDescent="0.2">
      <c r="A40" s="39" t="str">
        <f>IF(IFERROR('6. Position (at entry)'!A40,"")="", "",'6. Position (at entry)'!A40)</f>
        <v/>
      </c>
      <c r="B40" s="343" t="str">
        <f>IF(IFERROR('6. Position (at entry)'!B40,"")="", "",'6. Position (at entry)'!B40)</f>
        <v/>
      </c>
      <c r="C40" s="43" t="str">
        <f>IF(IFERROR('6. Position (at entry)'!A40,"")="", "",'6. Position (at entry)'!C40)</f>
        <v/>
      </c>
      <c r="D40" s="35"/>
      <c r="E40" s="34"/>
      <c r="F40" s="8"/>
      <c r="G40" s="8"/>
      <c r="H40" s="8"/>
      <c r="I40" s="8"/>
      <c r="J40" s="8"/>
      <c r="K40" s="49"/>
      <c r="L40" s="47" t="str">
        <f>IF(AND(I40&lt;&gt;"", J40&lt;&gt;"", G40&lt;&gt;""),IFERROR(IF(ISBLANK('6. Position (at entry)'!A40), "", ((I40+J40)/G40)),""),"")</f>
        <v/>
      </c>
      <c r="M40" s="47" t="str">
        <f>IF(AND(J40&lt;&gt;"",G40&lt;&gt;""),IFERROR(IF(ISBLANK('6. Position (at entry)'!A40), "", (J40/G40)),""),"")</f>
        <v/>
      </c>
      <c r="N40" s="47" t="str">
        <f>IF(AND(I40&lt;&gt;"",G40&lt;&gt;""),IFERROR(IF(ISBLANK('6. Position (at entry)'!A40), "", (I40/G40)),""),"")</f>
        <v/>
      </c>
      <c r="O40" s="345"/>
      <c r="P40" s="345"/>
      <c r="Q40" s="395"/>
      <c r="R40" s="9"/>
      <c r="S40" s="9"/>
      <c r="T40" s="6"/>
      <c r="U40" s="5"/>
      <c r="V40" s="8"/>
      <c r="W40" s="75"/>
      <c r="X40" s="6"/>
      <c r="Y40" s="395"/>
      <c r="Z40" s="30"/>
      <c r="AA40" s="163"/>
      <c r="AB40" s="54"/>
      <c r="AC40" s="295"/>
      <c r="AD40" s="29"/>
      <c r="AE40" s="52"/>
      <c r="AF40" s="30"/>
      <c r="AG40" s="231"/>
      <c r="AH40" s="163"/>
      <c r="AI40" s="163"/>
      <c r="AJ40" s="197"/>
      <c r="AK40" s="29"/>
      <c r="AL40" s="52"/>
      <c r="AM40" s="30"/>
      <c r="AN40" s="231"/>
      <c r="AO40" s="163"/>
      <c r="AP40" s="163"/>
      <c r="AQ40" s="197"/>
    </row>
    <row r="41" spans="1:43" ht="15" customHeight="1" x14ac:dyDescent="0.2">
      <c r="A41" s="39" t="str">
        <f>IF(IFERROR('6. Position (at entry)'!A41,"")="", "",'6. Position (at entry)'!A41)</f>
        <v/>
      </c>
      <c r="B41" s="343" t="str">
        <f>IF(IFERROR('6. Position (at entry)'!B41,"")="", "",'6. Position (at entry)'!B41)</f>
        <v/>
      </c>
      <c r="C41" s="43" t="str">
        <f>IF(IFERROR('6. Position (at entry)'!A41,"")="", "",'6. Position (at entry)'!C41)</f>
        <v/>
      </c>
      <c r="D41" s="35"/>
      <c r="E41" s="34"/>
      <c r="F41" s="8"/>
      <c r="G41" s="8"/>
      <c r="H41" s="8"/>
      <c r="I41" s="8"/>
      <c r="J41" s="8"/>
      <c r="K41" s="49"/>
      <c r="L41" s="47" t="str">
        <f>IF(AND(I41&lt;&gt;"", J41&lt;&gt;"", G41&lt;&gt;""),IFERROR(IF(ISBLANK('6. Position (at entry)'!A41), "", ((I41+J41)/G41)),""),"")</f>
        <v/>
      </c>
      <c r="M41" s="47" t="str">
        <f>IF(AND(J41&lt;&gt;"",G41&lt;&gt;""),IFERROR(IF(ISBLANK('6. Position (at entry)'!A41), "", (J41/G41)),""),"")</f>
        <v/>
      </c>
      <c r="N41" s="47" t="str">
        <f>IF(AND(I41&lt;&gt;"",G41&lt;&gt;""),IFERROR(IF(ISBLANK('6. Position (at entry)'!A41), "", (I41/G41)),""),"")</f>
        <v/>
      </c>
      <c r="O41" s="345"/>
      <c r="P41" s="345"/>
      <c r="Q41" s="395"/>
      <c r="R41" s="9"/>
      <c r="S41" s="9"/>
      <c r="T41" s="6"/>
      <c r="U41" s="5"/>
      <c r="V41" s="8"/>
      <c r="W41" s="75"/>
      <c r="X41" s="6"/>
      <c r="Y41" s="395"/>
      <c r="Z41" s="30"/>
      <c r="AA41" s="163"/>
      <c r="AB41" s="54"/>
      <c r="AC41" s="295"/>
      <c r="AD41" s="29"/>
      <c r="AE41" s="52"/>
      <c r="AF41" s="30"/>
      <c r="AG41" s="231"/>
      <c r="AH41" s="163"/>
      <c r="AI41" s="163"/>
      <c r="AJ41" s="197"/>
      <c r="AK41" s="29"/>
      <c r="AL41" s="52"/>
      <c r="AM41" s="30"/>
      <c r="AN41" s="231"/>
      <c r="AO41" s="163"/>
      <c r="AP41" s="163"/>
      <c r="AQ41" s="197"/>
    </row>
    <row r="42" spans="1:43" ht="15" customHeight="1" x14ac:dyDescent="0.2">
      <c r="A42" s="39" t="str">
        <f>IF(IFERROR('6. Position (at entry)'!A42,"")="", "",'6. Position (at entry)'!A42)</f>
        <v/>
      </c>
      <c r="B42" s="343" t="str">
        <f>IF(IFERROR('6. Position (at entry)'!B42,"")="", "",'6. Position (at entry)'!B42)</f>
        <v/>
      </c>
      <c r="C42" s="43" t="str">
        <f>IF(IFERROR('6. Position (at entry)'!A42,"")="", "",'6. Position (at entry)'!C42)</f>
        <v/>
      </c>
      <c r="D42" s="35"/>
      <c r="E42" s="34"/>
      <c r="F42" s="8"/>
      <c r="G42" s="8"/>
      <c r="H42" s="8"/>
      <c r="I42" s="8"/>
      <c r="J42" s="8"/>
      <c r="K42" s="49"/>
      <c r="L42" s="47" t="str">
        <f>IF(AND(I42&lt;&gt;"", J42&lt;&gt;"", G42&lt;&gt;""),IFERROR(IF(ISBLANK('6. Position (at entry)'!A42), "", ((I42+J42)/G42)),""),"")</f>
        <v/>
      </c>
      <c r="M42" s="47" t="str">
        <f>IF(AND(J42&lt;&gt;"",G42&lt;&gt;""),IFERROR(IF(ISBLANK('6. Position (at entry)'!A42), "", (J42/G42)),""),"")</f>
        <v/>
      </c>
      <c r="N42" s="47" t="str">
        <f>IF(AND(I42&lt;&gt;"",G42&lt;&gt;""),IFERROR(IF(ISBLANK('6. Position (at entry)'!A42), "", (I42/G42)),""),"")</f>
        <v/>
      </c>
      <c r="O42" s="345"/>
      <c r="P42" s="345"/>
      <c r="Q42" s="395"/>
      <c r="R42" s="9"/>
      <c r="S42" s="9"/>
      <c r="T42" s="6"/>
      <c r="U42" s="5"/>
      <c r="V42" s="8"/>
      <c r="W42" s="75"/>
      <c r="X42" s="6"/>
      <c r="Y42" s="395"/>
      <c r="Z42" s="30"/>
      <c r="AA42" s="163"/>
      <c r="AB42" s="54"/>
      <c r="AC42" s="295"/>
      <c r="AD42" s="29"/>
      <c r="AE42" s="52"/>
      <c r="AF42" s="30"/>
      <c r="AG42" s="231"/>
      <c r="AH42" s="163"/>
      <c r="AI42" s="163"/>
      <c r="AJ42" s="197"/>
      <c r="AK42" s="29"/>
      <c r="AL42" s="52"/>
      <c r="AM42" s="30"/>
      <c r="AN42" s="231"/>
      <c r="AO42" s="163"/>
      <c r="AP42" s="163"/>
      <c r="AQ42" s="197"/>
    </row>
    <row r="43" spans="1:43" ht="15" customHeight="1" x14ac:dyDescent="0.2">
      <c r="A43" s="39" t="str">
        <f>IF(IFERROR('6. Position (at entry)'!A43,"")="", "",'6. Position (at entry)'!A43)</f>
        <v/>
      </c>
      <c r="B43" s="343" t="str">
        <f>IF(IFERROR('6. Position (at entry)'!B43,"")="", "",'6. Position (at entry)'!B43)</f>
        <v/>
      </c>
      <c r="C43" s="43" t="str">
        <f>IF(IFERROR('6. Position (at entry)'!A43,"")="", "",'6. Position (at entry)'!C43)</f>
        <v/>
      </c>
      <c r="D43" s="35"/>
      <c r="E43" s="34"/>
      <c r="F43" s="8"/>
      <c r="G43" s="8"/>
      <c r="H43" s="8"/>
      <c r="I43" s="8"/>
      <c r="J43" s="8"/>
      <c r="K43" s="49"/>
      <c r="L43" s="47" t="str">
        <f>IF(AND(I43&lt;&gt;"", J43&lt;&gt;"", G43&lt;&gt;""),IFERROR(IF(ISBLANK('6. Position (at entry)'!A43), "", ((I43+J43)/G43)),""),"")</f>
        <v/>
      </c>
      <c r="M43" s="47" t="str">
        <f>IF(AND(J43&lt;&gt;"",G43&lt;&gt;""),IFERROR(IF(ISBLANK('6. Position (at entry)'!A43), "", (J43/G43)),""),"")</f>
        <v/>
      </c>
      <c r="N43" s="47" t="str">
        <f>IF(AND(I43&lt;&gt;"",G43&lt;&gt;""),IFERROR(IF(ISBLANK('6. Position (at entry)'!A43), "", (I43/G43)),""),"")</f>
        <v/>
      </c>
      <c r="O43" s="345"/>
      <c r="P43" s="345"/>
      <c r="Q43" s="395"/>
      <c r="R43" s="9"/>
      <c r="S43" s="9"/>
      <c r="T43" s="6"/>
      <c r="U43" s="5"/>
      <c r="V43" s="8"/>
      <c r="W43" s="75"/>
      <c r="X43" s="6"/>
      <c r="Y43" s="395"/>
      <c r="Z43" s="30"/>
      <c r="AA43" s="163"/>
      <c r="AB43" s="54"/>
      <c r="AC43" s="295"/>
      <c r="AD43" s="29"/>
      <c r="AE43" s="52"/>
      <c r="AF43" s="30"/>
      <c r="AG43" s="231"/>
      <c r="AH43" s="163"/>
      <c r="AI43" s="163"/>
      <c r="AJ43" s="197"/>
      <c r="AK43" s="29"/>
      <c r="AL43" s="52"/>
      <c r="AM43" s="30"/>
      <c r="AN43" s="231"/>
      <c r="AO43" s="163"/>
      <c r="AP43" s="163"/>
      <c r="AQ43" s="197"/>
    </row>
    <row r="44" spans="1:43" ht="15" customHeight="1" x14ac:dyDescent="0.2">
      <c r="A44" s="39" t="str">
        <f>IF(IFERROR('6. Position (at entry)'!A44,"")="", "",'6. Position (at entry)'!A44)</f>
        <v/>
      </c>
      <c r="B44" s="343" t="str">
        <f>IF(IFERROR('6. Position (at entry)'!B44,"")="", "",'6. Position (at entry)'!B44)</f>
        <v/>
      </c>
      <c r="C44" s="43" t="str">
        <f>IF(IFERROR('6. Position (at entry)'!A44,"")="", "",'6. Position (at entry)'!C44)</f>
        <v/>
      </c>
      <c r="D44" s="35"/>
      <c r="E44" s="34"/>
      <c r="F44" s="8"/>
      <c r="G44" s="8"/>
      <c r="H44" s="8"/>
      <c r="I44" s="8"/>
      <c r="J44" s="8"/>
      <c r="K44" s="49"/>
      <c r="L44" s="47" t="str">
        <f>IF(AND(I44&lt;&gt;"", J44&lt;&gt;"", G44&lt;&gt;""),IFERROR(IF(ISBLANK('6. Position (at entry)'!A44), "", ((I44+J44)/G44)),""),"")</f>
        <v/>
      </c>
      <c r="M44" s="47" t="str">
        <f>IF(AND(J44&lt;&gt;"",G44&lt;&gt;""),IFERROR(IF(ISBLANK('6. Position (at entry)'!A44), "", (J44/G44)),""),"")</f>
        <v/>
      </c>
      <c r="N44" s="47" t="str">
        <f>IF(AND(I44&lt;&gt;"",G44&lt;&gt;""),IFERROR(IF(ISBLANK('6. Position (at entry)'!A44), "", (I44/G44)),""),"")</f>
        <v/>
      </c>
      <c r="O44" s="345"/>
      <c r="P44" s="345"/>
      <c r="Q44" s="395"/>
      <c r="R44" s="9"/>
      <c r="S44" s="9"/>
      <c r="T44" s="6"/>
      <c r="U44" s="5"/>
      <c r="V44" s="8"/>
      <c r="W44" s="75"/>
      <c r="X44" s="6"/>
      <c r="Y44" s="395"/>
      <c r="Z44" s="30"/>
      <c r="AA44" s="163"/>
      <c r="AB44" s="54"/>
      <c r="AC44" s="295"/>
      <c r="AD44" s="29"/>
      <c r="AE44" s="52"/>
      <c r="AF44" s="30"/>
      <c r="AG44" s="231"/>
      <c r="AH44" s="163"/>
      <c r="AI44" s="163"/>
      <c r="AJ44" s="197"/>
      <c r="AK44" s="29"/>
      <c r="AL44" s="52"/>
      <c r="AM44" s="30"/>
      <c r="AN44" s="231"/>
      <c r="AO44" s="163"/>
      <c r="AP44" s="163"/>
      <c r="AQ44" s="197"/>
    </row>
    <row r="45" spans="1:43" ht="15" customHeight="1" x14ac:dyDescent="0.2">
      <c r="A45" s="39" t="str">
        <f>IF(IFERROR('6. Position (at entry)'!A45,"")="", "",'6. Position (at entry)'!A45)</f>
        <v/>
      </c>
      <c r="B45" s="343" t="str">
        <f>IF(IFERROR('6. Position (at entry)'!B45,"")="", "",'6. Position (at entry)'!B45)</f>
        <v/>
      </c>
      <c r="C45" s="43" t="str">
        <f>IF(IFERROR('6. Position (at entry)'!A45,"")="", "",'6. Position (at entry)'!C45)</f>
        <v/>
      </c>
      <c r="D45" s="35"/>
      <c r="E45" s="34"/>
      <c r="F45" s="8"/>
      <c r="G45" s="8"/>
      <c r="H45" s="8"/>
      <c r="I45" s="8"/>
      <c r="J45" s="8"/>
      <c r="K45" s="49"/>
      <c r="L45" s="47" t="str">
        <f>IF(AND(I45&lt;&gt;"", J45&lt;&gt;"", G45&lt;&gt;""),IFERROR(IF(ISBLANK('6. Position (at entry)'!A45), "", ((I45+J45)/G45)),""),"")</f>
        <v/>
      </c>
      <c r="M45" s="47" t="str">
        <f>IF(AND(J45&lt;&gt;"",G45&lt;&gt;""),IFERROR(IF(ISBLANK('6. Position (at entry)'!A45), "", (J45/G45)),""),"")</f>
        <v/>
      </c>
      <c r="N45" s="47" t="str">
        <f>IF(AND(I45&lt;&gt;"",G45&lt;&gt;""),IFERROR(IF(ISBLANK('6. Position (at entry)'!A45), "", (I45/G45)),""),"")</f>
        <v/>
      </c>
      <c r="O45" s="345"/>
      <c r="P45" s="345"/>
      <c r="Q45" s="395"/>
      <c r="R45" s="9"/>
      <c r="S45" s="9"/>
      <c r="T45" s="6"/>
      <c r="U45" s="5"/>
      <c r="V45" s="8"/>
      <c r="W45" s="75"/>
      <c r="X45" s="6"/>
      <c r="Y45" s="395"/>
      <c r="Z45" s="30"/>
      <c r="AA45" s="163"/>
      <c r="AB45" s="54"/>
      <c r="AC45" s="295"/>
      <c r="AD45" s="29"/>
      <c r="AE45" s="52"/>
      <c r="AF45" s="30"/>
      <c r="AG45" s="231"/>
      <c r="AH45" s="163"/>
      <c r="AI45" s="163"/>
      <c r="AJ45" s="197"/>
      <c r="AK45" s="29"/>
      <c r="AL45" s="52"/>
      <c r="AM45" s="30"/>
      <c r="AN45" s="231"/>
      <c r="AO45" s="163"/>
      <c r="AP45" s="163"/>
      <c r="AQ45" s="197"/>
    </row>
    <row r="46" spans="1:43" ht="15" customHeight="1" x14ac:dyDescent="0.2">
      <c r="A46" s="39" t="str">
        <f>IF(IFERROR('6. Position (at entry)'!A46,"")="", "",'6. Position (at entry)'!A46)</f>
        <v/>
      </c>
      <c r="B46" s="343" t="str">
        <f>IF(IFERROR('6. Position (at entry)'!B46,"")="", "",'6. Position (at entry)'!B46)</f>
        <v/>
      </c>
      <c r="C46" s="43" t="str">
        <f>IF(IFERROR('6. Position (at entry)'!A46,"")="", "",'6. Position (at entry)'!C46)</f>
        <v/>
      </c>
      <c r="D46" s="35"/>
      <c r="E46" s="34"/>
      <c r="F46" s="8"/>
      <c r="G46" s="8"/>
      <c r="H46" s="8"/>
      <c r="I46" s="8"/>
      <c r="J46" s="8"/>
      <c r="K46" s="49"/>
      <c r="L46" s="47" t="str">
        <f>IF(AND(I46&lt;&gt;"", J46&lt;&gt;"", G46&lt;&gt;""),IFERROR(IF(ISBLANK('6. Position (at entry)'!A46), "", ((I46+J46)/G46)),""),"")</f>
        <v/>
      </c>
      <c r="M46" s="47" t="str">
        <f>IF(AND(J46&lt;&gt;"",G46&lt;&gt;""),IFERROR(IF(ISBLANK('6. Position (at entry)'!A46), "", (J46/G46)),""),"")</f>
        <v/>
      </c>
      <c r="N46" s="47" t="str">
        <f>IF(AND(I46&lt;&gt;"",G46&lt;&gt;""),IFERROR(IF(ISBLANK('6. Position (at entry)'!A46), "", (I46/G46)),""),"")</f>
        <v/>
      </c>
      <c r="O46" s="345"/>
      <c r="P46" s="345"/>
      <c r="Q46" s="395"/>
      <c r="R46" s="9"/>
      <c r="S46" s="9"/>
      <c r="T46" s="6"/>
      <c r="U46" s="5"/>
      <c r="V46" s="8"/>
      <c r="W46" s="75"/>
      <c r="X46" s="6"/>
      <c r="Y46" s="395"/>
      <c r="Z46" s="30"/>
      <c r="AA46" s="163"/>
      <c r="AB46" s="54"/>
      <c r="AC46" s="295"/>
      <c r="AD46" s="29"/>
      <c r="AE46" s="52"/>
      <c r="AF46" s="30"/>
      <c r="AG46" s="231"/>
      <c r="AH46" s="163"/>
      <c r="AI46" s="163"/>
      <c r="AJ46" s="197"/>
      <c r="AK46" s="29"/>
      <c r="AL46" s="52"/>
      <c r="AM46" s="30"/>
      <c r="AN46" s="231"/>
      <c r="AO46" s="163"/>
      <c r="AP46" s="163"/>
      <c r="AQ46" s="197"/>
    </row>
    <row r="47" spans="1:43" ht="15" customHeight="1" x14ac:dyDescent="0.2">
      <c r="A47" s="39" t="str">
        <f>IF(IFERROR('6. Position (at entry)'!A47,"")="", "",'6. Position (at entry)'!A47)</f>
        <v/>
      </c>
      <c r="B47" s="343" t="str">
        <f>IF(IFERROR('6. Position (at entry)'!B47,"")="", "",'6. Position (at entry)'!B47)</f>
        <v/>
      </c>
      <c r="C47" s="43" t="str">
        <f>IF(IFERROR('6. Position (at entry)'!A47,"")="", "",'6. Position (at entry)'!C47)</f>
        <v/>
      </c>
      <c r="D47" s="35"/>
      <c r="E47" s="34"/>
      <c r="F47" s="8"/>
      <c r="G47" s="8"/>
      <c r="H47" s="8"/>
      <c r="I47" s="8"/>
      <c r="J47" s="8"/>
      <c r="K47" s="49"/>
      <c r="L47" s="47" t="str">
        <f>IF(AND(I47&lt;&gt;"", J47&lt;&gt;"", G47&lt;&gt;""),IFERROR(IF(ISBLANK('6. Position (at entry)'!A47), "", ((I47+J47)/G47)),""),"")</f>
        <v/>
      </c>
      <c r="M47" s="47" t="str">
        <f>IF(AND(J47&lt;&gt;"",G47&lt;&gt;""),IFERROR(IF(ISBLANK('6. Position (at entry)'!A47), "", (J47/G47)),""),"")</f>
        <v/>
      </c>
      <c r="N47" s="47" t="str">
        <f>IF(AND(I47&lt;&gt;"",G47&lt;&gt;""),IFERROR(IF(ISBLANK('6. Position (at entry)'!A47), "", (I47/G47)),""),"")</f>
        <v/>
      </c>
      <c r="O47" s="345"/>
      <c r="P47" s="345"/>
      <c r="Q47" s="395"/>
      <c r="R47" s="9"/>
      <c r="S47" s="9"/>
      <c r="T47" s="6"/>
      <c r="U47" s="5"/>
      <c r="V47" s="8"/>
      <c r="W47" s="75"/>
      <c r="X47" s="6"/>
      <c r="Y47" s="395"/>
      <c r="Z47" s="30"/>
      <c r="AA47" s="163"/>
      <c r="AB47" s="54"/>
      <c r="AC47" s="295"/>
      <c r="AD47" s="29"/>
      <c r="AE47" s="52"/>
      <c r="AF47" s="30"/>
      <c r="AG47" s="231"/>
      <c r="AH47" s="163"/>
      <c r="AI47" s="163"/>
      <c r="AJ47" s="197"/>
      <c r="AK47" s="29"/>
      <c r="AL47" s="52"/>
      <c r="AM47" s="30"/>
      <c r="AN47" s="231"/>
      <c r="AO47" s="163"/>
      <c r="AP47" s="163"/>
      <c r="AQ47" s="197"/>
    </row>
    <row r="48" spans="1:43" ht="15" customHeight="1" x14ac:dyDescent="0.2">
      <c r="A48" s="39" t="str">
        <f>IF(IFERROR('6. Position (at entry)'!A48,"")="", "",'6. Position (at entry)'!A48)</f>
        <v/>
      </c>
      <c r="B48" s="343" t="str">
        <f>IF(IFERROR('6. Position (at entry)'!B48,"")="", "",'6. Position (at entry)'!B48)</f>
        <v/>
      </c>
      <c r="C48" s="43" t="str">
        <f>IF(IFERROR('6. Position (at entry)'!A48,"")="", "",'6. Position (at entry)'!C48)</f>
        <v/>
      </c>
      <c r="D48" s="35"/>
      <c r="E48" s="34"/>
      <c r="F48" s="8"/>
      <c r="G48" s="8"/>
      <c r="H48" s="8"/>
      <c r="I48" s="8"/>
      <c r="J48" s="8"/>
      <c r="K48" s="49"/>
      <c r="L48" s="47" t="str">
        <f>IF(AND(I48&lt;&gt;"", J48&lt;&gt;"", G48&lt;&gt;""),IFERROR(IF(ISBLANK('6. Position (at entry)'!A48), "", ((I48+J48)/G48)),""),"")</f>
        <v/>
      </c>
      <c r="M48" s="47" t="str">
        <f>IF(AND(J48&lt;&gt;"",G48&lt;&gt;""),IFERROR(IF(ISBLANK('6. Position (at entry)'!A48), "", (J48/G48)),""),"")</f>
        <v/>
      </c>
      <c r="N48" s="47" t="str">
        <f>IF(AND(I48&lt;&gt;"",G48&lt;&gt;""),IFERROR(IF(ISBLANK('6. Position (at entry)'!A48), "", (I48/G48)),""),"")</f>
        <v/>
      </c>
      <c r="O48" s="345"/>
      <c r="P48" s="345"/>
      <c r="Q48" s="395"/>
      <c r="R48" s="9"/>
      <c r="S48" s="9"/>
      <c r="T48" s="6"/>
      <c r="U48" s="5"/>
      <c r="V48" s="8"/>
      <c r="W48" s="75"/>
      <c r="X48" s="6"/>
      <c r="Y48" s="395"/>
      <c r="Z48" s="30"/>
      <c r="AA48" s="163"/>
      <c r="AB48" s="54"/>
      <c r="AC48" s="295"/>
      <c r="AD48" s="29"/>
      <c r="AE48" s="52"/>
      <c r="AF48" s="30"/>
      <c r="AG48" s="231"/>
      <c r="AH48" s="163"/>
      <c r="AI48" s="163"/>
      <c r="AJ48" s="197"/>
      <c r="AK48" s="29"/>
      <c r="AL48" s="52"/>
      <c r="AM48" s="30"/>
      <c r="AN48" s="231"/>
      <c r="AO48" s="163"/>
      <c r="AP48" s="163"/>
      <c r="AQ48" s="197"/>
    </row>
    <row r="49" spans="1:43" ht="15" customHeight="1" x14ac:dyDescent="0.2">
      <c r="A49" s="39" t="str">
        <f>IF(IFERROR('6. Position (at entry)'!A49,"")="", "",'6. Position (at entry)'!A49)</f>
        <v/>
      </c>
      <c r="B49" s="343" t="str">
        <f>IF(IFERROR('6. Position (at entry)'!B49,"")="", "",'6. Position (at entry)'!B49)</f>
        <v/>
      </c>
      <c r="C49" s="43" t="str">
        <f>IF(IFERROR('6. Position (at entry)'!A49,"")="", "",'6. Position (at entry)'!C49)</f>
        <v/>
      </c>
      <c r="D49" s="35"/>
      <c r="E49" s="34"/>
      <c r="F49" s="8"/>
      <c r="G49" s="8"/>
      <c r="H49" s="8"/>
      <c r="I49" s="8"/>
      <c r="J49" s="8"/>
      <c r="K49" s="49"/>
      <c r="L49" s="47" t="str">
        <f>IF(AND(I49&lt;&gt;"", J49&lt;&gt;"", G49&lt;&gt;""),IFERROR(IF(ISBLANK('6. Position (at entry)'!A49), "", ((I49+J49)/G49)),""),"")</f>
        <v/>
      </c>
      <c r="M49" s="47" t="str">
        <f>IF(AND(J49&lt;&gt;"",G49&lt;&gt;""),IFERROR(IF(ISBLANK('6. Position (at entry)'!A49), "", (J49/G49)),""),"")</f>
        <v/>
      </c>
      <c r="N49" s="47" t="str">
        <f>IF(AND(I49&lt;&gt;"",G49&lt;&gt;""),IFERROR(IF(ISBLANK('6. Position (at entry)'!A49), "", (I49/G49)),""),"")</f>
        <v/>
      </c>
      <c r="O49" s="345"/>
      <c r="P49" s="345"/>
      <c r="Q49" s="395"/>
      <c r="R49" s="9"/>
      <c r="S49" s="9"/>
      <c r="T49" s="6"/>
      <c r="U49" s="5"/>
      <c r="V49" s="8"/>
      <c r="W49" s="75"/>
      <c r="X49" s="6"/>
      <c r="Y49" s="395"/>
      <c r="Z49" s="30"/>
      <c r="AA49" s="163"/>
      <c r="AB49" s="54"/>
      <c r="AC49" s="295"/>
      <c r="AD49" s="29"/>
      <c r="AE49" s="52"/>
      <c r="AF49" s="30"/>
      <c r="AG49" s="231"/>
      <c r="AH49" s="163"/>
      <c r="AI49" s="163"/>
      <c r="AJ49" s="197"/>
      <c r="AK49" s="29"/>
      <c r="AL49" s="52"/>
      <c r="AM49" s="30"/>
      <c r="AN49" s="231"/>
      <c r="AO49" s="163"/>
      <c r="AP49" s="163"/>
      <c r="AQ49" s="197"/>
    </row>
    <row r="50" spans="1:43" ht="15" customHeight="1" x14ac:dyDescent="0.2">
      <c r="A50" s="39" t="str">
        <f>IF(IFERROR('6. Position (at entry)'!A50,"")="", "",'6. Position (at entry)'!A50)</f>
        <v/>
      </c>
      <c r="B50" s="343" t="str">
        <f>IF(IFERROR('6. Position (at entry)'!B50,"")="", "",'6. Position (at entry)'!B50)</f>
        <v/>
      </c>
      <c r="C50" s="43" t="str">
        <f>IF(IFERROR('6. Position (at entry)'!A50,"")="", "",'6. Position (at entry)'!C50)</f>
        <v/>
      </c>
      <c r="D50" s="35"/>
      <c r="E50" s="34"/>
      <c r="F50" s="8"/>
      <c r="G50" s="8"/>
      <c r="H50" s="8"/>
      <c r="I50" s="8"/>
      <c r="J50" s="8"/>
      <c r="K50" s="49"/>
      <c r="L50" s="47" t="str">
        <f>IF(AND(I50&lt;&gt;"", J50&lt;&gt;"", G50&lt;&gt;""),IFERROR(IF(ISBLANK('6. Position (at entry)'!A50), "", ((I50+J50)/G50)),""),"")</f>
        <v/>
      </c>
      <c r="M50" s="47" t="str">
        <f>IF(AND(J50&lt;&gt;"",G50&lt;&gt;""),IFERROR(IF(ISBLANK('6. Position (at entry)'!A50), "", (J50/G50)),""),"")</f>
        <v/>
      </c>
      <c r="N50" s="47" t="str">
        <f>IF(AND(I50&lt;&gt;"",G50&lt;&gt;""),IFERROR(IF(ISBLANK('6. Position (at entry)'!A50), "", (I50/G50)),""),"")</f>
        <v/>
      </c>
      <c r="O50" s="345"/>
      <c r="P50" s="345"/>
      <c r="Q50" s="395"/>
      <c r="R50" s="9"/>
      <c r="S50" s="9"/>
      <c r="T50" s="6"/>
      <c r="U50" s="5"/>
      <c r="V50" s="8"/>
      <c r="W50" s="75"/>
      <c r="X50" s="6"/>
      <c r="Y50" s="395"/>
      <c r="Z50" s="30"/>
      <c r="AA50" s="163"/>
      <c r="AB50" s="54"/>
      <c r="AC50" s="295"/>
      <c r="AD50" s="29"/>
      <c r="AE50" s="52"/>
      <c r="AF50" s="30"/>
      <c r="AG50" s="231"/>
      <c r="AH50" s="163"/>
      <c r="AI50" s="163"/>
      <c r="AJ50" s="197"/>
      <c r="AK50" s="29"/>
      <c r="AL50" s="52"/>
      <c r="AM50" s="30"/>
      <c r="AN50" s="231"/>
      <c r="AO50" s="163"/>
      <c r="AP50" s="163"/>
      <c r="AQ50" s="197"/>
    </row>
    <row r="51" spans="1:43" ht="15" customHeight="1" x14ac:dyDescent="0.2">
      <c r="A51" s="39" t="str">
        <f>IF(IFERROR('6. Position (at entry)'!A51,"")="", "",'6. Position (at entry)'!A51)</f>
        <v/>
      </c>
      <c r="B51" s="343" t="str">
        <f>IF(IFERROR('6. Position (at entry)'!B51,"")="", "",'6. Position (at entry)'!B51)</f>
        <v/>
      </c>
      <c r="C51" s="43" t="str">
        <f>IF(IFERROR('6. Position (at entry)'!A51,"")="", "",'6. Position (at entry)'!C51)</f>
        <v/>
      </c>
      <c r="D51" s="35"/>
      <c r="E51" s="34"/>
      <c r="F51" s="8"/>
      <c r="G51" s="8"/>
      <c r="H51" s="8"/>
      <c r="I51" s="8"/>
      <c r="J51" s="8"/>
      <c r="K51" s="49"/>
      <c r="L51" s="47" t="str">
        <f>IF(AND(I51&lt;&gt;"", J51&lt;&gt;"", G51&lt;&gt;""),IFERROR(IF(ISBLANK('6. Position (at entry)'!A51), "", ((I51+J51)/G51)),""),"")</f>
        <v/>
      </c>
      <c r="M51" s="47" t="str">
        <f>IF(AND(J51&lt;&gt;"",G51&lt;&gt;""),IFERROR(IF(ISBLANK('6. Position (at entry)'!A51), "", (J51/G51)),""),"")</f>
        <v/>
      </c>
      <c r="N51" s="47" t="str">
        <f>IF(AND(I51&lt;&gt;"",G51&lt;&gt;""),IFERROR(IF(ISBLANK('6. Position (at entry)'!A51), "", (I51/G51)),""),"")</f>
        <v/>
      </c>
      <c r="O51" s="345"/>
      <c r="P51" s="345"/>
      <c r="Q51" s="395"/>
      <c r="R51" s="9"/>
      <c r="S51" s="9"/>
      <c r="T51" s="6"/>
      <c r="U51" s="5"/>
      <c r="V51" s="8"/>
      <c r="W51" s="75"/>
      <c r="X51" s="6"/>
      <c r="Y51" s="395"/>
      <c r="Z51" s="30"/>
      <c r="AA51" s="163"/>
      <c r="AB51" s="54"/>
      <c r="AC51" s="295"/>
      <c r="AD51" s="29"/>
      <c r="AE51" s="52"/>
      <c r="AF51" s="30"/>
      <c r="AG51" s="231"/>
      <c r="AH51" s="163"/>
      <c r="AI51" s="163"/>
      <c r="AJ51" s="197"/>
      <c r="AK51" s="29"/>
      <c r="AL51" s="52"/>
      <c r="AM51" s="30"/>
      <c r="AN51" s="231"/>
      <c r="AO51" s="163"/>
      <c r="AP51" s="163"/>
      <c r="AQ51" s="197"/>
    </row>
    <row r="52" spans="1:43" ht="15" customHeight="1" x14ac:dyDescent="0.2">
      <c r="A52" s="39" t="str">
        <f>IF(IFERROR('6. Position (at entry)'!A52,"")="", "",'6. Position (at entry)'!A52)</f>
        <v/>
      </c>
      <c r="B52" s="343" t="str">
        <f>IF(IFERROR('6. Position (at entry)'!B52,"")="", "",'6. Position (at entry)'!B52)</f>
        <v/>
      </c>
      <c r="C52" s="43" t="str">
        <f>IF(IFERROR('6. Position (at entry)'!A52,"")="", "",'6. Position (at entry)'!C52)</f>
        <v/>
      </c>
      <c r="D52" s="35"/>
      <c r="E52" s="34"/>
      <c r="F52" s="8"/>
      <c r="G52" s="8"/>
      <c r="H52" s="8"/>
      <c r="I52" s="8"/>
      <c r="J52" s="8"/>
      <c r="K52" s="49"/>
      <c r="L52" s="47" t="str">
        <f>IF(AND(I52&lt;&gt;"", J52&lt;&gt;"", G52&lt;&gt;""),IFERROR(IF(ISBLANK('6. Position (at entry)'!A52), "", ((I52+J52)/G52)),""),"")</f>
        <v/>
      </c>
      <c r="M52" s="47" t="str">
        <f>IF(AND(J52&lt;&gt;"",G52&lt;&gt;""),IFERROR(IF(ISBLANK('6. Position (at entry)'!A52), "", (J52/G52)),""),"")</f>
        <v/>
      </c>
      <c r="N52" s="47" t="str">
        <f>IF(AND(I52&lt;&gt;"",G52&lt;&gt;""),IFERROR(IF(ISBLANK('6. Position (at entry)'!A52), "", (I52/G52)),""),"")</f>
        <v/>
      </c>
      <c r="O52" s="345"/>
      <c r="P52" s="345"/>
      <c r="Q52" s="395"/>
      <c r="R52" s="9"/>
      <c r="S52" s="9"/>
      <c r="T52" s="6"/>
      <c r="U52" s="5"/>
      <c r="V52" s="8"/>
      <c r="W52" s="75"/>
      <c r="X52" s="6"/>
      <c r="Y52" s="395"/>
      <c r="Z52" s="30"/>
      <c r="AA52" s="163"/>
      <c r="AB52" s="54"/>
      <c r="AC52" s="295"/>
      <c r="AD52" s="29"/>
      <c r="AE52" s="52"/>
      <c r="AF52" s="30"/>
      <c r="AG52" s="231"/>
      <c r="AH52" s="163"/>
      <c r="AI52" s="163"/>
      <c r="AJ52" s="197"/>
      <c r="AK52" s="29"/>
      <c r="AL52" s="52"/>
      <c r="AM52" s="30"/>
      <c r="AN52" s="231"/>
      <c r="AO52" s="163"/>
      <c r="AP52" s="163"/>
      <c r="AQ52" s="197"/>
    </row>
    <row r="53" spans="1:43" ht="15" customHeight="1" x14ac:dyDescent="0.2">
      <c r="A53" s="39" t="str">
        <f>IF(IFERROR('6. Position (at entry)'!A53,"")="", "",'6. Position (at entry)'!A53)</f>
        <v/>
      </c>
      <c r="B53" s="343" t="str">
        <f>IF(IFERROR('6. Position (at entry)'!B53,"")="", "",'6. Position (at entry)'!B53)</f>
        <v/>
      </c>
      <c r="C53" s="43" t="str">
        <f>IF(IFERROR('6. Position (at entry)'!A53,"")="", "",'6. Position (at entry)'!C53)</f>
        <v/>
      </c>
      <c r="D53" s="35"/>
      <c r="E53" s="34"/>
      <c r="F53" s="8"/>
      <c r="G53" s="8"/>
      <c r="H53" s="8"/>
      <c r="I53" s="8"/>
      <c r="J53" s="8"/>
      <c r="K53" s="49"/>
      <c r="L53" s="47" t="str">
        <f>IF(AND(I53&lt;&gt;"", J53&lt;&gt;"", G53&lt;&gt;""),IFERROR(IF(ISBLANK('6. Position (at entry)'!A53), "", ((I53+J53)/G53)),""),"")</f>
        <v/>
      </c>
      <c r="M53" s="47" t="str">
        <f>IF(AND(J53&lt;&gt;"",G53&lt;&gt;""),IFERROR(IF(ISBLANK('6. Position (at entry)'!A53), "", (J53/G53)),""),"")</f>
        <v/>
      </c>
      <c r="N53" s="47" t="str">
        <f>IF(AND(I53&lt;&gt;"",G53&lt;&gt;""),IFERROR(IF(ISBLANK('6. Position (at entry)'!A53), "", (I53/G53)),""),"")</f>
        <v/>
      </c>
      <c r="O53" s="345"/>
      <c r="P53" s="345"/>
      <c r="Q53" s="395"/>
      <c r="R53" s="9"/>
      <c r="S53" s="9"/>
      <c r="T53" s="6"/>
      <c r="U53" s="5"/>
      <c r="V53" s="8"/>
      <c r="W53" s="75"/>
      <c r="X53" s="6"/>
      <c r="Y53" s="395"/>
      <c r="Z53" s="30"/>
      <c r="AA53" s="163"/>
      <c r="AB53" s="54"/>
      <c r="AC53" s="295"/>
      <c r="AD53" s="29"/>
      <c r="AE53" s="52"/>
      <c r="AF53" s="30"/>
      <c r="AG53" s="231"/>
      <c r="AH53" s="163"/>
      <c r="AI53" s="163"/>
      <c r="AJ53" s="197"/>
      <c r="AK53" s="29"/>
      <c r="AL53" s="52"/>
      <c r="AM53" s="30"/>
      <c r="AN53" s="231"/>
      <c r="AO53" s="163"/>
      <c r="AP53" s="163"/>
      <c r="AQ53" s="197"/>
    </row>
    <row r="54" spans="1:43" ht="15" customHeight="1" x14ac:dyDescent="0.2">
      <c r="A54" s="39" t="str">
        <f>IF(IFERROR('6. Position (at entry)'!A54,"")="", "",'6. Position (at entry)'!A54)</f>
        <v/>
      </c>
      <c r="B54" s="343" t="str">
        <f>IF(IFERROR('6. Position (at entry)'!B54,"")="", "",'6. Position (at entry)'!B54)</f>
        <v/>
      </c>
      <c r="C54" s="43" t="str">
        <f>IF(IFERROR('6. Position (at entry)'!A54,"")="", "",'6. Position (at entry)'!C54)</f>
        <v/>
      </c>
      <c r="D54" s="35"/>
      <c r="E54" s="34"/>
      <c r="F54" s="8"/>
      <c r="G54" s="8"/>
      <c r="H54" s="8"/>
      <c r="I54" s="8"/>
      <c r="J54" s="8"/>
      <c r="K54" s="49"/>
      <c r="L54" s="47" t="str">
        <f>IF(AND(I54&lt;&gt;"", J54&lt;&gt;"", G54&lt;&gt;""),IFERROR(IF(ISBLANK('6. Position (at entry)'!A54), "", ((I54+J54)/G54)),""),"")</f>
        <v/>
      </c>
      <c r="M54" s="47" t="str">
        <f>IF(AND(J54&lt;&gt;"",G54&lt;&gt;""),IFERROR(IF(ISBLANK('6. Position (at entry)'!A54), "", (J54/G54)),""),"")</f>
        <v/>
      </c>
      <c r="N54" s="47" t="str">
        <f>IF(AND(I54&lt;&gt;"",G54&lt;&gt;""),IFERROR(IF(ISBLANK('6. Position (at entry)'!A54), "", (I54/G54)),""),"")</f>
        <v/>
      </c>
      <c r="O54" s="345"/>
      <c r="P54" s="345"/>
      <c r="Q54" s="395"/>
      <c r="R54" s="9"/>
      <c r="S54" s="9"/>
      <c r="T54" s="6"/>
      <c r="U54" s="5"/>
      <c r="V54" s="8"/>
      <c r="W54" s="75"/>
      <c r="X54" s="6"/>
      <c r="Y54" s="395"/>
      <c r="Z54" s="30"/>
      <c r="AA54" s="163"/>
      <c r="AB54" s="54"/>
      <c r="AC54" s="295"/>
      <c r="AD54" s="29"/>
      <c r="AE54" s="52"/>
      <c r="AF54" s="30"/>
      <c r="AG54" s="231"/>
      <c r="AH54" s="163"/>
      <c r="AI54" s="163"/>
      <c r="AJ54" s="197"/>
      <c r="AK54" s="29"/>
      <c r="AL54" s="52"/>
      <c r="AM54" s="30"/>
      <c r="AN54" s="231"/>
      <c r="AO54" s="163"/>
      <c r="AP54" s="163"/>
      <c r="AQ54" s="197"/>
    </row>
    <row r="55" spans="1:43" ht="15" customHeight="1" x14ac:dyDescent="0.2">
      <c r="A55" s="39" t="str">
        <f>IF(IFERROR('6. Position (at entry)'!A55,"")="", "",'6. Position (at entry)'!A55)</f>
        <v/>
      </c>
      <c r="B55" s="343" t="str">
        <f>IF(IFERROR('6. Position (at entry)'!B55,"")="", "",'6. Position (at entry)'!B55)</f>
        <v/>
      </c>
      <c r="C55" s="43" t="str">
        <f>IF(IFERROR('6. Position (at entry)'!A55,"")="", "",'6. Position (at entry)'!C55)</f>
        <v/>
      </c>
      <c r="D55" s="35"/>
      <c r="E55" s="34"/>
      <c r="F55" s="8"/>
      <c r="G55" s="8"/>
      <c r="H55" s="8"/>
      <c r="I55" s="8"/>
      <c r="J55" s="8"/>
      <c r="K55" s="49"/>
      <c r="L55" s="47" t="str">
        <f>IF(AND(I55&lt;&gt;"", J55&lt;&gt;"", G55&lt;&gt;""),IFERROR(IF(ISBLANK('6. Position (at entry)'!A55), "", ((I55+J55)/G55)),""),"")</f>
        <v/>
      </c>
      <c r="M55" s="47" t="str">
        <f>IF(AND(J55&lt;&gt;"",G55&lt;&gt;""),IFERROR(IF(ISBLANK('6. Position (at entry)'!A55), "", (J55/G55)),""),"")</f>
        <v/>
      </c>
      <c r="N55" s="47" t="str">
        <f>IF(AND(I55&lt;&gt;"",G55&lt;&gt;""),IFERROR(IF(ISBLANK('6. Position (at entry)'!A55), "", (I55/G55)),""),"")</f>
        <v/>
      </c>
      <c r="O55" s="345"/>
      <c r="P55" s="345"/>
      <c r="Q55" s="395"/>
      <c r="R55" s="9"/>
      <c r="S55" s="9"/>
      <c r="T55" s="6"/>
      <c r="U55" s="5"/>
      <c r="V55" s="8"/>
      <c r="W55" s="75"/>
      <c r="X55" s="6"/>
      <c r="Y55" s="395"/>
      <c r="Z55" s="30"/>
      <c r="AA55" s="163"/>
      <c r="AB55" s="54"/>
      <c r="AC55" s="295"/>
      <c r="AD55" s="29"/>
      <c r="AE55" s="52"/>
      <c r="AF55" s="30"/>
      <c r="AG55" s="231"/>
      <c r="AH55" s="163"/>
      <c r="AI55" s="163"/>
      <c r="AJ55" s="197"/>
      <c r="AK55" s="29"/>
      <c r="AL55" s="52"/>
      <c r="AM55" s="30"/>
      <c r="AN55" s="231"/>
      <c r="AO55" s="163"/>
      <c r="AP55" s="163"/>
      <c r="AQ55" s="197"/>
    </row>
    <row r="56" spans="1:43" ht="15" customHeight="1" x14ac:dyDescent="0.2">
      <c r="A56" s="39" t="str">
        <f>IF(IFERROR('6. Position (at entry)'!A56,"")="", "",'6. Position (at entry)'!A56)</f>
        <v/>
      </c>
      <c r="B56" s="343" t="str">
        <f>IF(IFERROR('6. Position (at entry)'!B56,"")="", "",'6. Position (at entry)'!B56)</f>
        <v/>
      </c>
      <c r="C56" s="43" t="str">
        <f>IF(IFERROR('6. Position (at entry)'!A56,"")="", "",'6. Position (at entry)'!C56)</f>
        <v/>
      </c>
      <c r="D56" s="35"/>
      <c r="E56" s="34"/>
      <c r="F56" s="8"/>
      <c r="G56" s="8"/>
      <c r="H56" s="8"/>
      <c r="I56" s="8"/>
      <c r="J56" s="8"/>
      <c r="K56" s="49"/>
      <c r="L56" s="47" t="str">
        <f>IF(AND(I56&lt;&gt;"", J56&lt;&gt;"", G56&lt;&gt;""),IFERROR(IF(ISBLANK('6. Position (at entry)'!A56), "", ((I56+J56)/G56)),""),"")</f>
        <v/>
      </c>
      <c r="M56" s="47" t="str">
        <f>IF(AND(J56&lt;&gt;"",G56&lt;&gt;""),IFERROR(IF(ISBLANK('6. Position (at entry)'!A56), "", (J56/G56)),""),"")</f>
        <v/>
      </c>
      <c r="N56" s="47" t="str">
        <f>IF(AND(I56&lt;&gt;"",G56&lt;&gt;""),IFERROR(IF(ISBLANK('6. Position (at entry)'!A56), "", (I56/G56)),""),"")</f>
        <v/>
      </c>
      <c r="O56" s="345"/>
      <c r="P56" s="345"/>
      <c r="Q56" s="395"/>
      <c r="R56" s="9"/>
      <c r="S56" s="9"/>
      <c r="T56" s="6"/>
      <c r="U56" s="5"/>
      <c r="V56" s="8"/>
      <c r="W56" s="75"/>
      <c r="X56" s="6"/>
      <c r="Y56" s="395"/>
      <c r="Z56" s="30"/>
      <c r="AA56" s="163"/>
      <c r="AB56" s="54"/>
      <c r="AC56" s="295"/>
      <c r="AD56" s="29"/>
      <c r="AE56" s="52"/>
      <c r="AF56" s="30"/>
      <c r="AG56" s="231"/>
      <c r="AH56" s="163"/>
      <c r="AI56" s="163"/>
      <c r="AJ56" s="197"/>
      <c r="AK56" s="29"/>
      <c r="AL56" s="52"/>
      <c r="AM56" s="30"/>
      <c r="AN56" s="231"/>
      <c r="AO56" s="163"/>
      <c r="AP56" s="163"/>
      <c r="AQ56" s="197"/>
    </row>
    <row r="57" spans="1:43" ht="15" customHeight="1" x14ac:dyDescent="0.2">
      <c r="A57" s="39" t="str">
        <f>IF(IFERROR('6. Position (at entry)'!A57,"")="", "",'6. Position (at entry)'!A57)</f>
        <v/>
      </c>
      <c r="B57" s="343" t="str">
        <f>IF(IFERROR('6. Position (at entry)'!B57,"")="", "",'6. Position (at entry)'!B57)</f>
        <v/>
      </c>
      <c r="C57" s="43" t="str">
        <f>IF(IFERROR('6. Position (at entry)'!A57,"")="", "",'6. Position (at entry)'!C57)</f>
        <v/>
      </c>
      <c r="D57" s="35"/>
      <c r="E57" s="34"/>
      <c r="F57" s="8"/>
      <c r="G57" s="8"/>
      <c r="H57" s="8"/>
      <c r="I57" s="8"/>
      <c r="J57" s="8"/>
      <c r="K57" s="49"/>
      <c r="L57" s="47" t="str">
        <f>IF(AND(I57&lt;&gt;"", J57&lt;&gt;"", G57&lt;&gt;""),IFERROR(IF(ISBLANK('6. Position (at entry)'!A57), "", ((I57+J57)/G57)),""),"")</f>
        <v/>
      </c>
      <c r="M57" s="47" t="str">
        <f>IF(AND(J57&lt;&gt;"",G57&lt;&gt;""),IFERROR(IF(ISBLANK('6. Position (at entry)'!A57), "", (J57/G57)),""),"")</f>
        <v/>
      </c>
      <c r="N57" s="47" t="str">
        <f>IF(AND(I57&lt;&gt;"",G57&lt;&gt;""),IFERROR(IF(ISBLANK('6. Position (at entry)'!A57), "", (I57/G57)),""),"")</f>
        <v/>
      </c>
      <c r="O57" s="345"/>
      <c r="P57" s="345"/>
      <c r="Q57" s="395"/>
      <c r="R57" s="9"/>
      <c r="S57" s="9"/>
      <c r="T57" s="6"/>
      <c r="U57" s="5"/>
      <c r="V57" s="8"/>
      <c r="W57" s="75"/>
      <c r="X57" s="6"/>
      <c r="Y57" s="395"/>
      <c r="Z57" s="30"/>
      <c r="AA57" s="163"/>
      <c r="AB57" s="54"/>
      <c r="AC57" s="295"/>
      <c r="AD57" s="29"/>
      <c r="AE57" s="52"/>
      <c r="AF57" s="30"/>
      <c r="AG57" s="231"/>
      <c r="AH57" s="163"/>
      <c r="AI57" s="163"/>
      <c r="AJ57" s="197"/>
      <c r="AK57" s="29"/>
      <c r="AL57" s="52"/>
      <c r="AM57" s="30"/>
      <c r="AN57" s="231"/>
      <c r="AO57" s="163"/>
      <c r="AP57" s="163"/>
      <c r="AQ57" s="197"/>
    </row>
    <row r="58" spans="1:43" ht="15" customHeight="1" x14ac:dyDescent="0.2">
      <c r="A58" s="39" t="str">
        <f>IF(IFERROR('6. Position (at entry)'!A58,"")="", "",'6. Position (at entry)'!A58)</f>
        <v/>
      </c>
      <c r="B58" s="343" t="str">
        <f>IF(IFERROR('6. Position (at entry)'!B58,"")="", "",'6. Position (at entry)'!B58)</f>
        <v/>
      </c>
      <c r="C58" s="43" t="str">
        <f>IF(IFERROR('6. Position (at entry)'!A58,"")="", "",'6. Position (at entry)'!C58)</f>
        <v/>
      </c>
      <c r="D58" s="35"/>
      <c r="E58" s="34"/>
      <c r="F58" s="8"/>
      <c r="G58" s="8"/>
      <c r="H58" s="8"/>
      <c r="I58" s="8"/>
      <c r="J58" s="8"/>
      <c r="K58" s="49"/>
      <c r="L58" s="47" t="str">
        <f>IF(AND(I58&lt;&gt;"", J58&lt;&gt;"", G58&lt;&gt;""),IFERROR(IF(ISBLANK('6. Position (at entry)'!A58), "", ((I58+J58)/G58)),""),"")</f>
        <v/>
      </c>
      <c r="M58" s="47" t="str">
        <f>IF(AND(J58&lt;&gt;"",G58&lt;&gt;""),IFERROR(IF(ISBLANK('6. Position (at entry)'!A58), "", (J58/G58)),""),"")</f>
        <v/>
      </c>
      <c r="N58" s="47" t="str">
        <f>IF(AND(I58&lt;&gt;"",G58&lt;&gt;""),IFERROR(IF(ISBLANK('6. Position (at entry)'!A58), "", (I58/G58)),""),"")</f>
        <v/>
      </c>
      <c r="O58" s="345"/>
      <c r="P58" s="345"/>
      <c r="Q58" s="395"/>
      <c r="R58" s="9"/>
      <c r="S58" s="9"/>
      <c r="T58" s="6"/>
      <c r="U58" s="5"/>
      <c r="V58" s="8"/>
      <c r="W58" s="75"/>
      <c r="X58" s="6"/>
      <c r="Y58" s="395"/>
      <c r="Z58" s="30"/>
      <c r="AA58" s="163"/>
      <c r="AB58" s="54"/>
      <c r="AC58" s="295"/>
      <c r="AD58" s="29"/>
      <c r="AE58" s="52"/>
      <c r="AF58" s="30"/>
      <c r="AG58" s="231"/>
      <c r="AH58" s="163"/>
      <c r="AI58" s="163"/>
      <c r="AJ58" s="197"/>
      <c r="AK58" s="29"/>
      <c r="AL58" s="52"/>
      <c r="AM58" s="30"/>
      <c r="AN58" s="231"/>
      <c r="AO58" s="163"/>
      <c r="AP58" s="163"/>
      <c r="AQ58" s="197"/>
    </row>
    <row r="59" spans="1:43" ht="15" customHeight="1" x14ac:dyDescent="0.2">
      <c r="A59" s="39" t="str">
        <f>IF(IFERROR('6. Position (at entry)'!A59,"")="", "",'6. Position (at entry)'!A59)</f>
        <v/>
      </c>
      <c r="B59" s="343" t="str">
        <f>IF(IFERROR('6. Position (at entry)'!B59,"")="", "",'6. Position (at entry)'!B59)</f>
        <v/>
      </c>
      <c r="C59" s="43" t="str">
        <f>IF(IFERROR('6. Position (at entry)'!A59,"")="", "",'6. Position (at entry)'!C59)</f>
        <v/>
      </c>
      <c r="D59" s="35"/>
      <c r="E59" s="34"/>
      <c r="F59" s="8"/>
      <c r="G59" s="8"/>
      <c r="H59" s="8"/>
      <c r="I59" s="8"/>
      <c r="J59" s="8"/>
      <c r="K59" s="49"/>
      <c r="L59" s="47" t="str">
        <f>IF(AND(I59&lt;&gt;"", J59&lt;&gt;"", G59&lt;&gt;""),IFERROR(IF(ISBLANK('6. Position (at entry)'!A59), "", ((I59+J59)/G59)),""),"")</f>
        <v/>
      </c>
      <c r="M59" s="47" t="str">
        <f>IF(AND(J59&lt;&gt;"",G59&lt;&gt;""),IFERROR(IF(ISBLANK('6. Position (at entry)'!A59), "", (J59/G59)),""),"")</f>
        <v/>
      </c>
      <c r="N59" s="47" t="str">
        <f>IF(AND(I59&lt;&gt;"",G59&lt;&gt;""),IFERROR(IF(ISBLANK('6. Position (at entry)'!A59), "", (I59/G59)),""),"")</f>
        <v/>
      </c>
      <c r="O59" s="345"/>
      <c r="P59" s="345"/>
      <c r="Q59" s="395"/>
      <c r="R59" s="9"/>
      <c r="S59" s="9"/>
      <c r="T59" s="6"/>
      <c r="U59" s="5"/>
      <c r="V59" s="8"/>
      <c r="W59" s="75"/>
      <c r="X59" s="6"/>
      <c r="Y59" s="395"/>
      <c r="Z59" s="30"/>
      <c r="AA59" s="163"/>
      <c r="AB59" s="54"/>
      <c r="AC59" s="295"/>
      <c r="AD59" s="29"/>
      <c r="AE59" s="52"/>
      <c r="AF59" s="30"/>
      <c r="AG59" s="231"/>
      <c r="AH59" s="163"/>
      <c r="AI59" s="163"/>
      <c r="AJ59" s="197"/>
      <c r="AK59" s="29"/>
      <c r="AL59" s="52"/>
      <c r="AM59" s="30"/>
      <c r="AN59" s="231"/>
      <c r="AO59" s="163"/>
      <c r="AP59" s="163"/>
      <c r="AQ59" s="197"/>
    </row>
    <row r="60" spans="1:43" ht="15" customHeight="1" x14ac:dyDescent="0.2">
      <c r="A60" s="39" t="str">
        <f>IF(IFERROR('6. Position (at entry)'!A60,"")="", "",'6. Position (at entry)'!A60)</f>
        <v/>
      </c>
      <c r="B60" s="343" t="str">
        <f>IF(IFERROR('6. Position (at entry)'!B60,"")="", "",'6. Position (at entry)'!B60)</f>
        <v/>
      </c>
      <c r="C60" s="43" t="str">
        <f>IF(IFERROR('6. Position (at entry)'!A60,"")="", "",'6. Position (at entry)'!C60)</f>
        <v/>
      </c>
      <c r="D60" s="35"/>
      <c r="E60" s="34"/>
      <c r="F60" s="8"/>
      <c r="G60" s="8"/>
      <c r="H60" s="8"/>
      <c r="I60" s="8"/>
      <c r="J60" s="8"/>
      <c r="K60" s="49"/>
      <c r="L60" s="47" t="str">
        <f>IF(AND(I60&lt;&gt;"", J60&lt;&gt;"", G60&lt;&gt;""),IFERROR(IF(ISBLANK('6. Position (at entry)'!A60), "", ((I60+J60)/G60)),""),"")</f>
        <v/>
      </c>
      <c r="M60" s="47" t="str">
        <f>IF(AND(J60&lt;&gt;"",G60&lt;&gt;""),IFERROR(IF(ISBLANK('6. Position (at entry)'!A60), "", (J60/G60)),""),"")</f>
        <v/>
      </c>
      <c r="N60" s="47" t="str">
        <f>IF(AND(I60&lt;&gt;"",G60&lt;&gt;""),IFERROR(IF(ISBLANK('6. Position (at entry)'!A60), "", (I60/G60)),""),"")</f>
        <v/>
      </c>
      <c r="O60" s="345"/>
      <c r="P60" s="345"/>
      <c r="Q60" s="395"/>
      <c r="R60" s="9"/>
      <c r="S60" s="9"/>
      <c r="T60" s="6"/>
      <c r="U60" s="5"/>
      <c r="V60" s="8"/>
      <c r="W60" s="75"/>
      <c r="X60" s="6"/>
      <c r="Y60" s="395"/>
      <c r="Z60" s="30"/>
      <c r="AA60" s="163"/>
      <c r="AB60" s="54"/>
      <c r="AC60" s="295"/>
      <c r="AD60" s="29"/>
      <c r="AE60" s="52"/>
      <c r="AF60" s="30"/>
      <c r="AG60" s="231"/>
      <c r="AH60" s="163"/>
      <c r="AI60" s="163"/>
      <c r="AJ60" s="197"/>
      <c r="AK60" s="29"/>
      <c r="AL60" s="52"/>
      <c r="AM60" s="30"/>
      <c r="AN60" s="231"/>
      <c r="AO60" s="163"/>
      <c r="AP60" s="163"/>
      <c r="AQ60" s="197"/>
    </row>
    <row r="61" spans="1:43" ht="15" customHeight="1" x14ac:dyDescent="0.2">
      <c r="A61" s="39" t="str">
        <f>IF(IFERROR('6. Position (at entry)'!A61,"")="", "",'6. Position (at entry)'!A61)</f>
        <v/>
      </c>
      <c r="B61" s="343" t="str">
        <f>IF(IFERROR('6. Position (at entry)'!B61,"")="", "",'6. Position (at entry)'!B61)</f>
        <v/>
      </c>
      <c r="C61" s="43" t="str">
        <f>IF(IFERROR('6. Position (at entry)'!A61,"")="", "",'6. Position (at entry)'!C61)</f>
        <v/>
      </c>
      <c r="D61" s="35"/>
      <c r="E61" s="34"/>
      <c r="F61" s="8"/>
      <c r="G61" s="8"/>
      <c r="H61" s="8"/>
      <c r="I61" s="8"/>
      <c r="J61" s="8"/>
      <c r="K61" s="49"/>
      <c r="L61" s="47" t="str">
        <f>IF(AND(I61&lt;&gt;"", J61&lt;&gt;"", G61&lt;&gt;""),IFERROR(IF(ISBLANK('6. Position (at entry)'!A61), "", ((I61+J61)/G61)),""),"")</f>
        <v/>
      </c>
      <c r="M61" s="47" t="str">
        <f>IF(AND(J61&lt;&gt;"",G61&lt;&gt;""),IFERROR(IF(ISBLANK('6. Position (at entry)'!A61), "", (J61/G61)),""),"")</f>
        <v/>
      </c>
      <c r="N61" s="47" t="str">
        <f>IF(AND(I61&lt;&gt;"",G61&lt;&gt;""),IFERROR(IF(ISBLANK('6. Position (at entry)'!A61), "", (I61/G61)),""),"")</f>
        <v/>
      </c>
      <c r="O61" s="345"/>
      <c r="P61" s="345"/>
      <c r="Q61" s="395"/>
      <c r="R61" s="9"/>
      <c r="S61" s="9"/>
      <c r="T61" s="6"/>
      <c r="U61" s="5"/>
      <c r="V61" s="8"/>
      <c r="W61" s="75"/>
      <c r="X61" s="6"/>
      <c r="Y61" s="395"/>
      <c r="Z61" s="30"/>
      <c r="AA61" s="163"/>
      <c r="AB61" s="54"/>
      <c r="AC61" s="295"/>
      <c r="AD61" s="29"/>
      <c r="AE61" s="52"/>
      <c r="AF61" s="30"/>
      <c r="AG61" s="231"/>
      <c r="AH61" s="163"/>
      <c r="AI61" s="163"/>
      <c r="AJ61" s="197"/>
      <c r="AK61" s="29"/>
      <c r="AL61" s="52"/>
      <c r="AM61" s="30"/>
      <c r="AN61" s="231"/>
      <c r="AO61" s="163"/>
      <c r="AP61" s="163"/>
      <c r="AQ61" s="197"/>
    </row>
    <row r="62" spans="1:43" ht="15" customHeight="1" x14ac:dyDescent="0.2">
      <c r="A62" s="39" t="str">
        <f>IF(IFERROR('6. Position (at entry)'!A62,"")="", "",'6. Position (at entry)'!A62)</f>
        <v/>
      </c>
      <c r="B62" s="343" t="str">
        <f>IF(IFERROR('6. Position (at entry)'!B62,"")="", "",'6. Position (at entry)'!B62)</f>
        <v/>
      </c>
      <c r="C62" s="43" t="str">
        <f>IF(IFERROR('6. Position (at entry)'!A62,"")="", "",'6. Position (at entry)'!C62)</f>
        <v/>
      </c>
      <c r="D62" s="35"/>
      <c r="E62" s="34"/>
      <c r="F62" s="8"/>
      <c r="G62" s="8"/>
      <c r="H62" s="8"/>
      <c r="I62" s="8"/>
      <c r="J62" s="8"/>
      <c r="K62" s="49"/>
      <c r="L62" s="47" t="str">
        <f>IF(AND(I62&lt;&gt;"", J62&lt;&gt;"", G62&lt;&gt;""),IFERROR(IF(ISBLANK('6. Position (at entry)'!A62), "", ((I62+J62)/G62)),""),"")</f>
        <v/>
      </c>
      <c r="M62" s="47" t="str">
        <f>IF(AND(J62&lt;&gt;"",G62&lt;&gt;""),IFERROR(IF(ISBLANK('6. Position (at entry)'!A62), "", (J62/G62)),""),"")</f>
        <v/>
      </c>
      <c r="N62" s="47" t="str">
        <f>IF(AND(I62&lt;&gt;"",G62&lt;&gt;""),IFERROR(IF(ISBLANK('6. Position (at entry)'!A62), "", (I62/G62)),""),"")</f>
        <v/>
      </c>
      <c r="O62" s="345"/>
      <c r="P62" s="345"/>
      <c r="Q62" s="395"/>
      <c r="R62" s="9"/>
      <c r="S62" s="9"/>
      <c r="T62" s="6"/>
      <c r="U62" s="5"/>
      <c r="V62" s="8"/>
      <c r="W62" s="75"/>
      <c r="X62" s="6"/>
      <c r="Y62" s="395"/>
      <c r="Z62" s="30"/>
      <c r="AA62" s="163"/>
      <c r="AB62" s="54"/>
      <c r="AC62" s="295"/>
      <c r="AD62" s="29"/>
      <c r="AE62" s="52"/>
      <c r="AF62" s="30"/>
      <c r="AG62" s="231"/>
      <c r="AH62" s="163"/>
      <c r="AI62" s="163"/>
      <c r="AJ62" s="197"/>
      <c r="AK62" s="29"/>
      <c r="AL62" s="52"/>
      <c r="AM62" s="30"/>
      <c r="AN62" s="231"/>
      <c r="AO62" s="163"/>
      <c r="AP62" s="163"/>
      <c r="AQ62" s="197"/>
    </row>
    <row r="63" spans="1:43" ht="15" customHeight="1" x14ac:dyDescent="0.2">
      <c r="A63" s="39" t="str">
        <f>IF(IFERROR('6. Position (at entry)'!A63,"")="", "",'6. Position (at entry)'!A63)</f>
        <v/>
      </c>
      <c r="B63" s="343" t="str">
        <f>IF(IFERROR('6. Position (at entry)'!B63,"")="", "",'6. Position (at entry)'!B63)</f>
        <v/>
      </c>
      <c r="C63" s="43" t="str">
        <f>IF(IFERROR('6. Position (at entry)'!A63,"")="", "",'6. Position (at entry)'!C63)</f>
        <v/>
      </c>
      <c r="D63" s="35"/>
      <c r="E63" s="34"/>
      <c r="F63" s="8"/>
      <c r="G63" s="8"/>
      <c r="H63" s="8"/>
      <c r="I63" s="8"/>
      <c r="J63" s="8"/>
      <c r="K63" s="49"/>
      <c r="L63" s="47" t="str">
        <f>IF(AND(I63&lt;&gt;"", J63&lt;&gt;"", G63&lt;&gt;""),IFERROR(IF(ISBLANK('6. Position (at entry)'!A63), "", ((I63+J63)/G63)),""),"")</f>
        <v/>
      </c>
      <c r="M63" s="47" t="str">
        <f>IF(AND(J63&lt;&gt;"",G63&lt;&gt;""),IFERROR(IF(ISBLANK('6. Position (at entry)'!A63), "", (J63/G63)),""),"")</f>
        <v/>
      </c>
      <c r="N63" s="47" t="str">
        <f>IF(AND(I63&lt;&gt;"",G63&lt;&gt;""),IFERROR(IF(ISBLANK('6. Position (at entry)'!A63), "", (I63/G63)),""),"")</f>
        <v/>
      </c>
      <c r="O63" s="345"/>
      <c r="P63" s="345"/>
      <c r="Q63" s="395"/>
      <c r="R63" s="9"/>
      <c r="S63" s="9"/>
      <c r="T63" s="6"/>
      <c r="U63" s="5"/>
      <c r="V63" s="8"/>
      <c r="W63" s="75"/>
      <c r="X63" s="6"/>
      <c r="Y63" s="395"/>
      <c r="Z63" s="30"/>
      <c r="AA63" s="163"/>
      <c r="AB63" s="54"/>
      <c r="AC63" s="295"/>
      <c r="AD63" s="29"/>
      <c r="AE63" s="52"/>
      <c r="AF63" s="30"/>
      <c r="AG63" s="231"/>
      <c r="AH63" s="163"/>
      <c r="AI63" s="163"/>
      <c r="AJ63" s="197"/>
      <c r="AK63" s="29"/>
      <c r="AL63" s="52"/>
      <c r="AM63" s="30"/>
      <c r="AN63" s="231"/>
      <c r="AO63" s="163"/>
      <c r="AP63" s="163"/>
      <c r="AQ63" s="197"/>
    </row>
    <row r="64" spans="1:43" ht="15" customHeight="1" x14ac:dyDescent="0.2">
      <c r="A64" s="39" t="str">
        <f>IF(IFERROR('6. Position (at entry)'!A64,"")="", "",'6. Position (at entry)'!A64)</f>
        <v/>
      </c>
      <c r="B64" s="343" t="str">
        <f>IF(IFERROR('6. Position (at entry)'!B64,"")="", "",'6. Position (at entry)'!B64)</f>
        <v/>
      </c>
      <c r="C64" s="43" t="str">
        <f>IF(IFERROR('6. Position (at entry)'!A64,"")="", "",'6. Position (at entry)'!C64)</f>
        <v/>
      </c>
      <c r="D64" s="35"/>
      <c r="E64" s="34"/>
      <c r="F64" s="8"/>
      <c r="G64" s="8"/>
      <c r="H64" s="8"/>
      <c r="I64" s="8"/>
      <c r="J64" s="8"/>
      <c r="K64" s="49"/>
      <c r="L64" s="47" t="str">
        <f>IF(AND(I64&lt;&gt;"", J64&lt;&gt;"", G64&lt;&gt;""),IFERROR(IF(ISBLANK('6. Position (at entry)'!A64), "", ((I64+J64)/G64)),""),"")</f>
        <v/>
      </c>
      <c r="M64" s="47" t="str">
        <f>IF(AND(J64&lt;&gt;"",G64&lt;&gt;""),IFERROR(IF(ISBLANK('6. Position (at entry)'!A64), "", (J64/G64)),""),"")</f>
        <v/>
      </c>
      <c r="N64" s="47" t="str">
        <f>IF(AND(I64&lt;&gt;"",G64&lt;&gt;""),IFERROR(IF(ISBLANK('6. Position (at entry)'!A64), "", (I64/G64)),""),"")</f>
        <v/>
      </c>
      <c r="O64" s="345"/>
      <c r="P64" s="345"/>
      <c r="Q64" s="395"/>
      <c r="R64" s="9"/>
      <c r="S64" s="9"/>
      <c r="T64" s="6"/>
      <c r="U64" s="5"/>
      <c r="V64" s="8"/>
      <c r="W64" s="75"/>
      <c r="X64" s="6"/>
      <c r="Y64" s="395"/>
      <c r="Z64" s="30"/>
      <c r="AA64" s="163"/>
      <c r="AB64" s="54"/>
      <c r="AC64" s="295"/>
      <c r="AD64" s="29"/>
      <c r="AE64" s="52"/>
      <c r="AF64" s="30"/>
      <c r="AG64" s="231"/>
      <c r="AH64" s="163"/>
      <c r="AI64" s="163"/>
      <c r="AJ64" s="197"/>
      <c r="AK64" s="29"/>
      <c r="AL64" s="52"/>
      <c r="AM64" s="30"/>
      <c r="AN64" s="231"/>
      <c r="AO64" s="163"/>
      <c r="AP64" s="163"/>
      <c r="AQ64" s="197"/>
    </row>
    <row r="65" spans="1:43" ht="15" customHeight="1" x14ac:dyDescent="0.2">
      <c r="A65" s="39" t="str">
        <f>IF(IFERROR('6. Position (at entry)'!A65,"")="", "",'6. Position (at entry)'!A65)</f>
        <v/>
      </c>
      <c r="B65" s="343" t="str">
        <f>IF(IFERROR('6. Position (at entry)'!B65,"")="", "",'6. Position (at entry)'!B65)</f>
        <v/>
      </c>
      <c r="C65" s="43" t="str">
        <f>IF(IFERROR('6. Position (at entry)'!A65,"")="", "",'6. Position (at entry)'!C65)</f>
        <v/>
      </c>
      <c r="D65" s="35"/>
      <c r="E65" s="34"/>
      <c r="F65" s="8"/>
      <c r="G65" s="8"/>
      <c r="H65" s="8"/>
      <c r="I65" s="8"/>
      <c r="J65" s="8"/>
      <c r="K65" s="49"/>
      <c r="L65" s="47" t="str">
        <f>IF(AND(I65&lt;&gt;"", J65&lt;&gt;"", G65&lt;&gt;""),IFERROR(IF(ISBLANK('6. Position (at entry)'!A65), "", ((I65+J65)/G65)),""),"")</f>
        <v/>
      </c>
      <c r="M65" s="47" t="str">
        <f>IF(AND(J65&lt;&gt;"",G65&lt;&gt;""),IFERROR(IF(ISBLANK('6. Position (at entry)'!A65), "", (J65/G65)),""),"")</f>
        <v/>
      </c>
      <c r="N65" s="47" t="str">
        <f>IF(AND(I65&lt;&gt;"",G65&lt;&gt;""),IFERROR(IF(ISBLANK('6. Position (at entry)'!A65), "", (I65/G65)),""),"")</f>
        <v/>
      </c>
      <c r="O65" s="345"/>
      <c r="P65" s="345"/>
      <c r="Q65" s="395"/>
      <c r="R65" s="9"/>
      <c r="S65" s="9"/>
      <c r="T65" s="6"/>
      <c r="U65" s="5"/>
      <c r="V65" s="8"/>
      <c r="W65" s="75"/>
      <c r="X65" s="6"/>
      <c r="Y65" s="395"/>
      <c r="Z65" s="30"/>
      <c r="AA65" s="163"/>
      <c r="AB65" s="54"/>
      <c r="AC65" s="295"/>
      <c r="AD65" s="29"/>
      <c r="AE65" s="52"/>
      <c r="AF65" s="30"/>
      <c r="AG65" s="231"/>
      <c r="AH65" s="163"/>
      <c r="AI65" s="163"/>
      <c r="AJ65" s="197"/>
      <c r="AK65" s="29"/>
      <c r="AL65" s="52"/>
      <c r="AM65" s="30"/>
      <c r="AN65" s="231"/>
      <c r="AO65" s="163"/>
      <c r="AP65" s="163"/>
      <c r="AQ65" s="197"/>
    </row>
    <row r="66" spans="1:43" ht="15" customHeight="1" x14ac:dyDescent="0.2">
      <c r="A66" s="39" t="str">
        <f>IF(IFERROR('6. Position (at entry)'!A66,"")="", "",'6. Position (at entry)'!A66)</f>
        <v/>
      </c>
      <c r="B66" s="343" t="str">
        <f>IF(IFERROR('6. Position (at entry)'!B66,"")="", "",'6. Position (at entry)'!B66)</f>
        <v/>
      </c>
      <c r="C66" s="43" t="str">
        <f>IF(IFERROR('6. Position (at entry)'!A66,"")="", "",'6. Position (at entry)'!C66)</f>
        <v/>
      </c>
      <c r="D66" s="35"/>
      <c r="E66" s="34"/>
      <c r="F66" s="8"/>
      <c r="G66" s="8"/>
      <c r="H66" s="8"/>
      <c r="I66" s="8"/>
      <c r="J66" s="8"/>
      <c r="K66" s="49"/>
      <c r="L66" s="47" t="str">
        <f>IF(AND(I66&lt;&gt;"", J66&lt;&gt;"", G66&lt;&gt;""),IFERROR(IF(ISBLANK('6. Position (at entry)'!A66), "", ((I66+J66)/G66)),""),"")</f>
        <v/>
      </c>
      <c r="M66" s="47" t="str">
        <f>IF(AND(J66&lt;&gt;"",G66&lt;&gt;""),IFERROR(IF(ISBLANK('6. Position (at entry)'!A66), "", (J66/G66)),""),"")</f>
        <v/>
      </c>
      <c r="N66" s="47" t="str">
        <f>IF(AND(I66&lt;&gt;"",G66&lt;&gt;""),IFERROR(IF(ISBLANK('6. Position (at entry)'!A66), "", (I66/G66)),""),"")</f>
        <v/>
      </c>
      <c r="O66" s="345"/>
      <c r="P66" s="345"/>
      <c r="Q66" s="395"/>
      <c r="R66" s="9"/>
      <c r="S66" s="9"/>
      <c r="T66" s="6"/>
      <c r="U66" s="5"/>
      <c r="V66" s="8"/>
      <c r="W66" s="75"/>
      <c r="X66" s="6"/>
      <c r="Y66" s="395"/>
      <c r="Z66" s="30"/>
      <c r="AA66" s="163"/>
      <c r="AB66" s="54"/>
      <c r="AC66" s="295"/>
      <c r="AD66" s="29"/>
      <c r="AE66" s="52"/>
      <c r="AF66" s="30"/>
      <c r="AG66" s="231"/>
      <c r="AH66" s="163"/>
      <c r="AI66" s="163"/>
      <c r="AJ66" s="197"/>
      <c r="AK66" s="29"/>
      <c r="AL66" s="52"/>
      <c r="AM66" s="30"/>
      <c r="AN66" s="231"/>
      <c r="AO66" s="163"/>
      <c r="AP66" s="163"/>
      <c r="AQ66" s="197"/>
    </row>
    <row r="67" spans="1:43" ht="15" customHeight="1" x14ac:dyDescent="0.2">
      <c r="A67" s="39" t="str">
        <f>IF(IFERROR('6. Position (at entry)'!A67,"")="", "",'6. Position (at entry)'!A67)</f>
        <v/>
      </c>
      <c r="B67" s="343" t="str">
        <f>IF(IFERROR('6. Position (at entry)'!B67,"")="", "",'6. Position (at entry)'!B67)</f>
        <v/>
      </c>
      <c r="C67" s="43" t="str">
        <f>IF(IFERROR('6. Position (at entry)'!A67,"")="", "",'6. Position (at entry)'!C67)</f>
        <v/>
      </c>
      <c r="D67" s="35"/>
      <c r="E67" s="34"/>
      <c r="F67" s="8"/>
      <c r="G67" s="8"/>
      <c r="H67" s="8"/>
      <c r="I67" s="8"/>
      <c r="J67" s="8"/>
      <c r="K67" s="49"/>
      <c r="L67" s="47" t="str">
        <f>IF(AND(I67&lt;&gt;"", J67&lt;&gt;"", G67&lt;&gt;""),IFERROR(IF(ISBLANK('6. Position (at entry)'!A67), "", ((I67+J67)/G67)),""),"")</f>
        <v/>
      </c>
      <c r="M67" s="47" t="str">
        <f>IF(AND(J67&lt;&gt;"",G67&lt;&gt;""),IFERROR(IF(ISBLANK('6. Position (at entry)'!A67), "", (J67/G67)),""),"")</f>
        <v/>
      </c>
      <c r="N67" s="47" t="str">
        <f>IF(AND(I67&lt;&gt;"",G67&lt;&gt;""),IFERROR(IF(ISBLANK('6. Position (at entry)'!A67), "", (I67/G67)),""),"")</f>
        <v/>
      </c>
      <c r="O67" s="345"/>
      <c r="P67" s="345"/>
      <c r="Q67" s="395"/>
      <c r="R67" s="9"/>
      <c r="S67" s="9"/>
      <c r="T67" s="6"/>
      <c r="U67" s="5"/>
      <c r="V67" s="8"/>
      <c r="W67" s="75"/>
      <c r="X67" s="6"/>
      <c r="Y67" s="395"/>
      <c r="Z67" s="30"/>
      <c r="AA67" s="163"/>
      <c r="AB67" s="54"/>
      <c r="AC67" s="295"/>
      <c r="AD67" s="29"/>
      <c r="AE67" s="52"/>
      <c r="AF67" s="30"/>
      <c r="AG67" s="231"/>
      <c r="AH67" s="163"/>
      <c r="AI67" s="163"/>
      <c r="AJ67" s="197"/>
      <c r="AK67" s="29"/>
      <c r="AL67" s="52"/>
      <c r="AM67" s="30"/>
      <c r="AN67" s="231"/>
      <c r="AO67" s="163"/>
      <c r="AP67" s="163"/>
      <c r="AQ67" s="197"/>
    </row>
    <row r="68" spans="1:43" ht="15" customHeight="1" x14ac:dyDescent="0.2">
      <c r="A68" s="39" t="str">
        <f>IF(IFERROR('6. Position (at entry)'!A68,"")="", "",'6. Position (at entry)'!A68)</f>
        <v/>
      </c>
      <c r="B68" s="343" t="str">
        <f>IF(IFERROR('6. Position (at entry)'!B68,"")="", "",'6. Position (at entry)'!B68)</f>
        <v/>
      </c>
      <c r="C68" s="43" t="str">
        <f>IF(IFERROR('6. Position (at entry)'!A68,"")="", "",'6. Position (at entry)'!C68)</f>
        <v/>
      </c>
      <c r="D68" s="35"/>
      <c r="E68" s="34"/>
      <c r="F68" s="8"/>
      <c r="G68" s="8"/>
      <c r="H68" s="8"/>
      <c r="I68" s="8"/>
      <c r="J68" s="8"/>
      <c r="K68" s="49"/>
      <c r="L68" s="47" t="str">
        <f>IF(AND(I68&lt;&gt;"", J68&lt;&gt;"", G68&lt;&gt;""),IFERROR(IF(ISBLANK('6. Position (at entry)'!A68), "", ((I68+J68)/G68)),""),"")</f>
        <v/>
      </c>
      <c r="M68" s="47" t="str">
        <f>IF(AND(J68&lt;&gt;"",G68&lt;&gt;""),IFERROR(IF(ISBLANK('6. Position (at entry)'!A68), "", (J68/G68)),""),"")</f>
        <v/>
      </c>
      <c r="N68" s="47" t="str">
        <f>IF(AND(I68&lt;&gt;"",G68&lt;&gt;""),IFERROR(IF(ISBLANK('6. Position (at entry)'!A68), "", (I68/G68)),""),"")</f>
        <v/>
      </c>
      <c r="O68" s="345"/>
      <c r="P68" s="345"/>
      <c r="Q68" s="395"/>
      <c r="R68" s="9"/>
      <c r="S68" s="9"/>
      <c r="T68" s="6"/>
      <c r="U68" s="5"/>
      <c r="V68" s="8"/>
      <c r="W68" s="75"/>
      <c r="X68" s="6"/>
      <c r="Y68" s="395"/>
      <c r="Z68" s="30"/>
      <c r="AA68" s="163"/>
      <c r="AB68" s="54"/>
      <c r="AC68" s="295"/>
      <c r="AD68" s="29"/>
      <c r="AE68" s="52"/>
      <c r="AF68" s="30"/>
      <c r="AG68" s="231"/>
      <c r="AH68" s="163"/>
      <c r="AI68" s="163"/>
      <c r="AJ68" s="197"/>
      <c r="AK68" s="29"/>
      <c r="AL68" s="52"/>
      <c r="AM68" s="30"/>
      <c r="AN68" s="231"/>
      <c r="AO68" s="163"/>
      <c r="AP68" s="163"/>
      <c r="AQ68" s="197"/>
    </row>
    <row r="69" spans="1:43" ht="15" customHeight="1" x14ac:dyDescent="0.2">
      <c r="A69" s="39" t="str">
        <f>IF(IFERROR('6. Position (at entry)'!A69,"")="", "",'6. Position (at entry)'!A69)</f>
        <v/>
      </c>
      <c r="B69" s="343" t="str">
        <f>IF(IFERROR('6. Position (at entry)'!B69,"")="", "",'6. Position (at entry)'!B69)</f>
        <v/>
      </c>
      <c r="C69" s="43" t="str">
        <f>IF(IFERROR('6. Position (at entry)'!A69,"")="", "",'6. Position (at entry)'!C69)</f>
        <v/>
      </c>
      <c r="D69" s="35"/>
      <c r="E69" s="34"/>
      <c r="F69" s="8"/>
      <c r="G69" s="8"/>
      <c r="H69" s="8"/>
      <c r="I69" s="8"/>
      <c r="J69" s="8"/>
      <c r="K69" s="49"/>
      <c r="L69" s="47" t="str">
        <f>IF(AND(I69&lt;&gt;"", J69&lt;&gt;"", G69&lt;&gt;""),IFERROR(IF(ISBLANK('6. Position (at entry)'!A69), "", ((I69+J69)/G69)),""),"")</f>
        <v/>
      </c>
      <c r="M69" s="47" t="str">
        <f>IF(AND(J69&lt;&gt;"",G69&lt;&gt;""),IFERROR(IF(ISBLANK('6. Position (at entry)'!A69), "", (J69/G69)),""),"")</f>
        <v/>
      </c>
      <c r="N69" s="47" t="str">
        <f>IF(AND(I69&lt;&gt;"",G69&lt;&gt;""),IFERROR(IF(ISBLANK('6. Position (at entry)'!A69), "", (I69/G69)),""),"")</f>
        <v/>
      </c>
      <c r="O69" s="345"/>
      <c r="P69" s="345"/>
      <c r="Q69" s="395"/>
      <c r="R69" s="9"/>
      <c r="S69" s="9"/>
      <c r="T69" s="6"/>
      <c r="U69" s="5"/>
      <c r="V69" s="8"/>
      <c r="W69" s="75"/>
      <c r="X69" s="6"/>
      <c r="Y69" s="395"/>
      <c r="Z69" s="30"/>
      <c r="AA69" s="163"/>
      <c r="AB69" s="54"/>
      <c r="AC69" s="295"/>
      <c r="AD69" s="29"/>
      <c r="AE69" s="52"/>
      <c r="AF69" s="30"/>
      <c r="AG69" s="231"/>
      <c r="AH69" s="163"/>
      <c r="AI69" s="163"/>
      <c r="AJ69" s="197"/>
      <c r="AK69" s="29"/>
      <c r="AL69" s="52"/>
      <c r="AM69" s="30"/>
      <c r="AN69" s="231"/>
      <c r="AO69" s="163"/>
      <c r="AP69" s="163"/>
      <c r="AQ69" s="197"/>
    </row>
    <row r="70" spans="1:43" ht="15" customHeight="1" x14ac:dyDescent="0.2">
      <c r="A70" s="39" t="str">
        <f>IF(IFERROR('6. Position (at entry)'!A70,"")="", "",'6. Position (at entry)'!A70)</f>
        <v/>
      </c>
      <c r="B70" s="343" t="str">
        <f>IF(IFERROR('6. Position (at entry)'!B70,"")="", "",'6. Position (at entry)'!B70)</f>
        <v/>
      </c>
      <c r="C70" s="43" t="str">
        <f>IF(IFERROR('6. Position (at entry)'!A70,"")="", "",'6. Position (at entry)'!C70)</f>
        <v/>
      </c>
      <c r="D70" s="35"/>
      <c r="E70" s="34"/>
      <c r="F70" s="8"/>
      <c r="G70" s="8"/>
      <c r="H70" s="8"/>
      <c r="I70" s="8"/>
      <c r="J70" s="8"/>
      <c r="K70" s="49"/>
      <c r="L70" s="47" t="str">
        <f>IF(AND(I70&lt;&gt;"", J70&lt;&gt;"", G70&lt;&gt;""),IFERROR(IF(ISBLANK('6. Position (at entry)'!A70), "", ((I70+J70)/G70)),""),"")</f>
        <v/>
      </c>
      <c r="M70" s="47" t="str">
        <f>IF(AND(J70&lt;&gt;"",G70&lt;&gt;""),IFERROR(IF(ISBLANK('6. Position (at entry)'!A70), "", (J70/G70)),""),"")</f>
        <v/>
      </c>
      <c r="N70" s="47" t="str">
        <f>IF(AND(I70&lt;&gt;"",G70&lt;&gt;""),IFERROR(IF(ISBLANK('6. Position (at entry)'!A70), "", (I70/G70)),""),"")</f>
        <v/>
      </c>
      <c r="O70" s="345"/>
      <c r="P70" s="345"/>
      <c r="Q70" s="395"/>
      <c r="R70" s="9"/>
      <c r="S70" s="9"/>
      <c r="T70" s="6"/>
      <c r="U70" s="5"/>
      <c r="V70" s="8"/>
      <c r="W70" s="75"/>
      <c r="X70" s="6"/>
      <c r="Y70" s="395"/>
      <c r="Z70" s="30"/>
      <c r="AA70" s="163"/>
      <c r="AB70" s="54"/>
      <c r="AC70" s="295"/>
      <c r="AD70" s="29"/>
      <c r="AE70" s="52"/>
      <c r="AF70" s="30"/>
      <c r="AG70" s="231"/>
      <c r="AH70" s="163"/>
      <c r="AI70" s="163"/>
      <c r="AJ70" s="197"/>
      <c r="AK70" s="29"/>
      <c r="AL70" s="52"/>
      <c r="AM70" s="30"/>
      <c r="AN70" s="231"/>
      <c r="AO70" s="163"/>
      <c r="AP70" s="163"/>
      <c r="AQ70" s="197"/>
    </row>
    <row r="71" spans="1:43" ht="15" customHeight="1" x14ac:dyDescent="0.2">
      <c r="A71" s="39" t="str">
        <f>IF(IFERROR('6. Position (at entry)'!A71,"")="", "",'6. Position (at entry)'!A71)</f>
        <v/>
      </c>
      <c r="B71" s="343" t="str">
        <f>IF(IFERROR('6. Position (at entry)'!B71,"")="", "",'6. Position (at entry)'!B71)</f>
        <v/>
      </c>
      <c r="C71" s="43" t="str">
        <f>IF(IFERROR('6. Position (at entry)'!A71,"")="", "",'6. Position (at entry)'!C71)</f>
        <v/>
      </c>
      <c r="D71" s="35"/>
      <c r="E71" s="34"/>
      <c r="F71" s="8"/>
      <c r="G71" s="8"/>
      <c r="H71" s="8"/>
      <c r="I71" s="8"/>
      <c r="J71" s="8"/>
      <c r="K71" s="49"/>
      <c r="L71" s="47" t="str">
        <f>IF(AND(I71&lt;&gt;"", J71&lt;&gt;"", G71&lt;&gt;""),IFERROR(IF(ISBLANK('6. Position (at entry)'!A71), "", ((I71+J71)/G71)),""),"")</f>
        <v/>
      </c>
      <c r="M71" s="47" t="str">
        <f>IF(AND(J71&lt;&gt;"",G71&lt;&gt;""),IFERROR(IF(ISBLANK('6. Position (at entry)'!A71), "", (J71/G71)),""),"")</f>
        <v/>
      </c>
      <c r="N71" s="47" t="str">
        <f>IF(AND(I71&lt;&gt;"",G71&lt;&gt;""),IFERROR(IF(ISBLANK('6. Position (at entry)'!A71), "", (I71/G71)),""),"")</f>
        <v/>
      </c>
      <c r="O71" s="345"/>
      <c r="P71" s="345"/>
      <c r="Q71" s="395"/>
      <c r="R71" s="9"/>
      <c r="S71" s="9"/>
      <c r="T71" s="6"/>
      <c r="U71" s="5"/>
      <c r="V71" s="8"/>
      <c r="W71" s="75"/>
      <c r="X71" s="6"/>
      <c r="Y71" s="395"/>
      <c r="Z71" s="30"/>
      <c r="AA71" s="163"/>
      <c r="AB71" s="54"/>
      <c r="AC71" s="295"/>
      <c r="AD71" s="29"/>
      <c r="AE71" s="52"/>
      <c r="AF71" s="30"/>
      <c r="AG71" s="231"/>
      <c r="AH71" s="163"/>
      <c r="AI71" s="163"/>
      <c r="AJ71" s="197"/>
      <c r="AK71" s="29"/>
      <c r="AL71" s="52"/>
      <c r="AM71" s="30"/>
      <c r="AN71" s="231"/>
      <c r="AO71" s="163"/>
      <c r="AP71" s="163"/>
      <c r="AQ71" s="197"/>
    </row>
    <row r="72" spans="1:43" ht="15" customHeight="1" x14ac:dyDescent="0.2">
      <c r="A72" s="39" t="str">
        <f>IF(IFERROR('6. Position (at entry)'!A72,"")="", "",'6. Position (at entry)'!A72)</f>
        <v/>
      </c>
      <c r="B72" s="343" t="str">
        <f>IF(IFERROR('6. Position (at entry)'!B72,"")="", "",'6. Position (at entry)'!B72)</f>
        <v/>
      </c>
      <c r="C72" s="43" t="str">
        <f>IF(IFERROR('6. Position (at entry)'!A72,"")="", "",'6. Position (at entry)'!C72)</f>
        <v/>
      </c>
      <c r="D72" s="35"/>
      <c r="E72" s="34"/>
      <c r="F72" s="8"/>
      <c r="G72" s="8"/>
      <c r="H72" s="8"/>
      <c r="I72" s="8"/>
      <c r="J72" s="8"/>
      <c r="K72" s="49"/>
      <c r="L72" s="47" t="str">
        <f>IF(AND(I72&lt;&gt;"", J72&lt;&gt;"", G72&lt;&gt;""),IFERROR(IF(ISBLANK('6. Position (at entry)'!A72), "", ((I72+J72)/G72)),""),"")</f>
        <v/>
      </c>
      <c r="M72" s="47" t="str">
        <f>IF(AND(J72&lt;&gt;"",G72&lt;&gt;""),IFERROR(IF(ISBLANK('6. Position (at entry)'!A72), "", (J72/G72)),""),"")</f>
        <v/>
      </c>
      <c r="N72" s="47" t="str">
        <f>IF(AND(I72&lt;&gt;"",G72&lt;&gt;""),IFERROR(IF(ISBLANK('6. Position (at entry)'!A72), "", (I72/G72)),""),"")</f>
        <v/>
      </c>
      <c r="O72" s="345"/>
      <c r="P72" s="345"/>
      <c r="Q72" s="395"/>
      <c r="R72" s="9"/>
      <c r="S72" s="9"/>
      <c r="T72" s="6"/>
      <c r="U72" s="5"/>
      <c r="V72" s="8"/>
      <c r="W72" s="75"/>
      <c r="X72" s="6"/>
      <c r="Y72" s="395"/>
      <c r="Z72" s="30"/>
      <c r="AA72" s="163"/>
      <c r="AB72" s="54"/>
      <c r="AC72" s="295"/>
      <c r="AD72" s="29"/>
      <c r="AE72" s="52"/>
      <c r="AF72" s="30"/>
      <c r="AG72" s="231"/>
      <c r="AH72" s="163"/>
      <c r="AI72" s="163"/>
      <c r="AJ72" s="197"/>
      <c r="AK72" s="29"/>
      <c r="AL72" s="52"/>
      <c r="AM72" s="30"/>
      <c r="AN72" s="231"/>
      <c r="AO72" s="163"/>
      <c r="AP72" s="163"/>
      <c r="AQ72" s="197"/>
    </row>
    <row r="73" spans="1:43" ht="15" customHeight="1" x14ac:dyDescent="0.2">
      <c r="A73" s="39" t="str">
        <f>IF(IFERROR('6. Position (at entry)'!A73,"")="", "",'6. Position (at entry)'!A73)</f>
        <v/>
      </c>
      <c r="B73" s="343" t="str">
        <f>IF(IFERROR('6. Position (at entry)'!B73,"")="", "",'6. Position (at entry)'!B73)</f>
        <v/>
      </c>
      <c r="C73" s="43" t="str">
        <f>IF(IFERROR('6. Position (at entry)'!A73,"")="", "",'6. Position (at entry)'!C73)</f>
        <v/>
      </c>
      <c r="D73" s="35"/>
      <c r="E73" s="34"/>
      <c r="F73" s="8"/>
      <c r="G73" s="8"/>
      <c r="H73" s="8"/>
      <c r="I73" s="8"/>
      <c r="J73" s="8"/>
      <c r="K73" s="49"/>
      <c r="L73" s="47" t="str">
        <f>IF(AND(I73&lt;&gt;"", J73&lt;&gt;"", G73&lt;&gt;""),IFERROR(IF(ISBLANK('6. Position (at entry)'!A73), "", ((I73+J73)/G73)),""),"")</f>
        <v/>
      </c>
      <c r="M73" s="47" t="str">
        <f>IF(AND(J73&lt;&gt;"",G73&lt;&gt;""),IFERROR(IF(ISBLANK('6. Position (at entry)'!A73), "", (J73/G73)),""),"")</f>
        <v/>
      </c>
      <c r="N73" s="47" t="str">
        <f>IF(AND(I73&lt;&gt;"",G73&lt;&gt;""),IFERROR(IF(ISBLANK('6. Position (at entry)'!A73), "", (I73/G73)),""),"")</f>
        <v/>
      </c>
      <c r="O73" s="345"/>
      <c r="P73" s="345"/>
      <c r="Q73" s="395"/>
      <c r="R73" s="9"/>
      <c r="S73" s="9"/>
      <c r="T73" s="6"/>
      <c r="U73" s="5"/>
      <c r="V73" s="8"/>
      <c r="W73" s="75"/>
      <c r="X73" s="6"/>
      <c r="Y73" s="395"/>
      <c r="Z73" s="30"/>
      <c r="AA73" s="163"/>
      <c r="AB73" s="54"/>
      <c r="AC73" s="295"/>
      <c r="AD73" s="29"/>
      <c r="AE73" s="52"/>
      <c r="AF73" s="30"/>
      <c r="AG73" s="231"/>
      <c r="AH73" s="163"/>
      <c r="AI73" s="163"/>
      <c r="AJ73" s="197"/>
      <c r="AK73" s="29"/>
      <c r="AL73" s="52"/>
      <c r="AM73" s="30"/>
      <c r="AN73" s="231"/>
      <c r="AO73" s="163"/>
      <c r="AP73" s="163"/>
      <c r="AQ73" s="197"/>
    </row>
    <row r="74" spans="1:43" ht="15" customHeight="1" x14ac:dyDescent="0.2">
      <c r="A74" s="39" t="str">
        <f>IF(IFERROR('6. Position (at entry)'!A74,"")="", "",'6. Position (at entry)'!A74)</f>
        <v/>
      </c>
      <c r="B74" s="343" t="str">
        <f>IF(IFERROR('6. Position (at entry)'!B74,"")="", "",'6. Position (at entry)'!B74)</f>
        <v/>
      </c>
      <c r="C74" s="43" t="str">
        <f>IF(IFERROR('6. Position (at entry)'!A74,"")="", "",'6. Position (at entry)'!C74)</f>
        <v/>
      </c>
      <c r="D74" s="35"/>
      <c r="E74" s="34"/>
      <c r="F74" s="8"/>
      <c r="G74" s="8"/>
      <c r="H74" s="8"/>
      <c r="I74" s="8"/>
      <c r="J74" s="8"/>
      <c r="K74" s="49"/>
      <c r="L74" s="47" t="str">
        <f>IF(AND(I74&lt;&gt;"", J74&lt;&gt;"", G74&lt;&gt;""),IFERROR(IF(ISBLANK('6. Position (at entry)'!A74), "", ((I74+J74)/G74)),""),"")</f>
        <v/>
      </c>
      <c r="M74" s="47" t="str">
        <f>IF(AND(J74&lt;&gt;"",G74&lt;&gt;""),IFERROR(IF(ISBLANK('6. Position (at entry)'!A74), "", (J74/G74)),""),"")</f>
        <v/>
      </c>
      <c r="N74" s="47" t="str">
        <f>IF(AND(I74&lt;&gt;"",G74&lt;&gt;""),IFERROR(IF(ISBLANK('6. Position (at entry)'!A74), "", (I74/G74)),""),"")</f>
        <v/>
      </c>
      <c r="O74" s="345"/>
      <c r="P74" s="345"/>
      <c r="Q74" s="395"/>
      <c r="R74" s="9"/>
      <c r="S74" s="9"/>
      <c r="T74" s="6"/>
      <c r="U74" s="5"/>
      <c r="V74" s="8"/>
      <c r="W74" s="75"/>
      <c r="X74" s="6"/>
      <c r="Y74" s="395"/>
      <c r="Z74" s="30"/>
      <c r="AA74" s="163"/>
      <c r="AB74" s="54"/>
      <c r="AC74" s="295"/>
      <c r="AD74" s="29"/>
      <c r="AE74" s="52"/>
      <c r="AF74" s="30"/>
      <c r="AG74" s="231"/>
      <c r="AH74" s="163"/>
      <c r="AI74" s="163"/>
      <c r="AJ74" s="197"/>
      <c r="AK74" s="29"/>
      <c r="AL74" s="52"/>
      <c r="AM74" s="30"/>
      <c r="AN74" s="231"/>
      <c r="AO74" s="163"/>
      <c r="AP74" s="163"/>
      <c r="AQ74" s="197"/>
    </row>
    <row r="75" spans="1:43" ht="15" customHeight="1" x14ac:dyDescent="0.2">
      <c r="A75" s="39" t="str">
        <f>IF(IFERROR('6. Position (at entry)'!A75,"")="", "",'6. Position (at entry)'!A75)</f>
        <v/>
      </c>
      <c r="B75" s="343" t="str">
        <f>IF(IFERROR('6. Position (at entry)'!B75,"")="", "",'6. Position (at entry)'!B75)</f>
        <v/>
      </c>
      <c r="C75" s="43" t="str">
        <f>IF(IFERROR('6. Position (at entry)'!A75,"")="", "",'6. Position (at entry)'!C75)</f>
        <v/>
      </c>
      <c r="D75" s="35"/>
      <c r="E75" s="34"/>
      <c r="F75" s="8"/>
      <c r="G75" s="8"/>
      <c r="H75" s="8"/>
      <c r="I75" s="8"/>
      <c r="J75" s="8"/>
      <c r="K75" s="49"/>
      <c r="L75" s="47" t="str">
        <f>IF(AND(I75&lt;&gt;"", J75&lt;&gt;"", G75&lt;&gt;""),IFERROR(IF(ISBLANK('6. Position (at entry)'!A75), "", ((I75+J75)/G75)),""),"")</f>
        <v/>
      </c>
      <c r="M75" s="47" t="str">
        <f>IF(AND(J75&lt;&gt;"",G75&lt;&gt;""),IFERROR(IF(ISBLANK('6. Position (at entry)'!A75), "", (J75/G75)),""),"")</f>
        <v/>
      </c>
      <c r="N75" s="47" t="str">
        <f>IF(AND(I75&lt;&gt;"",G75&lt;&gt;""),IFERROR(IF(ISBLANK('6. Position (at entry)'!A75), "", (I75/G75)),""),"")</f>
        <v/>
      </c>
      <c r="O75" s="345"/>
      <c r="P75" s="345"/>
      <c r="Q75" s="395"/>
      <c r="R75" s="9"/>
      <c r="S75" s="9"/>
      <c r="T75" s="6"/>
      <c r="U75" s="5"/>
      <c r="V75" s="8"/>
      <c r="W75" s="75"/>
      <c r="X75" s="6"/>
      <c r="Y75" s="395"/>
      <c r="Z75" s="30"/>
      <c r="AA75" s="163"/>
      <c r="AB75" s="54"/>
      <c r="AC75" s="295"/>
      <c r="AD75" s="29"/>
      <c r="AE75" s="52"/>
      <c r="AF75" s="30"/>
      <c r="AG75" s="231"/>
      <c r="AH75" s="163"/>
      <c r="AI75" s="163"/>
      <c r="AJ75" s="197"/>
      <c r="AK75" s="29"/>
      <c r="AL75" s="52"/>
      <c r="AM75" s="30"/>
      <c r="AN75" s="231"/>
      <c r="AO75" s="163"/>
      <c r="AP75" s="163"/>
      <c r="AQ75" s="197"/>
    </row>
    <row r="76" spans="1:43" ht="15" customHeight="1" x14ac:dyDescent="0.2">
      <c r="A76" s="39" t="str">
        <f>IF(IFERROR('6. Position (at entry)'!A76,"")="", "",'6. Position (at entry)'!A76)</f>
        <v/>
      </c>
      <c r="B76" s="343" t="str">
        <f>IF(IFERROR('6. Position (at entry)'!B76,"")="", "",'6. Position (at entry)'!B76)</f>
        <v/>
      </c>
      <c r="C76" s="43" t="str">
        <f>IF(IFERROR('6. Position (at entry)'!A76,"")="", "",'6. Position (at entry)'!C76)</f>
        <v/>
      </c>
      <c r="D76" s="35"/>
      <c r="E76" s="34"/>
      <c r="F76" s="8"/>
      <c r="G76" s="8"/>
      <c r="H76" s="8"/>
      <c r="I76" s="8"/>
      <c r="J76" s="8"/>
      <c r="K76" s="49"/>
      <c r="L76" s="47" t="str">
        <f>IF(AND(I76&lt;&gt;"", J76&lt;&gt;"", G76&lt;&gt;""),IFERROR(IF(ISBLANK('6. Position (at entry)'!A76), "", ((I76+J76)/G76)),""),"")</f>
        <v/>
      </c>
      <c r="M76" s="47" t="str">
        <f>IF(AND(J76&lt;&gt;"",G76&lt;&gt;""),IFERROR(IF(ISBLANK('6. Position (at entry)'!A76), "", (J76/G76)),""),"")</f>
        <v/>
      </c>
      <c r="N76" s="47" t="str">
        <f>IF(AND(I76&lt;&gt;"",G76&lt;&gt;""),IFERROR(IF(ISBLANK('6. Position (at entry)'!A76), "", (I76/G76)),""),"")</f>
        <v/>
      </c>
      <c r="O76" s="345"/>
      <c r="P76" s="345"/>
      <c r="Q76" s="395"/>
      <c r="R76" s="9"/>
      <c r="S76" s="9"/>
      <c r="T76" s="6"/>
      <c r="U76" s="5"/>
      <c r="V76" s="8"/>
      <c r="W76" s="75"/>
      <c r="X76" s="6"/>
      <c r="Y76" s="395"/>
      <c r="Z76" s="30"/>
      <c r="AA76" s="163"/>
      <c r="AB76" s="54"/>
      <c r="AC76" s="295"/>
      <c r="AD76" s="29"/>
      <c r="AE76" s="52"/>
      <c r="AF76" s="30"/>
      <c r="AG76" s="231"/>
      <c r="AH76" s="163"/>
      <c r="AI76" s="163"/>
      <c r="AJ76" s="197"/>
      <c r="AK76" s="29"/>
      <c r="AL76" s="52"/>
      <c r="AM76" s="30"/>
      <c r="AN76" s="231"/>
      <c r="AO76" s="163"/>
      <c r="AP76" s="163"/>
      <c r="AQ76" s="197"/>
    </row>
    <row r="77" spans="1:43" ht="15" customHeight="1" x14ac:dyDescent="0.2">
      <c r="A77" s="39" t="str">
        <f>IF(IFERROR('6. Position (at entry)'!A77,"")="", "",'6. Position (at entry)'!A77)</f>
        <v/>
      </c>
      <c r="B77" s="343" t="str">
        <f>IF(IFERROR('6. Position (at entry)'!B77,"")="", "",'6. Position (at entry)'!B77)</f>
        <v/>
      </c>
      <c r="C77" s="43" t="str">
        <f>IF(IFERROR('6. Position (at entry)'!A77,"")="", "",'6. Position (at entry)'!C77)</f>
        <v/>
      </c>
      <c r="D77" s="35"/>
      <c r="E77" s="34"/>
      <c r="F77" s="8"/>
      <c r="G77" s="8"/>
      <c r="H77" s="8"/>
      <c r="I77" s="8"/>
      <c r="J77" s="8"/>
      <c r="K77" s="49"/>
      <c r="L77" s="47" t="str">
        <f>IF(AND(I77&lt;&gt;"", J77&lt;&gt;"", G77&lt;&gt;""),IFERROR(IF(ISBLANK('6. Position (at entry)'!A77), "", ((I77+J77)/G77)),""),"")</f>
        <v/>
      </c>
      <c r="M77" s="47" t="str">
        <f>IF(AND(J77&lt;&gt;"",G77&lt;&gt;""),IFERROR(IF(ISBLANK('6. Position (at entry)'!A77), "", (J77/G77)),""),"")</f>
        <v/>
      </c>
      <c r="N77" s="47" t="str">
        <f>IF(AND(I77&lt;&gt;"",G77&lt;&gt;""),IFERROR(IF(ISBLANK('6. Position (at entry)'!A77), "", (I77/G77)),""),"")</f>
        <v/>
      </c>
      <c r="O77" s="345"/>
      <c r="P77" s="345"/>
      <c r="Q77" s="395"/>
      <c r="R77" s="9"/>
      <c r="S77" s="9"/>
      <c r="T77" s="6"/>
      <c r="U77" s="5"/>
      <c r="V77" s="8"/>
      <c r="W77" s="75"/>
      <c r="X77" s="6"/>
      <c r="Y77" s="395"/>
      <c r="Z77" s="30"/>
      <c r="AA77" s="163"/>
      <c r="AB77" s="54"/>
      <c r="AC77" s="295"/>
      <c r="AD77" s="29"/>
      <c r="AE77" s="52"/>
      <c r="AF77" s="30"/>
      <c r="AG77" s="231"/>
      <c r="AH77" s="163"/>
      <c r="AI77" s="163"/>
      <c r="AJ77" s="197"/>
      <c r="AK77" s="29"/>
      <c r="AL77" s="52"/>
      <c r="AM77" s="30"/>
      <c r="AN77" s="231"/>
      <c r="AO77" s="163"/>
      <c r="AP77" s="163"/>
      <c r="AQ77" s="197"/>
    </row>
    <row r="78" spans="1:43" ht="15" customHeight="1" x14ac:dyDescent="0.2">
      <c r="A78" s="39" t="str">
        <f>IF(IFERROR('6. Position (at entry)'!A78,"")="", "",'6. Position (at entry)'!A78)</f>
        <v/>
      </c>
      <c r="B78" s="343" t="str">
        <f>IF(IFERROR('6. Position (at entry)'!B78,"")="", "",'6. Position (at entry)'!B78)</f>
        <v/>
      </c>
      <c r="C78" s="43" t="str">
        <f>IF(IFERROR('6. Position (at entry)'!A78,"")="", "",'6. Position (at entry)'!C78)</f>
        <v/>
      </c>
      <c r="D78" s="35"/>
      <c r="E78" s="34"/>
      <c r="F78" s="8"/>
      <c r="G78" s="8"/>
      <c r="H78" s="8"/>
      <c r="I78" s="8"/>
      <c r="J78" s="8"/>
      <c r="K78" s="49"/>
      <c r="L78" s="47" t="str">
        <f>IF(AND(I78&lt;&gt;"", J78&lt;&gt;"", G78&lt;&gt;""),IFERROR(IF(ISBLANK('6. Position (at entry)'!A78), "", ((I78+J78)/G78)),""),"")</f>
        <v/>
      </c>
      <c r="M78" s="47" t="str">
        <f>IF(AND(J78&lt;&gt;"",G78&lt;&gt;""),IFERROR(IF(ISBLANK('6. Position (at entry)'!A78), "", (J78/G78)),""),"")</f>
        <v/>
      </c>
      <c r="N78" s="47" t="str">
        <f>IF(AND(I78&lt;&gt;"",G78&lt;&gt;""),IFERROR(IF(ISBLANK('6. Position (at entry)'!A78), "", (I78/G78)),""),"")</f>
        <v/>
      </c>
      <c r="O78" s="345"/>
      <c r="P78" s="345"/>
      <c r="Q78" s="395"/>
      <c r="R78" s="9"/>
      <c r="S78" s="9"/>
      <c r="T78" s="6"/>
      <c r="U78" s="5"/>
      <c r="V78" s="8"/>
      <c r="W78" s="75"/>
      <c r="X78" s="6"/>
      <c r="Y78" s="395"/>
      <c r="Z78" s="30"/>
      <c r="AA78" s="163"/>
      <c r="AB78" s="54"/>
      <c r="AC78" s="295"/>
      <c r="AD78" s="29"/>
      <c r="AE78" s="52"/>
      <c r="AF78" s="30"/>
      <c r="AG78" s="231"/>
      <c r="AH78" s="163"/>
      <c r="AI78" s="163"/>
      <c r="AJ78" s="197"/>
      <c r="AK78" s="29"/>
      <c r="AL78" s="52"/>
      <c r="AM78" s="30"/>
      <c r="AN78" s="231"/>
      <c r="AO78" s="163"/>
      <c r="AP78" s="163"/>
      <c r="AQ78" s="197"/>
    </row>
    <row r="79" spans="1:43" ht="15" customHeight="1" x14ac:dyDescent="0.2">
      <c r="A79" s="39" t="str">
        <f>IF(IFERROR('6. Position (at entry)'!A79,"")="", "",'6. Position (at entry)'!A79)</f>
        <v/>
      </c>
      <c r="B79" s="343" t="str">
        <f>IF(IFERROR('6. Position (at entry)'!B79,"")="", "",'6. Position (at entry)'!B79)</f>
        <v/>
      </c>
      <c r="C79" s="43" t="str">
        <f>IF(IFERROR('6. Position (at entry)'!A79,"")="", "",'6. Position (at entry)'!C79)</f>
        <v/>
      </c>
      <c r="D79" s="35"/>
      <c r="E79" s="34"/>
      <c r="F79" s="8"/>
      <c r="G79" s="8"/>
      <c r="H79" s="8"/>
      <c r="I79" s="8"/>
      <c r="J79" s="8"/>
      <c r="K79" s="49"/>
      <c r="L79" s="47" t="str">
        <f>IF(AND(I79&lt;&gt;"", J79&lt;&gt;"", G79&lt;&gt;""),IFERROR(IF(ISBLANK('6. Position (at entry)'!A79), "", ((I79+J79)/G79)),""),"")</f>
        <v/>
      </c>
      <c r="M79" s="47" t="str">
        <f>IF(AND(J79&lt;&gt;"",G79&lt;&gt;""),IFERROR(IF(ISBLANK('6. Position (at entry)'!A79), "", (J79/G79)),""),"")</f>
        <v/>
      </c>
      <c r="N79" s="47" t="str">
        <f>IF(AND(I79&lt;&gt;"",G79&lt;&gt;""),IFERROR(IF(ISBLANK('6. Position (at entry)'!A79), "", (I79/G79)),""),"")</f>
        <v/>
      </c>
      <c r="O79" s="345"/>
      <c r="P79" s="345"/>
      <c r="Q79" s="395"/>
      <c r="R79" s="9"/>
      <c r="S79" s="9"/>
      <c r="T79" s="6"/>
      <c r="U79" s="5"/>
      <c r="V79" s="8"/>
      <c r="W79" s="75"/>
      <c r="X79" s="6"/>
      <c r="Y79" s="395"/>
      <c r="Z79" s="30"/>
      <c r="AA79" s="163"/>
      <c r="AB79" s="54"/>
      <c r="AC79" s="295"/>
      <c r="AD79" s="29"/>
      <c r="AE79" s="52"/>
      <c r="AF79" s="30"/>
      <c r="AG79" s="231"/>
      <c r="AH79" s="163"/>
      <c r="AI79" s="163"/>
      <c r="AJ79" s="197"/>
      <c r="AK79" s="29"/>
      <c r="AL79" s="52"/>
      <c r="AM79" s="30"/>
      <c r="AN79" s="231"/>
      <c r="AO79" s="163"/>
      <c r="AP79" s="163"/>
      <c r="AQ79" s="197"/>
    </row>
    <row r="80" spans="1:43" ht="15" customHeight="1" x14ac:dyDescent="0.2">
      <c r="A80" s="39" t="str">
        <f>IF(IFERROR('6. Position (at entry)'!A80,"")="", "",'6. Position (at entry)'!A80)</f>
        <v/>
      </c>
      <c r="B80" s="343" t="str">
        <f>IF(IFERROR('6. Position (at entry)'!B80,"")="", "",'6. Position (at entry)'!B80)</f>
        <v/>
      </c>
      <c r="C80" s="43" t="str">
        <f>IF(IFERROR('6. Position (at entry)'!A80,"")="", "",'6. Position (at entry)'!C80)</f>
        <v/>
      </c>
      <c r="D80" s="35"/>
      <c r="E80" s="34"/>
      <c r="F80" s="8"/>
      <c r="G80" s="8"/>
      <c r="H80" s="8"/>
      <c r="I80" s="8"/>
      <c r="J80" s="8"/>
      <c r="K80" s="49"/>
      <c r="L80" s="47" t="str">
        <f>IF(AND(I80&lt;&gt;"", J80&lt;&gt;"", G80&lt;&gt;""),IFERROR(IF(ISBLANK('6. Position (at entry)'!A80), "", ((I80+J80)/G80)),""),"")</f>
        <v/>
      </c>
      <c r="M80" s="47" t="str">
        <f>IF(AND(J80&lt;&gt;"",G80&lt;&gt;""),IFERROR(IF(ISBLANK('6. Position (at entry)'!A80), "", (J80/G80)),""),"")</f>
        <v/>
      </c>
      <c r="N80" s="47" t="str">
        <f>IF(AND(I80&lt;&gt;"",G80&lt;&gt;""),IFERROR(IF(ISBLANK('6. Position (at entry)'!A80), "", (I80/G80)),""),"")</f>
        <v/>
      </c>
      <c r="O80" s="345"/>
      <c r="P80" s="345"/>
      <c r="Q80" s="395"/>
      <c r="R80" s="9"/>
      <c r="S80" s="9"/>
      <c r="T80" s="6"/>
      <c r="U80" s="5"/>
      <c r="V80" s="8"/>
      <c r="W80" s="75"/>
      <c r="X80" s="6"/>
      <c r="Y80" s="395"/>
      <c r="Z80" s="30"/>
      <c r="AA80" s="163"/>
      <c r="AB80" s="54"/>
      <c r="AC80" s="295"/>
      <c r="AD80" s="29"/>
      <c r="AE80" s="52"/>
      <c r="AF80" s="30"/>
      <c r="AG80" s="231"/>
      <c r="AH80" s="163"/>
      <c r="AI80" s="163"/>
      <c r="AJ80" s="197"/>
      <c r="AK80" s="29"/>
      <c r="AL80" s="52"/>
      <c r="AM80" s="30"/>
      <c r="AN80" s="231"/>
      <c r="AO80" s="163"/>
      <c r="AP80" s="163"/>
      <c r="AQ80" s="197"/>
    </row>
    <row r="81" spans="1:43" ht="15" customHeight="1" x14ac:dyDescent="0.2">
      <c r="A81" s="39" t="str">
        <f>IF(IFERROR('6. Position (at entry)'!A81,"")="", "",'6. Position (at entry)'!A81)</f>
        <v/>
      </c>
      <c r="B81" s="343" t="str">
        <f>IF(IFERROR('6. Position (at entry)'!B81,"")="", "",'6. Position (at entry)'!B81)</f>
        <v/>
      </c>
      <c r="C81" s="43" t="str">
        <f>IF(IFERROR('6. Position (at entry)'!A81,"")="", "",'6. Position (at entry)'!C81)</f>
        <v/>
      </c>
      <c r="D81" s="35"/>
      <c r="E81" s="34"/>
      <c r="F81" s="8"/>
      <c r="G81" s="8"/>
      <c r="H81" s="8"/>
      <c r="I81" s="8"/>
      <c r="J81" s="8"/>
      <c r="K81" s="49"/>
      <c r="L81" s="47" t="str">
        <f>IF(AND(I81&lt;&gt;"", J81&lt;&gt;"", G81&lt;&gt;""),IFERROR(IF(ISBLANK('6. Position (at entry)'!A81), "", ((I81+J81)/G81)),""),"")</f>
        <v/>
      </c>
      <c r="M81" s="47" t="str">
        <f>IF(AND(J81&lt;&gt;"",G81&lt;&gt;""),IFERROR(IF(ISBLANK('6. Position (at entry)'!A81), "", (J81/G81)),""),"")</f>
        <v/>
      </c>
      <c r="N81" s="47" t="str">
        <f>IF(AND(I81&lt;&gt;"",G81&lt;&gt;""),IFERROR(IF(ISBLANK('6. Position (at entry)'!A81), "", (I81/G81)),""),"")</f>
        <v/>
      </c>
      <c r="O81" s="345"/>
      <c r="P81" s="345"/>
      <c r="Q81" s="395"/>
      <c r="R81" s="9"/>
      <c r="S81" s="9"/>
      <c r="T81" s="6"/>
      <c r="U81" s="5"/>
      <c r="V81" s="8"/>
      <c r="W81" s="75"/>
      <c r="X81" s="6"/>
      <c r="Y81" s="395"/>
      <c r="Z81" s="30"/>
      <c r="AA81" s="163"/>
      <c r="AB81" s="54"/>
      <c r="AC81" s="295"/>
      <c r="AD81" s="29"/>
      <c r="AE81" s="52"/>
      <c r="AF81" s="30"/>
      <c r="AG81" s="231"/>
      <c r="AH81" s="163"/>
      <c r="AI81" s="163"/>
      <c r="AJ81" s="197"/>
      <c r="AK81" s="29"/>
      <c r="AL81" s="52"/>
      <c r="AM81" s="30"/>
      <c r="AN81" s="231"/>
      <c r="AO81" s="163"/>
      <c r="AP81" s="163"/>
      <c r="AQ81" s="197"/>
    </row>
    <row r="82" spans="1:43" ht="15" customHeight="1" x14ac:dyDescent="0.2">
      <c r="A82" s="39" t="str">
        <f>IF(IFERROR('6. Position (at entry)'!A82,"")="", "",'6. Position (at entry)'!A82)</f>
        <v/>
      </c>
      <c r="B82" s="343" t="str">
        <f>IF(IFERROR('6. Position (at entry)'!B82,"")="", "",'6. Position (at entry)'!B82)</f>
        <v/>
      </c>
      <c r="C82" s="43" t="str">
        <f>IF(IFERROR('6. Position (at entry)'!A82,"")="", "",'6. Position (at entry)'!C82)</f>
        <v/>
      </c>
      <c r="D82" s="35"/>
      <c r="E82" s="34"/>
      <c r="F82" s="8"/>
      <c r="G82" s="8"/>
      <c r="H82" s="8"/>
      <c r="I82" s="8"/>
      <c r="J82" s="8"/>
      <c r="K82" s="49"/>
      <c r="L82" s="47" t="str">
        <f>IF(AND(I82&lt;&gt;"", J82&lt;&gt;"", G82&lt;&gt;""),IFERROR(IF(ISBLANK('6. Position (at entry)'!A82), "", ((I82+J82)/G82)),""),"")</f>
        <v/>
      </c>
      <c r="M82" s="47" t="str">
        <f>IF(AND(J82&lt;&gt;"",G82&lt;&gt;""),IFERROR(IF(ISBLANK('6. Position (at entry)'!A82), "", (J82/G82)),""),"")</f>
        <v/>
      </c>
      <c r="N82" s="47" t="str">
        <f>IF(AND(I82&lt;&gt;"",G82&lt;&gt;""),IFERROR(IF(ISBLANK('6. Position (at entry)'!A82), "", (I82/G82)),""),"")</f>
        <v/>
      </c>
      <c r="O82" s="345"/>
      <c r="P82" s="345"/>
      <c r="Q82" s="395"/>
      <c r="R82" s="9"/>
      <c r="S82" s="9"/>
      <c r="T82" s="6"/>
      <c r="U82" s="5"/>
      <c r="V82" s="8"/>
      <c r="W82" s="75"/>
      <c r="X82" s="6"/>
      <c r="Y82" s="395"/>
      <c r="Z82" s="30"/>
      <c r="AA82" s="163"/>
      <c r="AB82" s="54"/>
      <c r="AC82" s="295"/>
      <c r="AD82" s="29"/>
      <c r="AE82" s="52"/>
      <c r="AF82" s="30"/>
      <c r="AG82" s="231"/>
      <c r="AH82" s="163"/>
      <c r="AI82" s="163"/>
      <c r="AJ82" s="197"/>
      <c r="AK82" s="29"/>
      <c r="AL82" s="52"/>
      <c r="AM82" s="30"/>
      <c r="AN82" s="231"/>
      <c r="AO82" s="163"/>
      <c r="AP82" s="163"/>
      <c r="AQ82" s="197"/>
    </row>
    <row r="83" spans="1:43" ht="15" customHeight="1" x14ac:dyDescent="0.2">
      <c r="A83" s="39" t="str">
        <f>IF(IFERROR('6. Position (at entry)'!A83,"")="", "",'6. Position (at entry)'!A83)</f>
        <v/>
      </c>
      <c r="B83" s="343" t="str">
        <f>IF(IFERROR('6. Position (at entry)'!B83,"")="", "",'6. Position (at entry)'!B83)</f>
        <v/>
      </c>
      <c r="C83" s="43" t="str">
        <f>IF(IFERROR('6. Position (at entry)'!A83,"")="", "",'6. Position (at entry)'!C83)</f>
        <v/>
      </c>
      <c r="D83" s="35"/>
      <c r="E83" s="34"/>
      <c r="F83" s="8"/>
      <c r="G83" s="8"/>
      <c r="H83" s="8"/>
      <c r="I83" s="8"/>
      <c r="J83" s="8"/>
      <c r="K83" s="49"/>
      <c r="L83" s="47" t="str">
        <f>IF(AND(I83&lt;&gt;"", J83&lt;&gt;"", G83&lt;&gt;""),IFERROR(IF(ISBLANK('6. Position (at entry)'!A83), "", ((I83+J83)/G83)),""),"")</f>
        <v/>
      </c>
      <c r="M83" s="47" t="str">
        <f>IF(AND(J83&lt;&gt;"",G83&lt;&gt;""),IFERROR(IF(ISBLANK('6. Position (at entry)'!A83), "", (J83/G83)),""),"")</f>
        <v/>
      </c>
      <c r="N83" s="47" t="str">
        <f>IF(AND(I83&lt;&gt;"",G83&lt;&gt;""),IFERROR(IF(ISBLANK('6. Position (at entry)'!A83), "", (I83/G83)),""),"")</f>
        <v/>
      </c>
      <c r="O83" s="345"/>
      <c r="P83" s="345"/>
      <c r="Q83" s="395"/>
      <c r="R83" s="9"/>
      <c r="S83" s="9"/>
      <c r="T83" s="6"/>
      <c r="U83" s="5"/>
      <c r="V83" s="8"/>
      <c r="W83" s="75"/>
      <c r="X83" s="6"/>
      <c r="Y83" s="395"/>
      <c r="Z83" s="30"/>
      <c r="AA83" s="163"/>
      <c r="AB83" s="54"/>
      <c r="AC83" s="295"/>
      <c r="AD83" s="29"/>
      <c r="AE83" s="52"/>
      <c r="AF83" s="30"/>
      <c r="AG83" s="231"/>
      <c r="AH83" s="163"/>
      <c r="AI83" s="163"/>
      <c r="AJ83" s="197"/>
      <c r="AK83" s="29"/>
      <c r="AL83" s="52"/>
      <c r="AM83" s="30"/>
      <c r="AN83" s="231"/>
      <c r="AO83" s="163"/>
      <c r="AP83" s="163"/>
      <c r="AQ83" s="197"/>
    </row>
    <row r="84" spans="1:43" ht="15" customHeight="1" x14ac:dyDescent="0.2">
      <c r="A84" s="39" t="str">
        <f>IF(IFERROR('6. Position (at entry)'!A84,"")="", "",'6. Position (at entry)'!A84)</f>
        <v/>
      </c>
      <c r="B84" s="343" t="str">
        <f>IF(IFERROR('6. Position (at entry)'!B84,"")="", "",'6. Position (at entry)'!B84)</f>
        <v/>
      </c>
      <c r="C84" s="43" t="str">
        <f>IF(IFERROR('6. Position (at entry)'!A84,"")="", "",'6. Position (at entry)'!C84)</f>
        <v/>
      </c>
      <c r="D84" s="35"/>
      <c r="E84" s="34"/>
      <c r="F84" s="8"/>
      <c r="G84" s="8"/>
      <c r="H84" s="8"/>
      <c r="I84" s="8"/>
      <c r="J84" s="8"/>
      <c r="K84" s="49"/>
      <c r="L84" s="47" t="str">
        <f>IF(AND(I84&lt;&gt;"", J84&lt;&gt;"", G84&lt;&gt;""),IFERROR(IF(ISBLANK('6. Position (at entry)'!A84), "", ((I84+J84)/G84)),""),"")</f>
        <v/>
      </c>
      <c r="M84" s="47" t="str">
        <f>IF(AND(J84&lt;&gt;"",G84&lt;&gt;""),IFERROR(IF(ISBLANK('6. Position (at entry)'!A84), "", (J84/G84)),""),"")</f>
        <v/>
      </c>
      <c r="N84" s="47" t="str">
        <f>IF(AND(I84&lt;&gt;"",G84&lt;&gt;""),IFERROR(IF(ISBLANK('6. Position (at entry)'!A84), "", (I84/G84)),""),"")</f>
        <v/>
      </c>
      <c r="O84" s="345"/>
      <c r="P84" s="345"/>
      <c r="Q84" s="395"/>
      <c r="R84" s="9"/>
      <c r="S84" s="9"/>
      <c r="T84" s="6"/>
      <c r="U84" s="5"/>
      <c r="V84" s="8"/>
      <c r="W84" s="75"/>
      <c r="X84" s="6"/>
      <c r="Y84" s="395"/>
      <c r="Z84" s="30"/>
      <c r="AA84" s="163"/>
      <c r="AB84" s="54"/>
      <c r="AC84" s="295"/>
      <c r="AD84" s="29"/>
      <c r="AE84" s="52"/>
      <c r="AF84" s="30"/>
      <c r="AG84" s="231"/>
      <c r="AH84" s="163"/>
      <c r="AI84" s="163"/>
      <c r="AJ84" s="197"/>
      <c r="AK84" s="29"/>
      <c r="AL84" s="52"/>
      <c r="AM84" s="30"/>
      <c r="AN84" s="231"/>
      <c r="AO84" s="163"/>
      <c r="AP84" s="163"/>
      <c r="AQ84" s="197"/>
    </row>
    <row r="85" spans="1:43" ht="15" customHeight="1" x14ac:dyDescent="0.2">
      <c r="A85" s="39" t="str">
        <f>IF(IFERROR('6. Position (at entry)'!A85,"")="", "",'6. Position (at entry)'!A85)</f>
        <v/>
      </c>
      <c r="B85" s="343" t="str">
        <f>IF(IFERROR('6. Position (at entry)'!B85,"")="", "",'6. Position (at entry)'!B85)</f>
        <v/>
      </c>
      <c r="C85" s="43" t="str">
        <f>IF(IFERROR('6. Position (at entry)'!A85,"")="", "",'6. Position (at entry)'!C85)</f>
        <v/>
      </c>
      <c r="D85" s="35"/>
      <c r="E85" s="34"/>
      <c r="F85" s="8"/>
      <c r="G85" s="8"/>
      <c r="H85" s="8"/>
      <c r="I85" s="8"/>
      <c r="J85" s="8"/>
      <c r="K85" s="49"/>
      <c r="L85" s="47" t="str">
        <f>IF(AND(I85&lt;&gt;"", J85&lt;&gt;"", G85&lt;&gt;""),IFERROR(IF(ISBLANK('6. Position (at entry)'!A85), "", ((I85+J85)/G85)),""),"")</f>
        <v/>
      </c>
      <c r="M85" s="47" t="str">
        <f>IF(AND(J85&lt;&gt;"",G85&lt;&gt;""),IFERROR(IF(ISBLANK('6. Position (at entry)'!A85), "", (J85/G85)),""),"")</f>
        <v/>
      </c>
      <c r="N85" s="47" t="str">
        <f>IF(AND(I85&lt;&gt;"",G85&lt;&gt;""),IFERROR(IF(ISBLANK('6. Position (at entry)'!A85), "", (I85/G85)),""),"")</f>
        <v/>
      </c>
      <c r="O85" s="345"/>
      <c r="P85" s="345"/>
      <c r="Q85" s="395"/>
      <c r="R85" s="9"/>
      <c r="S85" s="9"/>
      <c r="T85" s="6"/>
      <c r="U85" s="5"/>
      <c r="V85" s="8"/>
      <c r="W85" s="75"/>
      <c r="X85" s="6"/>
      <c r="Y85" s="395"/>
      <c r="Z85" s="30"/>
      <c r="AA85" s="163"/>
      <c r="AB85" s="54"/>
      <c r="AC85" s="295"/>
      <c r="AD85" s="29"/>
      <c r="AE85" s="52"/>
      <c r="AF85" s="30"/>
      <c r="AG85" s="231"/>
      <c r="AH85" s="163"/>
      <c r="AI85" s="163"/>
      <c r="AJ85" s="197"/>
      <c r="AK85" s="29"/>
      <c r="AL85" s="52"/>
      <c r="AM85" s="30"/>
      <c r="AN85" s="231"/>
      <c r="AO85" s="163"/>
      <c r="AP85" s="163"/>
      <c r="AQ85" s="197"/>
    </row>
    <row r="86" spans="1:43" ht="15" customHeight="1" x14ac:dyDescent="0.2">
      <c r="A86" s="39" t="str">
        <f>IF(IFERROR('6. Position (at entry)'!A86,"")="", "",'6. Position (at entry)'!A86)</f>
        <v/>
      </c>
      <c r="B86" s="343" t="str">
        <f>IF(IFERROR('6. Position (at entry)'!B86,"")="", "",'6. Position (at entry)'!B86)</f>
        <v/>
      </c>
      <c r="C86" s="43" t="str">
        <f>IF(IFERROR('6. Position (at entry)'!A86,"")="", "",'6. Position (at entry)'!C86)</f>
        <v/>
      </c>
      <c r="D86" s="35"/>
      <c r="E86" s="34"/>
      <c r="F86" s="8"/>
      <c r="G86" s="8"/>
      <c r="H86" s="8"/>
      <c r="I86" s="8"/>
      <c r="J86" s="8"/>
      <c r="K86" s="49"/>
      <c r="L86" s="47" t="str">
        <f>IF(AND(I86&lt;&gt;"", J86&lt;&gt;"", G86&lt;&gt;""),IFERROR(IF(ISBLANK('6. Position (at entry)'!A86), "", ((I86+J86)/G86)),""),"")</f>
        <v/>
      </c>
      <c r="M86" s="47" t="str">
        <f>IF(AND(J86&lt;&gt;"",G86&lt;&gt;""),IFERROR(IF(ISBLANK('6. Position (at entry)'!A86), "", (J86/G86)),""),"")</f>
        <v/>
      </c>
      <c r="N86" s="47" t="str">
        <f>IF(AND(I86&lt;&gt;"",G86&lt;&gt;""),IFERROR(IF(ISBLANK('6. Position (at entry)'!A86), "", (I86/G86)),""),"")</f>
        <v/>
      </c>
      <c r="O86" s="345"/>
      <c r="P86" s="345"/>
      <c r="Q86" s="395"/>
      <c r="R86" s="9"/>
      <c r="S86" s="9"/>
      <c r="T86" s="6"/>
      <c r="U86" s="5"/>
      <c r="V86" s="8"/>
      <c r="W86" s="75"/>
      <c r="X86" s="6"/>
      <c r="Y86" s="395"/>
      <c r="Z86" s="30"/>
      <c r="AA86" s="163"/>
      <c r="AB86" s="54"/>
      <c r="AC86" s="295"/>
      <c r="AD86" s="29"/>
      <c r="AE86" s="52"/>
      <c r="AF86" s="30"/>
      <c r="AG86" s="231"/>
      <c r="AH86" s="163"/>
      <c r="AI86" s="163"/>
      <c r="AJ86" s="197"/>
      <c r="AK86" s="29"/>
      <c r="AL86" s="52"/>
      <c r="AM86" s="30"/>
      <c r="AN86" s="231"/>
      <c r="AO86" s="163"/>
      <c r="AP86" s="163"/>
      <c r="AQ86" s="197"/>
    </row>
    <row r="87" spans="1:43" ht="15" customHeight="1" x14ac:dyDescent="0.2">
      <c r="A87" s="39" t="str">
        <f>IF(IFERROR('6. Position (at entry)'!A87,"")="", "",'6. Position (at entry)'!A87)</f>
        <v/>
      </c>
      <c r="B87" s="343" t="str">
        <f>IF(IFERROR('6. Position (at entry)'!B87,"")="", "",'6. Position (at entry)'!B87)</f>
        <v/>
      </c>
      <c r="C87" s="43" t="str">
        <f>IF(IFERROR('6. Position (at entry)'!A87,"")="", "",'6. Position (at entry)'!C87)</f>
        <v/>
      </c>
      <c r="D87" s="35"/>
      <c r="E87" s="34"/>
      <c r="F87" s="8"/>
      <c r="G87" s="8"/>
      <c r="H87" s="8"/>
      <c r="I87" s="8"/>
      <c r="J87" s="8"/>
      <c r="K87" s="49"/>
      <c r="L87" s="47" t="str">
        <f>IF(AND(I87&lt;&gt;"", J87&lt;&gt;"", G87&lt;&gt;""),IFERROR(IF(ISBLANK('6. Position (at entry)'!A87), "", ((I87+J87)/G87)),""),"")</f>
        <v/>
      </c>
      <c r="M87" s="47" t="str">
        <f>IF(AND(J87&lt;&gt;"",G87&lt;&gt;""),IFERROR(IF(ISBLANK('6. Position (at entry)'!A87), "", (J87/G87)),""),"")</f>
        <v/>
      </c>
      <c r="N87" s="47" t="str">
        <f>IF(AND(I87&lt;&gt;"",G87&lt;&gt;""),IFERROR(IF(ISBLANK('6. Position (at entry)'!A87), "", (I87/G87)),""),"")</f>
        <v/>
      </c>
      <c r="O87" s="345"/>
      <c r="P87" s="345"/>
      <c r="Q87" s="395"/>
      <c r="R87" s="9"/>
      <c r="S87" s="9"/>
      <c r="T87" s="6"/>
      <c r="U87" s="5"/>
      <c r="V87" s="8"/>
      <c r="W87" s="75"/>
      <c r="X87" s="6"/>
      <c r="Y87" s="395"/>
      <c r="Z87" s="30"/>
      <c r="AA87" s="163"/>
      <c r="AB87" s="54"/>
      <c r="AC87" s="295"/>
      <c r="AD87" s="29"/>
      <c r="AE87" s="52"/>
      <c r="AF87" s="30"/>
      <c r="AG87" s="231"/>
      <c r="AH87" s="163"/>
      <c r="AI87" s="163"/>
      <c r="AJ87" s="197"/>
      <c r="AK87" s="29"/>
      <c r="AL87" s="52"/>
      <c r="AM87" s="30"/>
      <c r="AN87" s="231"/>
      <c r="AO87" s="163"/>
      <c r="AP87" s="163"/>
      <c r="AQ87" s="197"/>
    </row>
    <row r="88" spans="1:43" ht="15" customHeight="1" x14ac:dyDescent="0.2">
      <c r="A88" s="39" t="str">
        <f>IF(IFERROR('6. Position (at entry)'!A88,"")="", "",'6. Position (at entry)'!A88)</f>
        <v/>
      </c>
      <c r="B88" s="343" t="str">
        <f>IF(IFERROR('6. Position (at entry)'!B88,"")="", "",'6. Position (at entry)'!B88)</f>
        <v/>
      </c>
      <c r="C88" s="43" t="str">
        <f>IF(IFERROR('6. Position (at entry)'!A88,"")="", "",'6. Position (at entry)'!C88)</f>
        <v/>
      </c>
      <c r="D88" s="35"/>
      <c r="E88" s="34"/>
      <c r="F88" s="8"/>
      <c r="G88" s="8"/>
      <c r="H88" s="8"/>
      <c r="I88" s="8"/>
      <c r="J88" s="8"/>
      <c r="K88" s="49"/>
      <c r="L88" s="47" t="str">
        <f>IF(AND(I88&lt;&gt;"", J88&lt;&gt;"", G88&lt;&gt;""),IFERROR(IF(ISBLANK('6. Position (at entry)'!A88), "", ((I88+J88)/G88)),""),"")</f>
        <v/>
      </c>
      <c r="M88" s="47" t="str">
        <f>IF(AND(J88&lt;&gt;"",G88&lt;&gt;""),IFERROR(IF(ISBLANK('6. Position (at entry)'!A88), "", (J88/G88)),""),"")</f>
        <v/>
      </c>
      <c r="N88" s="47" t="str">
        <f>IF(AND(I88&lt;&gt;"",G88&lt;&gt;""),IFERROR(IF(ISBLANK('6. Position (at entry)'!A88), "", (I88/G88)),""),"")</f>
        <v/>
      </c>
      <c r="O88" s="345"/>
      <c r="P88" s="345"/>
      <c r="Q88" s="395"/>
      <c r="R88" s="9"/>
      <c r="S88" s="9"/>
      <c r="T88" s="6"/>
      <c r="U88" s="5"/>
      <c r="V88" s="8"/>
      <c r="W88" s="75"/>
      <c r="X88" s="6"/>
      <c r="Y88" s="395"/>
      <c r="Z88" s="30"/>
      <c r="AA88" s="163"/>
      <c r="AB88" s="54"/>
      <c r="AC88" s="295"/>
      <c r="AD88" s="29"/>
      <c r="AE88" s="52"/>
      <c r="AF88" s="30"/>
      <c r="AG88" s="231"/>
      <c r="AH88" s="163"/>
      <c r="AI88" s="163"/>
      <c r="AJ88" s="197"/>
      <c r="AK88" s="29"/>
      <c r="AL88" s="52"/>
      <c r="AM88" s="30"/>
      <c r="AN88" s="231"/>
      <c r="AO88" s="163"/>
      <c r="AP88" s="163"/>
      <c r="AQ88" s="197"/>
    </row>
    <row r="89" spans="1:43" ht="15" customHeight="1" x14ac:dyDescent="0.2">
      <c r="A89" s="39" t="str">
        <f>IF(IFERROR('6. Position (at entry)'!A89,"")="", "",'6. Position (at entry)'!A89)</f>
        <v/>
      </c>
      <c r="B89" s="343" t="str">
        <f>IF(IFERROR('6. Position (at entry)'!B89,"")="", "",'6. Position (at entry)'!B89)</f>
        <v/>
      </c>
      <c r="C89" s="43" t="str">
        <f>IF(IFERROR('6. Position (at entry)'!A89,"")="", "",'6. Position (at entry)'!C89)</f>
        <v/>
      </c>
      <c r="D89" s="35"/>
      <c r="E89" s="34"/>
      <c r="F89" s="8"/>
      <c r="G89" s="8"/>
      <c r="H89" s="8"/>
      <c r="I89" s="8"/>
      <c r="J89" s="8"/>
      <c r="K89" s="49"/>
      <c r="L89" s="47" t="str">
        <f>IF(AND(I89&lt;&gt;"", J89&lt;&gt;"", G89&lt;&gt;""),IFERROR(IF(ISBLANK('6. Position (at entry)'!A89), "", ((I89+J89)/G89)),""),"")</f>
        <v/>
      </c>
      <c r="M89" s="47" t="str">
        <f>IF(AND(J89&lt;&gt;"",G89&lt;&gt;""),IFERROR(IF(ISBLANK('6. Position (at entry)'!A89), "", (J89/G89)),""),"")</f>
        <v/>
      </c>
      <c r="N89" s="47" t="str">
        <f>IF(AND(I89&lt;&gt;"",G89&lt;&gt;""),IFERROR(IF(ISBLANK('6. Position (at entry)'!A89), "", (I89/G89)),""),"")</f>
        <v/>
      </c>
      <c r="O89" s="345"/>
      <c r="P89" s="345"/>
      <c r="Q89" s="395"/>
      <c r="R89" s="9"/>
      <c r="S89" s="9"/>
      <c r="T89" s="6"/>
      <c r="U89" s="5"/>
      <c r="V89" s="8"/>
      <c r="W89" s="75"/>
      <c r="X89" s="6"/>
      <c r="Y89" s="395"/>
      <c r="Z89" s="30"/>
      <c r="AA89" s="163"/>
      <c r="AB89" s="54"/>
      <c r="AC89" s="295"/>
      <c r="AD89" s="29"/>
      <c r="AE89" s="52"/>
      <c r="AF89" s="30"/>
      <c r="AG89" s="231"/>
      <c r="AH89" s="163"/>
      <c r="AI89" s="163"/>
      <c r="AJ89" s="197"/>
      <c r="AK89" s="29"/>
      <c r="AL89" s="52"/>
      <c r="AM89" s="30"/>
      <c r="AN89" s="231"/>
      <c r="AO89" s="163"/>
      <c r="AP89" s="163"/>
      <c r="AQ89" s="197"/>
    </row>
    <row r="90" spans="1:43" ht="15" customHeight="1" x14ac:dyDescent="0.2">
      <c r="A90" s="39" t="str">
        <f>IF(IFERROR('6. Position (at entry)'!A90,"")="", "",'6. Position (at entry)'!A90)</f>
        <v/>
      </c>
      <c r="B90" s="343" t="str">
        <f>IF(IFERROR('6. Position (at entry)'!B90,"")="", "",'6. Position (at entry)'!B90)</f>
        <v/>
      </c>
      <c r="C90" s="43" t="str">
        <f>IF(IFERROR('6. Position (at entry)'!A90,"")="", "",'6. Position (at entry)'!C90)</f>
        <v/>
      </c>
      <c r="D90" s="35"/>
      <c r="E90" s="34"/>
      <c r="F90" s="8"/>
      <c r="G90" s="8"/>
      <c r="H90" s="8"/>
      <c r="I90" s="8"/>
      <c r="J90" s="8"/>
      <c r="K90" s="49"/>
      <c r="L90" s="47" t="str">
        <f>IF(AND(I90&lt;&gt;"", J90&lt;&gt;"", G90&lt;&gt;""),IFERROR(IF(ISBLANK('6. Position (at entry)'!A90), "", ((I90+J90)/G90)),""),"")</f>
        <v/>
      </c>
      <c r="M90" s="47" t="str">
        <f>IF(AND(J90&lt;&gt;"",G90&lt;&gt;""),IFERROR(IF(ISBLANK('6. Position (at entry)'!A90), "", (J90/G90)),""),"")</f>
        <v/>
      </c>
      <c r="N90" s="47" t="str">
        <f>IF(AND(I90&lt;&gt;"",G90&lt;&gt;""),IFERROR(IF(ISBLANK('6. Position (at entry)'!A90), "", (I90/G90)),""),"")</f>
        <v/>
      </c>
      <c r="O90" s="345"/>
      <c r="P90" s="345"/>
      <c r="Q90" s="395"/>
      <c r="R90" s="9"/>
      <c r="S90" s="9"/>
      <c r="T90" s="6"/>
      <c r="U90" s="5"/>
      <c r="V90" s="8"/>
      <c r="W90" s="75"/>
      <c r="X90" s="6"/>
      <c r="Y90" s="395"/>
      <c r="Z90" s="30"/>
      <c r="AA90" s="163"/>
      <c r="AB90" s="54"/>
      <c r="AC90" s="295"/>
      <c r="AD90" s="29"/>
      <c r="AE90" s="52"/>
      <c r="AF90" s="30"/>
      <c r="AG90" s="231"/>
      <c r="AH90" s="163"/>
      <c r="AI90" s="163"/>
      <c r="AJ90" s="197"/>
      <c r="AK90" s="29"/>
      <c r="AL90" s="52"/>
      <c r="AM90" s="30"/>
      <c r="AN90" s="231"/>
      <c r="AO90" s="163"/>
      <c r="AP90" s="163"/>
      <c r="AQ90" s="197"/>
    </row>
    <row r="91" spans="1:43" ht="15" customHeight="1" x14ac:dyDescent="0.2">
      <c r="A91" s="39" t="str">
        <f>IF(IFERROR('6. Position (at entry)'!A91,"")="", "",'6. Position (at entry)'!A91)</f>
        <v/>
      </c>
      <c r="B91" s="343" t="str">
        <f>IF(IFERROR('6. Position (at entry)'!B91,"")="", "",'6. Position (at entry)'!B91)</f>
        <v/>
      </c>
      <c r="C91" s="43" t="str">
        <f>IF(IFERROR('6. Position (at entry)'!A91,"")="", "",'6. Position (at entry)'!C91)</f>
        <v/>
      </c>
      <c r="D91" s="35"/>
      <c r="E91" s="34"/>
      <c r="F91" s="8"/>
      <c r="G91" s="8"/>
      <c r="H91" s="8"/>
      <c r="I91" s="8"/>
      <c r="J91" s="8"/>
      <c r="K91" s="49"/>
      <c r="L91" s="47" t="str">
        <f>IF(AND(I91&lt;&gt;"", J91&lt;&gt;"", G91&lt;&gt;""),IFERROR(IF(ISBLANK('6. Position (at entry)'!A91), "", ((I91+J91)/G91)),""),"")</f>
        <v/>
      </c>
      <c r="M91" s="47" t="str">
        <f>IF(AND(J91&lt;&gt;"",G91&lt;&gt;""),IFERROR(IF(ISBLANK('6. Position (at entry)'!A91), "", (J91/G91)),""),"")</f>
        <v/>
      </c>
      <c r="N91" s="47" t="str">
        <f>IF(AND(I91&lt;&gt;"",G91&lt;&gt;""),IFERROR(IF(ISBLANK('6. Position (at entry)'!A91), "", (I91/G91)),""),"")</f>
        <v/>
      </c>
      <c r="O91" s="345"/>
      <c r="P91" s="345"/>
      <c r="Q91" s="395"/>
      <c r="R91" s="9"/>
      <c r="S91" s="9"/>
      <c r="T91" s="6"/>
      <c r="U91" s="5"/>
      <c r="V91" s="8"/>
      <c r="W91" s="75"/>
      <c r="X91" s="6"/>
      <c r="Y91" s="395"/>
      <c r="Z91" s="30"/>
      <c r="AA91" s="163"/>
      <c r="AB91" s="54"/>
      <c r="AC91" s="295"/>
      <c r="AD91" s="29"/>
      <c r="AE91" s="52"/>
      <c r="AF91" s="30"/>
      <c r="AG91" s="231"/>
      <c r="AH91" s="163"/>
      <c r="AI91" s="163"/>
      <c r="AJ91" s="197"/>
      <c r="AK91" s="29"/>
      <c r="AL91" s="52"/>
      <c r="AM91" s="30"/>
      <c r="AN91" s="231"/>
      <c r="AO91" s="163"/>
      <c r="AP91" s="163"/>
      <c r="AQ91" s="197"/>
    </row>
    <row r="92" spans="1:43" ht="15" customHeight="1" x14ac:dyDescent="0.2">
      <c r="A92" s="39" t="str">
        <f>IF(IFERROR('6. Position (at entry)'!A92,"")="", "",'6. Position (at entry)'!A92)</f>
        <v/>
      </c>
      <c r="B92" s="343" t="str">
        <f>IF(IFERROR('6. Position (at entry)'!B92,"")="", "",'6. Position (at entry)'!B92)</f>
        <v/>
      </c>
      <c r="C92" s="43" t="str">
        <f>IF(IFERROR('6. Position (at entry)'!A92,"")="", "",'6. Position (at entry)'!C92)</f>
        <v/>
      </c>
      <c r="D92" s="35"/>
      <c r="E92" s="34"/>
      <c r="F92" s="8"/>
      <c r="G92" s="8"/>
      <c r="H92" s="8"/>
      <c r="I92" s="8"/>
      <c r="J92" s="8"/>
      <c r="K92" s="49"/>
      <c r="L92" s="47" t="str">
        <f>IF(AND(I92&lt;&gt;"", J92&lt;&gt;"", G92&lt;&gt;""),IFERROR(IF(ISBLANK('6. Position (at entry)'!A92), "", ((I92+J92)/G92)),""),"")</f>
        <v/>
      </c>
      <c r="M92" s="47" t="str">
        <f>IF(AND(J92&lt;&gt;"",G92&lt;&gt;""),IFERROR(IF(ISBLANK('6. Position (at entry)'!A92), "", (J92/G92)),""),"")</f>
        <v/>
      </c>
      <c r="N92" s="47" t="str">
        <f>IF(AND(I92&lt;&gt;"",G92&lt;&gt;""),IFERROR(IF(ISBLANK('6. Position (at entry)'!A92), "", (I92/G92)),""),"")</f>
        <v/>
      </c>
      <c r="O92" s="345"/>
      <c r="P92" s="345"/>
      <c r="Q92" s="395"/>
      <c r="R92" s="9"/>
      <c r="S92" s="9"/>
      <c r="T92" s="6"/>
      <c r="U92" s="5"/>
      <c r="V92" s="8"/>
      <c r="W92" s="75"/>
      <c r="X92" s="6"/>
      <c r="Y92" s="395"/>
      <c r="Z92" s="30"/>
      <c r="AA92" s="163"/>
      <c r="AB92" s="54"/>
      <c r="AC92" s="295"/>
      <c r="AD92" s="29"/>
      <c r="AE92" s="52"/>
      <c r="AF92" s="30"/>
      <c r="AG92" s="231"/>
      <c r="AH92" s="163"/>
      <c r="AI92" s="163"/>
      <c r="AJ92" s="197"/>
      <c r="AK92" s="29"/>
      <c r="AL92" s="52"/>
      <c r="AM92" s="30"/>
      <c r="AN92" s="231"/>
      <c r="AO92" s="163"/>
      <c r="AP92" s="163"/>
      <c r="AQ92" s="197"/>
    </row>
    <row r="93" spans="1:43" ht="15" customHeight="1" x14ac:dyDescent="0.2">
      <c r="A93" s="39" t="str">
        <f>IF(IFERROR('6. Position (at entry)'!A93,"")="", "",'6. Position (at entry)'!A93)</f>
        <v/>
      </c>
      <c r="B93" s="343" t="str">
        <f>IF(IFERROR('6. Position (at entry)'!B93,"")="", "",'6. Position (at entry)'!B93)</f>
        <v/>
      </c>
      <c r="C93" s="43" t="str">
        <f>IF(IFERROR('6. Position (at entry)'!A93,"")="", "",'6. Position (at entry)'!C93)</f>
        <v/>
      </c>
      <c r="D93" s="35"/>
      <c r="E93" s="34"/>
      <c r="F93" s="8"/>
      <c r="G93" s="8"/>
      <c r="H93" s="8"/>
      <c r="I93" s="8"/>
      <c r="J93" s="8"/>
      <c r="K93" s="49"/>
      <c r="L93" s="47" t="str">
        <f>IF(AND(I93&lt;&gt;"", J93&lt;&gt;"", G93&lt;&gt;""),IFERROR(IF(ISBLANK('6. Position (at entry)'!A93), "", ((I93+J93)/G93)),""),"")</f>
        <v/>
      </c>
      <c r="M93" s="47" t="str">
        <f>IF(AND(J93&lt;&gt;"",G93&lt;&gt;""),IFERROR(IF(ISBLANK('6. Position (at entry)'!A93), "", (J93/G93)),""),"")</f>
        <v/>
      </c>
      <c r="N93" s="47" t="str">
        <f>IF(AND(I93&lt;&gt;"",G93&lt;&gt;""),IFERROR(IF(ISBLANK('6. Position (at entry)'!A93), "", (I93/G93)),""),"")</f>
        <v/>
      </c>
      <c r="O93" s="345"/>
      <c r="P93" s="345"/>
      <c r="Q93" s="395"/>
      <c r="R93" s="9"/>
      <c r="S93" s="9"/>
      <c r="T93" s="6"/>
      <c r="U93" s="5"/>
      <c r="V93" s="8"/>
      <c r="W93" s="75"/>
      <c r="X93" s="6"/>
      <c r="Y93" s="395"/>
      <c r="Z93" s="30"/>
      <c r="AA93" s="163"/>
      <c r="AB93" s="54"/>
      <c r="AC93" s="295"/>
      <c r="AD93" s="29"/>
      <c r="AE93" s="52"/>
      <c r="AF93" s="30"/>
      <c r="AG93" s="231"/>
      <c r="AH93" s="163"/>
      <c r="AI93" s="163"/>
      <c r="AJ93" s="197"/>
      <c r="AK93" s="29"/>
      <c r="AL93" s="52"/>
      <c r="AM93" s="30"/>
      <c r="AN93" s="231"/>
      <c r="AO93" s="163"/>
      <c r="AP93" s="163"/>
      <c r="AQ93" s="197"/>
    </row>
    <row r="94" spans="1:43" ht="15" customHeight="1" x14ac:dyDescent="0.2">
      <c r="A94" s="39" t="str">
        <f>IF(IFERROR('6. Position (at entry)'!A94,"")="", "",'6. Position (at entry)'!A94)</f>
        <v/>
      </c>
      <c r="B94" s="343" t="str">
        <f>IF(IFERROR('6. Position (at entry)'!B94,"")="", "",'6. Position (at entry)'!B94)</f>
        <v/>
      </c>
      <c r="C94" s="43" t="str">
        <f>IF(IFERROR('6. Position (at entry)'!A94,"")="", "",'6. Position (at entry)'!C94)</f>
        <v/>
      </c>
      <c r="D94" s="35"/>
      <c r="E94" s="34"/>
      <c r="F94" s="8"/>
      <c r="G94" s="8"/>
      <c r="H94" s="8"/>
      <c r="I94" s="8"/>
      <c r="J94" s="8"/>
      <c r="K94" s="49"/>
      <c r="L94" s="47" t="str">
        <f>IF(AND(I94&lt;&gt;"", J94&lt;&gt;"", G94&lt;&gt;""),IFERROR(IF(ISBLANK('6. Position (at entry)'!A94), "", ((I94+J94)/G94)),""),"")</f>
        <v/>
      </c>
      <c r="M94" s="47" t="str">
        <f>IF(AND(J94&lt;&gt;"",G94&lt;&gt;""),IFERROR(IF(ISBLANK('6. Position (at entry)'!A94), "", (J94/G94)),""),"")</f>
        <v/>
      </c>
      <c r="N94" s="47" t="str">
        <f>IF(AND(I94&lt;&gt;"",G94&lt;&gt;""),IFERROR(IF(ISBLANK('6. Position (at entry)'!A94), "", (I94/G94)),""),"")</f>
        <v/>
      </c>
      <c r="O94" s="345"/>
      <c r="P94" s="345"/>
      <c r="Q94" s="395"/>
      <c r="R94" s="9"/>
      <c r="S94" s="9"/>
      <c r="T94" s="6"/>
      <c r="U94" s="5"/>
      <c r="V94" s="8"/>
      <c r="W94" s="75"/>
      <c r="X94" s="6"/>
      <c r="Y94" s="395"/>
      <c r="Z94" s="30"/>
      <c r="AA94" s="163"/>
      <c r="AB94" s="54"/>
      <c r="AC94" s="295"/>
      <c r="AD94" s="29"/>
      <c r="AE94" s="52"/>
      <c r="AF94" s="30"/>
      <c r="AG94" s="231"/>
      <c r="AH94" s="163"/>
      <c r="AI94" s="163"/>
      <c r="AJ94" s="197"/>
      <c r="AK94" s="29"/>
      <c r="AL94" s="52"/>
      <c r="AM94" s="30"/>
      <c r="AN94" s="231"/>
      <c r="AO94" s="163"/>
      <c r="AP94" s="163"/>
      <c r="AQ94" s="197"/>
    </row>
    <row r="95" spans="1:43" ht="15" customHeight="1" x14ac:dyDescent="0.2">
      <c r="A95" s="39" t="str">
        <f>IF(IFERROR('6. Position (at entry)'!A95,"")="", "",'6. Position (at entry)'!A95)</f>
        <v/>
      </c>
      <c r="B95" s="343" t="str">
        <f>IF(IFERROR('6. Position (at entry)'!B95,"")="", "",'6. Position (at entry)'!B95)</f>
        <v/>
      </c>
      <c r="C95" s="43" t="str">
        <f>IF(IFERROR('6. Position (at entry)'!A95,"")="", "",'6. Position (at entry)'!C95)</f>
        <v/>
      </c>
      <c r="D95" s="35"/>
      <c r="E95" s="34"/>
      <c r="F95" s="8"/>
      <c r="G95" s="8"/>
      <c r="H95" s="8"/>
      <c r="I95" s="8"/>
      <c r="J95" s="8"/>
      <c r="K95" s="49"/>
      <c r="L95" s="47" t="str">
        <f>IF(AND(I95&lt;&gt;"", J95&lt;&gt;"", G95&lt;&gt;""),IFERROR(IF(ISBLANK('6. Position (at entry)'!A95), "", ((I95+J95)/G95)),""),"")</f>
        <v/>
      </c>
      <c r="M95" s="47" t="str">
        <f>IF(AND(J95&lt;&gt;"",G95&lt;&gt;""),IFERROR(IF(ISBLANK('6. Position (at entry)'!A95), "", (J95/G95)),""),"")</f>
        <v/>
      </c>
      <c r="N95" s="47" t="str">
        <f>IF(AND(I95&lt;&gt;"",G95&lt;&gt;""),IFERROR(IF(ISBLANK('6. Position (at entry)'!A95), "", (I95/G95)),""),"")</f>
        <v/>
      </c>
      <c r="O95" s="345"/>
      <c r="P95" s="345"/>
      <c r="Q95" s="395"/>
      <c r="R95" s="9"/>
      <c r="S95" s="9"/>
      <c r="T95" s="6"/>
      <c r="U95" s="5"/>
      <c r="V95" s="8"/>
      <c r="W95" s="75"/>
      <c r="X95" s="6"/>
      <c r="Y95" s="395"/>
      <c r="Z95" s="30"/>
      <c r="AA95" s="163"/>
      <c r="AB95" s="54"/>
      <c r="AC95" s="295"/>
      <c r="AD95" s="29"/>
      <c r="AE95" s="52"/>
      <c r="AF95" s="30"/>
      <c r="AG95" s="231"/>
      <c r="AH95" s="163"/>
      <c r="AI95" s="163"/>
      <c r="AJ95" s="197"/>
      <c r="AK95" s="29"/>
      <c r="AL95" s="52"/>
      <c r="AM95" s="30"/>
      <c r="AN95" s="231"/>
      <c r="AO95" s="163"/>
      <c r="AP95" s="163"/>
      <c r="AQ95" s="197"/>
    </row>
    <row r="96" spans="1:43" ht="15" customHeight="1" x14ac:dyDescent="0.2">
      <c r="A96" s="39" t="str">
        <f>IF(IFERROR('6. Position (at entry)'!A96,"")="", "",'6. Position (at entry)'!A96)</f>
        <v/>
      </c>
      <c r="B96" s="343" t="str">
        <f>IF(IFERROR('6. Position (at entry)'!B96,"")="", "",'6. Position (at entry)'!B96)</f>
        <v/>
      </c>
      <c r="C96" s="43" t="str">
        <f>IF(IFERROR('6. Position (at entry)'!A96,"")="", "",'6. Position (at entry)'!C96)</f>
        <v/>
      </c>
      <c r="D96" s="35"/>
      <c r="E96" s="34"/>
      <c r="F96" s="8"/>
      <c r="G96" s="8"/>
      <c r="H96" s="8"/>
      <c r="I96" s="8"/>
      <c r="J96" s="8"/>
      <c r="K96" s="49"/>
      <c r="L96" s="47" t="str">
        <f>IF(AND(I96&lt;&gt;"", J96&lt;&gt;"", G96&lt;&gt;""),IFERROR(IF(ISBLANK('6. Position (at entry)'!A96), "", ((I96+J96)/G96)),""),"")</f>
        <v/>
      </c>
      <c r="M96" s="47" t="str">
        <f>IF(AND(J96&lt;&gt;"",G96&lt;&gt;""),IFERROR(IF(ISBLANK('6. Position (at entry)'!A96), "", (J96/G96)),""),"")</f>
        <v/>
      </c>
      <c r="N96" s="47" t="str">
        <f>IF(AND(I96&lt;&gt;"",G96&lt;&gt;""),IFERROR(IF(ISBLANK('6. Position (at entry)'!A96), "", (I96/G96)),""),"")</f>
        <v/>
      </c>
      <c r="O96" s="345"/>
      <c r="P96" s="345"/>
      <c r="Q96" s="395"/>
      <c r="R96" s="9"/>
      <c r="S96" s="9"/>
      <c r="T96" s="6"/>
      <c r="U96" s="5"/>
      <c r="V96" s="8"/>
      <c r="W96" s="75"/>
      <c r="X96" s="6"/>
      <c r="Y96" s="395"/>
      <c r="Z96" s="30"/>
      <c r="AA96" s="163"/>
      <c r="AB96" s="54"/>
      <c r="AC96" s="295"/>
      <c r="AD96" s="29"/>
      <c r="AE96" s="52"/>
      <c r="AF96" s="30"/>
      <c r="AG96" s="231"/>
      <c r="AH96" s="163"/>
      <c r="AI96" s="163"/>
      <c r="AJ96" s="197"/>
      <c r="AK96" s="29"/>
      <c r="AL96" s="52"/>
      <c r="AM96" s="30"/>
      <c r="AN96" s="231"/>
      <c r="AO96" s="163"/>
      <c r="AP96" s="163"/>
      <c r="AQ96" s="197"/>
    </row>
    <row r="97" spans="1:43" ht="15" customHeight="1" x14ac:dyDescent="0.2">
      <c r="A97" s="39" t="str">
        <f>IF(IFERROR('6. Position (at entry)'!A97,"")="", "",'6. Position (at entry)'!A97)</f>
        <v/>
      </c>
      <c r="B97" s="343" t="str">
        <f>IF(IFERROR('6. Position (at entry)'!B97,"")="", "",'6. Position (at entry)'!B97)</f>
        <v/>
      </c>
      <c r="C97" s="43" t="str">
        <f>IF(IFERROR('6. Position (at entry)'!A97,"")="", "",'6. Position (at entry)'!C97)</f>
        <v/>
      </c>
      <c r="D97" s="35"/>
      <c r="E97" s="34"/>
      <c r="F97" s="8"/>
      <c r="G97" s="8"/>
      <c r="H97" s="8"/>
      <c r="I97" s="8"/>
      <c r="J97" s="8"/>
      <c r="K97" s="49"/>
      <c r="L97" s="47" t="str">
        <f>IF(AND(I97&lt;&gt;"", J97&lt;&gt;"", G97&lt;&gt;""),IFERROR(IF(ISBLANK('6. Position (at entry)'!A97), "", ((I97+J97)/G97)),""),"")</f>
        <v/>
      </c>
      <c r="M97" s="47" t="str">
        <f>IF(AND(J97&lt;&gt;"",G97&lt;&gt;""),IFERROR(IF(ISBLANK('6. Position (at entry)'!A97), "", (J97/G97)),""),"")</f>
        <v/>
      </c>
      <c r="N97" s="47" t="str">
        <f>IF(AND(I97&lt;&gt;"",G97&lt;&gt;""),IFERROR(IF(ISBLANK('6. Position (at entry)'!A97), "", (I97/G97)),""),"")</f>
        <v/>
      </c>
      <c r="O97" s="345"/>
      <c r="P97" s="345"/>
      <c r="Q97" s="395"/>
      <c r="R97" s="9"/>
      <c r="S97" s="9"/>
      <c r="T97" s="6"/>
      <c r="U97" s="5"/>
      <c r="V97" s="8"/>
      <c r="W97" s="75"/>
      <c r="X97" s="6"/>
      <c r="Y97" s="395"/>
      <c r="Z97" s="30"/>
      <c r="AA97" s="163"/>
      <c r="AB97" s="54"/>
      <c r="AC97" s="295"/>
      <c r="AD97" s="29"/>
      <c r="AE97" s="52"/>
      <c r="AF97" s="30"/>
      <c r="AG97" s="231"/>
      <c r="AH97" s="163"/>
      <c r="AI97" s="163"/>
      <c r="AJ97" s="197"/>
      <c r="AK97" s="29"/>
      <c r="AL97" s="52"/>
      <c r="AM97" s="30"/>
      <c r="AN97" s="231"/>
      <c r="AO97" s="163"/>
      <c r="AP97" s="163"/>
      <c r="AQ97" s="197"/>
    </row>
    <row r="98" spans="1:43" ht="15" customHeight="1" x14ac:dyDescent="0.2">
      <c r="A98" s="39" t="str">
        <f>IF(IFERROR('6. Position (at entry)'!A98,"")="", "",'6. Position (at entry)'!A98)</f>
        <v/>
      </c>
      <c r="B98" s="343" t="str">
        <f>IF(IFERROR('6. Position (at entry)'!B98,"")="", "",'6. Position (at entry)'!B98)</f>
        <v/>
      </c>
      <c r="C98" s="43" t="str">
        <f>IF(IFERROR('6. Position (at entry)'!A98,"")="", "",'6. Position (at entry)'!C98)</f>
        <v/>
      </c>
      <c r="D98" s="35"/>
      <c r="E98" s="34"/>
      <c r="F98" s="8"/>
      <c r="G98" s="8"/>
      <c r="H98" s="8"/>
      <c r="I98" s="8"/>
      <c r="J98" s="8"/>
      <c r="K98" s="49"/>
      <c r="L98" s="47" t="str">
        <f>IF(AND(I98&lt;&gt;"", J98&lt;&gt;"", G98&lt;&gt;""),IFERROR(IF(ISBLANK('6. Position (at entry)'!A98), "", ((I98+J98)/G98)),""),"")</f>
        <v/>
      </c>
      <c r="M98" s="47" t="str">
        <f>IF(AND(J98&lt;&gt;"",G98&lt;&gt;""),IFERROR(IF(ISBLANK('6. Position (at entry)'!A98), "", (J98/G98)),""),"")</f>
        <v/>
      </c>
      <c r="N98" s="47" t="str">
        <f>IF(AND(I98&lt;&gt;"",G98&lt;&gt;""),IFERROR(IF(ISBLANK('6. Position (at entry)'!A98), "", (I98/G98)),""),"")</f>
        <v/>
      </c>
      <c r="O98" s="345"/>
      <c r="P98" s="345"/>
      <c r="Q98" s="395"/>
      <c r="R98" s="9"/>
      <c r="S98" s="9"/>
      <c r="T98" s="6"/>
      <c r="U98" s="5"/>
      <c r="V98" s="8"/>
      <c r="W98" s="75"/>
      <c r="X98" s="6"/>
      <c r="Y98" s="395"/>
      <c r="Z98" s="30"/>
      <c r="AA98" s="163"/>
      <c r="AB98" s="54"/>
      <c r="AC98" s="295"/>
      <c r="AD98" s="29"/>
      <c r="AE98" s="52"/>
      <c r="AF98" s="30"/>
      <c r="AG98" s="231"/>
      <c r="AH98" s="163"/>
      <c r="AI98" s="163"/>
      <c r="AJ98" s="197"/>
      <c r="AK98" s="29"/>
      <c r="AL98" s="52"/>
      <c r="AM98" s="30"/>
      <c r="AN98" s="231"/>
      <c r="AO98" s="163"/>
      <c r="AP98" s="163"/>
      <c r="AQ98" s="197"/>
    </row>
    <row r="99" spans="1:43" ht="15" customHeight="1" x14ac:dyDescent="0.2">
      <c r="A99" s="39" t="str">
        <f>IF(IFERROR('6. Position (at entry)'!A99,"")="", "",'6. Position (at entry)'!A99)</f>
        <v/>
      </c>
      <c r="B99" s="343" t="str">
        <f>IF(IFERROR('6. Position (at entry)'!B99,"")="", "",'6. Position (at entry)'!B99)</f>
        <v/>
      </c>
      <c r="C99" s="43" t="str">
        <f>IF(IFERROR('6. Position (at entry)'!A99,"")="", "",'6. Position (at entry)'!C99)</f>
        <v/>
      </c>
      <c r="D99" s="35"/>
      <c r="E99" s="34"/>
      <c r="F99" s="8"/>
      <c r="G99" s="8"/>
      <c r="H99" s="8"/>
      <c r="I99" s="8"/>
      <c r="J99" s="8"/>
      <c r="K99" s="49"/>
      <c r="L99" s="47" t="str">
        <f>IF(AND(I99&lt;&gt;"", J99&lt;&gt;"", G99&lt;&gt;""),IFERROR(IF(ISBLANK('6. Position (at entry)'!A99), "", ((I99+J99)/G99)),""),"")</f>
        <v/>
      </c>
      <c r="M99" s="47" t="str">
        <f>IF(AND(J99&lt;&gt;"",G99&lt;&gt;""),IFERROR(IF(ISBLANK('6. Position (at entry)'!A99), "", (J99/G99)),""),"")</f>
        <v/>
      </c>
      <c r="N99" s="47" t="str">
        <f>IF(AND(I99&lt;&gt;"",G99&lt;&gt;""),IFERROR(IF(ISBLANK('6. Position (at entry)'!A99), "", (I99/G99)),""),"")</f>
        <v/>
      </c>
      <c r="O99" s="345"/>
      <c r="P99" s="345"/>
      <c r="Q99" s="395"/>
      <c r="R99" s="9"/>
      <c r="S99" s="9"/>
      <c r="T99" s="6"/>
      <c r="U99" s="5"/>
      <c r="V99" s="8"/>
      <c r="W99" s="75"/>
      <c r="X99" s="6"/>
      <c r="Y99" s="395"/>
      <c r="Z99" s="30"/>
      <c r="AA99" s="163"/>
      <c r="AB99" s="54"/>
      <c r="AC99" s="295"/>
      <c r="AD99" s="29"/>
      <c r="AE99" s="52"/>
      <c r="AF99" s="30"/>
      <c r="AG99" s="231"/>
      <c r="AH99" s="163"/>
      <c r="AI99" s="163"/>
      <c r="AJ99" s="197"/>
      <c r="AK99" s="29"/>
      <c r="AL99" s="52"/>
      <c r="AM99" s="30"/>
      <c r="AN99" s="231"/>
      <c r="AO99" s="163"/>
      <c r="AP99" s="163"/>
      <c r="AQ99" s="197"/>
    </row>
    <row r="100" spans="1:43" ht="15" customHeight="1" x14ac:dyDescent="0.2">
      <c r="A100" s="39" t="str">
        <f>IF(IFERROR('6. Position (at entry)'!A100,"")="", "",'6. Position (at entry)'!A100)</f>
        <v/>
      </c>
      <c r="B100" s="343" t="str">
        <f>IF(IFERROR('6. Position (at entry)'!B100,"")="", "",'6. Position (at entry)'!B100)</f>
        <v/>
      </c>
      <c r="C100" s="43" t="str">
        <f>IF(IFERROR('6. Position (at entry)'!A100,"")="", "",'6. Position (at entry)'!C100)</f>
        <v/>
      </c>
      <c r="D100" s="35"/>
      <c r="E100" s="34"/>
      <c r="F100" s="8"/>
      <c r="G100" s="8"/>
      <c r="H100" s="8"/>
      <c r="I100" s="8"/>
      <c r="J100" s="8"/>
      <c r="K100" s="49"/>
      <c r="L100" s="47" t="str">
        <f>IF(AND(I100&lt;&gt;"", J100&lt;&gt;"", G100&lt;&gt;""),IFERROR(IF(ISBLANK('6. Position (at entry)'!A100), "", ((I100+J100)/G100)),""),"")</f>
        <v/>
      </c>
      <c r="M100" s="47" t="str">
        <f>IF(AND(J100&lt;&gt;"",G100&lt;&gt;""),IFERROR(IF(ISBLANK('6. Position (at entry)'!A100), "", (J100/G100)),""),"")</f>
        <v/>
      </c>
      <c r="N100" s="47" t="str">
        <f>IF(AND(I100&lt;&gt;"",G100&lt;&gt;""),IFERROR(IF(ISBLANK('6. Position (at entry)'!A100), "", (I100/G100)),""),"")</f>
        <v/>
      </c>
      <c r="O100" s="345"/>
      <c r="P100" s="345"/>
      <c r="Q100" s="395"/>
      <c r="R100" s="9"/>
      <c r="S100" s="9"/>
      <c r="T100" s="6"/>
      <c r="U100" s="5"/>
      <c r="V100" s="8"/>
      <c r="W100" s="75"/>
      <c r="X100" s="6"/>
      <c r="Y100" s="395"/>
      <c r="Z100" s="30"/>
      <c r="AA100" s="163"/>
      <c r="AB100" s="54"/>
      <c r="AC100" s="295"/>
      <c r="AD100" s="29"/>
      <c r="AE100" s="52"/>
      <c r="AF100" s="30"/>
      <c r="AG100" s="231"/>
      <c r="AH100" s="163"/>
      <c r="AI100" s="163"/>
      <c r="AJ100" s="197"/>
      <c r="AK100" s="29"/>
      <c r="AL100" s="52"/>
      <c r="AM100" s="30"/>
      <c r="AN100" s="231"/>
      <c r="AO100" s="163"/>
      <c r="AP100" s="163"/>
      <c r="AQ100" s="197"/>
    </row>
    <row r="101" spans="1:43" ht="15" customHeight="1" x14ac:dyDescent="0.2">
      <c r="A101" s="39" t="str">
        <f>IF(IFERROR('6. Position (at entry)'!A101,"")="", "",'6. Position (at entry)'!A101)</f>
        <v/>
      </c>
      <c r="B101" s="343" t="str">
        <f>IF(IFERROR('6. Position (at entry)'!B101,"")="", "",'6. Position (at entry)'!B101)</f>
        <v/>
      </c>
      <c r="C101" s="43" t="str">
        <f>IF(IFERROR('6. Position (at entry)'!A101,"")="", "",'6. Position (at entry)'!C101)</f>
        <v/>
      </c>
      <c r="D101" s="35"/>
      <c r="E101" s="34"/>
      <c r="F101" s="8"/>
      <c r="G101" s="8"/>
      <c r="H101" s="8"/>
      <c r="I101" s="8"/>
      <c r="J101" s="8"/>
      <c r="K101" s="49"/>
      <c r="L101" s="47" t="str">
        <f>IF(AND(I101&lt;&gt;"", J101&lt;&gt;"", G101&lt;&gt;""),IFERROR(IF(ISBLANK('6. Position (at entry)'!A101), "", ((I101+J101)/G101)),""),"")</f>
        <v/>
      </c>
      <c r="M101" s="47" t="str">
        <f>IF(AND(J101&lt;&gt;"",G101&lt;&gt;""),IFERROR(IF(ISBLANK('6. Position (at entry)'!A101), "", (J101/G101)),""),"")</f>
        <v/>
      </c>
      <c r="N101" s="47" t="str">
        <f>IF(AND(I101&lt;&gt;"",G101&lt;&gt;""),IFERROR(IF(ISBLANK('6. Position (at entry)'!A101), "", (I101/G101)),""),"")</f>
        <v/>
      </c>
      <c r="O101" s="345"/>
      <c r="P101" s="345"/>
      <c r="Q101" s="395"/>
      <c r="R101" s="9"/>
      <c r="S101" s="9"/>
      <c r="T101" s="6"/>
      <c r="U101" s="5"/>
      <c r="V101" s="8"/>
      <c r="W101" s="75"/>
      <c r="X101" s="6"/>
      <c r="Y101" s="395"/>
      <c r="Z101" s="30"/>
      <c r="AA101" s="163"/>
      <c r="AB101" s="54"/>
      <c r="AC101" s="295"/>
      <c r="AD101" s="29"/>
      <c r="AE101" s="52"/>
      <c r="AF101" s="30"/>
      <c r="AG101" s="231"/>
      <c r="AH101" s="163"/>
      <c r="AI101" s="163"/>
      <c r="AJ101" s="197"/>
      <c r="AK101" s="29"/>
      <c r="AL101" s="52"/>
      <c r="AM101" s="30"/>
      <c r="AN101" s="231"/>
      <c r="AO101" s="163"/>
      <c r="AP101" s="163"/>
      <c r="AQ101" s="197"/>
    </row>
    <row r="102" spans="1:43" ht="15" customHeight="1" x14ac:dyDescent="0.2">
      <c r="A102" s="39" t="str">
        <f>IF(IFERROR('6. Position (at entry)'!A102,"")="", "",'6. Position (at entry)'!A102)</f>
        <v/>
      </c>
      <c r="B102" s="343" t="str">
        <f>IF(IFERROR('6. Position (at entry)'!B102,"")="", "",'6. Position (at entry)'!B102)</f>
        <v/>
      </c>
      <c r="C102" s="43" t="str">
        <f>IF(IFERROR('6. Position (at entry)'!A102,"")="", "",'6. Position (at entry)'!C102)</f>
        <v/>
      </c>
      <c r="D102" s="35"/>
      <c r="E102" s="34"/>
      <c r="F102" s="8"/>
      <c r="G102" s="8"/>
      <c r="H102" s="8"/>
      <c r="I102" s="8"/>
      <c r="J102" s="8"/>
      <c r="K102" s="49"/>
      <c r="L102" s="47" t="str">
        <f>IF(AND(I102&lt;&gt;"", J102&lt;&gt;"", G102&lt;&gt;""),IFERROR(IF(ISBLANK('6. Position (at entry)'!A102), "", ((I102+J102)/G102)),""),"")</f>
        <v/>
      </c>
      <c r="M102" s="47" t="str">
        <f>IF(AND(J102&lt;&gt;"",G102&lt;&gt;""),IFERROR(IF(ISBLANK('6. Position (at entry)'!A102), "", (J102/G102)),""),"")</f>
        <v/>
      </c>
      <c r="N102" s="47" t="str">
        <f>IF(AND(I102&lt;&gt;"",G102&lt;&gt;""),IFERROR(IF(ISBLANK('6. Position (at entry)'!A102), "", (I102/G102)),""),"")</f>
        <v/>
      </c>
      <c r="O102" s="345"/>
      <c r="P102" s="345"/>
      <c r="Q102" s="395"/>
      <c r="R102" s="9"/>
      <c r="S102" s="9"/>
      <c r="T102" s="6"/>
      <c r="U102" s="5"/>
      <c r="V102" s="8"/>
      <c r="W102" s="75"/>
      <c r="X102" s="6"/>
      <c r="Y102" s="395"/>
      <c r="Z102" s="30"/>
      <c r="AA102" s="163"/>
      <c r="AB102" s="54"/>
      <c r="AC102" s="295"/>
      <c r="AD102" s="29"/>
      <c r="AE102" s="52"/>
      <c r="AF102" s="30"/>
      <c r="AG102" s="231"/>
      <c r="AH102" s="163"/>
      <c r="AI102" s="163"/>
      <c r="AJ102" s="197"/>
      <c r="AK102" s="29"/>
      <c r="AL102" s="52"/>
      <c r="AM102" s="30"/>
      <c r="AN102" s="231"/>
      <c r="AO102" s="163"/>
      <c r="AP102" s="163"/>
      <c r="AQ102" s="197"/>
    </row>
    <row r="103" spans="1:43" ht="15" customHeight="1" x14ac:dyDescent="0.2">
      <c r="A103" s="39" t="str">
        <f>IF(IFERROR('6. Position (at entry)'!A103,"")="", "",'6. Position (at entry)'!A103)</f>
        <v/>
      </c>
      <c r="B103" s="343" t="str">
        <f>IF(IFERROR('6. Position (at entry)'!B103,"")="", "",'6. Position (at entry)'!B103)</f>
        <v/>
      </c>
      <c r="C103" s="43" t="str">
        <f>IF(IFERROR('6. Position (at entry)'!A103,"")="", "",'6. Position (at entry)'!C103)</f>
        <v/>
      </c>
      <c r="D103" s="35"/>
      <c r="E103" s="34"/>
      <c r="F103" s="8"/>
      <c r="G103" s="8"/>
      <c r="H103" s="8"/>
      <c r="I103" s="8"/>
      <c r="J103" s="8"/>
      <c r="K103" s="49"/>
      <c r="L103" s="47" t="str">
        <f>IF(AND(I103&lt;&gt;"", J103&lt;&gt;"", G103&lt;&gt;""),IFERROR(IF(ISBLANK('6. Position (at entry)'!A103), "", ((I103+J103)/G103)),""),"")</f>
        <v/>
      </c>
      <c r="M103" s="47" t="str">
        <f>IF(AND(J103&lt;&gt;"",G103&lt;&gt;""),IFERROR(IF(ISBLANK('6. Position (at entry)'!A103), "", (J103/G103)),""),"")</f>
        <v/>
      </c>
      <c r="N103" s="47" t="str">
        <f>IF(AND(I103&lt;&gt;"",G103&lt;&gt;""),IFERROR(IF(ISBLANK('6. Position (at entry)'!A103), "", (I103/G103)),""),"")</f>
        <v/>
      </c>
      <c r="O103" s="345"/>
      <c r="P103" s="345"/>
      <c r="Q103" s="395"/>
      <c r="R103" s="9"/>
      <c r="S103" s="9"/>
      <c r="T103" s="6"/>
      <c r="U103" s="5"/>
      <c r="V103" s="8"/>
      <c r="W103" s="75"/>
      <c r="X103" s="6"/>
      <c r="Y103" s="395"/>
      <c r="Z103" s="30"/>
      <c r="AA103" s="163"/>
      <c r="AB103" s="54"/>
      <c r="AC103" s="295"/>
      <c r="AD103" s="29"/>
      <c r="AE103" s="52"/>
      <c r="AF103" s="30"/>
      <c r="AG103" s="231"/>
      <c r="AH103" s="163"/>
      <c r="AI103" s="163"/>
      <c r="AJ103" s="197"/>
      <c r="AK103" s="29"/>
      <c r="AL103" s="52"/>
      <c r="AM103" s="30"/>
      <c r="AN103" s="231"/>
      <c r="AO103" s="163"/>
      <c r="AP103" s="163"/>
      <c r="AQ103" s="197"/>
    </row>
    <row r="104" spans="1:43" ht="15" customHeight="1" x14ac:dyDescent="0.2">
      <c r="A104" s="39" t="str">
        <f>IF(IFERROR('6. Position (at entry)'!A104,"")="", "",'6. Position (at entry)'!A104)</f>
        <v/>
      </c>
      <c r="B104" s="343" t="str">
        <f>IF(IFERROR('6. Position (at entry)'!B104,"")="", "",'6. Position (at entry)'!B104)</f>
        <v/>
      </c>
      <c r="C104" s="43" t="str">
        <f>IF(IFERROR('6. Position (at entry)'!A104,"")="", "",'6. Position (at entry)'!C104)</f>
        <v/>
      </c>
      <c r="D104" s="35"/>
      <c r="E104" s="34"/>
      <c r="F104" s="8"/>
      <c r="G104" s="8"/>
      <c r="H104" s="8"/>
      <c r="I104" s="8"/>
      <c r="J104" s="8"/>
      <c r="K104" s="49"/>
      <c r="L104" s="47" t="str">
        <f>IF(AND(I104&lt;&gt;"", J104&lt;&gt;"", G104&lt;&gt;""),IFERROR(IF(ISBLANK('6. Position (at entry)'!A104), "", ((I104+J104)/G104)),""),"")</f>
        <v/>
      </c>
      <c r="M104" s="47" t="str">
        <f>IF(AND(J104&lt;&gt;"",G104&lt;&gt;""),IFERROR(IF(ISBLANK('6. Position (at entry)'!A104), "", (J104/G104)),""),"")</f>
        <v/>
      </c>
      <c r="N104" s="47" t="str">
        <f>IF(AND(I104&lt;&gt;"",G104&lt;&gt;""),IFERROR(IF(ISBLANK('6. Position (at entry)'!A104), "", (I104/G104)),""),"")</f>
        <v/>
      </c>
      <c r="O104" s="345"/>
      <c r="P104" s="345"/>
      <c r="Q104" s="395"/>
      <c r="R104" s="9"/>
      <c r="S104" s="9"/>
      <c r="T104" s="6"/>
      <c r="U104" s="5"/>
      <c r="V104" s="8"/>
      <c r="W104" s="75"/>
      <c r="X104" s="6"/>
      <c r="Y104" s="395"/>
      <c r="Z104" s="30"/>
      <c r="AA104" s="163"/>
      <c r="AB104" s="54"/>
      <c r="AC104" s="295"/>
      <c r="AD104" s="29"/>
      <c r="AE104" s="52"/>
      <c r="AF104" s="30"/>
      <c r="AG104" s="231"/>
      <c r="AH104" s="163"/>
      <c r="AI104" s="163"/>
      <c r="AJ104" s="197"/>
      <c r="AK104" s="29"/>
      <c r="AL104" s="52"/>
      <c r="AM104" s="30"/>
      <c r="AN104" s="231"/>
      <c r="AO104" s="163"/>
      <c r="AP104" s="163"/>
      <c r="AQ104" s="197"/>
    </row>
    <row r="105" spans="1:43" ht="15" customHeight="1" x14ac:dyDescent="0.2">
      <c r="A105" s="39" t="str">
        <f>IF(IFERROR('6. Position (at entry)'!A105,"")="", "",'6. Position (at entry)'!A105)</f>
        <v/>
      </c>
      <c r="B105" s="343" t="str">
        <f>IF(IFERROR('6. Position (at entry)'!B105,"")="", "",'6. Position (at entry)'!B105)</f>
        <v/>
      </c>
      <c r="C105" s="43" t="str">
        <f>IF(IFERROR('6. Position (at entry)'!A105,"")="", "",'6. Position (at entry)'!C105)</f>
        <v/>
      </c>
      <c r="D105" s="35"/>
      <c r="E105" s="34"/>
      <c r="F105" s="8"/>
      <c r="G105" s="8"/>
      <c r="H105" s="8"/>
      <c r="I105" s="8"/>
      <c r="J105" s="8"/>
      <c r="K105" s="49"/>
      <c r="L105" s="47" t="str">
        <f>IF(AND(I105&lt;&gt;"", J105&lt;&gt;"", G105&lt;&gt;""),IFERROR(IF(ISBLANK('6. Position (at entry)'!A105), "", ((I105+J105)/G105)),""),"")</f>
        <v/>
      </c>
      <c r="M105" s="47" t="str">
        <f>IF(AND(J105&lt;&gt;"",G105&lt;&gt;""),IFERROR(IF(ISBLANK('6. Position (at entry)'!A105), "", (J105/G105)),""),"")</f>
        <v/>
      </c>
      <c r="N105" s="47" t="str">
        <f>IF(AND(I105&lt;&gt;"",G105&lt;&gt;""),IFERROR(IF(ISBLANK('6. Position (at entry)'!A105), "", (I105/G105)),""),"")</f>
        <v/>
      </c>
      <c r="O105" s="345"/>
      <c r="P105" s="345"/>
      <c r="Q105" s="395"/>
      <c r="R105" s="9"/>
      <c r="S105" s="9"/>
      <c r="T105" s="6"/>
      <c r="U105" s="5"/>
      <c r="V105" s="8"/>
      <c r="W105" s="75"/>
      <c r="X105" s="6"/>
      <c r="Y105" s="395"/>
      <c r="Z105" s="30"/>
      <c r="AA105" s="163"/>
      <c r="AB105" s="54"/>
      <c r="AC105" s="295"/>
      <c r="AD105" s="29"/>
      <c r="AE105" s="52"/>
      <c r="AF105" s="30"/>
      <c r="AG105" s="231"/>
      <c r="AH105" s="163"/>
      <c r="AI105" s="163"/>
      <c r="AJ105" s="197"/>
      <c r="AK105" s="29"/>
      <c r="AL105" s="52"/>
      <c r="AM105" s="30"/>
      <c r="AN105" s="231"/>
      <c r="AO105" s="163"/>
      <c r="AP105" s="163"/>
      <c r="AQ105" s="197"/>
    </row>
    <row r="106" spans="1:43" ht="15" customHeight="1" x14ac:dyDescent="0.2">
      <c r="A106" s="39" t="str">
        <f>IF(IFERROR('6. Position (at entry)'!A106,"")="", "",'6. Position (at entry)'!A106)</f>
        <v/>
      </c>
      <c r="B106" s="343" t="str">
        <f>IF(IFERROR('6. Position (at entry)'!B106,"")="", "",'6. Position (at entry)'!B106)</f>
        <v/>
      </c>
      <c r="C106" s="43" t="str">
        <f>IF(IFERROR('6. Position (at entry)'!A106,"")="", "",'6. Position (at entry)'!C106)</f>
        <v/>
      </c>
      <c r="D106" s="35"/>
      <c r="E106" s="34"/>
      <c r="F106" s="8"/>
      <c r="G106" s="8"/>
      <c r="H106" s="8"/>
      <c r="I106" s="8"/>
      <c r="J106" s="8"/>
      <c r="K106" s="49"/>
      <c r="L106" s="47" t="str">
        <f>IF(AND(I106&lt;&gt;"", J106&lt;&gt;"", G106&lt;&gt;""),IFERROR(IF(ISBLANK('6. Position (at entry)'!A106), "", ((I106+J106)/G106)),""),"")</f>
        <v/>
      </c>
      <c r="M106" s="47" t="str">
        <f>IF(AND(J106&lt;&gt;"",G106&lt;&gt;""),IFERROR(IF(ISBLANK('6. Position (at entry)'!A106), "", (J106/G106)),""),"")</f>
        <v/>
      </c>
      <c r="N106" s="47" t="str">
        <f>IF(AND(I106&lt;&gt;"",G106&lt;&gt;""),IFERROR(IF(ISBLANK('6. Position (at entry)'!A106), "", (I106/G106)),""),"")</f>
        <v/>
      </c>
      <c r="O106" s="345"/>
      <c r="P106" s="345"/>
      <c r="Q106" s="395"/>
      <c r="R106" s="9"/>
      <c r="S106" s="9"/>
      <c r="T106" s="6"/>
      <c r="U106" s="5"/>
      <c r="V106" s="8"/>
      <c r="W106" s="75"/>
      <c r="X106" s="6"/>
      <c r="Y106" s="395"/>
      <c r="Z106" s="30"/>
      <c r="AA106" s="163"/>
      <c r="AB106" s="54"/>
      <c r="AC106" s="295"/>
      <c r="AD106" s="29"/>
      <c r="AE106" s="52"/>
      <c r="AF106" s="30"/>
      <c r="AG106" s="231"/>
      <c r="AH106" s="163"/>
      <c r="AI106" s="163"/>
      <c r="AJ106" s="197"/>
      <c r="AK106" s="29"/>
      <c r="AL106" s="52"/>
      <c r="AM106" s="30"/>
      <c r="AN106" s="231"/>
      <c r="AO106" s="163"/>
      <c r="AP106" s="163"/>
      <c r="AQ106" s="197"/>
    </row>
    <row r="107" spans="1:43" ht="15" customHeight="1" x14ac:dyDescent="0.2">
      <c r="A107" s="39" t="str">
        <f>IF(IFERROR('6. Position (at entry)'!A107,"")="", "",'6. Position (at entry)'!A107)</f>
        <v/>
      </c>
      <c r="B107" s="343" t="str">
        <f>IF(IFERROR('6. Position (at entry)'!B107,"")="", "",'6. Position (at entry)'!B107)</f>
        <v/>
      </c>
      <c r="C107" s="43" t="str">
        <f>IF(IFERROR('6. Position (at entry)'!A107,"")="", "",'6. Position (at entry)'!C107)</f>
        <v/>
      </c>
      <c r="D107" s="35"/>
      <c r="E107" s="34"/>
      <c r="F107" s="8"/>
      <c r="G107" s="8"/>
      <c r="H107" s="8"/>
      <c r="I107" s="8"/>
      <c r="J107" s="8"/>
      <c r="K107" s="49"/>
      <c r="L107" s="47" t="str">
        <f>IF(AND(I107&lt;&gt;"", J107&lt;&gt;"", G107&lt;&gt;""),IFERROR(IF(ISBLANK('6. Position (at entry)'!A107), "", ((I107+J107)/G107)),""),"")</f>
        <v/>
      </c>
      <c r="M107" s="47" t="str">
        <f>IF(AND(J107&lt;&gt;"",G107&lt;&gt;""),IFERROR(IF(ISBLANK('6. Position (at entry)'!A107), "", (J107/G107)),""),"")</f>
        <v/>
      </c>
      <c r="N107" s="47" t="str">
        <f>IF(AND(I107&lt;&gt;"",G107&lt;&gt;""),IFERROR(IF(ISBLANK('6. Position (at entry)'!A107), "", (I107/G107)),""),"")</f>
        <v/>
      </c>
      <c r="O107" s="345"/>
      <c r="P107" s="345"/>
      <c r="Q107" s="395"/>
      <c r="R107" s="9"/>
      <c r="S107" s="9"/>
      <c r="T107" s="6"/>
      <c r="U107" s="5"/>
      <c r="V107" s="8"/>
      <c r="W107" s="75"/>
      <c r="X107" s="6"/>
      <c r="Y107" s="395"/>
      <c r="Z107" s="30"/>
      <c r="AA107" s="163"/>
      <c r="AB107" s="54"/>
      <c r="AC107" s="295"/>
      <c r="AD107" s="29"/>
      <c r="AE107" s="52"/>
      <c r="AF107" s="30"/>
      <c r="AG107" s="231"/>
      <c r="AH107" s="163"/>
      <c r="AI107" s="163"/>
      <c r="AJ107" s="197"/>
      <c r="AK107" s="29"/>
      <c r="AL107" s="52"/>
      <c r="AM107" s="30"/>
      <c r="AN107" s="231"/>
      <c r="AO107" s="163"/>
      <c r="AP107" s="163"/>
      <c r="AQ107" s="197"/>
    </row>
    <row r="108" spans="1:43" ht="15" customHeight="1" x14ac:dyDescent="0.2">
      <c r="A108" s="39" t="str">
        <f>IF(IFERROR('6. Position (at entry)'!A108,"")="", "",'6. Position (at entry)'!A108)</f>
        <v/>
      </c>
      <c r="B108" s="343" t="str">
        <f>IF(IFERROR('6. Position (at entry)'!B108,"")="", "",'6. Position (at entry)'!B108)</f>
        <v/>
      </c>
      <c r="C108" s="43" t="str">
        <f>IF(IFERROR('6. Position (at entry)'!A108,"")="", "",'6. Position (at entry)'!C108)</f>
        <v/>
      </c>
      <c r="D108" s="35"/>
      <c r="E108" s="34"/>
      <c r="F108" s="8"/>
      <c r="G108" s="8"/>
      <c r="H108" s="8"/>
      <c r="I108" s="8"/>
      <c r="J108" s="8"/>
      <c r="K108" s="49"/>
      <c r="L108" s="47" t="str">
        <f>IF(AND(I108&lt;&gt;"", J108&lt;&gt;"", G108&lt;&gt;""),IFERROR(IF(ISBLANK('6. Position (at entry)'!A108), "", ((I108+J108)/G108)),""),"")</f>
        <v/>
      </c>
      <c r="M108" s="47" t="str">
        <f>IF(AND(J108&lt;&gt;"",G108&lt;&gt;""),IFERROR(IF(ISBLANK('6. Position (at entry)'!A108), "", (J108/G108)),""),"")</f>
        <v/>
      </c>
      <c r="N108" s="47" t="str">
        <f>IF(AND(I108&lt;&gt;"",G108&lt;&gt;""),IFERROR(IF(ISBLANK('6. Position (at entry)'!A108), "", (I108/G108)),""),"")</f>
        <v/>
      </c>
      <c r="O108" s="345"/>
      <c r="P108" s="345"/>
      <c r="Q108" s="395"/>
      <c r="R108" s="9"/>
      <c r="S108" s="9"/>
      <c r="T108" s="6"/>
      <c r="U108" s="5"/>
      <c r="V108" s="8"/>
      <c r="W108" s="75"/>
      <c r="X108" s="6"/>
      <c r="Y108" s="395"/>
      <c r="Z108" s="30"/>
      <c r="AA108" s="163"/>
      <c r="AB108" s="54"/>
      <c r="AC108" s="295"/>
      <c r="AD108" s="29"/>
      <c r="AE108" s="52"/>
      <c r="AF108" s="30"/>
      <c r="AG108" s="231"/>
      <c r="AH108" s="163"/>
      <c r="AI108" s="163"/>
      <c r="AJ108" s="197"/>
      <c r="AK108" s="29"/>
      <c r="AL108" s="52"/>
      <c r="AM108" s="30"/>
      <c r="AN108" s="231"/>
      <c r="AO108" s="163"/>
      <c r="AP108" s="163"/>
      <c r="AQ108" s="197"/>
    </row>
    <row r="109" spans="1:43" ht="15" customHeight="1" x14ac:dyDescent="0.2">
      <c r="A109" s="39" t="str">
        <f>IF(IFERROR('6. Position (at entry)'!A109,"")="", "",'6. Position (at entry)'!A109)</f>
        <v/>
      </c>
      <c r="B109" s="343" t="str">
        <f>IF(IFERROR('6. Position (at entry)'!B109,"")="", "",'6. Position (at entry)'!B109)</f>
        <v/>
      </c>
      <c r="C109" s="43" t="str">
        <f>IF(IFERROR('6. Position (at entry)'!A109,"")="", "",'6. Position (at entry)'!C109)</f>
        <v/>
      </c>
      <c r="D109" s="35"/>
      <c r="E109" s="34"/>
      <c r="F109" s="8"/>
      <c r="G109" s="8"/>
      <c r="H109" s="8"/>
      <c r="I109" s="8"/>
      <c r="J109" s="8"/>
      <c r="K109" s="49"/>
      <c r="L109" s="47" t="str">
        <f>IF(AND(I109&lt;&gt;"", J109&lt;&gt;"", G109&lt;&gt;""),IFERROR(IF(ISBLANK('6. Position (at entry)'!A109), "", ((I109+J109)/G109)),""),"")</f>
        <v/>
      </c>
      <c r="M109" s="47" t="str">
        <f>IF(AND(J109&lt;&gt;"",G109&lt;&gt;""),IFERROR(IF(ISBLANK('6. Position (at entry)'!A109), "", (J109/G109)),""),"")</f>
        <v/>
      </c>
      <c r="N109" s="47" t="str">
        <f>IF(AND(I109&lt;&gt;"",G109&lt;&gt;""),IFERROR(IF(ISBLANK('6. Position (at entry)'!A109), "", (I109/G109)),""),"")</f>
        <v/>
      </c>
      <c r="O109" s="345"/>
      <c r="P109" s="345"/>
      <c r="Q109" s="395"/>
      <c r="R109" s="9"/>
      <c r="S109" s="9"/>
      <c r="T109" s="6"/>
      <c r="U109" s="5"/>
      <c r="V109" s="8"/>
      <c r="W109" s="75"/>
      <c r="X109" s="6"/>
      <c r="Y109" s="395"/>
      <c r="Z109" s="30"/>
      <c r="AA109" s="163"/>
      <c r="AB109" s="54"/>
      <c r="AC109" s="295"/>
      <c r="AD109" s="29"/>
      <c r="AE109" s="52"/>
      <c r="AF109" s="30"/>
      <c r="AG109" s="231"/>
      <c r="AH109" s="163"/>
      <c r="AI109" s="163"/>
      <c r="AJ109" s="197"/>
      <c r="AK109" s="29"/>
      <c r="AL109" s="52"/>
      <c r="AM109" s="30"/>
      <c r="AN109" s="231"/>
      <c r="AO109" s="163"/>
      <c r="AP109" s="163"/>
      <c r="AQ109" s="197"/>
    </row>
    <row r="110" spans="1:43" ht="15" customHeight="1" x14ac:dyDescent="0.2">
      <c r="A110" s="39" t="str">
        <f>IF(IFERROR('6. Position (at entry)'!A110,"")="", "",'6. Position (at entry)'!A110)</f>
        <v/>
      </c>
      <c r="B110" s="343" t="str">
        <f>IF(IFERROR('6. Position (at entry)'!B110,"")="", "",'6. Position (at entry)'!B110)</f>
        <v/>
      </c>
      <c r="C110" s="43" t="str">
        <f>IF(IFERROR('6. Position (at entry)'!A110,"")="", "",'6. Position (at entry)'!C110)</f>
        <v/>
      </c>
      <c r="D110" s="35"/>
      <c r="E110" s="34"/>
      <c r="F110" s="8"/>
      <c r="G110" s="8"/>
      <c r="H110" s="8"/>
      <c r="I110" s="8"/>
      <c r="J110" s="8"/>
      <c r="K110" s="49"/>
      <c r="L110" s="47" t="str">
        <f>IF(AND(I110&lt;&gt;"", J110&lt;&gt;"", G110&lt;&gt;""),IFERROR(IF(ISBLANK('6. Position (at entry)'!A110), "", ((I110+J110)/G110)),""),"")</f>
        <v/>
      </c>
      <c r="M110" s="47" t="str">
        <f>IF(AND(J110&lt;&gt;"",G110&lt;&gt;""),IFERROR(IF(ISBLANK('6. Position (at entry)'!A110), "", (J110/G110)),""),"")</f>
        <v/>
      </c>
      <c r="N110" s="47" t="str">
        <f>IF(AND(I110&lt;&gt;"",G110&lt;&gt;""),IFERROR(IF(ISBLANK('6. Position (at entry)'!A110), "", (I110/G110)),""),"")</f>
        <v/>
      </c>
      <c r="O110" s="345"/>
      <c r="P110" s="345"/>
      <c r="Q110" s="395"/>
      <c r="R110" s="9"/>
      <c r="S110" s="9"/>
      <c r="T110" s="6"/>
      <c r="U110" s="5"/>
      <c r="V110" s="8"/>
      <c r="W110" s="75"/>
      <c r="X110" s="6"/>
      <c r="Y110" s="395"/>
      <c r="Z110" s="30"/>
      <c r="AA110" s="163"/>
      <c r="AB110" s="54"/>
      <c r="AC110" s="295"/>
      <c r="AD110" s="29"/>
      <c r="AE110" s="52"/>
      <c r="AF110" s="30"/>
      <c r="AG110" s="231"/>
      <c r="AH110" s="163"/>
      <c r="AI110" s="163"/>
      <c r="AJ110" s="197"/>
      <c r="AK110" s="29"/>
      <c r="AL110" s="52"/>
      <c r="AM110" s="30"/>
      <c r="AN110" s="231"/>
      <c r="AO110" s="163"/>
      <c r="AP110" s="163"/>
      <c r="AQ110" s="197"/>
    </row>
    <row r="111" spans="1:43" ht="15" customHeight="1" x14ac:dyDescent="0.2">
      <c r="A111" s="39" t="str">
        <f>IF(IFERROR('6. Position (at entry)'!A111,"")="", "",'6. Position (at entry)'!A111)</f>
        <v/>
      </c>
      <c r="B111" s="343" t="str">
        <f>IF(IFERROR('6. Position (at entry)'!B111,"")="", "",'6. Position (at entry)'!B111)</f>
        <v/>
      </c>
      <c r="C111" s="43" t="str">
        <f>IF(IFERROR('6. Position (at entry)'!A111,"")="", "",'6. Position (at entry)'!C111)</f>
        <v/>
      </c>
      <c r="D111" s="35"/>
      <c r="E111" s="34"/>
      <c r="F111" s="8"/>
      <c r="G111" s="8"/>
      <c r="H111" s="8"/>
      <c r="I111" s="8"/>
      <c r="J111" s="8"/>
      <c r="K111" s="49"/>
      <c r="L111" s="47" t="str">
        <f>IF(AND(I111&lt;&gt;"", J111&lt;&gt;"", G111&lt;&gt;""),IFERROR(IF(ISBLANK('6. Position (at entry)'!A111), "", ((I111+J111)/G111)),""),"")</f>
        <v/>
      </c>
      <c r="M111" s="47" t="str">
        <f>IF(AND(J111&lt;&gt;"",G111&lt;&gt;""),IFERROR(IF(ISBLANK('6. Position (at entry)'!A111), "", (J111/G111)),""),"")</f>
        <v/>
      </c>
      <c r="N111" s="47" t="str">
        <f>IF(AND(I111&lt;&gt;"",G111&lt;&gt;""),IFERROR(IF(ISBLANK('6. Position (at entry)'!A111), "", (I111/G111)),""),"")</f>
        <v/>
      </c>
      <c r="O111" s="345"/>
      <c r="P111" s="345"/>
      <c r="Q111" s="395"/>
      <c r="R111" s="9"/>
      <c r="S111" s="9"/>
      <c r="T111" s="6"/>
      <c r="U111" s="5"/>
      <c r="V111" s="8"/>
      <c r="W111" s="75"/>
      <c r="X111" s="6"/>
      <c r="Y111" s="395"/>
      <c r="Z111" s="30"/>
      <c r="AA111" s="163"/>
      <c r="AB111" s="54"/>
      <c r="AC111" s="295"/>
      <c r="AD111" s="29"/>
      <c r="AE111" s="52"/>
      <c r="AF111" s="30"/>
      <c r="AG111" s="231"/>
      <c r="AH111" s="163"/>
      <c r="AI111" s="163"/>
      <c r="AJ111" s="197"/>
      <c r="AK111" s="29"/>
      <c r="AL111" s="52"/>
      <c r="AM111" s="30"/>
      <c r="AN111" s="231"/>
      <c r="AO111" s="163"/>
      <c r="AP111" s="163"/>
      <c r="AQ111" s="197"/>
    </row>
    <row r="112" spans="1:43" ht="15" customHeight="1" x14ac:dyDescent="0.2">
      <c r="A112" s="39" t="str">
        <f>IF(IFERROR('6. Position (at entry)'!A112,"")="", "",'6. Position (at entry)'!A112)</f>
        <v/>
      </c>
      <c r="B112" s="343" t="str">
        <f>IF(IFERROR('6. Position (at entry)'!B112,"")="", "",'6. Position (at entry)'!B112)</f>
        <v/>
      </c>
      <c r="C112" s="43" t="str">
        <f>IF(IFERROR('6. Position (at entry)'!A112,"")="", "",'6. Position (at entry)'!C112)</f>
        <v/>
      </c>
      <c r="D112" s="35"/>
      <c r="E112" s="34"/>
      <c r="F112" s="8"/>
      <c r="G112" s="8"/>
      <c r="H112" s="8"/>
      <c r="I112" s="8"/>
      <c r="J112" s="8"/>
      <c r="K112" s="49"/>
      <c r="L112" s="47" t="str">
        <f>IF(AND(I112&lt;&gt;"", J112&lt;&gt;"", G112&lt;&gt;""),IFERROR(IF(ISBLANK('6. Position (at entry)'!A112), "", ((I112+J112)/G112)),""),"")</f>
        <v/>
      </c>
      <c r="M112" s="47" t="str">
        <f>IF(AND(J112&lt;&gt;"",G112&lt;&gt;""),IFERROR(IF(ISBLANK('6. Position (at entry)'!A112), "", (J112/G112)),""),"")</f>
        <v/>
      </c>
      <c r="N112" s="47" t="str">
        <f>IF(AND(I112&lt;&gt;"",G112&lt;&gt;""),IFERROR(IF(ISBLANK('6. Position (at entry)'!A112), "", (I112/G112)),""),"")</f>
        <v/>
      </c>
      <c r="O112" s="345"/>
      <c r="P112" s="345"/>
      <c r="Q112" s="395"/>
      <c r="R112" s="9"/>
      <c r="S112" s="9"/>
      <c r="T112" s="6"/>
      <c r="U112" s="5"/>
      <c r="V112" s="8"/>
      <c r="W112" s="75"/>
      <c r="X112" s="6"/>
      <c r="Y112" s="395"/>
      <c r="Z112" s="30"/>
      <c r="AA112" s="163"/>
      <c r="AB112" s="54"/>
      <c r="AC112" s="295"/>
      <c r="AD112" s="29"/>
      <c r="AE112" s="52"/>
      <c r="AF112" s="30"/>
      <c r="AG112" s="231"/>
      <c r="AH112" s="163"/>
      <c r="AI112" s="163"/>
      <c r="AJ112" s="197"/>
      <c r="AK112" s="29"/>
      <c r="AL112" s="52"/>
      <c r="AM112" s="30"/>
      <c r="AN112" s="231"/>
      <c r="AO112" s="163"/>
      <c r="AP112" s="163"/>
      <c r="AQ112" s="197"/>
    </row>
    <row r="113" spans="1:43" ht="15" customHeight="1" x14ac:dyDescent="0.2">
      <c r="A113" s="39" t="str">
        <f>IF(IFERROR('6. Position (at entry)'!A113,"")="", "",'6. Position (at entry)'!A113)</f>
        <v/>
      </c>
      <c r="B113" s="343" t="str">
        <f>IF(IFERROR('6. Position (at entry)'!B113,"")="", "",'6. Position (at entry)'!B113)</f>
        <v/>
      </c>
      <c r="C113" s="43" t="str">
        <f>IF(IFERROR('6. Position (at entry)'!A113,"")="", "",'6. Position (at entry)'!C113)</f>
        <v/>
      </c>
      <c r="D113" s="35"/>
      <c r="E113" s="34"/>
      <c r="F113" s="8"/>
      <c r="G113" s="8"/>
      <c r="H113" s="8"/>
      <c r="I113" s="8"/>
      <c r="J113" s="8"/>
      <c r="K113" s="49"/>
      <c r="L113" s="47" t="str">
        <f>IF(AND(I113&lt;&gt;"", J113&lt;&gt;"", G113&lt;&gt;""),IFERROR(IF(ISBLANK('6. Position (at entry)'!A113), "", ((I113+J113)/G113)),""),"")</f>
        <v/>
      </c>
      <c r="M113" s="47" t="str">
        <f>IF(AND(J113&lt;&gt;"",G113&lt;&gt;""),IFERROR(IF(ISBLANK('6. Position (at entry)'!A113), "", (J113/G113)),""),"")</f>
        <v/>
      </c>
      <c r="N113" s="47" t="str">
        <f>IF(AND(I113&lt;&gt;"",G113&lt;&gt;""),IFERROR(IF(ISBLANK('6. Position (at entry)'!A113), "", (I113/G113)),""),"")</f>
        <v/>
      </c>
      <c r="O113" s="345"/>
      <c r="P113" s="345"/>
      <c r="Q113" s="395"/>
      <c r="R113" s="9"/>
      <c r="S113" s="9"/>
      <c r="T113" s="6"/>
      <c r="U113" s="5"/>
      <c r="V113" s="8"/>
      <c r="W113" s="75"/>
      <c r="X113" s="6"/>
      <c r="Y113" s="395"/>
      <c r="Z113" s="30"/>
      <c r="AA113" s="163"/>
      <c r="AB113" s="54"/>
      <c r="AC113" s="295"/>
      <c r="AD113" s="29"/>
      <c r="AE113" s="52"/>
      <c r="AF113" s="30"/>
      <c r="AG113" s="231"/>
      <c r="AH113" s="163"/>
      <c r="AI113" s="163"/>
      <c r="AJ113" s="197"/>
      <c r="AK113" s="29"/>
      <c r="AL113" s="52"/>
      <c r="AM113" s="30"/>
      <c r="AN113" s="231"/>
      <c r="AO113" s="163"/>
      <c r="AP113" s="163"/>
      <c r="AQ113" s="197"/>
    </row>
    <row r="114" spans="1:43" ht="15" customHeight="1" x14ac:dyDescent="0.2">
      <c r="A114" s="39" t="str">
        <f>IF(IFERROR('6. Position (at entry)'!A114,"")="", "",'6. Position (at entry)'!A114)</f>
        <v/>
      </c>
      <c r="B114" s="343" t="str">
        <f>IF(IFERROR('6. Position (at entry)'!B114,"")="", "",'6. Position (at entry)'!B114)</f>
        <v/>
      </c>
      <c r="C114" s="43" t="str">
        <f>IF(IFERROR('6. Position (at entry)'!A114,"")="", "",'6. Position (at entry)'!C114)</f>
        <v/>
      </c>
      <c r="D114" s="35"/>
      <c r="E114" s="34"/>
      <c r="F114" s="8"/>
      <c r="G114" s="8"/>
      <c r="H114" s="8"/>
      <c r="I114" s="8"/>
      <c r="J114" s="8"/>
      <c r="K114" s="49"/>
      <c r="L114" s="47" t="str">
        <f>IF(AND(I114&lt;&gt;"", J114&lt;&gt;"", G114&lt;&gt;""),IFERROR(IF(ISBLANK('6. Position (at entry)'!A114), "", ((I114+J114)/G114)),""),"")</f>
        <v/>
      </c>
      <c r="M114" s="47" t="str">
        <f>IF(AND(J114&lt;&gt;"",G114&lt;&gt;""),IFERROR(IF(ISBLANK('6. Position (at entry)'!A114), "", (J114/G114)),""),"")</f>
        <v/>
      </c>
      <c r="N114" s="47" t="str">
        <f>IF(AND(I114&lt;&gt;"",G114&lt;&gt;""),IFERROR(IF(ISBLANK('6. Position (at entry)'!A114), "", (I114/G114)),""),"")</f>
        <v/>
      </c>
      <c r="O114" s="345"/>
      <c r="P114" s="345"/>
      <c r="Q114" s="395"/>
      <c r="R114" s="9"/>
      <c r="S114" s="9"/>
      <c r="T114" s="6"/>
      <c r="U114" s="5"/>
      <c r="V114" s="8"/>
      <c r="W114" s="75"/>
      <c r="X114" s="6"/>
      <c r="Y114" s="395"/>
      <c r="Z114" s="30"/>
      <c r="AA114" s="163"/>
      <c r="AB114" s="54"/>
      <c r="AC114" s="295"/>
      <c r="AD114" s="29"/>
      <c r="AE114" s="52"/>
      <c r="AF114" s="30"/>
      <c r="AG114" s="231"/>
      <c r="AH114" s="163"/>
      <c r="AI114" s="163"/>
      <c r="AJ114" s="197"/>
      <c r="AK114" s="29"/>
      <c r="AL114" s="52"/>
      <c r="AM114" s="30"/>
      <c r="AN114" s="231"/>
      <c r="AO114" s="163"/>
      <c r="AP114" s="163"/>
      <c r="AQ114" s="197"/>
    </row>
    <row r="115" spans="1:43" ht="15" customHeight="1" x14ac:dyDescent="0.2">
      <c r="A115" s="39" t="str">
        <f>IF(IFERROR('6. Position (at entry)'!A115,"")="", "",'6. Position (at entry)'!A115)</f>
        <v/>
      </c>
      <c r="B115" s="343" t="str">
        <f>IF(IFERROR('6. Position (at entry)'!B115,"")="", "",'6. Position (at entry)'!B115)</f>
        <v/>
      </c>
      <c r="C115" s="43" t="str">
        <f>IF(IFERROR('6. Position (at entry)'!A115,"")="", "",'6. Position (at entry)'!C115)</f>
        <v/>
      </c>
      <c r="D115" s="35"/>
      <c r="E115" s="34"/>
      <c r="F115" s="8"/>
      <c r="G115" s="8"/>
      <c r="H115" s="8"/>
      <c r="I115" s="8"/>
      <c r="J115" s="8"/>
      <c r="K115" s="49"/>
      <c r="L115" s="47" t="str">
        <f>IF(AND(I115&lt;&gt;"", J115&lt;&gt;"", G115&lt;&gt;""),IFERROR(IF(ISBLANK('6. Position (at entry)'!A115), "", ((I115+J115)/G115)),""),"")</f>
        <v/>
      </c>
      <c r="M115" s="47" t="str">
        <f>IF(AND(J115&lt;&gt;"",G115&lt;&gt;""),IFERROR(IF(ISBLANK('6. Position (at entry)'!A115), "", (J115/G115)),""),"")</f>
        <v/>
      </c>
      <c r="N115" s="47" t="str">
        <f>IF(AND(I115&lt;&gt;"",G115&lt;&gt;""),IFERROR(IF(ISBLANK('6. Position (at entry)'!A115), "", (I115/G115)),""),"")</f>
        <v/>
      </c>
      <c r="O115" s="345"/>
      <c r="P115" s="345"/>
      <c r="Q115" s="395"/>
      <c r="R115" s="9"/>
      <c r="S115" s="9"/>
      <c r="T115" s="6"/>
      <c r="U115" s="5"/>
      <c r="V115" s="8"/>
      <c r="W115" s="75"/>
      <c r="X115" s="6"/>
      <c r="Y115" s="395"/>
      <c r="Z115" s="30"/>
      <c r="AA115" s="163"/>
      <c r="AB115" s="54"/>
      <c r="AC115" s="295"/>
      <c r="AD115" s="29"/>
      <c r="AE115" s="52"/>
      <c r="AF115" s="30"/>
      <c r="AG115" s="231"/>
      <c r="AH115" s="163"/>
      <c r="AI115" s="163"/>
      <c r="AJ115" s="197"/>
      <c r="AK115" s="29"/>
      <c r="AL115" s="52"/>
      <c r="AM115" s="30"/>
      <c r="AN115" s="231"/>
      <c r="AO115" s="163"/>
      <c r="AP115" s="163"/>
      <c r="AQ115" s="197"/>
    </row>
    <row r="116" spans="1:43" ht="15" customHeight="1" x14ac:dyDescent="0.2">
      <c r="A116" s="39" t="str">
        <f>IF(IFERROR('6. Position (at entry)'!A116,"")="", "",'6. Position (at entry)'!A116)</f>
        <v/>
      </c>
      <c r="B116" s="343" t="str">
        <f>IF(IFERROR('6. Position (at entry)'!B116,"")="", "",'6. Position (at entry)'!B116)</f>
        <v/>
      </c>
      <c r="C116" s="43" t="str">
        <f>IF(IFERROR('6. Position (at entry)'!A116,"")="", "",'6. Position (at entry)'!C116)</f>
        <v/>
      </c>
      <c r="D116" s="35"/>
      <c r="E116" s="34"/>
      <c r="F116" s="8"/>
      <c r="G116" s="8"/>
      <c r="H116" s="8"/>
      <c r="I116" s="8"/>
      <c r="J116" s="8"/>
      <c r="K116" s="49"/>
      <c r="L116" s="47" t="str">
        <f>IF(AND(I116&lt;&gt;"", J116&lt;&gt;"", G116&lt;&gt;""),IFERROR(IF(ISBLANK('6. Position (at entry)'!A116), "", ((I116+J116)/G116)),""),"")</f>
        <v/>
      </c>
      <c r="M116" s="47" t="str">
        <f>IF(AND(J116&lt;&gt;"",G116&lt;&gt;""),IFERROR(IF(ISBLANK('6. Position (at entry)'!A116), "", (J116/G116)),""),"")</f>
        <v/>
      </c>
      <c r="N116" s="47" t="str">
        <f>IF(AND(I116&lt;&gt;"",G116&lt;&gt;""),IFERROR(IF(ISBLANK('6. Position (at entry)'!A116), "", (I116/G116)),""),"")</f>
        <v/>
      </c>
      <c r="O116" s="345"/>
      <c r="P116" s="345"/>
      <c r="Q116" s="395"/>
      <c r="R116" s="9"/>
      <c r="S116" s="9"/>
      <c r="T116" s="6"/>
      <c r="U116" s="5"/>
      <c r="V116" s="8"/>
      <c r="W116" s="75"/>
      <c r="X116" s="6"/>
      <c r="Y116" s="395"/>
      <c r="Z116" s="30"/>
      <c r="AA116" s="163"/>
      <c r="AB116" s="54"/>
      <c r="AC116" s="295"/>
      <c r="AD116" s="29"/>
      <c r="AE116" s="52"/>
      <c r="AF116" s="30"/>
      <c r="AG116" s="231"/>
      <c r="AH116" s="163"/>
      <c r="AI116" s="163"/>
      <c r="AJ116" s="197"/>
      <c r="AK116" s="29"/>
      <c r="AL116" s="52"/>
      <c r="AM116" s="30"/>
      <c r="AN116" s="231"/>
      <c r="AO116" s="163"/>
      <c r="AP116" s="163"/>
      <c r="AQ116" s="197"/>
    </row>
    <row r="117" spans="1:43" ht="15" customHeight="1" x14ac:dyDescent="0.2">
      <c r="A117" s="39" t="str">
        <f>IF(IFERROR('6. Position (at entry)'!A117,"")="", "",'6. Position (at entry)'!A117)</f>
        <v/>
      </c>
      <c r="B117" s="343" t="str">
        <f>IF(IFERROR('6. Position (at entry)'!B117,"")="", "",'6. Position (at entry)'!B117)</f>
        <v/>
      </c>
      <c r="C117" s="43" t="str">
        <f>IF(IFERROR('6. Position (at entry)'!A117,"")="", "",'6. Position (at entry)'!C117)</f>
        <v/>
      </c>
      <c r="D117" s="35"/>
      <c r="E117" s="34"/>
      <c r="F117" s="8"/>
      <c r="G117" s="8"/>
      <c r="H117" s="8"/>
      <c r="I117" s="8"/>
      <c r="J117" s="8"/>
      <c r="K117" s="49"/>
      <c r="L117" s="47" t="str">
        <f>IF(AND(I117&lt;&gt;"", J117&lt;&gt;"", G117&lt;&gt;""),IFERROR(IF(ISBLANK('6. Position (at entry)'!A117), "", ((I117+J117)/G117)),""),"")</f>
        <v/>
      </c>
      <c r="M117" s="47" t="str">
        <f>IF(AND(J117&lt;&gt;"",G117&lt;&gt;""),IFERROR(IF(ISBLANK('6. Position (at entry)'!A117), "", (J117/G117)),""),"")</f>
        <v/>
      </c>
      <c r="N117" s="47" t="str">
        <f>IF(AND(I117&lt;&gt;"",G117&lt;&gt;""),IFERROR(IF(ISBLANK('6. Position (at entry)'!A117), "", (I117/G117)),""),"")</f>
        <v/>
      </c>
      <c r="O117" s="345"/>
      <c r="P117" s="345"/>
      <c r="Q117" s="395"/>
      <c r="R117" s="9"/>
      <c r="S117" s="9"/>
      <c r="T117" s="6"/>
      <c r="U117" s="5"/>
      <c r="V117" s="8"/>
      <c r="W117" s="75"/>
      <c r="X117" s="6"/>
      <c r="Y117" s="395"/>
      <c r="Z117" s="30"/>
      <c r="AA117" s="163"/>
      <c r="AB117" s="54"/>
      <c r="AC117" s="295"/>
      <c r="AD117" s="29"/>
      <c r="AE117" s="52"/>
      <c r="AF117" s="30"/>
      <c r="AG117" s="231"/>
      <c r="AH117" s="163"/>
      <c r="AI117" s="163"/>
      <c r="AJ117" s="197"/>
      <c r="AK117" s="29"/>
      <c r="AL117" s="52"/>
      <c r="AM117" s="30"/>
      <c r="AN117" s="231"/>
      <c r="AO117" s="163"/>
      <c r="AP117" s="163"/>
      <c r="AQ117" s="197"/>
    </row>
    <row r="118" spans="1:43" ht="15" customHeight="1" x14ac:dyDescent="0.2">
      <c r="A118" s="39" t="str">
        <f>IF(IFERROR('6. Position (at entry)'!A118,"")="", "",'6. Position (at entry)'!A118)</f>
        <v/>
      </c>
      <c r="B118" s="343" t="str">
        <f>IF(IFERROR('6. Position (at entry)'!B118,"")="", "",'6. Position (at entry)'!B118)</f>
        <v/>
      </c>
      <c r="C118" s="43" t="str">
        <f>IF(IFERROR('6. Position (at entry)'!A118,"")="", "",'6. Position (at entry)'!C118)</f>
        <v/>
      </c>
      <c r="D118" s="35"/>
      <c r="E118" s="34"/>
      <c r="F118" s="8"/>
      <c r="G118" s="8"/>
      <c r="H118" s="8"/>
      <c r="I118" s="8"/>
      <c r="J118" s="8"/>
      <c r="K118" s="49"/>
      <c r="L118" s="47" t="str">
        <f>IF(AND(I118&lt;&gt;"", J118&lt;&gt;"", G118&lt;&gt;""),IFERROR(IF(ISBLANK('6. Position (at entry)'!A118), "", ((I118+J118)/G118)),""),"")</f>
        <v/>
      </c>
      <c r="M118" s="47" t="str">
        <f>IF(AND(J118&lt;&gt;"",G118&lt;&gt;""),IFERROR(IF(ISBLANK('6. Position (at entry)'!A118), "", (J118/G118)),""),"")</f>
        <v/>
      </c>
      <c r="N118" s="47" t="str">
        <f>IF(AND(I118&lt;&gt;"",G118&lt;&gt;""),IFERROR(IF(ISBLANK('6. Position (at entry)'!A118), "", (I118/G118)),""),"")</f>
        <v/>
      </c>
      <c r="O118" s="345"/>
      <c r="P118" s="345"/>
      <c r="Q118" s="395"/>
      <c r="R118" s="9"/>
      <c r="S118" s="9"/>
      <c r="T118" s="6"/>
      <c r="U118" s="5"/>
      <c r="V118" s="8"/>
      <c r="W118" s="75"/>
      <c r="X118" s="6"/>
      <c r="Y118" s="395"/>
      <c r="Z118" s="30"/>
      <c r="AA118" s="163"/>
      <c r="AB118" s="54"/>
      <c r="AC118" s="295"/>
      <c r="AD118" s="29"/>
      <c r="AE118" s="52"/>
      <c r="AF118" s="30"/>
      <c r="AG118" s="231"/>
      <c r="AH118" s="163"/>
      <c r="AI118" s="163"/>
      <c r="AJ118" s="197"/>
      <c r="AK118" s="29"/>
      <c r="AL118" s="52"/>
      <c r="AM118" s="30"/>
      <c r="AN118" s="231"/>
      <c r="AO118" s="163"/>
      <c r="AP118" s="163"/>
      <c r="AQ118" s="197"/>
    </row>
    <row r="119" spans="1:43" ht="15" customHeight="1" x14ac:dyDescent="0.2">
      <c r="A119" s="39" t="str">
        <f>IF(IFERROR('6. Position (at entry)'!A119,"")="", "",'6. Position (at entry)'!A119)</f>
        <v/>
      </c>
      <c r="B119" s="343" t="str">
        <f>IF(IFERROR('6. Position (at entry)'!B119,"")="", "",'6. Position (at entry)'!B119)</f>
        <v/>
      </c>
      <c r="C119" s="43" t="str">
        <f>IF(IFERROR('6. Position (at entry)'!A119,"")="", "",'6. Position (at entry)'!C119)</f>
        <v/>
      </c>
      <c r="D119" s="35"/>
      <c r="E119" s="34"/>
      <c r="F119" s="8"/>
      <c r="G119" s="8"/>
      <c r="H119" s="8"/>
      <c r="I119" s="8"/>
      <c r="J119" s="8"/>
      <c r="K119" s="49"/>
      <c r="L119" s="47" t="str">
        <f>IF(AND(I119&lt;&gt;"", J119&lt;&gt;"", G119&lt;&gt;""),IFERROR(IF(ISBLANK('6. Position (at entry)'!A119), "", ((I119+J119)/G119)),""),"")</f>
        <v/>
      </c>
      <c r="M119" s="47" t="str">
        <f>IF(AND(J119&lt;&gt;"",G119&lt;&gt;""),IFERROR(IF(ISBLANK('6. Position (at entry)'!A119), "", (J119/G119)),""),"")</f>
        <v/>
      </c>
      <c r="N119" s="47" t="str">
        <f>IF(AND(I119&lt;&gt;"",G119&lt;&gt;""),IFERROR(IF(ISBLANK('6. Position (at entry)'!A119), "", (I119/G119)),""),"")</f>
        <v/>
      </c>
      <c r="O119" s="345"/>
      <c r="P119" s="345"/>
      <c r="Q119" s="395"/>
      <c r="R119" s="9"/>
      <c r="S119" s="9"/>
      <c r="T119" s="6"/>
      <c r="U119" s="5"/>
      <c r="V119" s="8"/>
      <c r="W119" s="75"/>
      <c r="X119" s="6"/>
      <c r="Y119" s="395"/>
      <c r="Z119" s="30"/>
      <c r="AA119" s="163"/>
      <c r="AB119" s="54"/>
      <c r="AC119" s="295"/>
      <c r="AD119" s="29"/>
      <c r="AE119" s="52"/>
      <c r="AF119" s="30"/>
      <c r="AG119" s="231"/>
      <c r="AH119" s="163"/>
      <c r="AI119" s="163"/>
      <c r="AJ119" s="197"/>
      <c r="AK119" s="29"/>
      <c r="AL119" s="52"/>
      <c r="AM119" s="30"/>
      <c r="AN119" s="231"/>
      <c r="AO119" s="163"/>
      <c r="AP119" s="163"/>
      <c r="AQ119" s="197"/>
    </row>
    <row r="120" spans="1:43" ht="15" customHeight="1" x14ac:dyDescent="0.2">
      <c r="A120" s="39" t="str">
        <f>IF(IFERROR('6. Position (at entry)'!A120,"")="", "",'6. Position (at entry)'!A120)</f>
        <v/>
      </c>
      <c r="B120" s="343" t="str">
        <f>IF(IFERROR('6. Position (at entry)'!B120,"")="", "",'6. Position (at entry)'!B120)</f>
        <v/>
      </c>
      <c r="C120" s="43" t="str">
        <f>IF(IFERROR('6. Position (at entry)'!A120,"")="", "",'6. Position (at entry)'!C120)</f>
        <v/>
      </c>
      <c r="D120" s="35"/>
      <c r="E120" s="34"/>
      <c r="F120" s="8"/>
      <c r="G120" s="8"/>
      <c r="H120" s="8"/>
      <c r="I120" s="8"/>
      <c r="J120" s="8"/>
      <c r="K120" s="49"/>
      <c r="L120" s="47" t="str">
        <f>IF(AND(I120&lt;&gt;"", J120&lt;&gt;"", G120&lt;&gt;""),IFERROR(IF(ISBLANK('6. Position (at entry)'!A120), "", ((I120+J120)/G120)),""),"")</f>
        <v/>
      </c>
      <c r="M120" s="47" t="str">
        <f>IF(AND(J120&lt;&gt;"",G120&lt;&gt;""),IFERROR(IF(ISBLANK('6. Position (at entry)'!A120), "", (J120/G120)),""),"")</f>
        <v/>
      </c>
      <c r="N120" s="47" t="str">
        <f>IF(AND(I120&lt;&gt;"",G120&lt;&gt;""),IFERROR(IF(ISBLANK('6. Position (at entry)'!A120), "", (I120/G120)),""),"")</f>
        <v/>
      </c>
      <c r="O120" s="345"/>
      <c r="P120" s="345"/>
      <c r="Q120" s="395"/>
      <c r="R120" s="9"/>
      <c r="S120" s="9"/>
      <c r="T120" s="6"/>
      <c r="U120" s="5"/>
      <c r="V120" s="8"/>
      <c r="W120" s="75"/>
      <c r="X120" s="6"/>
      <c r="Y120" s="395"/>
      <c r="Z120" s="30"/>
      <c r="AA120" s="163"/>
      <c r="AB120" s="54"/>
      <c r="AC120" s="295"/>
      <c r="AD120" s="29"/>
      <c r="AE120" s="52"/>
      <c r="AF120" s="30"/>
      <c r="AG120" s="231"/>
      <c r="AH120" s="163"/>
      <c r="AI120" s="163"/>
      <c r="AJ120" s="197"/>
      <c r="AK120" s="29"/>
      <c r="AL120" s="52"/>
      <c r="AM120" s="30"/>
      <c r="AN120" s="231"/>
      <c r="AO120" s="163"/>
      <c r="AP120" s="163"/>
      <c r="AQ120" s="197"/>
    </row>
    <row r="121" spans="1:43" ht="15" customHeight="1" x14ac:dyDescent="0.2">
      <c r="A121" s="39" t="str">
        <f>IF(IFERROR('6. Position (at entry)'!A121,"")="", "",'6. Position (at entry)'!A121)</f>
        <v/>
      </c>
      <c r="B121" s="343" t="str">
        <f>IF(IFERROR('6. Position (at entry)'!B121,"")="", "",'6. Position (at entry)'!B121)</f>
        <v/>
      </c>
      <c r="C121" s="43" t="str">
        <f>IF(IFERROR('6. Position (at entry)'!A121,"")="", "",'6. Position (at entry)'!C121)</f>
        <v/>
      </c>
      <c r="D121" s="35"/>
      <c r="E121" s="34"/>
      <c r="F121" s="8"/>
      <c r="G121" s="8"/>
      <c r="H121" s="8"/>
      <c r="I121" s="8"/>
      <c r="J121" s="8"/>
      <c r="K121" s="49"/>
      <c r="L121" s="47" t="str">
        <f>IF(AND(I121&lt;&gt;"", J121&lt;&gt;"", G121&lt;&gt;""),IFERROR(IF(ISBLANK('6. Position (at entry)'!A121), "", ((I121+J121)/G121)),""),"")</f>
        <v/>
      </c>
      <c r="M121" s="47" t="str">
        <f>IF(AND(J121&lt;&gt;"",G121&lt;&gt;""),IFERROR(IF(ISBLANK('6. Position (at entry)'!A121), "", (J121/G121)),""),"")</f>
        <v/>
      </c>
      <c r="N121" s="47" t="str">
        <f>IF(AND(I121&lt;&gt;"",G121&lt;&gt;""),IFERROR(IF(ISBLANK('6. Position (at entry)'!A121), "", (I121/G121)),""),"")</f>
        <v/>
      </c>
      <c r="O121" s="345"/>
      <c r="P121" s="345"/>
      <c r="Q121" s="395"/>
      <c r="R121" s="9"/>
      <c r="S121" s="9"/>
      <c r="T121" s="6"/>
      <c r="U121" s="5"/>
      <c r="V121" s="8"/>
      <c r="W121" s="75"/>
      <c r="X121" s="6"/>
      <c r="Y121" s="395"/>
      <c r="Z121" s="30"/>
      <c r="AA121" s="163"/>
      <c r="AB121" s="54"/>
      <c r="AC121" s="295"/>
      <c r="AD121" s="29"/>
      <c r="AE121" s="52"/>
      <c r="AF121" s="30"/>
      <c r="AG121" s="231"/>
      <c r="AH121" s="163"/>
      <c r="AI121" s="163"/>
      <c r="AJ121" s="197"/>
      <c r="AK121" s="29"/>
      <c r="AL121" s="52"/>
      <c r="AM121" s="30"/>
      <c r="AN121" s="231"/>
      <c r="AO121" s="163"/>
      <c r="AP121" s="163"/>
      <c r="AQ121" s="197"/>
    </row>
    <row r="122" spans="1:43" ht="15" customHeight="1" x14ac:dyDescent="0.2">
      <c r="A122" s="39" t="str">
        <f>IF(IFERROR('6. Position (at entry)'!A122,"")="", "",'6. Position (at entry)'!A122)</f>
        <v/>
      </c>
      <c r="B122" s="343" t="str">
        <f>IF(IFERROR('6. Position (at entry)'!B122,"")="", "",'6. Position (at entry)'!B122)</f>
        <v/>
      </c>
      <c r="C122" s="43" t="str">
        <f>IF(IFERROR('6. Position (at entry)'!A122,"")="", "",'6. Position (at entry)'!C122)</f>
        <v/>
      </c>
      <c r="D122" s="35"/>
      <c r="E122" s="34"/>
      <c r="F122" s="8"/>
      <c r="G122" s="8"/>
      <c r="H122" s="8"/>
      <c r="I122" s="8"/>
      <c r="J122" s="8"/>
      <c r="K122" s="49"/>
      <c r="L122" s="47" t="str">
        <f>IF(AND(I122&lt;&gt;"", J122&lt;&gt;"", G122&lt;&gt;""),IFERROR(IF(ISBLANK('6. Position (at entry)'!A122), "", ((I122+J122)/G122)),""),"")</f>
        <v/>
      </c>
      <c r="M122" s="47" t="str">
        <f>IF(AND(J122&lt;&gt;"",G122&lt;&gt;""),IFERROR(IF(ISBLANK('6. Position (at entry)'!A122), "", (J122/G122)),""),"")</f>
        <v/>
      </c>
      <c r="N122" s="47" t="str">
        <f>IF(AND(I122&lt;&gt;"",G122&lt;&gt;""),IFERROR(IF(ISBLANK('6. Position (at entry)'!A122), "", (I122/G122)),""),"")</f>
        <v/>
      </c>
      <c r="O122" s="345"/>
      <c r="P122" s="345"/>
      <c r="Q122" s="395"/>
      <c r="R122" s="9"/>
      <c r="S122" s="9"/>
      <c r="T122" s="6"/>
      <c r="U122" s="5"/>
      <c r="V122" s="8"/>
      <c r="W122" s="75"/>
      <c r="X122" s="6"/>
      <c r="Y122" s="395"/>
      <c r="Z122" s="30"/>
      <c r="AA122" s="163"/>
      <c r="AB122" s="54"/>
      <c r="AC122" s="295"/>
      <c r="AD122" s="29"/>
      <c r="AE122" s="52"/>
      <c r="AF122" s="30"/>
      <c r="AG122" s="231"/>
      <c r="AH122" s="163"/>
      <c r="AI122" s="163"/>
      <c r="AJ122" s="197"/>
      <c r="AK122" s="29"/>
      <c r="AL122" s="52"/>
      <c r="AM122" s="30"/>
      <c r="AN122" s="231"/>
      <c r="AO122" s="163"/>
      <c r="AP122" s="163"/>
      <c r="AQ122" s="197"/>
    </row>
    <row r="123" spans="1:43" ht="15" customHeight="1" x14ac:dyDescent="0.2">
      <c r="A123" s="39" t="str">
        <f>IF(IFERROR('6. Position (at entry)'!A123,"")="", "",'6. Position (at entry)'!A123)</f>
        <v/>
      </c>
      <c r="B123" s="343" t="str">
        <f>IF(IFERROR('6. Position (at entry)'!B123,"")="", "",'6. Position (at entry)'!B123)</f>
        <v/>
      </c>
      <c r="C123" s="43" t="str">
        <f>IF(IFERROR('6. Position (at entry)'!A123,"")="", "",'6. Position (at entry)'!C123)</f>
        <v/>
      </c>
      <c r="D123" s="35"/>
      <c r="E123" s="34"/>
      <c r="F123" s="8"/>
      <c r="G123" s="8"/>
      <c r="H123" s="8"/>
      <c r="I123" s="8"/>
      <c r="J123" s="8"/>
      <c r="K123" s="49"/>
      <c r="L123" s="47" t="str">
        <f>IF(AND(I123&lt;&gt;"", J123&lt;&gt;"", G123&lt;&gt;""),IFERROR(IF(ISBLANK('6. Position (at entry)'!A123), "", ((I123+J123)/G123)),""),"")</f>
        <v/>
      </c>
      <c r="M123" s="47" t="str">
        <f>IF(AND(J123&lt;&gt;"",G123&lt;&gt;""),IFERROR(IF(ISBLANK('6. Position (at entry)'!A123), "", (J123/G123)),""),"")</f>
        <v/>
      </c>
      <c r="N123" s="47" t="str">
        <f>IF(AND(I123&lt;&gt;"",G123&lt;&gt;""),IFERROR(IF(ISBLANK('6. Position (at entry)'!A123), "", (I123/G123)),""),"")</f>
        <v/>
      </c>
      <c r="O123" s="345"/>
      <c r="P123" s="345"/>
      <c r="Q123" s="395"/>
      <c r="R123" s="9"/>
      <c r="S123" s="9"/>
      <c r="T123" s="6"/>
      <c r="U123" s="5"/>
      <c r="V123" s="8"/>
      <c r="W123" s="75"/>
      <c r="X123" s="6"/>
      <c r="Y123" s="395"/>
      <c r="Z123" s="30"/>
      <c r="AA123" s="163"/>
      <c r="AB123" s="54"/>
      <c r="AC123" s="295"/>
      <c r="AD123" s="29"/>
      <c r="AE123" s="52"/>
      <c r="AF123" s="30"/>
      <c r="AG123" s="231"/>
      <c r="AH123" s="163"/>
      <c r="AI123" s="163"/>
      <c r="AJ123" s="197"/>
      <c r="AK123" s="29"/>
      <c r="AL123" s="52"/>
      <c r="AM123" s="30"/>
      <c r="AN123" s="231"/>
      <c r="AO123" s="163"/>
      <c r="AP123" s="163"/>
      <c r="AQ123" s="197"/>
    </row>
    <row r="124" spans="1:43" ht="15" customHeight="1" x14ac:dyDescent="0.2">
      <c r="A124" s="39" t="str">
        <f>IF(IFERROR('6. Position (at entry)'!A124,"")="", "",'6. Position (at entry)'!A124)</f>
        <v/>
      </c>
      <c r="B124" s="343" t="str">
        <f>IF(IFERROR('6. Position (at entry)'!B124,"")="", "",'6. Position (at entry)'!B124)</f>
        <v/>
      </c>
      <c r="C124" s="43" t="str">
        <f>IF(IFERROR('6. Position (at entry)'!A124,"")="", "",'6. Position (at entry)'!C124)</f>
        <v/>
      </c>
      <c r="D124" s="35"/>
      <c r="E124" s="34"/>
      <c r="F124" s="8"/>
      <c r="G124" s="8"/>
      <c r="H124" s="8"/>
      <c r="I124" s="8"/>
      <c r="J124" s="8"/>
      <c r="K124" s="49"/>
      <c r="L124" s="47" t="str">
        <f>IF(AND(I124&lt;&gt;"", J124&lt;&gt;"", G124&lt;&gt;""),IFERROR(IF(ISBLANK('6. Position (at entry)'!A124), "", ((I124+J124)/G124)),""),"")</f>
        <v/>
      </c>
      <c r="M124" s="47" t="str">
        <f>IF(AND(J124&lt;&gt;"",G124&lt;&gt;""),IFERROR(IF(ISBLANK('6. Position (at entry)'!A124), "", (J124/G124)),""),"")</f>
        <v/>
      </c>
      <c r="N124" s="47" t="str">
        <f>IF(AND(I124&lt;&gt;"",G124&lt;&gt;""),IFERROR(IF(ISBLANK('6. Position (at entry)'!A124), "", (I124/G124)),""),"")</f>
        <v/>
      </c>
      <c r="O124" s="345"/>
      <c r="P124" s="345"/>
      <c r="Q124" s="395"/>
      <c r="R124" s="9"/>
      <c r="S124" s="9"/>
      <c r="T124" s="6"/>
      <c r="U124" s="5"/>
      <c r="V124" s="8"/>
      <c r="W124" s="75"/>
      <c r="X124" s="6"/>
      <c r="Y124" s="395"/>
      <c r="Z124" s="30"/>
      <c r="AA124" s="163"/>
      <c r="AB124" s="54"/>
      <c r="AC124" s="295"/>
      <c r="AD124" s="29"/>
      <c r="AE124" s="52"/>
      <c r="AF124" s="30"/>
      <c r="AG124" s="231"/>
      <c r="AH124" s="163"/>
      <c r="AI124" s="163"/>
      <c r="AJ124" s="197"/>
      <c r="AK124" s="29"/>
      <c r="AL124" s="52"/>
      <c r="AM124" s="30"/>
      <c r="AN124" s="231"/>
      <c r="AO124" s="163"/>
      <c r="AP124" s="163"/>
      <c r="AQ124" s="197"/>
    </row>
    <row r="125" spans="1:43" ht="15" customHeight="1" x14ac:dyDescent="0.2">
      <c r="A125" s="39" t="str">
        <f>IF(IFERROR('6. Position (at entry)'!A125,"")="", "",'6. Position (at entry)'!A125)</f>
        <v/>
      </c>
      <c r="B125" s="343" t="str">
        <f>IF(IFERROR('6. Position (at entry)'!B125,"")="", "",'6. Position (at entry)'!B125)</f>
        <v/>
      </c>
      <c r="C125" s="43" t="str">
        <f>IF(IFERROR('6. Position (at entry)'!A125,"")="", "",'6. Position (at entry)'!C125)</f>
        <v/>
      </c>
      <c r="D125" s="35"/>
      <c r="E125" s="34"/>
      <c r="F125" s="8"/>
      <c r="G125" s="8"/>
      <c r="H125" s="8"/>
      <c r="I125" s="8"/>
      <c r="J125" s="8"/>
      <c r="K125" s="49"/>
      <c r="L125" s="47" t="str">
        <f>IF(AND(I125&lt;&gt;"", J125&lt;&gt;"", G125&lt;&gt;""),IFERROR(IF(ISBLANK('6. Position (at entry)'!A125), "", ((I125+J125)/G125)),""),"")</f>
        <v/>
      </c>
      <c r="M125" s="47" t="str">
        <f>IF(AND(J125&lt;&gt;"",G125&lt;&gt;""),IFERROR(IF(ISBLANK('6. Position (at entry)'!A125), "", (J125/G125)),""),"")</f>
        <v/>
      </c>
      <c r="N125" s="47" t="str">
        <f>IF(AND(I125&lt;&gt;"",G125&lt;&gt;""),IFERROR(IF(ISBLANK('6. Position (at entry)'!A125), "", (I125/G125)),""),"")</f>
        <v/>
      </c>
      <c r="O125" s="345"/>
      <c r="P125" s="345"/>
      <c r="Q125" s="395"/>
      <c r="R125" s="9"/>
      <c r="S125" s="9"/>
      <c r="T125" s="6"/>
      <c r="U125" s="5"/>
      <c r="V125" s="8"/>
      <c r="W125" s="75"/>
      <c r="X125" s="6"/>
      <c r="Y125" s="395"/>
      <c r="Z125" s="30"/>
      <c r="AA125" s="163"/>
      <c r="AB125" s="54"/>
      <c r="AC125" s="295"/>
      <c r="AD125" s="29"/>
      <c r="AE125" s="52"/>
      <c r="AF125" s="30"/>
      <c r="AG125" s="231"/>
      <c r="AH125" s="163"/>
      <c r="AI125" s="163"/>
      <c r="AJ125" s="197"/>
      <c r="AK125" s="29"/>
      <c r="AL125" s="52"/>
      <c r="AM125" s="30"/>
      <c r="AN125" s="231"/>
      <c r="AO125" s="163"/>
      <c r="AP125" s="163"/>
      <c r="AQ125" s="197"/>
    </row>
    <row r="126" spans="1:43" ht="15" customHeight="1" x14ac:dyDescent="0.2">
      <c r="A126" s="39" t="str">
        <f>IF(IFERROR('6. Position (at entry)'!A126,"")="", "",'6. Position (at entry)'!A126)</f>
        <v/>
      </c>
      <c r="B126" s="343" t="str">
        <f>IF(IFERROR('6. Position (at entry)'!B126,"")="", "",'6. Position (at entry)'!B126)</f>
        <v/>
      </c>
      <c r="C126" s="43" t="str">
        <f>IF(IFERROR('6. Position (at entry)'!A126,"")="", "",'6. Position (at entry)'!C126)</f>
        <v/>
      </c>
      <c r="D126" s="35"/>
      <c r="E126" s="34"/>
      <c r="F126" s="8"/>
      <c r="G126" s="8"/>
      <c r="H126" s="8"/>
      <c r="I126" s="8"/>
      <c r="J126" s="8"/>
      <c r="K126" s="49"/>
      <c r="L126" s="47" t="str">
        <f>IF(AND(I126&lt;&gt;"", J126&lt;&gt;"", G126&lt;&gt;""),IFERROR(IF(ISBLANK('6. Position (at entry)'!A126), "", ((I126+J126)/G126)),""),"")</f>
        <v/>
      </c>
      <c r="M126" s="47" t="str">
        <f>IF(AND(J126&lt;&gt;"",G126&lt;&gt;""),IFERROR(IF(ISBLANK('6. Position (at entry)'!A126), "", (J126/G126)),""),"")</f>
        <v/>
      </c>
      <c r="N126" s="47" t="str">
        <f>IF(AND(I126&lt;&gt;"",G126&lt;&gt;""),IFERROR(IF(ISBLANK('6. Position (at entry)'!A126), "", (I126/G126)),""),"")</f>
        <v/>
      </c>
      <c r="O126" s="345"/>
      <c r="P126" s="345"/>
      <c r="Q126" s="395"/>
      <c r="R126" s="9"/>
      <c r="S126" s="9"/>
      <c r="T126" s="6"/>
      <c r="U126" s="5"/>
      <c r="V126" s="8"/>
      <c r="W126" s="75"/>
      <c r="X126" s="6"/>
      <c r="Y126" s="395"/>
      <c r="Z126" s="30"/>
      <c r="AA126" s="163"/>
      <c r="AB126" s="54"/>
      <c r="AC126" s="295"/>
      <c r="AD126" s="29"/>
      <c r="AE126" s="52"/>
      <c r="AF126" s="30"/>
      <c r="AG126" s="231"/>
      <c r="AH126" s="163"/>
      <c r="AI126" s="163"/>
      <c r="AJ126" s="197"/>
      <c r="AK126" s="29"/>
      <c r="AL126" s="52"/>
      <c r="AM126" s="30"/>
      <c r="AN126" s="231"/>
      <c r="AO126" s="163"/>
      <c r="AP126" s="163"/>
      <c r="AQ126" s="197"/>
    </row>
    <row r="127" spans="1:43" ht="15" customHeight="1" x14ac:dyDescent="0.2">
      <c r="A127" s="39" t="str">
        <f>IF(IFERROR('6. Position (at entry)'!A127,"")="", "",'6. Position (at entry)'!A127)</f>
        <v/>
      </c>
      <c r="B127" s="343" t="str">
        <f>IF(IFERROR('6. Position (at entry)'!B127,"")="", "",'6. Position (at entry)'!B127)</f>
        <v/>
      </c>
      <c r="C127" s="43" t="str">
        <f>IF(IFERROR('6. Position (at entry)'!A127,"")="", "",'6. Position (at entry)'!C127)</f>
        <v/>
      </c>
      <c r="D127" s="35"/>
      <c r="E127" s="34"/>
      <c r="F127" s="8"/>
      <c r="G127" s="8"/>
      <c r="H127" s="8"/>
      <c r="I127" s="8"/>
      <c r="J127" s="8"/>
      <c r="K127" s="49"/>
      <c r="L127" s="47" t="str">
        <f>IF(AND(I127&lt;&gt;"", J127&lt;&gt;"", G127&lt;&gt;""),IFERROR(IF(ISBLANK('6. Position (at entry)'!A127), "", ((I127+J127)/G127)),""),"")</f>
        <v/>
      </c>
      <c r="M127" s="47" t="str">
        <f>IF(AND(J127&lt;&gt;"",G127&lt;&gt;""),IFERROR(IF(ISBLANK('6. Position (at entry)'!A127), "", (J127/G127)),""),"")</f>
        <v/>
      </c>
      <c r="N127" s="47" t="str">
        <f>IF(AND(I127&lt;&gt;"",G127&lt;&gt;""),IFERROR(IF(ISBLANK('6. Position (at entry)'!A127), "", (I127/G127)),""),"")</f>
        <v/>
      </c>
      <c r="O127" s="345"/>
      <c r="P127" s="345"/>
      <c r="Q127" s="395"/>
      <c r="R127" s="9"/>
      <c r="S127" s="9"/>
      <c r="T127" s="6"/>
      <c r="U127" s="5"/>
      <c r="V127" s="8"/>
      <c r="W127" s="75"/>
      <c r="X127" s="6"/>
      <c r="Y127" s="395"/>
      <c r="Z127" s="30"/>
      <c r="AA127" s="163"/>
      <c r="AB127" s="54"/>
      <c r="AC127" s="295"/>
      <c r="AD127" s="29"/>
      <c r="AE127" s="52"/>
      <c r="AF127" s="30"/>
      <c r="AG127" s="231"/>
      <c r="AH127" s="163"/>
      <c r="AI127" s="163"/>
      <c r="AJ127" s="197"/>
      <c r="AK127" s="29"/>
      <c r="AL127" s="52"/>
      <c r="AM127" s="30"/>
      <c r="AN127" s="231"/>
      <c r="AO127" s="163"/>
      <c r="AP127" s="163"/>
      <c r="AQ127" s="197"/>
    </row>
    <row r="128" spans="1:43" ht="15" customHeight="1" x14ac:dyDescent="0.2">
      <c r="A128" s="39" t="str">
        <f>IF(IFERROR('6. Position (at entry)'!A128,"")="", "",'6. Position (at entry)'!A128)</f>
        <v/>
      </c>
      <c r="B128" s="343" t="str">
        <f>IF(IFERROR('6. Position (at entry)'!B128,"")="", "",'6. Position (at entry)'!B128)</f>
        <v/>
      </c>
      <c r="C128" s="43" t="str">
        <f>IF(IFERROR('6. Position (at entry)'!A128,"")="", "",'6. Position (at entry)'!C128)</f>
        <v/>
      </c>
      <c r="D128" s="35"/>
      <c r="E128" s="34"/>
      <c r="F128" s="8"/>
      <c r="G128" s="8"/>
      <c r="H128" s="8"/>
      <c r="I128" s="8"/>
      <c r="J128" s="8"/>
      <c r="K128" s="49"/>
      <c r="L128" s="47" t="str">
        <f>IF(AND(I128&lt;&gt;"", J128&lt;&gt;"", G128&lt;&gt;""),IFERROR(IF(ISBLANK('6. Position (at entry)'!A128), "", ((I128+J128)/G128)),""),"")</f>
        <v/>
      </c>
      <c r="M128" s="47" t="str">
        <f>IF(AND(J128&lt;&gt;"",G128&lt;&gt;""),IFERROR(IF(ISBLANK('6. Position (at entry)'!A128), "", (J128/G128)),""),"")</f>
        <v/>
      </c>
      <c r="N128" s="47" t="str">
        <f>IF(AND(I128&lt;&gt;"",G128&lt;&gt;""),IFERROR(IF(ISBLANK('6. Position (at entry)'!A128), "", (I128/G128)),""),"")</f>
        <v/>
      </c>
      <c r="O128" s="345"/>
      <c r="P128" s="345"/>
      <c r="Q128" s="395"/>
      <c r="R128" s="9"/>
      <c r="S128" s="9"/>
      <c r="T128" s="6"/>
      <c r="U128" s="5"/>
      <c r="V128" s="8"/>
      <c r="W128" s="75"/>
      <c r="X128" s="6"/>
      <c r="Y128" s="395"/>
      <c r="Z128" s="30"/>
      <c r="AA128" s="163"/>
      <c r="AB128" s="54"/>
      <c r="AC128" s="295"/>
      <c r="AD128" s="29"/>
      <c r="AE128" s="52"/>
      <c r="AF128" s="30"/>
      <c r="AG128" s="231"/>
      <c r="AH128" s="163"/>
      <c r="AI128" s="163"/>
      <c r="AJ128" s="197"/>
      <c r="AK128" s="29"/>
      <c r="AL128" s="52"/>
      <c r="AM128" s="30"/>
      <c r="AN128" s="231"/>
      <c r="AO128" s="163"/>
      <c r="AP128" s="163"/>
      <c r="AQ128" s="197"/>
    </row>
    <row r="129" spans="1:43" ht="15" customHeight="1" x14ac:dyDescent="0.2">
      <c r="A129" s="39" t="str">
        <f>IF(IFERROR('6. Position (at entry)'!A129,"")="", "",'6. Position (at entry)'!A129)</f>
        <v/>
      </c>
      <c r="B129" s="343" t="str">
        <f>IF(IFERROR('6. Position (at entry)'!B129,"")="", "",'6. Position (at entry)'!B129)</f>
        <v/>
      </c>
      <c r="C129" s="43" t="str">
        <f>IF(IFERROR('6. Position (at entry)'!A129,"")="", "",'6. Position (at entry)'!C129)</f>
        <v/>
      </c>
      <c r="D129" s="35"/>
      <c r="E129" s="34"/>
      <c r="F129" s="8"/>
      <c r="G129" s="8"/>
      <c r="H129" s="8"/>
      <c r="I129" s="8"/>
      <c r="J129" s="8"/>
      <c r="K129" s="49"/>
      <c r="L129" s="47" t="str">
        <f>IF(AND(I129&lt;&gt;"", J129&lt;&gt;"", G129&lt;&gt;""),IFERROR(IF(ISBLANK('6. Position (at entry)'!A129), "", ((I129+J129)/G129)),""),"")</f>
        <v/>
      </c>
      <c r="M129" s="47" t="str">
        <f>IF(AND(J129&lt;&gt;"",G129&lt;&gt;""),IFERROR(IF(ISBLANK('6. Position (at entry)'!A129), "", (J129/G129)),""),"")</f>
        <v/>
      </c>
      <c r="N129" s="47" t="str">
        <f>IF(AND(I129&lt;&gt;"",G129&lt;&gt;""),IFERROR(IF(ISBLANK('6. Position (at entry)'!A129), "", (I129/G129)),""),"")</f>
        <v/>
      </c>
      <c r="O129" s="345"/>
      <c r="P129" s="345"/>
      <c r="Q129" s="395"/>
      <c r="R129" s="9"/>
      <c r="S129" s="9"/>
      <c r="T129" s="6"/>
      <c r="U129" s="5"/>
      <c r="V129" s="8"/>
      <c r="W129" s="75"/>
      <c r="X129" s="6"/>
      <c r="Y129" s="395"/>
      <c r="Z129" s="30"/>
      <c r="AA129" s="163"/>
      <c r="AB129" s="54"/>
      <c r="AC129" s="295"/>
      <c r="AD129" s="29"/>
      <c r="AE129" s="52"/>
      <c r="AF129" s="30"/>
      <c r="AG129" s="231"/>
      <c r="AH129" s="163"/>
      <c r="AI129" s="163"/>
      <c r="AJ129" s="197"/>
      <c r="AK129" s="29"/>
      <c r="AL129" s="52"/>
      <c r="AM129" s="30"/>
      <c r="AN129" s="231"/>
      <c r="AO129" s="163"/>
      <c r="AP129" s="163"/>
      <c r="AQ129" s="197"/>
    </row>
    <row r="130" spans="1:43" ht="15" customHeight="1" x14ac:dyDescent="0.2">
      <c r="A130" s="39" t="str">
        <f>IF(IFERROR('6. Position (at entry)'!A130,"")="", "",'6. Position (at entry)'!A130)</f>
        <v/>
      </c>
      <c r="B130" s="343" t="str">
        <f>IF(IFERROR('6. Position (at entry)'!B130,"")="", "",'6. Position (at entry)'!B130)</f>
        <v/>
      </c>
      <c r="C130" s="43" t="str">
        <f>IF(IFERROR('6. Position (at entry)'!A130,"")="", "",'6. Position (at entry)'!C130)</f>
        <v/>
      </c>
      <c r="D130" s="35"/>
      <c r="E130" s="34"/>
      <c r="F130" s="8"/>
      <c r="G130" s="8"/>
      <c r="H130" s="8"/>
      <c r="I130" s="8"/>
      <c r="J130" s="8"/>
      <c r="K130" s="49"/>
      <c r="L130" s="47" t="str">
        <f>IF(AND(I130&lt;&gt;"", J130&lt;&gt;"", G130&lt;&gt;""),IFERROR(IF(ISBLANK('6. Position (at entry)'!A130), "", ((I130+J130)/G130)),""),"")</f>
        <v/>
      </c>
      <c r="M130" s="47" t="str">
        <f>IF(AND(J130&lt;&gt;"",G130&lt;&gt;""),IFERROR(IF(ISBLANK('6. Position (at entry)'!A130), "", (J130/G130)),""),"")</f>
        <v/>
      </c>
      <c r="N130" s="47" t="str">
        <f>IF(AND(I130&lt;&gt;"",G130&lt;&gt;""),IFERROR(IF(ISBLANK('6. Position (at entry)'!A130), "", (I130/G130)),""),"")</f>
        <v/>
      </c>
      <c r="O130" s="345"/>
      <c r="P130" s="345"/>
      <c r="Q130" s="395"/>
      <c r="R130" s="9"/>
      <c r="S130" s="9"/>
      <c r="T130" s="6"/>
      <c r="U130" s="5"/>
      <c r="V130" s="8"/>
      <c r="W130" s="75"/>
      <c r="X130" s="6"/>
      <c r="Y130" s="395"/>
      <c r="Z130" s="30"/>
      <c r="AA130" s="163"/>
      <c r="AB130" s="54"/>
      <c r="AC130" s="295"/>
      <c r="AD130" s="29"/>
      <c r="AE130" s="52"/>
      <c r="AF130" s="30"/>
      <c r="AG130" s="231"/>
      <c r="AH130" s="163"/>
      <c r="AI130" s="163"/>
      <c r="AJ130" s="197"/>
      <c r="AK130" s="29"/>
      <c r="AL130" s="52"/>
      <c r="AM130" s="30"/>
      <c r="AN130" s="231"/>
      <c r="AO130" s="163"/>
      <c r="AP130" s="163"/>
      <c r="AQ130" s="197"/>
    </row>
    <row r="131" spans="1:43" ht="15" customHeight="1" x14ac:dyDescent="0.2">
      <c r="A131" s="39" t="str">
        <f>IF(IFERROR('6. Position (at entry)'!A131,"")="", "",'6. Position (at entry)'!A131)</f>
        <v/>
      </c>
      <c r="B131" s="343" t="str">
        <f>IF(IFERROR('6. Position (at entry)'!B131,"")="", "",'6. Position (at entry)'!B131)</f>
        <v/>
      </c>
      <c r="C131" s="43" t="str">
        <f>IF(IFERROR('6. Position (at entry)'!A131,"")="", "",'6. Position (at entry)'!C131)</f>
        <v/>
      </c>
      <c r="D131" s="35"/>
      <c r="E131" s="34"/>
      <c r="F131" s="8"/>
      <c r="G131" s="8"/>
      <c r="H131" s="8"/>
      <c r="I131" s="8"/>
      <c r="J131" s="8"/>
      <c r="K131" s="49"/>
      <c r="L131" s="47" t="str">
        <f>IF(AND(I131&lt;&gt;"", J131&lt;&gt;"", G131&lt;&gt;""),IFERROR(IF(ISBLANK('6. Position (at entry)'!A131), "", ((I131+J131)/G131)),""),"")</f>
        <v/>
      </c>
      <c r="M131" s="47" t="str">
        <f>IF(AND(J131&lt;&gt;"",G131&lt;&gt;""),IFERROR(IF(ISBLANK('6. Position (at entry)'!A131), "", (J131/G131)),""),"")</f>
        <v/>
      </c>
      <c r="N131" s="47" t="str">
        <f>IF(AND(I131&lt;&gt;"",G131&lt;&gt;""),IFERROR(IF(ISBLANK('6. Position (at entry)'!A131), "", (I131/G131)),""),"")</f>
        <v/>
      </c>
      <c r="O131" s="345"/>
      <c r="P131" s="345"/>
      <c r="Q131" s="395"/>
      <c r="R131" s="9"/>
      <c r="S131" s="9"/>
      <c r="T131" s="6"/>
      <c r="U131" s="5"/>
      <c r="V131" s="8"/>
      <c r="W131" s="75"/>
      <c r="X131" s="6"/>
      <c r="Y131" s="395"/>
      <c r="Z131" s="30"/>
      <c r="AA131" s="163"/>
      <c r="AB131" s="54"/>
      <c r="AC131" s="295"/>
      <c r="AD131" s="29"/>
      <c r="AE131" s="52"/>
      <c r="AF131" s="30"/>
      <c r="AG131" s="231"/>
      <c r="AH131" s="163"/>
      <c r="AI131" s="163"/>
      <c r="AJ131" s="197"/>
      <c r="AK131" s="29"/>
      <c r="AL131" s="52"/>
      <c r="AM131" s="30"/>
      <c r="AN131" s="231"/>
      <c r="AO131" s="163"/>
      <c r="AP131" s="163"/>
      <c r="AQ131" s="197"/>
    </row>
    <row r="132" spans="1:43" ht="15" customHeight="1" x14ac:dyDescent="0.2">
      <c r="A132" s="39" t="str">
        <f>IF(IFERROR('6. Position (at entry)'!A132,"")="", "",'6. Position (at entry)'!A132)</f>
        <v/>
      </c>
      <c r="B132" s="343" t="str">
        <f>IF(IFERROR('6. Position (at entry)'!B132,"")="", "",'6. Position (at entry)'!B132)</f>
        <v/>
      </c>
      <c r="C132" s="43" t="str">
        <f>IF(IFERROR('6. Position (at entry)'!A132,"")="", "",'6. Position (at entry)'!C132)</f>
        <v/>
      </c>
      <c r="D132" s="35"/>
      <c r="E132" s="34"/>
      <c r="F132" s="8"/>
      <c r="G132" s="8"/>
      <c r="H132" s="8"/>
      <c r="I132" s="8"/>
      <c r="J132" s="8"/>
      <c r="K132" s="49"/>
      <c r="L132" s="47" t="str">
        <f>IF(AND(I132&lt;&gt;"", J132&lt;&gt;"", G132&lt;&gt;""),IFERROR(IF(ISBLANK('6. Position (at entry)'!A132), "", ((I132+J132)/G132)),""),"")</f>
        <v/>
      </c>
      <c r="M132" s="47" t="str">
        <f>IF(AND(J132&lt;&gt;"",G132&lt;&gt;""),IFERROR(IF(ISBLANK('6. Position (at entry)'!A132), "", (J132/G132)),""),"")</f>
        <v/>
      </c>
      <c r="N132" s="47" t="str">
        <f>IF(AND(I132&lt;&gt;"",G132&lt;&gt;""),IFERROR(IF(ISBLANK('6. Position (at entry)'!A132), "", (I132/G132)),""),"")</f>
        <v/>
      </c>
      <c r="O132" s="345"/>
      <c r="P132" s="345"/>
      <c r="Q132" s="395"/>
      <c r="R132" s="9"/>
      <c r="S132" s="9"/>
      <c r="T132" s="6"/>
      <c r="U132" s="5"/>
      <c r="V132" s="8"/>
      <c r="W132" s="75"/>
      <c r="X132" s="6"/>
      <c r="Y132" s="395"/>
      <c r="Z132" s="30"/>
      <c r="AA132" s="163"/>
      <c r="AB132" s="54"/>
      <c r="AC132" s="295"/>
      <c r="AD132" s="29"/>
      <c r="AE132" s="52"/>
      <c r="AF132" s="30"/>
      <c r="AG132" s="231"/>
      <c r="AH132" s="163"/>
      <c r="AI132" s="163"/>
      <c r="AJ132" s="197"/>
      <c r="AK132" s="29"/>
      <c r="AL132" s="52"/>
      <c r="AM132" s="30"/>
      <c r="AN132" s="231"/>
      <c r="AO132" s="163"/>
      <c r="AP132" s="163"/>
      <c r="AQ132" s="197"/>
    </row>
    <row r="133" spans="1:43" ht="15" customHeight="1" x14ac:dyDescent="0.2">
      <c r="A133" s="39" t="str">
        <f>IF(IFERROR('6. Position (at entry)'!A133,"")="", "",'6. Position (at entry)'!A133)</f>
        <v/>
      </c>
      <c r="B133" s="343" t="str">
        <f>IF(IFERROR('6. Position (at entry)'!B133,"")="", "",'6. Position (at entry)'!B133)</f>
        <v/>
      </c>
      <c r="C133" s="43" t="str">
        <f>IF(IFERROR('6. Position (at entry)'!A133,"")="", "",'6. Position (at entry)'!C133)</f>
        <v/>
      </c>
      <c r="D133" s="35"/>
      <c r="E133" s="34"/>
      <c r="F133" s="8"/>
      <c r="G133" s="8"/>
      <c r="H133" s="8"/>
      <c r="I133" s="8"/>
      <c r="J133" s="8"/>
      <c r="K133" s="49"/>
      <c r="L133" s="47" t="str">
        <f>IF(AND(I133&lt;&gt;"", J133&lt;&gt;"", G133&lt;&gt;""),IFERROR(IF(ISBLANK('6. Position (at entry)'!A133), "", ((I133+J133)/G133)),""),"")</f>
        <v/>
      </c>
      <c r="M133" s="47" t="str">
        <f>IF(AND(J133&lt;&gt;"",G133&lt;&gt;""),IFERROR(IF(ISBLANK('6. Position (at entry)'!A133), "", (J133/G133)),""),"")</f>
        <v/>
      </c>
      <c r="N133" s="47" t="str">
        <f>IF(AND(I133&lt;&gt;"",G133&lt;&gt;""),IFERROR(IF(ISBLANK('6. Position (at entry)'!A133), "", (I133/G133)),""),"")</f>
        <v/>
      </c>
      <c r="O133" s="345"/>
      <c r="P133" s="345"/>
      <c r="Q133" s="395"/>
      <c r="R133" s="9"/>
      <c r="S133" s="9"/>
      <c r="T133" s="6"/>
      <c r="U133" s="5"/>
      <c r="V133" s="8"/>
      <c r="W133" s="75"/>
      <c r="X133" s="6"/>
      <c r="Y133" s="395"/>
      <c r="Z133" s="30"/>
      <c r="AA133" s="163"/>
      <c r="AB133" s="54"/>
      <c r="AC133" s="295"/>
      <c r="AD133" s="29"/>
      <c r="AE133" s="52"/>
      <c r="AF133" s="30"/>
      <c r="AG133" s="231"/>
      <c r="AH133" s="163"/>
      <c r="AI133" s="163"/>
      <c r="AJ133" s="197"/>
      <c r="AK133" s="29"/>
      <c r="AL133" s="52"/>
      <c r="AM133" s="30"/>
      <c r="AN133" s="231"/>
      <c r="AO133" s="163"/>
      <c r="AP133" s="163"/>
      <c r="AQ133" s="197"/>
    </row>
    <row r="134" spans="1:43" ht="15" customHeight="1" x14ac:dyDescent="0.2">
      <c r="A134" s="39" t="str">
        <f>IF(IFERROR('6. Position (at entry)'!A134,"")="", "",'6. Position (at entry)'!A134)</f>
        <v/>
      </c>
      <c r="B134" s="343" t="str">
        <f>IF(IFERROR('6. Position (at entry)'!B134,"")="", "",'6. Position (at entry)'!B134)</f>
        <v/>
      </c>
      <c r="C134" s="43" t="str">
        <f>IF(IFERROR('6. Position (at entry)'!A134,"")="", "",'6. Position (at entry)'!C134)</f>
        <v/>
      </c>
      <c r="D134" s="35"/>
      <c r="E134" s="34"/>
      <c r="F134" s="8"/>
      <c r="G134" s="8"/>
      <c r="H134" s="8"/>
      <c r="I134" s="8"/>
      <c r="J134" s="8"/>
      <c r="K134" s="49"/>
      <c r="L134" s="47" t="str">
        <f>IF(AND(I134&lt;&gt;"", J134&lt;&gt;"", G134&lt;&gt;""),IFERROR(IF(ISBLANK('6. Position (at entry)'!A134), "", ((I134+J134)/G134)),""),"")</f>
        <v/>
      </c>
      <c r="M134" s="47" t="str">
        <f>IF(AND(J134&lt;&gt;"",G134&lt;&gt;""),IFERROR(IF(ISBLANK('6. Position (at entry)'!A134), "", (J134/G134)),""),"")</f>
        <v/>
      </c>
      <c r="N134" s="47" t="str">
        <f>IF(AND(I134&lt;&gt;"",G134&lt;&gt;""),IFERROR(IF(ISBLANK('6. Position (at entry)'!A134), "", (I134/G134)),""),"")</f>
        <v/>
      </c>
      <c r="O134" s="345"/>
      <c r="P134" s="345"/>
      <c r="Q134" s="395"/>
      <c r="R134" s="9"/>
      <c r="S134" s="9"/>
      <c r="T134" s="6"/>
      <c r="U134" s="5"/>
      <c r="V134" s="8"/>
      <c r="W134" s="75"/>
      <c r="X134" s="6"/>
      <c r="Y134" s="395"/>
      <c r="Z134" s="30"/>
      <c r="AA134" s="163"/>
      <c r="AB134" s="54"/>
      <c r="AC134" s="295"/>
      <c r="AD134" s="29"/>
      <c r="AE134" s="52"/>
      <c r="AF134" s="30"/>
      <c r="AG134" s="231"/>
      <c r="AH134" s="163"/>
      <c r="AI134" s="163"/>
      <c r="AJ134" s="197"/>
      <c r="AK134" s="29"/>
      <c r="AL134" s="52"/>
      <c r="AM134" s="30"/>
      <c r="AN134" s="231"/>
      <c r="AO134" s="163"/>
      <c r="AP134" s="163"/>
      <c r="AQ134" s="197"/>
    </row>
    <row r="135" spans="1:43" ht="15" customHeight="1" x14ac:dyDescent="0.2">
      <c r="A135" s="39" t="str">
        <f>IF(IFERROR('6. Position (at entry)'!A135,"")="", "",'6. Position (at entry)'!A135)</f>
        <v/>
      </c>
      <c r="B135" s="343" t="str">
        <f>IF(IFERROR('6. Position (at entry)'!B135,"")="", "",'6. Position (at entry)'!B135)</f>
        <v/>
      </c>
      <c r="C135" s="43" t="str">
        <f>IF(IFERROR('6. Position (at entry)'!A135,"")="", "",'6. Position (at entry)'!C135)</f>
        <v/>
      </c>
      <c r="D135" s="35"/>
      <c r="E135" s="34"/>
      <c r="F135" s="8"/>
      <c r="G135" s="8"/>
      <c r="H135" s="8"/>
      <c r="I135" s="8"/>
      <c r="J135" s="8"/>
      <c r="K135" s="49"/>
      <c r="L135" s="47" t="str">
        <f>IF(AND(I135&lt;&gt;"", J135&lt;&gt;"", G135&lt;&gt;""),IFERROR(IF(ISBLANK('6. Position (at entry)'!A135), "", ((I135+J135)/G135)),""),"")</f>
        <v/>
      </c>
      <c r="M135" s="47" t="str">
        <f>IF(AND(J135&lt;&gt;"",G135&lt;&gt;""),IFERROR(IF(ISBLANK('6. Position (at entry)'!A135), "", (J135/G135)),""),"")</f>
        <v/>
      </c>
      <c r="N135" s="47" t="str">
        <f>IF(AND(I135&lt;&gt;"",G135&lt;&gt;""),IFERROR(IF(ISBLANK('6. Position (at entry)'!A135), "", (I135/G135)),""),"")</f>
        <v/>
      </c>
      <c r="O135" s="345"/>
      <c r="P135" s="345"/>
      <c r="Q135" s="395"/>
      <c r="R135" s="9"/>
      <c r="S135" s="9"/>
      <c r="T135" s="6"/>
      <c r="U135" s="5"/>
      <c r="V135" s="8"/>
      <c r="W135" s="75"/>
      <c r="X135" s="6"/>
      <c r="Y135" s="395"/>
      <c r="Z135" s="30"/>
      <c r="AA135" s="163"/>
      <c r="AB135" s="54"/>
      <c r="AC135" s="295"/>
      <c r="AD135" s="29"/>
      <c r="AE135" s="52"/>
      <c r="AF135" s="30"/>
      <c r="AG135" s="231"/>
      <c r="AH135" s="163"/>
      <c r="AI135" s="163"/>
      <c r="AJ135" s="197"/>
      <c r="AK135" s="29"/>
      <c r="AL135" s="52"/>
      <c r="AM135" s="30"/>
      <c r="AN135" s="231"/>
      <c r="AO135" s="163"/>
      <c r="AP135" s="163"/>
      <c r="AQ135" s="197"/>
    </row>
    <row r="136" spans="1:43" ht="15" customHeight="1" x14ac:dyDescent="0.2">
      <c r="A136" s="39" t="str">
        <f>IF(IFERROR('6. Position (at entry)'!A136,"")="", "",'6. Position (at entry)'!A136)</f>
        <v/>
      </c>
      <c r="B136" s="343" t="str">
        <f>IF(IFERROR('6. Position (at entry)'!B136,"")="", "",'6. Position (at entry)'!B136)</f>
        <v/>
      </c>
      <c r="C136" s="43" t="str">
        <f>IF(IFERROR('6. Position (at entry)'!A136,"")="", "",'6. Position (at entry)'!C136)</f>
        <v/>
      </c>
      <c r="D136" s="35"/>
      <c r="E136" s="34"/>
      <c r="F136" s="8"/>
      <c r="G136" s="8"/>
      <c r="H136" s="8"/>
      <c r="I136" s="8"/>
      <c r="J136" s="8"/>
      <c r="K136" s="49"/>
      <c r="L136" s="47" t="str">
        <f>IF(AND(I136&lt;&gt;"", J136&lt;&gt;"", G136&lt;&gt;""),IFERROR(IF(ISBLANK('6. Position (at entry)'!A136), "", ((I136+J136)/G136)),""),"")</f>
        <v/>
      </c>
      <c r="M136" s="47" t="str">
        <f>IF(AND(J136&lt;&gt;"",G136&lt;&gt;""),IFERROR(IF(ISBLANK('6. Position (at entry)'!A136), "", (J136/G136)),""),"")</f>
        <v/>
      </c>
      <c r="N136" s="47" t="str">
        <f>IF(AND(I136&lt;&gt;"",G136&lt;&gt;""),IFERROR(IF(ISBLANK('6. Position (at entry)'!A136), "", (I136/G136)),""),"")</f>
        <v/>
      </c>
      <c r="O136" s="345"/>
      <c r="P136" s="345"/>
      <c r="Q136" s="395"/>
      <c r="R136" s="9"/>
      <c r="S136" s="9"/>
      <c r="T136" s="6"/>
      <c r="U136" s="5"/>
      <c r="V136" s="8"/>
      <c r="W136" s="75"/>
      <c r="X136" s="6"/>
      <c r="Y136" s="395"/>
      <c r="Z136" s="30"/>
      <c r="AA136" s="163"/>
      <c r="AB136" s="54"/>
      <c r="AC136" s="295"/>
      <c r="AD136" s="29"/>
      <c r="AE136" s="52"/>
      <c r="AF136" s="30"/>
      <c r="AG136" s="231"/>
      <c r="AH136" s="163"/>
      <c r="AI136" s="163"/>
      <c r="AJ136" s="197"/>
      <c r="AK136" s="29"/>
      <c r="AL136" s="52"/>
      <c r="AM136" s="30"/>
      <c r="AN136" s="231"/>
      <c r="AO136" s="163"/>
      <c r="AP136" s="163"/>
      <c r="AQ136" s="197"/>
    </row>
    <row r="137" spans="1:43" ht="15" customHeight="1" x14ac:dyDescent="0.2">
      <c r="A137" s="39" t="str">
        <f>IF(IFERROR('6. Position (at entry)'!A137,"")="", "",'6. Position (at entry)'!A137)</f>
        <v/>
      </c>
      <c r="B137" s="343" t="str">
        <f>IF(IFERROR('6. Position (at entry)'!B137,"")="", "",'6. Position (at entry)'!B137)</f>
        <v/>
      </c>
      <c r="C137" s="43" t="str">
        <f>IF(IFERROR('6. Position (at entry)'!A137,"")="", "",'6. Position (at entry)'!C137)</f>
        <v/>
      </c>
      <c r="D137" s="35"/>
      <c r="E137" s="34"/>
      <c r="F137" s="8"/>
      <c r="G137" s="8"/>
      <c r="H137" s="8"/>
      <c r="I137" s="8"/>
      <c r="J137" s="8"/>
      <c r="K137" s="49"/>
      <c r="L137" s="47" t="str">
        <f>IF(AND(I137&lt;&gt;"", J137&lt;&gt;"", G137&lt;&gt;""),IFERROR(IF(ISBLANK('6. Position (at entry)'!A137), "", ((I137+J137)/G137)),""),"")</f>
        <v/>
      </c>
      <c r="M137" s="47" t="str">
        <f>IF(AND(J137&lt;&gt;"",G137&lt;&gt;""),IFERROR(IF(ISBLANK('6. Position (at entry)'!A137), "", (J137/G137)),""),"")</f>
        <v/>
      </c>
      <c r="N137" s="47" t="str">
        <f>IF(AND(I137&lt;&gt;"",G137&lt;&gt;""),IFERROR(IF(ISBLANK('6. Position (at entry)'!A137), "", (I137/G137)),""),"")</f>
        <v/>
      </c>
      <c r="O137" s="345"/>
      <c r="P137" s="345"/>
      <c r="Q137" s="395"/>
      <c r="R137" s="9"/>
      <c r="S137" s="9"/>
      <c r="T137" s="6"/>
      <c r="U137" s="5"/>
      <c r="V137" s="8"/>
      <c r="W137" s="75"/>
      <c r="X137" s="6"/>
      <c r="Y137" s="395"/>
      <c r="Z137" s="30"/>
      <c r="AA137" s="163"/>
      <c r="AB137" s="54"/>
      <c r="AC137" s="295"/>
      <c r="AD137" s="29"/>
      <c r="AE137" s="52"/>
      <c r="AF137" s="30"/>
      <c r="AG137" s="231"/>
      <c r="AH137" s="163"/>
      <c r="AI137" s="163"/>
      <c r="AJ137" s="197"/>
      <c r="AK137" s="29"/>
      <c r="AL137" s="52"/>
      <c r="AM137" s="30"/>
      <c r="AN137" s="231"/>
      <c r="AO137" s="163"/>
      <c r="AP137" s="163"/>
      <c r="AQ137" s="197"/>
    </row>
    <row r="138" spans="1:43" ht="15" customHeight="1" x14ac:dyDescent="0.2">
      <c r="A138" s="39" t="str">
        <f>IF(IFERROR('6. Position (at entry)'!A138,"")="", "",'6. Position (at entry)'!A138)</f>
        <v/>
      </c>
      <c r="B138" s="343" t="str">
        <f>IF(IFERROR('6. Position (at entry)'!B138,"")="", "",'6. Position (at entry)'!B138)</f>
        <v/>
      </c>
      <c r="C138" s="43" t="str">
        <f>IF(IFERROR('6. Position (at entry)'!A138,"")="", "",'6. Position (at entry)'!C138)</f>
        <v/>
      </c>
      <c r="D138" s="35"/>
      <c r="E138" s="34"/>
      <c r="F138" s="8"/>
      <c r="G138" s="8"/>
      <c r="H138" s="8"/>
      <c r="I138" s="8"/>
      <c r="J138" s="8"/>
      <c r="K138" s="49"/>
      <c r="L138" s="47" t="str">
        <f>IF(AND(I138&lt;&gt;"", J138&lt;&gt;"", G138&lt;&gt;""),IFERROR(IF(ISBLANK('6. Position (at entry)'!A138), "", ((I138+J138)/G138)),""),"")</f>
        <v/>
      </c>
      <c r="M138" s="47" t="str">
        <f>IF(AND(J138&lt;&gt;"",G138&lt;&gt;""),IFERROR(IF(ISBLANK('6. Position (at entry)'!A138), "", (J138/G138)),""),"")</f>
        <v/>
      </c>
      <c r="N138" s="47" t="str">
        <f>IF(AND(I138&lt;&gt;"",G138&lt;&gt;""),IFERROR(IF(ISBLANK('6. Position (at entry)'!A138), "", (I138/G138)),""),"")</f>
        <v/>
      </c>
      <c r="O138" s="345"/>
      <c r="P138" s="345"/>
      <c r="Q138" s="395"/>
      <c r="R138" s="9"/>
      <c r="S138" s="9"/>
      <c r="T138" s="6"/>
      <c r="U138" s="5"/>
      <c r="V138" s="8"/>
      <c r="W138" s="75"/>
      <c r="X138" s="6"/>
      <c r="Y138" s="395"/>
      <c r="Z138" s="30"/>
      <c r="AA138" s="163"/>
      <c r="AB138" s="54"/>
      <c r="AC138" s="295"/>
      <c r="AD138" s="29"/>
      <c r="AE138" s="52"/>
      <c r="AF138" s="30"/>
      <c r="AG138" s="231"/>
      <c r="AH138" s="163"/>
      <c r="AI138" s="163"/>
      <c r="AJ138" s="197"/>
      <c r="AK138" s="29"/>
      <c r="AL138" s="52"/>
      <c r="AM138" s="30"/>
      <c r="AN138" s="231"/>
      <c r="AO138" s="163"/>
      <c r="AP138" s="163"/>
      <c r="AQ138" s="197"/>
    </row>
    <row r="139" spans="1:43" ht="15" customHeight="1" x14ac:dyDescent="0.2">
      <c r="A139" s="39" t="str">
        <f>IF(IFERROR('6. Position (at entry)'!A139,"")="", "",'6. Position (at entry)'!A139)</f>
        <v/>
      </c>
      <c r="B139" s="343" t="str">
        <f>IF(IFERROR('6. Position (at entry)'!B139,"")="", "",'6. Position (at entry)'!B139)</f>
        <v/>
      </c>
      <c r="C139" s="43" t="str">
        <f>IF(IFERROR('6. Position (at entry)'!A139,"")="", "",'6. Position (at entry)'!C139)</f>
        <v/>
      </c>
      <c r="D139" s="35"/>
      <c r="E139" s="34"/>
      <c r="F139" s="8"/>
      <c r="G139" s="8"/>
      <c r="H139" s="8"/>
      <c r="I139" s="8"/>
      <c r="J139" s="8"/>
      <c r="K139" s="49"/>
      <c r="L139" s="47" t="str">
        <f>IF(AND(I139&lt;&gt;"", J139&lt;&gt;"", G139&lt;&gt;""),IFERROR(IF(ISBLANK('6. Position (at entry)'!A139), "", ((I139+J139)/G139)),""),"")</f>
        <v/>
      </c>
      <c r="M139" s="47" t="str">
        <f>IF(AND(J139&lt;&gt;"",G139&lt;&gt;""),IFERROR(IF(ISBLANK('6. Position (at entry)'!A139), "", (J139/G139)),""),"")</f>
        <v/>
      </c>
      <c r="N139" s="47" t="str">
        <f>IF(AND(I139&lt;&gt;"",G139&lt;&gt;""),IFERROR(IF(ISBLANK('6. Position (at entry)'!A139), "", (I139/G139)),""),"")</f>
        <v/>
      </c>
      <c r="O139" s="345"/>
      <c r="P139" s="345"/>
      <c r="Q139" s="395"/>
      <c r="R139" s="9"/>
      <c r="S139" s="9"/>
      <c r="T139" s="6"/>
      <c r="U139" s="5"/>
      <c r="V139" s="8"/>
      <c r="W139" s="75"/>
      <c r="X139" s="6"/>
      <c r="Y139" s="395"/>
      <c r="Z139" s="30"/>
      <c r="AA139" s="163"/>
      <c r="AB139" s="54"/>
      <c r="AC139" s="295"/>
      <c r="AD139" s="29"/>
      <c r="AE139" s="52"/>
      <c r="AF139" s="30"/>
      <c r="AG139" s="231"/>
      <c r="AH139" s="163"/>
      <c r="AI139" s="163"/>
      <c r="AJ139" s="197"/>
      <c r="AK139" s="29"/>
      <c r="AL139" s="52"/>
      <c r="AM139" s="30"/>
      <c r="AN139" s="231"/>
      <c r="AO139" s="163"/>
      <c r="AP139" s="163"/>
      <c r="AQ139" s="197"/>
    </row>
    <row r="140" spans="1:43" ht="15" customHeight="1" x14ac:dyDescent="0.2">
      <c r="A140" s="39" t="str">
        <f>IF(IFERROR('6. Position (at entry)'!A140,"")="", "",'6. Position (at entry)'!A140)</f>
        <v/>
      </c>
      <c r="B140" s="343" t="str">
        <f>IF(IFERROR('6. Position (at entry)'!B140,"")="", "",'6. Position (at entry)'!B140)</f>
        <v/>
      </c>
      <c r="C140" s="43" t="str">
        <f>IF(IFERROR('6. Position (at entry)'!A140,"")="", "",'6. Position (at entry)'!C140)</f>
        <v/>
      </c>
      <c r="D140" s="35"/>
      <c r="E140" s="34"/>
      <c r="F140" s="8"/>
      <c r="G140" s="8"/>
      <c r="H140" s="8"/>
      <c r="I140" s="8"/>
      <c r="J140" s="8"/>
      <c r="K140" s="49"/>
      <c r="L140" s="47" t="str">
        <f>IF(AND(I140&lt;&gt;"", J140&lt;&gt;"", G140&lt;&gt;""),IFERROR(IF(ISBLANK('6. Position (at entry)'!A140), "", ((I140+J140)/G140)),""),"")</f>
        <v/>
      </c>
      <c r="M140" s="47" t="str">
        <f>IF(AND(J140&lt;&gt;"",G140&lt;&gt;""),IFERROR(IF(ISBLANK('6. Position (at entry)'!A140), "", (J140/G140)),""),"")</f>
        <v/>
      </c>
      <c r="N140" s="47" t="str">
        <f>IF(AND(I140&lt;&gt;"",G140&lt;&gt;""),IFERROR(IF(ISBLANK('6. Position (at entry)'!A140), "", (I140/G140)),""),"")</f>
        <v/>
      </c>
      <c r="O140" s="345"/>
      <c r="P140" s="345"/>
      <c r="Q140" s="395"/>
      <c r="R140" s="9"/>
      <c r="S140" s="9"/>
      <c r="T140" s="6"/>
      <c r="U140" s="5"/>
      <c r="V140" s="8"/>
      <c r="W140" s="75"/>
      <c r="X140" s="6"/>
      <c r="Y140" s="395"/>
      <c r="Z140" s="30"/>
      <c r="AA140" s="163"/>
      <c r="AB140" s="54"/>
      <c r="AC140" s="295"/>
      <c r="AD140" s="29"/>
      <c r="AE140" s="52"/>
      <c r="AF140" s="30"/>
      <c r="AG140" s="231"/>
      <c r="AH140" s="163"/>
      <c r="AI140" s="163"/>
      <c r="AJ140" s="197"/>
      <c r="AK140" s="29"/>
      <c r="AL140" s="52"/>
      <c r="AM140" s="30"/>
      <c r="AN140" s="231"/>
      <c r="AO140" s="163"/>
      <c r="AP140" s="163"/>
      <c r="AQ140" s="197"/>
    </row>
    <row r="141" spans="1:43" ht="15" customHeight="1" x14ac:dyDescent="0.2">
      <c r="A141" s="39" t="str">
        <f>IF(IFERROR('6. Position (at entry)'!A141,"")="", "",'6. Position (at entry)'!A141)</f>
        <v/>
      </c>
      <c r="B141" s="343" t="str">
        <f>IF(IFERROR('6. Position (at entry)'!B141,"")="", "",'6. Position (at entry)'!B141)</f>
        <v/>
      </c>
      <c r="C141" s="43" t="str">
        <f>IF(IFERROR('6. Position (at entry)'!A141,"")="", "",'6. Position (at entry)'!C141)</f>
        <v/>
      </c>
      <c r="D141" s="35"/>
      <c r="E141" s="34"/>
      <c r="F141" s="8"/>
      <c r="G141" s="8"/>
      <c r="H141" s="8"/>
      <c r="I141" s="8"/>
      <c r="J141" s="8"/>
      <c r="K141" s="49"/>
      <c r="L141" s="47" t="str">
        <f>IF(AND(I141&lt;&gt;"", J141&lt;&gt;"", G141&lt;&gt;""),IFERROR(IF(ISBLANK('6. Position (at entry)'!A141), "", ((I141+J141)/G141)),""),"")</f>
        <v/>
      </c>
      <c r="M141" s="47" t="str">
        <f>IF(AND(J141&lt;&gt;"",G141&lt;&gt;""),IFERROR(IF(ISBLANK('6. Position (at entry)'!A141), "", (J141/G141)),""),"")</f>
        <v/>
      </c>
      <c r="N141" s="47" t="str">
        <f>IF(AND(I141&lt;&gt;"",G141&lt;&gt;""),IFERROR(IF(ISBLANK('6. Position (at entry)'!A141), "", (I141/G141)),""),"")</f>
        <v/>
      </c>
      <c r="O141" s="345"/>
      <c r="P141" s="345"/>
      <c r="Q141" s="395"/>
      <c r="R141" s="9"/>
      <c r="S141" s="9"/>
      <c r="T141" s="6"/>
      <c r="U141" s="5"/>
      <c r="V141" s="8"/>
      <c r="W141" s="75"/>
      <c r="X141" s="6"/>
      <c r="Y141" s="395"/>
      <c r="Z141" s="30"/>
      <c r="AA141" s="163"/>
      <c r="AB141" s="54"/>
      <c r="AC141" s="295"/>
      <c r="AD141" s="29"/>
      <c r="AE141" s="52"/>
      <c r="AF141" s="30"/>
      <c r="AG141" s="231"/>
      <c r="AH141" s="163"/>
      <c r="AI141" s="163"/>
      <c r="AJ141" s="197"/>
      <c r="AK141" s="29"/>
      <c r="AL141" s="52"/>
      <c r="AM141" s="30"/>
      <c r="AN141" s="231"/>
      <c r="AO141" s="163"/>
      <c r="AP141" s="163"/>
      <c r="AQ141" s="197"/>
    </row>
    <row r="142" spans="1:43" ht="15" customHeight="1" x14ac:dyDescent="0.2">
      <c r="A142" s="39" t="str">
        <f>IF(IFERROR('6. Position (at entry)'!A142,"")="", "",'6. Position (at entry)'!A142)</f>
        <v/>
      </c>
      <c r="B142" s="343" t="str">
        <f>IF(IFERROR('6. Position (at entry)'!B142,"")="", "",'6. Position (at entry)'!B142)</f>
        <v/>
      </c>
      <c r="C142" s="43" t="str">
        <f>IF(IFERROR('6. Position (at entry)'!A142,"")="", "",'6. Position (at entry)'!C142)</f>
        <v/>
      </c>
      <c r="D142" s="35"/>
      <c r="E142" s="34"/>
      <c r="F142" s="8"/>
      <c r="G142" s="8"/>
      <c r="H142" s="8"/>
      <c r="I142" s="8"/>
      <c r="J142" s="8"/>
      <c r="K142" s="49"/>
      <c r="L142" s="47" t="str">
        <f>IF(AND(I142&lt;&gt;"", J142&lt;&gt;"", G142&lt;&gt;""),IFERROR(IF(ISBLANK('6. Position (at entry)'!A142), "", ((I142+J142)/G142)),""),"")</f>
        <v/>
      </c>
      <c r="M142" s="47" t="str">
        <f>IF(AND(J142&lt;&gt;"",G142&lt;&gt;""),IFERROR(IF(ISBLANK('6. Position (at entry)'!A142), "", (J142/G142)),""),"")</f>
        <v/>
      </c>
      <c r="N142" s="47" t="str">
        <f>IF(AND(I142&lt;&gt;"",G142&lt;&gt;""),IFERROR(IF(ISBLANK('6. Position (at entry)'!A142), "", (I142/G142)),""),"")</f>
        <v/>
      </c>
      <c r="O142" s="345"/>
      <c r="P142" s="345"/>
      <c r="Q142" s="395"/>
      <c r="R142" s="9"/>
      <c r="S142" s="9"/>
      <c r="T142" s="6"/>
      <c r="U142" s="5"/>
      <c r="V142" s="8"/>
      <c r="W142" s="75"/>
      <c r="X142" s="6"/>
      <c r="Y142" s="395"/>
      <c r="Z142" s="30"/>
      <c r="AA142" s="163"/>
      <c r="AB142" s="54"/>
      <c r="AC142" s="295"/>
      <c r="AD142" s="29"/>
      <c r="AE142" s="52"/>
      <c r="AF142" s="30"/>
      <c r="AG142" s="231"/>
      <c r="AH142" s="163"/>
      <c r="AI142" s="163"/>
      <c r="AJ142" s="197"/>
      <c r="AK142" s="29"/>
      <c r="AL142" s="52"/>
      <c r="AM142" s="30"/>
      <c r="AN142" s="231"/>
      <c r="AO142" s="163"/>
      <c r="AP142" s="163"/>
      <c r="AQ142" s="197"/>
    </row>
    <row r="143" spans="1:43" ht="15" customHeight="1" x14ac:dyDescent="0.2">
      <c r="A143" s="39" t="str">
        <f>IF(IFERROR('6. Position (at entry)'!A143,"")="", "",'6. Position (at entry)'!A143)</f>
        <v/>
      </c>
      <c r="B143" s="343" t="str">
        <f>IF(IFERROR('6. Position (at entry)'!B143,"")="", "",'6. Position (at entry)'!B143)</f>
        <v/>
      </c>
      <c r="C143" s="43" t="str">
        <f>IF(IFERROR('6. Position (at entry)'!A143,"")="", "",'6. Position (at entry)'!C143)</f>
        <v/>
      </c>
      <c r="D143" s="35"/>
      <c r="E143" s="34"/>
      <c r="F143" s="8"/>
      <c r="G143" s="8"/>
      <c r="H143" s="8"/>
      <c r="I143" s="8"/>
      <c r="J143" s="8"/>
      <c r="K143" s="49"/>
      <c r="L143" s="47" t="str">
        <f>IF(AND(I143&lt;&gt;"", J143&lt;&gt;"", G143&lt;&gt;""),IFERROR(IF(ISBLANK('6. Position (at entry)'!A143), "", ((I143+J143)/G143)),""),"")</f>
        <v/>
      </c>
      <c r="M143" s="47" t="str">
        <f>IF(AND(J143&lt;&gt;"",G143&lt;&gt;""),IFERROR(IF(ISBLANK('6. Position (at entry)'!A143), "", (J143/G143)),""),"")</f>
        <v/>
      </c>
      <c r="N143" s="47" t="str">
        <f>IF(AND(I143&lt;&gt;"",G143&lt;&gt;""),IFERROR(IF(ISBLANK('6. Position (at entry)'!A143), "", (I143/G143)),""),"")</f>
        <v/>
      </c>
      <c r="O143" s="345"/>
      <c r="P143" s="345"/>
      <c r="Q143" s="395"/>
      <c r="R143" s="9"/>
      <c r="S143" s="9"/>
      <c r="T143" s="6"/>
      <c r="U143" s="5"/>
      <c r="V143" s="8"/>
      <c r="W143" s="75"/>
      <c r="X143" s="6"/>
      <c r="Y143" s="395"/>
      <c r="Z143" s="30"/>
      <c r="AA143" s="163"/>
      <c r="AB143" s="54"/>
      <c r="AC143" s="295"/>
      <c r="AD143" s="29"/>
      <c r="AE143" s="52"/>
      <c r="AF143" s="30"/>
      <c r="AG143" s="231"/>
      <c r="AH143" s="163"/>
      <c r="AI143" s="163"/>
      <c r="AJ143" s="197"/>
      <c r="AK143" s="29"/>
      <c r="AL143" s="52"/>
      <c r="AM143" s="30"/>
      <c r="AN143" s="231"/>
      <c r="AO143" s="163"/>
      <c r="AP143" s="163"/>
      <c r="AQ143" s="197"/>
    </row>
    <row r="144" spans="1:43" ht="15" customHeight="1" x14ac:dyDescent="0.2">
      <c r="A144" s="39" t="str">
        <f>IF(IFERROR('6. Position (at entry)'!A144,"")="", "",'6. Position (at entry)'!A144)</f>
        <v/>
      </c>
      <c r="B144" s="343" t="str">
        <f>IF(IFERROR('6. Position (at entry)'!B144,"")="", "",'6. Position (at entry)'!B144)</f>
        <v/>
      </c>
      <c r="C144" s="43" t="str">
        <f>IF(IFERROR('6. Position (at entry)'!A144,"")="", "",'6. Position (at entry)'!C144)</f>
        <v/>
      </c>
      <c r="D144" s="35"/>
      <c r="E144" s="34"/>
      <c r="F144" s="8"/>
      <c r="G144" s="8"/>
      <c r="H144" s="8"/>
      <c r="I144" s="8"/>
      <c r="J144" s="8"/>
      <c r="K144" s="49"/>
      <c r="L144" s="47" t="str">
        <f>IF(AND(I144&lt;&gt;"", J144&lt;&gt;"", G144&lt;&gt;""),IFERROR(IF(ISBLANK('6. Position (at entry)'!A144), "", ((I144+J144)/G144)),""),"")</f>
        <v/>
      </c>
      <c r="M144" s="47" t="str">
        <f>IF(AND(J144&lt;&gt;"",G144&lt;&gt;""),IFERROR(IF(ISBLANK('6. Position (at entry)'!A144), "", (J144/G144)),""),"")</f>
        <v/>
      </c>
      <c r="N144" s="47" t="str">
        <f>IF(AND(I144&lt;&gt;"",G144&lt;&gt;""),IFERROR(IF(ISBLANK('6. Position (at entry)'!A144), "", (I144/G144)),""),"")</f>
        <v/>
      </c>
      <c r="O144" s="345"/>
      <c r="P144" s="345"/>
      <c r="Q144" s="395"/>
      <c r="R144" s="9"/>
      <c r="S144" s="9"/>
      <c r="T144" s="6"/>
      <c r="U144" s="5"/>
      <c r="V144" s="8"/>
      <c r="W144" s="75"/>
      <c r="X144" s="6"/>
      <c r="Y144" s="395"/>
      <c r="Z144" s="30"/>
      <c r="AA144" s="163"/>
      <c r="AB144" s="54"/>
      <c r="AC144" s="295"/>
      <c r="AD144" s="29"/>
      <c r="AE144" s="52"/>
      <c r="AF144" s="30"/>
      <c r="AG144" s="231"/>
      <c r="AH144" s="163"/>
      <c r="AI144" s="163"/>
      <c r="AJ144" s="197"/>
      <c r="AK144" s="29"/>
      <c r="AL144" s="52"/>
      <c r="AM144" s="30"/>
      <c r="AN144" s="231"/>
      <c r="AO144" s="163"/>
      <c r="AP144" s="163"/>
      <c r="AQ144" s="197"/>
    </row>
    <row r="145" spans="1:43" ht="15" customHeight="1" x14ac:dyDescent="0.2">
      <c r="A145" s="39" t="str">
        <f>IF(IFERROR('6. Position (at entry)'!A145,"")="", "",'6. Position (at entry)'!A145)</f>
        <v/>
      </c>
      <c r="B145" s="343" t="str">
        <f>IF(IFERROR('6. Position (at entry)'!B145,"")="", "",'6. Position (at entry)'!B145)</f>
        <v/>
      </c>
      <c r="C145" s="43" t="str">
        <f>IF(IFERROR('6. Position (at entry)'!A145,"")="", "",'6. Position (at entry)'!C145)</f>
        <v/>
      </c>
      <c r="D145" s="35"/>
      <c r="E145" s="34"/>
      <c r="F145" s="8"/>
      <c r="G145" s="8"/>
      <c r="H145" s="8"/>
      <c r="I145" s="8"/>
      <c r="J145" s="8"/>
      <c r="K145" s="49"/>
      <c r="L145" s="47" t="str">
        <f>IF(AND(I145&lt;&gt;"", J145&lt;&gt;"", G145&lt;&gt;""),IFERROR(IF(ISBLANK('6. Position (at entry)'!A145), "", ((I145+J145)/G145)),""),"")</f>
        <v/>
      </c>
      <c r="M145" s="47" t="str">
        <f>IF(AND(J145&lt;&gt;"",G145&lt;&gt;""),IFERROR(IF(ISBLANK('6. Position (at entry)'!A145), "", (J145/G145)),""),"")</f>
        <v/>
      </c>
      <c r="N145" s="47" t="str">
        <f>IF(AND(I145&lt;&gt;"",G145&lt;&gt;""),IFERROR(IF(ISBLANK('6. Position (at entry)'!A145), "", (I145/G145)),""),"")</f>
        <v/>
      </c>
      <c r="O145" s="345"/>
      <c r="P145" s="345"/>
      <c r="Q145" s="395"/>
      <c r="R145" s="9"/>
      <c r="S145" s="9"/>
      <c r="T145" s="6"/>
      <c r="U145" s="5"/>
      <c r="V145" s="8"/>
      <c r="W145" s="75"/>
      <c r="X145" s="6"/>
      <c r="Y145" s="395"/>
      <c r="Z145" s="30"/>
      <c r="AA145" s="163"/>
      <c r="AB145" s="54"/>
      <c r="AC145" s="295"/>
      <c r="AD145" s="29"/>
      <c r="AE145" s="52"/>
      <c r="AF145" s="30"/>
      <c r="AG145" s="231"/>
      <c r="AH145" s="163"/>
      <c r="AI145" s="163"/>
      <c r="AJ145" s="197"/>
      <c r="AK145" s="29"/>
      <c r="AL145" s="52"/>
      <c r="AM145" s="30"/>
      <c r="AN145" s="231"/>
      <c r="AO145" s="163"/>
      <c r="AP145" s="163"/>
      <c r="AQ145" s="197"/>
    </row>
    <row r="146" spans="1:43" ht="15" customHeight="1" x14ac:dyDescent="0.2">
      <c r="A146" s="39" t="str">
        <f>IF(IFERROR('6. Position (at entry)'!A146,"")="", "",'6. Position (at entry)'!A146)</f>
        <v/>
      </c>
      <c r="B146" s="343" t="str">
        <f>IF(IFERROR('6. Position (at entry)'!B146,"")="", "",'6. Position (at entry)'!B146)</f>
        <v/>
      </c>
      <c r="C146" s="43" t="str">
        <f>IF(IFERROR('6. Position (at entry)'!A146,"")="", "",'6. Position (at entry)'!C146)</f>
        <v/>
      </c>
      <c r="D146" s="35"/>
      <c r="E146" s="34"/>
      <c r="F146" s="8"/>
      <c r="G146" s="8"/>
      <c r="H146" s="8"/>
      <c r="I146" s="8"/>
      <c r="J146" s="8"/>
      <c r="K146" s="49"/>
      <c r="L146" s="47" t="str">
        <f>IF(AND(I146&lt;&gt;"", J146&lt;&gt;"", G146&lt;&gt;""),IFERROR(IF(ISBLANK('6. Position (at entry)'!A146), "", ((I146+J146)/G146)),""),"")</f>
        <v/>
      </c>
      <c r="M146" s="47" t="str">
        <f>IF(AND(J146&lt;&gt;"",G146&lt;&gt;""),IFERROR(IF(ISBLANK('6. Position (at entry)'!A146), "", (J146/G146)),""),"")</f>
        <v/>
      </c>
      <c r="N146" s="47" t="str">
        <f>IF(AND(I146&lt;&gt;"",G146&lt;&gt;""),IFERROR(IF(ISBLANK('6. Position (at entry)'!A146), "", (I146/G146)),""),"")</f>
        <v/>
      </c>
      <c r="O146" s="345"/>
      <c r="P146" s="345"/>
      <c r="Q146" s="395"/>
      <c r="R146" s="9"/>
      <c r="S146" s="9"/>
      <c r="T146" s="6"/>
      <c r="U146" s="5"/>
      <c r="V146" s="8"/>
      <c r="W146" s="75"/>
      <c r="X146" s="6"/>
      <c r="Y146" s="395"/>
      <c r="Z146" s="30"/>
      <c r="AA146" s="163"/>
      <c r="AB146" s="54"/>
      <c r="AC146" s="295"/>
      <c r="AD146" s="29"/>
      <c r="AE146" s="52"/>
      <c r="AF146" s="30"/>
      <c r="AG146" s="231"/>
      <c r="AH146" s="163"/>
      <c r="AI146" s="163"/>
      <c r="AJ146" s="197"/>
      <c r="AK146" s="29"/>
      <c r="AL146" s="52"/>
      <c r="AM146" s="30"/>
      <c r="AN146" s="231"/>
      <c r="AO146" s="163"/>
      <c r="AP146" s="163"/>
      <c r="AQ146" s="197"/>
    </row>
    <row r="147" spans="1:43" ht="15" customHeight="1" x14ac:dyDescent="0.2">
      <c r="A147" s="39" t="str">
        <f>IF(IFERROR('6. Position (at entry)'!A147,"")="", "",'6. Position (at entry)'!A147)</f>
        <v/>
      </c>
      <c r="B147" s="343" t="str">
        <f>IF(IFERROR('6. Position (at entry)'!B147,"")="", "",'6. Position (at entry)'!B147)</f>
        <v/>
      </c>
      <c r="C147" s="43" t="str">
        <f>IF(IFERROR('6. Position (at entry)'!A147,"")="", "",'6. Position (at entry)'!C147)</f>
        <v/>
      </c>
      <c r="D147" s="35"/>
      <c r="E147" s="34"/>
      <c r="F147" s="8"/>
      <c r="G147" s="8"/>
      <c r="H147" s="8"/>
      <c r="I147" s="8"/>
      <c r="J147" s="8"/>
      <c r="K147" s="49"/>
      <c r="L147" s="47" t="str">
        <f>IF(AND(I147&lt;&gt;"", J147&lt;&gt;"", G147&lt;&gt;""),IFERROR(IF(ISBLANK('6. Position (at entry)'!A147), "", ((I147+J147)/G147)),""),"")</f>
        <v/>
      </c>
      <c r="M147" s="47" t="str">
        <f>IF(AND(J147&lt;&gt;"",G147&lt;&gt;""),IFERROR(IF(ISBLANK('6. Position (at entry)'!A147), "", (J147/G147)),""),"")</f>
        <v/>
      </c>
      <c r="N147" s="47" t="str">
        <f>IF(AND(I147&lt;&gt;"",G147&lt;&gt;""),IFERROR(IF(ISBLANK('6. Position (at entry)'!A147), "", (I147/G147)),""),"")</f>
        <v/>
      </c>
      <c r="O147" s="345"/>
      <c r="P147" s="345"/>
      <c r="Q147" s="395"/>
      <c r="R147" s="9"/>
      <c r="S147" s="9"/>
      <c r="T147" s="6"/>
      <c r="U147" s="5"/>
      <c r="V147" s="8"/>
      <c r="W147" s="75"/>
      <c r="X147" s="6"/>
      <c r="Y147" s="395"/>
      <c r="Z147" s="30"/>
      <c r="AA147" s="163"/>
      <c r="AB147" s="54"/>
      <c r="AC147" s="295"/>
      <c r="AD147" s="29"/>
      <c r="AE147" s="52"/>
      <c r="AF147" s="30"/>
      <c r="AG147" s="231"/>
      <c r="AH147" s="163"/>
      <c r="AI147" s="163"/>
      <c r="AJ147" s="197"/>
      <c r="AK147" s="29"/>
      <c r="AL147" s="52"/>
      <c r="AM147" s="30"/>
      <c r="AN147" s="231"/>
      <c r="AO147" s="163"/>
      <c r="AP147" s="163"/>
      <c r="AQ147" s="197"/>
    </row>
    <row r="148" spans="1:43" ht="15" customHeight="1" x14ac:dyDescent="0.2">
      <c r="A148" s="39" t="str">
        <f>IF(IFERROR('6. Position (at entry)'!A148,"")="", "",'6. Position (at entry)'!A148)</f>
        <v/>
      </c>
      <c r="B148" s="343" t="str">
        <f>IF(IFERROR('6. Position (at entry)'!B148,"")="", "",'6. Position (at entry)'!B148)</f>
        <v/>
      </c>
      <c r="C148" s="43" t="str">
        <f>IF(IFERROR('6. Position (at entry)'!A148,"")="", "",'6. Position (at entry)'!C148)</f>
        <v/>
      </c>
      <c r="D148" s="35"/>
      <c r="E148" s="34"/>
      <c r="F148" s="8"/>
      <c r="G148" s="8"/>
      <c r="H148" s="8"/>
      <c r="I148" s="8"/>
      <c r="J148" s="8"/>
      <c r="K148" s="49"/>
      <c r="L148" s="47" t="str">
        <f>IF(AND(I148&lt;&gt;"", J148&lt;&gt;"", G148&lt;&gt;""),IFERROR(IF(ISBLANK('6. Position (at entry)'!A148), "", ((I148+J148)/G148)),""),"")</f>
        <v/>
      </c>
      <c r="M148" s="47" t="str">
        <f>IF(AND(J148&lt;&gt;"",G148&lt;&gt;""),IFERROR(IF(ISBLANK('6. Position (at entry)'!A148), "", (J148/G148)),""),"")</f>
        <v/>
      </c>
      <c r="N148" s="47" t="str">
        <f>IF(AND(I148&lt;&gt;"",G148&lt;&gt;""),IFERROR(IF(ISBLANK('6. Position (at entry)'!A148), "", (I148/G148)),""),"")</f>
        <v/>
      </c>
      <c r="O148" s="345"/>
      <c r="P148" s="345"/>
      <c r="Q148" s="395"/>
      <c r="R148" s="9"/>
      <c r="S148" s="9"/>
      <c r="T148" s="6"/>
      <c r="U148" s="5"/>
      <c r="V148" s="8"/>
      <c r="W148" s="75"/>
      <c r="X148" s="6"/>
      <c r="Y148" s="395"/>
      <c r="Z148" s="30"/>
      <c r="AA148" s="163"/>
      <c r="AB148" s="54"/>
      <c r="AC148" s="295"/>
      <c r="AD148" s="29"/>
      <c r="AE148" s="52"/>
      <c r="AF148" s="30"/>
      <c r="AG148" s="231"/>
      <c r="AH148" s="163"/>
      <c r="AI148" s="163"/>
      <c r="AJ148" s="197"/>
      <c r="AK148" s="29"/>
      <c r="AL148" s="52"/>
      <c r="AM148" s="30"/>
      <c r="AN148" s="231"/>
      <c r="AO148" s="163"/>
      <c r="AP148" s="163"/>
      <c r="AQ148" s="197"/>
    </row>
    <row r="149" spans="1:43" ht="15" customHeight="1" x14ac:dyDescent="0.2">
      <c r="A149" s="39" t="str">
        <f>IF(IFERROR('6. Position (at entry)'!A149,"")="", "",'6. Position (at entry)'!A149)</f>
        <v/>
      </c>
      <c r="B149" s="343" t="str">
        <f>IF(IFERROR('6. Position (at entry)'!B149,"")="", "",'6. Position (at entry)'!B149)</f>
        <v/>
      </c>
      <c r="C149" s="43" t="str">
        <f>IF(IFERROR('6. Position (at entry)'!A149,"")="", "",'6. Position (at entry)'!C149)</f>
        <v/>
      </c>
      <c r="D149" s="35"/>
      <c r="E149" s="34"/>
      <c r="F149" s="8"/>
      <c r="G149" s="8"/>
      <c r="H149" s="8"/>
      <c r="I149" s="8"/>
      <c r="J149" s="8"/>
      <c r="K149" s="49"/>
      <c r="L149" s="47" t="str">
        <f>IF(AND(I149&lt;&gt;"", J149&lt;&gt;"", G149&lt;&gt;""),IFERROR(IF(ISBLANK('6. Position (at entry)'!A149), "", ((I149+J149)/G149)),""),"")</f>
        <v/>
      </c>
      <c r="M149" s="47" t="str">
        <f>IF(AND(J149&lt;&gt;"",G149&lt;&gt;""),IFERROR(IF(ISBLANK('6. Position (at entry)'!A149), "", (J149/G149)),""),"")</f>
        <v/>
      </c>
      <c r="N149" s="47" t="str">
        <f>IF(AND(I149&lt;&gt;"",G149&lt;&gt;""),IFERROR(IF(ISBLANK('6. Position (at entry)'!A149), "", (I149/G149)),""),"")</f>
        <v/>
      </c>
      <c r="O149" s="345"/>
      <c r="P149" s="345"/>
      <c r="Q149" s="395"/>
      <c r="R149" s="9"/>
      <c r="S149" s="9"/>
      <c r="T149" s="6"/>
      <c r="U149" s="5"/>
      <c r="V149" s="8"/>
      <c r="W149" s="75"/>
      <c r="X149" s="6"/>
      <c r="Y149" s="395"/>
      <c r="Z149" s="30"/>
      <c r="AA149" s="163"/>
      <c r="AB149" s="54"/>
      <c r="AC149" s="295"/>
      <c r="AD149" s="29"/>
      <c r="AE149" s="52"/>
      <c r="AF149" s="30"/>
      <c r="AG149" s="231"/>
      <c r="AH149" s="163"/>
      <c r="AI149" s="163"/>
      <c r="AJ149" s="197"/>
      <c r="AK149" s="29"/>
      <c r="AL149" s="52"/>
      <c r="AM149" s="30"/>
      <c r="AN149" s="231"/>
      <c r="AO149" s="163"/>
      <c r="AP149" s="163"/>
      <c r="AQ149" s="197"/>
    </row>
    <row r="150" spans="1:43" ht="15" customHeight="1" x14ac:dyDescent="0.2">
      <c r="A150" s="39" t="str">
        <f>IF(IFERROR('6. Position (at entry)'!A150,"")="", "",'6. Position (at entry)'!A150)</f>
        <v/>
      </c>
      <c r="B150" s="343" t="str">
        <f>IF(IFERROR('6. Position (at entry)'!B150,"")="", "",'6. Position (at entry)'!B150)</f>
        <v/>
      </c>
      <c r="C150" s="43" t="str">
        <f>IF(IFERROR('6. Position (at entry)'!A150,"")="", "",'6. Position (at entry)'!C150)</f>
        <v/>
      </c>
      <c r="D150" s="35"/>
      <c r="E150" s="34"/>
      <c r="F150" s="8"/>
      <c r="G150" s="8"/>
      <c r="H150" s="8"/>
      <c r="I150" s="8"/>
      <c r="J150" s="8"/>
      <c r="K150" s="49"/>
      <c r="L150" s="47" t="str">
        <f>IF(AND(I150&lt;&gt;"", J150&lt;&gt;"", G150&lt;&gt;""),IFERROR(IF(ISBLANK('6. Position (at entry)'!A150), "", ((I150+J150)/G150)),""),"")</f>
        <v/>
      </c>
      <c r="M150" s="47" t="str">
        <f>IF(AND(J150&lt;&gt;"",G150&lt;&gt;""),IFERROR(IF(ISBLANK('6. Position (at entry)'!A150), "", (J150/G150)),""),"")</f>
        <v/>
      </c>
      <c r="N150" s="47" t="str">
        <f>IF(AND(I150&lt;&gt;"",G150&lt;&gt;""),IFERROR(IF(ISBLANK('6. Position (at entry)'!A150), "", (I150/G150)),""),"")</f>
        <v/>
      </c>
      <c r="O150" s="345"/>
      <c r="P150" s="345"/>
      <c r="Q150" s="395"/>
      <c r="R150" s="9"/>
      <c r="S150" s="9"/>
      <c r="T150" s="6"/>
      <c r="U150" s="5"/>
      <c r="V150" s="8"/>
      <c r="W150" s="75"/>
      <c r="X150" s="6"/>
      <c r="Y150" s="395"/>
      <c r="Z150" s="30"/>
      <c r="AA150" s="163"/>
      <c r="AB150" s="54"/>
      <c r="AC150" s="295"/>
      <c r="AD150" s="29"/>
      <c r="AE150" s="52"/>
      <c r="AF150" s="30"/>
      <c r="AG150" s="231"/>
      <c r="AH150" s="163"/>
      <c r="AI150" s="163"/>
      <c r="AJ150" s="197"/>
      <c r="AK150" s="29"/>
      <c r="AL150" s="52"/>
      <c r="AM150" s="30"/>
      <c r="AN150" s="231"/>
      <c r="AO150" s="163"/>
      <c r="AP150" s="163"/>
      <c r="AQ150" s="197"/>
    </row>
    <row r="151" spans="1:43" ht="15" customHeight="1" x14ac:dyDescent="0.2">
      <c r="A151" s="39" t="str">
        <f>IF(IFERROR('6. Position (at entry)'!A151,"")="", "",'6. Position (at entry)'!A151)</f>
        <v/>
      </c>
      <c r="B151" s="343" t="str">
        <f>IF(IFERROR('6. Position (at entry)'!B151,"")="", "",'6. Position (at entry)'!B151)</f>
        <v/>
      </c>
      <c r="C151" s="43" t="str">
        <f>IF(IFERROR('6. Position (at entry)'!A151,"")="", "",'6. Position (at entry)'!C151)</f>
        <v/>
      </c>
      <c r="D151" s="35"/>
      <c r="E151" s="34"/>
      <c r="F151" s="8"/>
      <c r="G151" s="8"/>
      <c r="H151" s="8"/>
      <c r="I151" s="8"/>
      <c r="J151" s="8"/>
      <c r="K151" s="49"/>
      <c r="L151" s="47" t="str">
        <f>IF(AND(I151&lt;&gt;"", J151&lt;&gt;"", G151&lt;&gt;""),IFERROR(IF(ISBLANK('6. Position (at entry)'!A151), "", ((I151+J151)/G151)),""),"")</f>
        <v/>
      </c>
      <c r="M151" s="47" t="str">
        <f>IF(AND(J151&lt;&gt;"",G151&lt;&gt;""),IFERROR(IF(ISBLANK('6. Position (at entry)'!A151), "", (J151/G151)),""),"")</f>
        <v/>
      </c>
      <c r="N151" s="47" t="str">
        <f>IF(AND(I151&lt;&gt;"",G151&lt;&gt;""),IFERROR(IF(ISBLANK('6. Position (at entry)'!A151), "", (I151/G151)),""),"")</f>
        <v/>
      </c>
      <c r="O151" s="345"/>
      <c r="P151" s="345"/>
      <c r="Q151" s="395"/>
      <c r="R151" s="9"/>
      <c r="S151" s="9"/>
      <c r="T151" s="6"/>
      <c r="U151" s="5"/>
      <c r="V151" s="8"/>
      <c r="W151" s="75"/>
      <c r="X151" s="6"/>
      <c r="Y151" s="395"/>
      <c r="Z151" s="30"/>
      <c r="AA151" s="163"/>
      <c r="AB151" s="54"/>
      <c r="AC151" s="295"/>
      <c r="AD151" s="29"/>
      <c r="AE151" s="52"/>
      <c r="AF151" s="30"/>
      <c r="AG151" s="231"/>
      <c r="AH151" s="163"/>
      <c r="AI151" s="163"/>
      <c r="AJ151" s="197"/>
      <c r="AK151" s="29"/>
      <c r="AL151" s="52"/>
      <c r="AM151" s="30"/>
      <c r="AN151" s="231"/>
      <c r="AO151" s="163"/>
      <c r="AP151" s="163"/>
      <c r="AQ151" s="197"/>
    </row>
    <row r="152" spans="1:43" ht="15" customHeight="1" x14ac:dyDescent="0.2">
      <c r="A152" s="39" t="str">
        <f>IF(IFERROR('6. Position (at entry)'!A152,"")="", "",'6. Position (at entry)'!A152)</f>
        <v/>
      </c>
      <c r="B152" s="343" t="str">
        <f>IF(IFERROR('6. Position (at entry)'!B152,"")="", "",'6. Position (at entry)'!B152)</f>
        <v/>
      </c>
      <c r="C152" s="43" t="str">
        <f>IF(IFERROR('6. Position (at entry)'!A152,"")="", "",'6. Position (at entry)'!C152)</f>
        <v/>
      </c>
      <c r="D152" s="35"/>
      <c r="E152" s="34"/>
      <c r="F152" s="8"/>
      <c r="G152" s="8"/>
      <c r="H152" s="8"/>
      <c r="I152" s="8"/>
      <c r="J152" s="8"/>
      <c r="K152" s="49"/>
      <c r="L152" s="47" t="str">
        <f>IF(AND(I152&lt;&gt;"", J152&lt;&gt;"", G152&lt;&gt;""),IFERROR(IF(ISBLANK('6. Position (at entry)'!A152), "", ((I152+J152)/G152)),""),"")</f>
        <v/>
      </c>
      <c r="M152" s="47" t="str">
        <f>IF(AND(J152&lt;&gt;"",G152&lt;&gt;""),IFERROR(IF(ISBLANK('6. Position (at entry)'!A152), "", (J152/G152)),""),"")</f>
        <v/>
      </c>
      <c r="N152" s="47" t="str">
        <f>IF(AND(I152&lt;&gt;"",G152&lt;&gt;""),IFERROR(IF(ISBLANK('6. Position (at entry)'!A152), "", (I152/G152)),""),"")</f>
        <v/>
      </c>
      <c r="O152" s="345"/>
      <c r="P152" s="345"/>
      <c r="Q152" s="395"/>
      <c r="R152" s="9"/>
      <c r="S152" s="9"/>
      <c r="T152" s="6"/>
      <c r="U152" s="5"/>
      <c r="V152" s="8"/>
      <c r="W152" s="75"/>
      <c r="X152" s="6"/>
      <c r="Y152" s="395"/>
      <c r="Z152" s="30"/>
      <c r="AA152" s="163"/>
      <c r="AB152" s="54"/>
      <c r="AC152" s="295"/>
      <c r="AD152" s="29"/>
      <c r="AE152" s="52"/>
      <c r="AF152" s="30"/>
      <c r="AG152" s="231"/>
      <c r="AH152" s="163"/>
      <c r="AI152" s="163"/>
      <c r="AJ152" s="197"/>
      <c r="AK152" s="29"/>
      <c r="AL152" s="52"/>
      <c r="AM152" s="30"/>
      <c r="AN152" s="231"/>
      <c r="AO152" s="163"/>
      <c r="AP152" s="163"/>
      <c r="AQ152" s="197"/>
    </row>
    <row r="153" spans="1:43" ht="15" customHeight="1" x14ac:dyDescent="0.2">
      <c r="A153" s="39" t="str">
        <f>IF(IFERROR('6. Position (at entry)'!A153,"")="", "",'6. Position (at entry)'!A153)</f>
        <v/>
      </c>
      <c r="B153" s="343" t="str">
        <f>IF(IFERROR('6. Position (at entry)'!B153,"")="", "",'6. Position (at entry)'!B153)</f>
        <v/>
      </c>
      <c r="C153" s="43" t="str">
        <f>IF(IFERROR('6. Position (at entry)'!A153,"")="", "",'6. Position (at entry)'!C153)</f>
        <v/>
      </c>
      <c r="D153" s="35"/>
      <c r="E153" s="34"/>
      <c r="F153" s="8"/>
      <c r="G153" s="8"/>
      <c r="H153" s="8"/>
      <c r="I153" s="8"/>
      <c r="J153" s="8"/>
      <c r="K153" s="49"/>
      <c r="L153" s="47" t="str">
        <f>IF(AND(I153&lt;&gt;"", J153&lt;&gt;"", G153&lt;&gt;""),IFERROR(IF(ISBLANK('6. Position (at entry)'!A153), "", ((I153+J153)/G153)),""),"")</f>
        <v/>
      </c>
      <c r="M153" s="47" t="str">
        <f>IF(AND(J153&lt;&gt;"",G153&lt;&gt;""),IFERROR(IF(ISBLANK('6. Position (at entry)'!A153), "", (J153/G153)),""),"")</f>
        <v/>
      </c>
      <c r="N153" s="47" t="str">
        <f>IF(AND(I153&lt;&gt;"",G153&lt;&gt;""),IFERROR(IF(ISBLANK('6. Position (at entry)'!A153), "", (I153/G153)),""),"")</f>
        <v/>
      </c>
      <c r="O153" s="345"/>
      <c r="P153" s="345"/>
      <c r="Q153" s="395"/>
      <c r="R153" s="9"/>
      <c r="S153" s="9"/>
      <c r="T153" s="6"/>
      <c r="U153" s="5"/>
      <c r="V153" s="8"/>
      <c r="W153" s="75"/>
      <c r="X153" s="6"/>
      <c r="Y153" s="395"/>
      <c r="Z153" s="30"/>
      <c r="AA153" s="163"/>
      <c r="AB153" s="54"/>
      <c r="AC153" s="295"/>
      <c r="AD153" s="29"/>
      <c r="AE153" s="52"/>
      <c r="AF153" s="30"/>
      <c r="AG153" s="231"/>
      <c r="AH153" s="163"/>
      <c r="AI153" s="163"/>
      <c r="AJ153" s="197"/>
      <c r="AK153" s="29"/>
      <c r="AL153" s="52"/>
      <c r="AM153" s="30"/>
      <c r="AN153" s="231"/>
      <c r="AO153" s="163"/>
      <c r="AP153" s="163"/>
      <c r="AQ153" s="197"/>
    </row>
    <row r="154" spans="1:43" ht="15" customHeight="1" x14ac:dyDescent="0.2">
      <c r="A154" s="39" t="str">
        <f>IF(IFERROR('6. Position (at entry)'!A154,"")="", "",'6. Position (at entry)'!A154)</f>
        <v/>
      </c>
      <c r="B154" s="343" t="str">
        <f>IF(IFERROR('6. Position (at entry)'!B154,"")="", "",'6. Position (at entry)'!B154)</f>
        <v/>
      </c>
      <c r="C154" s="43" t="str">
        <f>IF(IFERROR('6. Position (at entry)'!A154,"")="", "",'6. Position (at entry)'!C154)</f>
        <v/>
      </c>
      <c r="D154" s="35"/>
      <c r="E154" s="34"/>
      <c r="F154" s="8"/>
      <c r="G154" s="8"/>
      <c r="H154" s="8"/>
      <c r="I154" s="8"/>
      <c r="J154" s="8"/>
      <c r="K154" s="49"/>
      <c r="L154" s="47" t="str">
        <f>IF(AND(I154&lt;&gt;"", J154&lt;&gt;"", G154&lt;&gt;""),IFERROR(IF(ISBLANK('6. Position (at entry)'!A154), "", ((I154+J154)/G154)),""),"")</f>
        <v/>
      </c>
      <c r="M154" s="47" t="str">
        <f>IF(AND(J154&lt;&gt;"",G154&lt;&gt;""),IFERROR(IF(ISBLANK('6. Position (at entry)'!A154), "", (J154/G154)),""),"")</f>
        <v/>
      </c>
      <c r="N154" s="47" t="str">
        <f>IF(AND(I154&lt;&gt;"",G154&lt;&gt;""),IFERROR(IF(ISBLANK('6. Position (at entry)'!A154), "", (I154/G154)),""),"")</f>
        <v/>
      </c>
      <c r="O154" s="345"/>
      <c r="P154" s="345"/>
      <c r="Q154" s="395"/>
      <c r="R154" s="9"/>
      <c r="S154" s="9"/>
      <c r="T154" s="6"/>
      <c r="U154" s="5"/>
      <c r="V154" s="8"/>
      <c r="W154" s="75"/>
      <c r="X154" s="6"/>
      <c r="Y154" s="395"/>
      <c r="Z154" s="30"/>
      <c r="AA154" s="163"/>
      <c r="AB154" s="54"/>
      <c r="AC154" s="295"/>
      <c r="AD154" s="29"/>
      <c r="AE154" s="52"/>
      <c r="AF154" s="30"/>
      <c r="AG154" s="231"/>
      <c r="AH154" s="163"/>
      <c r="AI154" s="163"/>
      <c r="AJ154" s="197"/>
      <c r="AK154" s="29"/>
      <c r="AL154" s="52"/>
      <c r="AM154" s="30"/>
      <c r="AN154" s="231"/>
      <c r="AO154" s="163"/>
      <c r="AP154" s="163"/>
      <c r="AQ154" s="197"/>
    </row>
    <row r="155" spans="1:43" ht="15" customHeight="1" x14ac:dyDescent="0.2">
      <c r="A155" s="39" t="str">
        <f>IF(IFERROR('6. Position (at entry)'!A155,"")="", "",'6. Position (at entry)'!A155)</f>
        <v/>
      </c>
      <c r="B155" s="343" t="str">
        <f>IF(IFERROR('6. Position (at entry)'!B155,"")="", "",'6. Position (at entry)'!B155)</f>
        <v/>
      </c>
      <c r="C155" s="43" t="str">
        <f>IF(IFERROR('6. Position (at entry)'!A155,"")="", "",'6. Position (at entry)'!C155)</f>
        <v/>
      </c>
      <c r="D155" s="35"/>
      <c r="E155" s="34"/>
      <c r="F155" s="8"/>
      <c r="G155" s="8"/>
      <c r="H155" s="8"/>
      <c r="I155" s="8"/>
      <c r="J155" s="8"/>
      <c r="K155" s="49"/>
      <c r="L155" s="47" t="str">
        <f>IF(AND(I155&lt;&gt;"", J155&lt;&gt;"", G155&lt;&gt;""),IFERROR(IF(ISBLANK('6. Position (at entry)'!A155), "", ((I155+J155)/G155)),""),"")</f>
        <v/>
      </c>
      <c r="M155" s="47" t="str">
        <f>IF(AND(J155&lt;&gt;"",G155&lt;&gt;""),IFERROR(IF(ISBLANK('6. Position (at entry)'!A155), "", (J155/G155)),""),"")</f>
        <v/>
      </c>
      <c r="N155" s="47" t="str">
        <f>IF(AND(I155&lt;&gt;"",G155&lt;&gt;""),IFERROR(IF(ISBLANK('6. Position (at entry)'!A155), "", (I155/G155)),""),"")</f>
        <v/>
      </c>
      <c r="O155" s="345"/>
      <c r="P155" s="345"/>
      <c r="Q155" s="395"/>
      <c r="R155" s="9"/>
      <c r="S155" s="9"/>
      <c r="T155" s="6"/>
      <c r="U155" s="5"/>
      <c r="V155" s="8"/>
      <c r="W155" s="75"/>
      <c r="X155" s="6"/>
      <c r="Y155" s="395"/>
      <c r="Z155" s="30"/>
      <c r="AA155" s="163"/>
      <c r="AB155" s="54"/>
      <c r="AC155" s="295"/>
      <c r="AD155" s="29"/>
      <c r="AE155" s="52"/>
      <c r="AF155" s="30"/>
      <c r="AG155" s="231"/>
      <c r="AH155" s="163"/>
      <c r="AI155" s="163"/>
      <c r="AJ155" s="197"/>
      <c r="AK155" s="29"/>
      <c r="AL155" s="52"/>
      <c r="AM155" s="30"/>
      <c r="AN155" s="231"/>
      <c r="AO155" s="163"/>
      <c r="AP155" s="163"/>
      <c r="AQ155" s="197"/>
    </row>
    <row r="156" spans="1:43" ht="15" customHeight="1" x14ac:dyDescent="0.2">
      <c r="A156" s="39" t="str">
        <f>IF(IFERROR('6. Position (at entry)'!A156,"")="", "",'6. Position (at entry)'!A156)</f>
        <v/>
      </c>
      <c r="B156" s="343" t="str">
        <f>IF(IFERROR('6. Position (at entry)'!B156,"")="", "",'6. Position (at entry)'!B156)</f>
        <v/>
      </c>
      <c r="C156" s="43" t="str">
        <f>IF(IFERROR('6. Position (at entry)'!A156,"")="", "",'6. Position (at entry)'!C156)</f>
        <v/>
      </c>
      <c r="D156" s="35"/>
      <c r="E156" s="34"/>
      <c r="F156" s="8"/>
      <c r="G156" s="8"/>
      <c r="H156" s="8"/>
      <c r="I156" s="8"/>
      <c r="J156" s="8"/>
      <c r="K156" s="49"/>
      <c r="L156" s="47" t="str">
        <f>IF(AND(I156&lt;&gt;"", J156&lt;&gt;"", G156&lt;&gt;""),IFERROR(IF(ISBLANK('6. Position (at entry)'!A156), "", ((I156+J156)/G156)),""),"")</f>
        <v/>
      </c>
      <c r="M156" s="47" t="str">
        <f>IF(AND(J156&lt;&gt;"",G156&lt;&gt;""),IFERROR(IF(ISBLANK('6. Position (at entry)'!A156), "", (J156/G156)),""),"")</f>
        <v/>
      </c>
      <c r="N156" s="47" t="str">
        <f>IF(AND(I156&lt;&gt;"",G156&lt;&gt;""),IFERROR(IF(ISBLANK('6. Position (at entry)'!A156), "", (I156/G156)),""),"")</f>
        <v/>
      </c>
      <c r="O156" s="345"/>
      <c r="P156" s="345"/>
      <c r="Q156" s="395"/>
      <c r="R156" s="9"/>
      <c r="S156" s="9"/>
      <c r="T156" s="6"/>
      <c r="U156" s="5"/>
      <c r="V156" s="8"/>
      <c r="W156" s="75"/>
      <c r="X156" s="6"/>
      <c r="Y156" s="395"/>
      <c r="Z156" s="30"/>
      <c r="AA156" s="163"/>
      <c r="AB156" s="54"/>
      <c r="AC156" s="295"/>
      <c r="AD156" s="29"/>
      <c r="AE156" s="52"/>
      <c r="AF156" s="30"/>
      <c r="AG156" s="231"/>
      <c r="AH156" s="163"/>
      <c r="AI156" s="163"/>
      <c r="AJ156" s="197"/>
      <c r="AK156" s="29"/>
      <c r="AL156" s="52"/>
      <c r="AM156" s="30"/>
      <c r="AN156" s="231"/>
      <c r="AO156" s="163"/>
      <c r="AP156" s="163"/>
      <c r="AQ156" s="197"/>
    </row>
    <row r="157" spans="1:43" ht="15" customHeight="1" x14ac:dyDescent="0.2">
      <c r="A157" s="39" t="str">
        <f>IF(IFERROR('6. Position (at entry)'!A157,"")="", "",'6. Position (at entry)'!A157)</f>
        <v/>
      </c>
      <c r="B157" s="343" t="str">
        <f>IF(IFERROR('6. Position (at entry)'!B157,"")="", "",'6. Position (at entry)'!B157)</f>
        <v/>
      </c>
      <c r="C157" s="43" t="str">
        <f>IF(IFERROR('6. Position (at entry)'!A157,"")="", "",'6. Position (at entry)'!C157)</f>
        <v/>
      </c>
      <c r="D157" s="35"/>
      <c r="E157" s="34"/>
      <c r="F157" s="8"/>
      <c r="G157" s="8"/>
      <c r="H157" s="8"/>
      <c r="I157" s="8"/>
      <c r="J157" s="8"/>
      <c r="K157" s="49"/>
      <c r="L157" s="47" t="str">
        <f>IF(AND(I157&lt;&gt;"", J157&lt;&gt;"", G157&lt;&gt;""),IFERROR(IF(ISBLANK('6. Position (at entry)'!A157), "", ((I157+J157)/G157)),""),"")</f>
        <v/>
      </c>
      <c r="M157" s="47" t="str">
        <f>IF(AND(J157&lt;&gt;"",G157&lt;&gt;""),IFERROR(IF(ISBLANK('6. Position (at entry)'!A157), "", (J157/G157)),""),"")</f>
        <v/>
      </c>
      <c r="N157" s="47" t="str">
        <f>IF(AND(I157&lt;&gt;"",G157&lt;&gt;""),IFERROR(IF(ISBLANK('6. Position (at entry)'!A157), "", (I157/G157)),""),"")</f>
        <v/>
      </c>
      <c r="O157" s="345"/>
      <c r="P157" s="345"/>
      <c r="Q157" s="395"/>
      <c r="R157" s="9"/>
      <c r="S157" s="9"/>
      <c r="T157" s="6"/>
      <c r="U157" s="5"/>
      <c r="V157" s="8"/>
      <c r="W157" s="75"/>
      <c r="X157" s="6"/>
      <c r="Y157" s="395"/>
      <c r="Z157" s="30"/>
      <c r="AA157" s="163"/>
      <c r="AB157" s="54"/>
      <c r="AC157" s="295"/>
      <c r="AD157" s="29"/>
      <c r="AE157" s="52"/>
      <c r="AF157" s="30"/>
      <c r="AG157" s="231"/>
      <c r="AH157" s="163"/>
      <c r="AI157" s="163"/>
      <c r="AJ157" s="197"/>
      <c r="AK157" s="29"/>
      <c r="AL157" s="52"/>
      <c r="AM157" s="30"/>
      <c r="AN157" s="231"/>
      <c r="AO157" s="163"/>
      <c r="AP157" s="163"/>
      <c r="AQ157" s="197"/>
    </row>
    <row r="158" spans="1:43" ht="15" customHeight="1" x14ac:dyDescent="0.2">
      <c r="A158" s="39" t="str">
        <f>IF(IFERROR('6. Position (at entry)'!A158,"")="", "",'6. Position (at entry)'!A158)</f>
        <v/>
      </c>
      <c r="B158" s="343" t="str">
        <f>IF(IFERROR('6. Position (at entry)'!B158,"")="", "",'6. Position (at entry)'!B158)</f>
        <v/>
      </c>
      <c r="C158" s="43" t="str">
        <f>IF(IFERROR('6. Position (at entry)'!A158,"")="", "",'6. Position (at entry)'!C158)</f>
        <v/>
      </c>
      <c r="D158" s="35"/>
      <c r="E158" s="34"/>
      <c r="F158" s="8"/>
      <c r="G158" s="8"/>
      <c r="H158" s="8"/>
      <c r="I158" s="8"/>
      <c r="J158" s="8"/>
      <c r="K158" s="49"/>
      <c r="L158" s="47" t="str">
        <f>IF(AND(I158&lt;&gt;"", J158&lt;&gt;"", G158&lt;&gt;""),IFERROR(IF(ISBLANK('6. Position (at entry)'!A158), "", ((I158+J158)/G158)),""),"")</f>
        <v/>
      </c>
      <c r="M158" s="47" t="str">
        <f>IF(AND(J158&lt;&gt;"",G158&lt;&gt;""),IFERROR(IF(ISBLANK('6. Position (at entry)'!A158), "", (J158/G158)),""),"")</f>
        <v/>
      </c>
      <c r="N158" s="47" t="str">
        <f>IF(AND(I158&lt;&gt;"",G158&lt;&gt;""),IFERROR(IF(ISBLANK('6. Position (at entry)'!A158), "", (I158/G158)),""),"")</f>
        <v/>
      </c>
      <c r="O158" s="345"/>
      <c r="P158" s="345"/>
      <c r="Q158" s="395"/>
      <c r="R158" s="9"/>
      <c r="S158" s="9"/>
      <c r="T158" s="6"/>
      <c r="U158" s="5"/>
      <c r="V158" s="8"/>
      <c r="W158" s="75"/>
      <c r="X158" s="6"/>
      <c r="Y158" s="395"/>
      <c r="Z158" s="30"/>
      <c r="AA158" s="163"/>
      <c r="AB158" s="54"/>
      <c r="AC158" s="295"/>
      <c r="AD158" s="29"/>
      <c r="AE158" s="52"/>
      <c r="AF158" s="30"/>
      <c r="AG158" s="231"/>
      <c r="AH158" s="163"/>
      <c r="AI158" s="163"/>
      <c r="AJ158" s="197"/>
      <c r="AK158" s="29"/>
      <c r="AL158" s="52"/>
      <c r="AM158" s="30"/>
      <c r="AN158" s="231"/>
      <c r="AO158" s="163"/>
      <c r="AP158" s="163"/>
      <c r="AQ158" s="197"/>
    </row>
    <row r="159" spans="1:43" ht="15" customHeight="1" x14ac:dyDescent="0.2">
      <c r="A159" s="39" t="str">
        <f>IF(IFERROR('6. Position (at entry)'!A159,"")="", "",'6. Position (at entry)'!A159)</f>
        <v/>
      </c>
      <c r="B159" s="343" t="str">
        <f>IF(IFERROR('6. Position (at entry)'!B159,"")="", "",'6. Position (at entry)'!B159)</f>
        <v/>
      </c>
      <c r="C159" s="43" t="str">
        <f>IF(IFERROR('6. Position (at entry)'!A159,"")="", "",'6. Position (at entry)'!C159)</f>
        <v/>
      </c>
      <c r="D159" s="35"/>
      <c r="E159" s="34"/>
      <c r="F159" s="8"/>
      <c r="G159" s="8"/>
      <c r="H159" s="8"/>
      <c r="I159" s="8"/>
      <c r="J159" s="8"/>
      <c r="K159" s="49"/>
      <c r="L159" s="47" t="str">
        <f>IF(AND(I159&lt;&gt;"", J159&lt;&gt;"", G159&lt;&gt;""),IFERROR(IF(ISBLANK('6. Position (at entry)'!A159), "", ((I159+J159)/G159)),""),"")</f>
        <v/>
      </c>
      <c r="M159" s="47" t="str">
        <f>IF(AND(J159&lt;&gt;"",G159&lt;&gt;""),IFERROR(IF(ISBLANK('6. Position (at entry)'!A159), "", (J159/G159)),""),"")</f>
        <v/>
      </c>
      <c r="N159" s="47" t="str">
        <f>IF(AND(I159&lt;&gt;"",G159&lt;&gt;""),IFERROR(IF(ISBLANK('6. Position (at entry)'!A159), "", (I159/G159)),""),"")</f>
        <v/>
      </c>
      <c r="O159" s="345"/>
      <c r="P159" s="345"/>
      <c r="Q159" s="395"/>
      <c r="R159" s="9"/>
      <c r="S159" s="9"/>
      <c r="T159" s="6"/>
      <c r="U159" s="5"/>
      <c r="V159" s="8"/>
      <c r="W159" s="75"/>
      <c r="X159" s="6"/>
      <c r="Y159" s="395"/>
      <c r="Z159" s="30"/>
      <c r="AA159" s="163"/>
      <c r="AB159" s="54"/>
      <c r="AC159" s="295"/>
      <c r="AD159" s="29"/>
      <c r="AE159" s="52"/>
      <c r="AF159" s="30"/>
      <c r="AG159" s="231"/>
      <c r="AH159" s="163"/>
      <c r="AI159" s="163"/>
      <c r="AJ159" s="197"/>
      <c r="AK159" s="29"/>
      <c r="AL159" s="52"/>
      <c r="AM159" s="30"/>
      <c r="AN159" s="231"/>
      <c r="AO159" s="163"/>
      <c r="AP159" s="163"/>
      <c r="AQ159" s="197"/>
    </row>
    <row r="160" spans="1:43" ht="15" customHeight="1" x14ac:dyDescent="0.2">
      <c r="A160" s="39" t="str">
        <f>IF(IFERROR('6. Position (at entry)'!A160,"")="", "",'6. Position (at entry)'!A160)</f>
        <v/>
      </c>
      <c r="B160" s="343" t="str">
        <f>IF(IFERROR('6. Position (at entry)'!B160,"")="", "",'6. Position (at entry)'!B160)</f>
        <v/>
      </c>
      <c r="C160" s="43" t="str">
        <f>IF(IFERROR('6. Position (at entry)'!A160,"")="", "",'6. Position (at entry)'!C160)</f>
        <v/>
      </c>
      <c r="D160" s="35"/>
      <c r="E160" s="34"/>
      <c r="F160" s="8"/>
      <c r="G160" s="8"/>
      <c r="H160" s="8"/>
      <c r="I160" s="8"/>
      <c r="J160" s="8"/>
      <c r="K160" s="49"/>
      <c r="L160" s="47" t="str">
        <f>IF(AND(I160&lt;&gt;"", J160&lt;&gt;"", G160&lt;&gt;""),IFERROR(IF(ISBLANK('6. Position (at entry)'!A160), "", ((I160+J160)/G160)),""),"")</f>
        <v/>
      </c>
      <c r="M160" s="47" t="str">
        <f>IF(AND(J160&lt;&gt;"",G160&lt;&gt;""),IFERROR(IF(ISBLANK('6. Position (at entry)'!A160), "", (J160/G160)),""),"")</f>
        <v/>
      </c>
      <c r="N160" s="47" t="str">
        <f>IF(AND(I160&lt;&gt;"",G160&lt;&gt;""),IFERROR(IF(ISBLANK('6. Position (at entry)'!A160), "", (I160/G160)),""),"")</f>
        <v/>
      </c>
      <c r="O160" s="345"/>
      <c r="P160" s="345"/>
      <c r="Q160" s="395"/>
      <c r="R160" s="9"/>
      <c r="S160" s="9"/>
      <c r="T160" s="6"/>
      <c r="U160" s="5"/>
      <c r="V160" s="8"/>
      <c r="W160" s="75"/>
      <c r="X160" s="6"/>
      <c r="Y160" s="395"/>
      <c r="Z160" s="30"/>
      <c r="AA160" s="163"/>
      <c r="AB160" s="54"/>
      <c r="AC160" s="295"/>
      <c r="AD160" s="29"/>
      <c r="AE160" s="52"/>
      <c r="AF160" s="30"/>
      <c r="AG160" s="231"/>
      <c r="AH160" s="163"/>
      <c r="AI160" s="163"/>
      <c r="AJ160" s="197"/>
      <c r="AK160" s="29"/>
      <c r="AL160" s="52"/>
      <c r="AM160" s="30"/>
      <c r="AN160" s="231"/>
      <c r="AO160" s="163"/>
      <c r="AP160" s="163"/>
      <c r="AQ160" s="197"/>
    </row>
    <row r="161" spans="1:43" ht="15" customHeight="1" x14ac:dyDescent="0.2">
      <c r="A161" s="39" t="str">
        <f>IF(IFERROR('6. Position (at entry)'!A161,"")="", "",'6. Position (at entry)'!A161)</f>
        <v/>
      </c>
      <c r="B161" s="343" t="str">
        <f>IF(IFERROR('6. Position (at entry)'!B161,"")="", "",'6. Position (at entry)'!B161)</f>
        <v/>
      </c>
      <c r="C161" s="43" t="str">
        <f>IF(IFERROR('6. Position (at entry)'!A161,"")="", "",'6. Position (at entry)'!C161)</f>
        <v/>
      </c>
      <c r="D161" s="35"/>
      <c r="E161" s="34"/>
      <c r="F161" s="8"/>
      <c r="G161" s="8"/>
      <c r="H161" s="8"/>
      <c r="I161" s="8"/>
      <c r="J161" s="8"/>
      <c r="K161" s="49"/>
      <c r="L161" s="47" t="str">
        <f>IF(AND(I161&lt;&gt;"", J161&lt;&gt;"", G161&lt;&gt;""),IFERROR(IF(ISBLANK('6. Position (at entry)'!A161), "", ((I161+J161)/G161)),""),"")</f>
        <v/>
      </c>
      <c r="M161" s="47" t="str">
        <f>IF(AND(J161&lt;&gt;"",G161&lt;&gt;""),IFERROR(IF(ISBLANK('6. Position (at entry)'!A161), "", (J161/G161)),""),"")</f>
        <v/>
      </c>
      <c r="N161" s="47" t="str">
        <f>IF(AND(I161&lt;&gt;"",G161&lt;&gt;""),IFERROR(IF(ISBLANK('6. Position (at entry)'!A161), "", (I161/G161)),""),"")</f>
        <v/>
      </c>
      <c r="O161" s="345"/>
      <c r="P161" s="345"/>
      <c r="Q161" s="395"/>
      <c r="R161" s="9"/>
      <c r="S161" s="9"/>
      <c r="T161" s="6"/>
      <c r="U161" s="5"/>
      <c r="V161" s="8"/>
      <c r="W161" s="75"/>
      <c r="X161" s="6"/>
      <c r="Y161" s="395"/>
      <c r="Z161" s="30"/>
      <c r="AA161" s="163"/>
      <c r="AB161" s="54"/>
      <c r="AC161" s="295"/>
      <c r="AD161" s="29"/>
      <c r="AE161" s="52"/>
      <c r="AF161" s="30"/>
      <c r="AG161" s="231"/>
      <c r="AH161" s="163"/>
      <c r="AI161" s="163"/>
      <c r="AJ161" s="197"/>
      <c r="AK161" s="29"/>
      <c r="AL161" s="52"/>
      <c r="AM161" s="30"/>
      <c r="AN161" s="231"/>
      <c r="AO161" s="163"/>
      <c r="AP161" s="163"/>
      <c r="AQ161" s="197"/>
    </row>
    <row r="162" spans="1:43" ht="15" customHeight="1" x14ac:dyDescent="0.2">
      <c r="A162" s="39" t="str">
        <f>IF(IFERROR('6. Position (at entry)'!A162,"")="", "",'6. Position (at entry)'!A162)</f>
        <v/>
      </c>
      <c r="B162" s="343" t="str">
        <f>IF(IFERROR('6. Position (at entry)'!B162,"")="", "",'6. Position (at entry)'!B162)</f>
        <v/>
      </c>
      <c r="C162" s="43" t="str">
        <f>IF(IFERROR('6. Position (at entry)'!A162,"")="", "",'6. Position (at entry)'!C162)</f>
        <v/>
      </c>
      <c r="D162" s="35"/>
      <c r="E162" s="34"/>
      <c r="F162" s="8"/>
      <c r="G162" s="8"/>
      <c r="H162" s="8"/>
      <c r="I162" s="8"/>
      <c r="J162" s="8"/>
      <c r="K162" s="49"/>
      <c r="L162" s="47" t="str">
        <f>IF(AND(I162&lt;&gt;"", J162&lt;&gt;"", G162&lt;&gt;""),IFERROR(IF(ISBLANK('6. Position (at entry)'!A162), "", ((I162+J162)/G162)),""),"")</f>
        <v/>
      </c>
      <c r="M162" s="47" t="str">
        <f>IF(AND(J162&lt;&gt;"",G162&lt;&gt;""),IFERROR(IF(ISBLANK('6. Position (at entry)'!A162), "", (J162/G162)),""),"")</f>
        <v/>
      </c>
      <c r="N162" s="47" t="str">
        <f>IF(AND(I162&lt;&gt;"",G162&lt;&gt;""),IFERROR(IF(ISBLANK('6. Position (at entry)'!A162), "", (I162/G162)),""),"")</f>
        <v/>
      </c>
      <c r="O162" s="345"/>
      <c r="P162" s="345"/>
      <c r="Q162" s="395"/>
      <c r="R162" s="9"/>
      <c r="S162" s="9"/>
      <c r="T162" s="6"/>
      <c r="U162" s="5"/>
      <c r="V162" s="8"/>
      <c r="W162" s="75"/>
      <c r="X162" s="6"/>
      <c r="Y162" s="395"/>
      <c r="Z162" s="30"/>
      <c r="AA162" s="163"/>
      <c r="AB162" s="54"/>
      <c r="AC162" s="295"/>
      <c r="AD162" s="29"/>
      <c r="AE162" s="52"/>
      <c r="AF162" s="30"/>
      <c r="AG162" s="231"/>
      <c r="AH162" s="163"/>
      <c r="AI162" s="163"/>
      <c r="AJ162" s="197"/>
      <c r="AK162" s="29"/>
      <c r="AL162" s="52"/>
      <c r="AM162" s="30"/>
      <c r="AN162" s="231"/>
      <c r="AO162" s="163"/>
      <c r="AP162" s="163"/>
      <c r="AQ162" s="197"/>
    </row>
    <row r="163" spans="1:43" ht="15" customHeight="1" x14ac:dyDescent="0.2">
      <c r="A163" s="39" t="str">
        <f>IF(IFERROR('6. Position (at entry)'!A163,"")="", "",'6. Position (at entry)'!A163)</f>
        <v/>
      </c>
      <c r="B163" s="343" t="str">
        <f>IF(IFERROR('6. Position (at entry)'!B163,"")="", "",'6. Position (at entry)'!B163)</f>
        <v/>
      </c>
      <c r="C163" s="43" t="str">
        <f>IF(IFERROR('6. Position (at entry)'!A163,"")="", "",'6. Position (at entry)'!C163)</f>
        <v/>
      </c>
      <c r="D163" s="35"/>
      <c r="E163" s="34"/>
      <c r="F163" s="8"/>
      <c r="G163" s="8"/>
      <c r="H163" s="8"/>
      <c r="I163" s="8"/>
      <c r="J163" s="8"/>
      <c r="K163" s="49"/>
      <c r="L163" s="47" t="str">
        <f>IF(AND(I163&lt;&gt;"", J163&lt;&gt;"", G163&lt;&gt;""),IFERROR(IF(ISBLANK('6. Position (at entry)'!A163), "", ((I163+J163)/G163)),""),"")</f>
        <v/>
      </c>
      <c r="M163" s="47" t="str">
        <f>IF(AND(J163&lt;&gt;"",G163&lt;&gt;""),IFERROR(IF(ISBLANK('6. Position (at entry)'!A163), "", (J163/G163)),""),"")</f>
        <v/>
      </c>
      <c r="N163" s="47" t="str">
        <f>IF(AND(I163&lt;&gt;"",G163&lt;&gt;""),IFERROR(IF(ISBLANK('6. Position (at entry)'!A163), "", (I163/G163)),""),"")</f>
        <v/>
      </c>
      <c r="O163" s="345"/>
      <c r="P163" s="345"/>
      <c r="Q163" s="395"/>
      <c r="R163" s="9"/>
      <c r="S163" s="9"/>
      <c r="T163" s="6"/>
      <c r="U163" s="5"/>
      <c r="V163" s="8"/>
      <c r="W163" s="75"/>
      <c r="X163" s="6"/>
      <c r="Y163" s="395"/>
      <c r="Z163" s="30"/>
      <c r="AA163" s="163"/>
      <c r="AB163" s="54"/>
      <c r="AC163" s="295"/>
      <c r="AD163" s="29"/>
      <c r="AE163" s="52"/>
      <c r="AF163" s="30"/>
      <c r="AG163" s="231"/>
      <c r="AH163" s="163"/>
      <c r="AI163" s="163"/>
      <c r="AJ163" s="197"/>
      <c r="AK163" s="29"/>
      <c r="AL163" s="52"/>
      <c r="AM163" s="30"/>
      <c r="AN163" s="231"/>
      <c r="AO163" s="163"/>
      <c r="AP163" s="163"/>
      <c r="AQ163" s="197"/>
    </row>
    <row r="164" spans="1:43" ht="15" customHeight="1" x14ac:dyDescent="0.2">
      <c r="A164" s="39" t="str">
        <f>IF(IFERROR('6. Position (at entry)'!A164,"")="", "",'6. Position (at entry)'!A164)</f>
        <v/>
      </c>
      <c r="B164" s="343" t="str">
        <f>IF(IFERROR('6. Position (at entry)'!B164,"")="", "",'6. Position (at entry)'!B164)</f>
        <v/>
      </c>
      <c r="C164" s="43" t="str">
        <f>IF(IFERROR('6. Position (at entry)'!A164,"")="", "",'6. Position (at entry)'!C164)</f>
        <v/>
      </c>
      <c r="D164" s="35"/>
      <c r="E164" s="34"/>
      <c r="F164" s="8"/>
      <c r="G164" s="8"/>
      <c r="H164" s="8"/>
      <c r="I164" s="8"/>
      <c r="J164" s="8"/>
      <c r="K164" s="49"/>
      <c r="L164" s="47" t="str">
        <f>IF(AND(I164&lt;&gt;"", J164&lt;&gt;"", G164&lt;&gt;""),IFERROR(IF(ISBLANK('6. Position (at entry)'!A164), "", ((I164+J164)/G164)),""),"")</f>
        <v/>
      </c>
      <c r="M164" s="47" t="str">
        <f>IF(AND(J164&lt;&gt;"",G164&lt;&gt;""),IFERROR(IF(ISBLANK('6. Position (at entry)'!A164), "", (J164/G164)),""),"")</f>
        <v/>
      </c>
      <c r="N164" s="47" t="str">
        <f>IF(AND(I164&lt;&gt;"",G164&lt;&gt;""),IFERROR(IF(ISBLANK('6. Position (at entry)'!A164), "", (I164/G164)),""),"")</f>
        <v/>
      </c>
      <c r="O164" s="345"/>
      <c r="P164" s="345"/>
      <c r="Q164" s="395"/>
      <c r="R164" s="9"/>
      <c r="S164" s="9"/>
      <c r="T164" s="6"/>
      <c r="U164" s="5"/>
      <c r="V164" s="8"/>
      <c r="W164" s="75"/>
      <c r="X164" s="6"/>
      <c r="Y164" s="395"/>
      <c r="Z164" s="30"/>
      <c r="AA164" s="163"/>
      <c r="AB164" s="54"/>
      <c r="AC164" s="295"/>
      <c r="AD164" s="29"/>
      <c r="AE164" s="52"/>
      <c r="AF164" s="30"/>
      <c r="AG164" s="231"/>
      <c r="AH164" s="163"/>
      <c r="AI164" s="163"/>
      <c r="AJ164" s="197"/>
      <c r="AK164" s="29"/>
      <c r="AL164" s="52"/>
      <c r="AM164" s="30"/>
      <c r="AN164" s="231"/>
      <c r="AO164" s="163"/>
      <c r="AP164" s="163"/>
      <c r="AQ164" s="197"/>
    </row>
    <row r="165" spans="1:43" ht="15" customHeight="1" x14ac:dyDescent="0.2">
      <c r="A165" s="39" t="str">
        <f>IF(IFERROR('6. Position (at entry)'!A165,"")="", "",'6. Position (at entry)'!A165)</f>
        <v/>
      </c>
      <c r="B165" s="343" t="str">
        <f>IF(IFERROR('6. Position (at entry)'!B165,"")="", "",'6. Position (at entry)'!B165)</f>
        <v/>
      </c>
      <c r="C165" s="43" t="str">
        <f>IF(IFERROR('6. Position (at entry)'!A165,"")="", "",'6. Position (at entry)'!C165)</f>
        <v/>
      </c>
      <c r="D165" s="35"/>
      <c r="E165" s="34"/>
      <c r="F165" s="8"/>
      <c r="G165" s="8"/>
      <c r="H165" s="8"/>
      <c r="I165" s="8"/>
      <c r="J165" s="8"/>
      <c r="K165" s="49"/>
      <c r="L165" s="47" t="str">
        <f>IF(AND(I165&lt;&gt;"", J165&lt;&gt;"", G165&lt;&gt;""),IFERROR(IF(ISBLANK('6. Position (at entry)'!A165), "", ((I165+J165)/G165)),""),"")</f>
        <v/>
      </c>
      <c r="M165" s="47" t="str">
        <f>IF(AND(J165&lt;&gt;"",G165&lt;&gt;""),IFERROR(IF(ISBLANK('6. Position (at entry)'!A165), "", (J165/G165)),""),"")</f>
        <v/>
      </c>
      <c r="N165" s="47" t="str">
        <f>IF(AND(I165&lt;&gt;"",G165&lt;&gt;""),IFERROR(IF(ISBLANK('6. Position (at entry)'!A165), "", (I165/G165)),""),"")</f>
        <v/>
      </c>
      <c r="O165" s="345"/>
      <c r="P165" s="345"/>
      <c r="Q165" s="395"/>
      <c r="R165" s="9"/>
      <c r="S165" s="9"/>
      <c r="T165" s="6"/>
      <c r="U165" s="5"/>
      <c r="V165" s="8"/>
      <c r="W165" s="75"/>
      <c r="X165" s="6"/>
      <c r="Y165" s="395"/>
      <c r="Z165" s="30"/>
      <c r="AA165" s="163"/>
      <c r="AB165" s="54"/>
      <c r="AC165" s="295"/>
      <c r="AD165" s="29"/>
      <c r="AE165" s="52"/>
      <c r="AF165" s="30"/>
      <c r="AG165" s="231"/>
      <c r="AH165" s="163"/>
      <c r="AI165" s="163"/>
      <c r="AJ165" s="197"/>
      <c r="AK165" s="29"/>
      <c r="AL165" s="52"/>
      <c r="AM165" s="30"/>
      <c r="AN165" s="231"/>
      <c r="AO165" s="163"/>
      <c r="AP165" s="163"/>
      <c r="AQ165" s="197"/>
    </row>
    <row r="166" spans="1:43" ht="15" customHeight="1" x14ac:dyDescent="0.2">
      <c r="A166" s="39" t="str">
        <f>IF(IFERROR('6. Position (at entry)'!A166,"")="", "",'6. Position (at entry)'!A166)</f>
        <v/>
      </c>
      <c r="B166" s="343" t="str">
        <f>IF(IFERROR('6. Position (at entry)'!B166,"")="", "",'6. Position (at entry)'!B166)</f>
        <v/>
      </c>
      <c r="C166" s="43" t="str">
        <f>IF(IFERROR('6. Position (at entry)'!A166,"")="", "",'6. Position (at entry)'!C166)</f>
        <v/>
      </c>
      <c r="D166" s="35"/>
      <c r="E166" s="34"/>
      <c r="F166" s="8"/>
      <c r="G166" s="8"/>
      <c r="H166" s="8"/>
      <c r="I166" s="8"/>
      <c r="J166" s="8"/>
      <c r="K166" s="49"/>
      <c r="L166" s="47" t="str">
        <f>IF(AND(I166&lt;&gt;"", J166&lt;&gt;"", G166&lt;&gt;""),IFERROR(IF(ISBLANK('6. Position (at entry)'!A166), "", ((I166+J166)/G166)),""),"")</f>
        <v/>
      </c>
      <c r="M166" s="47" t="str">
        <f>IF(AND(J166&lt;&gt;"",G166&lt;&gt;""),IFERROR(IF(ISBLANK('6. Position (at entry)'!A166), "", (J166/G166)),""),"")</f>
        <v/>
      </c>
      <c r="N166" s="47" t="str">
        <f>IF(AND(I166&lt;&gt;"",G166&lt;&gt;""),IFERROR(IF(ISBLANK('6. Position (at entry)'!A166), "", (I166/G166)),""),"")</f>
        <v/>
      </c>
      <c r="O166" s="345"/>
      <c r="P166" s="345"/>
      <c r="Q166" s="395"/>
      <c r="R166" s="9"/>
      <c r="S166" s="9"/>
      <c r="T166" s="6"/>
      <c r="U166" s="5"/>
      <c r="V166" s="8"/>
      <c r="W166" s="75"/>
      <c r="X166" s="6"/>
      <c r="Y166" s="395"/>
      <c r="Z166" s="30"/>
      <c r="AA166" s="163"/>
      <c r="AB166" s="54"/>
      <c r="AC166" s="295"/>
      <c r="AD166" s="29"/>
      <c r="AE166" s="52"/>
      <c r="AF166" s="30"/>
      <c r="AG166" s="231"/>
      <c r="AH166" s="163"/>
      <c r="AI166" s="163"/>
      <c r="AJ166" s="197"/>
      <c r="AK166" s="29"/>
      <c r="AL166" s="52"/>
      <c r="AM166" s="30"/>
      <c r="AN166" s="231"/>
      <c r="AO166" s="163"/>
      <c r="AP166" s="163"/>
      <c r="AQ166" s="197"/>
    </row>
    <row r="167" spans="1:43" ht="15" customHeight="1" x14ac:dyDescent="0.2">
      <c r="A167" s="39" t="str">
        <f>IF(IFERROR('6. Position (at entry)'!A167,"")="", "",'6. Position (at entry)'!A167)</f>
        <v/>
      </c>
      <c r="B167" s="343" t="str">
        <f>IF(IFERROR('6. Position (at entry)'!B167,"")="", "",'6. Position (at entry)'!B167)</f>
        <v/>
      </c>
      <c r="C167" s="43" t="str">
        <f>IF(IFERROR('6. Position (at entry)'!A167,"")="", "",'6. Position (at entry)'!C167)</f>
        <v/>
      </c>
      <c r="D167" s="35"/>
      <c r="E167" s="34"/>
      <c r="F167" s="8"/>
      <c r="G167" s="8"/>
      <c r="H167" s="8"/>
      <c r="I167" s="8"/>
      <c r="J167" s="8"/>
      <c r="K167" s="49"/>
      <c r="L167" s="47" t="str">
        <f>IF(AND(I167&lt;&gt;"", J167&lt;&gt;"", G167&lt;&gt;""),IFERROR(IF(ISBLANK('6. Position (at entry)'!A167), "", ((I167+J167)/G167)),""),"")</f>
        <v/>
      </c>
      <c r="M167" s="47" t="str">
        <f>IF(AND(J167&lt;&gt;"",G167&lt;&gt;""),IFERROR(IF(ISBLANK('6. Position (at entry)'!A167), "", (J167/G167)),""),"")</f>
        <v/>
      </c>
      <c r="N167" s="47" t="str">
        <f>IF(AND(I167&lt;&gt;"",G167&lt;&gt;""),IFERROR(IF(ISBLANK('6. Position (at entry)'!A167), "", (I167/G167)),""),"")</f>
        <v/>
      </c>
      <c r="O167" s="345"/>
      <c r="P167" s="345"/>
      <c r="Q167" s="395"/>
      <c r="R167" s="9"/>
      <c r="S167" s="9"/>
      <c r="T167" s="6"/>
      <c r="U167" s="5"/>
      <c r="V167" s="8"/>
      <c r="W167" s="75"/>
      <c r="X167" s="6"/>
      <c r="Y167" s="395"/>
      <c r="Z167" s="30"/>
      <c r="AA167" s="163"/>
      <c r="AB167" s="54"/>
      <c r="AC167" s="295"/>
      <c r="AD167" s="29"/>
      <c r="AE167" s="52"/>
      <c r="AF167" s="30"/>
      <c r="AG167" s="231"/>
      <c r="AH167" s="163"/>
      <c r="AI167" s="163"/>
      <c r="AJ167" s="197"/>
      <c r="AK167" s="29"/>
      <c r="AL167" s="52"/>
      <c r="AM167" s="30"/>
      <c r="AN167" s="231"/>
      <c r="AO167" s="163"/>
      <c r="AP167" s="163"/>
      <c r="AQ167" s="197"/>
    </row>
    <row r="168" spans="1:43" ht="15" customHeight="1" x14ac:dyDescent="0.2">
      <c r="A168" s="39" t="str">
        <f>IF(IFERROR('6. Position (at entry)'!A168,"")="", "",'6. Position (at entry)'!A168)</f>
        <v/>
      </c>
      <c r="B168" s="343" t="str">
        <f>IF(IFERROR('6. Position (at entry)'!B168,"")="", "",'6. Position (at entry)'!B168)</f>
        <v/>
      </c>
      <c r="C168" s="43" t="str">
        <f>IF(IFERROR('6. Position (at entry)'!A168,"")="", "",'6. Position (at entry)'!C168)</f>
        <v/>
      </c>
      <c r="D168" s="35"/>
      <c r="E168" s="34"/>
      <c r="F168" s="8"/>
      <c r="G168" s="8"/>
      <c r="H168" s="8"/>
      <c r="I168" s="8"/>
      <c r="J168" s="8"/>
      <c r="K168" s="49"/>
      <c r="L168" s="47" t="str">
        <f>IF(AND(I168&lt;&gt;"", J168&lt;&gt;"", G168&lt;&gt;""),IFERROR(IF(ISBLANK('6. Position (at entry)'!A168), "", ((I168+J168)/G168)),""),"")</f>
        <v/>
      </c>
      <c r="M168" s="47" t="str">
        <f>IF(AND(J168&lt;&gt;"",G168&lt;&gt;""),IFERROR(IF(ISBLANK('6. Position (at entry)'!A168), "", (J168/G168)),""),"")</f>
        <v/>
      </c>
      <c r="N168" s="47" t="str">
        <f>IF(AND(I168&lt;&gt;"",G168&lt;&gt;""),IFERROR(IF(ISBLANK('6. Position (at entry)'!A168), "", (I168/G168)),""),"")</f>
        <v/>
      </c>
      <c r="O168" s="345"/>
      <c r="P168" s="345"/>
      <c r="Q168" s="395"/>
      <c r="R168" s="9"/>
      <c r="S168" s="9"/>
      <c r="T168" s="6"/>
      <c r="U168" s="5"/>
      <c r="V168" s="8"/>
      <c r="W168" s="75"/>
      <c r="X168" s="6"/>
      <c r="Y168" s="395"/>
      <c r="Z168" s="30"/>
      <c r="AA168" s="163"/>
      <c r="AB168" s="54"/>
      <c r="AC168" s="295"/>
      <c r="AD168" s="29"/>
      <c r="AE168" s="52"/>
      <c r="AF168" s="30"/>
      <c r="AG168" s="231"/>
      <c r="AH168" s="163"/>
      <c r="AI168" s="163"/>
      <c r="AJ168" s="197"/>
      <c r="AK168" s="29"/>
      <c r="AL168" s="52"/>
      <c r="AM168" s="30"/>
      <c r="AN168" s="231"/>
      <c r="AO168" s="163"/>
      <c r="AP168" s="163"/>
      <c r="AQ168" s="197"/>
    </row>
    <row r="169" spans="1:43" ht="15" customHeight="1" x14ac:dyDescent="0.2">
      <c r="A169" s="39" t="str">
        <f>IF(IFERROR('6. Position (at entry)'!A169,"")="", "",'6. Position (at entry)'!A169)</f>
        <v/>
      </c>
      <c r="B169" s="343" t="str">
        <f>IF(IFERROR('6. Position (at entry)'!B169,"")="", "",'6. Position (at entry)'!B169)</f>
        <v/>
      </c>
      <c r="C169" s="43" t="str">
        <f>IF(IFERROR('6. Position (at entry)'!A169,"")="", "",'6. Position (at entry)'!C169)</f>
        <v/>
      </c>
      <c r="D169" s="35"/>
      <c r="E169" s="34"/>
      <c r="F169" s="8"/>
      <c r="G169" s="8"/>
      <c r="H169" s="8"/>
      <c r="I169" s="8"/>
      <c r="J169" s="8"/>
      <c r="K169" s="49"/>
      <c r="L169" s="47" t="str">
        <f>IF(AND(I169&lt;&gt;"", J169&lt;&gt;"", G169&lt;&gt;""),IFERROR(IF(ISBLANK('6. Position (at entry)'!A169), "", ((I169+J169)/G169)),""),"")</f>
        <v/>
      </c>
      <c r="M169" s="47" t="str">
        <f>IF(AND(J169&lt;&gt;"",G169&lt;&gt;""),IFERROR(IF(ISBLANK('6. Position (at entry)'!A169), "", (J169/G169)),""),"")</f>
        <v/>
      </c>
      <c r="N169" s="47" t="str">
        <f>IF(AND(I169&lt;&gt;"",G169&lt;&gt;""),IFERROR(IF(ISBLANK('6. Position (at entry)'!A169), "", (I169/G169)),""),"")</f>
        <v/>
      </c>
      <c r="O169" s="345"/>
      <c r="P169" s="345"/>
      <c r="Q169" s="395"/>
      <c r="R169" s="9"/>
      <c r="S169" s="9"/>
      <c r="T169" s="6"/>
      <c r="U169" s="5"/>
      <c r="V169" s="8"/>
      <c r="W169" s="75"/>
      <c r="X169" s="6"/>
      <c r="Y169" s="395"/>
      <c r="Z169" s="30"/>
      <c r="AA169" s="163"/>
      <c r="AB169" s="54"/>
      <c r="AC169" s="295"/>
      <c r="AD169" s="29"/>
      <c r="AE169" s="52"/>
      <c r="AF169" s="30"/>
      <c r="AG169" s="231"/>
      <c r="AH169" s="163"/>
      <c r="AI169" s="163"/>
      <c r="AJ169" s="197"/>
      <c r="AK169" s="29"/>
      <c r="AL169" s="52"/>
      <c r="AM169" s="30"/>
      <c r="AN169" s="231"/>
      <c r="AO169" s="163"/>
      <c r="AP169" s="163"/>
      <c r="AQ169" s="197"/>
    </row>
    <row r="170" spans="1:43" ht="15" customHeight="1" x14ac:dyDescent="0.2">
      <c r="A170" s="39" t="str">
        <f>IF(IFERROR('6. Position (at entry)'!A170,"")="", "",'6. Position (at entry)'!A170)</f>
        <v/>
      </c>
      <c r="B170" s="343" t="str">
        <f>IF(IFERROR('6. Position (at entry)'!B170,"")="", "",'6. Position (at entry)'!B170)</f>
        <v/>
      </c>
      <c r="C170" s="43" t="str">
        <f>IF(IFERROR('6. Position (at entry)'!A170,"")="", "",'6. Position (at entry)'!C170)</f>
        <v/>
      </c>
      <c r="D170" s="35"/>
      <c r="E170" s="34"/>
      <c r="F170" s="8"/>
      <c r="G170" s="8"/>
      <c r="H170" s="8"/>
      <c r="I170" s="8"/>
      <c r="J170" s="8"/>
      <c r="K170" s="49"/>
      <c r="L170" s="47" t="str">
        <f>IF(AND(I170&lt;&gt;"", J170&lt;&gt;"", G170&lt;&gt;""),IFERROR(IF(ISBLANK('6. Position (at entry)'!A170), "", ((I170+J170)/G170)),""),"")</f>
        <v/>
      </c>
      <c r="M170" s="47" t="str">
        <f>IF(AND(J170&lt;&gt;"",G170&lt;&gt;""),IFERROR(IF(ISBLANK('6. Position (at entry)'!A170), "", (J170/G170)),""),"")</f>
        <v/>
      </c>
      <c r="N170" s="47" t="str">
        <f>IF(AND(I170&lt;&gt;"",G170&lt;&gt;""),IFERROR(IF(ISBLANK('6. Position (at entry)'!A170), "", (I170/G170)),""),"")</f>
        <v/>
      </c>
      <c r="O170" s="345"/>
      <c r="P170" s="345"/>
      <c r="Q170" s="395"/>
      <c r="R170" s="9"/>
      <c r="S170" s="9"/>
      <c r="T170" s="6"/>
      <c r="U170" s="5"/>
      <c r="V170" s="8"/>
      <c r="W170" s="75"/>
      <c r="X170" s="6"/>
      <c r="Y170" s="395"/>
      <c r="Z170" s="30"/>
      <c r="AA170" s="163"/>
      <c r="AB170" s="54"/>
      <c r="AC170" s="295"/>
      <c r="AD170" s="29"/>
      <c r="AE170" s="52"/>
      <c r="AF170" s="30"/>
      <c r="AG170" s="231"/>
      <c r="AH170" s="163"/>
      <c r="AI170" s="163"/>
      <c r="AJ170" s="197"/>
      <c r="AK170" s="29"/>
      <c r="AL170" s="52"/>
      <c r="AM170" s="30"/>
      <c r="AN170" s="231"/>
      <c r="AO170" s="163"/>
      <c r="AP170" s="163"/>
      <c r="AQ170" s="197"/>
    </row>
    <row r="171" spans="1:43" ht="15" customHeight="1" x14ac:dyDescent="0.2">
      <c r="A171" s="39" t="str">
        <f>IF(IFERROR('6. Position (at entry)'!A171,"")="", "",'6. Position (at entry)'!A171)</f>
        <v/>
      </c>
      <c r="B171" s="343" t="str">
        <f>IF(IFERROR('6. Position (at entry)'!B171,"")="", "",'6. Position (at entry)'!B171)</f>
        <v/>
      </c>
      <c r="C171" s="43" t="str">
        <f>IF(IFERROR('6. Position (at entry)'!A171,"")="", "",'6. Position (at entry)'!C171)</f>
        <v/>
      </c>
      <c r="D171" s="35"/>
      <c r="E171" s="34"/>
      <c r="F171" s="8"/>
      <c r="G171" s="8"/>
      <c r="H171" s="8"/>
      <c r="I171" s="8"/>
      <c r="J171" s="8"/>
      <c r="K171" s="49"/>
      <c r="L171" s="47" t="str">
        <f>IF(AND(I171&lt;&gt;"", J171&lt;&gt;"", G171&lt;&gt;""),IFERROR(IF(ISBLANK('6. Position (at entry)'!A171), "", ((I171+J171)/G171)),""),"")</f>
        <v/>
      </c>
      <c r="M171" s="47" t="str">
        <f>IF(AND(J171&lt;&gt;"",G171&lt;&gt;""),IFERROR(IF(ISBLANK('6. Position (at entry)'!A171), "", (J171/G171)),""),"")</f>
        <v/>
      </c>
      <c r="N171" s="47" t="str">
        <f>IF(AND(I171&lt;&gt;"",G171&lt;&gt;""),IFERROR(IF(ISBLANK('6. Position (at entry)'!A171), "", (I171/G171)),""),"")</f>
        <v/>
      </c>
      <c r="O171" s="345"/>
      <c r="P171" s="345"/>
      <c r="Q171" s="395"/>
      <c r="R171" s="9"/>
      <c r="S171" s="9"/>
      <c r="T171" s="6"/>
      <c r="U171" s="5"/>
      <c r="V171" s="8"/>
      <c r="W171" s="75"/>
      <c r="X171" s="6"/>
      <c r="Y171" s="395"/>
      <c r="Z171" s="30"/>
      <c r="AA171" s="163"/>
      <c r="AB171" s="54"/>
      <c r="AC171" s="295"/>
      <c r="AD171" s="29"/>
      <c r="AE171" s="52"/>
      <c r="AF171" s="30"/>
      <c r="AG171" s="231"/>
      <c r="AH171" s="163"/>
      <c r="AI171" s="163"/>
      <c r="AJ171" s="197"/>
      <c r="AK171" s="29"/>
      <c r="AL171" s="52"/>
      <c r="AM171" s="30"/>
      <c r="AN171" s="231"/>
      <c r="AO171" s="163"/>
      <c r="AP171" s="163"/>
      <c r="AQ171" s="197"/>
    </row>
    <row r="172" spans="1:43" ht="15" customHeight="1" x14ac:dyDescent="0.2">
      <c r="A172" s="39" t="str">
        <f>IF(IFERROR('6. Position (at entry)'!A172,"")="", "",'6. Position (at entry)'!A172)</f>
        <v/>
      </c>
      <c r="B172" s="343" t="str">
        <f>IF(IFERROR('6. Position (at entry)'!B172,"")="", "",'6. Position (at entry)'!B172)</f>
        <v/>
      </c>
      <c r="C172" s="43" t="str">
        <f>IF(IFERROR('6. Position (at entry)'!A172,"")="", "",'6. Position (at entry)'!C172)</f>
        <v/>
      </c>
      <c r="D172" s="35"/>
      <c r="E172" s="34"/>
      <c r="F172" s="8"/>
      <c r="G172" s="8"/>
      <c r="H172" s="8"/>
      <c r="I172" s="8"/>
      <c r="J172" s="8"/>
      <c r="K172" s="49"/>
      <c r="L172" s="47" t="str">
        <f>IF(AND(I172&lt;&gt;"", J172&lt;&gt;"", G172&lt;&gt;""),IFERROR(IF(ISBLANK('6. Position (at entry)'!A172), "", ((I172+J172)/G172)),""),"")</f>
        <v/>
      </c>
      <c r="M172" s="47" t="str">
        <f>IF(AND(J172&lt;&gt;"",G172&lt;&gt;""),IFERROR(IF(ISBLANK('6. Position (at entry)'!A172), "", (J172/G172)),""),"")</f>
        <v/>
      </c>
      <c r="N172" s="47" t="str">
        <f>IF(AND(I172&lt;&gt;"",G172&lt;&gt;""),IFERROR(IF(ISBLANK('6. Position (at entry)'!A172), "", (I172/G172)),""),"")</f>
        <v/>
      </c>
      <c r="O172" s="345"/>
      <c r="P172" s="345"/>
      <c r="Q172" s="395"/>
      <c r="R172" s="9"/>
      <c r="S172" s="9"/>
      <c r="T172" s="6"/>
      <c r="U172" s="5"/>
      <c r="V172" s="8"/>
      <c r="W172" s="75"/>
      <c r="X172" s="6"/>
      <c r="Y172" s="395"/>
      <c r="Z172" s="30"/>
      <c r="AA172" s="163"/>
      <c r="AB172" s="54"/>
      <c r="AC172" s="295"/>
      <c r="AD172" s="29"/>
      <c r="AE172" s="52"/>
      <c r="AF172" s="30"/>
      <c r="AG172" s="231"/>
      <c r="AH172" s="163"/>
      <c r="AI172" s="163"/>
      <c r="AJ172" s="197"/>
      <c r="AK172" s="29"/>
      <c r="AL172" s="52"/>
      <c r="AM172" s="30"/>
      <c r="AN172" s="231"/>
      <c r="AO172" s="163"/>
      <c r="AP172" s="163"/>
      <c r="AQ172" s="197"/>
    </row>
    <row r="173" spans="1:43" ht="15" customHeight="1" x14ac:dyDescent="0.2">
      <c r="A173" s="39" t="str">
        <f>IF(IFERROR('6. Position (at entry)'!A173,"")="", "",'6. Position (at entry)'!A173)</f>
        <v/>
      </c>
      <c r="B173" s="343" t="str">
        <f>IF(IFERROR('6. Position (at entry)'!B173,"")="", "",'6. Position (at entry)'!B173)</f>
        <v/>
      </c>
      <c r="C173" s="43" t="str">
        <f>IF(IFERROR('6. Position (at entry)'!A173,"")="", "",'6. Position (at entry)'!C173)</f>
        <v/>
      </c>
      <c r="D173" s="35"/>
      <c r="E173" s="34"/>
      <c r="F173" s="8"/>
      <c r="G173" s="8"/>
      <c r="H173" s="8"/>
      <c r="I173" s="8"/>
      <c r="J173" s="8"/>
      <c r="K173" s="49"/>
      <c r="L173" s="47" t="str">
        <f>IF(AND(I173&lt;&gt;"", J173&lt;&gt;"", G173&lt;&gt;""),IFERROR(IF(ISBLANK('6. Position (at entry)'!A173), "", ((I173+J173)/G173)),""),"")</f>
        <v/>
      </c>
      <c r="M173" s="47" t="str">
        <f>IF(AND(J173&lt;&gt;"",G173&lt;&gt;""),IFERROR(IF(ISBLANK('6. Position (at entry)'!A173), "", (J173/G173)),""),"")</f>
        <v/>
      </c>
      <c r="N173" s="47" t="str">
        <f>IF(AND(I173&lt;&gt;"",G173&lt;&gt;""),IFERROR(IF(ISBLANK('6. Position (at entry)'!A173), "", (I173/G173)),""),"")</f>
        <v/>
      </c>
      <c r="O173" s="345"/>
      <c r="P173" s="345"/>
      <c r="Q173" s="395"/>
      <c r="R173" s="9"/>
      <c r="S173" s="9"/>
      <c r="T173" s="6"/>
      <c r="U173" s="5"/>
      <c r="V173" s="8"/>
      <c r="W173" s="75"/>
      <c r="X173" s="6"/>
      <c r="Y173" s="395"/>
      <c r="Z173" s="30"/>
      <c r="AA173" s="163"/>
      <c r="AB173" s="54"/>
      <c r="AC173" s="295"/>
      <c r="AD173" s="29"/>
      <c r="AE173" s="52"/>
      <c r="AF173" s="30"/>
      <c r="AG173" s="231"/>
      <c r="AH173" s="163"/>
      <c r="AI173" s="163"/>
      <c r="AJ173" s="197"/>
      <c r="AK173" s="29"/>
      <c r="AL173" s="52"/>
      <c r="AM173" s="30"/>
      <c r="AN173" s="231"/>
      <c r="AO173" s="163"/>
      <c r="AP173" s="163"/>
      <c r="AQ173" s="197"/>
    </row>
    <row r="174" spans="1:43" ht="15" customHeight="1" x14ac:dyDescent="0.2">
      <c r="A174" s="39" t="str">
        <f>IF(IFERROR('6. Position (at entry)'!A174,"")="", "",'6. Position (at entry)'!A174)</f>
        <v/>
      </c>
      <c r="B174" s="343" t="str">
        <f>IF(IFERROR('6. Position (at entry)'!B174,"")="", "",'6. Position (at entry)'!B174)</f>
        <v/>
      </c>
      <c r="C174" s="43" t="str">
        <f>IF(IFERROR('6. Position (at entry)'!A174,"")="", "",'6. Position (at entry)'!C174)</f>
        <v/>
      </c>
      <c r="D174" s="35"/>
      <c r="E174" s="34"/>
      <c r="F174" s="8"/>
      <c r="G174" s="8"/>
      <c r="H174" s="8"/>
      <c r="I174" s="8"/>
      <c r="J174" s="8"/>
      <c r="K174" s="49"/>
      <c r="L174" s="47" t="str">
        <f>IF(AND(I174&lt;&gt;"", J174&lt;&gt;"", G174&lt;&gt;""),IFERROR(IF(ISBLANK('6. Position (at entry)'!A174), "", ((I174+J174)/G174)),""),"")</f>
        <v/>
      </c>
      <c r="M174" s="47" t="str">
        <f>IF(AND(J174&lt;&gt;"",G174&lt;&gt;""),IFERROR(IF(ISBLANK('6. Position (at entry)'!A174), "", (J174/G174)),""),"")</f>
        <v/>
      </c>
      <c r="N174" s="47" t="str">
        <f>IF(AND(I174&lt;&gt;"",G174&lt;&gt;""),IFERROR(IF(ISBLANK('6. Position (at entry)'!A174), "", (I174/G174)),""),"")</f>
        <v/>
      </c>
      <c r="O174" s="345"/>
      <c r="P174" s="345"/>
      <c r="Q174" s="395"/>
      <c r="R174" s="9"/>
      <c r="S174" s="9"/>
      <c r="T174" s="6"/>
      <c r="U174" s="5"/>
      <c r="V174" s="8"/>
      <c r="W174" s="75"/>
      <c r="X174" s="6"/>
      <c r="Y174" s="395"/>
      <c r="Z174" s="30"/>
      <c r="AA174" s="163"/>
      <c r="AB174" s="54"/>
      <c r="AC174" s="295"/>
      <c r="AD174" s="29"/>
      <c r="AE174" s="52"/>
      <c r="AF174" s="30"/>
      <c r="AG174" s="231"/>
      <c r="AH174" s="163"/>
      <c r="AI174" s="163"/>
      <c r="AJ174" s="197"/>
      <c r="AK174" s="29"/>
      <c r="AL174" s="52"/>
      <c r="AM174" s="30"/>
      <c r="AN174" s="231"/>
      <c r="AO174" s="163"/>
      <c r="AP174" s="163"/>
      <c r="AQ174" s="197"/>
    </row>
    <row r="175" spans="1:43" ht="15" customHeight="1" x14ac:dyDescent="0.2">
      <c r="A175" s="39" t="str">
        <f>IF(IFERROR('6. Position (at entry)'!A175,"")="", "",'6. Position (at entry)'!A175)</f>
        <v/>
      </c>
      <c r="B175" s="343" t="str">
        <f>IF(IFERROR('6. Position (at entry)'!B175,"")="", "",'6. Position (at entry)'!B175)</f>
        <v/>
      </c>
      <c r="C175" s="43" t="str">
        <f>IF(IFERROR('6. Position (at entry)'!A175,"")="", "",'6. Position (at entry)'!C175)</f>
        <v/>
      </c>
      <c r="D175" s="35"/>
      <c r="E175" s="34"/>
      <c r="F175" s="8"/>
      <c r="G175" s="8"/>
      <c r="H175" s="8"/>
      <c r="I175" s="8"/>
      <c r="J175" s="8"/>
      <c r="K175" s="49"/>
      <c r="L175" s="47" t="str">
        <f>IF(AND(I175&lt;&gt;"", J175&lt;&gt;"", G175&lt;&gt;""),IFERROR(IF(ISBLANK('6. Position (at entry)'!A175), "", ((I175+J175)/G175)),""),"")</f>
        <v/>
      </c>
      <c r="M175" s="47" t="str">
        <f>IF(AND(J175&lt;&gt;"",G175&lt;&gt;""),IFERROR(IF(ISBLANK('6. Position (at entry)'!A175), "", (J175/G175)),""),"")</f>
        <v/>
      </c>
      <c r="N175" s="47" t="str">
        <f>IF(AND(I175&lt;&gt;"",G175&lt;&gt;""),IFERROR(IF(ISBLANK('6. Position (at entry)'!A175), "", (I175/G175)),""),"")</f>
        <v/>
      </c>
      <c r="O175" s="345"/>
      <c r="P175" s="345"/>
      <c r="Q175" s="395"/>
      <c r="R175" s="9"/>
      <c r="S175" s="9"/>
      <c r="T175" s="6"/>
      <c r="U175" s="5"/>
      <c r="V175" s="8"/>
      <c r="W175" s="75"/>
      <c r="X175" s="6"/>
      <c r="Y175" s="395"/>
      <c r="Z175" s="30"/>
      <c r="AA175" s="163"/>
      <c r="AB175" s="54"/>
      <c r="AC175" s="295"/>
      <c r="AD175" s="29"/>
      <c r="AE175" s="52"/>
      <c r="AF175" s="30"/>
      <c r="AG175" s="231"/>
      <c r="AH175" s="163"/>
      <c r="AI175" s="163"/>
      <c r="AJ175" s="197"/>
      <c r="AK175" s="29"/>
      <c r="AL175" s="52"/>
      <c r="AM175" s="30"/>
      <c r="AN175" s="231"/>
      <c r="AO175" s="163"/>
      <c r="AP175" s="163"/>
      <c r="AQ175" s="197"/>
    </row>
    <row r="176" spans="1:43" ht="15" customHeight="1" x14ac:dyDescent="0.2">
      <c r="A176" s="39" t="str">
        <f>IF(IFERROR('6. Position (at entry)'!A176,"")="", "",'6. Position (at entry)'!A176)</f>
        <v/>
      </c>
      <c r="B176" s="343" t="str">
        <f>IF(IFERROR('6. Position (at entry)'!B176,"")="", "",'6. Position (at entry)'!B176)</f>
        <v/>
      </c>
      <c r="C176" s="43" t="str">
        <f>IF(IFERROR('6. Position (at entry)'!A176,"")="", "",'6. Position (at entry)'!C176)</f>
        <v/>
      </c>
      <c r="D176" s="35"/>
      <c r="E176" s="34"/>
      <c r="F176" s="8"/>
      <c r="G176" s="8"/>
      <c r="H176" s="8"/>
      <c r="I176" s="8"/>
      <c r="J176" s="8"/>
      <c r="K176" s="49"/>
      <c r="L176" s="47" t="str">
        <f>IF(AND(I176&lt;&gt;"", J176&lt;&gt;"", G176&lt;&gt;""),IFERROR(IF(ISBLANK('6. Position (at entry)'!A176), "", ((I176+J176)/G176)),""),"")</f>
        <v/>
      </c>
      <c r="M176" s="47" t="str">
        <f>IF(AND(J176&lt;&gt;"",G176&lt;&gt;""),IFERROR(IF(ISBLANK('6. Position (at entry)'!A176), "", (J176/G176)),""),"")</f>
        <v/>
      </c>
      <c r="N176" s="47" t="str">
        <f>IF(AND(I176&lt;&gt;"",G176&lt;&gt;""),IFERROR(IF(ISBLANK('6. Position (at entry)'!A176), "", (I176/G176)),""),"")</f>
        <v/>
      </c>
      <c r="O176" s="345"/>
      <c r="P176" s="345"/>
      <c r="Q176" s="395"/>
      <c r="R176" s="9"/>
      <c r="S176" s="9"/>
      <c r="T176" s="6"/>
      <c r="U176" s="5"/>
      <c r="V176" s="8"/>
      <c r="W176" s="75"/>
      <c r="X176" s="6"/>
      <c r="Y176" s="395"/>
      <c r="Z176" s="30"/>
      <c r="AA176" s="163"/>
      <c r="AB176" s="54"/>
      <c r="AC176" s="295"/>
      <c r="AD176" s="29"/>
      <c r="AE176" s="52"/>
      <c r="AF176" s="30"/>
      <c r="AG176" s="231"/>
      <c r="AH176" s="163"/>
      <c r="AI176" s="163"/>
      <c r="AJ176" s="197"/>
      <c r="AK176" s="29"/>
      <c r="AL176" s="52"/>
      <c r="AM176" s="30"/>
      <c r="AN176" s="231"/>
      <c r="AO176" s="163"/>
      <c r="AP176" s="163"/>
      <c r="AQ176" s="197"/>
    </row>
    <row r="177" spans="1:43" ht="15" customHeight="1" x14ac:dyDescent="0.2">
      <c r="A177" s="39" t="str">
        <f>IF(IFERROR('6. Position (at entry)'!A177,"")="", "",'6. Position (at entry)'!A177)</f>
        <v/>
      </c>
      <c r="B177" s="343" t="str">
        <f>IF(IFERROR('6. Position (at entry)'!B177,"")="", "",'6. Position (at entry)'!B177)</f>
        <v/>
      </c>
      <c r="C177" s="43" t="str">
        <f>IF(IFERROR('6. Position (at entry)'!A177,"")="", "",'6. Position (at entry)'!C177)</f>
        <v/>
      </c>
      <c r="D177" s="35"/>
      <c r="E177" s="34"/>
      <c r="F177" s="8"/>
      <c r="G177" s="8"/>
      <c r="H177" s="8"/>
      <c r="I177" s="8"/>
      <c r="J177" s="8"/>
      <c r="K177" s="49"/>
      <c r="L177" s="47" t="str">
        <f>IF(AND(I177&lt;&gt;"", J177&lt;&gt;"", G177&lt;&gt;""),IFERROR(IF(ISBLANK('6. Position (at entry)'!A177), "", ((I177+J177)/G177)),""),"")</f>
        <v/>
      </c>
      <c r="M177" s="47" t="str">
        <f>IF(AND(J177&lt;&gt;"",G177&lt;&gt;""),IFERROR(IF(ISBLANK('6. Position (at entry)'!A177), "", (J177/G177)),""),"")</f>
        <v/>
      </c>
      <c r="N177" s="47" t="str">
        <f>IF(AND(I177&lt;&gt;"",G177&lt;&gt;""),IFERROR(IF(ISBLANK('6. Position (at entry)'!A177), "", (I177/G177)),""),"")</f>
        <v/>
      </c>
      <c r="O177" s="345"/>
      <c r="P177" s="345"/>
      <c r="Q177" s="395"/>
      <c r="R177" s="9"/>
      <c r="S177" s="9"/>
      <c r="T177" s="6"/>
      <c r="U177" s="5"/>
      <c r="V177" s="8"/>
      <c r="W177" s="75"/>
      <c r="X177" s="6"/>
      <c r="Y177" s="395"/>
      <c r="Z177" s="30"/>
      <c r="AA177" s="163"/>
      <c r="AB177" s="54"/>
      <c r="AC177" s="295"/>
      <c r="AD177" s="29"/>
      <c r="AE177" s="52"/>
      <c r="AF177" s="30"/>
      <c r="AG177" s="231"/>
      <c r="AH177" s="163"/>
      <c r="AI177" s="163"/>
      <c r="AJ177" s="197"/>
      <c r="AK177" s="29"/>
      <c r="AL177" s="52"/>
      <c r="AM177" s="30"/>
      <c r="AN177" s="231"/>
      <c r="AO177" s="163"/>
      <c r="AP177" s="163"/>
      <c r="AQ177" s="197"/>
    </row>
    <row r="178" spans="1:43" ht="15" customHeight="1" x14ac:dyDescent="0.2">
      <c r="A178" s="39" t="str">
        <f>IF(IFERROR('6. Position (at entry)'!A178,"")="", "",'6. Position (at entry)'!A178)</f>
        <v/>
      </c>
      <c r="B178" s="343" t="str">
        <f>IF(IFERROR('6. Position (at entry)'!B178,"")="", "",'6. Position (at entry)'!B178)</f>
        <v/>
      </c>
      <c r="C178" s="43" t="str">
        <f>IF(IFERROR('6. Position (at entry)'!A178,"")="", "",'6. Position (at entry)'!C178)</f>
        <v/>
      </c>
      <c r="D178" s="35"/>
      <c r="E178" s="34"/>
      <c r="F178" s="8"/>
      <c r="G178" s="8"/>
      <c r="H178" s="8"/>
      <c r="I178" s="8"/>
      <c r="J178" s="8"/>
      <c r="K178" s="49"/>
      <c r="L178" s="47" t="str">
        <f>IF(AND(I178&lt;&gt;"", J178&lt;&gt;"", G178&lt;&gt;""),IFERROR(IF(ISBLANK('6. Position (at entry)'!A178), "", ((I178+J178)/G178)),""),"")</f>
        <v/>
      </c>
      <c r="M178" s="47" t="str">
        <f>IF(AND(J178&lt;&gt;"",G178&lt;&gt;""),IFERROR(IF(ISBLANK('6. Position (at entry)'!A178), "", (J178/G178)),""),"")</f>
        <v/>
      </c>
      <c r="N178" s="47" t="str">
        <f>IF(AND(I178&lt;&gt;"",G178&lt;&gt;""),IFERROR(IF(ISBLANK('6. Position (at entry)'!A178), "", (I178/G178)),""),"")</f>
        <v/>
      </c>
      <c r="O178" s="345"/>
      <c r="P178" s="345"/>
      <c r="Q178" s="395"/>
      <c r="R178" s="9"/>
      <c r="S178" s="9"/>
      <c r="T178" s="6"/>
      <c r="U178" s="5"/>
      <c r="V178" s="8"/>
      <c r="W178" s="75"/>
      <c r="X178" s="6"/>
      <c r="Y178" s="395"/>
      <c r="Z178" s="30"/>
      <c r="AA178" s="163"/>
      <c r="AB178" s="54"/>
      <c r="AC178" s="295"/>
      <c r="AD178" s="29"/>
      <c r="AE178" s="52"/>
      <c r="AF178" s="30"/>
      <c r="AG178" s="231"/>
      <c r="AH178" s="163"/>
      <c r="AI178" s="163"/>
      <c r="AJ178" s="197"/>
      <c r="AK178" s="29"/>
      <c r="AL178" s="52"/>
      <c r="AM178" s="30"/>
      <c r="AN178" s="231"/>
      <c r="AO178" s="163"/>
      <c r="AP178" s="163"/>
      <c r="AQ178" s="197"/>
    </row>
    <row r="179" spans="1:43" ht="15" customHeight="1" x14ac:dyDescent="0.2">
      <c r="A179" s="39" t="str">
        <f>IF(IFERROR('6. Position (at entry)'!A179,"")="", "",'6. Position (at entry)'!A179)</f>
        <v/>
      </c>
      <c r="B179" s="343" t="str">
        <f>IF(IFERROR('6. Position (at entry)'!B179,"")="", "",'6. Position (at entry)'!B179)</f>
        <v/>
      </c>
      <c r="C179" s="43" t="str">
        <f>IF(IFERROR('6. Position (at entry)'!A179,"")="", "",'6. Position (at entry)'!C179)</f>
        <v/>
      </c>
      <c r="D179" s="35"/>
      <c r="E179" s="34"/>
      <c r="F179" s="8"/>
      <c r="G179" s="8"/>
      <c r="H179" s="8"/>
      <c r="I179" s="8"/>
      <c r="J179" s="8"/>
      <c r="K179" s="49"/>
      <c r="L179" s="47" t="str">
        <f>IF(AND(I179&lt;&gt;"", J179&lt;&gt;"", G179&lt;&gt;""),IFERROR(IF(ISBLANK('6. Position (at entry)'!A179), "", ((I179+J179)/G179)),""),"")</f>
        <v/>
      </c>
      <c r="M179" s="47" t="str">
        <f>IF(AND(J179&lt;&gt;"",G179&lt;&gt;""),IFERROR(IF(ISBLANK('6. Position (at entry)'!A179), "", (J179/G179)),""),"")</f>
        <v/>
      </c>
      <c r="N179" s="47" t="str">
        <f>IF(AND(I179&lt;&gt;"",G179&lt;&gt;""),IFERROR(IF(ISBLANK('6. Position (at entry)'!A179), "", (I179/G179)),""),"")</f>
        <v/>
      </c>
      <c r="O179" s="345"/>
      <c r="P179" s="345"/>
      <c r="Q179" s="395"/>
      <c r="R179" s="9"/>
      <c r="S179" s="9"/>
      <c r="T179" s="6"/>
      <c r="U179" s="5"/>
      <c r="V179" s="8"/>
      <c r="W179" s="75"/>
      <c r="X179" s="6"/>
      <c r="Y179" s="395"/>
      <c r="Z179" s="30"/>
      <c r="AA179" s="163"/>
      <c r="AB179" s="54"/>
      <c r="AC179" s="295"/>
      <c r="AD179" s="29"/>
      <c r="AE179" s="52"/>
      <c r="AF179" s="30"/>
      <c r="AG179" s="231"/>
      <c r="AH179" s="163"/>
      <c r="AI179" s="163"/>
      <c r="AJ179" s="197"/>
      <c r="AK179" s="29"/>
      <c r="AL179" s="52"/>
      <c r="AM179" s="30"/>
      <c r="AN179" s="231"/>
      <c r="AO179" s="163"/>
      <c r="AP179" s="163"/>
      <c r="AQ179" s="197"/>
    </row>
    <row r="180" spans="1:43" ht="15" customHeight="1" x14ac:dyDescent="0.2">
      <c r="A180" s="39" t="str">
        <f>IF(IFERROR('6. Position (at entry)'!A180,"")="", "",'6. Position (at entry)'!A180)</f>
        <v/>
      </c>
      <c r="B180" s="343" t="str">
        <f>IF(IFERROR('6. Position (at entry)'!B180,"")="", "",'6. Position (at entry)'!B180)</f>
        <v/>
      </c>
      <c r="C180" s="43" t="str">
        <f>IF(IFERROR('6. Position (at entry)'!A180,"")="", "",'6. Position (at entry)'!C180)</f>
        <v/>
      </c>
      <c r="D180" s="35"/>
      <c r="E180" s="34"/>
      <c r="F180" s="8"/>
      <c r="G180" s="8"/>
      <c r="H180" s="8"/>
      <c r="I180" s="8"/>
      <c r="J180" s="8"/>
      <c r="K180" s="49"/>
      <c r="L180" s="47" t="str">
        <f>IF(AND(I180&lt;&gt;"", J180&lt;&gt;"", G180&lt;&gt;""),IFERROR(IF(ISBLANK('6. Position (at entry)'!A180), "", ((I180+J180)/G180)),""),"")</f>
        <v/>
      </c>
      <c r="M180" s="47" t="str">
        <f>IF(AND(J180&lt;&gt;"",G180&lt;&gt;""),IFERROR(IF(ISBLANK('6. Position (at entry)'!A180), "", (J180/G180)),""),"")</f>
        <v/>
      </c>
      <c r="N180" s="47" t="str">
        <f>IF(AND(I180&lt;&gt;"",G180&lt;&gt;""),IFERROR(IF(ISBLANK('6. Position (at entry)'!A180), "", (I180/G180)),""),"")</f>
        <v/>
      </c>
      <c r="O180" s="345"/>
      <c r="P180" s="345"/>
      <c r="Q180" s="395"/>
      <c r="R180" s="9"/>
      <c r="S180" s="9"/>
      <c r="T180" s="6"/>
      <c r="U180" s="5"/>
      <c r="V180" s="8"/>
      <c r="W180" s="75"/>
      <c r="X180" s="6"/>
      <c r="Y180" s="395"/>
      <c r="Z180" s="30"/>
      <c r="AA180" s="163"/>
      <c r="AB180" s="54"/>
      <c r="AC180" s="295"/>
      <c r="AD180" s="29"/>
      <c r="AE180" s="52"/>
      <c r="AF180" s="30"/>
      <c r="AG180" s="231"/>
      <c r="AH180" s="163"/>
      <c r="AI180" s="163"/>
      <c r="AJ180" s="197"/>
      <c r="AK180" s="29"/>
      <c r="AL180" s="52"/>
      <c r="AM180" s="30"/>
      <c r="AN180" s="231"/>
      <c r="AO180" s="163"/>
      <c r="AP180" s="163"/>
      <c r="AQ180" s="197"/>
    </row>
    <row r="181" spans="1:43" ht="15" customHeight="1" x14ac:dyDescent="0.2">
      <c r="A181" s="39" t="str">
        <f>IF(IFERROR('6. Position (at entry)'!A181,"")="", "",'6. Position (at entry)'!A181)</f>
        <v/>
      </c>
      <c r="B181" s="343" t="str">
        <f>IF(IFERROR('6. Position (at entry)'!B181,"")="", "",'6. Position (at entry)'!B181)</f>
        <v/>
      </c>
      <c r="C181" s="43" t="str">
        <f>IF(IFERROR('6. Position (at entry)'!A181,"")="", "",'6. Position (at entry)'!C181)</f>
        <v/>
      </c>
      <c r="D181" s="35"/>
      <c r="E181" s="34"/>
      <c r="F181" s="8"/>
      <c r="G181" s="8"/>
      <c r="H181" s="8"/>
      <c r="I181" s="8"/>
      <c r="J181" s="8"/>
      <c r="K181" s="49"/>
      <c r="L181" s="47" t="str">
        <f>IF(AND(I181&lt;&gt;"", J181&lt;&gt;"", G181&lt;&gt;""),IFERROR(IF(ISBLANK('6. Position (at entry)'!A181), "", ((I181+J181)/G181)),""),"")</f>
        <v/>
      </c>
      <c r="M181" s="47" t="str">
        <f>IF(AND(J181&lt;&gt;"",G181&lt;&gt;""),IFERROR(IF(ISBLANK('6. Position (at entry)'!A181), "", (J181/G181)),""),"")</f>
        <v/>
      </c>
      <c r="N181" s="47" t="str">
        <f>IF(AND(I181&lt;&gt;"",G181&lt;&gt;""),IFERROR(IF(ISBLANK('6. Position (at entry)'!A181), "", (I181/G181)),""),"")</f>
        <v/>
      </c>
      <c r="O181" s="345"/>
      <c r="P181" s="345"/>
      <c r="Q181" s="395"/>
      <c r="R181" s="9"/>
      <c r="S181" s="9"/>
      <c r="T181" s="6"/>
      <c r="U181" s="5"/>
      <c r="V181" s="8"/>
      <c r="W181" s="75"/>
      <c r="X181" s="6"/>
      <c r="Y181" s="395"/>
      <c r="Z181" s="30"/>
      <c r="AA181" s="163"/>
      <c r="AB181" s="54"/>
      <c r="AC181" s="295"/>
      <c r="AD181" s="29"/>
      <c r="AE181" s="52"/>
      <c r="AF181" s="30"/>
      <c r="AG181" s="231"/>
      <c r="AH181" s="163"/>
      <c r="AI181" s="163"/>
      <c r="AJ181" s="197"/>
      <c r="AK181" s="29"/>
      <c r="AL181" s="52"/>
      <c r="AM181" s="30"/>
      <c r="AN181" s="231"/>
      <c r="AO181" s="163"/>
      <c r="AP181" s="163"/>
      <c r="AQ181" s="197"/>
    </row>
    <row r="182" spans="1:43" ht="15" customHeight="1" x14ac:dyDescent="0.2">
      <c r="A182" s="39" t="str">
        <f>IF(IFERROR('6. Position (at entry)'!A182,"")="", "",'6. Position (at entry)'!A182)</f>
        <v/>
      </c>
      <c r="B182" s="343" t="str">
        <f>IF(IFERROR('6. Position (at entry)'!B182,"")="", "",'6. Position (at entry)'!B182)</f>
        <v/>
      </c>
      <c r="C182" s="43" t="str">
        <f>IF(IFERROR('6. Position (at entry)'!A182,"")="", "",'6. Position (at entry)'!C182)</f>
        <v/>
      </c>
      <c r="D182" s="35"/>
      <c r="E182" s="34"/>
      <c r="F182" s="8"/>
      <c r="G182" s="8"/>
      <c r="H182" s="8"/>
      <c r="I182" s="8"/>
      <c r="J182" s="8"/>
      <c r="K182" s="49"/>
      <c r="L182" s="47" t="str">
        <f>IF(AND(I182&lt;&gt;"", J182&lt;&gt;"", G182&lt;&gt;""),IFERROR(IF(ISBLANK('6. Position (at entry)'!A182), "", ((I182+J182)/G182)),""),"")</f>
        <v/>
      </c>
      <c r="M182" s="47" t="str">
        <f>IF(AND(J182&lt;&gt;"",G182&lt;&gt;""),IFERROR(IF(ISBLANK('6. Position (at entry)'!A182), "", (J182/G182)),""),"")</f>
        <v/>
      </c>
      <c r="N182" s="47" t="str">
        <f>IF(AND(I182&lt;&gt;"",G182&lt;&gt;""),IFERROR(IF(ISBLANK('6. Position (at entry)'!A182), "", (I182/G182)),""),"")</f>
        <v/>
      </c>
      <c r="O182" s="345"/>
      <c r="P182" s="345"/>
      <c r="Q182" s="395"/>
      <c r="R182" s="9"/>
      <c r="S182" s="9"/>
      <c r="T182" s="6"/>
      <c r="U182" s="5"/>
      <c r="V182" s="8"/>
      <c r="W182" s="75"/>
      <c r="X182" s="6"/>
      <c r="Y182" s="395"/>
      <c r="Z182" s="30"/>
      <c r="AA182" s="163"/>
      <c r="AB182" s="54"/>
      <c r="AC182" s="295"/>
      <c r="AD182" s="29"/>
      <c r="AE182" s="52"/>
      <c r="AF182" s="30"/>
      <c r="AG182" s="231"/>
      <c r="AH182" s="163"/>
      <c r="AI182" s="163"/>
      <c r="AJ182" s="197"/>
      <c r="AK182" s="29"/>
      <c r="AL182" s="52"/>
      <c r="AM182" s="30"/>
      <c r="AN182" s="231"/>
      <c r="AO182" s="163"/>
      <c r="AP182" s="163"/>
      <c r="AQ182" s="197"/>
    </row>
    <row r="183" spans="1:43" ht="15" customHeight="1" x14ac:dyDescent="0.2">
      <c r="A183" s="39" t="str">
        <f>IF(IFERROR('6. Position (at entry)'!A183,"")="", "",'6. Position (at entry)'!A183)</f>
        <v/>
      </c>
      <c r="B183" s="343" t="str">
        <f>IF(IFERROR('6. Position (at entry)'!B183,"")="", "",'6. Position (at entry)'!B183)</f>
        <v/>
      </c>
      <c r="C183" s="43" t="str">
        <f>IF(IFERROR('6. Position (at entry)'!A183,"")="", "",'6. Position (at entry)'!C183)</f>
        <v/>
      </c>
      <c r="D183" s="35"/>
      <c r="E183" s="34"/>
      <c r="F183" s="8"/>
      <c r="G183" s="8"/>
      <c r="H183" s="8"/>
      <c r="I183" s="8"/>
      <c r="J183" s="8"/>
      <c r="K183" s="49"/>
      <c r="L183" s="47" t="str">
        <f>IF(AND(I183&lt;&gt;"", J183&lt;&gt;"", G183&lt;&gt;""),IFERROR(IF(ISBLANK('6. Position (at entry)'!A183), "", ((I183+J183)/G183)),""),"")</f>
        <v/>
      </c>
      <c r="M183" s="47" t="str">
        <f>IF(AND(J183&lt;&gt;"",G183&lt;&gt;""),IFERROR(IF(ISBLANK('6. Position (at entry)'!A183), "", (J183/G183)),""),"")</f>
        <v/>
      </c>
      <c r="N183" s="47" t="str">
        <f>IF(AND(I183&lt;&gt;"",G183&lt;&gt;""),IFERROR(IF(ISBLANK('6. Position (at entry)'!A183), "", (I183/G183)),""),"")</f>
        <v/>
      </c>
      <c r="O183" s="345"/>
      <c r="P183" s="345"/>
      <c r="Q183" s="395"/>
      <c r="R183" s="9"/>
      <c r="S183" s="9"/>
      <c r="T183" s="6"/>
      <c r="U183" s="5"/>
      <c r="V183" s="8"/>
      <c r="W183" s="75"/>
      <c r="X183" s="6"/>
      <c r="Y183" s="395"/>
      <c r="Z183" s="30"/>
      <c r="AA183" s="163"/>
      <c r="AB183" s="54"/>
      <c r="AC183" s="295"/>
      <c r="AD183" s="29"/>
      <c r="AE183" s="52"/>
      <c r="AF183" s="30"/>
      <c r="AG183" s="231"/>
      <c r="AH183" s="163"/>
      <c r="AI183" s="163"/>
      <c r="AJ183" s="197"/>
      <c r="AK183" s="29"/>
      <c r="AL183" s="52"/>
      <c r="AM183" s="30"/>
      <c r="AN183" s="231"/>
      <c r="AO183" s="163"/>
      <c r="AP183" s="163"/>
      <c r="AQ183" s="197"/>
    </row>
    <row r="184" spans="1:43" ht="15" customHeight="1" x14ac:dyDescent="0.2">
      <c r="A184" s="39" t="str">
        <f>IF(IFERROR('6. Position (at entry)'!A184,"")="", "",'6. Position (at entry)'!A184)</f>
        <v/>
      </c>
      <c r="B184" s="343" t="str">
        <f>IF(IFERROR('6. Position (at entry)'!B184,"")="", "",'6. Position (at entry)'!B184)</f>
        <v/>
      </c>
      <c r="C184" s="43" t="str">
        <f>IF(IFERROR('6. Position (at entry)'!A184,"")="", "",'6. Position (at entry)'!C184)</f>
        <v/>
      </c>
      <c r="D184" s="35"/>
      <c r="E184" s="34"/>
      <c r="F184" s="8"/>
      <c r="G184" s="8"/>
      <c r="H184" s="8"/>
      <c r="I184" s="8"/>
      <c r="J184" s="8"/>
      <c r="K184" s="49"/>
      <c r="L184" s="47" t="str">
        <f>IF(AND(I184&lt;&gt;"", J184&lt;&gt;"", G184&lt;&gt;""),IFERROR(IF(ISBLANK('6. Position (at entry)'!A184), "", ((I184+J184)/G184)),""),"")</f>
        <v/>
      </c>
      <c r="M184" s="47" t="str">
        <f>IF(AND(J184&lt;&gt;"",G184&lt;&gt;""),IFERROR(IF(ISBLANK('6. Position (at entry)'!A184), "", (J184/G184)),""),"")</f>
        <v/>
      </c>
      <c r="N184" s="47" t="str">
        <f>IF(AND(I184&lt;&gt;"",G184&lt;&gt;""),IFERROR(IF(ISBLANK('6. Position (at entry)'!A184), "", (I184/G184)),""),"")</f>
        <v/>
      </c>
      <c r="O184" s="345"/>
      <c r="P184" s="345"/>
      <c r="Q184" s="395"/>
      <c r="R184" s="9"/>
      <c r="S184" s="9"/>
      <c r="T184" s="6"/>
      <c r="U184" s="5"/>
      <c r="V184" s="8"/>
      <c r="W184" s="75"/>
      <c r="X184" s="6"/>
      <c r="Y184" s="395"/>
      <c r="Z184" s="30"/>
      <c r="AA184" s="163"/>
      <c r="AB184" s="54"/>
      <c r="AC184" s="295"/>
      <c r="AD184" s="29"/>
      <c r="AE184" s="52"/>
      <c r="AF184" s="30"/>
      <c r="AG184" s="231"/>
      <c r="AH184" s="163"/>
      <c r="AI184" s="163"/>
      <c r="AJ184" s="197"/>
      <c r="AK184" s="29"/>
      <c r="AL184" s="52"/>
      <c r="AM184" s="30"/>
      <c r="AN184" s="231"/>
      <c r="AO184" s="163"/>
      <c r="AP184" s="163"/>
      <c r="AQ184" s="197"/>
    </row>
    <row r="185" spans="1:43" ht="15" customHeight="1" x14ac:dyDescent="0.2">
      <c r="A185" s="39" t="str">
        <f>IF(IFERROR('6. Position (at entry)'!A185,"")="", "",'6. Position (at entry)'!A185)</f>
        <v/>
      </c>
      <c r="B185" s="343" t="str">
        <f>IF(IFERROR('6. Position (at entry)'!B185,"")="", "",'6. Position (at entry)'!B185)</f>
        <v/>
      </c>
      <c r="C185" s="43" t="str">
        <f>IF(IFERROR('6. Position (at entry)'!A185,"")="", "",'6. Position (at entry)'!C185)</f>
        <v/>
      </c>
      <c r="D185" s="35"/>
      <c r="E185" s="34"/>
      <c r="F185" s="8"/>
      <c r="G185" s="8"/>
      <c r="H185" s="8"/>
      <c r="I185" s="8"/>
      <c r="J185" s="8"/>
      <c r="K185" s="49"/>
      <c r="L185" s="47" t="str">
        <f>IF(AND(I185&lt;&gt;"", J185&lt;&gt;"", G185&lt;&gt;""),IFERROR(IF(ISBLANK('6. Position (at entry)'!A185), "", ((I185+J185)/G185)),""),"")</f>
        <v/>
      </c>
      <c r="M185" s="47" t="str">
        <f>IF(AND(J185&lt;&gt;"",G185&lt;&gt;""),IFERROR(IF(ISBLANK('6. Position (at entry)'!A185), "", (J185/G185)),""),"")</f>
        <v/>
      </c>
      <c r="N185" s="47" t="str">
        <f>IF(AND(I185&lt;&gt;"",G185&lt;&gt;""),IFERROR(IF(ISBLANK('6. Position (at entry)'!A185), "", (I185/G185)),""),"")</f>
        <v/>
      </c>
      <c r="O185" s="345"/>
      <c r="P185" s="345"/>
      <c r="Q185" s="395"/>
      <c r="R185" s="9"/>
      <c r="S185" s="9"/>
      <c r="T185" s="6"/>
      <c r="U185" s="5"/>
      <c r="V185" s="8"/>
      <c r="W185" s="75"/>
      <c r="X185" s="6"/>
      <c r="Y185" s="395"/>
      <c r="Z185" s="30"/>
      <c r="AA185" s="163"/>
      <c r="AB185" s="54"/>
      <c r="AC185" s="295"/>
      <c r="AD185" s="29"/>
      <c r="AE185" s="52"/>
      <c r="AF185" s="30"/>
      <c r="AG185" s="231"/>
      <c r="AH185" s="163"/>
      <c r="AI185" s="163"/>
      <c r="AJ185" s="197"/>
      <c r="AK185" s="29"/>
      <c r="AL185" s="52"/>
      <c r="AM185" s="30"/>
      <c r="AN185" s="231"/>
      <c r="AO185" s="163"/>
      <c r="AP185" s="163"/>
      <c r="AQ185" s="197"/>
    </row>
    <row r="186" spans="1:43" ht="15" customHeight="1" x14ac:dyDescent="0.2">
      <c r="A186" s="39" t="str">
        <f>IF(IFERROR('6. Position (at entry)'!A186,"")="", "",'6. Position (at entry)'!A186)</f>
        <v/>
      </c>
      <c r="B186" s="343" t="str">
        <f>IF(IFERROR('6. Position (at entry)'!B186,"")="", "",'6. Position (at entry)'!B186)</f>
        <v/>
      </c>
      <c r="C186" s="43" t="str">
        <f>IF(IFERROR('6. Position (at entry)'!A186,"")="", "",'6. Position (at entry)'!C186)</f>
        <v/>
      </c>
      <c r="D186" s="35"/>
      <c r="E186" s="34"/>
      <c r="F186" s="8"/>
      <c r="G186" s="8"/>
      <c r="H186" s="8"/>
      <c r="I186" s="8"/>
      <c r="J186" s="8"/>
      <c r="K186" s="49"/>
      <c r="L186" s="47" t="str">
        <f>IF(AND(I186&lt;&gt;"", J186&lt;&gt;"", G186&lt;&gt;""),IFERROR(IF(ISBLANK('6. Position (at entry)'!A186), "", ((I186+J186)/G186)),""),"")</f>
        <v/>
      </c>
      <c r="M186" s="47" t="str">
        <f>IF(AND(J186&lt;&gt;"",G186&lt;&gt;""),IFERROR(IF(ISBLANK('6. Position (at entry)'!A186), "", (J186/G186)),""),"")</f>
        <v/>
      </c>
      <c r="N186" s="47" t="str">
        <f>IF(AND(I186&lt;&gt;"",G186&lt;&gt;""),IFERROR(IF(ISBLANK('6. Position (at entry)'!A186), "", (I186/G186)),""),"")</f>
        <v/>
      </c>
      <c r="O186" s="345"/>
      <c r="P186" s="345"/>
      <c r="Q186" s="395"/>
      <c r="R186" s="9"/>
      <c r="S186" s="9"/>
      <c r="T186" s="6"/>
      <c r="U186" s="5"/>
      <c r="V186" s="8"/>
      <c r="W186" s="75"/>
      <c r="X186" s="6"/>
      <c r="Y186" s="395"/>
      <c r="Z186" s="30"/>
      <c r="AA186" s="163"/>
      <c r="AB186" s="54"/>
      <c r="AC186" s="295"/>
      <c r="AD186" s="29"/>
      <c r="AE186" s="52"/>
      <c r="AF186" s="30"/>
      <c r="AG186" s="231"/>
      <c r="AH186" s="163"/>
      <c r="AI186" s="163"/>
      <c r="AJ186" s="197"/>
      <c r="AK186" s="29"/>
      <c r="AL186" s="52"/>
      <c r="AM186" s="30"/>
      <c r="AN186" s="231"/>
      <c r="AO186" s="163"/>
      <c r="AP186" s="163"/>
      <c r="AQ186" s="197"/>
    </row>
    <row r="187" spans="1:43" ht="15" customHeight="1" x14ac:dyDescent="0.2">
      <c r="A187" s="39" t="str">
        <f>IF(IFERROR('6. Position (at entry)'!A187,"")="", "",'6. Position (at entry)'!A187)</f>
        <v/>
      </c>
      <c r="B187" s="343" t="str">
        <f>IF(IFERROR('6. Position (at entry)'!B187,"")="", "",'6. Position (at entry)'!B187)</f>
        <v/>
      </c>
      <c r="C187" s="43" t="str">
        <f>IF(IFERROR('6. Position (at entry)'!A187,"")="", "",'6. Position (at entry)'!C187)</f>
        <v/>
      </c>
      <c r="D187" s="35"/>
      <c r="E187" s="34"/>
      <c r="F187" s="8"/>
      <c r="G187" s="8"/>
      <c r="H187" s="8"/>
      <c r="I187" s="8"/>
      <c r="J187" s="8"/>
      <c r="K187" s="49"/>
      <c r="L187" s="47" t="str">
        <f>IF(AND(I187&lt;&gt;"", J187&lt;&gt;"", G187&lt;&gt;""),IFERROR(IF(ISBLANK('6. Position (at entry)'!A187), "", ((I187+J187)/G187)),""),"")</f>
        <v/>
      </c>
      <c r="M187" s="47" t="str">
        <f>IF(AND(J187&lt;&gt;"",G187&lt;&gt;""),IFERROR(IF(ISBLANK('6. Position (at entry)'!A187), "", (J187/G187)),""),"")</f>
        <v/>
      </c>
      <c r="N187" s="47" t="str">
        <f>IF(AND(I187&lt;&gt;"",G187&lt;&gt;""),IFERROR(IF(ISBLANK('6. Position (at entry)'!A187), "", (I187/G187)),""),"")</f>
        <v/>
      </c>
      <c r="O187" s="345"/>
      <c r="P187" s="345"/>
      <c r="Q187" s="395"/>
      <c r="R187" s="9"/>
      <c r="S187" s="9"/>
      <c r="T187" s="6"/>
      <c r="U187" s="5"/>
      <c r="V187" s="8"/>
      <c r="W187" s="75"/>
      <c r="X187" s="6"/>
      <c r="Y187" s="395"/>
      <c r="Z187" s="30"/>
      <c r="AA187" s="163"/>
      <c r="AB187" s="54"/>
      <c r="AC187" s="295"/>
      <c r="AD187" s="29"/>
      <c r="AE187" s="52"/>
      <c r="AF187" s="30"/>
      <c r="AG187" s="231"/>
      <c r="AH187" s="163"/>
      <c r="AI187" s="163"/>
      <c r="AJ187" s="197"/>
      <c r="AK187" s="29"/>
      <c r="AL187" s="52"/>
      <c r="AM187" s="30"/>
      <c r="AN187" s="231"/>
      <c r="AO187" s="163"/>
      <c r="AP187" s="163"/>
      <c r="AQ187" s="197"/>
    </row>
    <row r="188" spans="1:43" ht="15" customHeight="1" x14ac:dyDescent="0.2">
      <c r="A188" s="39" t="str">
        <f>IF(IFERROR('6. Position (at entry)'!A188,"")="", "",'6. Position (at entry)'!A188)</f>
        <v/>
      </c>
      <c r="B188" s="343" t="str">
        <f>IF(IFERROR('6. Position (at entry)'!B188,"")="", "",'6. Position (at entry)'!B188)</f>
        <v/>
      </c>
      <c r="C188" s="43" t="str">
        <f>IF(IFERROR('6. Position (at entry)'!A188,"")="", "",'6. Position (at entry)'!C188)</f>
        <v/>
      </c>
      <c r="D188" s="35"/>
      <c r="E188" s="34"/>
      <c r="F188" s="8"/>
      <c r="G188" s="8"/>
      <c r="H188" s="8"/>
      <c r="I188" s="8"/>
      <c r="J188" s="8"/>
      <c r="K188" s="49"/>
      <c r="L188" s="47" t="str">
        <f>IF(AND(I188&lt;&gt;"", J188&lt;&gt;"", G188&lt;&gt;""),IFERROR(IF(ISBLANK('6. Position (at entry)'!A188), "", ((I188+J188)/G188)),""),"")</f>
        <v/>
      </c>
      <c r="M188" s="47" t="str">
        <f>IF(AND(J188&lt;&gt;"",G188&lt;&gt;""),IFERROR(IF(ISBLANK('6. Position (at entry)'!A188), "", (J188/G188)),""),"")</f>
        <v/>
      </c>
      <c r="N188" s="47" t="str">
        <f>IF(AND(I188&lt;&gt;"",G188&lt;&gt;""),IFERROR(IF(ISBLANK('6. Position (at entry)'!A188), "", (I188/G188)),""),"")</f>
        <v/>
      </c>
      <c r="O188" s="345"/>
      <c r="P188" s="345"/>
      <c r="Q188" s="395"/>
      <c r="R188" s="9"/>
      <c r="S188" s="9"/>
      <c r="T188" s="6"/>
      <c r="U188" s="5"/>
      <c r="V188" s="8"/>
      <c r="W188" s="75"/>
      <c r="X188" s="6"/>
      <c r="Y188" s="395"/>
      <c r="Z188" s="30"/>
      <c r="AA188" s="163"/>
      <c r="AB188" s="54"/>
      <c r="AC188" s="295"/>
      <c r="AD188" s="29"/>
      <c r="AE188" s="52"/>
      <c r="AF188" s="30"/>
      <c r="AG188" s="231"/>
      <c r="AH188" s="163"/>
      <c r="AI188" s="163"/>
      <c r="AJ188" s="197"/>
      <c r="AK188" s="29"/>
      <c r="AL188" s="52"/>
      <c r="AM188" s="30"/>
      <c r="AN188" s="231"/>
      <c r="AO188" s="163"/>
      <c r="AP188" s="163"/>
      <c r="AQ188" s="197"/>
    </row>
    <row r="189" spans="1:43" ht="15" customHeight="1" x14ac:dyDescent="0.2">
      <c r="A189" s="39" t="str">
        <f>IF(IFERROR('6. Position (at entry)'!A189,"")="", "",'6. Position (at entry)'!A189)</f>
        <v/>
      </c>
      <c r="B189" s="343" t="str">
        <f>IF(IFERROR('6. Position (at entry)'!B189,"")="", "",'6. Position (at entry)'!B189)</f>
        <v/>
      </c>
      <c r="C189" s="43" t="str">
        <f>IF(IFERROR('6. Position (at entry)'!A189,"")="", "",'6. Position (at entry)'!C189)</f>
        <v/>
      </c>
      <c r="D189" s="35"/>
      <c r="E189" s="34"/>
      <c r="F189" s="8"/>
      <c r="G189" s="8"/>
      <c r="H189" s="8"/>
      <c r="I189" s="8"/>
      <c r="J189" s="8"/>
      <c r="K189" s="49"/>
      <c r="L189" s="47" t="str">
        <f>IF(AND(I189&lt;&gt;"", J189&lt;&gt;"", G189&lt;&gt;""),IFERROR(IF(ISBLANK('6. Position (at entry)'!A189), "", ((I189+J189)/G189)),""),"")</f>
        <v/>
      </c>
      <c r="M189" s="47" t="str">
        <f>IF(AND(J189&lt;&gt;"",G189&lt;&gt;""),IFERROR(IF(ISBLANK('6. Position (at entry)'!A189), "", (J189/G189)),""),"")</f>
        <v/>
      </c>
      <c r="N189" s="47" t="str">
        <f>IF(AND(I189&lt;&gt;"",G189&lt;&gt;""),IFERROR(IF(ISBLANK('6. Position (at entry)'!A189), "", (I189/G189)),""),"")</f>
        <v/>
      </c>
      <c r="O189" s="345"/>
      <c r="P189" s="345"/>
      <c r="Q189" s="395"/>
      <c r="R189" s="9"/>
      <c r="S189" s="9"/>
      <c r="T189" s="6"/>
      <c r="U189" s="5"/>
      <c r="V189" s="8"/>
      <c r="W189" s="75"/>
      <c r="X189" s="6"/>
      <c r="Y189" s="395"/>
      <c r="Z189" s="30"/>
      <c r="AA189" s="163"/>
      <c r="AB189" s="54"/>
      <c r="AC189" s="295"/>
      <c r="AD189" s="29"/>
      <c r="AE189" s="52"/>
      <c r="AF189" s="30"/>
      <c r="AG189" s="231"/>
      <c r="AH189" s="163"/>
      <c r="AI189" s="163"/>
      <c r="AJ189" s="197"/>
      <c r="AK189" s="29"/>
      <c r="AL189" s="52"/>
      <c r="AM189" s="30"/>
      <c r="AN189" s="231"/>
      <c r="AO189" s="163"/>
      <c r="AP189" s="163"/>
      <c r="AQ189" s="197"/>
    </row>
    <row r="190" spans="1:43" ht="15" customHeight="1" x14ac:dyDescent="0.2">
      <c r="A190" s="39" t="str">
        <f>IF(IFERROR('6. Position (at entry)'!A190,"")="", "",'6. Position (at entry)'!A190)</f>
        <v/>
      </c>
      <c r="B190" s="343" t="str">
        <f>IF(IFERROR('6. Position (at entry)'!B190,"")="", "",'6. Position (at entry)'!B190)</f>
        <v/>
      </c>
      <c r="C190" s="43" t="str">
        <f>IF(IFERROR('6. Position (at entry)'!A190,"")="", "",'6. Position (at entry)'!C190)</f>
        <v/>
      </c>
      <c r="D190" s="35"/>
      <c r="E190" s="34"/>
      <c r="F190" s="8"/>
      <c r="G190" s="8"/>
      <c r="H190" s="8"/>
      <c r="I190" s="8"/>
      <c r="J190" s="8"/>
      <c r="K190" s="49"/>
      <c r="L190" s="47" t="str">
        <f>IF(AND(I190&lt;&gt;"", J190&lt;&gt;"", G190&lt;&gt;""),IFERROR(IF(ISBLANK('6. Position (at entry)'!A190), "", ((I190+J190)/G190)),""),"")</f>
        <v/>
      </c>
      <c r="M190" s="47" t="str">
        <f>IF(AND(J190&lt;&gt;"",G190&lt;&gt;""),IFERROR(IF(ISBLANK('6. Position (at entry)'!A190), "", (J190/G190)),""),"")</f>
        <v/>
      </c>
      <c r="N190" s="47" t="str">
        <f>IF(AND(I190&lt;&gt;"",G190&lt;&gt;""),IFERROR(IF(ISBLANK('6. Position (at entry)'!A190), "", (I190/G190)),""),"")</f>
        <v/>
      </c>
      <c r="O190" s="345"/>
      <c r="P190" s="345"/>
      <c r="Q190" s="395"/>
      <c r="R190" s="9"/>
      <c r="S190" s="9"/>
      <c r="T190" s="6"/>
      <c r="U190" s="5"/>
      <c r="V190" s="8"/>
      <c r="W190" s="75"/>
      <c r="X190" s="6"/>
      <c r="Y190" s="395"/>
      <c r="Z190" s="30"/>
      <c r="AA190" s="163"/>
      <c r="AB190" s="54"/>
      <c r="AC190" s="295"/>
      <c r="AD190" s="29"/>
      <c r="AE190" s="52"/>
      <c r="AF190" s="30"/>
      <c r="AG190" s="231"/>
      <c r="AH190" s="163"/>
      <c r="AI190" s="163"/>
      <c r="AJ190" s="197"/>
      <c r="AK190" s="29"/>
      <c r="AL190" s="52"/>
      <c r="AM190" s="30"/>
      <c r="AN190" s="231"/>
      <c r="AO190" s="163"/>
      <c r="AP190" s="163"/>
      <c r="AQ190" s="197"/>
    </row>
    <row r="191" spans="1:43" ht="15" customHeight="1" x14ac:dyDescent="0.2">
      <c r="A191" s="39" t="str">
        <f>IF(IFERROR('6. Position (at entry)'!A191,"")="", "",'6. Position (at entry)'!A191)</f>
        <v/>
      </c>
      <c r="B191" s="343" t="str">
        <f>IF(IFERROR('6. Position (at entry)'!B191,"")="", "",'6. Position (at entry)'!B191)</f>
        <v/>
      </c>
      <c r="C191" s="43" t="str">
        <f>IF(IFERROR('6. Position (at entry)'!A191,"")="", "",'6. Position (at entry)'!C191)</f>
        <v/>
      </c>
      <c r="D191" s="35"/>
      <c r="E191" s="34"/>
      <c r="F191" s="8"/>
      <c r="G191" s="8"/>
      <c r="H191" s="8"/>
      <c r="I191" s="8"/>
      <c r="J191" s="8"/>
      <c r="K191" s="49"/>
      <c r="L191" s="47" t="str">
        <f>IF(AND(I191&lt;&gt;"", J191&lt;&gt;"", G191&lt;&gt;""),IFERROR(IF(ISBLANK('6. Position (at entry)'!A191), "", ((I191+J191)/G191)),""),"")</f>
        <v/>
      </c>
      <c r="M191" s="47" t="str">
        <f>IF(AND(J191&lt;&gt;"",G191&lt;&gt;""),IFERROR(IF(ISBLANK('6. Position (at entry)'!A191), "", (J191/G191)),""),"")</f>
        <v/>
      </c>
      <c r="N191" s="47" t="str">
        <f>IF(AND(I191&lt;&gt;"",G191&lt;&gt;""),IFERROR(IF(ISBLANK('6. Position (at entry)'!A191), "", (I191/G191)),""),"")</f>
        <v/>
      </c>
      <c r="O191" s="345"/>
      <c r="P191" s="345"/>
      <c r="Q191" s="395"/>
      <c r="R191" s="9"/>
      <c r="S191" s="9"/>
      <c r="T191" s="6"/>
      <c r="U191" s="5"/>
      <c r="V191" s="8"/>
      <c r="W191" s="75"/>
      <c r="X191" s="6"/>
      <c r="Y191" s="395"/>
      <c r="Z191" s="30"/>
      <c r="AA191" s="163"/>
      <c r="AB191" s="54"/>
      <c r="AC191" s="295"/>
      <c r="AD191" s="29"/>
      <c r="AE191" s="52"/>
      <c r="AF191" s="30"/>
      <c r="AG191" s="231"/>
      <c r="AH191" s="163"/>
      <c r="AI191" s="163"/>
      <c r="AJ191" s="197"/>
      <c r="AK191" s="29"/>
      <c r="AL191" s="52"/>
      <c r="AM191" s="30"/>
      <c r="AN191" s="231"/>
      <c r="AO191" s="163"/>
      <c r="AP191" s="163"/>
      <c r="AQ191" s="197"/>
    </row>
    <row r="192" spans="1:43" ht="15" customHeight="1" x14ac:dyDescent="0.2">
      <c r="A192" s="39" t="str">
        <f>IF(IFERROR('6. Position (at entry)'!A192,"")="", "",'6. Position (at entry)'!A192)</f>
        <v/>
      </c>
      <c r="B192" s="343" t="str">
        <f>IF(IFERROR('6. Position (at entry)'!B192,"")="", "",'6. Position (at entry)'!B192)</f>
        <v/>
      </c>
      <c r="C192" s="43" t="str">
        <f>IF(IFERROR('6. Position (at entry)'!A192,"")="", "",'6. Position (at entry)'!C192)</f>
        <v/>
      </c>
      <c r="D192" s="35"/>
      <c r="E192" s="34"/>
      <c r="F192" s="8"/>
      <c r="G192" s="8"/>
      <c r="H192" s="8"/>
      <c r="I192" s="8"/>
      <c r="J192" s="8"/>
      <c r="K192" s="49"/>
      <c r="L192" s="47" t="str">
        <f>IF(AND(I192&lt;&gt;"", J192&lt;&gt;"", G192&lt;&gt;""),IFERROR(IF(ISBLANK('6. Position (at entry)'!A192), "", ((I192+J192)/G192)),""),"")</f>
        <v/>
      </c>
      <c r="M192" s="47" t="str">
        <f>IF(AND(J192&lt;&gt;"",G192&lt;&gt;""),IFERROR(IF(ISBLANK('6. Position (at entry)'!A192), "", (J192/G192)),""),"")</f>
        <v/>
      </c>
      <c r="N192" s="47" t="str">
        <f>IF(AND(I192&lt;&gt;"",G192&lt;&gt;""),IFERROR(IF(ISBLANK('6. Position (at entry)'!A192), "", (I192/G192)),""),"")</f>
        <v/>
      </c>
      <c r="O192" s="345"/>
      <c r="P192" s="345"/>
      <c r="Q192" s="395"/>
      <c r="R192" s="9"/>
      <c r="S192" s="9"/>
      <c r="T192" s="6"/>
      <c r="U192" s="5"/>
      <c r="V192" s="8"/>
      <c r="W192" s="75"/>
      <c r="X192" s="6"/>
      <c r="Y192" s="395"/>
      <c r="Z192" s="30"/>
      <c r="AA192" s="163"/>
      <c r="AB192" s="54"/>
      <c r="AC192" s="295"/>
      <c r="AD192" s="29"/>
      <c r="AE192" s="52"/>
      <c r="AF192" s="30"/>
      <c r="AG192" s="231"/>
      <c r="AH192" s="163"/>
      <c r="AI192" s="163"/>
      <c r="AJ192" s="197"/>
      <c r="AK192" s="29"/>
      <c r="AL192" s="52"/>
      <c r="AM192" s="30"/>
      <c r="AN192" s="231"/>
      <c r="AO192" s="163"/>
      <c r="AP192" s="163"/>
      <c r="AQ192" s="197"/>
    </row>
    <row r="193" spans="1:43" ht="15" customHeight="1" x14ac:dyDescent="0.2">
      <c r="A193" s="39" t="str">
        <f>IF(IFERROR('6. Position (at entry)'!A193,"")="", "",'6. Position (at entry)'!A193)</f>
        <v/>
      </c>
      <c r="B193" s="343" t="str">
        <f>IF(IFERROR('6. Position (at entry)'!B193,"")="", "",'6. Position (at entry)'!B193)</f>
        <v/>
      </c>
      <c r="C193" s="43" t="str">
        <f>IF(IFERROR('6. Position (at entry)'!A193,"")="", "",'6. Position (at entry)'!C193)</f>
        <v/>
      </c>
      <c r="D193" s="35"/>
      <c r="E193" s="34"/>
      <c r="F193" s="8"/>
      <c r="G193" s="8"/>
      <c r="H193" s="8"/>
      <c r="I193" s="8"/>
      <c r="J193" s="8"/>
      <c r="K193" s="49"/>
      <c r="L193" s="47" t="str">
        <f>IF(AND(I193&lt;&gt;"", J193&lt;&gt;"", G193&lt;&gt;""),IFERROR(IF(ISBLANK('6. Position (at entry)'!A193), "", ((I193+J193)/G193)),""),"")</f>
        <v/>
      </c>
      <c r="M193" s="47" t="str">
        <f>IF(AND(J193&lt;&gt;"",G193&lt;&gt;""),IFERROR(IF(ISBLANK('6. Position (at entry)'!A193), "", (J193/G193)),""),"")</f>
        <v/>
      </c>
      <c r="N193" s="47" t="str">
        <f>IF(AND(I193&lt;&gt;"",G193&lt;&gt;""),IFERROR(IF(ISBLANK('6. Position (at entry)'!A193), "", (I193/G193)),""),"")</f>
        <v/>
      </c>
      <c r="O193" s="345"/>
      <c r="P193" s="345"/>
      <c r="Q193" s="395"/>
      <c r="R193" s="9"/>
      <c r="S193" s="9"/>
      <c r="T193" s="6"/>
      <c r="U193" s="5"/>
      <c r="V193" s="8"/>
      <c r="W193" s="75"/>
      <c r="X193" s="6"/>
      <c r="Y193" s="395"/>
      <c r="Z193" s="30"/>
      <c r="AA193" s="163"/>
      <c r="AB193" s="54"/>
      <c r="AC193" s="295"/>
      <c r="AD193" s="29"/>
      <c r="AE193" s="52"/>
      <c r="AF193" s="30"/>
      <c r="AG193" s="231"/>
      <c r="AH193" s="163"/>
      <c r="AI193" s="163"/>
      <c r="AJ193" s="197"/>
      <c r="AK193" s="29"/>
      <c r="AL193" s="52"/>
      <c r="AM193" s="30"/>
      <c r="AN193" s="231"/>
      <c r="AO193" s="163"/>
      <c r="AP193" s="163"/>
      <c r="AQ193" s="197"/>
    </row>
    <row r="194" spans="1:43" ht="15" customHeight="1" x14ac:dyDescent="0.2">
      <c r="A194" s="39" t="str">
        <f>IF(IFERROR('6. Position (at entry)'!A194,"")="", "",'6. Position (at entry)'!A194)</f>
        <v/>
      </c>
      <c r="B194" s="343" t="str">
        <f>IF(IFERROR('6. Position (at entry)'!B194,"")="", "",'6. Position (at entry)'!B194)</f>
        <v/>
      </c>
      <c r="C194" s="43" t="str">
        <f>IF(IFERROR('6. Position (at entry)'!A194,"")="", "",'6. Position (at entry)'!C194)</f>
        <v/>
      </c>
      <c r="D194" s="35"/>
      <c r="E194" s="34"/>
      <c r="F194" s="8"/>
      <c r="G194" s="8"/>
      <c r="H194" s="8"/>
      <c r="I194" s="8"/>
      <c r="J194" s="8"/>
      <c r="K194" s="49"/>
      <c r="L194" s="47" t="str">
        <f>IF(AND(I194&lt;&gt;"", J194&lt;&gt;"", G194&lt;&gt;""),IFERROR(IF(ISBLANK('6. Position (at entry)'!A194), "", ((I194+J194)/G194)),""),"")</f>
        <v/>
      </c>
      <c r="M194" s="47" t="str">
        <f>IF(AND(J194&lt;&gt;"",G194&lt;&gt;""),IFERROR(IF(ISBLANK('6. Position (at entry)'!A194), "", (J194/G194)),""),"")</f>
        <v/>
      </c>
      <c r="N194" s="47" t="str">
        <f>IF(AND(I194&lt;&gt;"",G194&lt;&gt;""),IFERROR(IF(ISBLANK('6. Position (at entry)'!A194), "", (I194/G194)),""),"")</f>
        <v/>
      </c>
      <c r="O194" s="345"/>
      <c r="P194" s="345"/>
      <c r="Q194" s="395"/>
      <c r="R194" s="9"/>
      <c r="S194" s="9"/>
      <c r="T194" s="6"/>
      <c r="U194" s="5"/>
      <c r="V194" s="8"/>
      <c r="W194" s="75"/>
      <c r="X194" s="6"/>
      <c r="Y194" s="395"/>
      <c r="Z194" s="30"/>
      <c r="AA194" s="163"/>
      <c r="AB194" s="54"/>
      <c r="AC194" s="295"/>
      <c r="AD194" s="29"/>
      <c r="AE194" s="52"/>
      <c r="AF194" s="30"/>
      <c r="AG194" s="231"/>
      <c r="AH194" s="163"/>
      <c r="AI194" s="163"/>
      <c r="AJ194" s="197"/>
      <c r="AK194" s="29"/>
      <c r="AL194" s="52"/>
      <c r="AM194" s="30"/>
      <c r="AN194" s="231"/>
      <c r="AO194" s="163"/>
      <c r="AP194" s="163"/>
      <c r="AQ194" s="197"/>
    </row>
    <row r="195" spans="1:43" ht="15" customHeight="1" x14ac:dyDescent="0.2">
      <c r="A195" s="39" t="str">
        <f>IF(IFERROR('6. Position (at entry)'!A195,"")="", "",'6. Position (at entry)'!A195)</f>
        <v/>
      </c>
      <c r="B195" s="343" t="str">
        <f>IF(IFERROR('6. Position (at entry)'!B195,"")="", "",'6. Position (at entry)'!B195)</f>
        <v/>
      </c>
      <c r="C195" s="43" t="str">
        <f>IF(IFERROR('6. Position (at entry)'!A195,"")="", "",'6. Position (at entry)'!C195)</f>
        <v/>
      </c>
      <c r="D195" s="35"/>
      <c r="E195" s="34"/>
      <c r="F195" s="8"/>
      <c r="G195" s="8"/>
      <c r="H195" s="8"/>
      <c r="I195" s="8"/>
      <c r="J195" s="8"/>
      <c r="K195" s="49"/>
      <c r="L195" s="47" t="str">
        <f>IF(AND(I195&lt;&gt;"", J195&lt;&gt;"", G195&lt;&gt;""),IFERROR(IF(ISBLANK('6. Position (at entry)'!A195), "", ((I195+J195)/G195)),""),"")</f>
        <v/>
      </c>
      <c r="M195" s="47" t="str">
        <f>IF(AND(J195&lt;&gt;"",G195&lt;&gt;""),IFERROR(IF(ISBLANK('6. Position (at entry)'!A195), "", (J195/G195)),""),"")</f>
        <v/>
      </c>
      <c r="N195" s="47" t="str">
        <f>IF(AND(I195&lt;&gt;"",G195&lt;&gt;""),IFERROR(IF(ISBLANK('6. Position (at entry)'!A195), "", (I195/G195)),""),"")</f>
        <v/>
      </c>
      <c r="O195" s="345"/>
      <c r="P195" s="345"/>
      <c r="Q195" s="395"/>
      <c r="R195" s="9"/>
      <c r="S195" s="9"/>
      <c r="T195" s="6"/>
      <c r="U195" s="5"/>
      <c r="V195" s="8"/>
      <c r="W195" s="75"/>
      <c r="X195" s="6"/>
      <c r="Y195" s="395"/>
      <c r="Z195" s="30"/>
      <c r="AA195" s="163"/>
      <c r="AB195" s="54"/>
      <c r="AC195" s="295"/>
      <c r="AD195" s="29"/>
      <c r="AE195" s="52"/>
      <c r="AF195" s="30"/>
      <c r="AG195" s="231"/>
      <c r="AH195" s="163"/>
      <c r="AI195" s="163"/>
      <c r="AJ195" s="197"/>
      <c r="AK195" s="29"/>
      <c r="AL195" s="52"/>
      <c r="AM195" s="30"/>
      <c r="AN195" s="231"/>
      <c r="AO195" s="163"/>
      <c r="AP195" s="163"/>
      <c r="AQ195" s="197"/>
    </row>
    <row r="196" spans="1:43" ht="15" customHeight="1" x14ac:dyDescent="0.2">
      <c r="A196" s="39" t="str">
        <f>IF(IFERROR('6. Position (at entry)'!A196,"")="", "",'6. Position (at entry)'!A196)</f>
        <v/>
      </c>
      <c r="B196" s="343" t="str">
        <f>IF(IFERROR('6. Position (at entry)'!B196,"")="", "",'6. Position (at entry)'!B196)</f>
        <v/>
      </c>
      <c r="C196" s="43" t="str">
        <f>IF(IFERROR('6. Position (at entry)'!A196,"")="", "",'6. Position (at entry)'!C196)</f>
        <v/>
      </c>
      <c r="D196" s="35"/>
      <c r="E196" s="34"/>
      <c r="F196" s="8"/>
      <c r="G196" s="8"/>
      <c r="H196" s="8"/>
      <c r="I196" s="8"/>
      <c r="J196" s="8"/>
      <c r="K196" s="49"/>
      <c r="L196" s="47" t="str">
        <f>IF(AND(I196&lt;&gt;"", J196&lt;&gt;"", G196&lt;&gt;""),IFERROR(IF(ISBLANK('6. Position (at entry)'!A196), "", ((I196+J196)/G196)),""),"")</f>
        <v/>
      </c>
      <c r="M196" s="47" t="str">
        <f>IF(AND(J196&lt;&gt;"",G196&lt;&gt;""),IFERROR(IF(ISBLANK('6. Position (at entry)'!A196), "", (J196/G196)),""),"")</f>
        <v/>
      </c>
      <c r="N196" s="47" t="str">
        <f>IF(AND(I196&lt;&gt;"",G196&lt;&gt;""),IFERROR(IF(ISBLANK('6. Position (at entry)'!A196), "", (I196/G196)),""),"")</f>
        <v/>
      </c>
      <c r="O196" s="345"/>
      <c r="P196" s="345"/>
      <c r="Q196" s="395"/>
      <c r="R196" s="9"/>
      <c r="S196" s="9"/>
      <c r="T196" s="6"/>
      <c r="U196" s="5"/>
      <c r="V196" s="8"/>
      <c r="W196" s="75"/>
      <c r="X196" s="6"/>
      <c r="Y196" s="395"/>
      <c r="Z196" s="30"/>
      <c r="AA196" s="163"/>
      <c r="AB196" s="54"/>
      <c r="AC196" s="295"/>
      <c r="AD196" s="29"/>
      <c r="AE196" s="52"/>
      <c r="AF196" s="30"/>
      <c r="AG196" s="231"/>
      <c r="AH196" s="163"/>
      <c r="AI196" s="163"/>
      <c r="AJ196" s="197"/>
      <c r="AK196" s="29"/>
      <c r="AL196" s="52"/>
      <c r="AM196" s="30"/>
      <c r="AN196" s="231"/>
      <c r="AO196" s="163"/>
      <c r="AP196" s="163"/>
      <c r="AQ196" s="197"/>
    </row>
    <row r="197" spans="1:43" ht="15" customHeight="1" x14ac:dyDescent="0.2">
      <c r="A197" s="39" t="str">
        <f>IF(IFERROR('6. Position (at entry)'!A197,"")="", "",'6. Position (at entry)'!A197)</f>
        <v/>
      </c>
      <c r="B197" s="343" t="str">
        <f>IF(IFERROR('6. Position (at entry)'!B197,"")="", "",'6. Position (at entry)'!B197)</f>
        <v/>
      </c>
      <c r="C197" s="43" t="str">
        <f>IF(IFERROR('6. Position (at entry)'!A197,"")="", "",'6. Position (at entry)'!C197)</f>
        <v/>
      </c>
      <c r="D197" s="35"/>
      <c r="E197" s="34"/>
      <c r="F197" s="8"/>
      <c r="G197" s="8"/>
      <c r="H197" s="8"/>
      <c r="I197" s="8"/>
      <c r="J197" s="8"/>
      <c r="K197" s="49"/>
      <c r="L197" s="47" t="str">
        <f>IF(AND(I197&lt;&gt;"", J197&lt;&gt;"", G197&lt;&gt;""),IFERROR(IF(ISBLANK('6. Position (at entry)'!A197), "", ((I197+J197)/G197)),""),"")</f>
        <v/>
      </c>
      <c r="M197" s="47" t="str">
        <f>IF(AND(J197&lt;&gt;"",G197&lt;&gt;""),IFERROR(IF(ISBLANK('6. Position (at entry)'!A197), "", (J197/G197)),""),"")</f>
        <v/>
      </c>
      <c r="N197" s="47" t="str">
        <f>IF(AND(I197&lt;&gt;"",G197&lt;&gt;""),IFERROR(IF(ISBLANK('6. Position (at entry)'!A197), "", (I197/G197)),""),"")</f>
        <v/>
      </c>
      <c r="O197" s="345"/>
      <c r="P197" s="345"/>
      <c r="Q197" s="395"/>
      <c r="R197" s="9"/>
      <c r="S197" s="9"/>
      <c r="T197" s="6"/>
      <c r="U197" s="5"/>
      <c r="V197" s="8"/>
      <c r="W197" s="75"/>
      <c r="X197" s="6"/>
      <c r="Y197" s="395"/>
      <c r="Z197" s="30"/>
      <c r="AA197" s="163"/>
      <c r="AB197" s="54"/>
      <c r="AC197" s="295"/>
      <c r="AD197" s="29"/>
      <c r="AE197" s="52"/>
      <c r="AF197" s="30"/>
      <c r="AG197" s="231"/>
      <c r="AH197" s="163"/>
      <c r="AI197" s="163"/>
      <c r="AJ197" s="197"/>
      <c r="AK197" s="29"/>
      <c r="AL197" s="52"/>
      <c r="AM197" s="30"/>
      <c r="AN197" s="231"/>
      <c r="AO197" s="163"/>
      <c r="AP197" s="163"/>
      <c r="AQ197" s="197"/>
    </row>
    <row r="198" spans="1:43" ht="15" customHeight="1" x14ac:dyDescent="0.2">
      <c r="A198" s="39" t="str">
        <f>IF(IFERROR('6. Position (at entry)'!A198,"")="", "",'6. Position (at entry)'!A198)</f>
        <v/>
      </c>
      <c r="B198" s="343" t="str">
        <f>IF(IFERROR('6. Position (at entry)'!B198,"")="", "",'6. Position (at entry)'!B198)</f>
        <v/>
      </c>
      <c r="C198" s="43" t="str">
        <f>IF(IFERROR('6. Position (at entry)'!A198,"")="", "",'6. Position (at entry)'!C198)</f>
        <v/>
      </c>
      <c r="D198" s="35"/>
      <c r="E198" s="34"/>
      <c r="F198" s="8"/>
      <c r="G198" s="8"/>
      <c r="H198" s="8"/>
      <c r="I198" s="8"/>
      <c r="J198" s="8"/>
      <c r="K198" s="49"/>
      <c r="L198" s="47" t="str">
        <f>IF(AND(I198&lt;&gt;"", J198&lt;&gt;"", G198&lt;&gt;""),IFERROR(IF(ISBLANK('6. Position (at entry)'!A198), "", ((I198+J198)/G198)),""),"")</f>
        <v/>
      </c>
      <c r="M198" s="47" t="str">
        <f>IF(AND(J198&lt;&gt;"",G198&lt;&gt;""),IFERROR(IF(ISBLANK('6. Position (at entry)'!A198), "", (J198/G198)),""),"")</f>
        <v/>
      </c>
      <c r="N198" s="47" t="str">
        <f>IF(AND(I198&lt;&gt;"",G198&lt;&gt;""),IFERROR(IF(ISBLANK('6. Position (at entry)'!A198), "", (I198/G198)),""),"")</f>
        <v/>
      </c>
      <c r="O198" s="345"/>
      <c r="P198" s="345"/>
      <c r="Q198" s="395"/>
      <c r="R198" s="9"/>
      <c r="S198" s="9"/>
      <c r="T198" s="6"/>
      <c r="U198" s="5"/>
      <c r="V198" s="8"/>
      <c r="W198" s="75"/>
      <c r="X198" s="6"/>
      <c r="Y198" s="395"/>
      <c r="Z198" s="30"/>
      <c r="AA198" s="163"/>
      <c r="AB198" s="54"/>
      <c r="AC198" s="295"/>
      <c r="AD198" s="29"/>
      <c r="AE198" s="52"/>
      <c r="AF198" s="30"/>
      <c r="AG198" s="231"/>
      <c r="AH198" s="163"/>
      <c r="AI198" s="163"/>
      <c r="AJ198" s="197"/>
      <c r="AK198" s="29"/>
      <c r="AL198" s="52"/>
      <c r="AM198" s="30"/>
      <c r="AN198" s="231"/>
      <c r="AO198" s="163"/>
      <c r="AP198" s="163"/>
      <c r="AQ198" s="197"/>
    </row>
    <row r="199" spans="1:43" ht="15" customHeight="1" x14ac:dyDescent="0.2">
      <c r="A199" s="39" t="str">
        <f>IF(IFERROR('6. Position (at entry)'!A199,"")="", "",'6. Position (at entry)'!A199)</f>
        <v/>
      </c>
      <c r="B199" s="343" t="str">
        <f>IF(IFERROR('6. Position (at entry)'!B199,"")="", "",'6. Position (at entry)'!B199)</f>
        <v/>
      </c>
      <c r="C199" s="43" t="str">
        <f>IF(IFERROR('6. Position (at entry)'!A199,"")="", "",'6. Position (at entry)'!C199)</f>
        <v/>
      </c>
      <c r="D199" s="35"/>
      <c r="E199" s="34"/>
      <c r="F199" s="8"/>
      <c r="G199" s="8"/>
      <c r="H199" s="8"/>
      <c r="I199" s="8"/>
      <c r="J199" s="8"/>
      <c r="K199" s="49"/>
      <c r="L199" s="47" t="str">
        <f>IF(AND(I199&lt;&gt;"", J199&lt;&gt;"", G199&lt;&gt;""),IFERROR(IF(ISBLANK('6. Position (at entry)'!A199), "", ((I199+J199)/G199)),""),"")</f>
        <v/>
      </c>
      <c r="M199" s="47" t="str">
        <f>IF(AND(J199&lt;&gt;"",G199&lt;&gt;""),IFERROR(IF(ISBLANK('6. Position (at entry)'!A199), "", (J199/G199)),""),"")</f>
        <v/>
      </c>
      <c r="N199" s="47" t="str">
        <f>IF(AND(I199&lt;&gt;"",G199&lt;&gt;""),IFERROR(IF(ISBLANK('6. Position (at entry)'!A199), "", (I199/G199)),""),"")</f>
        <v/>
      </c>
      <c r="O199" s="345"/>
      <c r="P199" s="345"/>
      <c r="Q199" s="395"/>
      <c r="R199" s="9"/>
      <c r="S199" s="9"/>
      <c r="T199" s="6"/>
      <c r="U199" s="5"/>
      <c r="V199" s="8"/>
      <c r="W199" s="75"/>
      <c r="X199" s="6"/>
      <c r="Y199" s="395"/>
      <c r="Z199" s="30"/>
      <c r="AA199" s="163"/>
      <c r="AB199" s="54"/>
      <c r="AC199" s="295"/>
      <c r="AD199" s="29"/>
      <c r="AE199" s="52"/>
      <c r="AF199" s="30"/>
      <c r="AG199" s="231"/>
      <c r="AH199" s="163"/>
      <c r="AI199" s="163"/>
      <c r="AJ199" s="197"/>
      <c r="AK199" s="29"/>
      <c r="AL199" s="52"/>
      <c r="AM199" s="30"/>
      <c r="AN199" s="231"/>
      <c r="AO199" s="163"/>
      <c r="AP199" s="163"/>
      <c r="AQ199" s="197"/>
    </row>
    <row r="200" spans="1:43" ht="15" customHeight="1" x14ac:dyDescent="0.2">
      <c r="A200" s="39" t="str">
        <f>IF(IFERROR('6. Position (at entry)'!A200,"")="", "",'6. Position (at entry)'!A200)</f>
        <v/>
      </c>
      <c r="B200" s="343" t="str">
        <f>IF(IFERROR('6. Position (at entry)'!B200,"")="", "",'6. Position (at entry)'!B200)</f>
        <v/>
      </c>
      <c r="C200" s="43" t="str">
        <f>IF(IFERROR('6. Position (at entry)'!A200,"")="", "",'6. Position (at entry)'!C200)</f>
        <v/>
      </c>
      <c r="D200" s="35"/>
      <c r="E200" s="34"/>
      <c r="F200" s="8"/>
      <c r="G200" s="8"/>
      <c r="H200" s="8"/>
      <c r="I200" s="8"/>
      <c r="J200" s="8"/>
      <c r="K200" s="49"/>
      <c r="L200" s="47" t="str">
        <f>IF(AND(I200&lt;&gt;"", J200&lt;&gt;"", G200&lt;&gt;""),IFERROR(IF(ISBLANK('6. Position (at entry)'!A200), "", ((I200+J200)/G200)),""),"")</f>
        <v/>
      </c>
      <c r="M200" s="47" t="str">
        <f>IF(AND(J200&lt;&gt;"",G200&lt;&gt;""),IFERROR(IF(ISBLANK('6. Position (at entry)'!A200), "", (J200/G200)),""),"")</f>
        <v/>
      </c>
      <c r="N200" s="47" t="str">
        <f>IF(AND(I200&lt;&gt;"",G200&lt;&gt;""),IFERROR(IF(ISBLANK('6. Position (at entry)'!A200), "", (I200/G200)),""),"")</f>
        <v/>
      </c>
      <c r="O200" s="345"/>
      <c r="P200" s="345"/>
      <c r="Q200" s="395"/>
      <c r="R200" s="9"/>
      <c r="S200" s="9"/>
      <c r="T200" s="6"/>
      <c r="U200" s="5"/>
      <c r="V200" s="8"/>
      <c r="W200" s="75"/>
      <c r="X200" s="6"/>
      <c r="Y200" s="395"/>
      <c r="Z200" s="30"/>
      <c r="AA200" s="163"/>
      <c r="AB200" s="54"/>
      <c r="AC200" s="295"/>
      <c r="AD200" s="29"/>
      <c r="AE200" s="52"/>
      <c r="AF200" s="30"/>
      <c r="AG200" s="231"/>
      <c r="AH200" s="163"/>
      <c r="AI200" s="163"/>
      <c r="AJ200" s="197"/>
      <c r="AK200" s="29"/>
      <c r="AL200" s="52"/>
      <c r="AM200" s="30"/>
      <c r="AN200" s="231"/>
      <c r="AO200" s="163"/>
      <c r="AP200" s="163"/>
      <c r="AQ200" s="197"/>
    </row>
    <row r="201" spans="1:43" ht="15" customHeight="1" x14ac:dyDescent="0.2">
      <c r="A201" s="39" t="str">
        <f>IF(IFERROR('6. Position (at entry)'!A201,"")="", "",'6. Position (at entry)'!A201)</f>
        <v/>
      </c>
      <c r="B201" s="343" t="str">
        <f>IF(IFERROR('6. Position (at entry)'!B201,"")="", "",'6. Position (at entry)'!B201)</f>
        <v/>
      </c>
      <c r="C201" s="43" t="str">
        <f>IF(IFERROR('6. Position (at entry)'!A201,"")="", "",'6. Position (at entry)'!C201)</f>
        <v/>
      </c>
      <c r="D201" s="35"/>
      <c r="E201" s="34"/>
      <c r="F201" s="8"/>
      <c r="G201" s="8"/>
      <c r="H201" s="8"/>
      <c r="I201" s="8"/>
      <c r="J201" s="8"/>
      <c r="K201" s="49"/>
      <c r="L201" s="47" t="str">
        <f>IF(AND(I201&lt;&gt;"", J201&lt;&gt;"", G201&lt;&gt;""),IFERROR(IF(ISBLANK('6. Position (at entry)'!A201), "", ((I201+J201)/G201)),""),"")</f>
        <v/>
      </c>
      <c r="M201" s="47" t="str">
        <f>IF(AND(J201&lt;&gt;"",G201&lt;&gt;""),IFERROR(IF(ISBLANK('6. Position (at entry)'!A201), "", (J201/G201)),""),"")</f>
        <v/>
      </c>
      <c r="N201" s="47" t="str">
        <f>IF(AND(I201&lt;&gt;"",G201&lt;&gt;""),IFERROR(IF(ISBLANK('6. Position (at entry)'!A201), "", (I201/G201)),""),"")</f>
        <v/>
      </c>
      <c r="O201" s="345"/>
      <c r="P201" s="345"/>
      <c r="Q201" s="395"/>
      <c r="R201" s="9"/>
      <c r="S201" s="9"/>
      <c r="T201" s="6"/>
      <c r="U201" s="5"/>
      <c r="V201" s="8"/>
      <c r="W201" s="75"/>
      <c r="X201" s="6"/>
      <c r="Y201" s="395"/>
      <c r="Z201" s="30"/>
      <c r="AA201" s="163"/>
      <c r="AB201" s="54"/>
      <c r="AC201" s="295"/>
      <c r="AD201" s="29"/>
      <c r="AE201" s="52"/>
      <c r="AF201" s="30"/>
      <c r="AG201" s="231"/>
      <c r="AH201" s="163"/>
      <c r="AI201" s="163"/>
      <c r="AJ201" s="197"/>
      <c r="AK201" s="29"/>
      <c r="AL201" s="52"/>
      <c r="AM201" s="30"/>
      <c r="AN201" s="231"/>
      <c r="AO201" s="163"/>
      <c r="AP201" s="163"/>
      <c r="AQ201" s="197"/>
    </row>
    <row r="202" spans="1:43" ht="15" customHeight="1" x14ac:dyDescent="0.2">
      <c r="A202" s="39" t="str">
        <f>IF(IFERROR('6. Position (at entry)'!A202,"")="", "",'6. Position (at entry)'!A202)</f>
        <v/>
      </c>
      <c r="B202" s="343" t="str">
        <f>IF(IFERROR('6. Position (at entry)'!B202,"")="", "",'6. Position (at entry)'!B202)</f>
        <v/>
      </c>
      <c r="C202" s="43" t="str">
        <f>IF(IFERROR('6. Position (at entry)'!A202,"")="", "",'6. Position (at entry)'!C202)</f>
        <v/>
      </c>
      <c r="D202" s="35"/>
      <c r="E202" s="34"/>
      <c r="F202" s="8"/>
      <c r="G202" s="8"/>
      <c r="H202" s="8"/>
      <c r="I202" s="8"/>
      <c r="J202" s="8"/>
      <c r="K202" s="49"/>
      <c r="L202" s="47" t="str">
        <f>IF(AND(I202&lt;&gt;"", J202&lt;&gt;"", G202&lt;&gt;""),IFERROR(IF(ISBLANK('6. Position (at entry)'!A202), "", ((I202+J202)/G202)),""),"")</f>
        <v/>
      </c>
      <c r="M202" s="47" t="str">
        <f>IF(AND(J202&lt;&gt;"",G202&lt;&gt;""),IFERROR(IF(ISBLANK('6. Position (at entry)'!A202), "", (J202/G202)),""),"")</f>
        <v/>
      </c>
      <c r="N202" s="47" t="str">
        <f>IF(AND(I202&lt;&gt;"",G202&lt;&gt;""),IFERROR(IF(ISBLANK('6. Position (at entry)'!A202), "", (I202/G202)),""),"")</f>
        <v/>
      </c>
      <c r="O202" s="345"/>
      <c r="P202" s="345"/>
      <c r="Q202" s="395"/>
      <c r="R202" s="9"/>
      <c r="S202" s="9"/>
      <c r="T202" s="6"/>
      <c r="U202" s="5"/>
      <c r="V202" s="8"/>
      <c r="W202" s="75"/>
      <c r="X202" s="6"/>
      <c r="Y202" s="395"/>
      <c r="Z202" s="30"/>
      <c r="AA202" s="163"/>
      <c r="AB202" s="54"/>
      <c r="AC202" s="295"/>
      <c r="AD202" s="29"/>
      <c r="AE202" s="52"/>
      <c r="AF202" s="30"/>
      <c r="AG202" s="231"/>
      <c r="AH202" s="163"/>
      <c r="AI202" s="163"/>
      <c r="AJ202" s="197"/>
      <c r="AK202" s="29"/>
      <c r="AL202" s="52"/>
      <c r="AM202" s="30"/>
      <c r="AN202" s="231"/>
      <c r="AO202" s="163"/>
      <c r="AP202" s="163"/>
      <c r="AQ202" s="197"/>
    </row>
    <row r="203" spans="1:43" ht="15" customHeight="1" thickBot="1" x14ac:dyDescent="0.25">
      <c r="A203" s="40" t="str">
        <f>IF(IFERROR('6. Position (at entry)'!A203,"")="", "",'6. Position (at entry)'!A203)</f>
        <v/>
      </c>
      <c r="B203" s="344" t="str">
        <f>IF(IFERROR('6. Position (at entry)'!B203,"")="", "",'6. Position (at entry)'!B203)</f>
        <v/>
      </c>
      <c r="C203" s="57" t="str">
        <f>IF(IFERROR('6. Position (at entry)'!A203,"")="", "",'6. Position (at entry)'!C203)</f>
        <v/>
      </c>
      <c r="D203" s="36"/>
      <c r="E203" s="36"/>
      <c r="F203" s="11"/>
      <c r="G203" s="11"/>
      <c r="H203" s="11"/>
      <c r="I203" s="11"/>
      <c r="J203" s="11"/>
      <c r="K203" s="50"/>
      <c r="L203" s="48" t="str">
        <f>IF(AND(I203&lt;&gt;"", J203&lt;&gt;"", G203&lt;&gt;""),IFERROR(IF(ISBLANK('6. Position (at entry)'!A203), "", ((I203+J203)/G203)),""),"")</f>
        <v/>
      </c>
      <c r="M203" s="48" t="str">
        <f>IF(AND(J203&lt;&gt;"",G203&lt;&gt;""),IFERROR(IF(ISBLANK('6. Position (at entry)'!A203), "", (J203/G203)),""),"")</f>
        <v/>
      </c>
      <c r="N203" s="48" t="str">
        <f>IF(AND(I203&lt;&gt;"",G203&lt;&gt;""),IFERROR(IF(ISBLANK('6. Position (at entry)'!A203), "", (I203/G203)),""),"")</f>
        <v/>
      </c>
      <c r="O203" s="346"/>
      <c r="P203" s="346"/>
      <c r="Q203" s="396"/>
      <c r="R203" s="12"/>
      <c r="S203" s="12"/>
      <c r="T203" s="12"/>
      <c r="U203" s="11"/>
      <c r="V203" s="11"/>
      <c r="W203" s="14"/>
      <c r="X203" s="12"/>
      <c r="Y203" s="396"/>
      <c r="Z203" s="31"/>
      <c r="AA203" s="164"/>
      <c r="AB203" s="56"/>
      <c r="AC203" s="297"/>
      <c r="AD203" s="31"/>
      <c r="AE203" s="53"/>
      <c r="AF203" s="31"/>
      <c r="AG203" s="232"/>
      <c r="AH203" s="164"/>
      <c r="AI203" s="164"/>
      <c r="AJ203" s="297"/>
      <c r="AK203" s="31"/>
      <c r="AL203" s="53"/>
      <c r="AM203" s="31"/>
      <c r="AN203" s="232"/>
      <c r="AO203" s="164"/>
      <c r="AP203" s="164"/>
      <c r="AQ203" s="297"/>
    </row>
    <row r="204" spans="1:43" ht="15" customHeight="1" x14ac:dyDescent="0.2">
      <c r="A204" s="1" t="s">
        <v>1887</v>
      </c>
    </row>
  </sheetData>
  <dataConsolidate/>
  <mergeCells count="12">
    <mergeCell ref="A2:B2"/>
    <mergeCell ref="A3:B3"/>
    <mergeCell ref="AK2:AQ2"/>
    <mergeCell ref="AK3:AQ3"/>
    <mergeCell ref="AD2:AJ2"/>
    <mergeCell ref="AD3:AJ3"/>
    <mergeCell ref="F2:K2"/>
    <mergeCell ref="R3:Y3"/>
    <mergeCell ref="F3:Q3"/>
    <mergeCell ref="L2:Q2"/>
    <mergeCell ref="Z3:AC3"/>
    <mergeCell ref="R2:AC2"/>
  </mergeCells>
  <conditionalFormatting sqref="A2:A3 C2:E3">
    <cfRule type="containsText" dxfId="23" priority="1" operator="containsText" text="Mandatory: Tab">
      <formula>NOT(ISERROR(SEARCH("Mandatory: Tab",A2)))</formula>
    </cfRule>
  </conditionalFormatting>
  <conditionalFormatting sqref="L2">
    <cfRule type="containsText" dxfId="22" priority="2" operator="containsText" text="Mandatory: Tab">
      <formula>NOT(ISERROR(SEARCH("Mandatory: Tab",L2)))</formula>
    </cfRule>
  </conditionalFormatting>
  <pageMargins left="0.7" right="0.7" top="0.75" bottom="0.75" header="0.3" footer="0.3"/>
  <pageSetup scale="15" fitToHeight="0"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AA639E60-F276-4B9A-BFE2-02B422FDD8D6}">
          <x14:formula1>
            <xm:f>OFFSET('12. Dropdown Options'!$BA$5,0,0,COUNTA('12. Dropdown Options'!$BA:$BA)-1,1)</xm:f>
          </x14:formula1>
          <xm:sqref>Z5:Z203</xm:sqref>
        </x14:dataValidation>
        <x14:dataValidation type="list" allowBlank="1" showInputMessage="1" showErrorMessage="1" xr:uid="{E3B2BA35-2AF4-4D08-BAA9-ACB79CC486E8}">
          <x14:formula1>
            <xm:f>OFFSET('12. Dropdown Options'!$BG$5,0,0,COUNTA('12. Dropdown Options'!$BG:$BG)-1,1)</xm:f>
          </x14:formula1>
          <xm:sqref>AF5:AF203 AM5:AM203</xm:sqref>
        </x14:dataValidation>
        <x14:dataValidation type="list" allowBlank="1" showInputMessage="1" showErrorMessage="1" xr:uid="{2A99DFBA-21C0-425D-A959-847F20E782BD}">
          <x14:formula1>
            <xm:f>OFFSET('12. Dropdown Options'!$AX$5,0,0,COUNTA('12. Dropdown Options'!$AX:$AX)-1,1)</xm:f>
          </x14:formula1>
          <xm:sqref>D5:D203</xm:sqref>
        </x14:dataValidation>
        <x14:dataValidation type="list" allowBlank="1" showInputMessage="1" showErrorMessage="1" xr:uid="{22C77DA6-C677-4A48-B55C-6F7D266F09D3}">
          <x14:formula1>
            <xm:f>OFFSET('12. Dropdown Options'!$BD$5,0,0,COUNTA('12. Dropdown Options'!$BD:$BD)-2,1)</xm:f>
          </x14:formula1>
          <xm:sqref>AD5:AD203 AK5:AK203</xm:sqref>
        </x14:dataValidation>
        <x14:dataValidation type="list" allowBlank="1" showInputMessage="1" showErrorMessage="1" xr:uid="{FBBA58BE-9A9B-4A81-B848-D3FF1405FE57}">
          <x14:formula1>
            <xm:f>OFFSET('12. Dropdown Options'!$D$5,0,0,COUNTA('12. Dropdown Options'!$D:$D)-1,1)</xm:f>
          </x14:formula1>
          <xm:sqref>O5:P203</xm:sqref>
        </x14:dataValidation>
        <x14:dataValidation type="list" allowBlank="1" showInputMessage="1" showErrorMessage="1" xr:uid="{D5417938-390A-42A8-B4EC-5ABD561FBEE6}">
          <x14:formula1>
            <xm:f>OFFSET('12. Dropdown Options'!$AC$5,0,0,COUNTA('12. Dropdown Options'!$AC:$AC)-1,1)</xm:f>
          </x14:formula1>
          <xm:sqref>E5:E203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8EB61-7355-4EF3-9B45-35B833490F9D}">
  <sheetPr>
    <tabColor rgb="FF00B050"/>
  </sheetPr>
  <dimension ref="A1:EI237"/>
  <sheetViews>
    <sheetView showGridLines="0" zoomScale="90" zoomScaleNormal="90" workbookViewId="0">
      <pane xSplit="4" ySplit="4" topLeftCell="E5" activePane="bottomRight" state="frozen"/>
      <selection pane="topRight" activeCell="D1" sqref="D1"/>
      <selection pane="bottomLeft" activeCell="A6" sqref="A6"/>
      <selection pane="bottomRight"/>
    </sheetView>
  </sheetViews>
  <sheetFormatPr defaultColWidth="23.85546875" defaultRowHeight="15" customHeight="1" x14ac:dyDescent="0.25"/>
  <cols>
    <col min="1" max="1" width="28.85546875" style="24" customWidth="1"/>
    <col min="2" max="2" width="17.140625" style="24" customWidth="1"/>
    <col min="3" max="3" width="19.7109375" style="24" customWidth="1"/>
    <col min="4" max="5" width="29.140625" style="24" customWidth="1"/>
    <col min="6" max="6" width="20.7109375" style="24" customWidth="1"/>
    <col min="7" max="7" width="18.5703125" style="24" customWidth="1"/>
    <col min="8" max="8" width="18.42578125" style="24" customWidth="1"/>
    <col min="9" max="9" width="17.140625" style="24" customWidth="1"/>
    <col min="10" max="10" width="17.42578125" style="24" customWidth="1"/>
    <col min="11" max="11" width="20.85546875" style="24" customWidth="1"/>
    <col min="12" max="12" width="22.85546875" style="24" customWidth="1"/>
    <col min="13" max="13" width="28.140625" style="24" customWidth="1"/>
    <col min="14" max="14" width="24.5703125" style="24" customWidth="1"/>
    <col min="15" max="15" width="18" style="24" customWidth="1"/>
    <col min="16" max="19" width="18.140625" style="24" customWidth="1"/>
    <col min="20" max="20" width="34.42578125" style="24" customWidth="1"/>
    <col min="21" max="21" width="18.140625" style="24" customWidth="1"/>
    <col min="22" max="22" width="17" style="24" customWidth="1"/>
    <col min="23" max="23" width="18.140625" style="24" customWidth="1"/>
    <col min="24" max="25" width="17.7109375" style="24" customWidth="1"/>
    <col min="26" max="26" width="20.5703125" style="24" customWidth="1"/>
    <col min="27" max="27" width="19.140625" style="24" customWidth="1"/>
    <col min="28" max="28" width="28.85546875" style="24" customWidth="1"/>
    <col min="29" max="29" width="19" style="24" customWidth="1"/>
    <col min="30" max="30" width="18.85546875" style="24" customWidth="1"/>
    <col min="31" max="31" width="27.85546875" style="24" customWidth="1"/>
    <col min="32" max="32" width="16.28515625" style="24" customWidth="1"/>
    <col min="33" max="33" width="18.140625" style="24" customWidth="1"/>
    <col min="34" max="34" width="17.7109375" style="24" customWidth="1"/>
    <col min="35" max="35" width="16.28515625" style="24" customWidth="1"/>
    <col min="36" max="36" width="23.85546875" style="24"/>
    <col min="37" max="37" width="18" style="24" customWidth="1"/>
    <col min="38" max="38" width="20.7109375" style="24" customWidth="1"/>
    <col min="39" max="47" width="17.7109375" style="24" customWidth="1"/>
    <col min="48" max="48" width="17.5703125" style="24" customWidth="1"/>
    <col min="49" max="49" width="17.28515625" style="24" customWidth="1"/>
    <col min="50" max="50" width="15" style="24" customWidth="1"/>
    <col min="51" max="51" width="15" style="213" customWidth="1"/>
    <col min="52" max="52" width="15.140625" style="24" customWidth="1"/>
    <col min="53" max="53" width="15.7109375" style="24" customWidth="1"/>
    <col min="54" max="54" width="14.85546875" style="24" customWidth="1"/>
    <col min="55" max="55" width="15.7109375" style="24" customWidth="1"/>
    <col min="56" max="56" width="14.85546875" style="24" customWidth="1"/>
    <col min="57" max="57" width="14.5703125" style="24" customWidth="1"/>
    <col min="58" max="58" width="15.42578125" style="24" customWidth="1"/>
    <col min="59" max="60" width="16" style="24" customWidth="1"/>
    <col min="61" max="61" width="14.85546875" style="24" customWidth="1"/>
    <col min="62" max="62" width="18.7109375" style="24" customWidth="1"/>
    <col min="63" max="66" width="16.42578125" style="24" customWidth="1"/>
    <col min="67" max="67" width="20.42578125" style="24" customWidth="1"/>
    <col min="68" max="68" width="16.5703125" style="24" customWidth="1"/>
    <col min="69" max="70" width="17.140625" style="24" customWidth="1"/>
    <col min="71" max="71" width="16" style="24" customWidth="1"/>
    <col min="72" max="73" width="16.7109375" style="24" customWidth="1"/>
    <col min="74" max="74" width="15.85546875" style="24" customWidth="1"/>
    <col min="75" max="75" width="15.28515625" style="24" customWidth="1"/>
    <col min="76" max="76" width="15.42578125" style="24" customWidth="1"/>
    <col min="77" max="77" width="16.28515625" style="24" customWidth="1"/>
    <col min="78" max="78" width="19.140625" style="24" customWidth="1"/>
    <col min="79" max="79" width="18" style="24" customWidth="1"/>
    <col min="80" max="80" width="17.42578125" style="24" customWidth="1"/>
    <col min="81" max="81" width="17.7109375" style="24" customWidth="1"/>
    <col min="82" max="82" width="17.5703125" style="24" customWidth="1"/>
    <col min="83" max="83" width="17.42578125" style="24" customWidth="1"/>
    <col min="84" max="84" width="17" style="24" customWidth="1"/>
    <col min="85" max="85" width="17.5703125" style="24" customWidth="1"/>
    <col min="86" max="86" width="16.85546875" style="24" customWidth="1"/>
    <col min="87" max="87" width="17" style="24" customWidth="1"/>
    <col min="88" max="89" width="16.28515625" style="24" customWidth="1"/>
    <col min="90" max="90" width="17.7109375" style="24" customWidth="1"/>
    <col min="91" max="95" width="16.28515625" style="24" customWidth="1"/>
    <col min="96" max="96" width="22.85546875" style="24" customWidth="1"/>
    <col min="97" max="97" width="17.28515625" style="24" customWidth="1"/>
    <col min="98" max="98" width="19.85546875" style="24" customWidth="1"/>
    <col min="99" max="99" width="23.42578125" style="24" customWidth="1"/>
    <col min="100" max="100" width="17.28515625" style="24" customWidth="1"/>
    <col min="101" max="101" width="24.42578125" style="24" customWidth="1"/>
    <col min="102" max="102" width="23.7109375" style="24" customWidth="1"/>
    <col min="103" max="103" width="40.7109375" style="24" customWidth="1"/>
    <col min="104" max="104" width="9.28515625" style="24" customWidth="1"/>
    <col min="105" max="105" width="19.28515625" style="24" bestFit="1" customWidth="1"/>
    <col min="106" max="106" width="14.140625" style="24" customWidth="1"/>
    <col min="107" max="108" width="14.5703125" style="24" customWidth="1"/>
    <col min="109" max="109" width="19.140625" style="24" customWidth="1"/>
    <col min="110" max="110" width="40.7109375" style="24" customWidth="1"/>
    <col min="111" max="111" width="8.140625" style="24" customWidth="1"/>
    <col min="112" max="112" width="19.28515625" style="24" bestFit="1" customWidth="1"/>
    <col min="113" max="113" width="14.140625" style="24" customWidth="1"/>
    <col min="114" max="115" width="14.5703125" style="24" customWidth="1"/>
    <col min="116" max="116" width="19.140625" style="24" customWidth="1"/>
    <col min="117" max="118" width="17.7109375" style="24" customWidth="1"/>
    <col min="119" max="119" width="17.85546875" style="24" customWidth="1"/>
    <col min="120" max="120" width="18.140625" style="24" customWidth="1"/>
    <col min="121" max="123" width="16.28515625" style="24" customWidth="1"/>
    <col min="124" max="124" width="17.85546875" style="24" customWidth="1"/>
    <col min="125" max="125" width="17.7109375" style="24" customWidth="1"/>
    <col min="126" max="126" width="23.85546875" style="24"/>
    <col min="127" max="127" width="17.42578125" style="24" customWidth="1"/>
    <col min="128" max="128" width="17.7109375" style="24" customWidth="1"/>
    <col min="129" max="129" width="19.28515625" style="24" customWidth="1"/>
    <col min="130" max="130" width="15.42578125" style="24" customWidth="1"/>
    <col min="131" max="131" width="15.140625" style="24" customWidth="1"/>
    <col min="132" max="132" width="15" style="24" customWidth="1"/>
    <col min="133" max="133" width="14.5703125" style="24" customWidth="1"/>
    <col min="134" max="134" width="14.42578125" style="24" customWidth="1"/>
    <col min="135" max="135" width="14.28515625" style="24" customWidth="1"/>
    <col min="136" max="136" width="14.140625" style="24" customWidth="1"/>
    <col min="137" max="137" width="14.5703125" style="24" customWidth="1"/>
    <col min="138" max="16384" width="23.85546875" style="24"/>
  </cols>
  <sheetData>
    <row r="1" spans="1:139" ht="15" customHeight="1" thickBot="1" x14ac:dyDescent="0.3">
      <c r="A1" s="332" t="str">
        <f>'1. Instructions'!$A$1</f>
        <v>ILPA Portfolio Company Metrics Template (v. 1.0) - This file was last updated on March 21, 2019</v>
      </c>
      <c r="AY1" s="24"/>
      <c r="BO1" s="358"/>
      <c r="BP1" s="352"/>
      <c r="CA1" s="353"/>
      <c r="CB1" s="354"/>
      <c r="CC1" s="354"/>
      <c r="CD1" s="354"/>
      <c r="CE1" s="354"/>
      <c r="CF1" s="354"/>
      <c r="CG1" s="354"/>
      <c r="CH1" s="354"/>
      <c r="CI1" s="354"/>
      <c r="CJ1" s="355"/>
      <c r="CK1" s="354"/>
      <c r="CL1" s="353"/>
      <c r="CM1" s="354"/>
      <c r="CN1" s="354"/>
      <c r="CO1" s="354"/>
      <c r="CP1" s="354"/>
      <c r="CQ1" s="354"/>
      <c r="CR1" s="354"/>
      <c r="CS1" s="354"/>
      <c r="CT1" s="354"/>
      <c r="CU1" s="354"/>
      <c r="CV1" s="354"/>
      <c r="CW1" s="354"/>
      <c r="CX1" s="355"/>
      <c r="CY1" s="353"/>
      <c r="CZ1" s="354"/>
      <c r="DA1" s="354"/>
      <c r="DB1" s="354"/>
      <c r="DC1" s="354"/>
      <c r="DD1" s="354"/>
      <c r="DE1" s="355"/>
      <c r="DF1" s="353"/>
      <c r="DG1" s="354"/>
      <c r="DH1" s="354"/>
      <c r="DI1" s="354"/>
      <c r="DJ1" s="354"/>
      <c r="DK1" s="354"/>
      <c r="DL1" s="355"/>
      <c r="DM1" s="353"/>
      <c r="DN1" s="354"/>
      <c r="DO1" s="354"/>
      <c r="DP1" s="354"/>
      <c r="DQ1" s="354"/>
      <c r="DR1" s="354"/>
      <c r="DS1" s="354"/>
      <c r="DT1" s="354"/>
      <c r="DU1" s="354"/>
      <c r="DV1" s="354"/>
      <c r="DW1" s="354"/>
      <c r="DX1" s="354"/>
      <c r="DY1" s="354"/>
      <c r="DZ1" s="354"/>
      <c r="EA1" s="354"/>
      <c r="EB1" s="354"/>
      <c r="EC1" s="354"/>
      <c r="ED1" s="354"/>
      <c r="EE1" s="354"/>
      <c r="EF1" s="354"/>
      <c r="EG1" s="354"/>
      <c r="EH1" s="354"/>
    </row>
    <row r="2" spans="1:139" s="129" customFormat="1" ht="15" customHeight="1" thickBot="1" x14ac:dyDescent="0.3">
      <c r="A2" s="521" t="str">
        <f>IF('2. Fund Level'!B5&lt;&gt;"", '2. Fund Level'!B5, "Mandatory: Tab 2")</f>
        <v>Best Practices Fund II, L.P.</v>
      </c>
      <c r="B2" s="521"/>
      <c r="C2" s="521"/>
      <c r="D2" s="521"/>
      <c r="E2" s="464"/>
      <c r="F2" s="572" t="s">
        <v>191</v>
      </c>
      <c r="G2" s="573"/>
      <c r="H2" s="573"/>
      <c r="I2" s="573"/>
      <c r="J2" s="573"/>
      <c r="K2" s="573"/>
      <c r="L2" s="573"/>
      <c r="M2" s="573"/>
      <c r="N2" s="573"/>
      <c r="O2" s="574"/>
      <c r="P2" s="573" t="s">
        <v>530</v>
      </c>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5"/>
      <c r="BP2" s="576" t="s">
        <v>191</v>
      </c>
      <c r="BQ2" s="573"/>
      <c r="BR2" s="573"/>
      <c r="BS2" s="573"/>
      <c r="BT2" s="573"/>
      <c r="BU2" s="573"/>
      <c r="BV2" s="573"/>
      <c r="BW2" s="573"/>
      <c r="BX2" s="573"/>
      <c r="BY2" s="573"/>
      <c r="BZ2" s="577"/>
      <c r="CA2" s="578" t="s">
        <v>156</v>
      </c>
      <c r="CB2" s="579"/>
      <c r="CC2" s="579"/>
      <c r="CD2" s="579"/>
      <c r="CE2" s="579"/>
      <c r="CF2" s="579"/>
      <c r="CG2" s="589" t="str">
        <f>IF('2. Fund Level'!$B$7&lt;&gt;"", '2. Fund Level'!$B$7, "Mandatory: Tab 2")</f>
        <v>USD</v>
      </c>
      <c r="CH2" s="589"/>
      <c r="CI2" s="589"/>
      <c r="CJ2" s="589"/>
      <c r="CK2" s="589"/>
      <c r="CL2" s="590"/>
      <c r="CM2" s="564" t="s">
        <v>596</v>
      </c>
      <c r="CN2" s="564"/>
      <c r="CO2" s="564"/>
      <c r="CP2" s="564"/>
      <c r="CQ2" s="564"/>
      <c r="CR2" s="564"/>
      <c r="CS2" s="564"/>
      <c r="CT2" s="564"/>
      <c r="CU2" s="564"/>
      <c r="CV2" s="564"/>
      <c r="CW2" s="564"/>
      <c r="CX2" s="565"/>
      <c r="CY2" s="580" t="s">
        <v>703</v>
      </c>
      <c r="CZ2" s="573"/>
      <c r="DA2" s="573"/>
      <c r="DB2" s="573"/>
      <c r="DC2" s="573"/>
      <c r="DD2" s="573"/>
      <c r="DE2" s="577"/>
      <c r="DF2" s="580" t="s">
        <v>703</v>
      </c>
      <c r="DG2" s="573"/>
      <c r="DH2" s="573"/>
      <c r="DI2" s="573"/>
      <c r="DJ2" s="573"/>
      <c r="DK2" s="573"/>
      <c r="DL2" s="577"/>
      <c r="DM2" s="580" t="s">
        <v>191</v>
      </c>
      <c r="DN2" s="573"/>
      <c r="DO2" s="573"/>
      <c r="DP2" s="573"/>
      <c r="DQ2" s="573"/>
      <c r="DR2" s="573"/>
      <c r="DS2" s="573"/>
      <c r="DT2" s="573"/>
      <c r="DU2" s="573"/>
      <c r="DV2" s="573"/>
      <c r="DW2" s="573"/>
      <c r="DX2" s="573"/>
      <c r="DY2" s="573"/>
      <c r="DZ2" s="573"/>
      <c r="EA2" s="573"/>
      <c r="EB2" s="573"/>
      <c r="EC2" s="573"/>
      <c r="ED2" s="573"/>
      <c r="EE2" s="573"/>
      <c r="EF2" s="573"/>
      <c r="EG2" s="573"/>
      <c r="EH2" s="573"/>
      <c r="EI2" s="356"/>
    </row>
    <row r="3" spans="1:139" s="59" customFormat="1" ht="15" customHeight="1" thickBot="1" x14ac:dyDescent="0.3">
      <c r="A3" s="520">
        <f>IF('2. Fund Level'!B6&lt;&gt;"", '2. Fund Level'!B6, "Mandatory: Tab 2")</f>
        <v>43465</v>
      </c>
      <c r="B3" s="520"/>
      <c r="C3" s="520"/>
      <c r="D3" s="520"/>
      <c r="E3" s="465"/>
      <c r="F3" s="594" t="s">
        <v>151</v>
      </c>
      <c r="G3" s="595"/>
      <c r="H3" s="595"/>
      <c r="I3" s="595"/>
      <c r="J3" s="595"/>
      <c r="K3" s="595"/>
      <c r="L3" s="595"/>
      <c r="M3" s="595"/>
      <c r="N3" s="595"/>
      <c r="O3" s="596"/>
      <c r="P3" s="587" t="s">
        <v>139</v>
      </c>
      <c r="Q3" s="587"/>
      <c r="R3" s="587"/>
      <c r="S3" s="587"/>
      <c r="T3" s="587"/>
      <c r="U3" s="587"/>
      <c r="V3" s="587"/>
      <c r="W3" s="587"/>
      <c r="X3" s="587"/>
      <c r="Y3" s="587"/>
      <c r="Z3" s="587"/>
      <c r="AA3" s="587"/>
      <c r="AB3" s="587"/>
      <c r="AC3" s="587"/>
      <c r="AD3" s="587"/>
      <c r="AE3" s="588"/>
      <c r="AF3" s="566" t="s">
        <v>142</v>
      </c>
      <c r="AG3" s="567"/>
      <c r="AH3" s="567"/>
      <c r="AI3" s="567"/>
      <c r="AJ3" s="567"/>
      <c r="AK3" s="567"/>
      <c r="AL3" s="568"/>
      <c r="AM3" s="597" t="s">
        <v>203</v>
      </c>
      <c r="AN3" s="587"/>
      <c r="AO3" s="587"/>
      <c r="AP3" s="587"/>
      <c r="AQ3" s="587"/>
      <c r="AR3" s="587"/>
      <c r="AS3" s="587"/>
      <c r="AT3" s="587"/>
      <c r="AU3" s="587"/>
      <c r="AV3" s="587"/>
      <c r="AW3" s="587"/>
      <c r="AX3" s="587"/>
      <c r="AY3" s="587"/>
      <c r="AZ3" s="587"/>
      <c r="BA3" s="587"/>
      <c r="BB3" s="587"/>
      <c r="BC3" s="587"/>
      <c r="BD3" s="587"/>
      <c r="BE3" s="587"/>
      <c r="BF3" s="587"/>
      <c r="BG3" s="587"/>
      <c r="BH3" s="587"/>
      <c r="BI3" s="587"/>
      <c r="BJ3" s="588"/>
      <c r="BK3" s="582" t="s">
        <v>723</v>
      </c>
      <c r="BL3" s="583"/>
      <c r="BM3" s="583"/>
      <c r="BN3" s="583"/>
      <c r="BO3" s="583"/>
      <c r="BP3" s="584" t="s">
        <v>576</v>
      </c>
      <c r="BQ3" s="585"/>
      <c r="BR3" s="585"/>
      <c r="BS3" s="585"/>
      <c r="BT3" s="585"/>
      <c r="BU3" s="585"/>
      <c r="BV3" s="585"/>
      <c r="BW3" s="585"/>
      <c r="BX3" s="585"/>
      <c r="BY3" s="585"/>
      <c r="BZ3" s="586"/>
      <c r="CA3" s="591" t="s">
        <v>144</v>
      </c>
      <c r="CB3" s="592"/>
      <c r="CC3" s="592"/>
      <c r="CD3" s="592"/>
      <c r="CE3" s="592"/>
      <c r="CF3" s="592"/>
      <c r="CG3" s="592"/>
      <c r="CH3" s="592"/>
      <c r="CI3" s="592"/>
      <c r="CJ3" s="592"/>
      <c r="CK3" s="592"/>
      <c r="CL3" s="593"/>
      <c r="CM3" s="566" t="s">
        <v>132</v>
      </c>
      <c r="CN3" s="567"/>
      <c r="CO3" s="567"/>
      <c r="CP3" s="567"/>
      <c r="CQ3" s="567"/>
      <c r="CR3" s="567"/>
      <c r="CS3" s="567"/>
      <c r="CT3" s="568"/>
      <c r="CU3" s="567" t="s">
        <v>154</v>
      </c>
      <c r="CV3" s="567"/>
      <c r="CW3" s="567"/>
      <c r="CX3" s="568"/>
      <c r="CY3" s="569" t="s">
        <v>764</v>
      </c>
      <c r="CZ3" s="570"/>
      <c r="DA3" s="570"/>
      <c r="DB3" s="570"/>
      <c r="DC3" s="570"/>
      <c r="DD3" s="570"/>
      <c r="DE3" s="571"/>
      <c r="DF3" s="569" t="s">
        <v>772</v>
      </c>
      <c r="DG3" s="570"/>
      <c r="DH3" s="570"/>
      <c r="DI3" s="570"/>
      <c r="DJ3" s="570"/>
      <c r="DK3" s="570"/>
      <c r="DL3" s="571"/>
      <c r="DM3" s="566" t="s">
        <v>574</v>
      </c>
      <c r="DN3" s="567"/>
      <c r="DO3" s="567"/>
      <c r="DP3" s="567"/>
      <c r="DQ3" s="567"/>
      <c r="DR3" s="567"/>
      <c r="DS3" s="567"/>
      <c r="DT3" s="567"/>
      <c r="DU3" s="567"/>
      <c r="DV3" s="567"/>
      <c r="DW3" s="567"/>
      <c r="DX3" s="567"/>
      <c r="DY3" s="568"/>
      <c r="DZ3" s="570" t="s">
        <v>531</v>
      </c>
      <c r="EA3" s="570"/>
      <c r="EB3" s="570"/>
      <c r="EC3" s="570"/>
      <c r="ED3" s="570"/>
      <c r="EE3" s="570"/>
      <c r="EF3" s="570"/>
      <c r="EG3" s="570"/>
      <c r="EH3" s="581"/>
      <c r="EI3" s="357"/>
    </row>
    <row r="4" spans="1:139" s="15" customFormat="1" ht="52.15" customHeight="1" x14ac:dyDescent="0.25">
      <c r="A4" s="459" t="s">
        <v>228</v>
      </c>
      <c r="B4" s="459" t="s">
        <v>714</v>
      </c>
      <c r="C4" s="460" t="s">
        <v>56</v>
      </c>
      <c r="D4" s="459" t="s">
        <v>15</v>
      </c>
      <c r="E4" s="460" t="s">
        <v>1551</v>
      </c>
      <c r="F4" s="377" t="s">
        <v>1600</v>
      </c>
      <c r="G4" s="457" t="s">
        <v>75</v>
      </c>
      <c r="H4" s="457" t="s">
        <v>65</v>
      </c>
      <c r="I4" s="457" t="s">
        <v>57</v>
      </c>
      <c r="J4" s="457" t="s">
        <v>118</v>
      </c>
      <c r="K4" s="15" t="s">
        <v>53</v>
      </c>
      <c r="L4" s="457" t="s">
        <v>129</v>
      </c>
      <c r="M4" s="457" t="s">
        <v>116</v>
      </c>
      <c r="N4" s="463" t="s">
        <v>119</v>
      </c>
      <c r="O4" s="15" t="s">
        <v>197</v>
      </c>
      <c r="P4" s="372" t="s">
        <v>866</v>
      </c>
      <c r="Q4" s="366" t="s">
        <v>867</v>
      </c>
      <c r="R4" s="366" t="s">
        <v>1460</v>
      </c>
      <c r="S4" s="366" t="s">
        <v>1461</v>
      </c>
      <c r="T4" s="376" t="s">
        <v>110</v>
      </c>
      <c r="U4" s="366" t="s">
        <v>5</v>
      </c>
      <c r="V4" s="366" t="s">
        <v>76</v>
      </c>
      <c r="W4" s="366" t="s">
        <v>77</v>
      </c>
      <c r="X4" s="366" t="s">
        <v>127</v>
      </c>
      <c r="Y4" s="366" t="s">
        <v>791</v>
      </c>
      <c r="Z4" s="376" t="s">
        <v>140</v>
      </c>
      <c r="AA4" s="376" t="s">
        <v>141</v>
      </c>
      <c r="AB4" s="375" t="s">
        <v>1495</v>
      </c>
      <c r="AC4" s="374" t="s">
        <v>128</v>
      </c>
      <c r="AD4" s="374" t="s">
        <v>109</v>
      </c>
      <c r="AE4" s="367" t="s">
        <v>198</v>
      </c>
      <c r="AF4" s="372" t="s">
        <v>199</v>
      </c>
      <c r="AG4" s="372" t="s">
        <v>86</v>
      </c>
      <c r="AH4" s="372" t="s">
        <v>736</v>
      </c>
      <c r="AI4" s="372" t="s">
        <v>63</v>
      </c>
      <c r="AJ4" s="372" t="s">
        <v>64</v>
      </c>
      <c r="AK4" s="372" t="s">
        <v>87</v>
      </c>
      <c r="AL4" s="367" t="s">
        <v>200</v>
      </c>
      <c r="AM4" s="376" t="s">
        <v>59</v>
      </c>
      <c r="AN4" s="366" t="s">
        <v>60</v>
      </c>
      <c r="AO4" s="366" t="s">
        <v>1552</v>
      </c>
      <c r="AP4" s="366" t="s">
        <v>79</v>
      </c>
      <c r="AQ4" s="366" t="s">
        <v>80</v>
      </c>
      <c r="AR4" s="366" t="s">
        <v>1553</v>
      </c>
      <c r="AS4" s="366" t="s">
        <v>806</v>
      </c>
      <c r="AT4" s="366" t="s">
        <v>603</v>
      </c>
      <c r="AU4" s="374" t="s">
        <v>12</v>
      </c>
      <c r="AV4" s="374" t="s">
        <v>11</v>
      </c>
      <c r="AW4" s="374" t="s">
        <v>332</v>
      </c>
      <c r="AX4" s="374" t="s">
        <v>209</v>
      </c>
      <c r="AY4" s="378" t="s">
        <v>213</v>
      </c>
      <c r="AZ4" s="379" t="s">
        <v>210</v>
      </c>
      <c r="BA4" s="374" t="s">
        <v>211</v>
      </c>
      <c r="BB4" s="374" t="s">
        <v>111</v>
      </c>
      <c r="BC4" s="374" t="s">
        <v>112</v>
      </c>
      <c r="BD4" s="379" t="s">
        <v>113</v>
      </c>
      <c r="BE4" s="374" t="s">
        <v>1554</v>
      </c>
      <c r="BF4" s="374" t="s">
        <v>1555</v>
      </c>
      <c r="BG4" s="374" t="s">
        <v>1556</v>
      </c>
      <c r="BH4" s="374" t="s">
        <v>1558</v>
      </c>
      <c r="BI4" s="374" t="s">
        <v>1557</v>
      </c>
      <c r="BJ4" s="375" t="s">
        <v>201</v>
      </c>
      <c r="BK4" s="372" t="s">
        <v>1559</v>
      </c>
      <c r="BL4" s="366" t="s">
        <v>1560</v>
      </c>
      <c r="BM4" s="366" t="s">
        <v>538</v>
      </c>
      <c r="BN4" s="366" t="s">
        <v>539</v>
      </c>
      <c r="BO4" s="367" t="s">
        <v>1561</v>
      </c>
      <c r="BP4" s="375" t="s">
        <v>59</v>
      </c>
      <c r="BQ4" s="366" t="s">
        <v>60</v>
      </c>
      <c r="BR4" s="366" t="s">
        <v>1536</v>
      </c>
      <c r="BS4" s="366" t="s">
        <v>79</v>
      </c>
      <c r="BT4" s="366" t="s">
        <v>80</v>
      </c>
      <c r="BU4" s="366" t="s">
        <v>1553</v>
      </c>
      <c r="BV4" s="376" t="s">
        <v>724</v>
      </c>
      <c r="BW4" s="374" t="s">
        <v>114</v>
      </c>
      <c r="BX4" s="374" t="s">
        <v>11</v>
      </c>
      <c r="BY4" s="374" t="s">
        <v>108</v>
      </c>
      <c r="BZ4" s="373" t="s">
        <v>201</v>
      </c>
      <c r="CA4" s="372" t="s">
        <v>656</v>
      </c>
      <c r="CB4" s="366" t="s">
        <v>81</v>
      </c>
      <c r="CC4" s="366" t="s">
        <v>82</v>
      </c>
      <c r="CD4" s="366" t="s">
        <v>85</v>
      </c>
      <c r="CE4" s="366" t="s">
        <v>83</v>
      </c>
      <c r="CF4" s="366" t="s">
        <v>84</v>
      </c>
      <c r="CG4" s="366" t="s">
        <v>263</v>
      </c>
      <c r="CH4" s="366" t="s">
        <v>264</v>
      </c>
      <c r="CI4" s="366" t="s">
        <v>265</v>
      </c>
      <c r="CJ4" s="366" t="s">
        <v>230</v>
      </c>
      <c r="CK4" s="366" t="s">
        <v>1562</v>
      </c>
      <c r="CL4" s="373" t="s">
        <v>202</v>
      </c>
      <c r="CM4" s="372" t="s">
        <v>149</v>
      </c>
      <c r="CN4" s="366" t="s">
        <v>176</v>
      </c>
      <c r="CO4" s="366" t="s">
        <v>1563</v>
      </c>
      <c r="CP4" s="366" t="s">
        <v>1514</v>
      </c>
      <c r="CQ4" s="375" t="s">
        <v>148</v>
      </c>
      <c r="CR4" s="374" t="s">
        <v>117</v>
      </c>
      <c r="CS4" s="374" t="s">
        <v>121</v>
      </c>
      <c r="CT4" s="367" t="s">
        <v>190</v>
      </c>
      <c r="CU4" s="375" t="s">
        <v>66</v>
      </c>
      <c r="CV4" s="366" t="s">
        <v>54</v>
      </c>
      <c r="CW4" s="374" t="s">
        <v>145</v>
      </c>
      <c r="CX4" s="367" t="s">
        <v>195</v>
      </c>
      <c r="CY4" s="372" t="s">
        <v>765</v>
      </c>
      <c r="CZ4" s="379" t="s">
        <v>766</v>
      </c>
      <c r="DA4" s="374" t="s">
        <v>767</v>
      </c>
      <c r="DB4" s="374" t="s">
        <v>768</v>
      </c>
      <c r="DC4" s="374" t="s">
        <v>769</v>
      </c>
      <c r="DD4" s="379" t="s">
        <v>770</v>
      </c>
      <c r="DE4" s="412" t="s">
        <v>771</v>
      </c>
      <c r="DF4" s="369" t="s">
        <v>773</v>
      </c>
      <c r="DG4" s="413" t="s">
        <v>774</v>
      </c>
      <c r="DH4" s="369" t="s">
        <v>775</v>
      </c>
      <c r="DI4" s="369" t="s">
        <v>776</v>
      </c>
      <c r="DJ4" s="369" t="s">
        <v>777</v>
      </c>
      <c r="DK4" s="413" t="s">
        <v>778</v>
      </c>
      <c r="DL4" s="414" t="s">
        <v>779</v>
      </c>
      <c r="DM4" s="376" t="s">
        <v>152</v>
      </c>
      <c r="DN4" s="366" t="s">
        <v>1513</v>
      </c>
      <c r="DO4" s="366" t="s">
        <v>1514</v>
      </c>
      <c r="DP4" s="366" t="s">
        <v>153</v>
      </c>
      <c r="DQ4" s="375" t="s">
        <v>149</v>
      </c>
      <c r="DR4" s="366" t="s">
        <v>176</v>
      </c>
      <c r="DS4" s="376" t="s">
        <v>604</v>
      </c>
      <c r="DT4" s="376" t="s">
        <v>605</v>
      </c>
      <c r="DU4" s="374" t="s">
        <v>234</v>
      </c>
      <c r="DV4" s="374" t="s">
        <v>233</v>
      </c>
      <c r="DW4" s="374" t="s">
        <v>120</v>
      </c>
      <c r="DX4" s="374" t="s">
        <v>122</v>
      </c>
      <c r="DY4" s="367" t="s">
        <v>188</v>
      </c>
      <c r="DZ4" s="381" t="s">
        <v>123</v>
      </c>
      <c r="EA4" s="374" t="s">
        <v>124</v>
      </c>
      <c r="EB4" s="374" t="s">
        <v>130</v>
      </c>
      <c r="EC4" s="374" t="s">
        <v>131</v>
      </c>
      <c r="ED4" s="374" t="s">
        <v>125</v>
      </c>
      <c r="EE4" s="374" t="s">
        <v>235</v>
      </c>
      <c r="EF4" s="374" t="s">
        <v>146</v>
      </c>
      <c r="EG4" s="374" t="s">
        <v>147</v>
      </c>
      <c r="EH4" s="380" t="s">
        <v>593</v>
      </c>
    </row>
    <row r="5" spans="1:139" ht="15" customHeight="1" x14ac:dyDescent="0.2">
      <c r="A5" s="16" t="str">
        <f>IF(ISBLANK('6. Position (at entry)'!A5), "", '6. Position (at entry)'!A5)</f>
        <v>Company A</v>
      </c>
      <c r="B5" s="347">
        <f>IF($A5&lt;&gt;"",IF(IFERROR('6. Position (at entry)'!B5,"")="", "Mandatory: Tab 6",IFERROR('6. Position (at entry)'!B5,"")),"")</f>
        <v>1</v>
      </c>
      <c r="C5" s="16" t="str">
        <f>IF($A5&lt;&gt;"",IF(IFERROR(VLOOKUP($A5, '4. Company (at entry)'!$1:$1048576,2,FALSE),"")="","Mandatory: Tab 4",IFERROR(VLOOKUP($A5, '4. Company (at entry)'!$1:$1048576,2,FALSE),"")), "")</f>
        <v>USD</v>
      </c>
      <c r="D5" s="16" t="str">
        <f>IF($A5&lt;&gt;"",IF(IFERROR('7. Position (current_at exit)'!D5,"")="", "Mandatory: Tab 7",IFERROR('7. Position (current_at exit)'!D5,"")),"")</f>
        <v>Fully Exited, No Escrow</v>
      </c>
      <c r="E5" s="16" t="str">
        <f>IF($A5&lt;&gt;"",IF(IFERROR('7. Position (current_at exit)'!E5,"")="", "Mandatory: Tab 7",IFERROR('7. Position (current_at exit)'!E5,"")),"")</f>
        <v>Equity - Private</v>
      </c>
      <c r="F5" s="16" t="str">
        <f>IF($A5&lt;&gt;"",IF(IFERROR('6. Position (at entry)'!D5,"")="", "Mandatory: Tab 6",IFERROR('6. Position (at entry)'!D5,"")),"")</f>
        <v>Equity - Private</v>
      </c>
      <c r="G5" s="16" t="str">
        <f>IF($A5&lt;&gt;"",IF(IFERROR('6. Position (at entry)'!E5,"")="", "Mandatory: Tab 6",IFERROR('6. Position (at entry)'!E5,"")),"")</f>
        <v>Proprietary Sourcing</v>
      </c>
      <c r="H5" s="16" t="str">
        <f>IF($A5&lt;&gt;"",IF(IFERROR('6. Position (at entry)'!F5,"")="", "Mandatory: Tab 6",IFERROR('6. Position (at entry)'!F5,"")),"")</f>
        <v>Founder Succession</v>
      </c>
      <c r="I5" s="16" t="str">
        <f>IF($A5&lt;&gt;"",IF(IFERROR('6. Position (at entry)'!G5,"")="", "Mandatory: Tab 6",IFERROR('6. Position (at entry)'!G5,"")),"")</f>
        <v>Buyout</v>
      </c>
      <c r="J5" s="16" t="str">
        <f>IF($A5&lt;&gt;"",IF(IFERROR('6. Position (at entry)'!H5,"")="", "Mandatory: Tab 6",IFERROR('6. Position (at entry)'!H5,"")),"")</f>
        <v>Lead</v>
      </c>
      <c r="K5" s="159">
        <f>IF($A5&lt;&gt;"",IF(IFERROR('6. Position (at entry)'!I5,"")="", "Mandatory: Tab 6",IFERROR('6. Position (at entry)'!I5,"")),"")</f>
        <v>42139</v>
      </c>
      <c r="L5" s="16" t="str">
        <f>IF($A5&lt;&gt;"",IF(IFERROR('6. Position (at entry)'!J5,"")="", "Mandatory: Tab 6",IFERROR('6. Position (at entry)'!J5,"")),"")</f>
        <v>Abigale Abraham</v>
      </c>
      <c r="M5" s="16" t="str">
        <f>IF($A5&lt;&gt;"",IF(IFERROR('6. Position (at entry)'!K5,"")="", "Mandatory: Tab 6",IFERROR('6. Position (at entry)'!K5,"")),"")</f>
        <v>Crockett, Mackey, Sipowicz</v>
      </c>
      <c r="N5" s="16" t="str">
        <f>IF($A5&lt;&gt;"",IF(IFERROR('6. Position (at entry)'!L5,"")="", "",IFERROR('6. Position (at entry)'!L5,"")),"")</f>
        <v>Drebin International</v>
      </c>
      <c r="O5" s="360" t="str">
        <f>IF($A5&lt;&gt;"",IF(IFERROR('6. Position (at entry)'!M5,"")="", "",IFERROR('6. Position (at entry)'!M5,"")),"")</f>
        <v/>
      </c>
      <c r="P5" s="16" t="str">
        <f>IF($A5&lt;&gt;"",IF(IFERROR(VLOOKUP($A5,'5. Company (current_at exit)'!$1:$1048576,3,FALSE),"")="","",IFERROR(VLOOKUP($A5,'5. Company (current_at exit)'!$1:$1048576,3,FALSE),"")), "")</f>
        <v>52: Finance and Insurance</v>
      </c>
      <c r="Q5" s="16" t="str">
        <f>IF($A5&lt;&gt;"",IF(IFERROR(VLOOKUP($A5,'5. Company (current_at exit)'!$1:$1048576,4,FALSE),"")="","",IFERROR(VLOOKUP($A5,'5. Company (current_at exit)'!$1:$1048576,4,FALSE),"")), "")</f>
        <v xml:space="preserve">5222: Nondepository Credit Intermediation </v>
      </c>
      <c r="R5" s="16" t="str">
        <f>IF($A5&lt;&gt;"",IF(IFERROR(VLOOKUP($A5,'5. Company (current_at exit)'!$1:$1048576,5,FALSE),"")="","",IFERROR(VLOOKUP($A5,'5. Company (current_at exit)'!$1:$1048576,5,FALSE),"")), "")</f>
        <v/>
      </c>
      <c r="S5" s="16" t="str">
        <f>IF($A5&lt;&gt;"",IF(IFERROR(VLOOKUP($A5,'5. Company (current_at exit)'!$1:$1048576,6,FALSE),"")="","",IFERROR(VLOOKUP($A5,'5. Company (current_at exit)'!$1:$1048576,6,FALSE),"")), "")</f>
        <v/>
      </c>
      <c r="T5" s="16" t="str">
        <f>IF($A5&lt;&gt;"",IF(IFERROR(VLOOKUP($A5,'5. Company (current_at exit)'!$1:$1048576,7,FALSE),"")="","Mandatory: Tab 5",IFERROR(VLOOKUP($A5,'5. Company (current_at exit)'!$1:$1048576,7,FALSE),"")), "")</f>
        <v>Provides post-closing payment processing procedures</v>
      </c>
      <c r="U5" s="72">
        <f>IF($A5&lt;&gt;"",IF(IFERROR(VLOOKUP($A5,'5. Company (current_at exit)'!$1:$1048576,8,FALSE),"")="","Mandatory: Tab 5",IFERROR(VLOOKUP($A5,'5. Company (current_at exit)'!$1:$1048576,8,FALSE),"")), "")</f>
        <v>12</v>
      </c>
      <c r="V5" s="16" t="str">
        <f>IF($A5&lt;&gt;"",IF(IFERROR(VLOOKUP($A5,'5. Company (current_at exit)'!$1:$1048576,9,FALSE),"")="","",IFERROR(VLOOKUP($A5,'5. Company (current_at exit)'!$1:$1048576,9,FALSE),"")), "")</f>
        <v>dba, A-Value, Inc.</v>
      </c>
      <c r="W5" s="16" t="str">
        <f>IF($A5&lt;&gt;"",IF(IFERROR(VLOOKUP($A5,'5. Company (current_at exit)'!$1:$1048576,10,FALSE),"")="","Mandatory: Tab 5",IFERROR(VLOOKUP($A5,'5. Company (current_at exit)'!$1:$1048576,10,FALSE),"")), "")</f>
        <v>www.companya.com</v>
      </c>
      <c r="X5" s="73" t="str">
        <f>IF($A5&lt;&gt;"",IF(IFERROR(VLOOKUP($A5,'5. Company (current_at exit)'!$1:$1048576,11,FALSE),"")="","Mandatory: Tab 5",IFERROR(VLOOKUP($A5,'5. Company (current_at exit)'!$1:$1048576,11,FALSE),"")), "")</f>
        <v>December</v>
      </c>
      <c r="Y5" s="73" t="str">
        <f>IF($A5&lt;&gt;"",IF(IFERROR(VLOOKUP($A5,'5. Company (current_at exit)'!$1:$1048576,12,FALSE),"")="","",IFERROR(VLOOKUP($A5,'5. Company (current_at exit)'!$1:$1048576,12,FALSE),"")), "")</f>
        <v/>
      </c>
      <c r="Z5" s="73" t="str">
        <f>IF($A5&lt;&gt;"",IF(IFERROR(VLOOKUP($A5,'5. Company (current_at exit)'!$1:$1048576,13,FALSE),"")="","",IFERROR(VLOOKUP($A5,'5. Company (current_at exit)'!$1:$1048576,13,FALSE),"")), "")</f>
        <v>California</v>
      </c>
      <c r="AA5" s="16" t="str">
        <f>IF($A5&lt;&gt;"",IF(IFERROR(VLOOKUP($A5,'5. Company (current_at exit)'!$1:$1048576,14,FALSE),"")="","Mandatory: Tab 5",IFERROR(VLOOKUP($A5,'5. Company (current_at exit)'!$1:$1048576,14,FALSE),"")), "")</f>
        <v>USA</v>
      </c>
      <c r="AB5" s="16" t="str">
        <f>IF($A5&lt;&gt;"",IF(IFERROR(VLOOKUP($A5,'5. Company (current_at exit)'!$1:$1048576,15,FALSE),"")="","Mandatory: Tab 5",IFERROR(VLOOKUP($A5,'5. Company (current_at exit)'!$1:$1048576,15,FALSE),"")), "")</f>
        <v>Latin America and the Caribbean</v>
      </c>
      <c r="AC5" s="360" t="str">
        <f>IF($A5&lt;&gt;"",IF(IFERROR(VLOOKUP($A5,'5. Company (current_at exit)'!$1:$1048576,16,FALSE),"")="","",IFERROR(VLOOKUP($A5,'5. Company (current_at exit)'!$1:$1048576,16,FALSE),"")), "")</f>
        <v>North America, East Asia and Pacific</v>
      </c>
      <c r="AD5" s="16" t="str">
        <f>IF($A5&lt;&gt;"",IF(IFERROR(VLOOKUP($A5,'5. Company (current_at exit)'!$1:$1048576,17,FALSE),"")="","",IFERROR(VLOOKUP($A5,'5. Company (current_at exit)'!$1:$1048576,17,FALSE),"")), "")</f>
        <v>USA</v>
      </c>
      <c r="AE5" s="401" t="str">
        <f>IF($A5&lt;&gt;"",IF(IFERROR(VLOOKUP($A5,'5. Company (current_at exit)'!$1:$1048576,18,FALSE),"")="","",IFERROR(VLOOKUP($A5,'5. Company (current_at exit)'!$1:$1048576,18,FALSE),"")), "")</f>
        <v/>
      </c>
      <c r="AF5" s="16" t="str">
        <f>IF($A5&lt;&gt;"",IF(IFERROR(VLOOKUP($A5,'5. Company (current_at exit)'!$1:$1048576,19,FALSE),"")="","Mandatory: Tab 5",IFERROR(VLOOKUP($A5,'5. Company (current_at exit)'!$1:$1048576,19,FALSE),"")), "")</f>
        <v>Yes</v>
      </c>
      <c r="AG5" s="159">
        <f>IF($AF5="Yes",IF($A5&lt;&gt;"",IF(IFERROR(VLOOKUP($A5,'5. Company (current_at exit)'!$1:$1048576,20,FALSE),"")="","Mandatory: Tab 5",IFERROR(VLOOKUP($A5,'5. Company (current_at exit)'!$1:$1048576,20,FALSE),"")), ""),IF($A5&lt;&gt;"",IF(IFERROR(VLOOKUP($A5,'5. Company (current_at exit)'!$1:$1048576,20,FALSE),"")="","",IFERROR(VLOOKUP($A5,'5. Company (current_at exit)'!$1:$1048576,20,FALSE),"")), ""))</f>
        <v>42265</v>
      </c>
      <c r="AH5" s="159">
        <f>IF($AF5="Yes",IF($A5&lt;&gt;"",IF(IFERROR(VLOOKUP($A5,'5. Company (current_at exit)'!$1:$1048576,21,FALSE),"")="","Mandatory: Tab 5",IFERROR(VLOOKUP($A5,'5. Company (current_at exit)'!$1:$1048576,21,FALSE),"")), ""),IF($A5&lt;&gt;"",IF(IFERROR(VLOOKUP($A5,'5. Company (current_at exit)'!$1:$1048576,21,FALSE),"")="","",IFERROR(VLOOKUP($A5,'5. Company (current_at exit)'!$1:$1048576,21,FALSE),"")), ""))</f>
        <v>42369</v>
      </c>
      <c r="AI5" s="69" t="str">
        <f>IF($AF5="Yes",IF($A5&lt;&gt;"",IF(IFERROR(VLOOKUP($A5,'5. Company (current_at exit)'!$1:$1048576,22,FALSE),"")="","Mandatory: Tab 5",IFERROR(VLOOKUP($A5,'5. Company (current_at exit)'!$1:$1048576,22,FALSE),"")), ""),IF($A5&lt;&gt;"",IF(IFERROR(VLOOKUP($A5,'5. Company (current_at exit)'!$1:$1048576,22,FALSE),"")="","",IFERROR(VLOOKUP($A5,'5. Company (current_at exit)'!$1:$1048576,22,FALSE),"")), ""))</f>
        <v>CAA</v>
      </c>
      <c r="AJ5" s="69" t="str">
        <f>IF($AF5="Yes",IF($A5&lt;&gt;"",IF(IFERROR(VLOOKUP($A5,'5. Company (current_at exit)'!$1:$1048576,23,FALSE),"")="","Mandatory: Tab 5",IFERROR(VLOOKUP($A5,'5. Company (current_at exit)'!$1:$1048576,23,FALSE),"")), ""),IF($A5&lt;&gt;"",IF(IFERROR(VLOOKUP($A5,'5. Company (current_at exit)'!$1:$1048576,23,FALSE),"")="","",IFERROR(VLOOKUP($A5,'5. Company (current_at exit)'!$1:$1048576,23,FALSE),"")), ""))</f>
        <v>New York Stock Exchange</v>
      </c>
      <c r="AK5" s="159" t="str">
        <f>IF($AF5="Yes",IF($A5&lt;&gt;"",IF(IFERROR(VLOOKUP($A5,'5. Company (current_at exit)'!$1:$1048576,24,FALSE),"")="","",IFERROR(VLOOKUP($A5,'5. Company (current_at exit)'!$1:$1048576,24,FALSE),"")), ""),IF($A5&lt;&gt;"",IF(IFERROR(VLOOKUP($A5,'5. Company (current_at exit)'!$1:$1048576,24,FALSE),"")="","",IFERROR(VLOOKUP($A5,'5. Company (current_at exit)'!$1:$1048576,24,FALSE),"")), ""))</f>
        <v/>
      </c>
      <c r="AL5" s="403" t="str">
        <f>IF($A5&lt;&gt;"",IF(IFERROR(VLOOKUP($A5,'5. Company (current_at exit)'!$1:$1048576,25,FALSE),"")="","",IFERROR(VLOOKUP($A5,'5. Company (current_at exit)'!$1:$1048576,25,FALSE),"")), "")</f>
        <v/>
      </c>
      <c r="AM5" s="17">
        <f>IF($A5&lt;&gt;"",IF(IFERROR(VLOOKUP($A5,'5. Company (current_at exit)'!$1:$1048576,26,FALSE),"")="","Mandatory: Tab 5",IFERROR(VLOOKUP($A5,'5. Company (current_at exit)'!$1:$1048576,26,FALSE),"")), "")</f>
        <v>50000000</v>
      </c>
      <c r="AN5" s="17">
        <f>IF($A5&lt;&gt;"",IF(IFERROR(VLOOKUP($A5,'5. Company (current_at exit)'!$1:$1048576,27,FALSE),"")="","Mandatory: Tab 5",IFERROR(VLOOKUP($A5,'5. Company (current_at exit)'!$1:$1048576,27,FALSE),"")), "")</f>
        <v>150000000</v>
      </c>
      <c r="AO5" s="17">
        <f>IF($A5&lt;&gt;"",IF(IFERROR(VLOOKUP($A5,'5. Company (current_at exit)'!$1:$1048576,28,FALSE),"")="","Mandatory: Tab 5",IFERROR(VLOOKUP($A5,'5. Company (current_at exit)'!$1:$1048576,28,FALSE),"")), "")</f>
        <v>5700000</v>
      </c>
      <c r="AP5" s="17">
        <f>IF($A5&lt;&gt;"",IF(IFERROR(VLOOKUP($A5,'5. Company (current_at exit)'!$1:$1048576,29,FALSE),"")="","Mandatory: Tab 5",IFERROR(VLOOKUP($A5,'5. Company (current_at exit)'!$1:$1048576,29,FALSE),"")), "")</f>
        <v>500000000</v>
      </c>
      <c r="AQ5" s="17">
        <f>IF($A5&lt;&gt;"",IF(IFERROR(VLOOKUP($A5,'5. Company (current_at exit)'!$1:$1048576,30,FALSE),"")="","Mandatory: Tab 5",IFERROR(VLOOKUP($A5,'5. Company (current_at exit)'!$1:$1048576,30,FALSE),"")), "")</f>
        <v>250000000</v>
      </c>
      <c r="AR5" s="17">
        <f>IF($A5&lt;&gt;"",IF(IFERROR(VLOOKUP($A5,'5. Company (current_at exit)'!$1:$1048576,31,FALSE),"")="","Mandatory: Tab 5",IFERROR(VLOOKUP($A5,'5. Company (current_at exit)'!$1:$1048576,31,FALSE),"")), "")</f>
        <v>4000000</v>
      </c>
      <c r="AS5" s="17">
        <f>IF($A5&lt;&gt;"",IF(IFERROR(VLOOKUP($A5,'5. Company (current_at exit)'!$1:$1048576,32,FALSE),"")="","Mandatory: Tab 5",IFERROR(VLOOKUP($A5,'5. Company (current_at exit)'!$1:$1048576,32,FALSE),"")), "")</f>
        <v>754000000</v>
      </c>
      <c r="AT5" s="17">
        <f>IF($A5&lt;&gt;"",IF(IFERROR(VLOOKUP($A5,'5. Company (current_at exit)'!$1:$1048576,33,FALSE),"")="","Mandatory: Tab 5",IFERROR(VLOOKUP($A5,'5. Company (current_at exit)'!$1:$1048576,33,FALSE),"")), "")</f>
        <v>400000</v>
      </c>
      <c r="AU5" s="17">
        <f>IF($A5&lt;&gt;"",IF(IFERROR(VLOOKUP($A5,'5. Company (current_at exit)'!$1:$1048576,34,FALSE),"")="","",IFERROR(VLOOKUP($A5,'5. Company (current_at exit)'!$1:$1048576,34,FALSE),"")), "")</f>
        <v>40000000</v>
      </c>
      <c r="AV5" s="241">
        <f>IF($A5&lt;&gt;"",IF(IFERROR(VLOOKUP($A5,'5. Company (current_at exit)'!$1:$1048576,35,FALSE),"")="","",IFERROR(VLOOKUP($A5,'5. Company (current_at exit)'!$1:$1048576,35,FALSE),"")), "")</f>
        <v>4.2000000000000003E-2</v>
      </c>
      <c r="AW5" s="17">
        <f>IF($D5="Fully Exited",IF($A5&lt;&gt;"",IF(IFERROR(VLOOKUP($A5,'5. Company (current_at exit)'!$1:$1048576,36,FALSE),"")="","",IFERROR(VLOOKUP($A5,'5. Company (current_at exit)'!$1:$1048576,36,FALSE),"")), ""),IF($A5&lt;&gt;"",IF(IFERROR(VLOOKUP($A5,'5. Company (current_at exit)'!$1:$1048576,36,FALSE),"")="","",IFERROR(VLOOKUP($A5,'5. Company (current_at exit)'!$1:$1048576,36,FALSE),"")), ""))</f>
        <v>9000</v>
      </c>
      <c r="AX5" s="239">
        <f>IF($A5&lt;&gt;"",IF(IFERROR(VLOOKUP($A5,'5. Company (current_at exit)'!$1:$1048576,37,FALSE),"")="","",IFERROR(VLOOKUP($A5,'5. Company (current_at exit)'!$1:$1048576,37,FALSE),"")), "")</f>
        <v>2000000</v>
      </c>
      <c r="AY5" s="204">
        <f>IF($A5&lt;&gt;"",IF(IFERROR(VLOOKUP($A5,'5. Company (current_at exit)'!$1:$1048576,38,FALSE),"")="","",IFERROR(VLOOKUP($A5,'5. Company (current_at exit)'!$1:$1048576,38,FALSE),"")), "")</f>
        <v>30.4</v>
      </c>
      <c r="AZ5" s="244">
        <f>IF($A5&lt;&gt;"",IF(IFERROR(VLOOKUP($A5,'5. Company (current_at exit)'!$1:$1048576,39,FALSE),"")="","",IFERROR(VLOOKUP($A5,'5. Company (current_at exit)'!$1:$1048576,39,FALSE),"")), "")</f>
        <v>57000000</v>
      </c>
      <c r="BA5" s="244">
        <f>IF($A5&lt;&gt;"",IF(IFERROR(VLOOKUP($A5,'5. Company (current_at exit)'!$1:$1048576,40,FALSE),"")="","",IFERROR(VLOOKUP($A5,'5. Company (current_at exit)'!$1:$1048576,40,FALSE),"")), "")</f>
        <v>55000000</v>
      </c>
      <c r="BB5" s="244">
        <f>IF($A5&lt;&gt;"",IF(IFERROR(VLOOKUP($A5,'5. Company (current_at exit)'!$1:$1048576,41,FALSE),"")="","",IFERROR(VLOOKUP($A5,'5. Company (current_at exit)'!$1:$1048576,41,FALSE),"")), "")</f>
        <v>248000000</v>
      </c>
      <c r="BC5" s="76" t="str">
        <f>IF($A5&lt;&gt;"",IF(IFERROR(VLOOKUP($A5,'5. Company (current_at exit)'!$1:$1048576,42,FALSE),"")="","",IFERROR(VLOOKUP($A5,'5. Company (current_at exit)'!$1:$1048576,42,FALSE),"")), "")</f>
        <v>Performing</v>
      </c>
      <c r="BD5" s="76" t="str">
        <f>IF($A5&lt;&gt;"",IF(IFERROR(VLOOKUP($A5,'5. Company (current_at exit)'!$1:$1048576,43,FALSE),"")="","",IFERROR(VLOOKUP($A5,'5. Company (current_at exit)'!$1:$1048576,43,FALSE),"")), "")</f>
        <v>Compliant</v>
      </c>
      <c r="BE5" s="239">
        <f>IF($A5&lt;&gt;"",IF(IFERROR(VLOOKUP($A5,'5. Company (current_at exit)'!$1:$1048576,44,FALSE),"")="","",IFERROR(VLOOKUP($A5,'5. Company (current_at exit)'!$1:$1048576,44,FALSE),"")), "")</f>
        <v>50000000</v>
      </c>
      <c r="BF5" s="239">
        <f>IF($A5&lt;&gt;"",IF(IFERROR(VLOOKUP($A5,'5. Company (current_at exit)'!$1:$1048576,45,FALSE),"")="","",IFERROR(VLOOKUP($A5,'5. Company (current_at exit)'!$1:$1048576,45,FALSE),"")), "")</f>
        <v>45000000</v>
      </c>
      <c r="BG5" s="239">
        <f>IF($A5&lt;&gt;"",IF(IFERROR(VLOOKUP($A5,'5. Company (current_at exit)'!$1:$1048576,46,FALSE),"")="","",IFERROR(VLOOKUP($A5,'5. Company (current_at exit)'!$1:$1048576,46,FALSE),"")), "")</f>
        <v>60000000</v>
      </c>
      <c r="BH5" s="239">
        <f>IF($A5&lt;&gt;"",IF(IFERROR(VLOOKUP($A5,'5. Company (current_at exit)'!$1:$1048576,47,FALSE),"")="","",IFERROR(VLOOKUP($A5,'5. Company (current_at exit)'!$1:$1048576,47,FALSE),"")), "")</f>
        <v>50000000</v>
      </c>
      <c r="BI5" s="239">
        <f>IF($A5&lt;&gt;"",IF(IFERROR(VLOOKUP($A5,'5. Company (current_at exit)'!$1:$1048576,48,FALSE),"")="","",IFERROR(VLOOKUP($A5,'5. Company (current_at exit)'!$1:$1048576,48,FALSE),"")), "")</f>
        <v>43000000</v>
      </c>
      <c r="BJ5" s="360" t="str">
        <f>IF($A5&lt;&gt;"",IF(IFERROR(VLOOKUP($A5,'5. Company (current_at exit)'!$1:$1048576,49,FALSE),"")="","",IFERROR(VLOOKUP($A5,'5. Company (current_at exit)'!$1:$1048576,49,FALSE),"")), "")</f>
        <v/>
      </c>
      <c r="BK5" s="76">
        <f>IF($A5&lt;&gt;"",IF(IFERROR(VLOOKUP($A5,'5. Company (current_at exit)'!$1:$1048576,50,FALSE),"")="","Mandatory: Tab 5",IFERROR(VLOOKUP($A5,'5. Company (current_at exit)'!$1:$1048576,50,FALSE),"")), "")</f>
        <v>5</v>
      </c>
      <c r="BL5" s="483">
        <f>IF($A5&lt;&gt;"",IF(IFERROR(VLOOKUP($A5,'5. Company (current_at exit)'!$1:$1048576,51,FALSE),"")="","Mandatory: Tab 5",IFERROR(VLOOKUP($A5,'5. Company (current_at exit)'!$1:$1048576,51,FALSE),"")), "")</f>
        <v>100000000</v>
      </c>
      <c r="BM5" s="483">
        <f>IF($A5&lt;&gt;"",IF(IFERROR(VLOOKUP($A5,'5. Company (current_at exit)'!$1:$1048576,52,FALSE),"")="","Mandatory: Tab 5",IFERROR(VLOOKUP($A5,'5. Company (current_at exit)'!$1:$1048576,52,FALSE),"")), "")</f>
        <v>2000000</v>
      </c>
      <c r="BN5" s="483">
        <f>IF($A5&lt;&gt;"",IF(IFERROR(VLOOKUP($A5,'5. Company (current_at exit)'!$1:$1048576,53,FALSE),"")="","Mandatory: Tab 5",IFERROR(VLOOKUP($A5,'5. Company (current_at exit)'!$1:$1048576,53,FALSE),"")), "")</f>
        <v>12000000</v>
      </c>
      <c r="BO5" s="360" t="str">
        <f>IF($A5&lt;&gt;"",IF(IFERROR(VLOOKUP($A5,'5. Company (current_at exit)'!$1:$1048576,54,FALSE),"")="","",IFERROR(VLOOKUP($A5,'5. Company (current_at exit)'!$1:$1048576,54,FALSE),"")), "")</f>
        <v/>
      </c>
      <c r="BP5" s="17">
        <f>IF($A5&lt;&gt;"",IF(IFERROR(VLOOKUP($A5, '4. Company (at entry)'!$1:$1048576,3,FALSE),"")="","Mandatory: Tab 4",IFERROR(VLOOKUP($A5, '4. Company (at entry)'!$1:$1048576,3,FALSE),"")), "")</f>
        <v>40000000</v>
      </c>
      <c r="BQ5" s="17">
        <f>IF($A5&lt;&gt;"",IF(IFERROR(VLOOKUP($A5, '4. Company (at entry)'!$1:$1048576,4,FALSE),"")="","Mandatory: Tab 4",IFERROR(VLOOKUP($A5, '4. Company (at entry)'!$1:$1048576,4,FALSE),"")), "")</f>
        <v>75000000</v>
      </c>
      <c r="BR5" s="17">
        <f>IF($A5&lt;&gt;"",IF(IFERROR(VLOOKUP($A5, '4. Company (at entry)'!$1:$1048576,5,FALSE),"")="","Mandatory: Tab 4",IFERROR(VLOOKUP($A5, '4. Company (at entry)'!$1:$1048576,5,FALSE),"")), "")</f>
        <v>5000000</v>
      </c>
      <c r="BS5" s="17">
        <f>IF($A5&lt;&gt;"",IF(IFERROR(VLOOKUP($A5, '4. Company (at entry)'!$1:$1048576,6,FALSE),"")="","Mandatory: Tab 4",IFERROR(VLOOKUP($A5, '4. Company (at entry)'!$1:$1048576,6,FALSE),"")), "")</f>
        <v>300000000</v>
      </c>
      <c r="BT5" s="17">
        <f>IF($A5&lt;&gt;"",IF(IFERROR(VLOOKUP($A5, '4. Company (at entry)'!$1:$1048576,7,FALSE),"")="","Mandatory: Tab 4",IFERROR(VLOOKUP($A5, '4. Company (at entry)'!$1:$1048576,7,FALSE),"")), "")</f>
        <v>200000000</v>
      </c>
      <c r="BU5" s="17">
        <f>IF($A5&lt;&gt;"",IF(IFERROR(VLOOKUP($A5, '4. Company (at entry)'!$1:$1048576,8,FALSE),"")="","Mandatory: Tab 4",IFERROR(VLOOKUP($A5, '4. Company (at entry)'!$1:$1048576,8,FALSE),"")), "")</f>
        <v>5000000</v>
      </c>
      <c r="BV5" s="17">
        <f>IF($A5&lt;&gt;"",IF(IFERROR(VLOOKUP($A5, '4. Company (at entry)'!$1:$1048576,9,FALSE),"")="","Mandatory: Tab 4",IFERROR(VLOOKUP($A5, '4. Company (at entry)'!$1:$1048576,9,FALSE),"")), "")</f>
        <v>505000000</v>
      </c>
      <c r="BW5" s="17">
        <f>IF($A5&lt;&gt;"",IF(IFERROR(VLOOKUP($A5, '4. Company (at entry)'!$1:$1048576,10,FALSE),"")="","",IFERROR(VLOOKUP($A5, '4. Company (at entry)'!$1:$1048576,10,FALSE),"")), "")</f>
        <v>5000000</v>
      </c>
      <c r="BX5" s="208">
        <f>IF($A5&lt;&gt;"",IF(IFERROR(VLOOKUP($A5, '4. Company (at entry)'!$1:$1048576,11,FALSE),"")="","",IFERROR(VLOOKUP($A5, '4. Company (at entry)'!$1:$1048576,11,FALSE),"")), "")</f>
        <v>4.2000000000000003E-2</v>
      </c>
      <c r="BY5" s="17">
        <f>IF($A5&lt;&gt;"",IF(IFERROR(VLOOKUP($A5, '4. Company (at entry)'!$1:$1048576,12,FALSE),"")="","",IFERROR(VLOOKUP($A5, '4. Company (at entry)'!$1:$1048576,12,FALSE),"")), "")</f>
        <v>8000</v>
      </c>
      <c r="BZ5" s="360" t="str">
        <f>IF($A5&lt;&gt;"",IF(IFERROR(VLOOKUP($A5, '4. Company (at entry)'!$1:$1048576,13,FALSE),"")="","",IFERROR(VLOOKUP($A5, '4. Company (at entry)'!$1:$1048576,13,FALSE),"")), "")</f>
        <v/>
      </c>
      <c r="CA5" s="17">
        <f>IF($A5&lt;&gt;"",IF(IFERROR('7. Position (current_at exit)'!F5,"")="", "Mandatory: Tab 7",IFERROR('7. Position (current_at exit)'!F5,"")),"")</f>
        <v>160000000</v>
      </c>
      <c r="CB5" s="17">
        <f>IF($D5&lt;&gt;"Pending, Subsequently Closed",IF($A5&lt;&gt;"",IF(IFERROR('7. Position (current_at exit)'!G5,"")="", "Mandatory: Tab 7",IFERROR('7. Position (current_at exit)'!G5,"")),""), IF($A5&lt;&gt;"",IF(IFERROR('7. Position (current_at exit)'!G5,"")="", "",IFERROR('7. Position (current_at exit)'!G5,"")),""))</f>
        <v>160000000</v>
      </c>
      <c r="CC5" s="17">
        <f>IF($D5&lt;&gt;"Pending, Subsequently Closed",IF($A5&lt;&gt;"",IF(IFERROR('7. Position (current_at exit)'!H5,"")="", "Mandatory: Tab 7",IFERROR('7. Position (current_at exit)'!H5,"")),""), IF($A5&lt;&gt;"",IF(IFERROR('7. Position (current_at exit)'!H5,"")="", "",IFERROR('7. Position (current_at exit)'!H5,"")),""))</f>
        <v>0</v>
      </c>
      <c r="CD5" s="17">
        <f>IF($D5&lt;&gt;"Pending, Subsequently Closed",IF($A5&lt;&gt;"",IF(IFERROR('7. Position (current_at exit)'!I5,"")="", "Mandatory: Tab 7",IFERROR('7. Position (current_at exit)'!I5,"")),""), IF($A5&lt;&gt;"",IF(IFERROR('7. Position (current_at exit)'!I5,"")="", "",IFERROR('7. Position (current_at exit)'!I5,"")),""))</f>
        <v>0</v>
      </c>
      <c r="CE5" s="17">
        <f>IF($D5&lt;&gt;"Pending, Subsequently Closed",IF($A5&lt;&gt;"",IF(IFERROR('7. Position (current_at exit)'!J5,"")="", "Mandatory: Tab 7",IFERROR('7. Position (current_at exit)'!J5,"")),""), IF($A5&lt;&gt;"",IF(IFERROR('7. Position (current_at exit)'!J5,"")="", "",IFERROR('7. Position (current_at exit)'!J5,"")),""))</f>
        <v>240000000</v>
      </c>
      <c r="CF5" s="208">
        <f>IF($D5&lt;&gt;"Pending, Subsequently Closed",IF($A5&lt;&gt;"",IF(IFERROR('7. Position (current_at exit)'!K5,"")="", "Mandatory: Tab 7",IFERROR('7. Position (current_at exit)'!K5,"")),""), IF($A5&lt;&gt;"",IF(IFERROR('7. Position (current_at exit)'!K5,"")="", "",IFERROR('7. Position (current_at exit)'!K5,"")),""))</f>
        <v>0.105</v>
      </c>
      <c r="CG5" s="186">
        <f>IF($D5&lt;&gt;"Pending, Subsequently Closed",IF($A5&lt;&gt;"",IF(IFERROR('7. Position (current_at exit)'!L5,"")="", "Mandatory: Tab 7",IFERROR('7. Position (current_at exit)'!L5,"")),""), IF($A5&lt;&gt;"",IF(IFERROR('7. Position (current_at exit)'!L5,"")="", "",IFERROR('7. Position (current_at exit)'!L5,"")),""))</f>
        <v>1.5</v>
      </c>
      <c r="CH5" s="186">
        <f>IF($D5&lt;&gt;"Pending, Subsequently Closed",IF($A5&lt;&gt;"",IF(IFERROR('7. Position (current_at exit)'!M5,"")="", "Mandatory: Tab 7",IFERROR('7. Position (current_at exit)'!M5,"")),""), IF($A5&lt;&gt;"",IF(IFERROR('7. Position (current_at exit)'!M5,"")="", "",IFERROR('7. Position (current_at exit)'!M5,"")),""))</f>
        <v>1.5</v>
      </c>
      <c r="CI5" s="186">
        <f>IF($D5&lt;&gt;"Pending, Subsequently Closed",IF($A5&lt;&gt;"",IF(IFERROR('7. Position (current_at exit)'!N5,"")="", "Mandatory: Tab 7",IFERROR('7. Position (current_at exit)'!N5,"")),""), IF($A5&lt;&gt;"",IF(IFERROR('7. Position (current_at exit)'!N5,"")="", "",IFERROR('7. Position (current_at exit)'!N5,"")),""))</f>
        <v>0</v>
      </c>
      <c r="CJ5" s="408" t="str">
        <f>IF($D5&lt;&gt;"Pending, Subsequently Closed",IF($A5&lt;&gt;"",IF(IFERROR('7. Position (current_at exit)'!O5,"")="", "Mandatory: Tab 7",IFERROR('7. Position (current_at exit)'!O5,"")),""), IF($A5&lt;&gt;"",IF(IFERROR('7. Position (current_at exit)'!O5,"")="", "",IFERROR('7. Position (current_at exit)'!O5,"")),""))</f>
        <v>No</v>
      </c>
      <c r="CK5" s="408" t="str">
        <f>IF($D5&lt;&gt;"Pending, Subsequently Closed",IF($A5&lt;&gt;"",IF(IFERROR('7. Position (current_at exit)'!P5,"")="", "Mandatory: Tab 7",IFERROR('7. Position (current_at exit)'!P5,"")),""), IF($A5&lt;&gt;"",IF(IFERROR('7. Position (current_at exit)'!P5,"")="", "",IFERROR('7. Position (current_at exit)'!P5,"")),""))</f>
        <v>Yes</v>
      </c>
      <c r="CL5" s="405" t="str">
        <f>IF($A5&lt;&gt;"",IF(IFERROR('7. Position (current_at exit)'!Q5,"")="", "",IFERROR('7. Position (current_at exit)'!Q5,"")),"")</f>
        <v/>
      </c>
      <c r="CM5" s="18">
        <f>IF($F5&lt;&gt;"Debt",IF($A5&lt;&gt;"",IF(IFERROR('7. Position (current_at exit)'!R5,"")="", "Mandatory: Tab 7",IFERROR('7. Position (current_at exit)'!R5,"")),""), IF($A5&lt;&gt;"",IF(IFERROR('7. Position (current_at exit)'!R5,"")="", "",IFERROR('7. Position (current_at exit)'!R5,"")),""))</f>
        <v>0.65</v>
      </c>
      <c r="CN5" s="18">
        <f>IF($F5&lt;&gt;"Debt",IF($A5&lt;&gt;"",IF(IFERROR('7. Position (current_at exit)'!S5,"")="", "Mandatory: Tab 7",IFERROR('7. Position (current_at exit)'!S5,"")),""), IF($A5&lt;&gt;"",IF(IFERROR('7. Position (current_at exit)'!S5,"")="", "",IFERROR('7. Position (current_at exit)'!S5,"")),""))</f>
        <v>0.3</v>
      </c>
      <c r="CO5" s="17">
        <f>IF($F5&lt;&gt;"Debt",IF($A5&lt;&gt;"",IF(IFERROR('7. Position (current_at exit)'!T5,"")="", "Mandatory: Tab 7",IFERROR('7. Position (current_at exit)'!T5,"")),""), IF($A5&lt;&gt;"",IF(IFERROR('7. Position (current_at exit)'!T5,"")="", "",IFERROR('7. Position (current_at exit)'!T5,"")),""))</f>
        <v>60000000</v>
      </c>
      <c r="CP5" s="17">
        <f>IF($A5&lt;&gt;"",IF(IFERROR('7. Position (current_at exit)'!U5,"")="", "Mandatory: Tab 7",IFERROR('7. Position (current_at exit)'!U5,"")),"")</f>
        <v>20000000</v>
      </c>
      <c r="CQ5" s="17">
        <f>IF($F5&lt;&gt;"Debt",IF($A5&lt;&gt;"",IF(IFERROR('7. Position (current_at exit)'!V5,"")="", "Mandatory: Tab 7",IFERROR('7. Position (current_at exit)'!V5,"")),""), IF($A5&lt;&gt;"",IF(IFERROR('7. Position (current_at exit)'!V5,"")="", "",IFERROR('7. Position (current_at exit)'!V5,"")),""))</f>
        <v>11</v>
      </c>
      <c r="CR5" s="16" t="str">
        <f>IF($F5&lt;&gt;"Debt",IF($A5&lt;&gt;"",IF(IFERROR('7. Position (current_at exit)'!W5,"")="", "",IFERROR('7. Position (current_at exit)'!W5,"")),""), IF($A5&lt;&gt;"",IF(IFERROR('7. Position (current_at exit)'!W5,"")="", "",IFERROR('7. Position (current_at exit)'!W5,"")),""))</f>
        <v/>
      </c>
      <c r="CS5" s="80" t="str">
        <f>IF($A5&lt;&gt;"",IF(IFERROR('7. Position (current_at exit)'!X5,"")="", "",IFERROR('7. Position (current_at exit)'!X5,"")),"")</f>
        <v/>
      </c>
      <c r="CT5" s="360" t="str">
        <f>IF($A5&lt;&gt;"",IF(IFERROR('7. Position (current_at exit)'!Y5,"")="", "",IFERROR('7. Position (current_at exit)'!Y5,"")),"")</f>
        <v/>
      </c>
      <c r="CU5" s="159" t="str">
        <f>IF(OR($D5="Fully Exited, No Escrow", $D5="Fully Exited, Escrow Pending", $D5="Fully Exited, Subsequently Closed"), IF($A5&lt;&gt;"",IF(IFERROR('7. Position (current_at exit)'!Z5,"")="", "Mandatory: Tab 7",IFERROR('7. Position (current_at exit)'!Z5,"")),""), IF($A5&lt;&gt;"",IF(IFERROR('7. Position (current_at exit)'!Z5,"")="", "",IFERROR('7. Position (current_at exit)'!Z5,"")),""))</f>
        <v>IPO</v>
      </c>
      <c r="CV5" s="159">
        <f>IF(OR($D5="Fully Exited, No Escrow", $D5="Fully Exited, Escrow Pending", $D5="Fully Exited, Subsequently Closed"), IF($A5&lt;&gt;"",IF(IFERROR('7. Position (current_at exit)'!AA5,"")="", "Mandatory: Tab 7",IFERROR('7. Position (current_at exit)'!AA5,"")),""), IF($A5&lt;&gt;"",IF(IFERROR('7. Position (current_at exit)'!AA5,"")="", "",IFERROR('7. Position (current_at exit)'!AA5,"")),""))</f>
        <v>42407</v>
      </c>
      <c r="CW5" s="16" t="str">
        <f>IF($D5="Fully Exited",IF($A5&lt;&gt;"",IF(IFERROR('7. Position (current_at exit)'!AB5,"")="", "",IFERROR('7. Position (current_at exit)'!AB5,"")),""), IF($A5&lt;&gt;"",IF(IFERROR('7. Position (current_at exit)'!AB5,"")="", "",IFERROR('7. Position (current_at exit)'!AB5,"")),""))</f>
        <v>n/a (IPO)</v>
      </c>
      <c r="CX5" s="360" t="str">
        <f>IF($A5&lt;&gt;"",IF(IFERROR('7. Position (current_at exit)'!AC5,"")="", "",IFERROR('7. Position (current_at exit)'!AC5,"")),"")</f>
        <v/>
      </c>
      <c r="CY5" s="16" t="str">
        <f>IF($D5&lt;&gt;"Pending, Subsequently Closed",IF($A5&lt;&gt;"",IF(IFERROR('7. Position (current_at exit)'!AD5,"")="", "Mandatory: Tab 7",IFERROR('7. Position (current_at exit)'!AD5,"")),""), IF($A5&lt;&gt;"",IF(IFERROR('7. Position (current_at exit)'!AD5,"")="", "",IFERROR('7. Position (current_at exit)'!AD5,"")),""))</f>
        <v>Multiple of Revenue</v>
      </c>
      <c r="CZ5" s="187">
        <f>IF($A5&lt;&gt;"",IF(IFERROR('7. Position (current_at exit)'!AE5,"")="", "",IFERROR('7. Position (current_at exit)'!AE5,"")),"")</f>
        <v>5</v>
      </c>
      <c r="DA5" s="76" t="str">
        <f>IF($A5&lt;&gt;"",IF(IFERROR('7. Position (current_at exit)'!AF5,"")="", "",IFERROR('7. Position (current_at exit)'!AF5,"")),"")</f>
        <v>Actuals TTM</v>
      </c>
      <c r="DB5" s="239">
        <f>IF($A5&lt;&gt;"",IF(IFERROR('7. Position (current_at exit)'!AG5,"")="", "",IFERROR('7. Position (current_at exit)'!AG5,"")),"")</f>
        <v>150000000</v>
      </c>
      <c r="DC5" s="165">
        <f>IF($A5&lt;&gt;"",IF(IFERROR('7. Position (current_at exit)'!AH5,"")="", "",IFERROR('7. Position (current_at exit)'!AH5,"")),"")</f>
        <v>42369</v>
      </c>
      <c r="DD5" s="165">
        <f>IF($A5&lt;&gt;"",IF(IFERROR('7. Position (current_at exit)'!AI5,"")="", "",IFERROR('7. Position (current_at exit)'!AI5,"")),"")</f>
        <v>42369</v>
      </c>
      <c r="DE5" s="360" t="str">
        <f>IF($A5&lt;&gt;"",IF(IFERROR('7. Position (current_at exit)'!AJ5,"")="", "",IFERROR('7. Position (current_at exit)'!AJ5,"")),"")</f>
        <v>Equal weighted blend of 2 methodologies</v>
      </c>
      <c r="DF5" s="16" t="str">
        <f>IF($A5&lt;&gt;"",IF(IFERROR('7. Position (current_at exit)'!AK5,"")="", "",IFERROR('7. Position (current_at exit)'!AK5,"")),"")</f>
        <v>Multiple of Recurring Revenue</v>
      </c>
      <c r="DG5" s="187">
        <f>IF($A5&lt;&gt;"",IF(IFERROR('7. Position (current_at exit)'!AL5,"")="", "",IFERROR('7. Position (current_at exit)'!AL5,"")),"")</f>
        <v>6.2</v>
      </c>
      <c r="DH5" s="76" t="str">
        <f>IF($A5&lt;&gt;"",IF(IFERROR('7. Position (current_at exit)'!AM5,"")="", "",IFERROR('7. Position (current_at exit)'!AM5,"")),"")</f>
        <v>Actuals TTM</v>
      </c>
      <c r="DI5" s="239">
        <f>IF($A5&lt;&gt;"",IF(IFERROR('7. Position (current_at exit)'!AN5,"")="", "",IFERROR('7. Position (current_at exit)'!AN5,"")),"")</f>
        <v>160000000</v>
      </c>
      <c r="DJ5" s="165">
        <f>IF($A5&lt;&gt;"",IF(IFERROR('7. Position (current_at exit)'!AO5,"")="", "",IFERROR('7. Position (current_at exit)'!AO5,"")),"")</f>
        <v>42369</v>
      </c>
      <c r="DK5" s="165">
        <f>IF($A5&lt;&gt;"",IF(IFERROR('7. Position (current_at exit)'!AP5,"")="", "",IFERROR('7. Position (current_at exit)'!AP5,"")),"")</f>
        <v>42369</v>
      </c>
      <c r="DL5" s="360" t="str">
        <f>IF($A5&lt;&gt;"",IF(IFERROR('7. Position (current_at exit)'!AQ5,"")="", "",IFERROR('7. Position (current_at exit)'!AQ5,"")),"")</f>
        <v/>
      </c>
      <c r="DM5" s="17">
        <f>IF(OR($F5="Equity - Publicly Traded", $F5="Equity - Private"), IF($A5&lt;&gt;"",IF(IFERROR('6. Position (at entry)'!N5,"")="", "Mandatory: Tab 6",IFERROR('6. Position (at entry)'!N5,"")),""), IF($A5&lt;&gt;"",IF(IFERROR('6. Position (at entry)'!N5,"")="", "",IFERROR('6. Position (at entry)'!N5,"")),""))</f>
        <v>158000000</v>
      </c>
      <c r="DN5" s="17">
        <f>IF(OR($F5="Equity - Publicly Traded", $F5="Equity - Private"), IF($A5&lt;&gt;"",IF(IFERROR('6. Position (at entry)'!O5,"")="", "Mandatory: Tab 6",IFERROR('6. Position (at entry)'!O5,"")),""), IF($A5&lt;&gt;"",IF(IFERROR('6. Position (at entry)'!O5,"")="", "",IFERROR('6. Position (at entry)'!O5,"")),""))</f>
        <v>59000000</v>
      </c>
      <c r="DO5" s="17">
        <f>IF(OR($F5="Equity - Publicly Traded", $F5="Equity - Private"), IF($A5&lt;&gt;"",IF(IFERROR('6. Position (at entry)'!P5,"")="", "Mandatory: Tab 6",IFERROR('6. Position (at entry)'!P5,"")),""), IF($A5&lt;&gt;"",IF(IFERROR('6. Position (at entry)'!P5,"")="", "",IFERROR('6. Position (at entry)'!P5,"")),""))</f>
        <v>19000000</v>
      </c>
      <c r="DP5" s="17">
        <f>IF(OR($F5="Equity - Publicly Traded", $F5="Equity - Private"), IF($A5&lt;&gt;"",IF(IFERROR('6. Position (at entry)'!Q5,"")="", "Mandatory: Tab 6",IFERROR('6. Position (at entry)'!Q5,"")),""), IF($A5&lt;&gt;"",IF(IFERROR('6. Position (at entry)'!Q5,"")="", "",IFERROR('6. Position (at entry)'!Q5,"")),""))</f>
        <v>0</v>
      </c>
      <c r="DQ5" s="18">
        <f>IF(OR($F5="Equity - Publicly Traded", $F5="Equity - Private"), IF($A5&lt;&gt;"",IF(IFERROR('6. Position (at entry)'!R5,"")="", "Mandatory: Tab 6",IFERROR('6. Position (at entry)'!R5,"")),""), IF($A5&lt;&gt;"",IF(IFERROR('6. Position (at entry)'!R5,"")="", "",IFERROR('6. Position (at entry)'!R5,"")),""))</f>
        <v>0.64</v>
      </c>
      <c r="DR5" s="18">
        <f>IF(OR($F5="Equity - Publicly Traded", $F5="Equity - Private"), IF($A5&lt;&gt;"",IF(IFERROR('6. Position (at entry)'!S5,"")="", "Mandatory: Tab 6",IFERROR('6. Position (at entry)'!S5,"")),""), IF($A5&lt;&gt;"",IF(IFERROR('6. Position (at entry)'!S5,"")="", "",IFERROR('6. Position (at entry)'!S5,"")),""))</f>
        <v>0.31</v>
      </c>
      <c r="DS5" s="17">
        <f>IF(OR($F5="Equity - Publicly Traded", $F5="Equity - Private"), IF($A5&lt;&gt;"",IF(IFERROR('6. Position (at entry)'!T5,"")="", "Mandatory: Tab 6",IFERROR('6. Position (at entry)'!T5,"")),""), IF($A5&lt;&gt;"",IF(IFERROR('6. Position (at entry)'!T5,"")="", "",IFERROR('6. Position (at entry)'!T5,"")),""))</f>
        <v>2</v>
      </c>
      <c r="DT5" s="16" t="str">
        <f>IF(OR($F5="Equity - Publicly Traded", $F5="Equity - Private"), IF($A5&lt;&gt;"",IF(IFERROR('6. Position (at entry)'!U5,"")="", "Mandatory: Tab 6",IFERROR('6. Position (at entry)'!U5,"")),""), IF($A5&lt;&gt;"",IF(IFERROR('6. Position (at entry)'!U5,"")="", "",IFERROR('6. Position (at entry)'!U5,"")),""))</f>
        <v>No</v>
      </c>
      <c r="DU5" s="16" t="str">
        <f>IF(OR($F5="Equity - Publicly Traded", $F5="Equity - Private"), IF($A5&lt;&gt;"",IF(IFERROR('6. Position (at entry)'!V5,"")="", "",IFERROR('6. Position (at entry)'!V5,"")),""), IF($A5&lt;&gt;"",IF(IFERROR('6. Position (at entry)'!V5,"")="", "",IFERROR('6. Position (at entry)'!V5,"")),""))</f>
        <v>(confidential 1), NYC Capital</v>
      </c>
      <c r="DV5" s="239">
        <f>IF(OR($F5="Equity - Publicly Traded", $F5="Equity - Private"), IF($A5&lt;&gt;"",IF(IFERROR('6. Position (at entry)'!W5,"")="", "",IFERROR('6. Position (at entry)'!W5,"")),""), IF($A5&lt;&gt;"",IF(IFERROR('6. Position (at entry)'!W5,"")="", "",IFERROR('6. Position (at entry)'!W5,"")),""))</f>
        <v>50000000</v>
      </c>
      <c r="DW5" s="239">
        <f>IF(OR($F5="Equity - Publicly Traded", $F5="Equity - Private"), IF($A5&lt;&gt;"",IF(IFERROR('6. Position (at entry)'!X5,"")="", "",IFERROR('6. Position (at entry)'!X5,"")),""), IF($A5&lt;&gt;"",IF(IFERROR('6. Position (at entry)'!X5,"")="", "",IFERROR('6. Position (at entry)'!X5,"")),""))</f>
        <v>186000000</v>
      </c>
      <c r="DX5" s="239">
        <f>IF(OR($F5="Equity - Publicly Traded", $F5="Equity - Private"), IF($A5&lt;&gt;"",IF(IFERROR('6. Position (at entry)'!Y5,"")="", "",IFERROR('6. Position (at entry)'!Y5,"")),""), IF($A5&lt;&gt;"",IF(IFERROR('6. Position (at entry)'!Y5,"")="", "",IFERROR('6. Position (at entry)'!Y5,"")),""))</f>
        <v>1500000</v>
      </c>
      <c r="DY5" s="360" t="str">
        <f>IF($A5&lt;&gt;"",IF(IFERROR('6. Position (at entry)'!Z5,"")="", "",IFERROR('6. Position (at entry)'!Z5,"")),"")</f>
        <v/>
      </c>
      <c r="DZ5" s="76" t="str">
        <f>IF($A5&lt;&gt;"",IF(IFERROR('6. Position (at entry)'!AA5,"")="", "",IFERROR('6. Position (at entry)'!AA5,"")),"")</f>
        <v/>
      </c>
      <c r="EA5" s="76" t="str">
        <f>IF($A5&lt;&gt;"",IF(IFERROR('6. Position (at entry)'!AB5,"")="", "",IFERROR('6. Position (at entry)'!AB5,"")),"")</f>
        <v/>
      </c>
      <c r="EB5" s="78" t="str">
        <f>IF($A5&lt;&gt;"",IF(IFERROR('6. Position (at entry)'!AC5,"")="", "",IFERROR('6. Position (at entry)'!AC5,"")),"")</f>
        <v/>
      </c>
      <c r="EC5" s="78" t="str">
        <f>IF($A5&lt;&gt;"",IF(IFERROR('6. Position (at entry)'!AD5,"")="", "",IFERROR('6. Position (at entry)'!AD5,"")),"")</f>
        <v/>
      </c>
      <c r="ED5" s="226" t="str">
        <f>IF($A5&lt;&gt;"",IF(IFERROR('6. Position (at entry)'!AE5,"")="", "",IFERROR('6. Position (at entry)'!AE5,"")),"")</f>
        <v/>
      </c>
      <c r="EE5" s="80" t="str">
        <f>IF($A5&lt;&gt;"",IF(IFERROR('6. Position (at entry)'!AF5,"")="", "",IFERROR('6. Position (at entry)'!AF5,"")),"")</f>
        <v/>
      </c>
      <c r="EF5" s="80" t="str">
        <f>IF($A5&lt;&gt;"",IF(IFERROR('6. Position (at entry)'!AG5,"")="", "",IFERROR('6. Position (at entry)'!AG5,"")),"")</f>
        <v/>
      </c>
      <c r="EG5" s="80" t="str">
        <f>IF($A5&lt;&gt;"",IF(IFERROR('6. Position (at entry)'!AH5,"")="", "",IFERROR('6. Position (at entry)'!AH5,"")),"")</f>
        <v/>
      </c>
      <c r="EH5" s="360" t="str">
        <f>IF($A5&lt;&gt;"",IF(IFERROR('6. Position (at entry)'!AI5,"")="", "",IFERROR('6. Position (at entry)'!AI5,"")),"")</f>
        <v/>
      </c>
    </row>
    <row r="6" spans="1:139" ht="15" customHeight="1" x14ac:dyDescent="0.2">
      <c r="A6" s="16" t="str">
        <f>IF(ISBLANK('6. Position (at entry)'!A6), "", '6. Position (at entry)'!A6)</f>
        <v>Company B</v>
      </c>
      <c r="B6" s="347">
        <f>IF($A6&lt;&gt;"",IF(IFERROR('6. Position (at entry)'!B6,"")="", "Mandatory: Tab 6",IFERROR('6. Position (at entry)'!B6,"")),"")</f>
        <v>2</v>
      </c>
      <c r="C6" s="16" t="str">
        <f>IF($A6&lt;&gt;"",IF(IFERROR(VLOOKUP($A6, '4. Company (at entry)'!$1:$1048576,2,FALSE),"")="","Mandatory: Tab 4",IFERROR(VLOOKUP($A6, '4. Company (at entry)'!$1:$1048576,2,FALSE),"")), "")</f>
        <v>USD</v>
      </c>
      <c r="D6" s="16" t="str">
        <f>IF($A6&lt;&gt;"",IF(IFERROR('7. Position (current_at exit)'!D6,"")="", "Mandatory: Tab 7",IFERROR('7. Position (current_at exit)'!D6,"")),"")</f>
        <v>Fully Exited, No Escrow</v>
      </c>
      <c r="E6" s="16" t="str">
        <f>IF($A6&lt;&gt;"",IF(IFERROR('7. Position (current_at exit)'!E6,"")="", "Mandatory: Tab 7",IFERROR('7. Position (current_at exit)'!E6,"")),"")</f>
        <v>Equity - Publicly Traded</v>
      </c>
      <c r="F6" s="16" t="str">
        <f>IF($A6&lt;&gt;"",IF(IFERROR('6. Position (at entry)'!D6,"")="", "Mandatory: Tab 6",IFERROR('6. Position (at entry)'!D6,"")),"")</f>
        <v>Equity - Publicly Traded</v>
      </c>
      <c r="G6" s="16" t="str">
        <f>IF($A6&lt;&gt;"",IF(IFERROR('6. Position (at entry)'!E6,"")="", "Mandatory: Tab 6",IFERROR('6. Position (at entry)'!E6,"")),"")</f>
        <v>Public</v>
      </c>
      <c r="H6" s="16" t="str">
        <f>IF($A6&lt;&gt;"",IF(IFERROR('6. Position (at entry)'!F6,"")="", "Mandatory: Tab 6",IFERROR('6. Position (at entry)'!F6,"")),"")</f>
        <v>Public to Private</v>
      </c>
      <c r="I6" s="16" t="str">
        <f>IF($A6&lt;&gt;"",IF(IFERROR('6. Position (at entry)'!G6,"")="", "Mandatory: Tab 6",IFERROR('6. Position (at entry)'!G6,"")),"")</f>
        <v>Buyout</v>
      </c>
      <c r="J6" s="16" t="str">
        <f>IF($A6&lt;&gt;"",IF(IFERROR('6. Position (at entry)'!H6,"")="", "Mandatory: Tab 6",IFERROR('6. Position (at entry)'!H6,"")),"")</f>
        <v>Lead</v>
      </c>
      <c r="K6" s="159">
        <f>IF($A6&lt;&gt;"",IF(IFERROR('6. Position (at entry)'!I6,"")="", "Mandatory: Tab 6",IFERROR('6. Position (at entry)'!I6,"")),"")</f>
        <v>42462</v>
      </c>
      <c r="L6" s="16" t="str">
        <f>IF($A6&lt;&gt;"",IF(IFERROR('6. Position (at entry)'!J6,"")="", "Mandatory: Tab 6",IFERROR('6. Position (at entry)'!J6,"")),"")</f>
        <v>Bartolo Bartholomew</v>
      </c>
      <c r="M6" s="16" t="str">
        <f>IF($A6&lt;&gt;"",IF(IFERROR('6. Position (at entry)'!K6,"")="", "Mandatory: Tab 6",IFERROR('6. Position (at entry)'!K6,"")),"")</f>
        <v>Blaine, Lund, Renault, Ferrari</v>
      </c>
      <c r="N6" s="16" t="str">
        <f>IF($A6&lt;&gt;"",IF(IFERROR('6. Position (at entry)'!L6,"")="", "",IFERROR('6. Position (at entry)'!L6,"")),"")</f>
        <v>SamCo</v>
      </c>
      <c r="O6" s="360" t="str">
        <f>IF($A6&lt;&gt;"",IF(IFERROR('6. Position (at entry)'!M6,"")="", "",IFERROR('6. Position (at entry)'!M6,"")),"")</f>
        <v/>
      </c>
      <c r="P6" s="16" t="str">
        <f>IF($A6&lt;&gt;"",IF(IFERROR(VLOOKUP($A6,'5. Company (current_at exit)'!$1:$1048576,3,FALSE),"")="","",IFERROR(VLOOKUP($A6,'5. Company (current_at exit)'!$1:$1048576,3,FALSE),"")), "")</f>
        <v>21: Mining, Quarrying, and Oil and Gas Extraction</v>
      </c>
      <c r="Q6" s="16" t="str">
        <f>IF($A6&lt;&gt;"",IF(IFERROR(VLOOKUP($A6,'5. Company (current_at exit)'!$1:$1048576,4,FALSE),"")="","",IFERROR(VLOOKUP($A6,'5. Company (current_at exit)'!$1:$1048576,4,FALSE),"")), "")</f>
        <v>2111: Oil and Gas Extraction</v>
      </c>
      <c r="R6" s="16" t="str">
        <f>IF($A6&lt;&gt;"",IF(IFERROR(VLOOKUP($A6,'5. Company (current_at exit)'!$1:$1048576,5,FALSE),"")="","",IFERROR(VLOOKUP($A6,'5. Company (current_at exit)'!$1:$1048576,5,FALSE),"")), "")</f>
        <v/>
      </c>
      <c r="S6" s="16" t="str">
        <f>IF($A6&lt;&gt;"",IF(IFERROR(VLOOKUP($A6,'5. Company (current_at exit)'!$1:$1048576,6,FALSE),"")="","",IFERROR(VLOOKUP($A6,'5. Company (current_at exit)'!$1:$1048576,6,FALSE),"")), "")</f>
        <v/>
      </c>
      <c r="T6" s="16" t="str">
        <f>IF($A6&lt;&gt;"",IF(IFERROR(VLOOKUP($A6,'5. Company (current_at exit)'!$1:$1048576,7,FALSE),"")="","Mandatory: Tab 5",IFERROR(VLOOKUP($A6,'5. Company (current_at exit)'!$1:$1048576,7,FALSE),"")), "")</f>
        <v>Oil-pipeline operating outsourcing</v>
      </c>
      <c r="U6" s="72">
        <f>IF($A6&lt;&gt;"",IF(IFERROR(VLOOKUP($A6,'5. Company (current_at exit)'!$1:$1048576,8,FALSE),"")="","Mandatory: Tab 5",IFERROR(VLOOKUP($A6,'5. Company (current_at exit)'!$1:$1048576,8,FALSE),"")), "")</f>
        <v>10</v>
      </c>
      <c r="V6" s="16" t="str">
        <f>IF($A6&lt;&gt;"",IF(IFERROR(VLOOKUP($A6,'5. Company (current_at exit)'!$1:$1048576,9,FALSE),"")="","",IFERROR(VLOOKUP($A6,'5. Company (current_at exit)'!$1:$1048576,9,FALSE),"")), "")</f>
        <v/>
      </c>
      <c r="W6" s="16" t="str">
        <f>IF($A6&lt;&gt;"",IF(IFERROR(VLOOKUP($A6,'5. Company (current_at exit)'!$1:$1048576,10,FALSE),"")="","Mandatory: Tab 5",IFERROR(VLOOKUP($A6,'5. Company (current_at exit)'!$1:$1048576,10,FALSE),"")), "")</f>
        <v>www.companyb.com</v>
      </c>
      <c r="X6" s="73" t="str">
        <f>IF($A6&lt;&gt;"",IF(IFERROR(VLOOKUP($A6,'5. Company (current_at exit)'!$1:$1048576,11,FALSE),"")="","Mandatory: Tab 5",IFERROR(VLOOKUP($A6,'5. Company (current_at exit)'!$1:$1048576,11,FALSE),"")), "")</f>
        <v>April</v>
      </c>
      <c r="Y6" s="73" t="str">
        <f>IF($A6&lt;&gt;"",IF(IFERROR(VLOOKUP($A6,'5. Company (current_at exit)'!$1:$1048576,12,FALSE),"")="","",IFERROR(VLOOKUP($A6,'5. Company (current_at exit)'!$1:$1048576,12,FALSE),"")), "")</f>
        <v/>
      </c>
      <c r="Z6" s="73" t="str">
        <f>IF($A6&lt;&gt;"",IF(IFERROR(VLOOKUP($A6,'5. Company (current_at exit)'!$1:$1048576,13,FALSE),"")="","",IFERROR(VLOOKUP($A6,'5. Company (current_at exit)'!$1:$1048576,13,FALSE),"")), "")</f>
        <v>Alaska</v>
      </c>
      <c r="AA6" s="16" t="str">
        <f>IF($A6&lt;&gt;"",IF(IFERROR(VLOOKUP($A6,'5. Company (current_at exit)'!$1:$1048576,14,FALSE),"")="","Mandatory: Tab 5",IFERROR(VLOOKUP($A6,'5. Company (current_at exit)'!$1:$1048576,14,FALSE),"")), "")</f>
        <v>USA</v>
      </c>
      <c r="AB6" s="16" t="str">
        <f>IF($A6&lt;&gt;"",IF(IFERROR(VLOOKUP($A6,'5. Company (current_at exit)'!$1:$1048576,15,FALSE),"")="","Mandatory: Tab 5",IFERROR(VLOOKUP($A6,'5. Company (current_at exit)'!$1:$1048576,15,FALSE),"")), "")</f>
        <v>North America</v>
      </c>
      <c r="AC6" s="360" t="str">
        <f>IF($A6&lt;&gt;"",IF(IFERROR(VLOOKUP($A6,'5. Company (current_at exit)'!$1:$1048576,16,FALSE),"")="","",IFERROR(VLOOKUP($A6,'5. Company (current_at exit)'!$1:$1048576,16,FALSE),"")), "")</f>
        <v>Europe and Central Asia</v>
      </c>
      <c r="AD6" s="16" t="str">
        <f>IF($A6&lt;&gt;"",IF(IFERROR(VLOOKUP($A6,'5. Company (current_at exit)'!$1:$1048576,17,FALSE),"")="","",IFERROR(VLOOKUP($A6,'5. Company (current_at exit)'!$1:$1048576,17,FALSE),"")), "")</f>
        <v>USA</v>
      </c>
      <c r="AE6" s="401" t="str">
        <f>IF($A6&lt;&gt;"",IF(IFERROR(VLOOKUP($A6,'5. Company (current_at exit)'!$1:$1048576,18,FALSE),"")="","",IFERROR(VLOOKUP($A6,'5. Company (current_at exit)'!$1:$1048576,18,FALSE),"")), "")</f>
        <v/>
      </c>
      <c r="AF6" s="16" t="str">
        <f>IF($A6&lt;&gt;"",IF(IFERROR(VLOOKUP($A6,'5. Company (current_at exit)'!$1:$1048576,19,FALSE),"")="","Mandatory: Tab 5",IFERROR(VLOOKUP($A6,'5. Company (current_at exit)'!$1:$1048576,19,FALSE),"")), "")</f>
        <v>No</v>
      </c>
      <c r="AG6" s="159" t="str">
        <f>IF($AF6="Yes",IF($A6&lt;&gt;"",IF(IFERROR(VLOOKUP($A6,'5. Company (current_at exit)'!$1:$1048576,20,FALSE),"")="","Mandatory: Tab 5",IFERROR(VLOOKUP($A6,'5. Company (current_at exit)'!$1:$1048576,20,FALSE),"")), ""),IF($A6&lt;&gt;"",IF(IFERROR(VLOOKUP($A6,'5. Company (current_at exit)'!$1:$1048576,20,FALSE),"")="","",IFERROR(VLOOKUP($A6,'5. Company (current_at exit)'!$1:$1048576,20,FALSE),"")), ""))</f>
        <v/>
      </c>
      <c r="AH6" s="159" t="str">
        <f>IF($AF6="Yes",IF($A6&lt;&gt;"",IF(IFERROR(VLOOKUP($A6,'5. Company (current_at exit)'!$1:$1048576,21,FALSE),"")="","Mandatory: Tab 5",IFERROR(VLOOKUP($A6,'5. Company (current_at exit)'!$1:$1048576,21,FALSE),"")), ""),IF($A6&lt;&gt;"",IF(IFERROR(VLOOKUP($A6,'5. Company (current_at exit)'!$1:$1048576,21,FALSE),"")="","",IFERROR(VLOOKUP($A6,'5. Company (current_at exit)'!$1:$1048576,21,FALSE),"")), ""))</f>
        <v/>
      </c>
      <c r="AI6" s="69" t="str">
        <f>IF($AF6="Yes",IF($A6&lt;&gt;"",IF(IFERROR(VLOOKUP($A6,'5. Company (current_at exit)'!$1:$1048576,22,FALSE),"")="","Mandatory: Tab 5",IFERROR(VLOOKUP($A6,'5. Company (current_at exit)'!$1:$1048576,22,FALSE),"")), ""),IF($A6&lt;&gt;"",IF(IFERROR(VLOOKUP($A6,'5. Company (current_at exit)'!$1:$1048576,22,FALSE),"")="","",IFERROR(VLOOKUP($A6,'5. Company (current_at exit)'!$1:$1048576,22,FALSE),"")), ""))</f>
        <v/>
      </c>
      <c r="AJ6" s="69" t="str">
        <f>IF($AF6="Yes",IF($A6&lt;&gt;"",IF(IFERROR(VLOOKUP($A6,'5. Company (current_at exit)'!$1:$1048576,23,FALSE),"")="","Mandatory: Tab 5",IFERROR(VLOOKUP($A6,'5. Company (current_at exit)'!$1:$1048576,23,FALSE),"")), ""),IF($A6&lt;&gt;"",IF(IFERROR(VLOOKUP($A6,'5. Company (current_at exit)'!$1:$1048576,23,FALSE),"")="","",IFERROR(VLOOKUP($A6,'5. Company (current_at exit)'!$1:$1048576,23,FALSE),"")), ""))</f>
        <v/>
      </c>
      <c r="AK6" s="159" t="str">
        <f>IF($AF6="Yes",IF($A6&lt;&gt;"",IF(IFERROR(VLOOKUP($A6,'5. Company (current_at exit)'!$1:$1048576,24,FALSE),"")="","",IFERROR(VLOOKUP($A6,'5. Company (current_at exit)'!$1:$1048576,24,FALSE),"")), ""),IF($A6&lt;&gt;"",IF(IFERROR(VLOOKUP($A6,'5. Company (current_at exit)'!$1:$1048576,24,FALSE),"")="","",IFERROR(VLOOKUP($A6,'5. Company (current_at exit)'!$1:$1048576,24,FALSE),"")), ""))</f>
        <v/>
      </c>
      <c r="AL6" s="403" t="str">
        <f>IF($A6&lt;&gt;"",IF(IFERROR(VLOOKUP($A6,'5. Company (current_at exit)'!$1:$1048576,25,FALSE),"")="","",IFERROR(VLOOKUP($A6,'5. Company (current_at exit)'!$1:$1048576,25,FALSE),"")), "")</f>
        <v/>
      </c>
      <c r="AM6" s="17">
        <f>IF($A6&lt;&gt;"",IF(IFERROR(VLOOKUP($A6,'5. Company (current_at exit)'!$1:$1048576,26,FALSE),"")="","Mandatory: Tab 5",IFERROR(VLOOKUP($A6,'5. Company (current_at exit)'!$1:$1048576,26,FALSE),"")), "")</f>
        <v>40000000</v>
      </c>
      <c r="AN6" s="17">
        <f>IF($A6&lt;&gt;"",IF(IFERROR(VLOOKUP($A6,'5. Company (current_at exit)'!$1:$1048576,27,FALSE),"")="","Mandatory: Tab 5",IFERROR(VLOOKUP($A6,'5. Company (current_at exit)'!$1:$1048576,27,FALSE),"")), "")</f>
        <v>240000000</v>
      </c>
      <c r="AO6" s="17">
        <f>IF($A6&lt;&gt;"",IF(IFERROR(VLOOKUP($A6,'5. Company (current_at exit)'!$1:$1048576,28,FALSE),"")="","Mandatory: Tab 5",IFERROR(VLOOKUP($A6,'5. Company (current_at exit)'!$1:$1048576,28,FALSE),"")), "")</f>
        <v>28000000</v>
      </c>
      <c r="AP6" s="17">
        <f>IF($A6&lt;&gt;"",IF(IFERROR(VLOOKUP($A6,'5. Company (current_at exit)'!$1:$1048576,29,FALSE),"")="","Mandatory: Tab 5",IFERROR(VLOOKUP($A6,'5. Company (current_at exit)'!$1:$1048576,29,FALSE),"")), "")</f>
        <v>400000000</v>
      </c>
      <c r="AQ6" s="17">
        <f>IF($A6&lt;&gt;"",IF(IFERROR(VLOOKUP($A6,'5. Company (current_at exit)'!$1:$1048576,30,FALSE),"")="","Mandatory: Tab 5",IFERROR(VLOOKUP($A6,'5. Company (current_at exit)'!$1:$1048576,30,FALSE),"")), "")</f>
        <v>300000000</v>
      </c>
      <c r="AR6" s="17">
        <f>IF($A6&lt;&gt;"",IF(IFERROR(VLOOKUP($A6,'5. Company (current_at exit)'!$1:$1048576,31,FALSE),"")="","Mandatory: Tab 5",IFERROR(VLOOKUP($A6,'5. Company (current_at exit)'!$1:$1048576,31,FALSE),"")), "")</f>
        <v>12000000</v>
      </c>
      <c r="AS6" s="17">
        <f>IF($A6&lt;&gt;"",IF(IFERROR(VLOOKUP($A6,'5. Company (current_at exit)'!$1:$1048576,32,FALSE),"")="","Mandatory: Tab 5",IFERROR(VLOOKUP($A6,'5. Company (current_at exit)'!$1:$1048576,32,FALSE),"")), "")</f>
        <v>712000000</v>
      </c>
      <c r="AT6" s="17">
        <f>IF($A6&lt;&gt;"",IF(IFERROR(VLOOKUP($A6,'5. Company (current_at exit)'!$1:$1048576,33,FALSE),"")="","Mandatory: Tab 5",IFERROR(VLOOKUP($A6,'5. Company (current_at exit)'!$1:$1048576,33,FALSE),"")), "")</f>
        <v>0</v>
      </c>
      <c r="AU6" s="17">
        <f>IF($A6&lt;&gt;"",IF(IFERROR(VLOOKUP($A6,'5. Company (current_at exit)'!$1:$1048576,34,FALSE),"")="","",IFERROR(VLOOKUP($A6,'5. Company (current_at exit)'!$1:$1048576,34,FALSE),"")), "")</f>
        <v>30000000</v>
      </c>
      <c r="AV6" s="241">
        <f>IF($A6&lt;&gt;"",IF(IFERROR(VLOOKUP($A6,'5. Company (current_at exit)'!$1:$1048576,35,FALSE),"")="","",IFERROR(VLOOKUP($A6,'5. Company (current_at exit)'!$1:$1048576,35,FALSE),"")), "")</f>
        <v>0.03</v>
      </c>
      <c r="AW6" s="17">
        <f>IF($D6="Fully Exited",IF($A6&lt;&gt;"",IF(IFERROR(VLOOKUP($A6,'5. Company (current_at exit)'!$1:$1048576,36,FALSE),"")="","",IFERROR(VLOOKUP($A6,'5. Company (current_at exit)'!$1:$1048576,36,FALSE),"")), ""),IF($A6&lt;&gt;"",IF(IFERROR(VLOOKUP($A6,'5. Company (current_at exit)'!$1:$1048576,36,FALSE),"")="","",IFERROR(VLOOKUP($A6,'5. Company (current_at exit)'!$1:$1048576,36,FALSE),"")), ""))</f>
        <v>10500</v>
      </c>
      <c r="AX6" s="239">
        <f>IF($A6&lt;&gt;"",IF(IFERROR(VLOOKUP($A6,'5. Company (current_at exit)'!$1:$1048576,37,FALSE),"")="","",IFERROR(VLOOKUP($A6,'5. Company (current_at exit)'!$1:$1048576,37,FALSE),"")), "")</f>
        <v>3500000</v>
      </c>
      <c r="AY6" s="204">
        <f>IF($A6&lt;&gt;"",IF(IFERROR(VLOOKUP($A6,'5. Company (current_at exit)'!$1:$1048576,38,FALSE),"")="","",IFERROR(VLOOKUP($A6,'5. Company (current_at exit)'!$1:$1048576,38,FALSE),"")), "")</f>
        <v>10.199999999999999</v>
      </c>
      <c r="AZ6" s="244">
        <f>IF($A6&lt;&gt;"",IF(IFERROR(VLOOKUP($A6,'5. Company (current_at exit)'!$1:$1048576,39,FALSE),"")="","",IFERROR(VLOOKUP($A6,'5. Company (current_at exit)'!$1:$1048576,39,FALSE),"")), "")</f>
        <v>45500000</v>
      </c>
      <c r="BA6" s="244">
        <f>IF($A6&lt;&gt;"",IF(IFERROR(VLOOKUP($A6,'5. Company (current_at exit)'!$1:$1048576,40,FALSE),"")="","",IFERROR(VLOOKUP($A6,'5. Company (current_at exit)'!$1:$1048576,40,FALSE),"")), "")</f>
        <v>42000000</v>
      </c>
      <c r="BB6" s="244">
        <f>IF($A6&lt;&gt;"",IF(IFERROR(VLOOKUP($A6,'5. Company (current_at exit)'!$1:$1048576,41,FALSE),"")="","",IFERROR(VLOOKUP($A6,'5. Company (current_at exit)'!$1:$1048576,41,FALSE),"")), "")</f>
        <v>310000000</v>
      </c>
      <c r="BC6" s="76" t="str">
        <f>IF($A6&lt;&gt;"",IF(IFERROR(VLOOKUP($A6,'5. Company (current_at exit)'!$1:$1048576,42,FALSE),"")="","",IFERROR(VLOOKUP($A6,'5. Company (current_at exit)'!$1:$1048576,42,FALSE),"")), "")</f>
        <v>Performing</v>
      </c>
      <c r="BD6" s="76" t="str">
        <f>IF($A6&lt;&gt;"",IF(IFERROR(VLOOKUP($A6,'5. Company (current_at exit)'!$1:$1048576,43,FALSE),"")="","",IFERROR(VLOOKUP($A6,'5. Company (current_at exit)'!$1:$1048576,43,FALSE),"")), "")</f>
        <v>Compliant</v>
      </c>
      <c r="BE6" s="239">
        <f>IF($A6&lt;&gt;"",IF(IFERROR(VLOOKUP($A6,'5. Company (current_at exit)'!$1:$1048576,44,FALSE),"")="","",IFERROR(VLOOKUP($A6,'5. Company (current_at exit)'!$1:$1048576,44,FALSE),"")), "")</f>
        <v>75000000</v>
      </c>
      <c r="BF6" s="239">
        <f>IF($A6&lt;&gt;"",IF(IFERROR(VLOOKUP($A6,'5. Company (current_at exit)'!$1:$1048576,45,FALSE),"")="","",IFERROR(VLOOKUP($A6,'5. Company (current_at exit)'!$1:$1048576,45,FALSE),"")), "")</f>
        <v>80000000</v>
      </c>
      <c r="BG6" s="239">
        <f>IF($A6&lt;&gt;"",IF(IFERROR(VLOOKUP($A6,'5. Company (current_at exit)'!$1:$1048576,46,FALSE),"")="","",IFERROR(VLOOKUP($A6,'5. Company (current_at exit)'!$1:$1048576,46,FALSE),"")), "")</f>
        <v>62000000</v>
      </c>
      <c r="BH6" s="239">
        <f>IF($A6&lt;&gt;"",IF(IFERROR(VLOOKUP($A6,'5. Company (current_at exit)'!$1:$1048576,47,FALSE),"")="","",IFERROR(VLOOKUP($A6,'5. Company (current_at exit)'!$1:$1048576,47,FALSE),"")), "")</f>
        <v>40000000</v>
      </c>
      <c r="BI6" s="239">
        <f>IF($A6&lt;&gt;"",IF(IFERROR(VLOOKUP($A6,'5. Company (current_at exit)'!$1:$1048576,48,FALSE),"")="","",IFERROR(VLOOKUP($A6,'5. Company (current_at exit)'!$1:$1048576,48,FALSE),"")), "")</f>
        <v>51000000</v>
      </c>
      <c r="BJ6" s="360" t="str">
        <f>IF($A6&lt;&gt;"",IF(IFERROR(VLOOKUP($A6,'5. Company (current_at exit)'!$1:$1048576,49,FALSE),"")="","",IFERROR(VLOOKUP($A6,'5. Company (current_at exit)'!$1:$1048576,49,FALSE),"")), "")</f>
        <v/>
      </c>
      <c r="BK6" s="76">
        <f>IF($A6&lt;&gt;"",IF(IFERROR(VLOOKUP($A6,'5. Company (current_at exit)'!$1:$1048576,50,FALSE),"")="","Mandatory: Tab 5",IFERROR(VLOOKUP($A6,'5. Company (current_at exit)'!$1:$1048576,50,FALSE),"")), "")</f>
        <v>0</v>
      </c>
      <c r="BL6" s="483">
        <f>IF($A6&lt;&gt;"",IF(IFERROR(VLOOKUP($A6,'5. Company (current_at exit)'!$1:$1048576,51,FALSE),"")="","Mandatory: Tab 5",IFERROR(VLOOKUP($A6,'5. Company (current_at exit)'!$1:$1048576,51,FALSE),"")), "")</f>
        <v>0</v>
      </c>
      <c r="BM6" s="483">
        <f>IF($A6&lt;&gt;"",IF(IFERROR(VLOOKUP($A6,'5. Company (current_at exit)'!$1:$1048576,52,FALSE),"")="","Mandatory: Tab 5",IFERROR(VLOOKUP($A6,'5. Company (current_at exit)'!$1:$1048576,52,FALSE),"")), "")</f>
        <v>0</v>
      </c>
      <c r="BN6" s="483">
        <f>IF($A6&lt;&gt;"",IF(IFERROR(VLOOKUP($A6,'5. Company (current_at exit)'!$1:$1048576,53,FALSE),"")="","Mandatory: Tab 5",IFERROR(VLOOKUP($A6,'5. Company (current_at exit)'!$1:$1048576,53,FALSE),"")), "")</f>
        <v>0</v>
      </c>
      <c r="BO6" s="360" t="str">
        <f>IF($A6&lt;&gt;"",IF(IFERROR(VLOOKUP($A6,'5. Company (current_at exit)'!$1:$1048576,54,FALSE),"")="","",IFERROR(VLOOKUP($A6,'5. Company (current_at exit)'!$1:$1048576,54,FALSE),"")), "")</f>
        <v/>
      </c>
      <c r="BP6" s="17">
        <f>IF($A6&lt;&gt;"",IF(IFERROR(VLOOKUP($A6, '4. Company (at entry)'!$1:$1048576,3,FALSE),"")="","Mandatory: Tab 4",IFERROR(VLOOKUP($A6, '4. Company (at entry)'!$1:$1048576,3,FALSE),"")), "")</f>
        <v>70000000</v>
      </c>
      <c r="BQ6" s="17">
        <f>IF($A6&lt;&gt;"",IF(IFERROR(VLOOKUP($A6, '4. Company (at entry)'!$1:$1048576,4,FALSE),"")="","Mandatory: Tab 4",IFERROR(VLOOKUP($A6, '4. Company (at entry)'!$1:$1048576,4,FALSE),"")), "")</f>
        <v>125000000</v>
      </c>
      <c r="BR6" s="17">
        <f>IF($A6&lt;&gt;"",IF(IFERROR(VLOOKUP($A6, '4. Company (at entry)'!$1:$1048576,5,FALSE),"")="","Mandatory: Tab 4",IFERROR(VLOOKUP($A6, '4. Company (at entry)'!$1:$1048576,5,FALSE),"")), "")</f>
        <v>25000000</v>
      </c>
      <c r="BS6" s="17">
        <f>IF($A6&lt;&gt;"",IF(IFERROR(VLOOKUP($A6, '4. Company (at entry)'!$1:$1048576,6,FALSE),"")="","Mandatory: Tab 4",IFERROR(VLOOKUP($A6, '4. Company (at entry)'!$1:$1048576,6,FALSE),"")), "")</f>
        <v>500000000</v>
      </c>
      <c r="BT6" s="17">
        <f>IF($A6&lt;&gt;"",IF(IFERROR(VLOOKUP($A6, '4. Company (at entry)'!$1:$1048576,7,FALSE),"")="","Mandatory: Tab 4",IFERROR(VLOOKUP($A6, '4. Company (at entry)'!$1:$1048576,7,FALSE),"")), "")</f>
        <v>175000000</v>
      </c>
      <c r="BU6" s="17">
        <f>IF($A6&lt;&gt;"",IF(IFERROR(VLOOKUP($A6, '4. Company (at entry)'!$1:$1048576,8,FALSE),"")="","Mandatory: Tab 4",IFERROR(VLOOKUP($A6, '4. Company (at entry)'!$1:$1048576,8,FALSE),"")), "")</f>
        <v>15000000</v>
      </c>
      <c r="BV6" s="17">
        <f>IF($A6&lt;&gt;"",IF(IFERROR(VLOOKUP($A6, '4. Company (at entry)'!$1:$1048576,9,FALSE),"")="","Mandatory: Tab 4",IFERROR(VLOOKUP($A6, '4. Company (at entry)'!$1:$1048576,9,FALSE),"")), "")</f>
        <v>690000000</v>
      </c>
      <c r="BW6" s="17">
        <f>IF($A6&lt;&gt;"",IF(IFERROR(VLOOKUP($A6, '4. Company (at entry)'!$1:$1048576,10,FALSE),"")="","",IFERROR(VLOOKUP($A6, '4. Company (at entry)'!$1:$1048576,10,FALSE),"")), "")</f>
        <v>18000000</v>
      </c>
      <c r="BX6" s="208">
        <f>IF($A6&lt;&gt;"",IF(IFERROR(VLOOKUP($A6, '4. Company (at entry)'!$1:$1048576,11,FALSE),"")="","",IFERROR(VLOOKUP($A6, '4. Company (at entry)'!$1:$1048576,11,FALSE),"")), "")</f>
        <v>0.03</v>
      </c>
      <c r="BY6" s="17">
        <f>IF($A6&lt;&gt;"",IF(IFERROR(VLOOKUP($A6, '4. Company (at entry)'!$1:$1048576,12,FALSE),"")="","",IFERROR(VLOOKUP($A6, '4. Company (at entry)'!$1:$1048576,12,FALSE),"")), "")</f>
        <v>10000</v>
      </c>
      <c r="BZ6" s="360" t="str">
        <f>IF($A6&lt;&gt;"",IF(IFERROR(VLOOKUP($A6, '4. Company (at entry)'!$1:$1048576,13,FALSE),"")="","",IFERROR(VLOOKUP($A6, '4. Company (at entry)'!$1:$1048576,13,FALSE),"")), "")</f>
        <v/>
      </c>
      <c r="CA6" s="17">
        <f>IF($A6&lt;&gt;"",IF(IFERROR('7. Position (current_at exit)'!F6,"")="", "Mandatory: Tab 7",IFERROR('7. Position (current_at exit)'!F6,"")),"")</f>
        <v>162000000</v>
      </c>
      <c r="CB6" s="17">
        <f>IF($D6&lt;&gt;"Pending, Subsequently Closed",IF($A6&lt;&gt;"",IF(IFERROR('7. Position (current_at exit)'!G6,"")="", "Mandatory: Tab 7",IFERROR('7. Position (current_at exit)'!G6,"")),""), IF($A6&lt;&gt;"",IF(IFERROR('7. Position (current_at exit)'!G6,"")="", "",IFERROR('7. Position (current_at exit)'!G6,"")),""))</f>
        <v>162000000</v>
      </c>
      <c r="CC6" s="17">
        <f>IF($D6&lt;&gt;"Pending, Subsequently Closed",IF($A6&lt;&gt;"",IF(IFERROR('7. Position (current_at exit)'!H6,"")="", "Mandatory: Tab 7",IFERROR('7. Position (current_at exit)'!H6,"")),""), IF($A6&lt;&gt;"",IF(IFERROR('7. Position (current_at exit)'!H6,"")="", "",IFERROR('7. Position (current_at exit)'!H6,"")),""))</f>
        <v>0</v>
      </c>
      <c r="CD6" s="17">
        <f>IF($D6&lt;&gt;"Pending, Subsequently Closed",IF($A6&lt;&gt;"",IF(IFERROR('7. Position (current_at exit)'!I6,"")="", "Mandatory: Tab 7",IFERROR('7. Position (current_at exit)'!I6,"")),""), IF($A6&lt;&gt;"",IF(IFERROR('7. Position (current_at exit)'!I6,"")="", "",IFERROR('7. Position (current_at exit)'!I6,"")),""))</f>
        <v>0</v>
      </c>
      <c r="CE6" s="17">
        <f>IF($D6&lt;&gt;"Pending, Subsequently Closed",IF($A6&lt;&gt;"",IF(IFERROR('7. Position (current_at exit)'!J6,"")="", "Mandatory: Tab 7",IFERROR('7. Position (current_at exit)'!J6,"")),""), IF($A6&lt;&gt;"",IF(IFERROR('7. Position (current_at exit)'!J6,"")="", "",IFERROR('7. Position (current_at exit)'!J6,"")),""))</f>
        <v>259200000</v>
      </c>
      <c r="CF6" s="208">
        <f>IF($D6&lt;&gt;"Pending, Subsequently Closed",IF($A6&lt;&gt;"",IF(IFERROR('7. Position (current_at exit)'!K6,"")="", "Mandatory: Tab 7",IFERROR('7. Position (current_at exit)'!K6,"")),""), IF($A6&lt;&gt;"",IF(IFERROR('7. Position (current_at exit)'!K6,"")="", "",IFERROR('7. Position (current_at exit)'!K6,"")),""))</f>
        <v>0.14000000000000001</v>
      </c>
      <c r="CG6" s="186">
        <f>IF($D6&lt;&gt;"Pending, Subsequently Closed",IF($A6&lt;&gt;"",IF(IFERROR('7. Position (current_at exit)'!L6,"")="", "Mandatory: Tab 7",IFERROR('7. Position (current_at exit)'!L6,"")),""), IF($A6&lt;&gt;"",IF(IFERROR('7. Position (current_at exit)'!L6,"")="", "",IFERROR('7. Position (current_at exit)'!L6,"")),""))</f>
        <v>1.6</v>
      </c>
      <c r="CH6" s="186">
        <f>IF($D6&lt;&gt;"Pending, Subsequently Closed",IF($A6&lt;&gt;"",IF(IFERROR('7. Position (current_at exit)'!M6,"")="", "Mandatory: Tab 7",IFERROR('7. Position (current_at exit)'!M6,"")),""), IF($A6&lt;&gt;"",IF(IFERROR('7. Position (current_at exit)'!M6,"")="", "",IFERROR('7. Position (current_at exit)'!M6,"")),""))</f>
        <v>1.6</v>
      </c>
      <c r="CI6" s="186">
        <f>IF($D6&lt;&gt;"Pending, Subsequently Closed",IF($A6&lt;&gt;"",IF(IFERROR('7. Position (current_at exit)'!N6,"")="", "Mandatory: Tab 7",IFERROR('7. Position (current_at exit)'!N6,"")),""), IF($A6&lt;&gt;"",IF(IFERROR('7. Position (current_at exit)'!N6,"")="", "",IFERROR('7. Position (current_at exit)'!N6,"")),""))</f>
        <v>0</v>
      </c>
      <c r="CJ6" s="408" t="str">
        <f>IF($D6&lt;&gt;"Pending, Subsequently Closed",IF($A6&lt;&gt;"",IF(IFERROR('7. Position (current_at exit)'!O6,"")="", "Mandatory: Tab 7",IFERROR('7. Position (current_at exit)'!O6,"")),""), IF($A6&lt;&gt;"",IF(IFERROR('7. Position (current_at exit)'!O6,"")="", "",IFERROR('7. Position (current_at exit)'!O6,"")),""))</f>
        <v>No</v>
      </c>
      <c r="CK6" s="408" t="str">
        <f>IF($D6&lt;&gt;"Pending, Subsequently Closed",IF($A6&lt;&gt;"",IF(IFERROR('7. Position (current_at exit)'!P6,"")="", "Mandatory: Tab 7",IFERROR('7. Position (current_at exit)'!P6,"")),""), IF($A6&lt;&gt;"",IF(IFERROR('7. Position (current_at exit)'!P6,"")="", "",IFERROR('7. Position (current_at exit)'!P6,"")),""))</f>
        <v>No</v>
      </c>
      <c r="CL6" s="360" t="str">
        <f>IF($A6&lt;&gt;"",IF(IFERROR('7. Position (current_at exit)'!Q6,"")="", "",IFERROR('7. Position (current_at exit)'!Q6,"")),"")</f>
        <v/>
      </c>
      <c r="CM6" s="18">
        <f>IF($F6&lt;&gt;"Debt",IF($A6&lt;&gt;"",IF(IFERROR('7. Position (current_at exit)'!R6,"")="", "Mandatory: Tab 7",IFERROR('7. Position (current_at exit)'!R6,"")),""), IF($A6&lt;&gt;"",IF(IFERROR('7. Position (current_at exit)'!R6,"")="", "",IFERROR('7. Position (current_at exit)'!R6,"")),""))</f>
        <v>0.49</v>
      </c>
      <c r="CN6" s="18">
        <f>IF($F6&lt;&gt;"Debt",IF($A6&lt;&gt;"",IF(IFERROR('7. Position (current_at exit)'!S6,"")="", "Mandatory: Tab 7",IFERROR('7. Position (current_at exit)'!S6,"")),""), IF($A6&lt;&gt;"",IF(IFERROR('7. Position (current_at exit)'!S6,"")="", "",IFERROR('7. Position (current_at exit)'!S6,"")),""))</f>
        <v>0.45</v>
      </c>
      <c r="CO6" s="17">
        <f>IF($F6&lt;&gt;"Debt",IF($A6&lt;&gt;"",IF(IFERROR('7. Position (current_at exit)'!T6,"")="", "Mandatory: Tab 7",IFERROR('7. Position (current_at exit)'!T6,"")),""), IF($A6&lt;&gt;"",IF(IFERROR('7. Position (current_at exit)'!T6,"")="", "",IFERROR('7. Position (current_at exit)'!T6,"")),""))</f>
        <v>125000000</v>
      </c>
      <c r="CP6" s="17">
        <f>IF($A6&lt;&gt;"",IF(IFERROR('7. Position (current_at exit)'!U6,"")="", "Mandatory: Tab 7",IFERROR('7. Position (current_at exit)'!U6,"")),"")</f>
        <v>26000000</v>
      </c>
      <c r="CQ6" s="17">
        <f>IF($F6&lt;&gt;"Debt",IF($A6&lt;&gt;"",IF(IFERROR('7. Position (current_at exit)'!V6,"")="", "Mandatory: Tab 7",IFERROR('7. Position (current_at exit)'!V6,"")),""), IF($A6&lt;&gt;"",IF(IFERROR('7. Position (current_at exit)'!V6,"")="", "",IFERROR('7. Position (current_at exit)'!V6,"")),""))</f>
        <v>9</v>
      </c>
      <c r="CR6" s="16" t="str">
        <f>IF($F6&lt;&gt;"Debt",IF($A6&lt;&gt;"",IF(IFERROR('7. Position (current_at exit)'!W6,"")="", "",IFERROR('7. Position (current_at exit)'!W6,"")),""), IF($A6&lt;&gt;"",IF(IFERROR('7. Position (current_at exit)'!W6,"")="", "",IFERROR('7. Position (current_at exit)'!W6,"")),""))</f>
        <v/>
      </c>
      <c r="CS6" s="80" t="str">
        <f>IF($A6&lt;&gt;"",IF(IFERROR('7. Position (current_at exit)'!X6,"")="", "",IFERROR('7. Position (current_at exit)'!X6,"")),"")</f>
        <v/>
      </c>
      <c r="CT6" s="360" t="str">
        <f>IF($A6&lt;&gt;"",IF(IFERROR('7. Position (current_at exit)'!Y6,"")="", "",IFERROR('7. Position (current_at exit)'!Y6,"")),"")</f>
        <v/>
      </c>
      <c r="CU6" s="159" t="str">
        <f>IF(OR($D6="Fully Exited, No Escrow", $D6="Fully Exited, Escrow Pending", $D6="Fully Exited, Subsequently Closed"), IF($A6&lt;&gt;"",IF(IFERROR('7. Position (current_at exit)'!Z6,"")="", "Mandatory: Tab 7",IFERROR('7. Position (current_at exit)'!Z6,"")),""), IF($A6&lt;&gt;"",IF(IFERROR('7. Position (current_at exit)'!Z6,"")="", "",IFERROR('7. Position (current_at exit)'!Z6,"")),""))</f>
        <v>Strategic Buyer</v>
      </c>
      <c r="CV6" s="159">
        <f>IF(OR($D6="Fully Exited, No Escrow", $D6="Fully Exited, Escrow Pending", $D6="Fully Exited, Subsequently Closed"), IF($A6&lt;&gt;"",IF(IFERROR('7. Position (current_at exit)'!AA6,"")="", "Mandatory: Tab 7",IFERROR('7. Position (current_at exit)'!AA6,"")),""), IF($A6&lt;&gt;"",IF(IFERROR('7. Position (current_at exit)'!AA6,"")="", "",IFERROR('7. Position (current_at exit)'!AA6,"")),""))</f>
        <v>43218</v>
      </c>
      <c r="CW6" s="16" t="str">
        <f>IF($D6="Fully Exited",IF($A6&lt;&gt;"",IF(IFERROR('7. Position (current_at exit)'!AB6,"")="", "",IFERROR('7. Position (current_at exit)'!AB6,"")),""), IF($A6&lt;&gt;"",IF(IFERROR('7. Position (current_at exit)'!AB6,"")="", "",IFERROR('7. Position (current_at exit)'!AB6,"")),""))</f>
        <v>Casablanca, Inc.</v>
      </c>
      <c r="CX6" s="360" t="str">
        <f>IF($A6&lt;&gt;"",IF(IFERROR('7. Position (current_at exit)'!AC6,"")="", "",IFERROR('7. Position (current_at exit)'!AC6,"")),"")</f>
        <v/>
      </c>
      <c r="CY6" s="16" t="str">
        <f>IF($D6&lt;&gt;"Pending, Subsequently Closed",IF($A6&lt;&gt;"",IF(IFERROR('7. Position (current_at exit)'!AD6,"")="", "Mandatory: Tab 7",IFERROR('7. Position (current_at exit)'!AD6,"")),""), IF($A6&lt;&gt;"",IF(IFERROR('7. Position (current_at exit)'!AD6,"")="", "",IFERROR('7. Position (current_at exit)'!AD6,"")),""))</f>
        <v>Multiple of EBIT</v>
      </c>
      <c r="CZ6" s="187">
        <f>IF($A6&lt;&gt;"",IF(IFERROR('7. Position (current_at exit)'!AE6,"")="", "",IFERROR('7. Position (current_at exit)'!AE6,"")),"")</f>
        <v>16.670000000000002</v>
      </c>
      <c r="DA6" s="76" t="str">
        <f>IF($A6&lt;&gt;"",IF(IFERROR('7. Position (current_at exit)'!AF6,"")="", "",IFERROR('7. Position (current_at exit)'!AF6,"")),"")</f>
        <v>Forecasted TTM</v>
      </c>
      <c r="DB6" s="239">
        <f>IF($A6&lt;&gt;"",IF(IFERROR('7. Position (current_at exit)'!AG6,"")="", "",IFERROR('7. Position (current_at exit)'!AG6,"")),"")</f>
        <v>42000000</v>
      </c>
      <c r="DC6" s="165">
        <f>IF($A6&lt;&gt;"",IF(IFERROR('7. Position (current_at exit)'!AH6,"")="", "",IFERROR('7. Position (current_at exit)'!AH6,"")),"")</f>
        <v>43190</v>
      </c>
      <c r="DD6" s="165">
        <f>IF($A6&lt;&gt;"",IF(IFERROR('7. Position (current_at exit)'!AI6,"")="", "",IFERROR('7. Position (current_at exit)'!AI6,"")),"")</f>
        <v>43281</v>
      </c>
      <c r="DE6" s="360" t="str">
        <f>IF($A6&lt;&gt;"",IF(IFERROR('7. Position (current_at exit)'!AJ6,"")="", "",IFERROR('7. Position (current_at exit)'!AJ6,"")),"")</f>
        <v>Mid-point between a range of multiples</v>
      </c>
      <c r="DF6" s="16" t="str">
        <f>IF($A6&lt;&gt;"",IF(IFERROR('7. Position (current_at exit)'!AK6,"")="", "",IFERROR('7. Position (current_at exit)'!AK6,"")),"")</f>
        <v>Multiple of EBIT</v>
      </c>
      <c r="DG6" s="187">
        <f>IF($A6&lt;&gt;"",IF(IFERROR('7. Position (current_at exit)'!AL6,"")="", "",IFERROR('7. Position (current_at exit)'!AL6,"")),"")</f>
        <v>20.5</v>
      </c>
      <c r="DH6" s="76" t="str">
        <f>IF($A6&lt;&gt;"",IF(IFERROR('7. Position (current_at exit)'!AM6,"")="", "",IFERROR('7. Position (current_at exit)'!AM6,"")),"")</f>
        <v>Forecasted TTM</v>
      </c>
      <c r="DI6" s="239">
        <f>IF($A6&lt;&gt;"",IF(IFERROR('7. Position (current_at exit)'!AN6,"")="", "",IFERROR('7. Position (current_at exit)'!AN6,"")),"")</f>
        <v>42000000</v>
      </c>
      <c r="DJ6" s="165">
        <f>IF($A6&lt;&gt;"",IF(IFERROR('7. Position (current_at exit)'!AO6,"")="", "",IFERROR('7. Position (current_at exit)'!AO6,"")),"")</f>
        <v>43190</v>
      </c>
      <c r="DK6" s="165">
        <f>IF($A6&lt;&gt;"",IF(IFERROR('7. Position (current_at exit)'!AP6,"")="", "",IFERROR('7. Position (current_at exit)'!AP6,"")),"")</f>
        <v>43281</v>
      </c>
      <c r="DL6" s="360" t="str">
        <f>IF($A6&lt;&gt;"",IF(IFERROR('7. Position (current_at exit)'!AQ6,"")="", "",IFERROR('7. Position (current_at exit)'!AQ6,"")),"")</f>
        <v/>
      </c>
      <c r="DM6" s="17">
        <f>IF(OR($F6="Equity - Publicly Traded", $F6="Equity - Private"), IF($A6&lt;&gt;"",IF(IFERROR('6. Position (at entry)'!N6,"")="", "Mandatory: Tab 6",IFERROR('6. Position (at entry)'!N6,"")),""), IF($A6&lt;&gt;"",IF(IFERROR('6. Position (at entry)'!N6,"")="", "",IFERROR('6. Position (at entry)'!N6,"")),""))</f>
        <v>160000000</v>
      </c>
      <c r="DN6" s="17">
        <f>IF(OR($F6="Equity - Publicly Traded", $F6="Equity - Private"), IF($A6&lt;&gt;"",IF(IFERROR('6. Position (at entry)'!O6,"")="", "Mandatory: Tab 6",IFERROR('6. Position (at entry)'!O6,"")),""), IF($A6&lt;&gt;"",IF(IFERROR('6. Position (at entry)'!O6,"")="", "",IFERROR('6. Position (at entry)'!O6,"")),""))</f>
        <v>125000000</v>
      </c>
      <c r="DO6" s="17">
        <f>IF(OR($F6="Equity - Publicly Traded", $F6="Equity - Private"), IF($A6&lt;&gt;"",IF(IFERROR('6. Position (at entry)'!P6,"")="", "Mandatory: Tab 6",IFERROR('6. Position (at entry)'!P6,"")),""), IF($A6&lt;&gt;"",IF(IFERROR('6. Position (at entry)'!P6,"")="", "",IFERROR('6. Position (at entry)'!P6,"")),""))</f>
        <v>25000000</v>
      </c>
      <c r="DP6" s="17">
        <f>IF(OR($F6="Equity - Publicly Traded", $F6="Equity - Private"), IF($A6&lt;&gt;"",IF(IFERROR('6. Position (at entry)'!Q6,"")="", "Mandatory: Tab 6",IFERROR('6. Position (at entry)'!Q6,"")),""), IF($A6&lt;&gt;"",IF(IFERROR('6. Position (at entry)'!Q6,"")="", "",IFERROR('6. Position (at entry)'!Q6,"")),""))</f>
        <v>0</v>
      </c>
      <c r="DQ6" s="18">
        <f>IF(OR($F6="Equity - Publicly Traded", $F6="Equity - Private"), IF($A6&lt;&gt;"",IF(IFERROR('6. Position (at entry)'!R6,"")="", "Mandatory: Tab 6",IFERROR('6. Position (at entry)'!R6,"")),""), IF($A6&lt;&gt;"",IF(IFERROR('6. Position (at entry)'!R6,"")="", "",IFERROR('6. Position (at entry)'!R6,"")),""))</f>
        <v>0.48</v>
      </c>
      <c r="DR6" s="18">
        <f>IF(OR($F6="Equity - Publicly Traded", $F6="Equity - Private"), IF($A6&lt;&gt;"",IF(IFERROR('6. Position (at entry)'!S6,"")="", "Mandatory: Tab 6",IFERROR('6. Position (at entry)'!S6,"")),""), IF($A6&lt;&gt;"",IF(IFERROR('6. Position (at entry)'!S6,"")="", "",IFERROR('6. Position (at entry)'!S6,"")),""))</f>
        <v>0.45</v>
      </c>
      <c r="DS6" s="17">
        <f>IF(OR($F6="Equity - Publicly Traded", $F6="Equity - Private"), IF($A6&lt;&gt;"",IF(IFERROR('6. Position (at entry)'!T6,"")="", "Mandatory: Tab 6",IFERROR('6. Position (at entry)'!T6,"")),""), IF($A6&lt;&gt;"",IF(IFERROR('6. Position (at entry)'!T6,"")="", "",IFERROR('6. Position (at entry)'!T6,"")),""))</f>
        <v>3</v>
      </c>
      <c r="DT6" s="16" t="str">
        <f>IF(OR($F6="Equity - Publicly Traded", $F6="Equity - Private"), IF($A6&lt;&gt;"",IF(IFERROR('6. Position (at entry)'!U6,"")="", "Mandatory: Tab 6",IFERROR('6. Position (at entry)'!U6,"")),""), IF($A6&lt;&gt;"",IF(IFERROR('6. Position (at entry)'!U6,"")="", "",IFERROR('6. Position (at entry)'!U6,"")),""))</f>
        <v>Yes</v>
      </c>
      <c r="DU6" s="16" t="str">
        <f>IF(OR($F6="Equity - Publicly Traded", $F6="Equity - Private"), IF($A6&lt;&gt;"",IF(IFERROR('6. Position (at entry)'!V6,"")="", "",IFERROR('6. Position (at entry)'!V6,"")),""), IF($A6&lt;&gt;"",IF(IFERROR('6. Position (at entry)'!V6,"")="", "",IFERROR('6. Position (at entry)'!V6,"")),""))</f>
        <v>(confidential 2); ZZZ Capital</v>
      </c>
      <c r="DV6" s="239">
        <f>IF(OR($F6="Equity - Publicly Traded", $F6="Equity - Private"), IF($A6&lt;&gt;"",IF(IFERROR('6. Position (at entry)'!W6,"")="", "",IFERROR('6. Position (at entry)'!W6,"")),""), IF($A6&lt;&gt;"",IF(IFERROR('6. Position (at entry)'!W6,"")="", "",IFERROR('6. Position (at entry)'!W6,"")),""))</f>
        <v>35000000</v>
      </c>
      <c r="DW6" s="239">
        <f>IF(OR($F6="Equity - Publicly Traded", $F6="Equity - Private"), IF($A6&lt;&gt;"",IF(IFERROR('6. Position (at entry)'!X6,"")="", "",IFERROR('6. Position (at entry)'!X6,"")),""), IF($A6&lt;&gt;"",IF(IFERROR('6. Position (at entry)'!X6,"")="", "",IFERROR('6. Position (at entry)'!X6,"")),""))</f>
        <v>135000000</v>
      </c>
      <c r="DX6" s="239">
        <f>IF(OR($F6="Equity - Publicly Traded", $F6="Equity - Private"), IF($A6&lt;&gt;"",IF(IFERROR('6. Position (at entry)'!Y6,"")="", "",IFERROR('6. Position (at entry)'!Y6,"")),""), IF($A6&lt;&gt;"",IF(IFERROR('6. Position (at entry)'!Y6,"")="", "",IFERROR('6. Position (at entry)'!Y6,"")),""))</f>
        <v>4200000</v>
      </c>
      <c r="DY6" s="360" t="str">
        <f>IF($A6&lt;&gt;"",IF(IFERROR('6. Position (at entry)'!Z6,"")="", "",IFERROR('6. Position (at entry)'!Z6,"")),"")</f>
        <v/>
      </c>
      <c r="DZ6" s="76" t="str">
        <f>IF($A6&lt;&gt;"",IF(IFERROR('6. Position (at entry)'!AA6,"")="", "",IFERROR('6. Position (at entry)'!AA6,"")),"")</f>
        <v/>
      </c>
      <c r="EA6" s="76" t="str">
        <f>IF($A6&lt;&gt;"",IF(IFERROR('6. Position (at entry)'!AB6,"")="", "",IFERROR('6. Position (at entry)'!AB6,"")),"")</f>
        <v/>
      </c>
      <c r="EB6" s="78" t="str">
        <f>IF($A6&lt;&gt;"",IF(IFERROR('6. Position (at entry)'!AC6,"")="", "",IFERROR('6. Position (at entry)'!AC6,"")),"")</f>
        <v/>
      </c>
      <c r="EC6" s="78" t="str">
        <f>IF($A6&lt;&gt;"",IF(IFERROR('6. Position (at entry)'!AD6,"")="", "",IFERROR('6. Position (at entry)'!AD6,"")),"")</f>
        <v/>
      </c>
      <c r="ED6" s="226" t="str">
        <f>IF($A6&lt;&gt;"",IF(IFERROR('6. Position (at entry)'!AE6,"")="", "",IFERROR('6. Position (at entry)'!AE6,"")),"")</f>
        <v/>
      </c>
      <c r="EE6" s="80" t="str">
        <f>IF($A6&lt;&gt;"",IF(IFERROR('6. Position (at entry)'!AF6,"")="", "",IFERROR('6. Position (at entry)'!AF6,"")),"")</f>
        <v/>
      </c>
      <c r="EF6" s="80" t="str">
        <f>IF($A6&lt;&gt;"",IF(IFERROR('6. Position (at entry)'!AG6,"")="", "",IFERROR('6. Position (at entry)'!AG6,"")),"")</f>
        <v/>
      </c>
      <c r="EG6" s="80" t="str">
        <f>IF($A6&lt;&gt;"",IF(IFERROR('6. Position (at entry)'!AH6,"")="", "",IFERROR('6. Position (at entry)'!AH6,"")),"")</f>
        <v/>
      </c>
      <c r="EH6" s="360" t="str">
        <f>IF($A6&lt;&gt;"",IF(IFERROR('6. Position (at entry)'!AI6,"")="", "",IFERROR('6. Position (at entry)'!AI6,"")),"")</f>
        <v/>
      </c>
    </row>
    <row r="7" spans="1:139" ht="15" customHeight="1" x14ac:dyDescent="0.2">
      <c r="A7" s="16" t="str">
        <f>IF(ISBLANK('6. Position (at entry)'!A7), "", '6. Position (at entry)'!A7)</f>
        <v>Company B</v>
      </c>
      <c r="B7" s="347">
        <f>IF($A7&lt;&gt;"",IF(IFERROR('6. Position (at entry)'!B7,"")="", "Mandatory: Tab 6",IFERROR('6. Position (at entry)'!B7,"")),"")</f>
        <v>3</v>
      </c>
      <c r="C7" s="16" t="str">
        <f>IF($A7&lt;&gt;"",IF(IFERROR(VLOOKUP($A7, '4. Company (at entry)'!$1:$1048576,2,FALSE),"")="","Mandatory: Tab 4",IFERROR(VLOOKUP($A7, '4. Company (at entry)'!$1:$1048576,2,FALSE),"")), "")</f>
        <v>USD</v>
      </c>
      <c r="D7" s="16" t="str">
        <f>IF($A7&lt;&gt;"",IF(IFERROR('7. Position (current_at exit)'!D7,"")="", "Mandatory: Tab 7",IFERROR('7. Position (current_at exit)'!D7,"")),"")</f>
        <v>Fully Exited, No Escrow</v>
      </c>
      <c r="E7" s="16" t="str">
        <f>IF($A7&lt;&gt;"",IF(IFERROR('7. Position (current_at exit)'!E7,"")="", "Mandatory: Tab 7",IFERROR('7. Position (current_at exit)'!E7,"")),"")</f>
        <v>Debt</v>
      </c>
      <c r="F7" s="16" t="str">
        <f>IF($A7&lt;&gt;"",IF(IFERROR('6. Position (at entry)'!D7,"")="", "Mandatory: Tab 6",IFERROR('6. Position (at entry)'!D7,"")),"")</f>
        <v>Debt</v>
      </c>
      <c r="G7" s="16" t="str">
        <f>IF($A7&lt;&gt;"",IF(IFERROR('6. Position (at entry)'!E7,"")="", "Mandatory: Tab 6",IFERROR('6. Position (at entry)'!E7,"")),"")</f>
        <v>Proprietary Sourcing</v>
      </c>
      <c r="H7" s="16" t="str">
        <f>IF($A7&lt;&gt;"",IF(IFERROR('6. Position (at entry)'!F7,"")="", "Mandatory: Tab 6",IFERROR('6. Position (at entry)'!F7,"")),"")</f>
        <v>Debt Purchase</v>
      </c>
      <c r="I7" s="16" t="str">
        <f>IF($A7&lt;&gt;"",IF(IFERROR('6. Position (at entry)'!G7,"")="", "Mandatory: Tab 6",IFERROR('6. Position (at entry)'!G7,"")),"")</f>
        <v>Credit Related</v>
      </c>
      <c r="J7" s="16" t="str">
        <f>IF($A7&lt;&gt;"",IF(IFERROR('6. Position (at entry)'!H7,"")="", "Mandatory: Tab 6",IFERROR('6. Position (at entry)'!H7,"")),"")</f>
        <v>Lead</v>
      </c>
      <c r="K7" s="159">
        <f>IF($A7&lt;&gt;"",IF(IFERROR('6. Position (at entry)'!I7,"")="", "Mandatory: Tab 6",IFERROR('6. Position (at entry)'!I7,"")),"")</f>
        <v>42809</v>
      </c>
      <c r="L7" s="16" t="str">
        <f>IF($A7&lt;&gt;"",IF(IFERROR('6. Position (at entry)'!J7,"")="", "Mandatory: Tab 6",IFERROR('6. Position (at entry)'!J7,"")),"")</f>
        <v>Bartolo Bartholomew</v>
      </c>
      <c r="M7" s="16" t="str">
        <f>IF($A7&lt;&gt;"",IF(IFERROR('6. Position (at entry)'!K7,"")="", "Mandatory: Tab 6",IFERROR('6. Position (at entry)'!K7,"")),"")</f>
        <v>Smith, Peck, Murdoch, Baracus</v>
      </c>
      <c r="N7" s="16" t="str">
        <f>IF($A7&lt;&gt;"",IF(IFERROR('6. Position (at entry)'!L7,"")="", "",IFERROR('6. Position (at entry)'!L7,"")),"")</f>
        <v>PTF, inc.</v>
      </c>
      <c r="O7" s="360" t="str">
        <f>IF($A7&lt;&gt;"",IF(IFERROR('6. Position (at entry)'!M7,"")="", "",IFERROR('6. Position (at entry)'!M7,"")),"")</f>
        <v/>
      </c>
      <c r="P7" s="16" t="str">
        <f>IF($A7&lt;&gt;"",IF(IFERROR(VLOOKUP($A7,'5. Company (current_at exit)'!$1:$1048576,3,FALSE),"")="","",IFERROR(VLOOKUP($A7,'5. Company (current_at exit)'!$1:$1048576,3,FALSE),"")), "")</f>
        <v>21: Mining, Quarrying, and Oil and Gas Extraction</v>
      </c>
      <c r="Q7" s="16" t="str">
        <f>IF($A7&lt;&gt;"",IF(IFERROR(VLOOKUP($A7,'5. Company (current_at exit)'!$1:$1048576,4,FALSE),"")="","",IFERROR(VLOOKUP($A7,'5. Company (current_at exit)'!$1:$1048576,4,FALSE),"")), "")</f>
        <v>2111: Oil and Gas Extraction</v>
      </c>
      <c r="R7" s="16" t="str">
        <f>IF($A7&lt;&gt;"",IF(IFERROR(VLOOKUP($A7,'5. Company (current_at exit)'!$1:$1048576,5,FALSE),"")="","",IFERROR(VLOOKUP($A7,'5. Company (current_at exit)'!$1:$1048576,5,FALSE),"")), "")</f>
        <v/>
      </c>
      <c r="S7" s="16" t="str">
        <f>IF($A7&lt;&gt;"",IF(IFERROR(VLOOKUP($A7,'5. Company (current_at exit)'!$1:$1048576,6,FALSE),"")="","",IFERROR(VLOOKUP($A7,'5. Company (current_at exit)'!$1:$1048576,6,FALSE),"")), "")</f>
        <v/>
      </c>
      <c r="T7" s="16" t="str">
        <f>IF($A7&lt;&gt;"",IF(IFERROR(VLOOKUP($A7,'5. Company (current_at exit)'!$1:$1048576,7,FALSE),"")="","Mandatory: Tab 5",IFERROR(VLOOKUP($A7,'5. Company (current_at exit)'!$1:$1048576,7,FALSE),"")), "")</f>
        <v>Oil-pipeline operating outsourcing</v>
      </c>
      <c r="U7" s="72">
        <f>IF($A7&lt;&gt;"",IF(IFERROR(VLOOKUP($A7,'5. Company (current_at exit)'!$1:$1048576,8,FALSE),"")="","Mandatory: Tab 5",IFERROR(VLOOKUP($A7,'5. Company (current_at exit)'!$1:$1048576,8,FALSE),"")), "")</f>
        <v>10</v>
      </c>
      <c r="V7" s="16" t="str">
        <f>IF($A7&lt;&gt;"",IF(IFERROR(VLOOKUP($A7,'5. Company (current_at exit)'!$1:$1048576,9,FALSE),"")="","",IFERROR(VLOOKUP($A7,'5. Company (current_at exit)'!$1:$1048576,9,FALSE),"")), "")</f>
        <v/>
      </c>
      <c r="W7" s="16" t="str">
        <f>IF($A7&lt;&gt;"",IF(IFERROR(VLOOKUP($A7,'5. Company (current_at exit)'!$1:$1048576,10,FALSE),"")="","Mandatory: Tab 5",IFERROR(VLOOKUP($A7,'5. Company (current_at exit)'!$1:$1048576,10,FALSE),"")), "")</f>
        <v>www.companyb.com</v>
      </c>
      <c r="X7" s="73" t="str">
        <f>IF($A7&lt;&gt;"",IF(IFERROR(VLOOKUP($A7,'5. Company (current_at exit)'!$1:$1048576,11,FALSE),"")="","Mandatory: Tab 5",IFERROR(VLOOKUP($A7,'5. Company (current_at exit)'!$1:$1048576,11,FALSE),"")), "")</f>
        <v>April</v>
      </c>
      <c r="Y7" s="73" t="str">
        <f>IF($A7&lt;&gt;"",IF(IFERROR(VLOOKUP($A7,'5. Company (current_at exit)'!$1:$1048576,12,FALSE),"")="","",IFERROR(VLOOKUP($A7,'5. Company (current_at exit)'!$1:$1048576,12,FALSE),"")), "")</f>
        <v/>
      </c>
      <c r="Z7" s="73" t="str">
        <f>IF($A7&lt;&gt;"",IF(IFERROR(VLOOKUP($A7,'5. Company (current_at exit)'!$1:$1048576,13,FALSE),"")="","",IFERROR(VLOOKUP($A7,'5. Company (current_at exit)'!$1:$1048576,13,FALSE),"")), "")</f>
        <v>Alaska</v>
      </c>
      <c r="AA7" s="16" t="str">
        <f>IF($A7&lt;&gt;"",IF(IFERROR(VLOOKUP($A7,'5. Company (current_at exit)'!$1:$1048576,14,FALSE),"")="","Mandatory: Tab 5",IFERROR(VLOOKUP($A7,'5. Company (current_at exit)'!$1:$1048576,14,FALSE),"")), "")</f>
        <v>USA</v>
      </c>
      <c r="AB7" s="16" t="str">
        <f>IF($A7&lt;&gt;"",IF(IFERROR(VLOOKUP($A7,'5. Company (current_at exit)'!$1:$1048576,15,FALSE),"")="","Mandatory: Tab 5",IFERROR(VLOOKUP($A7,'5. Company (current_at exit)'!$1:$1048576,15,FALSE),"")), "")</f>
        <v>North America</v>
      </c>
      <c r="AC7" s="360" t="str">
        <f>IF($A7&lt;&gt;"",IF(IFERROR(VLOOKUP($A7,'5. Company (current_at exit)'!$1:$1048576,16,FALSE),"")="","",IFERROR(VLOOKUP($A7,'5. Company (current_at exit)'!$1:$1048576,16,FALSE),"")), "")</f>
        <v>Europe and Central Asia</v>
      </c>
      <c r="AD7" s="16" t="str">
        <f>IF($A7&lt;&gt;"",IF(IFERROR(VLOOKUP($A7,'5. Company (current_at exit)'!$1:$1048576,17,FALSE),"")="","",IFERROR(VLOOKUP($A7,'5. Company (current_at exit)'!$1:$1048576,17,FALSE),"")), "")</f>
        <v>USA</v>
      </c>
      <c r="AE7" s="401" t="str">
        <f>IF($A7&lt;&gt;"",IF(IFERROR(VLOOKUP($A7,'5. Company (current_at exit)'!$1:$1048576,18,FALSE),"")="","",IFERROR(VLOOKUP($A7,'5. Company (current_at exit)'!$1:$1048576,18,FALSE),"")), "")</f>
        <v/>
      </c>
      <c r="AF7" s="16" t="str">
        <f>IF($A7&lt;&gt;"",IF(IFERROR(VLOOKUP($A7,'5. Company (current_at exit)'!$1:$1048576,19,FALSE),"")="","Mandatory: Tab 5",IFERROR(VLOOKUP($A7,'5. Company (current_at exit)'!$1:$1048576,19,FALSE),"")), "")</f>
        <v>No</v>
      </c>
      <c r="AG7" s="159" t="str">
        <f>IF($AF7="Yes",IF($A7&lt;&gt;"",IF(IFERROR(VLOOKUP($A7,'5. Company (current_at exit)'!$1:$1048576,20,FALSE),"")="","Mandatory: Tab 5",IFERROR(VLOOKUP($A7,'5. Company (current_at exit)'!$1:$1048576,20,FALSE),"")), ""),IF($A7&lt;&gt;"",IF(IFERROR(VLOOKUP($A7,'5. Company (current_at exit)'!$1:$1048576,20,FALSE),"")="","",IFERROR(VLOOKUP($A7,'5. Company (current_at exit)'!$1:$1048576,20,FALSE),"")), ""))</f>
        <v/>
      </c>
      <c r="AH7" s="159" t="str">
        <f>IF($AF7="Yes",IF($A7&lt;&gt;"",IF(IFERROR(VLOOKUP($A7,'5. Company (current_at exit)'!$1:$1048576,21,FALSE),"")="","Mandatory: Tab 5",IFERROR(VLOOKUP($A7,'5. Company (current_at exit)'!$1:$1048576,21,FALSE),"")), ""),IF($A7&lt;&gt;"",IF(IFERROR(VLOOKUP($A7,'5. Company (current_at exit)'!$1:$1048576,21,FALSE),"")="","",IFERROR(VLOOKUP($A7,'5. Company (current_at exit)'!$1:$1048576,21,FALSE),"")), ""))</f>
        <v/>
      </c>
      <c r="AI7" s="69" t="str">
        <f>IF($AF7="Yes",IF($A7&lt;&gt;"",IF(IFERROR(VLOOKUP($A7,'5. Company (current_at exit)'!$1:$1048576,22,FALSE),"")="","Mandatory: Tab 5",IFERROR(VLOOKUP($A7,'5. Company (current_at exit)'!$1:$1048576,22,FALSE),"")), ""),IF($A7&lt;&gt;"",IF(IFERROR(VLOOKUP($A7,'5. Company (current_at exit)'!$1:$1048576,22,FALSE),"")="","",IFERROR(VLOOKUP($A7,'5. Company (current_at exit)'!$1:$1048576,22,FALSE),"")), ""))</f>
        <v/>
      </c>
      <c r="AJ7" s="69" t="str">
        <f>IF($AF7="Yes",IF($A7&lt;&gt;"",IF(IFERROR(VLOOKUP($A7,'5. Company (current_at exit)'!$1:$1048576,23,FALSE),"")="","Mandatory: Tab 5",IFERROR(VLOOKUP($A7,'5. Company (current_at exit)'!$1:$1048576,23,FALSE),"")), ""),IF($A7&lt;&gt;"",IF(IFERROR(VLOOKUP($A7,'5. Company (current_at exit)'!$1:$1048576,23,FALSE),"")="","",IFERROR(VLOOKUP($A7,'5. Company (current_at exit)'!$1:$1048576,23,FALSE),"")), ""))</f>
        <v/>
      </c>
      <c r="AK7" s="159" t="str">
        <f>IF($AF7="Yes",IF($A7&lt;&gt;"",IF(IFERROR(VLOOKUP($A7,'5. Company (current_at exit)'!$1:$1048576,24,FALSE),"")="","",IFERROR(VLOOKUP($A7,'5. Company (current_at exit)'!$1:$1048576,24,FALSE),"")), ""),IF($A7&lt;&gt;"",IF(IFERROR(VLOOKUP($A7,'5. Company (current_at exit)'!$1:$1048576,24,FALSE),"")="","",IFERROR(VLOOKUP($A7,'5. Company (current_at exit)'!$1:$1048576,24,FALSE),"")), ""))</f>
        <v/>
      </c>
      <c r="AL7" s="403" t="str">
        <f>IF($A7&lt;&gt;"",IF(IFERROR(VLOOKUP($A7,'5. Company (current_at exit)'!$1:$1048576,25,FALSE),"")="","",IFERROR(VLOOKUP($A7,'5. Company (current_at exit)'!$1:$1048576,25,FALSE),"")), "")</f>
        <v/>
      </c>
      <c r="AM7" s="17">
        <f>IF($A7&lt;&gt;"",IF(IFERROR(VLOOKUP($A7,'5. Company (current_at exit)'!$1:$1048576,26,FALSE),"")="","Mandatory: Tab 5",IFERROR(VLOOKUP($A7,'5. Company (current_at exit)'!$1:$1048576,26,FALSE),"")), "")</f>
        <v>40000000</v>
      </c>
      <c r="AN7" s="17">
        <f>IF($A7&lt;&gt;"",IF(IFERROR(VLOOKUP($A7,'5. Company (current_at exit)'!$1:$1048576,27,FALSE),"")="","Mandatory: Tab 5",IFERROR(VLOOKUP($A7,'5. Company (current_at exit)'!$1:$1048576,27,FALSE),"")), "")</f>
        <v>240000000</v>
      </c>
      <c r="AO7" s="17">
        <f>IF($A7&lt;&gt;"",IF(IFERROR(VLOOKUP($A7,'5. Company (current_at exit)'!$1:$1048576,28,FALSE),"")="","Mandatory: Tab 5",IFERROR(VLOOKUP($A7,'5. Company (current_at exit)'!$1:$1048576,28,FALSE),"")), "")</f>
        <v>28000000</v>
      </c>
      <c r="AP7" s="17">
        <f>IF($A7&lt;&gt;"",IF(IFERROR(VLOOKUP($A7,'5. Company (current_at exit)'!$1:$1048576,29,FALSE),"")="","Mandatory: Tab 5",IFERROR(VLOOKUP($A7,'5. Company (current_at exit)'!$1:$1048576,29,FALSE),"")), "")</f>
        <v>400000000</v>
      </c>
      <c r="AQ7" s="17">
        <f>IF($A7&lt;&gt;"",IF(IFERROR(VLOOKUP($A7,'5. Company (current_at exit)'!$1:$1048576,30,FALSE),"")="","Mandatory: Tab 5",IFERROR(VLOOKUP($A7,'5. Company (current_at exit)'!$1:$1048576,30,FALSE),"")), "")</f>
        <v>300000000</v>
      </c>
      <c r="AR7" s="17">
        <f>IF($A7&lt;&gt;"",IF(IFERROR(VLOOKUP($A7,'5. Company (current_at exit)'!$1:$1048576,31,FALSE),"")="","Mandatory: Tab 5",IFERROR(VLOOKUP($A7,'5. Company (current_at exit)'!$1:$1048576,31,FALSE),"")), "")</f>
        <v>12000000</v>
      </c>
      <c r="AS7" s="17">
        <f>IF($A7&lt;&gt;"",IF(IFERROR(VLOOKUP($A7,'5. Company (current_at exit)'!$1:$1048576,32,FALSE),"")="","Mandatory: Tab 5",IFERROR(VLOOKUP($A7,'5. Company (current_at exit)'!$1:$1048576,32,FALSE),"")), "")</f>
        <v>712000000</v>
      </c>
      <c r="AT7" s="17">
        <f>IF($A7&lt;&gt;"",IF(IFERROR(VLOOKUP($A7,'5. Company (current_at exit)'!$1:$1048576,33,FALSE),"")="","Mandatory: Tab 5",IFERROR(VLOOKUP($A7,'5. Company (current_at exit)'!$1:$1048576,33,FALSE),"")), "")</f>
        <v>0</v>
      </c>
      <c r="AU7" s="17">
        <f>IF($A7&lt;&gt;"",IF(IFERROR(VLOOKUP($A7,'5. Company (current_at exit)'!$1:$1048576,34,FALSE),"")="","",IFERROR(VLOOKUP($A7,'5. Company (current_at exit)'!$1:$1048576,34,FALSE),"")), "")</f>
        <v>30000000</v>
      </c>
      <c r="AV7" s="241">
        <f>IF($A7&lt;&gt;"",IF(IFERROR(VLOOKUP($A7,'5. Company (current_at exit)'!$1:$1048576,35,FALSE),"")="","",IFERROR(VLOOKUP($A7,'5. Company (current_at exit)'!$1:$1048576,35,FALSE),"")), "")</f>
        <v>0.03</v>
      </c>
      <c r="AW7" s="17">
        <f>IF($D7="Fully Exited",IF($A7&lt;&gt;"",IF(IFERROR(VLOOKUP($A7,'5. Company (current_at exit)'!$1:$1048576,36,FALSE),"")="","",IFERROR(VLOOKUP($A7,'5. Company (current_at exit)'!$1:$1048576,36,FALSE),"")), ""),IF($A7&lt;&gt;"",IF(IFERROR(VLOOKUP($A7,'5. Company (current_at exit)'!$1:$1048576,36,FALSE),"")="","",IFERROR(VLOOKUP($A7,'5. Company (current_at exit)'!$1:$1048576,36,FALSE),"")), ""))</f>
        <v>10500</v>
      </c>
      <c r="AX7" s="239">
        <f>IF($A7&lt;&gt;"",IF(IFERROR(VLOOKUP($A7,'5. Company (current_at exit)'!$1:$1048576,37,FALSE),"")="","",IFERROR(VLOOKUP($A7,'5. Company (current_at exit)'!$1:$1048576,37,FALSE),"")), "")</f>
        <v>3500000</v>
      </c>
      <c r="AY7" s="204">
        <f>IF($A7&lt;&gt;"",IF(IFERROR(VLOOKUP($A7,'5. Company (current_at exit)'!$1:$1048576,38,FALSE),"")="","",IFERROR(VLOOKUP($A7,'5. Company (current_at exit)'!$1:$1048576,38,FALSE),"")), "")</f>
        <v>10.199999999999999</v>
      </c>
      <c r="AZ7" s="244">
        <f>IF($A7&lt;&gt;"",IF(IFERROR(VLOOKUP($A7,'5. Company (current_at exit)'!$1:$1048576,39,FALSE),"")="","",IFERROR(VLOOKUP($A7,'5. Company (current_at exit)'!$1:$1048576,39,FALSE),"")), "")</f>
        <v>45500000</v>
      </c>
      <c r="BA7" s="244">
        <f>IF($A7&lt;&gt;"",IF(IFERROR(VLOOKUP($A7,'5. Company (current_at exit)'!$1:$1048576,40,FALSE),"")="","",IFERROR(VLOOKUP($A7,'5. Company (current_at exit)'!$1:$1048576,40,FALSE),"")), "")</f>
        <v>42000000</v>
      </c>
      <c r="BB7" s="244">
        <f>IF($A7&lt;&gt;"",IF(IFERROR(VLOOKUP($A7,'5. Company (current_at exit)'!$1:$1048576,41,FALSE),"")="","",IFERROR(VLOOKUP($A7,'5. Company (current_at exit)'!$1:$1048576,41,FALSE),"")), "")</f>
        <v>310000000</v>
      </c>
      <c r="BC7" s="76" t="str">
        <f>IF($A7&lt;&gt;"",IF(IFERROR(VLOOKUP($A7,'5. Company (current_at exit)'!$1:$1048576,42,FALSE),"")="","",IFERROR(VLOOKUP($A7,'5. Company (current_at exit)'!$1:$1048576,42,FALSE),"")), "")</f>
        <v>Performing</v>
      </c>
      <c r="BD7" s="76" t="str">
        <f>IF($A7&lt;&gt;"",IF(IFERROR(VLOOKUP($A7,'5. Company (current_at exit)'!$1:$1048576,43,FALSE),"")="","",IFERROR(VLOOKUP($A7,'5. Company (current_at exit)'!$1:$1048576,43,FALSE),"")), "")</f>
        <v>Compliant</v>
      </c>
      <c r="BE7" s="239">
        <f>IF($A7&lt;&gt;"",IF(IFERROR(VLOOKUP($A7,'5. Company (current_at exit)'!$1:$1048576,44,FALSE),"")="","",IFERROR(VLOOKUP($A7,'5. Company (current_at exit)'!$1:$1048576,44,FALSE),"")), "")</f>
        <v>75000000</v>
      </c>
      <c r="BF7" s="239">
        <f>IF($A7&lt;&gt;"",IF(IFERROR(VLOOKUP($A7,'5. Company (current_at exit)'!$1:$1048576,45,FALSE),"")="","",IFERROR(VLOOKUP($A7,'5. Company (current_at exit)'!$1:$1048576,45,FALSE),"")), "")</f>
        <v>80000000</v>
      </c>
      <c r="BG7" s="239">
        <f>IF($A7&lt;&gt;"",IF(IFERROR(VLOOKUP($A7,'5. Company (current_at exit)'!$1:$1048576,46,FALSE),"")="","",IFERROR(VLOOKUP($A7,'5. Company (current_at exit)'!$1:$1048576,46,FALSE),"")), "")</f>
        <v>62000000</v>
      </c>
      <c r="BH7" s="239">
        <f>IF($A7&lt;&gt;"",IF(IFERROR(VLOOKUP($A7,'5. Company (current_at exit)'!$1:$1048576,47,FALSE),"")="","",IFERROR(VLOOKUP($A7,'5. Company (current_at exit)'!$1:$1048576,47,FALSE),"")), "")</f>
        <v>40000000</v>
      </c>
      <c r="BI7" s="239">
        <f>IF($A7&lt;&gt;"",IF(IFERROR(VLOOKUP($A7,'5. Company (current_at exit)'!$1:$1048576,48,FALSE),"")="","",IFERROR(VLOOKUP($A7,'5. Company (current_at exit)'!$1:$1048576,48,FALSE),"")), "")</f>
        <v>51000000</v>
      </c>
      <c r="BJ7" s="360" t="str">
        <f>IF($A7&lt;&gt;"",IF(IFERROR(VLOOKUP($A7,'5. Company (current_at exit)'!$1:$1048576,49,FALSE),"")="","",IFERROR(VLOOKUP($A7,'5. Company (current_at exit)'!$1:$1048576,49,FALSE),"")), "")</f>
        <v/>
      </c>
      <c r="BK7" s="76">
        <f>IF($A7&lt;&gt;"",IF(IFERROR(VLOOKUP($A7,'5. Company (current_at exit)'!$1:$1048576,50,FALSE),"")="","Mandatory: Tab 5",IFERROR(VLOOKUP($A7,'5. Company (current_at exit)'!$1:$1048576,50,FALSE),"")), "")</f>
        <v>0</v>
      </c>
      <c r="BL7" s="483">
        <f>IF($A7&lt;&gt;"",IF(IFERROR(VLOOKUP($A7,'5. Company (current_at exit)'!$1:$1048576,51,FALSE),"")="","Mandatory: Tab 5",IFERROR(VLOOKUP($A7,'5. Company (current_at exit)'!$1:$1048576,51,FALSE),"")), "")</f>
        <v>0</v>
      </c>
      <c r="BM7" s="483">
        <f>IF($A7&lt;&gt;"",IF(IFERROR(VLOOKUP($A7,'5. Company (current_at exit)'!$1:$1048576,52,FALSE),"")="","Mandatory: Tab 5",IFERROR(VLOOKUP($A7,'5. Company (current_at exit)'!$1:$1048576,52,FALSE),"")), "")</f>
        <v>0</v>
      </c>
      <c r="BN7" s="483">
        <f>IF($A7&lt;&gt;"",IF(IFERROR(VLOOKUP($A7,'5. Company (current_at exit)'!$1:$1048576,53,FALSE),"")="","Mandatory: Tab 5",IFERROR(VLOOKUP($A7,'5. Company (current_at exit)'!$1:$1048576,53,FALSE),"")), "")</f>
        <v>0</v>
      </c>
      <c r="BO7" s="360" t="str">
        <f>IF($A7&lt;&gt;"",IF(IFERROR(VLOOKUP($A7,'5. Company (current_at exit)'!$1:$1048576,54,FALSE),"")="","",IFERROR(VLOOKUP($A7,'5. Company (current_at exit)'!$1:$1048576,54,FALSE),"")), "")</f>
        <v/>
      </c>
      <c r="BP7" s="17">
        <f>IF($A7&lt;&gt;"",IF(IFERROR(VLOOKUP($A7, '4. Company (at entry)'!$1:$1048576,3,FALSE),"")="","Mandatory: Tab 4",IFERROR(VLOOKUP($A7, '4. Company (at entry)'!$1:$1048576,3,FALSE),"")), "")</f>
        <v>70000000</v>
      </c>
      <c r="BQ7" s="17">
        <f>IF($A7&lt;&gt;"",IF(IFERROR(VLOOKUP($A7, '4. Company (at entry)'!$1:$1048576,4,FALSE),"")="","Mandatory: Tab 4",IFERROR(VLOOKUP($A7, '4. Company (at entry)'!$1:$1048576,4,FALSE),"")), "")</f>
        <v>125000000</v>
      </c>
      <c r="BR7" s="17">
        <f>IF($A7&lt;&gt;"",IF(IFERROR(VLOOKUP($A7, '4. Company (at entry)'!$1:$1048576,5,FALSE),"")="","Mandatory: Tab 4",IFERROR(VLOOKUP($A7, '4. Company (at entry)'!$1:$1048576,5,FALSE),"")), "")</f>
        <v>25000000</v>
      </c>
      <c r="BS7" s="17">
        <f>IF($A7&lt;&gt;"",IF(IFERROR(VLOOKUP($A7, '4. Company (at entry)'!$1:$1048576,6,FALSE),"")="","Mandatory: Tab 4",IFERROR(VLOOKUP($A7, '4. Company (at entry)'!$1:$1048576,6,FALSE),"")), "")</f>
        <v>500000000</v>
      </c>
      <c r="BT7" s="17">
        <f>IF($A7&lt;&gt;"",IF(IFERROR(VLOOKUP($A7, '4. Company (at entry)'!$1:$1048576,7,FALSE),"")="","Mandatory: Tab 4",IFERROR(VLOOKUP($A7, '4. Company (at entry)'!$1:$1048576,7,FALSE),"")), "")</f>
        <v>175000000</v>
      </c>
      <c r="BU7" s="17">
        <f>IF($A7&lt;&gt;"",IF(IFERROR(VLOOKUP($A7, '4. Company (at entry)'!$1:$1048576,8,FALSE),"")="","Mandatory: Tab 4",IFERROR(VLOOKUP($A7, '4. Company (at entry)'!$1:$1048576,8,FALSE),"")), "")</f>
        <v>15000000</v>
      </c>
      <c r="BV7" s="17">
        <f>IF($A7&lt;&gt;"",IF(IFERROR(VLOOKUP($A7, '4. Company (at entry)'!$1:$1048576,9,FALSE),"")="","Mandatory: Tab 4",IFERROR(VLOOKUP($A7, '4. Company (at entry)'!$1:$1048576,9,FALSE),"")), "")</f>
        <v>690000000</v>
      </c>
      <c r="BW7" s="17">
        <f>IF($A7&lt;&gt;"",IF(IFERROR(VLOOKUP($A7, '4. Company (at entry)'!$1:$1048576,10,FALSE),"")="","",IFERROR(VLOOKUP($A7, '4. Company (at entry)'!$1:$1048576,10,FALSE),"")), "")</f>
        <v>18000000</v>
      </c>
      <c r="BX7" s="208">
        <f>IF($A7&lt;&gt;"",IF(IFERROR(VLOOKUP($A7, '4. Company (at entry)'!$1:$1048576,11,FALSE),"")="","",IFERROR(VLOOKUP($A7, '4. Company (at entry)'!$1:$1048576,11,FALSE),"")), "")</f>
        <v>0.03</v>
      </c>
      <c r="BY7" s="17">
        <f>IF($A7&lt;&gt;"",IF(IFERROR(VLOOKUP($A7, '4. Company (at entry)'!$1:$1048576,12,FALSE),"")="","",IFERROR(VLOOKUP($A7, '4. Company (at entry)'!$1:$1048576,12,FALSE),"")), "")</f>
        <v>10000</v>
      </c>
      <c r="BZ7" s="360" t="str">
        <f>IF($A7&lt;&gt;"",IF(IFERROR(VLOOKUP($A7, '4. Company (at entry)'!$1:$1048576,13,FALSE),"")="","",IFERROR(VLOOKUP($A7, '4. Company (at entry)'!$1:$1048576,13,FALSE),"")), "")</f>
        <v/>
      </c>
      <c r="CA7" s="17">
        <f>IF($A7&lt;&gt;"",IF(IFERROR('7. Position (current_at exit)'!F7,"")="", "Mandatory: Tab 7",IFERROR('7. Position (current_at exit)'!F7,"")),"")</f>
        <v>10000000</v>
      </c>
      <c r="CB7" s="17">
        <f>IF($D7&lt;&gt;"Pending, Subsequently Closed",IF($A7&lt;&gt;"",IF(IFERROR('7. Position (current_at exit)'!G7,"")="", "Mandatory: Tab 7",IFERROR('7. Position (current_at exit)'!G7,"")),""), IF($A7&lt;&gt;"",IF(IFERROR('7. Position (current_at exit)'!G7,"")="", "",IFERROR('7. Position (current_at exit)'!G7,"")),""))</f>
        <v>10000000</v>
      </c>
      <c r="CC7" s="17">
        <f>IF($D7&lt;&gt;"Pending, Subsequently Closed",IF($A7&lt;&gt;"",IF(IFERROR('7. Position (current_at exit)'!H7,"")="", "Mandatory: Tab 7",IFERROR('7. Position (current_at exit)'!H7,"")),""), IF($A7&lt;&gt;"",IF(IFERROR('7. Position (current_at exit)'!H7,"")="", "",IFERROR('7. Position (current_at exit)'!H7,"")),""))</f>
        <v>0</v>
      </c>
      <c r="CD7" s="17">
        <f>IF($D7&lt;&gt;"Pending, Subsequently Closed",IF($A7&lt;&gt;"",IF(IFERROR('7. Position (current_at exit)'!I7,"")="", "Mandatory: Tab 7",IFERROR('7. Position (current_at exit)'!I7,"")),""), IF($A7&lt;&gt;"",IF(IFERROR('7. Position (current_at exit)'!I7,"")="", "",IFERROR('7. Position (current_at exit)'!I7,"")),""))</f>
        <v>0</v>
      </c>
      <c r="CE7" s="17">
        <f>IF($D7&lt;&gt;"Pending, Subsequently Closed",IF($A7&lt;&gt;"",IF(IFERROR('7. Position (current_at exit)'!J7,"")="", "Mandatory: Tab 7",IFERROR('7. Position (current_at exit)'!J7,"")),""), IF($A7&lt;&gt;"",IF(IFERROR('7. Position (current_at exit)'!J7,"")="", "",IFERROR('7. Position (current_at exit)'!J7,"")),""))</f>
        <v>7000000</v>
      </c>
      <c r="CF7" s="208">
        <f>IF($D7&lt;&gt;"Pending, Subsequently Closed",IF($A7&lt;&gt;"",IF(IFERROR('7. Position (current_at exit)'!K7,"")="", "Mandatory: Tab 7",IFERROR('7. Position (current_at exit)'!K7,"")),""), IF($A7&lt;&gt;"",IF(IFERROR('7. Position (current_at exit)'!K7,"")="", "",IFERROR('7. Position (current_at exit)'!K7,"")),""))</f>
        <v>-0.05</v>
      </c>
      <c r="CG7" s="186">
        <f>IF($D7&lt;&gt;"Pending, Subsequently Closed",IF($A7&lt;&gt;"",IF(IFERROR('7. Position (current_at exit)'!L7,"")="", "Mandatory: Tab 7",IFERROR('7. Position (current_at exit)'!L7,"")),""), IF($A7&lt;&gt;"",IF(IFERROR('7. Position (current_at exit)'!L7,"")="", "",IFERROR('7. Position (current_at exit)'!L7,"")),""))</f>
        <v>0.7</v>
      </c>
      <c r="CH7" s="186">
        <f>IF($D7&lt;&gt;"Pending, Subsequently Closed",IF($A7&lt;&gt;"",IF(IFERROR('7. Position (current_at exit)'!M7,"")="", "Mandatory: Tab 7",IFERROR('7. Position (current_at exit)'!M7,"")),""), IF($A7&lt;&gt;"",IF(IFERROR('7. Position (current_at exit)'!M7,"")="", "",IFERROR('7. Position (current_at exit)'!M7,"")),""))</f>
        <v>0.7</v>
      </c>
      <c r="CI7" s="186">
        <f>IF($D7&lt;&gt;"Pending, Subsequently Closed",IF($A7&lt;&gt;"",IF(IFERROR('7. Position (current_at exit)'!N7,"")="", "Mandatory: Tab 7",IFERROR('7. Position (current_at exit)'!N7,"")),""), IF($A7&lt;&gt;"",IF(IFERROR('7. Position (current_at exit)'!N7,"")="", "",IFERROR('7. Position (current_at exit)'!N7,"")),""))</f>
        <v>0</v>
      </c>
      <c r="CJ7" s="408" t="str">
        <f>IF($D7&lt;&gt;"Pending, Subsequently Closed",IF($A7&lt;&gt;"",IF(IFERROR('7. Position (current_at exit)'!O7,"")="", "Mandatory: Tab 7",IFERROR('7. Position (current_at exit)'!O7,"")),""), IF($A7&lt;&gt;"",IF(IFERROR('7. Position (current_at exit)'!O7,"")="", "",IFERROR('7. Position (current_at exit)'!O7,"")),""))</f>
        <v>No</v>
      </c>
      <c r="CK7" s="408" t="str">
        <f>IF($D7&lt;&gt;"Pending, Subsequently Closed",IF($A7&lt;&gt;"",IF(IFERROR('7. Position (current_at exit)'!P7,"")="", "Mandatory: Tab 7",IFERROR('7. Position (current_at exit)'!P7,"")),""), IF($A7&lt;&gt;"",IF(IFERROR('7. Position (current_at exit)'!P7,"")="", "",IFERROR('7. Position (current_at exit)'!P7,"")),""))</f>
        <v>No</v>
      </c>
      <c r="CL7" s="360" t="str">
        <f>IF($A7&lt;&gt;"",IF(IFERROR('7. Position (current_at exit)'!Q7,"")="", "",IFERROR('7. Position (current_at exit)'!Q7,"")),"")</f>
        <v/>
      </c>
      <c r="CM7" s="18" t="str">
        <f>IF($F7&lt;&gt;"Debt",IF($A7&lt;&gt;"",IF(IFERROR('7. Position (current_at exit)'!R7,"")="", "Mandatory: Tab 7",IFERROR('7. Position (current_at exit)'!R7,"")),""), IF($A7&lt;&gt;"",IF(IFERROR('7. Position (current_at exit)'!R7,"")="", "",IFERROR('7. Position (current_at exit)'!R7,"")),""))</f>
        <v/>
      </c>
      <c r="CN7" s="18" t="str">
        <f>IF($F7&lt;&gt;"Debt",IF($A7&lt;&gt;"",IF(IFERROR('7. Position (current_at exit)'!S7,"")="", "Mandatory: Tab 7",IFERROR('7. Position (current_at exit)'!S7,"")),""), IF($A7&lt;&gt;"",IF(IFERROR('7. Position (current_at exit)'!S7,"")="", "",IFERROR('7. Position (current_at exit)'!S7,"")),""))</f>
        <v/>
      </c>
      <c r="CO7" s="17">
        <f>IF($F7&lt;&gt;"Debt",IF($A7&lt;&gt;"",IF(IFERROR('7. Position (current_at exit)'!T7,"")="", "Mandatory: Tab 7",IFERROR('7. Position (current_at exit)'!T7,"")),""), IF($A7&lt;&gt;"",IF(IFERROR('7. Position (current_at exit)'!T7,"")="", "",IFERROR('7. Position (current_at exit)'!T7,"")),""))</f>
        <v>0</v>
      </c>
      <c r="CP7" s="17">
        <f>IF($A7&lt;&gt;"",IF(IFERROR('7. Position (current_at exit)'!U7,"")="", "Mandatory: Tab 7",IFERROR('7. Position (current_at exit)'!U7,"")),"")</f>
        <v>0</v>
      </c>
      <c r="CQ7" s="17" t="str">
        <f>IF($F7&lt;&gt;"Debt",IF($A7&lt;&gt;"",IF(IFERROR('7. Position (current_at exit)'!V7,"")="", "Mandatory: Tab 7",IFERROR('7. Position (current_at exit)'!V7,"")),""), IF($A7&lt;&gt;"",IF(IFERROR('7. Position (current_at exit)'!V7,"")="", "",IFERROR('7. Position (current_at exit)'!V7,"")),""))</f>
        <v/>
      </c>
      <c r="CR7" s="16" t="str">
        <f>IF($F7&lt;&gt;"Debt",IF($A7&lt;&gt;"",IF(IFERROR('7. Position (current_at exit)'!W7,"")="", "",IFERROR('7. Position (current_at exit)'!W7,"")),""), IF($A7&lt;&gt;"",IF(IFERROR('7. Position (current_at exit)'!W7,"")="", "",IFERROR('7. Position (current_at exit)'!W7,"")),""))</f>
        <v/>
      </c>
      <c r="CS7" s="80">
        <f>IF($A7&lt;&gt;"",IF(IFERROR('7. Position (current_at exit)'!X7,"")="", "",IFERROR('7. Position (current_at exit)'!X7,"")),"")</f>
        <v>0.09</v>
      </c>
      <c r="CT7" s="360" t="str">
        <f>IF($A7&lt;&gt;"",IF(IFERROR('7. Position (current_at exit)'!Y7,"")="", "",IFERROR('7. Position (current_at exit)'!Y7,"")),"")</f>
        <v/>
      </c>
      <c r="CU7" s="159" t="str">
        <f>IF(OR($D7="Fully Exited, No Escrow", $D7="Fully Exited, Escrow Pending", $D7="Fully Exited, Subsequently Closed"), IF($A7&lt;&gt;"",IF(IFERROR('7. Position (current_at exit)'!Z7,"")="", "Mandatory: Tab 7",IFERROR('7. Position (current_at exit)'!Z7,"")),""), IF($A7&lt;&gt;"",IF(IFERROR('7. Position (current_at exit)'!Z7,"")="", "",IFERROR('7. Position (current_at exit)'!Z7,"")),""))</f>
        <v>Strategic Buyer</v>
      </c>
      <c r="CV7" s="159">
        <f>IF(OR($D7="Fully Exited, No Escrow", $D7="Fully Exited, Escrow Pending", $D7="Fully Exited, Subsequently Closed"), IF($A7&lt;&gt;"",IF(IFERROR('7. Position (current_at exit)'!AA7,"")="", "Mandatory: Tab 7",IFERROR('7. Position (current_at exit)'!AA7,"")),""), IF($A7&lt;&gt;"",IF(IFERROR('7. Position (current_at exit)'!AA7,"")="", "",IFERROR('7. Position (current_at exit)'!AA7,"")),""))</f>
        <v>43218</v>
      </c>
      <c r="CW7" s="16" t="str">
        <f>IF($D7="Fully Exited",IF($A7&lt;&gt;"",IF(IFERROR('7. Position (current_at exit)'!AB7,"")="", "",IFERROR('7. Position (current_at exit)'!AB7,"")),""), IF($A7&lt;&gt;"",IF(IFERROR('7. Position (current_at exit)'!AB7,"")="", "",IFERROR('7. Position (current_at exit)'!AB7,"")),""))</f>
        <v>Smithers, Grimes, Muntz</v>
      </c>
      <c r="CX7" s="360" t="str">
        <f>IF($A7&lt;&gt;"",IF(IFERROR('7. Position (current_at exit)'!AC7,"")="", "",IFERROR('7. Position (current_at exit)'!AC7,"")),"")</f>
        <v/>
      </c>
      <c r="CY7" s="16" t="str">
        <f>IF($D7&lt;&gt;"Pending, Subsequently Closed",IF($A7&lt;&gt;"",IF(IFERROR('7. Position (current_at exit)'!AD7,"")="", "Mandatory: Tab 7",IFERROR('7. Position (current_at exit)'!AD7,"")),""), IF($A7&lt;&gt;"",IF(IFERROR('7. Position (current_at exit)'!AD7,"")="", "",IFERROR('7. Position (current_at exit)'!AD7,"")),""))</f>
        <v>Discounted Cash Flows (from an Investment)</v>
      </c>
      <c r="CZ7" s="187" t="str">
        <f>IF($A7&lt;&gt;"",IF(IFERROR('7. Position (current_at exit)'!AE7,"")="", "",IFERROR('7. Position (current_at exit)'!AE7,"")),"")</f>
        <v>n/a</v>
      </c>
      <c r="DA7" s="76" t="str">
        <f>IF($A7&lt;&gt;"",IF(IFERROR('7. Position (current_at exit)'!AF7,"")="", "",IFERROR('7. Position (current_at exit)'!AF7,"")),"")</f>
        <v>n/a</v>
      </c>
      <c r="DB7" s="239" t="str">
        <f>IF($A7&lt;&gt;"",IF(IFERROR('7. Position (current_at exit)'!AG7,"")="", "",IFERROR('7. Position (current_at exit)'!AG7,"")),"")</f>
        <v>n/a</v>
      </c>
      <c r="DC7" s="165">
        <f>IF($A7&lt;&gt;"",IF(IFERROR('7. Position (current_at exit)'!AH7,"")="", "",IFERROR('7. Position (current_at exit)'!AH7,"")),"")</f>
        <v>43281</v>
      </c>
      <c r="DD7" s="165">
        <f>IF($A7&lt;&gt;"",IF(IFERROR('7. Position (current_at exit)'!AI7,"")="", "",IFERROR('7. Position (current_at exit)'!AI7,"")),"")</f>
        <v>43281</v>
      </c>
      <c r="DE7" s="360" t="str">
        <f>IF($A7&lt;&gt;"",IF(IFERROR('7. Position (current_at exit)'!AJ7,"")="", "",IFERROR('7. Position (current_at exit)'!AJ7,"")),"")</f>
        <v/>
      </c>
      <c r="DF7" s="16" t="str">
        <f>IF($A7&lt;&gt;"",IF(IFERROR('7. Position (current_at exit)'!AK7,"")="", "",IFERROR('7. Position (current_at exit)'!AK7,"")),"")</f>
        <v/>
      </c>
      <c r="DG7" s="187" t="str">
        <f>IF($A7&lt;&gt;"",IF(IFERROR('7. Position (current_at exit)'!AL7,"")="", "",IFERROR('7. Position (current_at exit)'!AL7,"")),"")</f>
        <v/>
      </c>
      <c r="DH7" s="76" t="str">
        <f>IF($A7&lt;&gt;"",IF(IFERROR('7. Position (current_at exit)'!AM7,"")="", "",IFERROR('7. Position (current_at exit)'!AM7,"")),"")</f>
        <v/>
      </c>
      <c r="DI7" s="239" t="str">
        <f>IF($A7&lt;&gt;"",IF(IFERROR('7. Position (current_at exit)'!AN7,"")="", "",IFERROR('7. Position (current_at exit)'!AN7,"")),"")</f>
        <v/>
      </c>
      <c r="DJ7" s="165" t="str">
        <f>IF($A7&lt;&gt;"",IF(IFERROR('7. Position (current_at exit)'!AO7,"")="", "",IFERROR('7. Position (current_at exit)'!AO7,"")),"")</f>
        <v/>
      </c>
      <c r="DK7" s="165" t="str">
        <f>IF($A7&lt;&gt;"",IF(IFERROR('7. Position (current_at exit)'!AP7,"")="", "",IFERROR('7. Position (current_at exit)'!AP7,"")),"")</f>
        <v/>
      </c>
      <c r="DL7" s="360" t="str">
        <f>IF($A7&lt;&gt;"",IF(IFERROR('7. Position (current_at exit)'!AQ7,"")="", "",IFERROR('7. Position (current_at exit)'!AQ7,"")),"")</f>
        <v/>
      </c>
      <c r="DM7" s="17" t="str">
        <f>IF(OR($F7="Equity - Publicly Traded", $F7="Equity - Private"), IF($A7&lt;&gt;"",IF(IFERROR('6. Position (at entry)'!N7,"")="", "Mandatory: Tab 6",IFERROR('6. Position (at entry)'!N7,"")),""), IF($A7&lt;&gt;"",IF(IFERROR('6. Position (at entry)'!N7,"")="", "",IFERROR('6. Position (at entry)'!N7,"")),""))</f>
        <v/>
      </c>
      <c r="DN7" s="17" t="str">
        <f>IF(OR($F7="Equity - Publicly Traded", $F7="Equity - Private"), IF($A7&lt;&gt;"",IF(IFERROR('6. Position (at entry)'!O7,"")="", "Mandatory: Tab 6",IFERROR('6. Position (at entry)'!O7,"")),""), IF($A7&lt;&gt;"",IF(IFERROR('6. Position (at entry)'!O7,"")="", "",IFERROR('6. Position (at entry)'!O7,"")),""))</f>
        <v/>
      </c>
      <c r="DO7" s="17" t="str">
        <f>IF(OR($F7="Equity - Publicly Traded", $F7="Equity - Private"), IF($A7&lt;&gt;"",IF(IFERROR('6. Position (at entry)'!P7,"")="", "Mandatory: Tab 6",IFERROR('6. Position (at entry)'!P7,"")),""), IF($A7&lt;&gt;"",IF(IFERROR('6. Position (at entry)'!P7,"")="", "",IFERROR('6. Position (at entry)'!P7,"")),""))</f>
        <v/>
      </c>
      <c r="DP7" s="17" t="str">
        <f>IF(OR($F7="Equity - Publicly Traded", $F7="Equity - Private"), IF($A7&lt;&gt;"",IF(IFERROR('6. Position (at entry)'!Q7,"")="", "Mandatory: Tab 6",IFERROR('6. Position (at entry)'!Q7,"")),""), IF($A7&lt;&gt;"",IF(IFERROR('6. Position (at entry)'!Q7,"")="", "",IFERROR('6. Position (at entry)'!Q7,"")),""))</f>
        <v/>
      </c>
      <c r="DQ7" s="18" t="str">
        <f>IF(OR($F7="Equity - Publicly Traded", $F7="Equity - Private"), IF($A7&lt;&gt;"",IF(IFERROR('6. Position (at entry)'!R7,"")="", "Mandatory: Tab 6",IFERROR('6. Position (at entry)'!R7,"")),""), IF($A7&lt;&gt;"",IF(IFERROR('6. Position (at entry)'!R7,"")="", "",IFERROR('6. Position (at entry)'!R7,"")),""))</f>
        <v/>
      </c>
      <c r="DR7" s="18" t="str">
        <f>IF(OR($F7="Equity - Publicly Traded", $F7="Equity - Private"), IF($A7&lt;&gt;"",IF(IFERROR('6. Position (at entry)'!S7,"")="", "Mandatory: Tab 6",IFERROR('6. Position (at entry)'!S7,"")),""), IF($A7&lt;&gt;"",IF(IFERROR('6. Position (at entry)'!S7,"")="", "",IFERROR('6. Position (at entry)'!S7,"")),""))</f>
        <v/>
      </c>
      <c r="DS7" s="17" t="str">
        <f>IF(OR($F7="Equity - Publicly Traded", $F7="Equity - Private"), IF($A7&lt;&gt;"",IF(IFERROR('6. Position (at entry)'!T7,"")="", "Mandatory: Tab 6",IFERROR('6. Position (at entry)'!T7,"")),""), IF($A7&lt;&gt;"",IF(IFERROR('6. Position (at entry)'!T7,"")="", "",IFERROR('6. Position (at entry)'!T7,"")),""))</f>
        <v/>
      </c>
      <c r="DT7" s="16" t="str">
        <f>IF(OR($F7="Equity - Publicly Traded", $F7="Equity - Private"), IF($A7&lt;&gt;"",IF(IFERROR('6. Position (at entry)'!U7,"")="", "Mandatory: Tab 6",IFERROR('6. Position (at entry)'!U7,"")),""), IF($A7&lt;&gt;"",IF(IFERROR('6. Position (at entry)'!U7,"")="", "",IFERROR('6. Position (at entry)'!U7,"")),""))</f>
        <v/>
      </c>
      <c r="DU7" s="16" t="str">
        <f>IF(OR($F7="Equity - Publicly Traded", $F7="Equity - Private"), IF($A7&lt;&gt;"",IF(IFERROR('6. Position (at entry)'!V7,"")="", "",IFERROR('6. Position (at entry)'!V7,"")),""), IF($A7&lt;&gt;"",IF(IFERROR('6. Position (at entry)'!V7,"")="", "",IFERROR('6. Position (at entry)'!V7,"")),""))</f>
        <v/>
      </c>
      <c r="DV7" s="239" t="str">
        <f>IF(OR($F7="Equity - Publicly Traded", $F7="Equity - Private"), IF($A7&lt;&gt;"",IF(IFERROR('6. Position (at entry)'!W7,"")="", "",IFERROR('6. Position (at entry)'!W7,"")),""), IF($A7&lt;&gt;"",IF(IFERROR('6. Position (at entry)'!W7,"")="", "",IFERROR('6. Position (at entry)'!W7,"")),""))</f>
        <v/>
      </c>
      <c r="DW7" s="239" t="str">
        <f>IF(OR($F7="Equity - Publicly Traded", $F7="Equity - Private"), IF($A7&lt;&gt;"",IF(IFERROR('6. Position (at entry)'!X7,"")="", "",IFERROR('6. Position (at entry)'!X7,"")),""), IF($A7&lt;&gt;"",IF(IFERROR('6. Position (at entry)'!X7,"")="", "",IFERROR('6. Position (at entry)'!X7,"")),""))</f>
        <v/>
      </c>
      <c r="DX7" s="239" t="str">
        <f>IF(OR($F7="Equity - Publicly Traded", $F7="Equity - Private"), IF($A7&lt;&gt;"",IF(IFERROR('6. Position (at entry)'!Y7,"")="", "",IFERROR('6. Position (at entry)'!Y7,"")),""), IF($A7&lt;&gt;"",IF(IFERROR('6. Position (at entry)'!Y7,"")="", "",IFERROR('6. Position (at entry)'!Y7,"")),""))</f>
        <v/>
      </c>
      <c r="DY7" s="360" t="str">
        <f>IF($A7&lt;&gt;"",IF(IFERROR('6. Position (at entry)'!Z7,"")="", "",IFERROR('6. Position (at entry)'!Z7,"")),"")</f>
        <v/>
      </c>
      <c r="DZ7" s="76" t="str">
        <f>IF($A7&lt;&gt;"",IF(IFERROR('6. Position (at entry)'!AA7,"")="", "",IFERROR('6. Position (at entry)'!AA7,"")),"")</f>
        <v>Originated</v>
      </c>
      <c r="EA7" s="76" t="str">
        <f>IF($A7&lt;&gt;"",IF(IFERROR('6. Position (at entry)'!AB7,"")="", "",IFERROR('6. Position (at entry)'!AB7,"")),"")</f>
        <v>Fixed</v>
      </c>
      <c r="EB7" s="78" t="str">
        <f>IF($A7&lt;&gt;"",IF(IFERROR('6. Position (at entry)'!AC7,"")="", "",IFERROR('6. Position (at entry)'!AC7,"")),"")</f>
        <v/>
      </c>
      <c r="EC7" s="78" t="str">
        <f>IF($A7&lt;&gt;"",IF(IFERROR('6. Position (at entry)'!AD7,"")="", "",IFERROR('6. Position (at entry)'!AD7,"")),"")</f>
        <v/>
      </c>
      <c r="ED7" s="226">
        <f>IF($A7&lt;&gt;"",IF(IFERROR('6. Position (at entry)'!AE7,"")="", "",IFERROR('6. Position (at entry)'!AE7,"")),"")</f>
        <v>7.4999999999999997E-2</v>
      </c>
      <c r="EE7" s="80">
        <f>IF($A7&lt;&gt;"",IF(IFERROR('6. Position (at entry)'!AF7,"")="", "",IFERROR('6. Position (at entry)'!AF7,"")),"")</f>
        <v>0</v>
      </c>
      <c r="EF7" s="80">
        <f>IF($A7&lt;&gt;"",IF(IFERROR('6. Position (at entry)'!AG7,"")="", "",IFERROR('6. Position (at entry)'!AG7,"")),"")</f>
        <v>0.05</v>
      </c>
      <c r="EG7" s="80">
        <f>IF($A7&lt;&gt;"",IF(IFERROR('6. Position (at entry)'!AH7,"")="", "",IFERROR('6. Position (at entry)'!AH7,"")),"")</f>
        <v>0.9</v>
      </c>
      <c r="EH7" s="360" t="str">
        <f>IF($A7&lt;&gt;"",IF(IFERROR('6. Position (at entry)'!AI7,"")="", "",IFERROR('6. Position (at entry)'!AI7,"")),"")</f>
        <v/>
      </c>
    </row>
    <row r="8" spans="1:139" ht="15" customHeight="1" x14ac:dyDescent="0.2">
      <c r="A8" s="16" t="str">
        <f>IF(ISBLANK('6. Position (at entry)'!A8), "", '6. Position (at entry)'!A8)</f>
        <v>Company C</v>
      </c>
      <c r="B8" s="347">
        <f>IF($A8&lt;&gt;"",IF(IFERROR('6. Position (at entry)'!B8,"")="", "Mandatory: Tab 6",IFERROR('6. Position (at entry)'!B8,"")),"")</f>
        <v>4</v>
      </c>
      <c r="C8" s="16" t="str">
        <f>IF($A8&lt;&gt;"",IF(IFERROR(VLOOKUP($A8, '4. Company (at entry)'!$1:$1048576,2,FALSE),"")="","Mandatory: Tab 4",IFERROR(VLOOKUP($A8, '4. Company (at entry)'!$1:$1048576,2,FALSE),"")), "")</f>
        <v>AUD</v>
      </c>
      <c r="D8" s="16" t="str">
        <f>IF($A8&lt;&gt;"",IF(IFERROR('7. Position (current_at exit)'!D8,"")="", "Mandatory: Tab 7",IFERROR('7. Position (current_at exit)'!D8,"")),"")</f>
        <v>Active, No Partial Exits</v>
      </c>
      <c r="E8" s="16" t="str">
        <f>IF($A8&lt;&gt;"",IF(IFERROR('7. Position (current_at exit)'!E8,"")="", "Mandatory: Tab 7",IFERROR('7. Position (current_at exit)'!E8,"")),"")</f>
        <v>Equity - Private</v>
      </c>
      <c r="F8" s="16" t="str">
        <f>IF($A8&lt;&gt;"",IF(IFERROR('6. Position (at entry)'!D8,"")="", "Mandatory: Tab 6",IFERROR('6. Position (at entry)'!D8,"")),"")</f>
        <v>Equity - Private</v>
      </c>
      <c r="G8" s="16" t="str">
        <f>IF($A8&lt;&gt;"",IF(IFERROR('6. Position (at entry)'!E8,"")="", "Mandatory: Tab 6",IFERROR('6. Position (at entry)'!E8,"")),"")</f>
        <v>Full Auction</v>
      </c>
      <c r="H8" s="16" t="str">
        <f>IF($A8&lt;&gt;"",IF(IFERROR('6. Position (at entry)'!F8,"")="", "Mandatory: Tab 6",IFERROR('6. Position (at entry)'!F8,"")),"")</f>
        <v>Financial Sponsor</v>
      </c>
      <c r="I8" s="16" t="str">
        <f>IF($A8&lt;&gt;"",IF(IFERROR('6. Position (at entry)'!G8,"")="", "Mandatory: Tab 6",IFERROR('6. Position (at entry)'!G8,"")),"")</f>
        <v>Buyout</v>
      </c>
      <c r="J8" s="16" t="str">
        <f>IF($A8&lt;&gt;"",IF(IFERROR('6. Position (at entry)'!H8,"")="", "Mandatory: Tab 6",IFERROR('6. Position (at entry)'!H8,"")),"")</f>
        <v>Co-Lead</v>
      </c>
      <c r="K8" s="159">
        <f>IF($A8&lt;&gt;"",IF(IFERROR('6. Position (at entry)'!I8,"")="", "Mandatory: Tab 6",IFERROR('6. Position (at entry)'!I8,"")),"")</f>
        <v>42972</v>
      </c>
      <c r="L8" s="16" t="str">
        <f>IF($A8&lt;&gt;"",IF(IFERROR('6. Position (at entry)'!J8,"")="", "Mandatory: Tab 6",IFERROR('6. Position (at entry)'!J8,"")),"")</f>
        <v>Carol Carlson</v>
      </c>
      <c r="M8" s="16" t="str">
        <f>IF($A8&lt;&gt;"",IF(IFERROR('6. Position (at entry)'!K8,"")="", "Mandatory: Tab 6",IFERROR('6. Position (at entry)'!K8,"")),"")</f>
        <v>Simpson, Szyslak, Gumble</v>
      </c>
      <c r="N8" s="16" t="str">
        <f>IF($A8&lt;&gt;"",IF(IFERROR('6. Position (at entry)'!L8,"")="", "",IFERROR('6. Position (at entry)'!L8,"")),"")</f>
        <v>Moleman Capital Partners</v>
      </c>
      <c r="O8" s="360" t="str">
        <f>IF($A8&lt;&gt;"",IF(IFERROR('6. Position (at entry)'!M8,"")="", "",IFERROR('6. Position (at entry)'!M8,"")),"")</f>
        <v/>
      </c>
      <c r="P8" s="16" t="str">
        <f>IF($A8&lt;&gt;"",IF(IFERROR(VLOOKUP($A8,'5. Company (current_at exit)'!$1:$1048576,3,FALSE),"")="","",IFERROR(VLOOKUP($A8,'5. Company (current_at exit)'!$1:$1048576,3,FALSE),"")), "")</f>
        <v>21: Mining, Quarrying, and Oil and Gas Extraction</v>
      </c>
      <c r="Q8" s="16" t="str">
        <f>IF($A8&lt;&gt;"",IF(IFERROR(VLOOKUP($A8,'5. Company (current_at exit)'!$1:$1048576,4,FALSE),"")="","",IFERROR(VLOOKUP($A8,'5. Company (current_at exit)'!$1:$1048576,4,FALSE),"")), "")</f>
        <v>2131: Support Activities for Mining</v>
      </c>
      <c r="R8" s="16" t="str">
        <f>IF($A8&lt;&gt;"",IF(IFERROR(VLOOKUP($A8,'5. Company (current_at exit)'!$1:$1048576,5,FALSE),"")="","",IFERROR(VLOOKUP($A8,'5. Company (current_at exit)'!$1:$1048576,5,FALSE),"")), "")</f>
        <v/>
      </c>
      <c r="S8" s="16" t="str">
        <f>IF($A8&lt;&gt;"",IF(IFERROR(VLOOKUP($A8,'5. Company (current_at exit)'!$1:$1048576,6,FALSE),"")="","",IFERROR(VLOOKUP($A8,'5. Company (current_at exit)'!$1:$1048576,6,FALSE),"")), "")</f>
        <v/>
      </c>
      <c r="T8" s="16" t="str">
        <f>IF($A8&lt;&gt;"",IF(IFERROR(VLOOKUP($A8,'5. Company (current_at exit)'!$1:$1048576,7,FALSE),"")="","Mandatory: Tab 5",IFERROR(VLOOKUP($A8,'5. Company (current_at exit)'!$1:$1048576,7,FALSE),"")), "")</f>
        <v>Iron-ore integration inventions</v>
      </c>
      <c r="U8" s="72">
        <f>IF($A8&lt;&gt;"",IF(IFERROR(VLOOKUP($A8,'5. Company (current_at exit)'!$1:$1048576,8,FALSE),"")="","Mandatory: Tab 5",IFERROR(VLOOKUP($A8,'5. Company (current_at exit)'!$1:$1048576,8,FALSE),"")), "")</f>
        <v>15</v>
      </c>
      <c r="V8" s="16" t="str">
        <f>IF($A8&lt;&gt;"",IF(IFERROR(VLOOKUP($A8,'5. Company (current_at exit)'!$1:$1048576,9,FALSE),"")="","",IFERROR(VLOOKUP($A8,'5. Company (current_at exit)'!$1:$1048576,9,FALSE),"")), "")</f>
        <v>fka, Cis4 Cookie</v>
      </c>
      <c r="W8" s="16" t="str">
        <f>IF($A8&lt;&gt;"",IF(IFERROR(VLOOKUP($A8,'5. Company (current_at exit)'!$1:$1048576,10,FALSE),"")="","Mandatory: Tab 5",IFERROR(VLOOKUP($A8,'5. Company (current_at exit)'!$1:$1048576,10,FALSE),"")), "")</f>
        <v>www.companyc.com</v>
      </c>
      <c r="X8" s="73" t="str">
        <f>IF($A8&lt;&gt;"",IF(IFERROR(VLOOKUP($A8,'5. Company (current_at exit)'!$1:$1048576,11,FALSE),"")="","Mandatory: Tab 5",IFERROR(VLOOKUP($A8,'5. Company (current_at exit)'!$1:$1048576,11,FALSE),"")), "")</f>
        <v>June</v>
      </c>
      <c r="Y8" s="73" t="str">
        <f>IF($A8&lt;&gt;"",IF(IFERROR(VLOOKUP($A8,'5. Company (current_at exit)'!$1:$1048576,12,FALSE),"")="","",IFERROR(VLOOKUP($A8,'5. Company (current_at exit)'!$1:$1048576,12,FALSE),"")), "")</f>
        <v/>
      </c>
      <c r="Z8" s="73" t="str">
        <f>IF($A8&lt;&gt;"",IF(IFERROR(VLOOKUP($A8,'5. Company (current_at exit)'!$1:$1048576,13,FALSE),"")="","",IFERROR(VLOOKUP($A8,'5. Company (current_at exit)'!$1:$1048576,13,FALSE),"")), "")</f>
        <v/>
      </c>
      <c r="AA8" s="16" t="str">
        <f>IF($A8&lt;&gt;"",IF(IFERROR(VLOOKUP($A8,'5. Company (current_at exit)'!$1:$1048576,14,FALSE),"")="","Mandatory: Tab 5",IFERROR(VLOOKUP($A8,'5. Company (current_at exit)'!$1:$1048576,14,FALSE),"")), "")</f>
        <v>Australia</v>
      </c>
      <c r="AB8" s="16" t="str">
        <f>IF($A8&lt;&gt;"",IF(IFERROR(VLOOKUP($A8,'5. Company (current_at exit)'!$1:$1048576,15,FALSE),"")="","Mandatory: Tab 5",IFERROR(VLOOKUP($A8,'5. Company (current_at exit)'!$1:$1048576,15,FALSE),"")), "")</f>
        <v>Europe and Central Asia</v>
      </c>
      <c r="AC8" s="360" t="str">
        <f>IF($A8&lt;&gt;"",IF(IFERROR(VLOOKUP($A8,'5. Company (current_at exit)'!$1:$1048576,16,FALSE),"")="","",IFERROR(VLOOKUP($A8,'5. Company (current_at exit)'!$1:$1048576,16,FALSE),"")), "")</f>
        <v>North America, East Asia and Pacific</v>
      </c>
      <c r="AD8" s="16" t="str">
        <f>IF($A8&lt;&gt;"",IF(IFERROR(VLOOKUP($A8,'5. Company (current_at exit)'!$1:$1048576,17,FALSE),"")="","",IFERROR(VLOOKUP($A8,'5. Company (current_at exit)'!$1:$1048576,17,FALSE),"")), "")</f>
        <v>Australia</v>
      </c>
      <c r="AE8" s="401" t="str">
        <f>IF($A8&lt;&gt;"",IF(IFERROR(VLOOKUP($A8,'5. Company (current_at exit)'!$1:$1048576,18,FALSE),"")="","",IFERROR(VLOOKUP($A8,'5. Company (current_at exit)'!$1:$1048576,18,FALSE),"")), "")</f>
        <v/>
      </c>
      <c r="AF8" s="16" t="str">
        <f>IF($A8&lt;&gt;"",IF(IFERROR(VLOOKUP($A8,'5. Company (current_at exit)'!$1:$1048576,19,FALSE),"")="","Mandatory: Tab 5",IFERROR(VLOOKUP($A8,'5. Company (current_at exit)'!$1:$1048576,19,FALSE),"")), "")</f>
        <v>No</v>
      </c>
      <c r="AG8" s="159" t="str">
        <f>IF($AF8="Yes",IF($A8&lt;&gt;"",IF(IFERROR(VLOOKUP($A8,'5. Company (current_at exit)'!$1:$1048576,20,FALSE),"")="","Mandatory: Tab 5",IFERROR(VLOOKUP($A8,'5. Company (current_at exit)'!$1:$1048576,20,FALSE),"")), ""),IF($A8&lt;&gt;"",IF(IFERROR(VLOOKUP($A8,'5. Company (current_at exit)'!$1:$1048576,20,FALSE),"")="","",IFERROR(VLOOKUP($A8,'5. Company (current_at exit)'!$1:$1048576,20,FALSE),"")), ""))</f>
        <v/>
      </c>
      <c r="AH8" s="159" t="str">
        <f>IF($AF8="Yes",IF($A8&lt;&gt;"",IF(IFERROR(VLOOKUP($A8,'5. Company (current_at exit)'!$1:$1048576,21,FALSE),"")="","Mandatory: Tab 5",IFERROR(VLOOKUP($A8,'5. Company (current_at exit)'!$1:$1048576,21,FALSE),"")), ""),IF($A8&lt;&gt;"",IF(IFERROR(VLOOKUP($A8,'5. Company (current_at exit)'!$1:$1048576,21,FALSE),"")="","",IFERROR(VLOOKUP($A8,'5. Company (current_at exit)'!$1:$1048576,21,FALSE),"")), ""))</f>
        <v/>
      </c>
      <c r="AI8" s="69" t="str">
        <f>IF($AF8="Yes",IF($A8&lt;&gt;"",IF(IFERROR(VLOOKUP($A8,'5. Company (current_at exit)'!$1:$1048576,22,FALSE),"")="","Mandatory: Tab 5",IFERROR(VLOOKUP($A8,'5. Company (current_at exit)'!$1:$1048576,22,FALSE),"")), ""),IF($A8&lt;&gt;"",IF(IFERROR(VLOOKUP($A8,'5. Company (current_at exit)'!$1:$1048576,22,FALSE),"")="","",IFERROR(VLOOKUP($A8,'5. Company (current_at exit)'!$1:$1048576,22,FALSE),"")), ""))</f>
        <v/>
      </c>
      <c r="AJ8" s="69" t="str">
        <f>IF($AF8="Yes",IF($A8&lt;&gt;"",IF(IFERROR(VLOOKUP($A8,'5. Company (current_at exit)'!$1:$1048576,23,FALSE),"")="","Mandatory: Tab 5",IFERROR(VLOOKUP($A8,'5. Company (current_at exit)'!$1:$1048576,23,FALSE),"")), ""),IF($A8&lt;&gt;"",IF(IFERROR(VLOOKUP($A8,'5. Company (current_at exit)'!$1:$1048576,23,FALSE),"")="","",IFERROR(VLOOKUP($A8,'5. Company (current_at exit)'!$1:$1048576,23,FALSE),"")), ""))</f>
        <v/>
      </c>
      <c r="AK8" s="159" t="str">
        <f>IF($AF8="Yes",IF($A8&lt;&gt;"",IF(IFERROR(VLOOKUP($A8,'5. Company (current_at exit)'!$1:$1048576,24,FALSE),"")="","",IFERROR(VLOOKUP($A8,'5. Company (current_at exit)'!$1:$1048576,24,FALSE),"")), ""),IF($A8&lt;&gt;"",IF(IFERROR(VLOOKUP($A8,'5. Company (current_at exit)'!$1:$1048576,24,FALSE),"")="","",IFERROR(VLOOKUP($A8,'5. Company (current_at exit)'!$1:$1048576,24,FALSE),"")), ""))</f>
        <v/>
      </c>
      <c r="AL8" s="403" t="str">
        <f>IF($A8&lt;&gt;"",IF(IFERROR(VLOOKUP($A8,'5. Company (current_at exit)'!$1:$1048576,25,FALSE),"")="","",IFERROR(VLOOKUP($A8,'5. Company (current_at exit)'!$1:$1048576,25,FALSE),"")), "")</f>
        <v/>
      </c>
      <c r="AM8" s="17">
        <f>IF($A8&lt;&gt;"",IF(IFERROR(VLOOKUP($A8,'5. Company (current_at exit)'!$1:$1048576,26,FALSE),"")="","Mandatory: Tab 5",IFERROR(VLOOKUP($A8,'5. Company (current_at exit)'!$1:$1048576,26,FALSE),"")), "")</f>
        <v>30000000</v>
      </c>
      <c r="AN8" s="17">
        <f>IF($A8&lt;&gt;"",IF(IFERROR(VLOOKUP($A8,'5. Company (current_at exit)'!$1:$1048576,27,FALSE),"")="","Mandatory: Tab 5",IFERROR(VLOOKUP($A8,'5. Company (current_at exit)'!$1:$1048576,27,FALSE),"")), "")</f>
        <v>130000000</v>
      </c>
      <c r="AO8" s="17">
        <f>IF($A8&lt;&gt;"",IF(IFERROR(VLOOKUP($A8,'5. Company (current_at exit)'!$1:$1048576,28,FALSE),"")="","Mandatory: Tab 5",IFERROR(VLOOKUP($A8,'5. Company (current_at exit)'!$1:$1048576,28,FALSE),"")), "")</f>
        <v>7000000</v>
      </c>
      <c r="AP8" s="17">
        <f>IF($A8&lt;&gt;"",IF(IFERROR(VLOOKUP($A8,'5. Company (current_at exit)'!$1:$1048576,29,FALSE),"")="","Mandatory: Tab 5",IFERROR(VLOOKUP($A8,'5. Company (current_at exit)'!$1:$1048576,29,FALSE),"")), "")</f>
        <v>100000000</v>
      </c>
      <c r="AQ8" s="17">
        <f>IF($A8&lt;&gt;"",IF(IFERROR(VLOOKUP($A8,'5. Company (current_at exit)'!$1:$1048576,30,FALSE),"")="","Mandatory: Tab 5",IFERROR(VLOOKUP($A8,'5. Company (current_at exit)'!$1:$1048576,30,FALSE),"")), "")</f>
        <v>150100000</v>
      </c>
      <c r="AR8" s="17">
        <f>IF($A8&lt;&gt;"",IF(IFERROR(VLOOKUP($A8,'5. Company (current_at exit)'!$1:$1048576,31,FALSE),"")="","Mandatory: Tab 5",IFERROR(VLOOKUP($A8,'5. Company (current_at exit)'!$1:$1048576,31,FALSE),"")), "")</f>
        <v>17600000</v>
      </c>
      <c r="AS8" s="17">
        <f>IF($A8&lt;&gt;"",IF(IFERROR(VLOOKUP($A8,'5. Company (current_at exit)'!$1:$1048576,32,FALSE),"")="","Mandatory: Tab 5",IFERROR(VLOOKUP($A8,'5. Company (current_at exit)'!$1:$1048576,32,FALSE),"")), "")</f>
        <v>267700000</v>
      </c>
      <c r="AT8" s="17">
        <f>IF($A8&lt;&gt;"",IF(IFERROR(VLOOKUP($A8,'5. Company (current_at exit)'!$1:$1048576,33,FALSE),"")="","Mandatory: Tab 5",IFERROR(VLOOKUP($A8,'5. Company (current_at exit)'!$1:$1048576,33,FALSE),"")), "")</f>
        <v>10000000</v>
      </c>
      <c r="AU8" s="17">
        <f>IF($A8&lt;&gt;"",IF(IFERROR(VLOOKUP($A8,'5. Company (current_at exit)'!$1:$1048576,34,FALSE),"")="","",IFERROR(VLOOKUP($A8,'5. Company (current_at exit)'!$1:$1048576,34,FALSE),"")), "")</f>
        <v>20000000</v>
      </c>
      <c r="AV8" s="241">
        <f>IF($A8&lt;&gt;"",IF(IFERROR(VLOOKUP($A8,'5. Company (current_at exit)'!$1:$1048576,35,FALSE),"")="","",IFERROR(VLOOKUP($A8,'5. Company (current_at exit)'!$1:$1048576,35,FALSE),"")), "")</f>
        <v>0</v>
      </c>
      <c r="AW8" s="17" t="str">
        <f>IF($D8="Fully Exited",IF($A8&lt;&gt;"",IF(IFERROR(VLOOKUP($A8,'5. Company (current_at exit)'!$1:$1048576,36,FALSE),"")="","",IFERROR(VLOOKUP($A8,'5. Company (current_at exit)'!$1:$1048576,36,FALSE),"")), ""),IF($A8&lt;&gt;"",IF(IFERROR(VLOOKUP($A8,'5. Company (current_at exit)'!$1:$1048576,36,FALSE),"")="","",IFERROR(VLOOKUP($A8,'5. Company (current_at exit)'!$1:$1048576,36,FALSE),"")), ""))</f>
        <v/>
      </c>
      <c r="AX8" s="239">
        <f>IF($A8&lt;&gt;"",IF(IFERROR(VLOOKUP($A8,'5. Company (current_at exit)'!$1:$1048576,37,FALSE),"")="","",IFERROR(VLOOKUP($A8,'5. Company (current_at exit)'!$1:$1048576,37,FALSE),"")), "")</f>
        <v>1800000</v>
      </c>
      <c r="AY8" s="204">
        <f>IF($A8&lt;&gt;"",IF(IFERROR(VLOOKUP($A8,'5. Company (current_at exit)'!$1:$1048576,38,FALSE),"")="","",IFERROR(VLOOKUP($A8,'5. Company (current_at exit)'!$1:$1048576,38,FALSE),"")), "")</f>
        <v>18.399999999999999</v>
      </c>
      <c r="AZ8" s="244">
        <f>IF($A8&lt;&gt;"",IF(IFERROR(VLOOKUP($A8,'5. Company (current_at exit)'!$1:$1048576,39,FALSE),"")="","",IFERROR(VLOOKUP($A8,'5. Company (current_at exit)'!$1:$1048576,39,FALSE),"")), "")</f>
        <v>32800000</v>
      </c>
      <c r="BA8" s="244">
        <f>IF($A8&lt;&gt;"",IF(IFERROR(VLOOKUP($A8,'5. Company (current_at exit)'!$1:$1048576,40,FALSE),"")="","",IFERROR(VLOOKUP($A8,'5. Company (current_at exit)'!$1:$1048576,40,FALSE),"")), "")</f>
        <v>31000000</v>
      </c>
      <c r="BB8" s="244">
        <f>IF($A8&lt;&gt;"",IF(IFERROR(VLOOKUP($A8,'5. Company (current_at exit)'!$1:$1048576,41,FALSE),"")="","",IFERROR(VLOOKUP($A8,'5. Company (current_at exit)'!$1:$1048576,41,FALSE),"")), "")</f>
        <v>166000000</v>
      </c>
      <c r="BC8" s="76" t="str">
        <f>IF($A8&lt;&gt;"",IF(IFERROR(VLOOKUP($A8,'5. Company (current_at exit)'!$1:$1048576,42,FALSE),"")="","",IFERROR(VLOOKUP($A8,'5. Company (current_at exit)'!$1:$1048576,42,FALSE),"")), "")</f>
        <v>Performing</v>
      </c>
      <c r="BD8" s="76" t="str">
        <f>IF($A8&lt;&gt;"",IF(IFERROR(VLOOKUP($A8,'5. Company (current_at exit)'!$1:$1048576,43,FALSE),"")="","",IFERROR(VLOOKUP($A8,'5. Company (current_at exit)'!$1:$1048576,43,FALSE),"")), "")</f>
        <v>Waived</v>
      </c>
      <c r="BE8" s="239">
        <f>IF($A8&lt;&gt;"",IF(IFERROR(VLOOKUP($A8,'5. Company (current_at exit)'!$1:$1048576,44,FALSE),"")="","",IFERROR(VLOOKUP($A8,'5. Company (current_at exit)'!$1:$1048576,44,FALSE),"")), "")</f>
        <v>80000000</v>
      </c>
      <c r="BF8" s="239">
        <f>IF($A8&lt;&gt;"",IF(IFERROR(VLOOKUP($A8,'5. Company (current_at exit)'!$1:$1048576,45,FALSE),"")="","",IFERROR(VLOOKUP($A8,'5. Company (current_at exit)'!$1:$1048576,45,FALSE),"")), "")</f>
        <v>80000000</v>
      </c>
      <c r="BG8" s="239">
        <f>IF($A8&lt;&gt;"",IF(IFERROR(VLOOKUP($A8,'5. Company (current_at exit)'!$1:$1048576,46,FALSE),"")="","",IFERROR(VLOOKUP($A8,'5. Company (current_at exit)'!$1:$1048576,46,FALSE),"")), "")</f>
        <v>0</v>
      </c>
      <c r="BH8" s="239">
        <f>IF($A8&lt;&gt;"",IF(IFERROR(VLOOKUP($A8,'5. Company (current_at exit)'!$1:$1048576,47,FALSE),"")="","",IFERROR(VLOOKUP($A8,'5. Company (current_at exit)'!$1:$1048576,47,FALSE),"")), "")</f>
        <v>0</v>
      </c>
      <c r="BI8" s="239">
        <f>IF($A8&lt;&gt;"",IF(IFERROR(VLOOKUP($A8,'5. Company (current_at exit)'!$1:$1048576,48,FALSE),"")="","",IFERROR(VLOOKUP($A8,'5. Company (current_at exit)'!$1:$1048576,48,FALSE),"")), "")</f>
        <v>0</v>
      </c>
      <c r="BJ8" s="360" t="str">
        <f>IF($A8&lt;&gt;"",IF(IFERROR(VLOOKUP($A8,'5. Company (current_at exit)'!$1:$1048576,49,FALSE),"")="","",IFERROR(VLOOKUP($A8,'5. Company (current_at exit)'!$1:$1048576,49,FALSE),"")), "")</f>
        <v/>
      </c>
      <c r="BK8" s="76">
        <f>IF($A8&lt;&gt;"",IF(IFERROR(VLOOKUP($A8,'5. Company (current_at exit)'!$1:$1048576,50,FALSE),"")="","Mandatory: Tab 5",IFERROR(VLOOKUP($A8,'5. Company (current_at exit)'!$1:$1048576,50,FALSE),"")), "")</f>
        <v>1</v>
      </c>
      <c r="BL8" s="483">
        <f>IF($A8&lt;&gt;"",IF(IFERROR(VLOOKUP($A8,'5. Company (current_at exit)'!$1:$1048576,51,FALSE),"")="","Mandatory: Tab 5",IFERROR(VLOOKUP($A8,'5. Company (current_at exit)'!$1:$1048576,51,FALSE),"")), "")</f>
        <v>45000000</v>
      </c>
      <c r="BM8" s="483">
        <f>IF($A8&lt;&gt;"",IF(IFERROR(VLOOKUP($A8,'5. Company (current_at exit)'!$1:$1048576,52,FALSE),"")="","Mandatory: Tab 5",IFERROR(VLOOKUP($A8,'5. Company (current_at exit)'!$1:$1048576,52,FALSE),"")), "")</f>
        <v>1000000</v>
      </c>
      <c r="BN8" s="483">
        <f>IF($A8&lt;&gt;"",IF(IFERROR(VLOOKUP($A8,'5. Company (current_at exit)'!$1:$1048576,53,FALSE),"")="","Mandatory: Tab 5",IFERROR(VLOOKUP($A8,'5. Company (current_at exit)'!$1:$1048576,53,FALSE),"")), "")</f>
        <v>7500000</v>
      </c>
      <c r="BO8" s="360" t="str">
        <f>IF($A8&lt;&gt;"",IF(IFERROR(VLOOKUP($A8,'5. Company (current_at exit)'!$1:$1048576,54,FALSE),"")="","",IFERROR(VLOOKUP($A8,'5. Company (current_at exit)'!$1:$1048576,54,FALSE),"")), "")</f>
        <v/>
      </c>
      <c r="BP8" s="17">
        <f>IF($A8&lt;&gt;"",IF(IFERROR(VLOOKUP($A8, '4. Company (at entry)'!$1:$1048576,3,FALSE),"")="","Mandatory: Tab 4",IFERROR(VLOOKUP($A8, '4. Company (at entry)'!$1:$1048576,3,FALSE),"")), "")</f>
        <v>35000000</v>
      </c>
      <c r="BQ8" s="17">
        <f>IF($A8&lt;&gt;"",IF(IFERROR(VLOOKUP($A8, '4. Company (at entry)'!$1:$1048576,4,FALSE),"")="","Mandatory: Tab 4",IFERROR(VLOOKUP($A8, '4. Company (at entry)'!$1:$1048576,4,FALSE),"")), "")</f>
        <v>62500000</v>
      </c>
      <c r="BR8" s="17">
        <f>IF($A8&lt;&gt;"",IF(IFERROR(VLOOKUP($A8, '4. Company (at entry)'!$1:$1048576,5,FALSE),"")="","Mandatory: Tab 4",IFERROR(VLOOKUP($A8, '4. Company (at entry)'!$1:$1048576,5,FALSE),"")), "")</f>
        <v>7500000</v>
      </c>
      <c r="BS8" s="17">
        <f>IF($A8&lt;&gt;"",IF(IFERROR(VLOOKUP($A8, '4. Company (at entry)'!$1:$1048576,6,FALSE),"")="","Mandatory: Tab 4",IFERROR(VLOOKUP($A8, '4. Company (at entry)'!$1:$1048576,6,FALSE),"")), "")</f>
        <v>250000000</v>
      </c>
      <c r="BT8" s="17">
        <f>IF($A8&lt;&gt;"",IF(IFERROR(VLOOKUP($A8, '4. Company (at entry)'!$1:$1048576,7,FALSE),"")="","Mandatory: Tab 4",IFERROR(VLOOKUP($A8, '4. Company (at entry)'!$1:$1048576,7,FALSE),"")), "")</f>
        <v>87500000</v>
      </c>
      <c r="BU8" s="17">
        <f>IF($A8&lt;&gt;"",IF(IFERROR(VLOOKUP($A8, '4. Company (at entry)'!$1:$1048576,8,FALSE),"")="","Mandatory: Tab 4",IFERROR(VLOOKUP($A8, '4. Company (at entry)'!$1:$1048576,8,FALSE),"")), "")</f>
        <v>22000000</v>
      </c>
      <c r="BV8" s="17">
        <f>IF($A8&lt;&gt;"",IF(IFERROR(VLOOKUP($A8, '4. Company (at entry)'!$1:$1048576,9,FALSE),"")="","Mandatory: Tab 4",IFERROR(VLOOKUP($A8, '4. Company (at entry)'!$1:$1048576,9,FALSE),"")), "")</f>
        <v>359500000</v>
      </c>
      <c r="BW8" s="17">
        <f>IF($A8&lt;&gt;"",IF(IFERROR(VLOOKUP($A8, '4. Company (at entry)'!$1:$1048576,10,FALSE),"")="","",IFERROR(VLOOKUP($A8, '4. Company (at entry)'!$1:$1048576,10,FALSE),"")), "")</f>
        <v>30000000</v>
      </c>
      <c r="BX8" s="208">
        <f>IF($A8&lt;&gt;"",IF(IFERROR(VLOOKUP($A8, '4. Company (at entry)'!$1:$1048576,11,FALSE),"")="","",IFERROR(VLOOKUP($A8, '4. Company (at entry)'!$1:$1048576,11,FALSE),"")), "")</f>
        <v>0</v>
      </c>
      <c r="BY8" s="17">
        <f>IF($A8&lt;&gt;"",IF(IFERROR(VLOOKUP($A8, '4. Company (at entry)'!$1:$1048576,12,FALSE),"")="","",IFERROR(VLOOKUP($A8, '4. Company (at entry)'!$1:$1048576,12,FALSE),"")), "")</f>
        <v>5000</v>
      </c>
      <c r="BZ8" s="360" t="str">
        <f>IF($A8&lt;&gt;"",IF(IFERROR(VLOOKUP($A8, '4. Company (at entry)'!$1:$1048576,13,FALSE),"")="","",IFERROR(VLOOKUP($A8, '4. Company (at entry)'!$1:$1048576,13,FALSE),"")), "")</f>
        <v/>
      </c>
      <c r="CA8" s="17">
        <f>IF($A8&lt;&gt;"",IF(IFERROR('7. Position (current_at exit)'!F8,"")="", "Mandatory: Tab 7",IFERROR('7. Position (current_at exit)'!F8,"")),"")</f>
        <v>12000000</v>
      </c>
      <c r="CB8" s="17">
        <f>IF($D8&lt;&gt;"Pending, Subsequently Closed",IF($A8&lt;&gt;"",IF(IFERROR('7. Position (current_at exit)'!G8,"")="", "Mandatory: Tab 7",IFERROR('7. Position (current_at exit)'!G8,"")),""), IF($A8&lt;&gt;"",IF(IFERROR('7. Position (current_at exit)'!G8,"")="", "",IFERROR('7. Position (current_at exit)'!G8,"")),""))</f>
        <v>10631000</v>
      </c>
      <c r="CC8" s="17">
        <f>IF($D8&lt;&gt;"Pending, Subsequently Closed",IF($A8&lt;&gt;"",IF(IFERROR('7. Position (current_at exit)'!H8,"")="", "Mandatory: Tab 7",IFERROR('7. Position (current_at exit)'!H8,"")),""), IF($A8&lt;&gt;"",IF(IFERROR('7. Position (current_at exit)'!H8,"")="", "",IFERROR('7. Position (current_at exit)'!H8,"")),""))</f>
        <v>10631000</v>
      </c>
      <c r="CD8" s="17">
        <f>IF($D8&lt;&gt;"Pending, Subsequently Closed",IF($A8&lt;&gt;"",IF(IFERROR('7. Position (current_at exit)'!I8,"")="", "Mandatory: Tab 7",IFERROR('7. Position (current_at exit)'!I8,"")),""), IF($A8&lt;&gt;"",IF(IFERROR('7. Position (current_at exit)'!I8,"")="", "",IFERROR('7. Position (current_at exit)'!I8,"")),""))</f>
        <v>14883400</v>
      </c>
      <c r="CE8" s="17">
        <f>IF($D8&lt;&gt;"Pending, Subsequently Closed",IF($A8&lt;&gt;"",IF(IFERROR('7. Position (current_at exit)'!J8,"")="", "Mandatory: Tab 7",IFERROR('7. Position (current_at exit)'!J8,"")),""), IF($A8&lt;&gt;"",IF(IFERROR('7. Position (current_at exit)'!J8,"")="", "",IFERROR('7. Position (current_at exit)'!J8,"")),""))</f>
        <v>0</v>
      </c>
      <c r="CF8" s="208">
        <f>IF($D8&lt;&gt;"Pending, Subsequently Closed",IF($A8&lt;&gt;"",IF(IFERROR('7. Position (current_at exit)'!K8,"")="", "Mandatory: Tab 7",IFERROR('7. Position (current_at exit)'!K8,"")),""), IF($A8&lt;&gt;"",IF(IFERROR('7. Position (current_at exit)'!K8,"")="", "",IFERROR('7. Position (current_at exit)'!K8,"")),""))</f>
        <v>0.182</v>
      </c>
      <c r="CG8" s="186">
        <f>IF($D8&lt;&gt;"Pending, Subsequently Closed",IF($A8&lt;&gt;"",IF(IFERROR('7. Position (current_at exit)'!L8,"")="", "Mandatory: Tab 7",IFERROR('7. Position (current_at exit)'!L8,"")),""), IF($A8&lt;&gt;"",IF(IFERROR('7. Position (current_at exit)'!L8,"")="", "",IFERROR('7. Position (current_at exit)'!L8,"")),""))</f>
        <v>1.4</v>
      </c>
      <c r="CH8" s="186">
        <f>IF($D8&lt;&gt;"Pending, Subsequently Closed",IF($A8&lt;&gt;"",IF(IFERROR('7. Position (current_at exit)'!M8,"")="", "Mandatory: Tab 7",IFERROR('7. Position (current_at exit)'!M8,"")),""), IF($A8&lt;&gt;"",IF(IFERROR('7. Position (current_at exit)'!M8,"")="", "",IFERROR('7. Position (current_at exit)'!M8,"")),""))</f>
        <v>0</v>
      </c>
      <c r="CI8" s="186">
        <f>IF($D8&lt;&gt;"Pending, Subsequently Closed",IF($A8&lt;&gt;"",IF(IFERROR('7. Position (current_at exit)'!N8,"")="", "Mandatory: Tab 7",IFERROR('7. Position (current_at exit)'!N8,"")),""), IF($A8&lt;&gt;"",IF(IFERROR('7. Position (current_at exit)'!N8,"")="", "",IFERROR('7. Position (current_at exit)'!N8,"")),""))</f>
        <v>1.4</v>
      </c>
      <c r="CJ8" s="408" t="str">
        <f>IF($D8&lt;&gt;"Pending, Subsequently Closed",IF($A8&lt;&gt;"",IF(IFERROR('7. Position (current_at exit)'!O8,"")="", "Mandatory: Tab 7",IFERROR('7. Position (current_at exit)'!O8,"")),""), IF($A8&lt;&gt;"",IF(IFERROR('7. Position (current_at exit)'!O8,"")="", "",IFERROR('7. Position (current_at exit)'!O8,"")),""))</f>
        <v>Yes</v>
      </c>
      <c r="CK8" s="408" t="str">
        <f>IF($D8&lt;&gt;"Pending, Subsequently Closed",IF($A8&lt;&gt;"",IF(IFERROR('7. Position (current_at exit)'!P8,"")="", "Mandatory: Tab 7",IFERROR('7. Position (current_at exit)'!P8,"")),""), IF($A8&lt;&gt;"",IF(IFERROR('7. Position (current_at exit)'!P8,"")="", "",IFERROR('7. Position (current_at exit)'!P8,"")),""))</f>
        <v>n/a</v>
      </c>
      <c r="CL8" s="360" t="str">
        <f>IF($A8&lt;&gt;"",IF(IFERROR('7. Position (current_at exit)'!Q8,"")="", "",IFERROR('7. Position (current_at exit)'!Q8,"")),"")</f>
        <v/>
      </c>
      <c r="CM8" s="18">
        <f>IF($F8&lt;&gt;"Debt",IF($A8&lt;&gt;"",IF(IFERROR('7. Position (current_at exit)'!R8,"")="", "Mandatory: Tab 7",IFERROR('7. Position (current_at exit)'!R8,"")),""), IF($A8&lt;&gt;"",IF(IFERROR('7. Position (current_at exit)'!R8,"")="", "",IFERROR('7. Position (current_at exit)'!R8,"")),""))</f>
        <v>0.24</v>
      </c>
      <c r="CN8" s="18">
        <f>IF($F8&lt;&gt;"Debt",IF($A8&lt;&gt;"",IF(IFERROR('7. Position (current_at exit)'!S8,"")="", "Mandatory: Tab 7",IFERROR('7. Position (current_at exit)'!S8,"")),""), IF($A8&lt;&gt;"",IF(IFERROR('7. Position (current_at exit)'!S8,"")="", "",IFERROR('7. Position (current_at exit)'!S8,"")),""))</f>
        <v>0.24</v>
      </c>
      <c r="CO8" s="17">
        <f>IF($F8&lt;&gt;"Debt",IF($A8&lt;&gt;"",IF(IFERROR('7. Position (current_at exit)'!T8,"")="", "Mandatory: Tab 7",IFERROR('7. Position (current_at exit)'!T8,"")),""), IF($A8&lt;&gt;"",IF(IFERROR('7. Position (current_at exit)'!T8,"")="", "",IFERROR('7. Position (current_at exit)'!T8,"")),""))</f>
        <v>0</v>
      </c>
      <c r="CP8" s="17">
        <f>IF($A8&lt;&gt;"",IF(IFERROR('7. Position (current_at exit)'!U8,"")="", "Mandatory: Tab 7",IFERROR('7. Position (current_at exit)'!U8,"")),"")</f>
        <v>10000000</v>
      </c>
      <c r="CQ8" s="17">
        <f>IF($F8&lt;&gt;"Debt",IF($A8&lt;&gt;"",IF(IFERROR('7. Position (current_at exit)'!V8,"")="", "Mandatory: Tab 7",IFERROR('7. Position (current_at exit)'!V8,"")),""), IF($A8&lt;&gt;"",IF(IFERROR('7. Position (current_at exit)'!V8,"")="", "",IFERROR('7. Position (current_at exit)'!V8,"")),""))</f>
        <v>7</v>
      </c>
      <c r="CR8" s="16" t="str">
        <f>IF($F8&lt;&gt;"Debt",IF($A8&lt;&gt;"",IF(IFERROR('7. Position (current_at exit)'!W8,"")="", "",IFERROR('7. Position (current_at exit)'!W8,"")),""), IF($A8&lt;&gt;"",IF(IFERROR('7. Position (current_at exit)'!W8,"")="", "",IFERROR('7. Position (current_at exit)'!W8,"")),""))</f>
        <v>Simpson, Szyslak, Gumble, Hutz, McClure, Terwilliger, Burns</v>
      </c>
      <c r="CS8" s="80" t="str">
        <f>IF($A8&lt;&gt;"",IF(IFERROR('7. Position (current_at exit)'!X8,"")="", "",IFERROR('7. Position (current_at exit)'!X8,"")),"")</f>
        <v/>
      </c>
      <c r="CT8" s="360" t="str">
        <f>IF($A8&lt;&gt;"",IF(IFERROR('7. Position (current_at exit)'!Y8,"")="", "",IFERROR('7. Position (current_at exit)'!Y8,"")),"")</f>
        <v/>
      </c>
      <c r="CU8" s="159" t="str">
        <f>IF(OR($D8="Fully Exited, No Escrow", $D8="Fully Exited, Escrow Pending", $D8="Fully Exited, Subsequently Closed"), IF($A8&lt;&gt;"",IF(IFERROR('7. Position (current_at exit)'!Z8,"")="", "Mandatory: Tab 7",IFERROR('7. Position (current_at exit)'!Z8,"")),""), IF($A8&lt;&gt;"",IF(IFERROR('7. Position (current_at exit)'!Z8,"")="", "",IFERROR('7. Position (current_at exit)'!Z8,"")),""))</f>
        <v/>
      </c>
      <c r="CV8" s="159" t="str">
        <f>IF(OR($D8="Fully Exited, No Escrow", $D8="Fully Exited, Escrow Pending", $D8="Fully Exited, Subsequently Closed"), IF($A8&lt;&gt;"",IF(IFERROR('7. Position (current_at exit)'!AA8,"")="", "Mandatory: Tab 7",IFERROR('7. Position (current_at exit)'!AA8,"")),""), IF($A8&lt;&gt;"",IF(IFERROR('7. Position (current_at exit)'!AA8,"")="", "",IFERROR('7. Position (current_at exit)'!AA8,"")),""))</f>
        <v/>
      </c>
      <c r="CW8" s="16" t="str">
        <f>IF($D8="Fully Exited",IF($A8&lt;&gt;"",IF(IFERROR('7. Position (current_at exit)'!AB8,"")="", "",IFERROR('7. Position (current_at exit)'!AB8,"")),""), IF($A8&lt;&gt;"",IF(IFERROR('7. Position (current_at exit)'!AB8,"")="", "",IFERROR('7. Position (current_at exit)'!AB8,"")),""))</f>
        <v/>
      </c>
      <c r="CX8" s="360" t="str">
        <f>IF($A8&lt;&gt;"",IF(IFERROR('7. Position (current_at exit)'!AC8,"")="", "",IFERROR('7. Position (current_at exit)'!AC8,"")),"")</f>
        <v/>
      </c>
      <c r="CY8" s="16" t="str">
        <f>IF($D8&lt;&gt;"Pending, Subsequently Closed",IF($A8&lt;&gt;"",IF(IFERROR('7. Position (current_at exit)'!AD8,"")="", "Mandatory: Tab 7",IFERROR('7. Position (current_at exit)'!AD8,"")),""), IF($A8&lt;&gt;"",IF(IFERROR('7. Position (current_at exit)'!AD8,"")="", "",IFERROR('7. Position (current_at exit)'!AD8,"")),""))</f>
        <v>Multiple of EBITDA</v>
      </c>
      <c r="CZ8" s="187">
        <f>IF($A8&lt;&gt;"",IF(IFERROR('7. Position (current_at exit)'!AE8,"")="", "",IFERROR('7. Position (current_at exit)'!AE8,"")),"")</f>
        <v>7.7</v>
      </c>
      <c r="DA8" s="76" t="str">
        <f>IF($A8&lt;&gt;"",IF(IFERROR('7. Position (current_at exit)'!AF8,"")="", "",IFERROR('7. Position (current_at exit)'!AF8,"")),"")</f>
        <v>Adjusted TTM</v>
      </c>
      <c r="DB8" s="239">
        <f>IF($A8&lt;&gt;"",IF(IFERROR('7. Position (current_at exit)'!AG8,"")="", "",IFERROR('7. Position (current_at exit)'!AG8,"")),"")</f>
        <v>32500000</v>
      </c>
      <c r="DC8" s="165">
        <f>IF($A8&lt;&gt;"",IF(IFERROR('7. Position (current_at exit)'!AH8,"")="", "",IFERROR('7. Position (current_at exit)'!AH8,"")),"")</f>
        <v>43190</v>
      </c>
      <c r="DD8" s="165">
        <f>IF($A8&lt;&gt;"",IF(IFERROR('7. Position (current_at exit)'!AI8,"")="", "",IFERROR('7. Position (current_at exit)'!AI8,"")),"")</f>
        <v>43281</v>
      </c>
      <c r="DE8" s="360" t="str">
        <f>IF($A8&lt;&gt;"",IF(IFERROR('7. Position (current_at exit)'!AJ8,"")="", "",IFERROR('7. Position (current_at exit)'!AJ8,"")),"")</f>
        <v>Mid-point between a range of multiples</v>
      </c>
      <c r="DF8" s="16" t="str">
        <f>IF($A8&lt;&gt;"",IF(IFERROR('7. Position (current_at exit)'!AK8,"")="", "",IFERROR('7. Position (current_at exit)'!AK8,"")),"")</f>
        <v>Multiple of EBITDA</v>
      </c>
      <c r="DG8" s="187">
        <f>IF($A8&lt;&gt;"",IF(IFERROR('7. Position (current_at exit)'!AL8,"")="", "",IFERROR('7. Position (current_at exit)'!AL8,"")),"")</f>
        <v>9.1999999999999993</v>
      </c>
      <c r="DH8" s="76" t="str">
        <f>IF($A8&lt;&gt;"",IF(IFERROR('7. Position (current_at exit)'!AM8,"")="", "",IFERROR('7. Position (current_at exit)'!AM8,"")),"")</f>
        <v>Adjusted TTM</v>
      </c>
      <c r="DI8" s="239">
        <f>IF($A8&lt;&gt;"",IF(IFERROR('7. Position (current_at exit)'!AN8,"")="", "",IFERROR('7. Position (current_at exit)'!AN8,"")),"")</f>
        <v>32500000</v>
      </c>
      <c r="DJ8" s="165">
        <f>IF($A8&lt;&gt;"",IF(IFERROR('7. Position (current_at exit)'!AO8,"")="", "",IFERROR('7. Position (current_at exit)'!AO8,"")),"")</f>
        <v>43190</v>
      </c>
      <c r="DK8" s="165">
        <f>IF($A8&lt;&gt;"",IF(IFERROR('7. Position (current_at exit)'!AP8,"")="", "",IFERROR('7. Position (current_at exit)'!AP8,"")),"")</f>
        <v>43281</v>
      </c>
      <c r="DL8" s="360" t="str">
        <f>IF($A8&lt;&gt;"",IF(IFERROR('7. Position (current_at exit)'!AQ8,"")="", "",IFERROR('7. Position (current_at exit)'!AQ8,"")),"")</f>
        <v/>
      </c>
      <c r="DM8" s="17">
        <f>IF(OR($F8="Equity - Publicly Traded", $F8="Equity - Private"), IF($A8&lt;&gt;"",IF(IFERROR('6. Position (at entry)'!N8,"")="", "Mandatory: Tab 6",IFERROR('6. Position (at entry)'!N8,"")),""), IF($A8&lt;&gt;"",IF(IFERROR('6. Position (at entry)'!N8,"")="", "",IFERROR('6. Position (at entry)'!N8,"")),""))</f>
        <v>10000000</v>
      </c>
      <c r="DN8" s="17">
        <f>IF(OR($F8="Equity - Publicly Traded", $F8="Equity - Private"), IF($A8&lt;&gt;"",IF(IFERROR('6. Position (at entry)'!O8,"")="", "Mandatory: Tab 6",IFERROR('6. Position (at entry)'!O8,"")),""), IF($A8&lt;&gt;"",IF(IFERROR('6. Position (at entry)'!O8,"")="", "",IFERROR('6. Position (at entry)'!O8,"")),""))</f>
        <v>0</v>
      </c>
      <c r="DO8" s="17">
        <f>IF(OR($F8="Equity - Publicly Traded", $F8="Equity - Private"), IF($A8&lt;&gt;"",IF(IFERROR('6. Position (at entry)'!P8,"")="", "Mandatory: Tab 6",IFERROR('6. Position (at entry)'!P8,"")),""), IF($A8&lt;&gt;"",IF(IFERROR('6. Position (at entry)'!P8,"")="", "",IFERROR('6. Position (at entry)'!P8,"")),""))</f>
        <v>10000000</v>
      </c>
      <c r="DP8" s="17">
        <f>IF(OR($F8="Equity - Publicly Traded", $F8="Equity - Private"), IF($A8&lt;&gt;"",IF(IFERROR('6. Position (at entry)'!Q8,"")="", "Mandatory: Tab 6",IFERROR('6. Position (at entry)'!Q8,"")),""), IF($A8&lt;&gt;"",IF(IFERROR('6. Position (at entry)'!Q8,"")="", "",IFERROR('6. Position (at entry)'!Q8,"")),""))</f>
        <v>25000000</v>
      </c>
      <c r="DQ8" s="18">
        <f>IF(OR($F8="Equity - Publicly Traded", $F8="Equity - Private"), IF($A8&lt;&gt;"",IF(IFERROR('6. Position (at entry)'!R8,"")="", "Mandatory: Tab 6",IFERROR('6. Position (at entry)'!R8,"")),""), IF($A8&lt;&gt;"",IF(IFERROR('6. Position (at entry)'!R8,"")="", "",IFERROR('6. Position (at entry)'!R8,"")),""))</f>
        <v>0.22</v>
      </c>
      <c r="DR8" s="18">
        <f>IF(OR($F8="Equity - Publicly Traded", $F8="Equity - Private"), IF($A8&lt;&gt;"",IF(IFERROR('6. Position (at entry)'!S8,"")="", "Mandatory: Tab 6",IFERROR('6. Position (at entry)'!S8,"")),""), IF($A8&lt;&gt;"",IF(IFERROR('6. Position (at entry)'!S8,"")="", "",IFERROR('6. Position (at entry)'!S8,"")),""))</f>
        <v>0.22</v>
      </c>
      <c r="DS8" s="17">
        <f>IF(OR($F8="Equity - Publicly Traded", $F8="Equity - Private"), IF($A8&lt;&gt;"",IF(IFERROR('6. Position (at entry)'!T8,"")="", "Mandatory: Tab 6",IFERROR('6. Position (at entry)'!T8,"")),""), IF($A8&lt;&gt;"",IF(IFERROR('6. Position (at entry)'!T8,"")="", "",IFERROR('6. Position (at entry)'!T8,"")),""))</f>
        <v>5</v>
      </c>
      <c r="DT8" s="16" t="str">
        <f>IF(OR($F8="Equity - Publicly Traded", $F8="Equity - Private"), IF($A8&lt;&gt;"",IF(IFERROR('6. Position (at entry)'!U8,"")="", "Mandatory: Tab 6",IFERROR('6. Position (at entry)'!U8,"")),""), IF($A8&lt;&gt;"",IF(IFERROR('6. Position (at entry)'!U8,"")="", "",IFERROR('6. Position (at entry)'!U8,"")),""))</f>
        <v>Yes</v>
      </c>
      <c r="DU8" s="16" t="str">
        <f>IF(OR($F8="Equity - Publicly Traded", $F8="Equity - Private"), IF($A8&lt;&gt;"",IF(IFERROR('6. Position (at entry)'!V8,"")="", "",IFERROR('6. Position (at entry)'!V8,"")),""), IF($A8&lt;&gt;"",IF(IFERROR('6. Position (at entry)'!V8,"")="", "",IFERROR('6. Position (at entry)'!V8,"")),""))</f>
        <v>ABC Capital, XYZ Ventures</v>
      </c>
      <c r="DV8" s="239">
        <f>IF(OR($F8="Equity - Publicly Traded", $F8="Equity - Private"), IF($A8&lt;&gt;"",IF(IFERROR('6. Position (at entry)'!W8,"")="", "",IFERROR('6. Position (at entry)'!W8,"")),""), IF($A8&lt;&gt;"",IF(IFERROR('6. Position (at entry)'!W8,"")="", "",IFERROR('6. Position (at entry)'!W8,"")),""))</f>
        <v>28000000</v>
      </c>
      <c r="DW8" s="239">
        <f>IF(OR($F8="Equity - Publicly Traded", $F8="Equity - Private"), IF($A8&lt;&gt;"",IF(IFERROR('6. Position (at entry)'!X8,"")="", "",IFERROR('6. Position (at entry)'!X8,"")),""), IF($A8&lt;&gt;"",IF(IFERROR('6. Position (at entry)'!X8,"")="", "",IFERROR('6. Position (at entry)'!X8,"")),""))</f>
        <v>57000000</v>
      </c>
      <c r="DX8" s="239">
        <f>IF(OR($F8="Equity - Publicly Traded", $F8="Equity - Private"), IF($A8&lt;&gt;"",IF(IFERROR('6. Position (at entry)'!Y8,"")="", "",IFERROR('6. Position (at entry)'!Y8,"")),""), IF($A8&lt;&gt;"",IF(IFERROR('6. Position (at entry)'!Y8,"")="", "",IFERROR('6. Position (at entry)'!Y8,"")),""))</f>
        <v>120000</v>
      </c>
      <c r="DY8" s="360" t="str">
        <f>IF($A8&lt;&gt;"",IF(IFERROR('6. Position (at entry)'!Z8,"")="", "",IFERROR('6. Position (at entry)'!Z8,"")),"")</f>
        <v/>
      </c>
      <c r="DZ8" s="76" t="str">
        <f>IF($A8&lt;&gt;"",IF(IFERROR('6. Position (at entry)'!AA8,"")="", "",IFERROR('6. Position (at entry)'!AA8,"")),"")</f>
        <v/>
      </c>
      <c r="EA8" s="76" t="str">
        <f>IF($A8&lt;&gt;"",IF(IFERROR('6. Position (at entry)'!AB8,"")="", "",IFERROR('6. Position (at entry)'!AB8,"")),"")</f>
        <v/>
      </c>
      <c r="EB8" s="78" t="str">
        <f>IF($A8&lt;&gt;"",IF(IFERROR('6. Position (at entry)'!AC8,"")="", "",IFERROR('6. Position (at entry)'!AC8,"")),"")</f>
        <v/>
      </c>
      <c r="EC8" s="78" t="str">
        <f>IF($A8&lt;&gt;"",IF(IFERROR('6. Position (at entry)'!AD8,"")="", "",IFERROR('6. Position (at entry)'!AD8,"")),"")</f>
        <v/>
      </c>
      <c r="ED8" s="226" t="str">
        <f>IF($A8&lt;&gt;"",IF(IFERROR('6. Position (at entry)'!AE8,"")="", "",IFERROR('6. Position (at entry)'!AE8,"")),"")</f>
        <v/>
      </c>
      <c r="EE8" s="80" t="str">
        <f>IF($A8&lt;&gt;"",IF(IFERROR('6. Position (at entry)'!AF8,"")="", "",IFERROR('6. Position (at entry)'!AF8,"")),"")</f>
        <v/>
      </c>
      <c r="EF8" s="80" t="str">
        <f>IF($A8&lt;&gt;"",IF(IFERROR('6. Position (at entry)'!AG8,"")="", "",IFERROR('6. Position (at entry)'!AG8,"")),"")</f>
        <v/>
      </c>
      <c r="EG8" s="80" t="str">
        <f>IF($A8&lt;&gt;"",IF(IFERROR('6. Position (at entry)'!AH8,"")="", "",IFERROR('6. Position (at entry)'!AH8,"")),"")</f>
        <v/>
      </c>
      <c r="EH8" s="360" t="str">
        <f>IF($A8&lt;&gt;"",IF(IFERROR('6. Position (at entry)'!AI8,"")="", "",IFERROR('6. Position (at entry)'!AI8,"")),"")</f>
        <v/>
      </c>
    </row>
    <row r="9" spans="1:139" ht="15" customHeight="1" x14ac:dyDescent="0.2">
      <c r="A9" s="16" t="str">
        <f>IF(ISBLANK('6. Position (at entry)'!A9), "", '6. Position (at entry)'!A9)</f>
        <v>Company D</v>
      </c>
      <c r="B9" s="347">
        <f>IF($A9&lt;&gt;"",IF(IFERROR('6. Position (at entry)'!B9,"")="", "Mandatory: Tab 6",IFERROR('6. Position (at entry)'!B9,"")),"")</f>
        <v>5</v>
      </c>
      <c r="C9" s="16" t="str">
        <f>IF($A9&lt;&gt;"",IF(IFERROR(VLOOKUP($A9, '4. Company (at entry)'!$1:$1048576,2,FALSE),"")="","Mandatory: Tab 4",IFERROR(VLOOKUP($A9, '4. Company (at entry)'!$1:$1048576,2,FALSE),"")), "")</f>
        <v>EUR</v>
      </c>
      <c r="D9" s="16" t="str">
        <f>IF($A9&lt;&gt;"",IF(IFERROR('7. Position (current_at exit)'!D9,"")="", "Mandatory: Tab 7",IFERROR('7. Position (current_at exit)'!D9,"")),"")</f>
        <v>Pending, Subsequently Closed</v>
      </c>
      <c r="E9" s="16" t="str">
        <f>IF($A9&lt;&gt;"",IF(IFERROR('7. Position (current_at exit)'!E9,"")="", "Mandatory: Tab 7",IFERROR('7. Position (current_at exit)'!E9,"")),"")</f>
        <v>Equity - Private</v>
      </c>
      <c r="F9" s="16" t="str">
        <f>IF($A9&lt;&gt;"",IF(IFERROR('6. Position (at entry)'!D9,"")="", "Mandatory: Tab 6",IFERROR('6. Position (at entry)'!D9,"")),"")</f>
        <v>Equity - Private</v>
      </c>
      <c r="G9" s="16" t="str">
        <f>IF($A9&lt;&gt;"",IF(IFERROR('6. Position (at entry)'!E9,"")="", "Mandatory: Tab 6",IFERROR('6. Position (at entry)'!E9,"")),"")</f>
        <v>Partial Auction</v>
      </c>
      <c r="H9" s="16" t="str">
        <f>IF($A9&lt;&gt;"",IF(IFERROR('6. Position (at entry)'!F9,"")="", "Mandatory: Tab 6",IFERROR('6. Position (at entry)'!F9,"")),"")</f>
        <v>Corporate Carve-Out</v>
      </c>
      <c r="I9" s="16" t="str">
        <f>IF($A9&lt;&gt;"",IF(IFERROR('6. Position (at entry)'!G9,"")="", "Mandatory: Tab 6",IFERROR('6. Position (at entry)'!G9,"")),"")</f>
        <v>Buyout</v>
      </c>
      <c r="J9" s="16" t="str">
        <f>IF($A9&lt;&gt;"",IF(IFERROR('6. Position (at entry)'!H9,"")="", "Mandatory: Tab 6",IFERROR('6. Position (at entry)'!H9,"")),"")</f>
        <v>Minority Co-investor</v>
      </c>
      <c r="K9" s="159">
        <f>IF($A9&lt;&gt;"",IF(IFERROR('6. Position (at entry)'!I9,"")="", "Mandatory: Tab 6",IFERROR('6. Position (at entry)'!I9,"")),"")</f>
        <v>43472</v>
      </c>
      <c r="L9" s="16" t="str">
        <f>IF($A9&lt;&gt;"",IF(IFERROR('6. Position (at entry)'!J9,"")="", "Mandatory: Tab 6",IFERROR('6. Position (at entry)'!J9,"")),"")</f>
        <v>Daniel Danforth</v>
      </c>
      <c r="M9" s="16" t="str">
        <f>IF($A9&lt;&gt;"",IF(IFERROR('6. Position (at entry)'!K9,"")="", "Mandatory: Tab 6",IFERROR('6. Position (at entry)'!K9,"")),"")</f>
        <v>Lemon, Donaghy, Jordan</v>
      </c>
      <c r="N9" s="16" t="str">
        <f>IF($A9&lt;&gt;"",IF(IFERROR('6. Position (at entry)'!L9,"")="", "",IFERROR('6. Position (at entry)'!L9,"")),"")</f>
        <v>Kabletown</v>
      </c>
      <c r="O9" s="360" t="str">
        <f>IF($A9&lt;&gt;"",IF(IFERROR('6. Position (at entry)'!M9,"")="", "",IFERROR('6. Position (at entry)'!M9,"")),"")</f>
        <v/>
      </c>
      <c r="P9" s="16" t="str">
        <f>IF($A9&lt;&gt;"",IF(IFERROR(VLOOKUP($A9,'5. Company (current_at exit)'!$1:$1048576,3,FALSE),"")="","",IFERROR(VLOOKUP($A9,'5. Company (current_at exit)'!$1:$1048576,3,FALSE),"")), "")</f>
        <v>52: Finance and Insurance</v>
      </c>
      <c r="Q9" s="16" t="str">
        <f>IF($A9&lt;&gt;"",IF(IFERROR(VLOOKUP($A9,'5. Company (current_at exit)'!$1:$1048576,4,FALSE),"")="","",IFERROR(VLOOKUP($A9,'5. Company (current_at exit)'!$1:$1048576,4,FALSE),"")), "")</f>
        <v>5242: Agencies, Brokerages, and Other Insurance Related Activities</v>
      </c>
      <c r="R9" s="16" t="str">
        <f>IF($A9&lt;&gt;"",IF(IFERROR(VLOOKUP($A9,'5. Company (current_at exit)'!$1:$1048576,5,FALSE),"")="","",IFERROR(VLOOKUP($A9,'5. Company (current_at exit)'!$1:$1048576,5,FALSE),"")), "")</f>
        <v/>
      </c>
      <c r="S9" s="16" t="str">
        <f>IF($A9&lt;&gt;"",IF(IFERROR(VLOOKUP($A9,'5. Company (current_at exit)'!$1:$1048576,6,FALSE),"")="","",IFERROR(VLOOKUP($A9,'5. Company (current_at exit)'!$1:$1048576,6,FALSE),"")), "")</f>
        <v/>
      </c>
      <c r="T9" s="16" t="str">
        <f>IF($A9&lt;&gt;"",IF(IFERROR(VLOOKUP($A9,'5. Company (current_at exit)'!$1:$1048576,7,FALSE),"")="","Mandatory: Tab 5",IFERROR(VLOOKUP($A9,'5. Company (current_at exit)'!$1:$1048576,7,FALSE),"")), "")</f>
        <v>Actuarial Advisors</v>
      </c>
      <c r="U9" s="72">
        <f>IF($A9&lt;&gt;"",IF(IFERROR(VLOOKUP($A9,'5. Company (current_at exit)'!$1:$1048576,8,FALSE),"")="","Mandatory: Tab 5",IFERROR(VLOOKUP($A9,'5. Company (current_at exit)'!$1:$1048576,8,FALSE),"")), "")</f>
        <v>10</v>
      </c>
      <c r="V9" s="16" t="str">
        <f>IF($A9&lt;&gt;"",IF(IFERROR(VLOOKUP($A9,'5. Company (current_at exit)'!$1:$1048576,9,FALSE),"")="","",IFERROR(VLOOKUP($A9,'5. Company (current_at exit)'!$1:$1048576,9,FALSE),"")), "")</f>
        <v/>
      </c>
      <c r="W9" s="16" t="str">
        <f>IF($A9&lt;&gt;"",IF(IFERROR(VLOOKUP($A9,'5. Company (current_at exit)'!$1:$1048576,10,FALSE),"")="","Mandatory: Tab 5",IFERROR(VLOOKUP($A9,'5. Company (current_at exit)'!$1:$1048576,10,FALSE),"")), "")</f>
        <v>www.companyd.biz</v>
      </c>
      <c r="X9" s="73" t="str">
        <f>IF($A9&lt;&gt;"",IF(IFERROR(VLOOKUP($A9,'5. Company (current_at exit)'!$1:$1048576,11,FALSE),"")="","Mandatory: Tab 5",IFERROR(VLOOKUP($A9,'5. Company (current_at exit)'!$1:$1048576,11,FALSE),"")), "")</f>
        <v>September</v>
      </c>
      <c r="Y9" s="73" t="str">
        <f>IF($A9&lt;&gt;"",IF(IFERROR(VLOOKUP($A9,'5. Company (current_at exit)'!$1:$1048576,12,FALSE),"")="","",IFERROR(VLOOKUP($A9,'5. Company (current_at exit)'!$1:$1048576,12,FALSE),"")), "")</f>
        <v/>
      </c>
      <c r="Z9" s="73" t="str">
        <f>IF($A9&lt;&gt;"",IF(IFERROR(VLOOKUP($A9,'5. Company (current_at exit)'!$1:$1048576,13,FALSE),"")="","",IFERROR(VLOOKUP($A9,'5. Company (current_at exit)'!$1:$1048576,13,FALSE),"")), "")</f>
        <v/>
      </c>
      <c r="AA9" s="16" t="str">
        <f>IF($A9&lt;&gt;"",IF(IFERROR(VLOOKUP($A9,'5. Company (current_at exit)'!$1:$1048576,14,FALSE),"")="","Mandatory: Tab 5",IFERROR(VLOOKUP($A9,'5. Company (current_at exit)'!$1:$1048576,14,FALSE),"")), "")</f>
        <v>France</v>
      </c>
      <c r="AB9" s="16" t="str">
        <f>IF($A9&lt;&gt;"",IF(IFERROR(VLOOKUP($A9,'5. Company (current_at exit)'!$1:$1048576,15,FALSE),"")="","Mandatory: Tab 5",IFERROR(VLOOKUP($A9,'5. Company (current_at exit)'!$1:$1048576,15,FALSE),"")), "")</f>
        <v>North America</v>
      </c>
      <c r="AC9" s="360" t="str">
        <f>IF($A9&lt;&gt;"",IF(IFERROR(VLOOKUP($A9,'5. Company (current_at exit)'!$1:$1048576,16,FALSE),"")="","",IFERROR(VLOOKUP($A9,'5. Company (current_at exit)'!$1:$1048576,16,FALSE),"")), "")</f>
        <v>Latin America and The Caribbean</v>
      </c>
      <c r="AD9" s="16" t="str">
        <f>IF($A9&lt;&gt;"",IF(IFERROR(VLOOKUP($A9,'5. Company (current_at exit)'!$1:$1048576,17,FALSE),"")="","",IFERROR(VLOOKUP($A9,'5. Company (current_at exit)'!$1:$1048576,17,FALSE),"")), "")</f>
        <v>France</v>
      </c>
      <c r="AE9" s="401" t="str">
        <f>IF($A9&lt;&gt;"",IF(IFERROR(VLOOKUP($A9,'5. Company (current_at exit)'!$1:$1048576,18,FALSE),"")="","",IFERROR(VLOOKUP($A9,'5. Company (current_at exit)'!$1:$1048576,18,FALSE),"")), "")</f>
        <v/>
      </c>
      <c r="AF9" s="16" t="str">
        <f>IF($A9&lt;&gt;"",IF(IFERROR(VLOOKUP($A9,'5. Company (current_at exit)'!$1:$1048576,19,FALSE),"")="","Mandatory: Tab 5",IFERROR(VLOOKUP($A9,'5. Company (current_at exit)'!$1:$1048576,19,FALSE),"")), "")</f>
        <v>No</v>
      </c>
      <c r="AG9" s="159" t="str">
        <f>IF($AF9="Yes",IF($A9&lt;&gt;"",IF(IFERROR(VLOOKUP($A9,'5. Company (current_at exit)'!$1:$1048576,20,FALSE),"")="","Mandatory: Tab 5",IFERROR(VLOOKUP($A9,'5. Company (current_at exit)'!$1:$1048576,20,FALSE),"")), ""),IF($A9&lt;&gt;"",IF(IFERROR(VLOOKUP($A9,'5. Company (current_at exit)'!$1:$1048576,20,FALSE),"")="","",IFERROR(VLOOKUP($A9,'5. Company (current_at exit)'!$1:$1048576,20,FALSE),"")), ""))</f>
        <v/>
      </c>
      <c r="AH9" s="159" t="str">
        <f>IF($AF9="Yes",IF($A9&lt;&gt;"",IF(IFERROR(VLOOKUP($A9,'5. Company (current_at exit)'!$1:$1048576,21,FALSE),"")="","Mandatory: Tab 5",IFERROR(VLOOKUP($A9,'5. Company (current_at exit)'!$1:$1048576,21,FALSE),"")), ""),IF($A9&lt;&gt;"",IF(IFERROR(VLOOKUP($A9,'5. Company (current_at exit)'!$1:$1048576,21,FALSE),"")="","",IFERROR(VLOOKUP($A9,'5. Company (current_at exit)'!$1:$1048576,21,FALSE),"")), ""))</f>
        <v/>
      </c>
      <c r="AI9" s="69" t="str">
        <f>IF($AF9="Yes",IF($A9&lt;&gt;"",IF(IFERROR(VLOOKUP($A9,'5. Company (current_at exit)'!$1:$1048576,22,FALSE),"")="","Mandatory: Tab 5",IFERROR(VLOOKUP($A9,'5. Company (current_at exit)'!$1:$1048576,22,FALSE),"")), ""),IF($A9&lt;&gt;"",IF(IFERROR(VLOOKUP($A9,'5. Company (current_at exit)'!$1:$1048576,22,FALSE),"")="","",IFERROR(VLOOKUP($A9,'5. Company (current_at exit)'!$1:$1048576,22,FALSE),"")), ""))</f>
        <v/>
      </c>
      <c r="AJ9" s="69" t="str">
        <f>IF($AF9="Yes",IF($A9&lt;&gt;"",IF(IFERROR(VLOOKUP($A9,'5. Company (current_at exit)'!$1:$1048576,23,FALSE),"")="","Mandatory: Tab 5",IFERROR(VLOOKUP($A9,'5. Company (current_at exit)'!$1:$1048576,23,FALSE),"")), ""),IF($A9&lt;&gt;"",IF(IFERROR(VLOOKUP($A9,'5. Company (current_at exit)'!$1:$1048576,23,FALSE),"")="","",IFERROR(VLOOKUP($A9,'5. Company (current_at exit)'!$1:$1048576,23,FALSE),"")), ""))</f>
        <v/>
      </c>
      <c r="AK9" s="159" t="str">
        <f>IF($AF9="Yes",IF($A9&lt;&gt;"",IF(IFERROR(VLOOKUP($A9,'5. Company (current_at exit)'!$1:$1048576,24,FALSE),"")="","",IFERROR(VLOOKUP($A9,'5. Company (current_at exit)'!$1:$1048576,24,FALSE),"")), ""),IF($A9&lt;&gt;"",IF(IFERROR(VLOOKUP($A9,'5. Company (current_at exit)'!$1:$1048576,24,FALSE),"")="","",IFERROR(VLOOKUP($A9,'5. Company (current_at exit)'!$1:$1048576,24,FALSE),"")), ""))</f>
        <v/>
      </c>
      <c r="AL9" s="403" t="str">
        <f>IF($A9&lt;&gt;"",IF(IFERROR(VLOOKUP($A9,'5. Company (current_at exit)'!$1:$1048576,25,FALSE),"")="","",IFERROR(VLOOKUP($A9,'5. Company (current_at exit)'!$1:$1048576,25,FALSE),"")), "")</f>
        <v/>
      </c>
      <c r="AM9" s="17">
        <f>IF($A9&lt;&gt;"",IF(IFERROR(VLOOKUP($A9,'5. Company (current_at exit)'!$1:$1048576,26,FALSE),"")="","Mandatory: Tab 5",IFERROR(VLOOKUP($A9,'5. Company (current_at exit)'!$1:$1048576,26,FALSE),"")), "")</f>
        <v>75000000</v>
      </c>
      <c r="AN9" s="17">
        <f>IF($A9&lt;&gt;"",IF(IFERROR(VLOOKUP($A9,'5. Company (current_at exit)'!$1:$1048576,27,FALSE),"")="","Mandatory: Tab 5",IFERROR(VLOOKUP($A9,'5. Company (current_at exit)'!$1:$1048576,27,FALSE),"")), "")</f>
        <v>275000000</v>
      </c>
      <c r="AO9" s="17">
        <f>IF($A9&lt;&gt;"",IF(IFERROR(VLOOKUP($A9,'5. Company (current_at exit)'!$1:$1048576,28,FALSE),"")="","Mandatory: Tab 5",IFERROR(VLOOKUP($A9,'5. Company (current_at exit)'!$1:$1048576,28,FALSE),"")), "")</f>
        <v>3000000</v>
      </c>
      <c r="AP9" s="17">
        <f>IF($A9&lt;&gt;"",IF(IFERROR(VLOOKUP($A9,'5. Company (current_at exit)'!$1:$1048576,29,FALSE),"")="","Mandatory: Tab 5",IFERROR(VLOOKUP($A9,'5. Company (current_at exit)'!$1:$1048576,29,FALSE),"")), "")</f>
        <v>200000000</v>
      </c>
      <c r="AQ9" s="17">
        <f>IF($A9&lt;&gt;"",IF(IFERROR(VLOOKUP($A9,'5. Company (current_at exit)'!$1:$1048576,30,FALSE),"")="","Mandatory: Tab 5",IFERROR(VLOOKUP($A9,'5. Company (current_at exit)'!$1:$1048576,30,FALSE),"")), "")</f>
        <v>200000000</v>
      </c>
      <c r="AR9" s="17">
        <f>IF($A9&lt;&gt;"",IF(IFERROR(VLOOKUP($A9,'5. Company (current_at exit)'!$1:$1048576,31,FALSE),"")="","Mandatory: Tab 5",IFERROR(VLOOKUP($A9,'5. Company (current_at exit)'!$1:$1048576,31,FALSE),"")), "")</f>
        <v>6000000</v>
      </c>
      <c r="AS9" s="17">
        <f>IF($A9&lt;&gt;"",IF(IFERROR(VLOOKUP($A9,'5. Company (current_at exit)'!$1:$1048576,32,FALSE),"")="","Mandatory: Tab 5",IFERROR(VLOOKUP($A9,'5. Company (current_at exit)'!$1:$1048576,32,FALSE),"")), "")</f>
        <v>406000000</v>
      </c>
      <c r="AT9" s="17">
        <f>IF($A9&lt;&gt;"",IF(IFERROR(VLOOKUP($A9,'5. Company (current_at exit)'!$1:$1048576,33,FALSE),"")="","Mandatory: Tab 5",IFERROR(VLOOKUP($A9,'5. Company (current_at exit)'!$1:$1048576,33,FALSE),"")), "")</f>
        <v>0</v>
      </c>
      <c r="AU9" s="17">
        <f>IF($A9&lt;&gt;"",IF(IFERROR(VLOOKUP($A9,'5. Company (current_at exit)'!$1:$1048576,34,FALSE),"")="","",IFERROR(VLOOKUP($A9,'5. Company (current_at exit)'!$1:$1048576,34,FALSE),"")), "")</f>
        <v>10000000</v>
      </c>
      <c r="AV9" s="241">
        <f>IF($A9&lt;&gt;"",IF(IFERROR(VLOOKUP($A9,'5. Company (current_at exit)'!$1:$1048576,35,FALSE),"")="","",IFERROR(VLOOKUP($A9,'5. Company (current_at exit)'!$1:$1048576,35,FALSE),"")), "")</f>
        <v>0</v>
      </c>
      <c r="AW9" s="17" t="str">
        <f>IF($D9="Fully Exited",IF($A9&lt;&gt;"",IF(IFERROR(VLOOKUP($A9,'5. Company (current_at exit)'!$1:$1048576,36,FALSE),"")="","",IFERROR(VLOOKUP($A9,'5. Company (current_at exit)'!$1:$1048576,36,FALSE),"")), ""),IF($A9&lt;&gt;"",IF(IFERROR(VLOOKUP($A9,'5. Company (current_at exit)'!$1:$1048576,36,FALSE),"")="","",IFERROR(VLOOKUP($A9,'5. Company (current_at exit)'!$1:$1048576,36,FALSE),"")), ""))</f>
        <v/>
      </c>
      <c r="AX9" s="239">
        <f>IF($A9&lt;&gt;"",IF(IFERROR(VLOOKUP($A9,'5. Company (current_at exit)'!$1:$1048576,37,FALSE),"")="","",IFERROR(VLOOKUP($A9,'5. Company (current_at exit)'!$1:$1048576,37,FALSE),"")), "")</f>
        <v>1950000</v>
      </c>
      <c r="AY9" s="204">
        <f>IF($A9&lt;&gt;"",IF(IFERROR(VLOOKUP($A9,'5. Company (current_at exit)'!$1:$1048576,38,FALSE),"")="","",IFERROR(VLOOKUP($A9,'5. Company (current_at exit)'!$1:$1048576,38,FALSE),"")), "")</f>
        <v>40.5</v>
      </c>
      <c r="AZ9" s="244">
        <f>IF($A9&lt;&gt;"",IF(IFERROR(VLOOKUP($A9,'5. Company (current_at exit)'!$1:$1048576,39,FALSE),"")="","",IFERROR(VLOOKUP($A9,'5. Company (current_at exit)'!$1:$1048576,39,FALSE),"")), "")</f>
        <v>78950000</v>
      </c>
      <c r="BA9" s="244">
        <f>IF($A9&lt;&gt;"",IF(IFERROR(VLOOKUP($A9,'5. Company (current_at exit)'!$1:$1048576,40,FALSE),"")="","",IFERROR(VLOOKUP($A9,'5. Company (current_at exit)'!$1:$1048576,40,FALSE),"")), "")</f>
        <v>77000000</v>
      </c>
      <c r="BB9" s="244">
        <f>IF($A9&lt;&gt;"",IF(IFERROR(VLOOKUP($A9,'5. Company (current_at exit)'!$1:$1048576,41,FALSE),"")="","",IFERROR(VLOOKUP($A9,'5. Company (current_at exit)'!$1:$1048576,41,FALSE),"")), "")</f>
        <v>208000000</v>
      </c>
      <c r="BC9" s="76" t="str">
        <f>IF($A9&lt;&gt;"",IF(IFERROR(VLOOKUP($A9,'5. Company (current_at exit)'!$1:$1048576,42,FALSE),"")="","",IFERROR(VLOOKUP($A9,'5. Company (current_at exit)'!$1:$1048576,42,FALSE),"")), "")</f>
        <v>Performing</v>
      </c>
      <c r="BD9" s="76" t="str">
        <f>IF($A9&lt;&gt;"",IF(IFERROR(VLOOKUP($A9,'5. Company (current_at exit)'!$1:$1048576,43,FALSE),"")="","",IFERROR(VLOOKUP($A9,'5. Company (current_at exit)'!$1:$1048576,43,FALSE),"")), "")</f>
        <v>Compliant</v>
      </c>
      <c r="BE9" s="239">
        <f>IF($A9&lt;&gt;"",IF(IFERROR(VLOOKUP($A9,'5. Company (current_at exit)'!$1:$1048576,44,FALSE),"")="","",IFERROR(VLOOKUP($A9,'5. Company (current_at exit)'!$1:$1048576,44,FALSE),"")), "")</f>
        <v>78000000</v>
      </c>
      <c r="BF9" s="239">
        <f>IF($A9&lt;&gt;"",IF(IFERROR(VLOOKUP($A9,'5. Company (current_at exit)'!$1:$1048576,45,FALSE),"")="","",IFERROR(VLOOKUP($A9,'5. Company (current_at exit)'!$1:$1048576,45,FALSE),"")), "")</f>
        <v>60000000</v>
      </c>
      <c r="BG9" s="239">
        <f>IF($A9&lt;&gt;"",IF(IFERROR(VLOOKUP($A9,'5. Company (current_at exit)'!$1:$1048576,46,FALSE),"")="","",IFERROR(VLOOKUP($A9,'5. Company (current_at exit)'!$1:$1048576,46,FALSE),"")), "")</f>
        <v>30000000</v>
      </c>
      <c r="BH9" s="239">
        <f>IF($A9&lt;&gt;"",IF(IFERROR(VLOOKUP($A9,'5. Company (current_at exit)'!$1:$1048576,47,FALSE),"")="","",IFERROR(VLOOKUP($A9,'5. Company (current_at exit)'!$1:$1048576,47,FALSE),"")), "")</f>
        <v>25000000</v>
      </c>
      <c r="BI9" s="239">
        <f>IF($A9&lt;&gt;"",IF(IFERROR(VLOOKUP($A9,'5. Company (current_at exit)'!$1:$1048576,48,FALSE),"")="","",IFERROR(VLOOKUP($A9,'5. Company (current_at exit)'!$1:$1048576,48,FALSE),"")), "")</f>
        <v>20000000</v>
      </c>
      <c r="BJ9" s="360" t="str">
        <f>IF($A9&lt;&gt;"",IF(IFERROR(VLOOKUP($A9,'5. Company (current_at exit)'!$1:$1048576,49,FALSE),"")="","",IFERROR(VLOOKUP($A9,'5. Company (current_at exit)'!$1:$1048576,49,FALSE),"")), "")</f>
        <v/>
      </c>
      <c r="BK9" s="76">
        <f>IF($A9&lt;&gt;"",IF(IFERROR(VLOOKUP($A9,'5. Company (current_at exit)'!$1:$1048576,50,FALSE),"")="","Mandatory: Tab 5",IFERROR(VLOOKUP($A9,'5. Company (current_at exit)'!$1:$1048576,50,FALSE),"")), "")</f>
        <v>0</v>
      </c>
      <c r="BL9" s="483">
        <f>IF($A9&lt;&gt;"",IF(IFERROR(VLOOKUP($A9,'5. Company (current_at exit)'!$1:$1048576,51,FALSE),"")="","Mandatory: Tab 5",IFERROR(VLOOKUP($A9,'5. Company (current_at exit)'!$1:$1048576,51,FALSE),"")), "")</f>
        <v>0</v>
      </c>
      <c r="BM9" s="483">
        <f>IF($A9&lt;&gt;"",IF(IFERROR(VLOOKUP($A9,'5. Company (current_at exit)'!$1:$1048576,52,FALSE),"")="","Mandatory: Tab 5",IFERROR(VLOOKUP($A9,'5. Company (current_at exit)'!$1:$1048576,52,FALSE),"")), "")</f>
        <v>0</v>
      </c>
      <c r="BN9" s="483">
        <f>IF($A9&lt;&gt;"",IF(IFERROR(VLOOKUP($A9,'5. Company (current_at exit)'!$1:$1048576,53,FALSE),"")="","Mandatory: Tab 5",IFERROR(VLOOKUP($A9,'5. Company (current_at exit)'!$1:$1048576,53,FALSE),"")), "")</f>
        <v>0</v>
      </c>
      <c r="BO9" s="360" t="str">
        <f>IF($A9&lt;&gt;"",IF(IFERROR(VLOOKUP($A9,'5. Company (current_at exit)'!$1:$1048576,54,FALSE),"")="","",IFERROR(VLOOKUP($A9,'5. Company (current_at exit)'!$1:$1048576,54,FALSE),"")), "")</f>
        <v/>
      </c>
      <c r="BP9" s="17">
        <f>IF($A9&lt;&gt;"",IF(IFERROR(VLOOKUP($A9, '4. Company (at entry)'!$1:$1048576,3,FALSE),"")="","Mandatory: Tab 4",IFERROR(VLOOKUP($A9, '4. Company (at entry)'!$1:$1048576,3,FALSE),"")), "")</f>
        <v>75000000</v>
      </c>
      <c r="BQ9" s="17">
        <f>IF($A9&lt;&gt;"",IF(IFERROR(VLOOKUP($A9, '4. Company (at entry)'!$1:$1048576,4,FALSE),"")="","Mandatory: Tab 4",IFERROR(VLOOKUP($A9, '4. Company (at entry)'!$1:$1048576,4,FALSE),"")), "")</f>
        <v>275000000</v>
      </c>
      <c r="BR9" s="17">
        <f>IF($A9&lt;&gt;"",IF(IFERROR(VLOOKUP($A9, '4. Company (at entry)'!$1:$1048576,5,FALSE),"")="","Mandatory: Tab 4",IFERROR(VLOOKUP($A9, '4. Company (at entry)'!$1:$1048576,5,FALSE),"")), "")</f>
        <v>3000000</v>
      </c>
      <c r="BS9" s="17">
        <f>IF($A9&lt;&gt;"",IF(IFERROR(VLOOKUP($A9, '4. Company (at entry)'!$1:$1048576,6,FALSE),"")="","Mandatory: Tab 4",IFERROR(VLOOKUP($A9, '4. Company (at entry)'!$1:$1048576,6,FALSE),"")), "")</f>
        <v>200000000</v>
      </c>
      <c r="BT9" s="17">
        <f>IF($A9&lt;&gt;"",IF(IFERROR(VLOOKUP($A9, '4. Company (at entry)'!$1:$1048576,7,FALSE),"")="","Mandatory: Tab 4",IFERROR(VLOOKUP($A9, '4. Company (at entry)'!$1:$1048576,7,FALSE),"")), "")</f>
        <v>200000000</v>
      </c>
      <c r="BU9" s="17">
        <f>IF($A9&lt;&gt;"",IF(IFERROR(VLOOKUP($A9, '4. Company (at entry)'!$1:$1048576,8,FALSE),"")="","Mandatory: Tab 4",IFERROR(VLOOKUP($A9, '4. Company (at entry)'!$1:$1048576,8,FALSE),"")), "")</f>
        <v>6000000</v>
      </c>
      <c r="BV9" s="17">
        <f>IF($A9&lt;&gt;"",IF(IFERROR(VLOOKUP($A9, '4. Company (at entry)'!$1:$1048576,9,FALSE),"")="","Mandatory: Tab 4",IFERROR(VLOOKUP($A9, '4. Company (at entry)'!$1:$1048576,9,FALSE),"")), "")</f>
        <v>406000000</v>
      </c>
      <c r="BW9" s="17">
        <f>IF($A9&lt;&gt;"",IF(IFERROR(VLOOKUP($A9, '4. Company (at entry)'!$1:$1048576,10,FALSE),"")="","",IFERROR(VLOOKUP($A9, '4. Company (at entry)'!$1:$1048576,10,FALSE),"")), "")</f>
        <v>10000000</v>
      </c>
      <c r="BX9" s="208">
        <f>IF($A9&lt;&gt;"",IF(IFERROR(VLOOKUP($A9, '4. Company (at entry)'!$1:$1048576,11,FALSE),"")="","",IFERROR(VLOOKUP($A9, '4. Company (at entry)'!$1:$1048576,11,FALSE),"")), "")</f>
        <v>0</v>
      </c>
      <c r="BY9" s="17">
        <f>IF($A9&lt;&gt;"",IF(IFERROR(VLOOKUP($A9, '4. Company (at entry)'!$1:$1048576,12,FALSE),"")="","",IFERROR(VLOOKUP($A9, '4. Company (at entry)'!$1:$1048576,12,FALSE),"")), "")</f>
        <v>750</v>
      </c>
      <c r="BZ9" s="360" t="str">
        <f>IF($A9&lt;&gt;"",IF(IFERROR(VLOOKUP($A9, '4. Company (at entry)'!$1:$1048576,13,FALSE),"")="","",IFERROR(VLOOKUP($A9, '4. Company (at entry)'!$1:$1048576,13,FALSE),"")), "")</f>
        <v/>
      </c>
      <c r="CA9" s="17">
        <f>IF($A9&lt;&gt;"",IF(IFERROR('7. Position (current_at exit)'!F9,"")="", "Mandatory: Tab 7",IFERROR('7. Position (current_at exit)'!F9,"")),"")</f>
        <v>50000000</v>
      </c>
      <c r="CB9" s="17" t="str">
        <f>IF($D9&lt;&gt;"Pending, Subsequently Closed",IF($A9&lt;&gt;"",IF(IFERROR('7. Position (current_at exit)'!G9,"")="", "Mandatory: Tab 7",IFERROR('7. Position (current_at exit)'!G9,"")),""), IF($A9&lt;&gt;"",IF(IFERROR('7. Position (current_at exit)'!G9,"")="", "",IFERROR('7. Position (current_at exit)'!G9,"")),""))</f>
        <v/>
      </c>
      <c r="CC9" s="17" t="str">
        <f>IF($D9&lt;&gt;"Pending, Subsequently Closed",IF($A9&lt;&gt;"",IF(IFERROR('7. Position (current_at exit)'!H9,"")="", "Mandatory: Tab 7",IFERROR('7. Position (current_at exit)'!H9,"")),""), IF($A9&lt;&gt;"",IF(IFERROR('7. Position (current_at exit)'!H9,"")="", "",IFERROR('7. Position (current_at exit)'!H9,"")),""))</f>
        <v/>
      </c>
      <c r="CD9" s="17" t="str">
        <f>IF($D9&lt;&gt;"Pending, Subsequently Closed",IF($A9&lt;&gt;"",IF(IFERROR('7. Position (current_at exit)'!I9,"")="", "Mandatory: Tab 7",IFERROR('7. Position (current_at exit)'!I9,"")),""), IF($A9&lt;&gt;"",IF(IFERROR('7. Position (current_at exit)'!I9,"")="", "",IFERROR('7. Position (current_at exit)'!I9,"")),""))</f>
        <v/>
      </c>
      <c r="CE9" s="17" t="str">
        <f>IF($D9&lt;&gt;"Pending, Subsequently Closed",IF($A9&lt;&gt;"",IF(IFERROR('7. Position (current_at exit)'!J9,"")="", "Mandatory: Tab 7",IFERROR('7. Position (current_at exit)'!J9,"")),""), IF($A9&lt;&gt;"",IF(IFERROR('7. Position (current_at exit)'!J9,"")="", "",IFERROR('7. Position (current_at exit)'!J9,"")),""))</f>
        <v/>
      </c>
      <c r="CF9" s="208" t="str">
        <f>IF($D9&lt;&gt;"Pending, Subsequently Closed",IF($A9&lt;&gt;"",IF(IFERROR('7. Position (current_at exit)'!K9,"")="", "Mandatory: Tab 7",IFERROR('7. Position (current_at exit)'!K9,"")),""), IF($A9&lt;&gt;"",IF(IFERROR('7. Position (current_at exit)'!K9,"")="", "",IFERROR('7. Position (current_at exit)'!K9,"")),""))</f>
        <v/>
      </c>
      <c r="CG9" s="186" t="str">
        <f>IF($D9&lt;&gt;"Pending, Subsequently Closed",IF($A9&lt;&gt;"",IF(IFERROR('7. Position (current_at exit)'!L9,"")="", "Mandatory: Tab 7",IFERROR('7. Position (current_at exit)'!L9,"")),""), IF($A9&lt;&gt;"",IF(IFERROR('7. Position (current_at exit)'!L9,"")="", "",IFERROR('7. Position (current_at exit)'!L9,"")),""))</f>
        <v/>
      </c>
      <c r="CH9" s="186" t="str">
        <f>IF($D9&lt;&gt;"Pending, Subsequently Closed",IF($A9&lt;&gt;"",IF(IFERROR('7. Position (current_at exit)'!M9,"")="", "Mandatory: Tab 7",IFERROR('7. Position (current_at exit)'!M9,"")),""), IF($A9&lt;&gt;"",IF(IFERROR('7. Position (current_at exit)'!M9,"")="", "",IFERROR('7. Position (current_at exit)'!M9,"")),""))</f>
        <v/>
      </c>
      <c r="CI9" s="186" t="str">
        <f>IF($D9&lt;&gt;"Pending, Subsequently Closed",IF($A9&lt;&gt;"",IF(IFERROR('7. Position (current_at exit)'!N9,"")="", "Mandatory: Tab 7",IFERROR('7. Position (current_at exit)'!N9,"")),""), IF($A9&lt;&gt;"",IF(IFERROR('7. Position (current_at exit)'!N9,"")="", "",IFERROR('7. Position (current_at exit)'!N9,"")),""))</f>
        <v/>
      </c>
      <c r="CJ9" s="408" t="str">
        <f>IF($D9&lt;&gt;"Pending, Subsequently Closed",IF($A9&lt;&gt;"",IF(IFERROR('7. Position (current_at exit)'!O9,"")="", "Mandatory: Tab 7",IFERROR('7. Position (current_at exit)'!O9,"")),""), IF($A9&lt;&gt;"",IF(IFERROR('7. Position (current_at exit)'!O9,"")="", "",IFERROR('7. Position (current_at exit)'!O9,"")),""))</f>
        <v/>
      </c>
      <c r="CK9" s="408" t="str">
        <f>IF($D9&lt;&gt;"Pending, Subsequently Closed",IF($A9&lt;&gt;"",IF(IFERROR('7. Position (current_at exit)'!P9,"")="", "Mandatory: Tab 7",IFERROR('7. Position (current_at exit)'!P9,"")),""), IF($A9&lt;&gt;"",IF(IFERROR('7. Position (current_at exit)'!P9,"")="", "",IFERROR('7. Position (current_at exit)'!P9,"")),""))</f>
        <v/>
      </c>
      <c r="CL9" s="360" t="str">
        <f>IF($A9&lt;&gt;"",IF(IFERROR('7. Position (current_at exit)'!Q9,"")="", "",IFERROR('7. Position (current_at exit)'!Q9,"")),"")</f>
        <v/>
      </c>
      <c r="CM9" s="18">
        <f>IF($F9&lt;&gt;"Debt",IF($A9&lt;&gt;"",IF(IFERROR('7. Position (current_at exit)'!R9,"")="", "Mandatory: Tab 7",IFERROR('7. Position (current_at exit)'!R9,"")),""), IF($A9&lt;&gt;"",IF(IFERROR('7. Position (current_at exit)'!R9,"")="", "",IFERROR('7. Position (current_at exit)'!R9,"")),""))</f>
        <v>0.14000000000000001</v>
      </c>
      <c r="CN9" s="18">
        <f>IF($F9&lt;&gt;"Debt",IF($A9&lt;&gt;"",IF(IFERROR('7. Position (current_at exit)'!S9,"")="", "Mandatory: Tab 7",IFERROR('7. Position (current_at exit)'!S9,"")),""), IF($A9&lt;&gt;"",IF(IFERROR('7. Position (current_at exit)'!S9,"")="", "",IFERROR('7. Position (current_at exit)'!S9,"")),""))</f>
        <v>0</v>
      </c>
      <c r="CO9" s="17">
        <f>IF($F9&lt;&gt;"Debt",IF($A9&lt;&gt;"",IF(IFERROR('7. Position (current_at exit)'!T9,"")="", "Mandatory: Tab 7",IFERROR('7. Position (current_at exit)'!T9,"")),""), IF($A9&lt;&gt;"",IF(IFERROR('7. Position (current_at exit)'!T9,"")="", "",IFERROR('7. Position (current_at exit)'!T9,"")),""))</f>
        <v>0</v>
      </c>
      <c r="CP9" s="17">
        <f>IF($A9&lt;&gt;"",IF(IFERROR('7. Position (current_at exit)'!U9,"")="", "Mandatory: Tab 7",IFERROR('7. Position (current_at exit)'!U9,"")),"")</f>
        <v>0</v>
      </c>
      <c r="CQ9" s="17">
        <f>IF($F9&lt;&gt;"Debt",IF($A9&lt;&gt;"",IF(IFERROR('7. Position (current_at exit)'!V9,"")="", "Mandatory: Tab 7",IFERROR('7. Position (current_at exit)'!V9,"")),""), IF($A9&lt;&gt;"",IF(IFERROR('7. Position (current_at exit)'!V9,"")="", "",IFERROR('7. Position (current_at exit)'!V9,"")),""))</f>
        <v>1</v>
      </c>
      <c r="CR9" s="16" t="str">
        <f>IF($F9&lt;&gt;"Debt",IF($A9&lt;&gt;"",IF(IFERROR('7. Position (current_at exit)'!W9,"")="", "",IFERROR('7. Position (current_at exit)'!W9,"")),""), IF($A9&lt;&gt;"",IF(IFERROR('7. Position (current_at exit)'!W9,"")="", "",IFERROR('7. Position (current_at exit)'!W9,"")),""))</f>
        <v>Lemon</v>
      </c>
      <c r="CS9" s="80" t="str">
        <f>IF($A9&lt;&gt;"",IF(IFERROR('7. Position (current_at exit)'!X9,"")="", "",IFERROR('7. Position (current_at exit)'!X9,"")),"")</f>
        <v/>
      </c>
      <c r="CT9" s="360" t="str">
        <f>IF($A9&lt;&gt;"",IF(IFERROR('7. Position (current_at exit)'!Y9,"")="", "",IFERROR('7. Position (current_at exit)'!Y9,"")),"")</f>
        <v/>
      </c>
      <c r="CU9" s="159" t="str">
        <f>IF(OR($D9="Fully Exited, No Escrow", $D9="Fully Exited, Escrow Pending", $D9="Fully Exited, Subsequently Closed"), IF($A9&lt;&gt;"",IF(IFERROR('7. Position (current_at exit)'!Z9,"")="", "Mandatory: Tab 7",IFERROR('7. Position (current_at exit)'!Z9,"")),""), IF($A9&lt;&gt;"",IF(IFERROR('7. Position (current_at exit)'!Z9,"")="", "",IFERROR('7. Position (current_at exit)'!Z9,"")),""))</f>
        <v/>
      </c>
      <c r="CV9" s="159" t="str">
        <f>IF(OR($D9="Fully Exited, No Escrow", $D9="Fully Exited, Escrow Pending", $D9="Fully Exited, Subsequently Closed"), IF($A9&lt;&gt;"",IF(IFERROR('7. Position (current_at exit)'!AA9,"")="", "Mandatory: Tab 7",IFERROR('7. Position (current_at exit)'!AA9,"")),""), IF($A9&lt;&gt;"",IF(IFERROR('7. Position (current_at exit)'!AA9,"")="", "",IFERROR('7. Position (current_at exit)'!AA9,"")),""))</f>
        <v/>
      </c>
      <c r="CW9" s="16" t="str">
        <f>IF($D9="Fully Exited",IF($A9&lt;&gt;"",IF(IFERROR('7. Position (current_at exit)'!AB9,"")="", "",IFERROR('7. Position (current_at exit)'!AB9,"")),""), IF($A9&lt;&gt;"",IF(IFERROR('7. Position (current_at exit)'!AB9,"")="", "",IFERROR('7. Position (current_at exit)'!AB9,"")),""))</f>
        <v/>
      </c>
      <c r="CX9" s="360" t="str">
        <f>IF($A9&lt;&gt;"",IF(IFERROR('7. Position (current_at exit)'!AC9,"")="", "",IFERROR('7. Position (current_at exit)'!AC9,"")),"")</f>
        <v/>
      </c>
      <c r="CY9" s="16" t="str">
        <f>IF($D9&lt;&gt;"Pending, Subsequently Closed",IF($A9&lt;&gt;"",IF(IFERROR('7. Position (current_at exit)'!AD9,"")="", "Mandatory: Tab 7",IFERROR('7. Position (current_at exit)'!AD9,"")),""), IF($A9&lt;&gt;"",IF(IFERROR('7. Position (current_at exit)'!AD9,"")="", "",IFERROR('7. Position (current_at exit)'!AD9,"")),""))</f>
        <v/>
      </c>
      <c r="CZ9" s="187" t="str">
        <f>IF($A9&lt;&gt;"",IF(IFERROR('7. Position (current_at exit)'!AE9,"")="", "",IFERROR('7. Position (current_at exit)'!AE9,"")),"")</f>
        <v/>
      </c>
      <c r="DA9" s="76" t="str">
        <f>IF($A9&lt;&gt;"",IF(IFERROR('7. Position (current_at exit)'!AF9,"")="", "",IFERROR('7. Position (current_at exit)'!AF9,"")),"")</f>
        <v/>
      </c>
      <c r="DB9" s="239" t="str">
        <f>IF($A9&lt;&gt;"",IF(IFERROR('7. Position (current_at exit)'!AG9,"")="", "",IFERROR('7. Position (current_at exit)'!AG9,"")),"")</f>
        <v/>
      </c>
      <c r="DC9" s="165" t="str">
        <f>IF($A9&lt;&gt;"",IF(IFERROR('7. Position (current_at exit)'!AH9,"")="", "",IFERROR('7. Position (current_at exit)'!AH9,"")),"")</f>
        <v/>
      </c>
      <c r="DD9" s="165" t="str">
        <f>IF($A9&lt;&gt;"",IF(IFERROR('7. Position (current_at exit)'!AI9,"")="", "",IFERROR('7. Position (current_at exit)'!AI9,"")),"")</f>
        <v/>
      </c>
      <c r="DE9" s="360" t="str">
        <f>IF($A9&lt;&gt;"",IF(IFERROR('7. Position (current_at exit)'!AJ9,"")="", "",IFERROR('7. Position (current_at exit)'!AJ9,"")),"")</f>
        <v/>
      </c>
      <c r="DF9" s="16" t="str">
        <f>IF($A9&lt;&gt;"",IF(IFERROR('7. Position (current_at exit)'!AK9,"")="", "",IFERROR('7. Position (current_at exit)'!AK9,"")),"")</f>
        <v/>
      </c>
      <c r="DG9" s="187" t="str">
        <f>IF($A9&lt;&gt;"",IF(IFERROR('7. Position (current_at exit)'!AL9,"")="", "",IFERROR('7. Position (current_at exit)'!AL9,"")),"")</f>
        <v/>
      </c>
      <c r="DH9" s="76" t="str">
        <f>IF($A9&lt;&gt;"",IF(IFERROR('7. Position (current_at exit)'!AM9,"")="", "",IFERROR('7. Position (current_at exit)'!AM9,"")),"")</f>
        <v/>
      </c>
      <c r="DI9" s="239" t="str">
        <f>IF($A9&lt;&gt;"",IF(IFERROR('7. Position (current_at exit)'!AN9,"")="", "",IFERROR('7. Position (current_at exit)'!AN9,"")),"")</f>
        <v/>
      </c>
      <c r="DJ9" s="165" t="str">
        <f>IF($A9&lt;&gt;"",IF(IFERROR('7. Position (current_at exit)'!AO9,"")="", "",IFERROR('7. Position (current_at exit)'!AO9,"")),"")</f>
        <v/>
      </c>
      <c r="DK9" s="165" t="str">
        <f>IF($A9&lt;&gt;"",IF(IFERROR('7. Position (current_at exit)'!AP9,"")="", "",IFERROR('7. Position (current_at exit)'!AP9,"")),"")</f>
        <v/>
      </c>
      <c r="DL9" s="360" t="str">
        <f>IF($A9&lt;&gt;"",IF(IFERROR('7. Position (current_at exit)'!AQ9,"")="", "",IFERROR('7. Position (current_at exit)'!AQ9,"")),"")</f>
        <v/>
      </c>
      <c r="DM9" s="17">
        <f>IF(OR($F9="Equity - Publicly Traded", $F9="Equity - Private"), IF($A9&lt;&gt;"",IF(IFERROR('6. Position (at entry)'!N9,"")="", "Mandatory: Tab 6",IFERROR('6. Position (at entry)'!N9,"")),""), IF($A9&lt;&gt;"",IF(IFERROR('6. Position (at entry)'!N9,"")="", "",IFERROR('6. Position (at entry)'!N9,"")),""))</f>
        <v>50000000</v>
      </c>
      <c r="DN9" s="17">
        <f>IF(OR($F9="Equity - Publicly Traded", $F9="Equity - Private"), IF($A9&lt;&gt;"",IF(IFERROR('6. Position (at entry)'!O9,"")="", "Mandatory: Tab 6",IFERROR('6. Position (at entry)'!O9,"")),""), IF($A9&lt;&gt;"",IF(IFERROR('6. Position (at entry)'!O9,"")="", "",IFERROR('6. Position (at entry)'!O9,"")),""))</f>
        <v>0</v>
      </c>
      <c r="DO9" s="17">
        <f>IF(OR($F9="Equity - Publicly Traded", $F9="Equity - Private"), IF($A9&lt;&gt;"",IF(IFERROR('6. Position (at entry)'!P9,"")="", "Mandatory: Tab 6",IFERROR('6. Position (at entry)'!P9,"")),""), IF($A9&lt;&gt;"",IF(IFERROR('6. Position (at entry)'!P9,"")="", "",IFERROR('6. Position (at entry)'!P9,"")),""))</f>
        <v>0</v>
      </c>
      <c r="DP9" s="17">
        <f>IF(OR($F9="Equity - Publicly Traded", $F9="Equity - Private"), IF($A9&lt;&gt;"",IF(IFERROR('6. Position (at entry)'!Q9,"")="", "Mandatory: Tab 6",IFERROR('6. Position (at entry)'!Q9,"")),""), IF($A9&lt;&gt;"",IF(IFERROR('6. Position (at entry)'!Q9,"")="", "",IFERROR('6. Position (at entry)'!Q9,"")),""))</f>
        <v>300000000</v>
      </c>
      <c r="DQ9" s="18">
        <f>IF(OR($F9="Equity - Publicly Traded", $F9="Equity - Private"), IF($A9&lt;&gt;"",IF(IFERROR('6. Position (at entry)'!R9,"")="", "Mandatory: Tab 6",IFERROR('6. Position (at entry)'!R9,"")),""), IF($A9&lt;&gt;"",IF(IFERROR('6. Position (at entry)'!R9,"")="", "",IFERROR('6. Position (at entry)'!R9,"")),""))</f>
        <v>0.14000000000000001</v>
      </c>
      <c r="DR9" s="18">
        <f>IF(OR($F9="Equity - Publicly Traded", $F9="Equity - Private"), IF($A9&lt;&gt;"",IF(IFERROR('6. Position (at entry)'!S9,"")="", "Mandatory: Tab 6",IFERROR('6. Position (at entry)'!S9,"")),""), IF($A9&lt;&gt;"",IF(IFERROR('6. Position (at entry)'!S9,"")="", "",IFERROR('6. Position (at entry)'!S9,"")),""))</f>
        <v>0</v>
      </c>
      <c r="DS9" s="17">
        <f>IF(OR($F9="Equity - Publicly Traded", $F9="Equity - Private"), IF($A9&lt;&gt;"",IF(IFERROR('6. Position (at entry)'!T9,"")="", "Mandatory: Tab 6",IFERROR('6. Position (at entry)'!T9,"")),""), IF($A9&lt;&gt;"",IF(IFERROR('6. Position (at entry)'!T9,"")="", "",IFERROR('6. Position (at entry)'!T9,"")),""))</f>
        <v>6</v>
      </c>
      <c r="DT9" s="16" t="str">
        <f>IF(OR($F9="Equity - Publicly Traded", $F9="Equity - Private"), IF($A9&lt;&gt;"",IF(IFERROR('6. Position (at entry)'!U9,"")="", "Mandatory: Tab 6",IFERROR('6. Position (at entry)'!U9,"")),""), IF($A9&lt;&gt;"",IF(IFERROR('6. Position (at entry)'!U9,"")="", "",IFERROR('6. Position (at entry)'!U9,"")),""))</f>
        <v>No</v>
      </c>
      <c r="DU9" s="16" t="str">
        <f>IF(OR($F9="Equity - Publicly Traded", $F9="Equity - Private"), IF($A9&lt;&gt;"",IF(IFERROR('6. Position (at entry)'!V9,"")="", "",IFERROR('6. Position (at entry)'!V9,"")),""), IF($A9&lt;&gt;"",IF(IFERROR('6. Position (at entry)'!V9,"")="", "",IFERROR('6. Position (at entry)'!V9,"")),""))</f>
        <v>MPQ Ventures; TSS Partners</v>
      </c>
      <c r="DV9" s="239">
        <f>IF(OR($F9="Equity - Publicly Traded", $F9="Equity - Private"), IF($A9&lt;&gt;"",IF(IFERROR('6. Position (at entry)'!W9,"")="", "",IFERROR('6. Position (at entry)'!W9,"")),""), IF($A9&lt;&gt;"",IF(IFERROR('6. Position (at entry)'!W9,"")="", "",IFERROR('6. Position (at entry)'!W9,"")),""))</f>
        <v>5000000</v>
      </c>
      <c r="DW9" s="239">
        <f>IF(OR($F9="Equity - Publicly Traded", $F9="Equity - Private"), IF($A9&lt;&gt;"",IF(IFERROR('6. Position (at entry)'!X9,"")="", "",IFERROR('6. Position (at entry)'!X9,"")),""), IF($A9&lt;&gt;"",IF(IFERROR('6. Position (at entry)'!X9,"")="", "",IFERROR('6. Position (at entry)'!X9,"")),""))</f>
        <v>33500000</v>
      </c>
      <c r="DX9" s="239">
        <f>IF(OR($F9="Equity - Publicly Traded", $F9="Equity - Private"), IF($A9&lt;&gt;"",IF(IFERROR('6. Position (at entry)'!Y9,"")="", "",IFERROR('6. Position (at entry)'!Y9,"")),""), IF($A9&lt;&gt;"",IF(IFERROR('6. Position (at entry)'!Y9,"")="", "",IFERROR('6. Position (at entry)'!Y9,"")),""))</f>
        <v>900000</v>
      </c>
      <c r="DY9" s="360" t="str">
        <f>IF($A9&lt;&gt;"",IF(IFERROR('6. Position (at entry)'!Z9,"")="", "",IFERROR('6. Position (at entry)'!Z9,"")),"")</f>
        <v/>
      </c>
      <c r="DZ9" s="76" t="str">
        <f>IF($A9&lt;&gt;"",IF(IFERROR('6. Position (at entry)'!AA9,"")="", "",IFERROR('6. Position (at entry)'!AA9,"")),"")</f>
        <v/>
      </c>
      <c r="EA9" s="76" t="str">
        <f>IF($A9&lt;&gt;"",IF(IFERROR('6. Position (at entry)'!AB9,"")="", "",IFERROR('6. Position (at entry)'!AB9,"")),"")</f>
        <v/>
      </c>
      <c r="EB9" s="78" t="str">
        <f>IF($A9&lt;&gt;"",IF(IFERROR('6. Position (at entry)'!AC9,"")="", "",IFERROR('6. Position (at entry)'!AC9,"")),"")</f>
        <v/>
      </c>
      <c r="EC9" s="78" t="str">
        <f>IF($A9&lt;&gt;"",IF(IFERROR('6. Position (at entry)'!AD9,"")="", "",IFERROR('6. Position (at entry)'!AD9,"")),"")</f>
        <v/>
      </c>
      <c r="ED9" s="226" t="str">
        <f>IF($A9&lt;&gt;"",IF(IFERROR('6. Position (at entry)'!AE9,"")="", "",IFERROR('6. Position (at entry)'!AE9,"")),"")</f>
        <v/>
      </c>
      <c r="EE9" s="80" t="str">
        <f>IF($A9&lt;&gt;"",IF(IFERROR('6. Position (at entry)'!AF9,"")="", "",IFERROR('6. Position (at entry)'!AF9,"")),"")</f>
        <v/>
      </c>
      <c r="EF9" s="80" t="str">
        <f>IF($A9&lt;&gt;"",IF(IFERROR('6. Position (at entry)'!AG9,"")="", "",IFERROR('6. Position (at entry)'!AG9,"")),"")</f>
        <v/>
      </c>
      <c r="EG9" s="80" t="str">
        <f>IF($A9&lt;&gt;"",IF(IFERROR('6. Position (at entry)'!AH9,"")="", "",IFERROR('6. Position (at entry)'!AH9,"")),"")</f>
        <v/>
      </c>
      <c r="EH9" s="360" t="str">
        <f>IF($A9&lt;&gt;"",IF(IFERROR('6. Position (at entry)'!AI9,"")="", "",IFERROR('6. Position (at entry)'!AI9,"")),"")</f>
        <v/>
      </c>
    </row>
    <row r="10" spans="1:139" ht="15" customHeight="1" x14ac:dyDescent="0.2">
      <c r="A10" s="16" t="str">
        <f>IF(ISBLANK('6. Position (at entry)'!A10), "", '6. Position (at entry)'!A10)</f>
        <v/>
      </c>
      <c r="B10" s="347" t="str">
        <f>IF($A10&lt;&gt;"",IF(IFERROR('6. Position (at entry)'!B10,"")="", "Mandatory: Tab 6",IFERROR('6. Position (at entry)'!B10,"")),"")</f>
        <v/>
      </c>
      <c r="C10" s="16" t="str">
        <f>IF($A10&lt;&gt;"",IF(IFERROR(VLOOKUP($A10, '4. Company (at entry)'!$1:$1048576,2,FALSE),"")="","Mandatory: Tab 4",IFERROR(VLOOKUP($A10, '4. Company (at entry)'!$1:$1048576,2,FALSE),"")), "")</f>
        <v/>
      </c>
      <c r="D10" s="16" t="str">
        <f>IF($A10&lt;&gt;"",IF(IFERROR('7. Position (current_at exit)'!D10,"")="", "Mandatory: Tab 7",IFERROR('7. Position (current_at exit)'!D10,"")),"")</f>
        <v/>
      </c>
      <c r="E10" s="16" t="str">
        <f>IF($A10&lt;&gt;"",IF(IFERROR('7. Position (current_at exit)'!E10,"")="", "Mandatory: Tab 7",IFERROR('7. Position (current_at exit)'!E10,"")),"")</f>
        <v/>
      </c>
      <c r="F10" s="16" t="str">
        <f>IF($A10&lt;&gt;"",IF(IFERROR('6. Position (at entry)'!D10,"")="", "Mandatory: Tab 6",IFERROR('6. Position (at entry)'!D10,"")),"")</f>
        <v/>
      </c>
      <c r="G10" s="16" t="str">
        <f>IF($A10&lt;&gt;"",IF(IFERROR('6. Position (at entry)'!E10,"")="", "Mandatory: Tab 6",IFERROR('6. Position (at entry)'!E10,"")),"")</f>
        <v/>
      </c>
      <c r="H10" s="16" t="str">
        <f>IF($A10&lt;&gt;"",IF(IFERROR('6. Position (at entry)'!F10,"")="", "Mandatory: Tab 6",IFERROR('6. Position (at entry)'!F10,"")),"")</f>
        <v/>
      </c>
      <c r="I10" s="16" t="str">
        <f>IF($A10&lt;&gt;"",IF(IFERROR('6. Position (at entry)'!G10,"")="", "Mandatory: Tab 6",IFERROR('6. Position (at entry)'!G10,"")),"")</f>
        <v/>
      </c>
      <c r="J10" s="16" t="str">
        <f>IF($A10&lt;&gt;"",IF(IFERROR('6. Position (at entry)'!H10,"")="", "Mandatory: Tab 6",IFERROR('6. Position (at entry)'!H10,"")),"")</f>
        <v/>
      </c>
      <c r="K10" s="159" t="str">
        <f>IF($A10&lt;&gt;"",IF(IFERROR('6. Position (at entry)'!I10,"")="", "Mandatory: Tab 6",IFERROR('6. Position (at entry)'!I10,"")),"")</f>
        <v/>
      </c>
      <c r="L10" s="16" t="str">
        <f>IF($A10&lt;&gt;"",IF(IFERROR('6. Position (at entry)'!J10,"")="", "Mandatory: Tab 6",IFERROR('6. Position (at entry)'!J10,"")),"")</f>
        <v/>
      </c>
      <c r="M10" s="16" t="str">
        <f>IF($A10&lt;&gt;"",IF(IFERROR('6. Position (at entry)'!K10,"")="", "Mandatory: Tab 6",IFERROR('6. Position (at entry)'!K10,"")),"")</f>
        <v/>
      </c>
      <c r="N10" s="16" t="str">
        <f>IF($A10&lt;&gt;"",IF(IFERROR('6. Position (at entry)'!L10,"")="", "",IFERROR('6. Position (at entry)'!L10,"")),"")</f>
        <v/>
      </c>
      <c r="O10" s="360" t="str">
        <f>IF($A10&lt;&gt;"",IF(IFERROR('6. Position (at entry)'!M10,"")="", "",IFERROR('6. Position (at entry)'!M10,"")),"")</f>
        <v/>
      </c>
      <c r="P10" s="16" t="str">
        <f>IF($A10&lt;&gt;"",IF(IFERROR(VLOOKUP($A10,'5. Company (current_at exit)'!$1:$1048576,3,FALSE),"")="","",IFERROR(VLOOKUP($A10,'5. Company (current_at exit)'!$1:$1048576,3,FALSE),"")), "")</f>
        <v/>
      </c>
      <c r="Q10" s="16" t="str">
        <f>IF($A10&lt;&gt;"",IF(IFERROR(VLOOKUP($A10,'5. Company (current_at exit)'!$1:$1048576,4,FALSE),"")="","",IFERROR(VLOOKUP($A10,'5. Company (current_at exit)'!$1:$1048576,4,FALSE),"")), "")</f>
        <v/>
      </c>
      <c r="R10" s="16" t="str">
        <f>IF($A10&lt;&gt;"",IF(IFERROR(VLOOKUP($A10,'5. Company (current_at exit)'!$1:$1048576,5,FALSE),"")="","",IFERROR(VLOOKUP($A10,'5. Company (current_at exit)'!$1:$1048576,5,FALSE),"")), "")</f>
        <v/>
      </c>
      <c r="S10" s="16" t="str">
        <f>IF($A10&lt;&gt;"",IF(IFERROR(VLOOKUP($A10,'5. Company (current_at exit)'!$1:$1048576,6,FALSE),"")="","",IFERROR(VLOOKUP($A10,'5. Company (current_at exit)'!$1:$1048576,6,FALSE),"")), "")</f>
        <v/>
      </c>
      <c r="T10" s="16" t="str">
        <f>IF($A10&lt;&gt;"",IF(IFERROR(VLOOKUP($A10,'5. Company (current_at exit)'!$1:$1048576,7,FALSE),"")="","Mandatory: Tab 5",IFERROR(VLOOKUP($A10,'5. Company (current_at exit)'!$1:$1048576,7,FALSE),"")), "")</f>
        <v/>
      </c>
      <c r="U10" s="72" t="str">
        <f>IF($A10&lt;&gt;"",IF(IFERROR(VLOOKUP($A10,'5. Company (current_at exit)'!$1:$1048576,8,FALSE),"")="","Mandatory: Tab 5",IFERROR(VLOOKUP($A10,'5. Company (current_at exit)'!$1:$1048576,8,FALSE),"")), "")</f>
        <v/>
      </c>
      <c r="V10" s="16" t="str">
        <f>IF($A10&lt;&gt;"",IF(IFERROR(VLOOKUP($A10,'5. Company (current_at exit)'!$1:$1048576,9,FALSE),"")="","",IFERROR(VLOOKUP($A10,'5. Company (current_at exit)'!$1:$1048576,9,FALSE),"")), "")</f>
        <v/>
      </c>
      <c r="W10" s="16" t="str">
        <f>IF($A10&lt;&gt;"",IF(IFERROR(VLOOKUP($A10,'5. Company (current_at exit)'!$1:$1048576,10,FALSE),"")="","Mandatory: Tab 5",IFERROR(VLOOKUP($A10,'5. Company (current_at exit)'!$1:$1048576,10,FALSE),"")), "")</f>
        <v/>
      </c>
      <c r="X10" s="73" t="str">
        <f>IF($A10&lt;&gt;"",IF(IFERROR(VLOOKUP($A10,'5. Company (current_at exit)'!$1:$1048576,11,FALSE),"")="","Mandatory: Tab 5",IFERROR(VLOOKUP($A10,'5. Company (current_at exit)'!$1:$1048576,11,FALSE),"")), "")</f>
        <v/>
      </c>
      <c r="Y10" s="73" t="str">
        <f>IF($A10&lt;&gt;"",IF(IFERROR(VLOOKUP($A10,'5. Company (current_at exit)'!$1:$1048576,12,FALSE),"")="","",IFERROR(VLOOKUP($A10,'5. Company (current_at exit)'!$1:$1048576,12,FALSE),"")), "")</f>
        <v/>
      </c>
      <c r="Z10" s="73" t="str">
        <f>IF($A10&lt;&gt;"",IF(IFERROR(VLOOKUP($A10,'5. Company (current_at exit)'!$1:$1048576,13,FALSE),"")="","",IFERROR(VLOOKUP($A10,'5. Company (current_at exit)'!$1:$1048576,13,FALSE),"")), "")</f>
        <v/>
      </c>
      <c r="AA10" s="16" t="str">
        <f>IF($A10&lt;&gt;"",IF(IFERROR(VLOOKUP($A10,'5. Company (current_at exit)'!$1:$1048576,14,FALSE),"")="","Mandatory: Tab 5",IFERROR(VLOOKUP($A10,'5. Company (current_at exit)'!$1:$1048576,14,FALSE),"")), "")</f>
        <v/>
      </c>
      <c r="AB10" s="16" t="str">
        <f>IF($A10&lt;&gt;"",IF(IFERROR(VLOOKUP($A10,'5. Company (current_at exit)'!$1:$1048576,15,FALSE),"")="","Mandatory: Tab 5",IFERROR(VLOOKUP($A10,'5. Company (current_at exit)'!$1:$1048576,15,FALSE),"")), "")</f>
        <v/>
      </c>
      <c r="AC10" s="76" t="str">
        <f>IF($A10&lt;&gt;"",IF(IFERROR(VLOOKUP($A10,'5. Company (current_at exit)'!$1:$1048576,16,FALSE),"")="","",IFERROR(VLOOKUP($A10,'5. Company (current_at exit)'!$1:$1048576,16,FALSE),"")), "")</f>
        <v/>
      </c>
      <c r="AD10" s="16" t="str">
        <f>IF($A10&lt;&gt;"",IF(IFERROR(VLOOKUP($A10,'5. Company (current_at exit)'!$1:$1048576,17,FALSE),"")="","",IFERROR(VLOOKUP($A10,'5. Company (current_at exit)'!$1:$1048576,17,FALSE),"")), "")</f>
        <v/>
      </c>
      <c r="AE10" s="401" t="str">
        <f>IF($A10&lt;&gt;"",IF(IFERROR(VLOOKUP($A10,'5. Company (current_at exit)'!$1:$1048576,18,FALSE),"")="","",IFERROR(VLOOKUP($A10,'5. Company (current_at exit)'!$1:$1048576,18,FALSE),"")), "")</f>
        <v/>
      </c>
      <c r="AF10" s="16" t="str">
        <f>IF($A10&lt;&gt;"",IF(IFERROR(VLOOKUP($A10,'5. Company (current_at exit)'!$1:$1048576,19,FALSE),"")="","Mandatory: Tab 5",IFERROR(VLOOKUP($A10,'5. Company (current_at exit)'!$1:$1048576,19,FALSE),"")), "")</f>
        <v/>
      </c>
      <c r="AG10" s="159" t="str">
        <f>IF($AF10="Yes",IF($A10&lt;&gt;"",IF(IFERROR(VLOOKUP($A10,'5. Company (current_at exit)'!$1:$1048576,20,FALSE),"")="","Mandatory: Tab 5",IFERROR(VLOOKUP($A10,'5. Company (current_at exit)'!$1:$1048576,20,FALSE),"")), ""),IF($A10&lt;&gt;"",IF(IFERROR(VLOOKUP($A10,'5. Company (current_at exit)'!$1:$1048576,20,FALSE),"")="","",IFERROR(VLOOKUP($A10,'5. Company (current_at exit)'!$1:$1048576,20,FALSE),"")), ""))</f>
        <v/>
      </c>
      <c r="AH10" s="159" t="str">
        <f>IF($AF10="Yes",IF($A10&lt;&gt;"",IF(IFERROR(VLOOKUP($A10,'5. Company (current_at exit)'!$1:$1048576,21,FALSE),"")="","Mandatory: Tab 5",IFERROR(VLOOKUP($A10,'5. Company (current_at exit)'!$1:$1048576,21,FALSE),"")), ""),IF($A10&lt;&gt;"",IF(IFERROR(VLOOKUP($A10,'5. Company (current_at exit)'!$1:$1048576,21,FALSE),"")="","",IFERROR(VLOOKUP($A10,'5. Company (current_at exit)'!$1:$1048576,21,FALSE),"")), ""))</f>
        <v/>
      </c>
      <c r="AI10" s="69" t="str">
        <f>IF($AF10="Yes",IF($A10&lt;&gt;"",IF(IFERROR(VLOOKUP($A10,'5. Company (current_at exit)'!$1:$1048576,22,FALSE),"")="","Mandatory: Tab 5",IFERROR(VLOOKUP($A10,'5. Company (current_at exit)'!$1:$1048576,22,FALSE),"")), ""),IF($A10&lt;&gt;"",IF(IFERROR(VLOOKUP($A10,'5. Company (current_at exit)'!$1:$1048576,22,FALSE),"")="","",IFERROR(VLOOKUP($A10,'5. Company (current_at exit)'!$1:$1048576,22,FALSE),"")), ""))</f>
        <v/>
      </c>
      <c r="AJ10" s="69" t="str">
        <f>IF($AF10="Yes",IF($A10&lt;&gt;"",IF(IFERROR(VLOOKUP($A10,'5. Company (current_at exit)'!$1:$1048576,23,FALSE),"")="","Mandatory: Tab 5",IFERROR(VLOOKUP($A10,'5. Company (current_at exit)'!$1:$1048576,23,FALSE),"")), ""),IF($A10&lt;&gt;"",IF(IFERROR(VLOOKUP($A10,'5. Company (current_at exit)'!$1:$1048576,23,FALSE),"")="","",IFERROR(VLOOKUP($A10,'5. Company (current_at exit)'!$1:$1048576,23,FALSE),"")), ""))</f>
        <v/>
      </c>
      <c r="AK10" s="159" t="str">
        <f>IF($AF10="Yes",IF($A10&lt;&gt;"",IF(IFERROR(VLOOKUP($A10,'5. Company (current_at exit)'!$1:$1048576,24,FALSE),"")="","",IFERROR(VLOOKUP($A10,'5. Company (current_at exit)'!$1:$1048576,24,FALSE),"")), ""),IF($A10&lt;&gt;"",IF(IFERROR(VLOOKUP($A10,'5. Company (current_at exit)'!$1:$1048576,24,FALSE),"")="","",IFERROR(VLOOKUP($A10,'5. Company (current_at exit)'!$1:$1048576,24,FALSE),"")), ""))</f>
        <v/>
      </c>
      <c r="AL10" s="403" t="str">
        <f>IF($A10&lt;&gt;"",IF(IFERROR(VLOOKUP($A10,'5. Company (current_at exit)'!$1:$1048576,25,FALSE),"")="","",IFERROR(VLOOKUP($A10,'5. Company (current_at exit)'!$1:$1048576,25,FALSE),"")), "")</f>
        <v/>
      </c>
      <c r="AM10" s="17" t="str">
        <f>IF($A10&lt;&gt;"",IF(IFERROR(VLOOKUP($A10,'5. Company (current_at exit)'!$1:$1048576,26,FALSE),"")="","Mandatory: Tab 5",IFERROR(VLOOKUP($A10,'5. Company (current_at exit)'!$1:$1048576,26,FALSE),"")), "")</f>
        <v/>
      </c>
      <c r="AN10" s="17" t="str">
        <f>IF($A10&lt;&gt;"",IF(IFERROR(VLOOKUP($A10,'5. Company (current_at exit)'!$1:$1048576,27,FALSE),"")="","Mandatory: Tab 5",IFERROR(VLOOKUP($A10,'5. Company (current_at exit)'!$1:$1048576,27,FALSE),"")), "")</f>
        <v/>
      </c>
      <c r="AO10" s="17" t="str">
        <f>IF($A10&lt;&gt;"",IF(IFERROR(VLOOKUP($A10,'5. Company (current_at exit)'!$1:$1048576,28,FALSE),"")="","Mandatory: Tab 5",IFERROR(VLOOKUP($A10,'5. Company (current_at exit)'!$1:$1048576,28,FALSE),"")), "")</f>
        <v/>
      </c>
      <c r="AP10" s="17" t="str">
        <f>IF($A10&lt;&gt;"",IF(IFERROR(VLOOKUP($A10,'5. Company (current_at exit)'!$1:$1048576,29,FALSE),"")="","Mandatory: Tab 5",IFERROR(VLOOKUP($A10,'5. Company (current_at exit)'!$1:$1048576,29,FALSE),"")), "")</f>
        <v/>
      </c>
      <c r="AQ10" s="17" t="str">
        <f>IF($A10&lt;&gt;"",IF(IFERROR(VLOOKUP($A10,'5. Company (current_at exit)'!$1:$1048576,30,FALSE),"")="","Mandatory: Tab 5",IFERROR(VLOOKUP($A10,'5. Company (current_at exit)'!$1:$1048576,30,FALSE),"")), "")</f>
        <v/>
      </c>
      <c r="AR10" s="17" t="str">
        <f>IF($A10&lt;&gt;"",IF(IFERROR(VLOOKUP($A10,'5. Company (current_at exit)'!$1:$1048576,31,FALSE),"")="","Mandatory: Tab 5",IFERROR(VLOOKUP($A10,'5. Company (current_at exit)'!$1:$1048576,31,FALSE),"")), "")</f>
        <v/>
      </c>
      <c r="AS10" s="17" t="str">
        <f>IF($A10&lt;&gt;"",IF(IFERROR(VLOOKUP($A10,'5. Company (current_at exit)'!$1:$1048576,32,FALSE),"")="","Mandatory: Tab 5",IFERROR(VLOOKUP($A10,'5. Company (current_at exit)'!$1:$1048576,32,FALSE),"")), "")</f>
        <v/>
      </c>
      <c r="AT10" s="17" t="str">
        <f>IF($A10&lt;&gt;"",IF(IFERROR(VLOOKUP($A10,'5. Company (current_at exit)'!$1:$1048576,33,FALSE),"")="","Mandatory: Tab 5",IFERROR(VLOOKUP($A10,'5. Company (current_at exit)'!$1:$1048576,33,FALSE),"")), "")</f>
        <v/>
      </c>
      <c r="AU10" s="17" t="str">
        <f>IF($A10&lt;&gt;"",IF(IFERROR(VLOOKUP($A10,'5. Company (current_at exit)'!$1:$1048576,34,FALSE),"")="","",IFERROR(VLOOKUP($A10,'5. Company (current_at exit)'!$1:$1048576,34,FALSE),"")), "")</f>
        <v/>
      </c>
      <c r="AV10" s="241" t="str">
        <f>IF($A10&lt;&gt;"",IF(IFERROR(VLOOKUP($A10,'5. Company (current_at exit)'!$1:$1048576,35,FALSE),"")="","",IFERROR(VLOOKUP($A10,'5. Company (current_at exit)'!$1:$1048576,35,FALSE),"")), "")</f>
        <v/>
      </c>
      <c r="AW10" s="17" t="str">
        <f>IF($D10="Fully Exited",IF($A10&lt;&gt;"",IF(IFERROR(VLOOKUP($A10,'5. Company (current_at exit)'!$1:$1048576,36,FALSE),"")="","",IFERROR(VLOOKUP($A10,'5. Company (current_at exit)'!$1:$1048576,36,FALSE),"")), ""),IF($A10&lt;&gt;"",IF(IFERROR(VLOOKUP($A10,'5. Company (current_at exit)'!$1:$1048576,36,FALSE),"")="","",IFERROR(VLOOKUP($A10,'5. Company (current_at exit)'!$1:$1048576,36,FALSE),"")), ""))</f>
        <v/>
      </c>
      <c r="AX10" s="239" t="str">
        <f>IF($A10&lt;&gt;"",IF(IFERROR(VLOOKUP($A10,'5. Company (current_at exit)'!$1:$1048576,37,FALSE),"")="","",IFERROR(VLOOKUP($A10,'5. Company (current_at exit)'!$1:$1048576,37,FALSE),"")), "")</f>
        <v/>
      </c>
      <c r="AY10" s="204" t="str">
        <f>IF($A10&lt;&gt;"",IF(IFERROR(VLOOKUP($A10,'5. Company (current_at exit)'!$1:$1048576,38,FALSE),"")="","",IFERROR(VLOOKUP($A10,'5. Company (current_at exit)'!$1:$1048576,38,FALSE),"")), "")</f>
        <v/>
      </c>
      <c r="AZ10" s="244" t="str">
        <f>IF($A10&lt;&gt;"",IF(IFERROR(VLOOKUP($A10,'5. Company (current_at exit)'!$1:$1048576,39,FALSE),"")="","",IFERROR(VLOOKUP($A10,'5. Company (current_at exit)'!$1:$1048576,39,FALSE),"")), "")</f>
        <v/>
      </c>
      <c r="BA10" s="244" t="str">
        <f>IF($A10&lt;&gt;"",IF(IFERROR(VLOOKUP($A10,'5. Company (current_at exit)'!$1:$1048576,40,FALSE),"")="","",IFERROR(VLOOKUP($A10,'5. Company (current_at exit)'!$1:$1048576,40,FALSE),"")), "")</f>
        <v/>
      </c>
      <c r="BB10" s="244" t="str">
        <f>IF($A10&lt;&gt;"",IF(IFERROR(VLOOKUP($A10,'5. Company (current_at exit)'!$1:$1048576,41,FALSE),"")="","",IFERROR(VLOOKUP($A10,'5. Company (current_at exit)'!$1:$1048576,41,FALSE),"")), "")</f>
        <v/>
      </c>
      <c r="BC10" s="76" t="str">
        <f>IF($A10&lt;&gt;"",IF(IFERROR(VLOOKUP($A10,'5. Company (current_at exit)'!$1:$1048576,42,FALSE),"")="","",IFERROR(VLOOKUP($A10,'5. Company (current_at exit)'!$1:$1048576,42,FALSE),"")), "")</f>
        <v/>
      </c>
      <c r="BD10" s="76" t="str">
        <f>IF($A10&lt;&gt;"",IF(IFERROR(VLOOKUP($A10,'5. Company (current_at exit)'!$1:$1048576,43,FALSE),"")="","",IFERROR(VLOOKUP($A10,'5. Company (current_at exit)'!$1:$1048576,43,FALSE),"")), "")</f>
        <v/>
      </c>
      <c r="BE10" s="239" t="str">
        <f>IF($A10&lt;&gt;"",IF(IFERROR(VLOOKUP($A10,'5. Company (current_at exit)'!$1:$1048576,44,FALSE),"")="","",IFERROR(VLOOKUP($A10,'5. Company (current_at exit)'!$1:$1048576,44,FALSE),"")), "")</f>
        <v/>
      </c>
      <c r="BF10" s="239" t="str">
        <f>IF($A10&lt;&gt;"",IF(IFERROR(VLOOKUP($A10,'5. Company (current_at exit)'!$1:$1048576,45,FALSE),"")="","",IFERROR(VLOOKUP($A10,'5. Company (current_at exit)'!$1:$1048576,45,FALSE),"")), "")</f>
        <v/>
      </c>
      <c r="BG10" s="239" t="str">
        <f>IF($A10&lt;&gt;"",IF(IFERROR(VLOOKUP($A10,'5. Company (current_at exit)'!$1:$1048576,46,FALSE),"")="","",IFERROR(VLOOKUP($A10,'5. Company (current_at exit)'!$1:$1048576,46,FALSE),"")), "")</f>
        <v/>
      </c>
      <c r="BH10" s="239" t="str">
        <f>IF($A10&lt;&gt;"",IF(IFERROR(VLOOKUP($A10,'5. Company (current_at exit)'!$1:$1048576,47,FALSE),"")="","",IFERROR(VLOOKUP($A10,'5. Company (current_at exit)'!$1:$1048576,47,FALSE),"")), "")</f>
        <v/>
      </c>
      <c r="BI10" s="239" t="str">
        <f>IF($A10&lt;&gt;"",IF(IFERROR(VLOOKUP($A10,'5. Company (current_at exit)'!$1:$1048576,48,FALSE),"")="","",IFERROR(VLOOKUP($A10,'5. Company (current_at exit)'!$1:$1048576,48,FALSE),"")), "")</f>
        <v/>
      </c>
      <c r="BJ10" s="360" t="str">
        <f>IF($A10&lt;&gt;"",IF(IFERROR(VLOOKUP($A10,'5. Company (current_at exit)'!$1:$1048576,49,FALSE),"")="","",IFERROR(VLOOKUP($A10,'5. Company (current_at exit)'!$1:$1048576,49,FALSE),"")), "")</f>
        <v/>
      </c>
      <c r="BK10" s="76" t="str">
        <f>IF($A10&lt;&gt;"",IF(IFERROR(VLOOKUP($A10,'5. Company (current_at exit)'!$1:$1048576,50,FALSE),"")="","Mandatory: Tab 5",IFERROR(VLOOKUP($A10,'5. Company (current_at exit)'!$1:$1048576,50,FALSE),"")), "")</f>
        <v/>
      </c>
      <c r="BL10" s="483" t="str">
        <f>IF($A10&lt;&gt;"",IF(IFERROR(VLOOKUP($A10,'5. Company (current_at exit)'!$1:$1048576,51,FALSE),"")="","Mandatory: Tab 5",IFERROR(VLOOKUP($A10,'5. Company (current_at exit)'!$1:$1048576,51,FALSE),"")), "")</f>
        <v/>
      </c>
      <c r="BM10" s="483" t="str">
        <f>IF($A10&lt;&gt;"",IF(IFERROR(VLOOKUP($A10,'5. Company (current_at exit)'!$1:$1048576,52,FALSE),"")="","Mandatory: Tab 5",IFERROR(VLOOKUP($A10,'5. Company (current_at exit)'!$1:$1048576,52,FALSE),"")), "")</f>
        <v/>
      </c>
      <c r="BN10" s="483" t="str">
        <f>IF($A10&lt;&gt;"",IF(IFERROR(VLOOKUP($A10,'5. Company (current_at exit)'!$1:$1048576,53,FALSE),"")="","Mandatory: Tab 5",IFERROR(VLOOKUP($A10,'5. Company (current_at exit)'!$1:$1048576,53,FALSE),"")), "")</f>
        <v/>
      </c>
      <c r="BO10" s="360" t="str">
        <f>IF($A10&lt;&gt;"",IF(IFERROR(VLOOKUP($A10,'5. Company (current_at exit)'!$1:$1048576,54,FALSE),"")="","",IFERROR(VLOOKUP($A10,'5. Company (current_at exit)'!$1:$1048576,54,FALSE),"")), "")</f>
        <v/>
      </c>
      <c r="BP10" s="17" t="str">
        <f>IF($A10&lt;&gt;"",IF(IFERROR(VLOOKUP($A10, '4. Company (at entry)'!$1:$1048576,3,FALSE),"")="","Mandatory: Tab 4",IFERROR(VLOOKUP($A10, '4. Company (at entry)'!$1:$1048576,3,FALSE),"")), "")</f>
        <v/>
      </c>
      <c r="BQ10" s="17" t="str">
        <f>IF($A10&lt;&gt;"",IF(IFERROR(VLOOKUP($A10, '4. Company (at entry)'!$1:$1048576,4,FALSE),"")="","Mandatory: Tab 4",IFERROR(VLOOKUP($A10, '4. Company (at entry)'!$1:$1048576,4,FALSE),"")), "")</f>
        <v/>
      </c>
      <c r="BR10" s="17" t="str">
        <f>IF($A10&lt;&gt;"",IF(IFERROR(VLOOKUP($A10, '4. Company (at entry)'!$1:$1048576,5,FALSE),"")="","Mandatory: Tab 4",IFERROR(VLOOKUP($A10, '4. Company (at entry)'!$1:$1048576,5,FALSE),"")), "")</f>
        <v/>
      </c>
      <c r="BS10" s="17" t="str">
        <f>IF($A10&lt;&gt;"",IF(IFERROR(VLOOKUP($A10, '4. Company (at entry)'!$1:$1048576,6,FALSE),"")="","Mandatory: Tab 4",IFERROR(VLOOKUP($A10, '4. Company (at entry)'!$1:$1048576,6,FALSE),"")), "")</f>
        <v/>
      </c>
      <c r="BT10" s="17" t="str">
        <f>IF($A10&lt;&gt;"",IF(IFERROR(VLOOKUP($A10, '4. Company (at entry)'!$1:$1048576,7,FALSE),"")="","Mandatory: Tab 4",IFERROR(VLOOKUP($A10, '4. Company (at entry)'!$1:$1048576,7,FALSE),"")), "")</f>
        <v/>
      </c>
      <c r="BU10" s="17" t="str">
        <f>IF($A10&lt;&gt;"",IF(IFERROR(VLOOKUP($A10, '4. Company (at entry)'!$1:$1048576,8,FALSE),"")="","Mandatory: Tab 4",IFERROR(VLOOKUP($A10, '4. Company (at entry)'!$1:$1048576,8,FALSE),"")), "")</f>
        <v/>
      </c>
      <c r="BV10" s="17" t="str">
        <f>IF($A10&lt;&gt;"",IF(IFERROR(VLOOKUP($A10, '4. Company (at entry)'!$1:$1048576,9,FALSE),"")="","Mandatory: Tab 4",IFERROR(VLOOKUP($A10, '4. Company (at entry)'!$1:$1048576,9,FALSE),"")), "")</f>
        <v/>
      </c>
      <c r="BW10" s="17" t="str">
        <f>IF($A10&lt;&gt;"",IF(IFERROR(VLOOKUP($A10, '4. Company (at entry)'!$1:$1048576,10,FALSE),"")="","",IFERROR(VLOOKUP($A10, '4. Company (at entry)'!$1:$1048576,10,FALSE),"")), "")</f>
        <v/>
      </c>
      <c r="BX10" s="208" t="str">
        <f>IF($A10&lt;&gt;"",IF(IFERROR(VLOOKUP($A10, '4. Company (at entry)'!$1:$1048576,11,FALSE),"")="","",IFERROR(VLOOKUP($A10, '4. Company (at entry)'!$1:$1048576,11,FALSE),"")), "")</f>
        <v/>
      </c>
      <c r="BY10" s="17" t="str">
        <f>IF($A10&lt;&gt;"",IF(IFERROR(VLOOKUP($A10, '4. Company (at entry)'!$1:$1048576,12,FALSE),"")="","",IFERROR(VLOOKUP($A10, '4. Company (at entry)'!$1:$1048576,12,FALSE),"")), "")</f>
        <v/>
      </c>
      <c r="BZ10" s="360" t="str">
        <f>IF($A10&lt;&gt;"",IF(IFERROR(VLOOKUP($A10, '4. Company (at entry)'!$1:$1048576,13,FALSE),"")="","",IFERROR(VLOOKUP($A10, '4. Company (at entry)'!$1:$1048576,13,FALSE),"")), "")</f>
        <v/>
      </c>
      <c r="CA10" s="17" t="str">
        <f>IF($A10&lt;&gt;"",IF(IFERROR('7. Position (current_at exit)'!F10,"")="", "Mandatory: Tab 7",IFERROR('7. Position (current_at exit)'!F10,"")),"")</f>
        <v/>
      </c>
      <c r="CB10" s="17" t="str">
        <f>IF($D10&lt;&gt;"Pending, Subsequently Closed",IF($A10&lt;&gt;"",IF(IFERROR('7. Position (current_at exit)'!G10,"")="", "Mandatory: Tab 7",IFERROR('7. Position (current_at exit)'!G10,"")),""), IF($A10&lt;&gt;"",IF(IFERROR('7. Position (current_at exit)'!G10,"")="", "",IFERROR('7. Position (current_at exit)'!G10,"")),""))</f>
        <v/>
      </c>
      <c r="CC10" s="17" t="str">
        <f>IF($D10&lt;&gt;"Pending, Subsequently Closed",IF($A10&lt;&gt;"",IF(IFERROR('7. Position (current_at exit)'!H10,"")="", "Mandatory: Tab 7",IFERROR('7. Position (current_at exit)'!H10,"")),""), IF($A10&lt;&gt;"",IF(IFERROR('7. Position (current_at exit)'!H10,"")="", "",IFERROR('7. Position (current_at exit)'!H10,"")),""))</f>
        <v/>
      </c>
      <c r="CD10" s="17" t="str">
        <f>IF($D10&lt;&gt;"Pending, Subsequently Closed",IF($A10&lt;&gt;"",IF(IFERROR('7. Position (current_at exit)'!I10,"")="", "Mandatory: Tab 7",IFERROR('7. Position (current_at exit)'!I10,"")),""), IF($A10&lt;&gt;"",IF(IFERROR('7. Position (current_at exit)'!I10,"")="", "",IFERROR('7. Position (current_at exit)'!I10,"")),""))</f>
        <v/>
      </c>
      <c r="CE10" s="17" t="str">
        <f>IF($D10&lt;&gt;"Pending, Subsequently Closed",IF($A10&lt;&gt;"",IF(IFERROR('7. Position (current_at exit)'!J10,"")="", "Mandatory: Tab 7",IFERROR('7. Position (current_at exit)'!J10,"")),""), IF($A10&lt;&gt;"",IF(IFERROR('7. Position (current_at exit)'!J10,"")="", "",IFERROR('7. Position (current_at exit)'!J10,"")),""))</f>
        <v/>
      </c>
      <c r="CF10" s="208" t="str">
        <f>IF($D10&lt;&gt;"Pending, Subsequently Closed",IF($A10&lt;&gt;"",IF(IFERROR('7. Position (current_at exit)'!K10,"")="", "Mandatory: Tab 7",IFERROR('7. Position (current_at exit)'!K10,"")),""), IF($A10&lt;&gt;"",IF(IFERROR('7. Position (current_at exit)'!K10,"")="", "",IFERROR('7. Position (current_at exit)'!K10,"")),""))</f>
        <v/>
      </c>
      <c r="CG10" s="186" t="str">
        <f>IF($D10&lt;&gt;"Pending, Subsequently Closed",IF($A10&lt;&gt;"",IF(IFERROR('7. Position (current_at exit)'!L10,"")="", "Mandatory: Tab 7",IFERROR('7. Position (current_at exit)'!L10,"")),""), IF($A10&lt;&gt;"",IF(IFERROR('7. Position (current_at exit)'!L10,"")="", "",IFERROR('7. Position (current_at exit)'!L10,"")),""))</f>
        <v/>
      </c>
      <c r="CH10" s="186" t="str">
        <f>IF($D10&lt;&gt;"Pending, Subsequently Closed",IF($A10&lt;&gt;"",IF(IFERROR('7. Position (current_at exit)'!M10,"")="", "Mandatory: Tab 7",IFERROR('7. Position (current_at exit)'!M10,"")),""), IF($A10&lt;&gt;"",IF(IFERROR('7. Position (current_at exit)'!M10,"")="", "",IFERROR('7. Position (current_at exit)'!M10,"")),""))</f>
        <v/>
      </c>
      <c r="CI10" s="186" t="str">
        <f>IF($D10&lt;&gt;"Pending, Subsequently Closed",IF($A10&lt;&gt;"",IF(IFERROR('7. Position (current_at exit)'!N10,"")="", "Mandatory: Tab 7",IFERROR('7. Position (current_at exit)'!N10,"")),""), IF($A10&lt;&gt;"",IF(IFERROR('7. Position (current_at exit)'!N10,"")="", "",IFERROR('7. Position (current_at exit)'!N10,"")),""))</f>
        <v/>
      </c>
      <c r="CJ10" s="408" t="str">
        <f>IF($D10&lt;&gt;"Pending, Subsequently Closed",IF($A10&lt;&gt;"",IF(IFERROR('7. Position (current_at exit)'!O10,"")="", "Mandatory: Tab 7",IFERROR('7. Position (current_at exit)'!O10,"")),""), IF($A10&lt;&gt;"",IF(IFERROR('7. Position (current_at exit)'!O10,"")="", "",IFERROR('7. Position (current_at exit)'!O10,"")),""))</f>
        <v/>
      </c>
      <c r="CK10" s="408" t="str">
        <f>IF($D10&lt;&gt;"Pending, Subsequently Closed",IF($A10&lt;&gt;"",IF(IFERROR('7. Position (current_at exit)'!P10,"")="", "Mandatory: Tab 7",IFERROR('7. Position (current_at exit)'!P10,"")),""), IF($A10&lt;&gt;"",IF(IFERROR('7. Position (current_at exit)'!P10,"")="", "",IFERROR('7. Position (current_at exit)'!P10,"")),""))</f>
        <v/>
      </c>
      <c r="CL10" s="360" t="str">
        <f>IF($A10&lt;&gt;"",IF(IFERROR('7. Position (current_at exit)'!Q10,"")="", "",IFERROR('7. Position (current_at exit)'!Q10,"")),"")</f>
        <v/>
      </c>
      <c r="CM10" s="18" t="str">
        <f>IF($F10&lt;&gt;"Debt",IF($A10&lt;&gt;"",IF(IFERROR('7. Position (current_at exit)'!R10,"")="", "Mandatory: Tab 7",IFERROR('7. Position (current_at exit)'!R10,"")),""), IF($A10&lt;&gt;"",IF(IFERROR('7. Position (current_at exit)'!R10,"")="", "",IFERROR('7. Position (current_at exit)'!R10,"")),""))</f>
        <v/>
      </c>
      <c r="CN10" s="18" t="str">
        <f>IF($F10&lt;&gt;"Debt",IF($A10&lt;&gt;"",IF(IFERROR('7. Position (current_at exit)'!S10,"")="", "Mandatory: Tab 7",IFERROR('7. Position (current_at exit)'!S10,"")),""), IF($A10&lt;&gt;"",IF(IFERROR('7. Position (current_at exit)'!S10,"")="", "",IFERROR('7. Position (current_at exit)'!S10,"")),""))</f>
        <v/>
      </c>
      <c r="CO10" s="17" t="str">
        <f>IF($F10&lt;&gt;"Debt",IF($A10&lt;&gt;"",IF(IFERROR('7. Position (current_at exit)'!T10,"")="", "Mandatory: Tab 7",IFERROR('7. Position (current_at exit)'!T10,"")),""), IF($A10&lt;&gt;"",IF(IFERROR('7. Position (current_at exit)'!T10,"")="", "",IFERROR('7. Position (current_at exit)'!T10,"")),""))</f>
        <v/>
      </c>
      <c r="CP10" s="17" t="str">
        <f>IF($A10&lt;&gt;"",IF(IFERROR('7. Position (current_at exit)'!U10,"")="", "Mandatory: Tab 7",IFERROR('7. Position (current_at exit)'!U10,"")),"")</f>
        <v/>
      </c>
      <c r="CQ10" s="17" t="str">
        <f>IF($F10&lt;&gt;"Debt",IF($A10&lt;&gt;"",IF(IFERROR('7. Position (current_at exit)'!V10,"")="", "Mandatory: Tab 7",IFERROR('7. Position (current_at exit)'!V10,"")),""), IF($A10&lt;&gt;"",IF(IFERROR('7. Position (current_at exit)'!V10,"")="", "",IFERROR('7. Position (current_at exit)'!V10,"")),""))</f>
        <v/>
      </c>
      <c r="CR10" s="16" t="str">
        <f>IF($F10&lt;&gt;"Debt",IF($A10&lt;&gt;"",IF(IFERROR('7. Position (current_at exit)'!W10,"")="", "",IFERROR('7. Position (current_at exit)'!W10,"")),""), IF($A10&lt;&gt;"",IF(IFERROR('7. Position (current_at exit)'!W10,"")="", "",IFERROR('7. Position (current_at exit)'!W10,"")),""))</f>
        <v/>
      </c>
      <c r="CS10" s="80" t="str">
        <f>IF($A10&lt;&gt;"",IF(IFERROR('7. Position (current_at exit)'!X10,"")="", "",IFERROR('7. Position (current_at exit)'!X10,"")),"")</f>
        <v/>
      </c>
      <c r="CT10" s="360" t="str">
        <f>IF($A10&lt;&gt;"",IF(IFERROR('7. Position (current_at exit)'!Y10,"")="", "",IFERROR('7. Position (current_at exit)'!Y10,"")),"")</f>
        <v/>
      </c>
      <c r="CU10" s="159" t="str">
        <f>IF(OR($D10="Fully Exited, No Escrow", $D10="Fully Exited, Escrow Pending", $D10="Fully Exited, Subsequently Closed"), IF($A10&lt;&gt;"",IF(IFERROR('7. Position (current_at exit)'!Z10,"")="", "Mandatory: Tab 7",IFERROR('7. Position (current_at exit)'!Z10,"")),""), IF($A10&lt;&gt;"",IF(IFERROR('7. Position (current_at exit)'!Z10,"")="", "",IFERROR('7. Position (current_at exit)'!Z10,"")),""))</f>
        <v/>
      </c>
      <c r="CV10" s="159" t="str">
        <f>IF(OR($D10="Fully Exited, No Escrow", $D10="Fully Exited, Escrow Pending", $D10="Fully Exited, Subsequently Closed"), IF($A10&lt;&gt;"",IF(IFERROR('7. Position (current_at exit)'!AA10,"")="", "Mandatory: Tab 7",IFERROR('7. Position (current_at exit)'!AA10,"")),""), IF($A10&lt;&gt;"",IF(IFERROR('7. Position (current_at exit)'!AA10,"")="", "",IFERROR('7. Position (current_at exit)'!AA10,"")),""))</f>
        <v/>
      </c>
      <c r="CW10" s="16" t="str">
        <f>IF($D10="Fully Exited",IF($A10&lt;&gt;"",IF(IFERROR('7. Position (current_at exit)'!AB10,"")="", "",IFERROR('7. Position (current_at exit)'!AB10,"")),""), IF($A10&lt;&gt;"",IF(IFERROR('7. Position (current_at exit)'!AB10,"")="", "",IFERROR('7. Position (current_at exit)'!AB10,"")),""))</f>
        <v/>
      </c>
      <c r="CX10" s="360" t="str">
        <f>IF($A10&lt;&gt;"",IF(IFERROR('7. Position (current_at exit)'!AC10,"")="", "",IFERROR('7. Position (current_at exit)'!AC10,"")),"")</f>
        <v/>
      </c>
      <c r="CY10" s="16" t="str">
        <f>IF($D10&lt;&gt;"Pending, Subsequently Closed",IF($A10&lt;&gt;"",IF(IFERROR('7. Position (current_at exit)'!AD10,"")="", "Mandatory: Tab 7",IFERROR('7. Position (current_at exit)'!AD10,"")),""), IF($A10&lt;&gt;"",IF(IFERROR('7. Position (current_at exit)'!AD10,"")="", "",IFERROR('7. Position (current_at exit)'!AD10,"")),""))</f>
        <v/>
      </c>
      <c r="CZ10" s="187" t="str">
        <f>IF($A10&lt;&gt;"",IF(IFERROR('7. Position (current_at exit)'!AE10,"")="", "",IFERROR('7. Position (current_at exit)'!AE10,"")),"")</f>
        <v/>
      </c>
      <c r="DA10" s="76" t="str">
        <f>IF($A10&lt;&gt;"",IF(IFERROR('7. Position (current_at exit)'!AF10,"")="", "",IFERROR('7. Position (current_at exit)'!AF10,"")),"")</f>
        <v/>
      </c>
      <c r="DB10" s="239" t="str">
        <f>IF($A10&lt;&gt;"",IF(IFERROR('7. Position (current_at exit)'!AG10,"")="", "",IFERROR('7. Position (current_at exit)'!AG10,"")),"")</f>
        <v/>
      </c>
      <c r="DC10" s="165" t="str">
        <f>IF($A10&lt;&gt;"",IF(IFERROR('7. Position (current_at exit)'!AH10,"")="", "",IFERROR('7. Position (current_at exit)'!AH10,"")),"")</f>
        <v/>
      </c>
      <c r="DD10" s="165" t="str">
        <f>IF($A10&lt;&gt;"",IF(IFERROR('7. Position (current_at exit)'!AI10,"")="", "",IFERROR('7. Position (current_at exit)'!AI10,"")),"")</f>
        <v/>
      </c>
      <c r="DE10" s="360" t="str">
        <f>IF($A10&lt;&gt;"",IF(IFERROR('7. Position (current_at exit)'!AJ10,"")="", "",IFERROR('7. Position (current_at exit)'!AJ10,"")),"")</f>
        <v/>
      </c>
      <c r="DF10" s="16" t="str">
        <f>IF($A10&lt;&gt;"",IF(IFERROR('7. Position (current_at exit)'!AK10,"")="", "",IFERROR('7. Position (current_at exit)'!AK10,"")),"")</f>
        <v/>
      </c>
      <c r="DG10" s="187" t="str">
        <f>IF($A10&lt;&gt;"",IF(IFERROR('7. Position (current_at exit)'!AL10,"")="", "",IFERROR('7. Position (current_at exit)'!AL10,"")),"")</f>
        <v/>
      </c>
      <c r="DH10" s="76" t="str">
        <f>IF($A10&lt;&gt;"",IF(IFERROR('7. Position (current_at exit)'!AM10,"")="", "",IFERROR('7. Position (current_at exit)'!AM10,"")),"")</f>
        <v/>
      </c>
      <c r="DI10" s="239" t="str">
        <f>IF($A10&lt;&gt;"",IF(IFERROR('7. Position (current_at exit)'!AN10,"")="", "",IFERROR('7. Position (current_at exit)'!AN10,"")),"")</f>
        <v/>
      </c>
      <c r="DJ10" s="165" t="str">
        <f>IF($A10&lt;&gt;"",IF(IFERROR('7. Position (current_at exit)'!AO10,"")="", "",IFERROR('7. Position (current_at exit)'!AO10,"")),"")</f>
        <v/>
      </c>
      <c r="DK10" s="165" t="str">
        <f>IF($A10&lt;&gt;"",IF(IFERROR('7. Position (current_at exit)'!AP10,"")="", "",IFERROR('7. Position (current_at exit)'!AP10,"")),"")</f>
        <v/>
      </c>
      <c r="DL10" s="360" t="str">
        <f>IF($A10&lt;&gt;"",IF(IFERROR('7. Position (current_at exit)'!AQ10,"")="", "",IFERROR('7. Position (current_at exit)'!AQ10,"")),"")</f>
        <v/>
      </c>
      <c r="DM10" s="17" t="str">
        <f>IF(OR($F10="Equity - Publicly Traded", $F10="Equity - Private"), IF($A10&lt;&gt;"",IF(IFERROR('6. Position (at entry)'!N10,"")="", "Mandatory: Tab 6",IFERROR('6. Position (at entry)'!N10,"")),""), IF($A10&lt;&gt;"",IF(IFERROR('6. Position (at entry)'!N10,"")="", "",IFERROR('6. Position (at entry)'!N10,"")),""))</f>
        <v/>
      </c>
      <c r="DN10" s="17" t="str">
        <f>IF(OR($F10="Equity - Publicly Traded", $F10="Equity - Private"), IF($A10&lt;&gt;"",IF(IFERROR('6. Position (at entry)'!O10,"")="", "Mandatory: Tab 6",IFERROR('6. Position (at entry)'!O10,"")),""), IF($A10&lt;&gt;"",IF(IFERROR('6. Position (at entry)'!O10,"")="", "",IFERROR('6. Position (at entry)'!O10,"")),""))</f>
        <v/>
      </c>
      <c r="DO10" s="17" t="str">
        <f>IF(OR($F10="Equity - Publicly Traded", $F10="Equity - Private"), IF($A10&lt;&gt;"",IF(IFERROR('6. Position (at entry)'!P10,"")="", "Mandatory: Tab 6",IFERROR('6. Position (at entry)'!P10,"")),""), IF($A10&lt;&gt;"",IF(IFERROR('6. Position (at entry)'!P10,"")="", "",IFERROR('6. Position (at entry)'!P10,"")),""))</f>
        <v/>
      </c>
      <c r="DP10" s="17" t="str">
        <f>IF(OR($F10="Equity - Publicly Traded", $F10="Equity - Private"), IF($A10&lt;&gt;"",IF(IFERROR('6. Position (at entry)'!Q10,"")="", "Mandatory: Tab 6",IFERROR('6. Position (at entry)'!Q10,"")),""), IF($A10&lt;&gt;"",IF(IFERROR('6. Position (at entry)'!Q10,"")="", "",IFERROR('6. Position (at entry)'!Q10,"")),""))</f>
        <v/>
      </c>
      <c r="DQ10" s="18" t="str">
        <f>IF(OR($F10="Equity - Publicly Traded", $F10="Equity - Private"), IF($A10&lt;&gt;"",IF(IFERROR('6. Position (at entry)'!R10,"")="", "Mandatory: Tab 6",IFERROR('6. Position (at entry)'!R10,"")),""), IF($A10&lt;&gt;"",IF(IFERROR('6. Position (at entry)'!R10,"")="", "",IFERROR('6. Position (at entry)'!R10,"")),""))</f>
        <v/>
      </c>
      <c r="DR10" s="18" t="str">
        <f>IF(OR($F10="Equity - Publicly Traded", $F10="Equity - Private"), IF($A10&lt;&gt;"",IF(IFERROR('6. Position (at entry)'!S10,"")="", "Mandatory: Tab 6",IFERROR('6. Position (at entry)'!S10,"")),""), IF($A10&lt;&gt;"",IF(IFERROR('6. Position (at entry)'!S10,"")="", "",IFERROR('6. Position (at entry)'!S10,"")),""))</f>
        <v/>
      </c>
      <c r="DS10" s="17" t="str">
        <f>IF(OR($F10="Equity - Publicly Traded", $F10="Equity - Private"), IF($A10&lt;&gt;"",IF(IFERROR('6. Position (at entry)'!T10,"")="", "Mandatory: Tab 6",IFERROR('6. Position (at entry)'!T10,"")),""), IF($A10&lt;&gt;"",IF(IFERROR('6. Position (at entry)'!T10,"")="", "",IFERROR('6. Position (at entry)'!T10,"")),""))</f>
        <v/>
      </c>
      <c r="DT10" s="16" t="str">
        <f>IF(OR($F10="Equity - Publicly Traded", $F10="Equity - Private"), IF($A10&lt;&gt;"",IF(IFERROR('6. Position (at entry)'!U10,"")="", "Mandatory: Tab 6",IFERROR('6. Position (at entry)'!U10,"")),""), IF($A10&lt;&gt;"",IF(IFERROR('6. Position (at entry)'!U10,"")="", "",IFERROR('6. Position (at entry)'!U10,"")),""))</f>
        <v/>
      </c>
      <c r="DU10" s="16" t="str">
        <f>IF(OR($F10="Equity - Publicly Traded", $F10="Equity - Private"), IF($A10&lt;&gt;"",IF(IFERROR('6. Position (at entry)'!V10,"")="", "",IFERROR('6. Position (at entry)'!V10,"")),""), IF($A10&lt;&gt;"",IF(IFERROR('6. Position (at entry)'!V10,"")="", "",IFERROR('6. Position (at entry)'!V10,"")),""))</f>
        <v/>
      </c>
      <c r="DV10" s="239" t="str">
        <f>IF(OR($F10="Equity - Publicly Traded", $F10="Equity - Private"), IF($A10&lt;&gt;"",IF(IFERROR('6. Position (at entry)'!W10,"")="", "",IFERROR('6. Position (at entry)'!W10,"")),""), IF($A10&lt;&gt;"",IF(IFERROR('6. Position (at entry)'!W10,"")="", "",IFERROR('6. Position (at entry)'!W10,"")),""))</f>
        <v/>
      </c>
      <c r="DW10" s="239" t="str">
        <f>IF(OR($F10="Equity - Publicly Traded", $F10="Equity - Private"), IF($A10&lt;&gt;"",IF(IFERROR('6. Position (at entry)'!X10,"")="", "",IFERROR('6. Position (at entry)'!X10,"")),""), IF($A10&lt;&gt;"",IF(IFERROR('6. Position (at entry)'!X10,"")="", "",IFERROR('6. Position (at entry)'!X10,"")),""))</f>
        <v/>
      </c>
      <c r="DX10" s="239" t="str">
        <f>IF(OR($F10="Equity - Publicly Traded", $F10="Equity - Private"), IF($A10&lt;&gt;"",IF(IFERROR('6. Position (at entry)'!Y10,"")="", "",IFERROR('6. Position (at entry)'!Y10,"")),""), IF($A10&lt;&gt;"",IF(IFERROR('6. Position (at entry)'!Y10,"")="", "",IFERROR('6. Position (at entry)'!Y10,"")),""))</f>
        <v/>
      </c>
      <c r="DY10" s="360" t="str">
        <f>IF($A10&lt;&gt;"",IF(IFERROR('6. Position (at entry)'!Z10,"")="", "",IFERROR('6. Position (at entry)'!Z10,"")),"")</f>
        <v/>
      </c>
      <c r="DZ10" s="76" t="str">
        <f>IF($A10&lt;&gt;"",IF(IFERROR('6. Position (at entry)'!AA10,"")="", "",IFERROR('6. Position (at entry)'!AA10,"")),"")</f>
        <v/>
      </c>
      <c r="EA10" s="76" t="str">
        <f>IF($A10&lt;&gt;"",IF(IFERROR('6. Position (at entry)'!AB10,"")="", "",IFERROR('6. Position (at entry)'!AB10,"")),"")</f>
        <v/>
      </c>
      <c r="EB10" s="78" t="str">
        <f>IF($A10&lt;&gt;"",IF(IFERROR('6. Position (at entry)'!AC10,"")="", "",IFERROR('6. Position (at entry)'!AC10,"")),"")</f>
        <v/>
      </c>
      <c r="EC10" s="78" t="str">
        <f>IF($A10&lt;&gt;"",IF(IFERROR('6. Position (at entry)'!AD10,"")="", "",IFERROR('6. Position (at entry)'!AD10,"")),"")</f>
        <v/>
      </c>
      <c r="ED10" s="226" t="str">
        <f>IF($A10&lt;&gt;"",IF(IFERROR('6. Position (at entry)'!AE10,"")="", "",IFERROR('6. Position (at entry)'!AE10,"")),"")</f>
        <v/>
      </c>
      <c r="EE10" s="80" t="str">
        <f>IF($A10&lt;&gt;"",IF(IFERROR('6. Position (at entry)'!AF10,"")="", "",IFERROR('6. Position (at entry)'!AF10,"")),"")</f>
        <v/>
      </c>
      <c r="EF10" s="80" t="str">
        <f>IF($A10&lt;&gt;"",IF(IFERROR('6. Position (at entry)'!AG10,"")="", "",IFERROR('6. Position (at entry)'!AG10,"")),"")</f>
        <v/>
      </c>
      <c r="EG10" s="80" t="str">
        <f>IF($A10&lt;&gt;"",IF(IFERROR('6. Position (at entry)'!AH10,"")="", "",IFERROR('6. Position (at entry)'!AH10,"")),"")</f>
        <v/>
      </c>
      <c r="EH10" s="360" t="str">
        <f>IF($A10&lt;&gt;"",IF(IFERROR('6. Position (at entry)'!AI10,"")="", "",IFERROR('6. Position (at entry)'!AI10,"")),"")</f>
        <v/>
      </c>
    </row>
    <row r="11" spans="1:139" ht="15" customHeight="1" x14ac:dyDescent="0.2">
      <c r="A11" s="16" t="str">
        <f>IF(ISBLANK('6. Position (at entry)'!A11), "", '6. Position (at entry)'!A11)</f>
        <v/>
      </c>
      <c r="B11" s="347" t="str">
        <f>IF($A11&lt;&gt;"",IF(IFERROR('6. Position (at entry)'!B11,"")="", "Mandatory: Tab 6",IFERROR('6. Position (at entry)'!B11,"")),"")</f>
        <v/>
      </c>
      <c r="C11" s="16" t="str">
        <f>IF($A11&lt;&gt;"",IF(IFERROR(VLOOKUP($A11, '4. Company (at entry)'!$1:$1048576,2,FALSE),"")="","Mandatory: Tab 4",IFERROR(VLOOKUP($A11, '4. Company (at entry)'!$1:$1048576,2,FALSE),"")), "")</f>
        <v/>
      </c>
      <c r="D11" s="16" t="str">
        <f>IF($A11&lt;&gt;"",IF(IFERROR('7. Position (current_at exit)'!D11,"")="", "Mandatory: Tab 7",IFERROR('7. Position (current_at exit)'!D11,"")),"")</f>
        <v/>
      </c>
      <c r="E11" s="16" t="str">
        <f>IF($A11&lt;&gt;"",IF(IFERROR('7. Position (current_at exit)'!E11,"")="", "Mandatory: Tab 7",IFERROR('7. Position (current_at exit)'!E11,"")),"")</f>
        <v/>
      </c>
      <c r="F11" s="16" t="str">
        <f>IF($A11&lt;&gt;"",IF(IFERROR('6. Position (at entry)'!D11,"")="", "Mandatory: Tab 6",IFERROR('6. Position (at entry)'!D11,"")),"")</f>
        <v/>
      </c>
      <c r="G11" s="16" t="str">
        <f>IF($A11&lt;&gt;"",IF(IFERROR('6. Position (at entry)'!E11,"")="", "Mandatory: Tab 6",IFERROR('6. Position (at entry)'!E11,"")),"")</f>
        <v/>
      </c>
      <c r="H11" s="16" t="str">
        <f>IF($A11&lt;&gt;"",IF(IFERROR('6. Position (at entry)'!F11,"")="", "Mandatory: Tab 6",IFERROR('6. Position (at entry)'!F11,"")),"")</f>
        <v/>
      </c>
      <c r="I11" s="16" t="str">
        <f>IF($A11&lt;&gt;"",IF(IFERROR('6. Position (at entry)'!G11,"")="", "Mandatory: Tab 6",IFERROR('6. Position (at entry)'!G11,"")),"")</f>
        <v/>
      </c>
      <c r="J11" s="16" t="str">
        <f>IF($A11&lt;&gt;"",IF(IFERROR('6. Position (at entry)'!H11,"")="", "Mandatory: Tab 6",IFERROR('6. Position (at entry)'!H11,"")),"")</f>
        <v/>
      </c>
      <c r="K11" s="159" t="str">
        <f>IF($A11&lt;&gt;"",IF(IFERROR('6. Position (at entry)'!I11,"")="", "Mandatory: Tab 6",IFERROR('6. Position (at entry)'!I11,"")),"")</f>
        <v/>
      </c>
      <c r="L11" s="16" t="str">
        <f>IF($A11&lt;&gt;"",IF(IFERROR('6. Position (at entry)'!J11,"")="", "Mandatory: Tab 6",IFERROR('6. Position (at entry)'!J11,"")),"")</f>
        <v/>
      </c>
      <c r="M11" s="16" t="str">
        <f>IF($A11&lt;&gt;"",IF(IFERROR('6. Position (at entry)'!K11,"")="", "Mandatory: Tab 6",IFERROR('6. Position (at entry)'!K11,"")),"")</f>
        <v/>
      </c>
      <c r="N11" s="16" t="str">
        <f>IF($A11&lt;&gt;"",IF(IFERROR('6. Position (at entry)'!L11,"")="", "",IFERROR('6. Position (at entry)'!L11,"")),"")</f>
        <v/>
      </c>
      <c r="O11" s="360" t="str">
        <f>IF($A11&lt;&gt;"",IF(IFERROR('6. Position (at entry)'!M11,"")="", "",IFERROR('6. Position (at entry)'!M11,"")),"")</f>
        <v/>
      </c>
      <c r="P11" s="16" t="str">
        <f>IF($A11&lt;&gt;"",IF(IFERROR(VLOOKUP($A11,'5. Company (current_at exit)'!$1:$1048576,3,FALSE),"")="","",IFERROR(VLOOKUP($A11,'5. Company (current_at exit)'!$1:$1048576,3,FALSE),"")), "")</f>
        <v/>
      </c>
      <c r="Q11" s="16" t="str">
        <f>IF($A11&lt;&gt;"",IF(IFERROR(VLOOKUP($A11,'5. Company (current_at exit)'!$1:$1048576,4,FALSE),"")="","",IFERROR(VLOOKUP($A11,'5. Company (current_at exit)'!$1:$1048576,4,FALSE),"")), "")</f>
        <v/>
      </c>
      <c r="R11" s="16" t="str">
        <f>IF($A11&lt;&gt;"",IF(IFERROR(VLOOKUP($A11,'5. Company (current_at exit)'!$1:$1048576,5,FALSE),"")="","",IFERROR(VLOOKUP($A11,'5. Company (current_at exit)'!$1:$1048576,5,FALSE),"")), "")</f>
        <v/>
      </c>
      <c r="S11" s="16" t="str">
        <f>IF($A11&lt;&gt;"",IF(IFERROR(VLOOKUP($A11,'5. Company (current_at exit)'!$1:$1048576,6,FALSE),"")="","",IFERROR(VLOOKUP($A11,'5. Company (current_at exit)'!$1:$1048576,6,FALSE),"")), "")</f>
        <v/>
      </c>
      <c r="T11" s="16" t="str">
        <f>IF($A11&lt;&gt;"",IF(IFERROR(VLOOKUP($A11,'5. Company (current_at exit)'!$1:$1048576,7,FALSE),"")="","Mandatory: Tab 5",IFERROR(VLOOKUP($A11,'5. Company (current_at exit)'!$1:$1048576,7,FALSE),"")), "")</f>
        <v/>
      </c>
      <c r="U11" s="72" t="str">
        <f>IF($A11&lt;&gt;"",IF(IFERROR(VLOOKUP($A11,'5. Company (current_at exit)'!$1:$1048576,8,FALSE),"")="","Mandatory: Tab 5",IFERROR(VLOOKUP($A11,'5. Company (current_at exit)'!$1:$1048576,8,FALSE),"")), "")</f>
        <v/>
      </c>
      <c r="V11" s="16" t="str">
        <f>IF($A11&lt;&gt;"",IF(IFERROR(VLOOKUP($A11,'5. Company (current_at exit)'!$1:$1048576,9,FALSE),"")="","",IFERROR(VLOOKUP($A11,'5. Company (current_at exit)'!$1:$1048576,9,FALSE),"")), "")</f>
        <v/>
      </c>
      <c r="W11" s="16" t="str">
        <f>IF($A11&lt;&gt;"",IF(IFERROR(VLOOKUP($A11,'5. Company (current_at exit)'!$1:$1048576,10,FALSE),"")="","Mandatory: Tab 5",IFERROR(VLOOKUP($A11,'5. Company (current_at exit)'!$1:$1048576,10,FALSE),"")), "")</f>
        <v/>
      </c>
      <c r="X11" s="73" t="str">
        <f>IF($A11&lt;&gt;"",IF(IFERROR(VLOOKUP($A11,'5. Company (current_at exit)'!$1:$1048576,11,FALSE),"")="","Mandatory: Tab 5",IFERROR(VLOOKUP($A11,'5. Company (current_at exit)'!$1:$1048576,11,FALSE),"")), "")</f>
        <v/>
      </c>
      <c r="Y11" s="73" t="str">
        <f>IF($A11&lt;&gt;"",IF(IFERROR(VLOOKUP($A11,'5. Company (current_at exit)'!$1:$1048576,12,FALSE),"")="","",IFERROR(VLOOKUP($A11,'5. Company (current_at exit)'!$1:$1048576,12,FALSE),"")), "")</f>
        <v/>
      </c>
      <c r="Z11" s="73" t="str">
        <f>IF($A11&lt;&gt;"",IF(IFERROR(VLOOKUP($A11,'5. Company (current_at exit)'!$1:$1048576,13,FALSE),"")="","",IFERROR(VLOOKUP($A11,'5. Company (current_at exit)'!$1:$1048576,13,FALSE),"")), "")</f>
        <v/>
      </c>
      <c r="AA11" s="16" t="str">
        <f>IF($A11&lt;&gt;"",IF(IFERROR(VLOOKUP($A11,'5. Company (current_at exit)'!$1:$1048576,14,FALSE),"")="","Mandatory: Tab 5",IFERROR(VLOOKUP($A11,'5. Company (current_at exit)'!$1:$1048576,14,FALSE),"")), "")</f>
        <v/>
      </c>
      <c r="AB11" s="16" t="str">
        <f>IF($A11&lt;&gt;"",IF(IFERROR(VLOOKUP($A11,'5. Company (current_at exit)'!$1:$1048576,15,FALSE),"")="","Mandatory: Tab 5",IFERROR(VLOOKUP($A11,'5. Company (current_at exit)'!$1:$1048576,15,FALSE),"")), "")</f>
        <v/>
      </c>
      <c r="AC11" s="76" t="str">
        <f>IF($A11&lt;&gt;"",IF(IFERROR(VLOOKUP($A11,'5. Company (current_at exit)'!$1:$1048576,16,FALSE),"")="","",IFERROR(VLOOKUP($A11,'5. Company (current_at exit)'!$1:$1048576,16,FALSE),"")), "")</f>
        <v/>
      </c>
      <c r="AD11" s="16" t="str">
        <f>IF($A11&lt;&gt;"",IF(IFERROR(VLOOKUP($A11,'5. Company (current_at exit)'!$1:$1048576,17,FALSE),"")="","",IFERROR(VLOOKUP($A11,'5. Company (current_at exit)'!$1:$1048576,17,FALSE),"")), "")</f>
        <v/>
      </c>
      <c r="AE11" s="401" t="str">
        <f>IF($A11&lt;&gt;"",IF(IFERROR(VLOOKUP($A11,'5. Company (current_at exit)'!$1:$1048576,18,FALSE),"")="","",IFERROR(VLOOKUP($A11,'5. Company (current_at exit)'!$1:$1048576,18,FALSE),"")), "")</f>
        <v/>
      </c>
      <c r="AF11" s="16" t="str">
        <f>IF($A11&lt;&gt;"",IF(IFERROR(VLOOKUP($A11,'5. Company (current_at exit)'!$1:$1048576,19,FALSE),"")="","Mandatory: Tab 5",IFERROR(VLOOKUP($A11,'5. Company (current_at exit)'!$1:$1048576,19,FALSE),"")), "")</f>
        <v/>
      </c>
      <c r="AG11" s="159" t="str">
        <f>IF($AF11="Yes",IF($A11&lt;&gt;"",IF(IFERROR(VLOOKUP($A11,'5. Company (current_at exit)'!$1:$1048576,20,FALSE),"")="","Mandatory: Tab 5",IFERROR(VLOOKUP($A11,'5. Company (current_at exit)'!$1:$1048576,20,FALSE),"")), ""),IF($A11&lt;&gt;"",IF(IFERROR(VLOOKUP($A11,'5. Company (current_at exit)'!$1:$1048576,20,FALSE),"")="","",IFERROR(VLOOKUP($A11,'5. Company (current_at exit)'!$1:$1048576,20,FALSE),"")), ""))</f>
        <v/>
      </c>
      <c r="AH11" s="159" t="str">
        <f>IF($AF11="Yes",IF($A11&lt;&gt;"",IF(IFERROR(VLOOKUP($A11,'5. Company (current_at exit)'!$1:$1048576,21,FALSE),"")="","Mandatory: Tab 5",IFERROR(VLOOKUP($A11,'5. Company (current_at exit)'!$1:$1048576,21,FALSE),"")), ""),IF($A11&lt;&gt;"",IF(IFERROR(VLOOKUP($A11,'5. Company (current_at exit)'!$1:$1048576,21,FALSE),"")="","",IFERROR(VLOOKUP($A11,'5. Company (current_at exit)'!$1:$1048576,21,FALSE),"")), ""))</f>
        <v/>
      </c>
      <c r="AI11" s="69" t="str">
        <f>IF($AF11="Yes",IF($A11&lt;&gt;"",IF(IFERROR(VLOOKUP($A11,'5. Company (current_at exit)'!$1:$1048576,22,FALSE),"")="","Mandatory: Tab 5",IFERROR(VLOOKUP($A11,'5. Company (current_at exit)'!$1:$1048576,22,FALSE),"")), ""),IF($A11&lt;&gt;"",IF(IFERROR(VLOOKUP($A11,'5. Company (current_at exit)'!$1:$1048576,22,FALSE),"")="","",IFERROR(VLOOKUP($A11,'5. Company (current_at exit)'!$1:$1048576,22,FALSE),"")), ""))</f>
        <v/>
      </c>
      <c r="AJ11" s="69" t="str">
        <f>IF($AF11="Yes",IF($A11&lt;&gt;"",IF(IFERROR(VLOOKUP($A11,'5. Company (current_at exit)'!$1:$1048576,23,FALSE),"")="","Mandatory: Tab 5",IFERROR(VLOOKUP($A11,'5. Company (current_at exit)'!$1:$1048576,23,FALSE),"")), ""),IF($A11&lt;&gt;"",IF(IFERROR(VLOOKUP($A11,'5. Company (current_at exit)'!$1:$1048576,23,FALSE),"")="","",IFERROR(VLOOKUP($A11,'5. Company (current_at exit)'!$1:$1048576,23,FALSE),"")), ""))</f>
        <v/>
      </c>
      <c r="AK11" s="159" t="str">
        <f>IF($AF11="Yes",IF($A11&lt;&gt;"",IF(IFERROR(VLOOKUP($A11,'5. Company (current_at exit)'!$1:$1048576,24,FALSE),"")="","",IFERROR(VLOOKUP($A11,'5. Company (current_at exit)'!$1:$1048576,24,FALSE),"")), ""),IF($A11&lt;&gt;"",IF(IFERROR(VLOOKUP($A11,'5. Company (current_at exit)'!$1:$1048576,24,FALSE),"")="","",IFERROR(VLOOKUP($A11,'5. Company (current_at exit)'!$1:$1048576,24,FALSE),"")), ""))</f>
        <v/>
      </c>
      <c r="AL11" s="403" t="str">
        <f>IF($A11&lt;&gt;"",IF(IFERROR(VLOOKUP($A11,'5. Company (current_at exit)'!$1:$1048576,25,FALSE),"")="","",IFERROR(VLOOKUP($A11,'5. Company (current_at exit)'!$1:$1048576,25,FALSE),"")), "")</f>
        <v/>
      </c>
      <c r="AM11" s="17" t="str">
        <f>IF($A11&lt;&gt;"",IF(IFERROR(VLOOKUP($A11,'5. Company (current_at exit)'!$1:$1048576,26,FALSE),"")="","Mandatory: Tab 5",IFERROR(VLOOKUP($A11,'5. Company (current_at exit)'!$1:$1048576,26,FALSE),"")), "")</f>
        <v/>
      </c>
      <c r="AN11" s="17" t="str">
        <f>IF($A11&lt;&gt;"",IF(IFERROR(VLOOKUP($A11,'5. Company (current_at exit)'!$1:$1048576,27,FALSE),"")="","Mandatory: Tab 5",IFERROR(VLOOKUP($A11,'5. Company (current_at exit)'!$1:$1048576,27,FALSE),"")), "")</f>
        <v/>
      </c>
      <c r="AO11" s="17" t="str">
        <f>IF($A11&lt;&gt;"",IF(IFERROR(VLOOKUP($A11,'5. Company (current_at exit)'!$1:$1048576,28,FALSE),"")="","Mandatory: Tab 5",IFERROR(VLOOKUP($A11,'5. Company (current_at exit)'!$1:$1048576,28,FALSE),"")), "")</f>
        <v/>
      </c>
      <c r="AP11" s="17" t="str">
        <f>IF($A11&lt;&gt;"",IF(IFERROR(VLOOKUP($A11,'5. Company (current_at exit)'!$1:$1048576,29,FALSE),"")="","Mandatory: Tab 5",IFERROR(VLOOKUP($A11,'5. Company (current_at exit)'!$1:$1048576,29,FALSE),"")), "")</f>
        <v/>
      </c>
      <c r="AQ11" s="17" t="str">
        <f>IF($A11&lt;&gt;"",IF(IFERROR(VLOOKUP($A11,'5. Company (current_at exit)'!$1:$1048576,30,FALSE),"")="","Mandatory: Tab 5",IFERROR(VLOOKUP($A11,'5. Company (current_at exit)'!$1:$1048576,30,FALSE),"")), "")</f>
        <v/>
      </c>
      <c r="AR11" s="17" t="str">
        <f>IF($A11&lt;&gt;"",IF(IFERROR(VLOOKUP($A11,'5. Company (current_at exit)'!$1:$1048576,31,FALSE),"")="","Mandatory: Tab 5",IFERROR(VLOOKUP($A11,'5. Company (current_at exit)'!$1:$1048576,31,FALSE),"")), "")</f>
        <v/>
      </c>
      <c r="AS11" s="17" t="str">
        <f>IF($A11&lt;&gt;"",IF(IFERROR(VLOOKUP($A11,'5. Company (current_at exit)'!$1:$1048576,32,FALSE),"")="","Mandatory: Tab 5",IFERROR(VLOOKUP($A11,'5. Company (current_at exit)'!$1:$1048576,32,FALSE),"")), "")</f>
        <v/>
      </c>
      <c r="AT11" s="17" t="str">
        <f>IF($A11&lt;&gt;"",IF(IFERROR(VLOOKUP($A11,'5. Company (current_at exit)'!$1:$1048576,33,FALSE),"")="","Mandatory: Tab 5",IFERROR(VLOOKUP($A11,'5. Company (current_at exit)'!$1:$1048576,33,FALSE),"")), "")</f>
        <v/>
      </c>
      <c r="AU11" s="17" t="str">
        <f>IF($A11&lt;&gt;"",IF(IFERROR(VLOOKUP($A11,'5. Company (current_at exit)'!$1:$1048576,34,FALSE),"")="","",IFERROR(VLOOKUP($A11,'5. Company (current_at exit)'!$1:$1048576,34,FALSE),"")), "")</f>
        <v/>
      </c>
      <c r="AV11" s="241" t="str">
        <f>IF($A11&lt;&gt;"",IF(IFERROR(VLOOKUP($A11,'5. Company (current_at exit)'!$1:$1048576,35,FALSE),"")="","",IFERROR(VLOOKUP($A11,'5. Company (current_at exit)'!$1:$1048576,35,FALSE),"")), "")</f>
        <v/>
      </c>
      <c r="AW11" s="17" t="str">
        <f>IF($D11="Fully Exited",IF($A11&lt;&gt;"",IF(IFERROR(VLOOKUP($A11,'5. Company (current_at exit)'!$1:$1048576,36,FALSE),"")="","",IFERROR(VLOOKUP($A11,'5. Company (current_at exit)'!$1:$1048576,36,FALSE),"")), ""),IF($A11&lt;&gt;"",IF(IFERROR(VLOOKUP($A11,'5. Company (current_at exit)'!$1:$1048576,36,FALSE),"")="","",IFERROR(VLOOKUP($A11,'5. Company (current_at exit)'!$1:$1048576,36,FALSE),"")), ""))</f>
        <v/>
      </c>
      <c r="AX11" s="239" t="str">
        <f>IF($A11&lt;&gt;"",IF(IFERROR(VLOOKUP($A11,'5. Company (current_at exit)'!$1:$1048576,37,FALSE),"")="","",IFERROR(VLOOKUP($A11,'5. Company (current_at exit)'!$1:$1048576,37,FALSE),"")), "")</f>
        <v/>
      </c>
      <c r="AY11" s="204" t="str">
        <f>IF($A11&lt;&gt;"",IF(IFERROR(VLOOKUP($A11,'5. Company (current_at exit)'!$1:$1048576,38,FALSE),"")="","",IFERROR(VLOOKUP($A11,'5. Company (current_at exit)'!$1:$1048576,38,FALSE),"")), "")</f>
        <v/>
      </c>
      <c r="AZ11" s="244" t="str">
        <f>IF($A11&lt;&gt;"",IF(IFERROR(VLOOKUP($A11,'5. Company (current_at exit)'!$1:$1048576,39,FALSE),"")="","",IFERROR(VLOOKUP($A11,'5. Company (current_at exit)'!$1:$1048576,39,FALSE),"")), "")</f>
        <v/>
      </c>
      <c r="BA11" s="244" t="str">
        <f>IF($A11&lt;&gt;"",IF(IFERROR(VLOOKUP($A11,'5. Company (current_at exit)'!$1:$1048576,40,FALSE),"")="","",IFERROR(VLOOKUP($A11,'5. Company (current_at exit)'!$1:$1048576,40,FALSE),"")), "")</f>
        <v/>
      </c>
      <c r="BB11" s="244" t="str">
        <f>IF($A11&lt;&gt;"",IF(IFERROR(VLOOKUP($A11,'5. Company (current_at exit)'!$1:$1048576,41,FALSE),"")="","",IFERROR(VLOOKUP($A11,'5. Company (current_at exit)'!$1:$1048576,41,FALSE),"")), "")</f>
        <v/>
      </c>
      <c r="BC11" s="76" t="str">
        <f>IF($A11&lt;&gt;"",IF(IFERROR(VLOOKUP($A11,'5. Company (current_at exit)'!$1:$1048576,42,FALSE),"")="","",IFERROR(VLOOKUP($A11,'5. Company (current_at exit)'!$1:$1048576,42,FALSE),"")), "")</f>
        <v/>
      </c>
      <c r="BD11" s="76" t="str">
        <f>IF($A11&lt;&gt;"",IF(IFERROR(VLOOKUP($A11,'5. Company (current_at exit)'!$1:$1048576,43,FALSE),"")="","",IFERROR(VLOOKUP($A11,'5. Company (current_at exit)'!$1:$1048576,43,FALSE),"")), "")</f>
        <v/>
      </c>
      <c r="BE11" s="239" t="str">
        <f>IF($A11&lt;&gt;"",IF(IFERROR(VLOOKUP($A11,'5. Company (current_at exit)'!$1:$1048576,44,FALSE),"")="","",IFERROR(VLOOKUP($A11,'5. Company (current_at exit)'!$1:$1048576,44,FALSE),"")), "")</f>
        <v/>
      </c>
      <c r="BF11" s="239" t="str">
        <f>IF($A11&lt;&gt;"",IF(IFERROR(VLOOKUP($A11,'5. Company (current_at exit)'!$1:$1048576,45,FALSE),"")="","",IFERROR(VLOOKUP($A11,'5. Company (current_at exit)'!$1:$1048576,45,FALSE),"")), "")</f>
        <v/>
      </c>
      <c r="BG11" s="239" t="str">
        <f>IF($A11&lt;&gt;"",IF(IFERROR(VLOOKUP($A11,'5. Company (current_at exit)'!$1:$1048576,46,FALSE),"")="","",IFERROR(VLOOKUP($A11,'5. Company (current_at exit)'!$1:$1048576,46,FALSE),"")), "")</f>
        <v/>
      </c>
      <c r="BH11" s="239" t="str">
        <f>IF($A11&lt;&gt;"",IF(IFERROR(VLOOKUP($A11,'5. Company (current_at exit)'!$1:$1048576,47,FALSE),"")="","",IFERROR(VLOOKUP($A11,'5. Company (current_at exit)'!$1:$1048576,47,FALSE),"")), "")</f>
        <v/>
      </c>
      <c r="BI11" s="239" t="str">
        <f>IF($A11&lt;&gt;"",IF(IFERROR(VLOOKUP($A11,'5. Company (current_at exit)'!$1:$1048576,48,FALSE),"")="","",IFERROR(VLOOKUP($A11,'5. Company (current_at exit)'!$1:$1048576,48,FALSE),"")), "")</f>
        <v/>
      </c>
      <c r="BJ11" s="360" t="str">
        <f>IF($A11&lt;&gt;"",IF(IFERROR(VLOOKUP($A11,'5. Company (current_at exit)'!$1:$1048576,49,FALSE),"")="","",IFERROR(VLOOKUP($A11,'5. Company (current_at exit)'!$1:$1048576,49,FALSE),"")), "")</f>
        <v/>
      </c>
      <c r="BK11" s="76" t="str">
        <f>IF($A11&lt;&gt;"",IF(IFERROR(VLOOKUP($A11,'5. Company (current_at exit)'!$1:$1048576,50,FALSE),"")="","Mandatory: Tab 5",IFERROR(VLOOKUP($A11,'5. Company (current_at exit)'!$1:$1048576,50,FALSE),"")), "")</f>
        <v/>
      </c>
      <c r="BL11" s="483" t="str">
        <f>IF($A11&lt;&gt;"",IF(IFERROR(VLOOKUP($A11,'5. Company (current_at exit)'!$1:$1048576,51,FALSE),"")="","Mandatory: Tab 5",IFERROR(VLOOKUP($A11,'5. Company (current_at exit)'!$1:$1048576,51,FALSE),"")), "")</f>
        <v/>
      </c>
      <c r="BM11" s="483" t="str">
        <f>IF($A11&lt;&gt;"",IF(IFERROR(VLOOKUP($A11,'5. Company (current_at exit)'!$1:$1048576,52,FALSE),"")="","Mandatory: Tab 5",IFERROR(VLOOKUP($A11,'5. Company (current_at exit)'!$1:$1048576,52,FALSE),"")), "")</f>
        <v/>
      </c>
      <c r="BN11" s="483" t="str">
        <f>IF($A11&lt;&gt;"",IF(IFERROR(VLOOKUP($A11,'5. Company (current_at exit)'!$1:$1048576,53,FALSE),"")="","Mandatory: Tab 5",IFERROR(VLOOKUP($A11,'5. Company (current_at exit)'!$1:$1048576,53,FALSE),"")), "")</f>
        <v/>
      </c>
      <c r="BO11" s="360" t="str">
        <f>IF($A11&lt;&gt;"",IF(IFERROR(VLOOKUP($A11,'5. Company (current_at exit)'!$1:$1048576,54,FALSE),"")="","",IFERROR(VLOOKUP($A11,'5. Company (current_at exit)'!$1:$1048576,54,FALSE),"")), "")</f>
        <v/>
      </c>
      <c r="BP11" s="17" t="str">
        <f>IF($A11&lt;&gt;"",IF(IFERROR(VLOOKUP($A11, '4. Company (at entry)'!$1:$1048576,3,FALSE),"")="","Mandatory: Tab 4",IFERROR(VLOOKUP($A11, '4. Company (at entry)'!$1:$1048576,3,FALSE),"")), "")</f>
        <v/>
      </c>
      <c r="BQ11" s="17" t="str">
        <f>IF($A11&lt;&gt;"",IF(IFERROR(VLOOKUP($A11, '4. Company (at entry)'!$1:$1048576,4,FALSE),"")="","Mandatory: Tab 4",IFERROR(VLOOKUP($A11, '4. Company (at entry)'!$1:$1048576,4,FALSE),"")), "")</f>
        <v/>
      </c>
      <c r="BR11" s="17" t="str">
        <f>IF($A11&lt;&gt;"",IF(IFERROR(VLOOKUP($A11, '4. Company (at entry)'!$1:$1048576,5,FALSE),"")="","Mandatory: Tab 4",IFERROR(VLOOKUP($A11, '4. Company (at entry)'!$1:$1048576,5,FALSE),"")), "")</f>
        <v/>
      </c>
      <c r="BS11" s="17" t="str">
        <f>IF($A11&lt;&gt;"",IF(IFERROR(VLOOKUP($A11, '4. Company (at entry)'!$1:$1048576,6,FALSE),"")="","Mandatory: Tab 4",IFERROR(VLOOKUP($A11, '4. Company (at entry)'!$1:$1048576,6,FALSE),"")), "")</f>
        <v/>
      </c>
      <c r="BT11" s="17" t="str">
        <f>IF($A11&lt;&gt;"",IF(IFERROR(VLOOKUP($A11, '4. Company (at entry)'!$1:$1048576,7,FALSE),"")="","Mandatory: Tab 4",IFERROR(VLOOKUP($A11, '4. Company (at entry)'!$1:$1048576,7,FALSE),"")), "")</f>
        <v/>
      </c>
      <c r="BU11" s="17" t="str">
        <f>IF($A11&lt;&gt;"",IF(IFERROR(VLOOKUP($A11, '4. Company (at entry)'!$1:$1048576,8,FALSE),"")="","Mandatory: Tab 4",IFERROR(VLOOKUP($A11, '4. Company (at entry)'!$1:$1048576,8,FALSE),"")), "")</f>
        <v/>
      </c>
      <c r="BV11" s="17" t="str">
        <f>IF($A11&lt;&gt;"",IF(IFERROR(VLOOKUP($A11, '4. Company (at entry)'!$1:$1048576,9,FALSE),"")="","Mandatory: Tab 4",IFERROR(VLOOKUP($A11, '4. Company (at entry)'!$1:$1048576,9,FALSE),"")), "")</f>
        <v/>
      </c>
      <c r="BW11" s="17" t="str">
        <f>IF($A11&lt;&gt;"",IF(IFERROR(VLOOKUP($A11, '4. Company (at entry)'!$1:$1048576,10,FALSE),"")="","",IFERROR(VLOOKUP($A11, '4. Company (at entry)'!$1:$1048576,10,FALSE),"")), "")</f>
        <v/>
      </c>
      <c r="BX11" s="208" t="str">
        <f>IF($A11&lt;&gt;"",IF(IFERROR(VLOOKUP($A11, '4. Company (at entry)'!$1:$1048576,11,FALSE),"")="","",IFERROR(VLOOKUP($A11, '4. Company (at entry)'!$1:$1048576,11,FALSE),"")), "")</f>
        <v/>
      </c>
      <c r="BY11" s="17" t="str">
        <f>IF($A11&lt;&gt;"",IF(IFERROR(VLOOKUP($A11, '4. Company (at entry)'!$1:$1048576,12,FALSE),"")="","",IFERROR(VLOOKUP($A11, '4. Company (at entry)'!$1:$1048576,12,FALSE),"")), "")</f>
        <v/>
      </c>
      <c r="BZ11" s="360" t="str">
        <f>IF($A11&lt;&gt;"",IF(IFERROR(VLOOKUP($A11, '4. Company (at entry)'!$1:$1048576,13,FALSE),"")="","",IFERROR(VLOOKUP($A11, '4. Company (at entry)'!$1:$1048576,13,FALSE),"")), "")</f>
        <v/>
      </c>
      <c r="CA11" s="17" t="str">
        <f>IF($A11&lt;&gt;"",IF(IFERROR('7. Position (current_at exit)'!F11,"")="", "Mandatory: Tab 7",IFERROR('7. Position (current_at exit)'!F11,"")),"")</f>
        <v/>
      </c>
      <c r="CB11" s="17" t="str">
        <f>IF($D11&lt;&gt;"Pending, Subsequently Closed",IF($A11&lt;&gt;"",IF(IFERROR('7. Position (current_at exit)'!G11,"")="", "Mandatory: Tab 7",IFERROR('7. Position (current_at exit)'!G11,"")),""), IF($A11&lt;&gt;"",IF(IFERROR('7. Position (current_at exit)'!G11,"")="", "",IFERROR('7. Position (current_at exit)'!G11,"")),""))</f>
        <v/>
      </c>
      <c r="CC11" s="17" t="str">
        <f>IF($D11&lt;&gt;"Pending, Subsequently Closed",IF($A11&lt;&gt;"",IF(IFERROR('7. Position (current_at exit)'!H11,"")="", "Mandatory: Tab 7",IFERROR('7. Position (current_at exit)'!H11,"")),""), IF($A11&lt;&gt;"",IF(IFERROR('7. Position (current_at exit)'!H11,"")="", "",IFERROR('7. Position (current_at exit)'!H11,"")),""))</f>
        <v/>
      </c>
      <c r="CD11" s="17" t="str">
        <f>IF($D11&lt;&gt;"Pending, Subsequently Closed",IF($A11&lt;&gt;"",IF(IFERROR('7. Position (current_at exit)'!I11,"")="", "Mandatory: Tab 7",IFERROR('7. Position (current_at exit)'!I11,"")),""), IF($A11&lt;&gt;"",IF(IFERROR('7. Position (current_at exit)'!I11,"")="", "",IFERROR('7. Position (current_at exit)'!I11,"")),""))</f>
        <v/>
      </c>
      <c r="CE11" s="17" t="str">
        <f>IF($D11&lt;&gt;"Pending, Subsequently Closed",IF($A11&lt;&gt;"",IF(IFERROR('7. Position (current_at exit)'!J11,"")="", "Mandatory: Tab 7",IFERROR('7. Position (current_at exit)'!J11,"")),""), IF($A11&lt;&gt;"",IF(IFERROR('7. Position (current_at exit)'!J11,"")="", "",IFERROR('7. Position (current_at exit)'!J11,"")),""))</f>
        <v/>
      </c>
      <c r="CF11" s="208" t="str">
        <f>IF($D11&lt;&gt;"Pending, Subsequently Closed",IF($A11&lt;&gt;"",IF(IFERROR('7. Position (current_at exit)'!K11,"")="", "Mandatory: Tab 7",IFERROR('7. Position (current_at exit)'!K11,"")),""), IF($A11&lt;&gt;"",IF(IFERROR('7. Position (current_at exit)'!K11,"")="", "",IFERROR('7. Position (current_at exit)'!K11,"")),""))</f>
        <v/>
      </c>
      <c r="CG11" s="186" t="str">
        <f>IF($D11&lt;&gt;"Pending, Subsequently Closed",IF($A11&lt;&gt;"",IF(IFERROR('7. Position (current_at exit)'!L11,"")="", "Mandatory: Tab 7",IFERROR('7. Position (current_at exit)'!L11,"")),""), IF($A11&lt;&gt;"",IF(IFERROR('7. Position (current_at exit)'!L11,"")="", "",IFERROR('7. Position (current_at exit)'!L11,"")),""))</f>
        <v/>
      </c>
      <c r="CH11" s="186" t="str">
        <f>IF($D11&lt;&gt;"Pending, Subsequently Closed",IF($A11&lt;&gt;"",IF(IFERROR('7. Position (current_at exit)'!M11,"")="", "Mandatory: Tab 7",IFERROR('7. Position (current_at exit)'!M11,"")),""), IF($A11&lt;&gt;"",IF(IFERROR('7. Position (current_at exit)'!M11,"")="", "",IFERROR('7. Position (current_at exit)'!M11,"")),""))</f>
        <v/>
      </c>
      <c r="CI11" s="186" t="str">
        <f>IF($D11&lt;&gt;"Pending, Subsequently Closed",IF($A11&lt;&gt;"",IF(IFERROR('7. Position (current_at exit)'!N11,"")="", "Mandatory: Tab 7",IFERROR('7. Position (current_at exit)'!N11,"")),""), IF($A11&lt;&gt;"",IF(IFERROR('7. Position (current_at exit)'!N11,"")="", "",IFERROR('7. Position (current_at exit)'!N11,"")),""))</f>
        <v/>
      </c>
      <c r="CJ11" s="408" t="str">
        <f>IF($D11&lt;&gt;"Pending, Subsequently Closed",IF($A11&lt;&gt;"",IF(IFERROR('7. Position (current_at exit)'!O11,"")="", "Mandatory: Tab 7",IFERROR('7. Position (current_at exit)'!O11,"")),""), IF($A11&lt;&gt;"",IF(IFERROR('7. Position (current_at exit)'!O11,"")="", "",IFERROR('7. Position (current_at exit)'!O11,"")),""))</f>
        <v/>
      </c>
      <c r="CK11" s="408" t="str">
        <f>IF($D11&lt;&gt;"Pending, Subsequently Closed",IF($A11&lt;&gt;"",IF(IFERROR('7. Position (current_at exit)'!P11,"")="", "Mandatory: Tab 7",IFERROR('7. Position (current_at exit)'!P11,"")),""), IF($A11&lt;&gt;"",IF(IFERROR('7. Position (current_at exit)'!P11,"")="", "",IFERROR('7. Position (current_at exit)'!P11,"")),""))</f>
        <v/>
      </c>
      <c r="CL11" s="360" t="str">
        <f>IF($A11&lt;&gt;"",IF(IFERROR('7. Position (current_at exit)'!Q11,"")="", "",IFERROR('7. Position (current_at exit)'!Q11,"")),"")</f>
        <v/>
      </c>
      <c r="CM11" s="18" t="str">
        <f>IF($F11&lt;&gt;"Debt",IF($A11&lt;&gt;"",IF(IFERROR('7. Position (current_at exit)'!R11,"")="", "Mandatory: Tab 7",IFERROR('7. Position (current_at exit)'!R11,"")),""), IF($A11&lt;&gt;"",IF(IFERROR('7. Position (current_at exit)'!R11,"")="", "",IFERROR('7. Position (current_at exit)'!R11,"")),""))</f>
        <v/>
      </c>
      <c r="CN11" s="18" t="str">
        <f>IF($F11&lt;&gt;"Debt",IF($A11&lt;&gt;"",IF(IFERROR('7. Position (current_at exit)'!S11,"")="", "Mandatory: Tab 7",IFERROR('7. Position (current_at exit)'!S11,"")),""), IF($A11&lt;&gt;"",IF(IFERROR('7. Position (current_at exit)'!S11,"")="", "",IFERROR('7. Position (current_at exit)'!S11,"")),""))</f>
        <v/>
      </c>
      <c r="CO11" s="17" t="str">
        <f>IF($F11&lt;&gt;"Debt",IF($A11&lt;&gt;"",IF(IFERROR('7. Position (current_at exit)'!T11,"")="", "Mandatory: Tab 7",IFERROR('7. Position (current_at exit)'!T11,"")),""), IF($A11&lt;&gt;"",IF(IFERROR('7. Position (current_at exit)'!T11,"")="", "",IFERROR('7. Position (current_at exit)'!T11,"")),""))</f>
        <v/>
      </c>
      <c r="CP11" s="17" t="str">
        <f>IF($A11&lt;&gt;"",IF(IFERROR('7. Position (current_at exit)'!U11,"")="", "Mandatory: Tab 7",IFERROR('7. Position (current_at exit)'!U11,"")),"")</f>
        <v/>
      </c>
      <c r="CQ11" s="17" t="str">
        <f>IF($F11&lt;&gt;"Debt",IF($A11&lt;&gt;"",IF(IFERROR('7. Position (current_at exit)'!V11,"")="", "Mandatory: Tab 7",IFERROR('7. Position (current_at exit)'!V11,"")),""), IF($A11&lt;&gt;"",IF(IFERROR('7. Position (current_at exit)'!V11,"")="", "",IFERROR('7. Position (current_at exit)'!V11,"")),""))</f>
        <v/>
      </c>
      <c r="CR11" s="16" t="str">
        <f>IF($F11&lt;&gt;"Debt",IF($A11&lt;&gt;"",IF(IFERROR('7. Position (current_at exit)'!W11,"")="", "",IFERROR('7. Position (current_at exit)'!W11,"")),""), IF($A11&lt;&gt;"",IF(IFERROR('7. Position (current_at exit)'!W11,"")="", "",IFERROR('7. Position (current_at exit)'!W11,"")),""))</f>
        <v/>
      </c>
      <c r="CS11" s="80" t="str">
        <f>IF($A11&lt;&gt;"",IF(IFERROR('7. Position (current_at exit)'!X11,"")="", "",IFERROR('7. Position (current_at exit)'!X11,"")),"")</f>
        <v/>
      </c>
      <c r="CT11" s="360" t="str">
        <f>IF($A11&lt;&gt;"",IF(IFERROR('7. Position (current_at exit)'!Y11,"")="", "",IFERROR('7. Position (current_at exit)'!Y11,"")),"")</f>
        <v/>
      </c>
      <c r="CU11" s="159" t="str">
        <f>IF(OR($D11="Fully Exited, No Escrow", $D11="Fully Exited, Escrow Pending", $D11="Fully Exited, Subsequently Closed"), IF($A11&lt;&gt;"",IF(IFERROR('7. Position (current_at exit)'!Z11,"")="", "Mandatory: Tab 7",IFERROR('7. Position (current_at exit)'!Z11,"")),""), IF($A11&lt;&gt;"",IF(IFERROR('7. Position (current_at exit)'!Z11,"")="", "",IFERROR('7. Position (current_at exit)'!Z11,"")),""))</f>
        <v/>
      </c>
      <c r="CV11" s="159" t="str">
        <f>IF(OR($D11="Fully Exited, No Escrow", $D11="Fully Exited, Escrow Pending", $D11="Fully Exited, Subsequently Closed"), IF($A11&lt;&gt;"",IF(IFERROR('7. Position (current_at exit)'!AA11,"")="", "Mandatory: Tab 7",IFERROR('7. Position (current_at exit)'!AA11,"")),""), IF($A11&lt;&gt;"",IF(IFERROR('7. Position (current_at exit)'!AA11,"")="", "",IFERROR('7. Position (current_at exit)'!AA11,"")),""))</f>
        <v/>
      </c>
      <c r="CW11" s="16" t="str">
        <f>IF($D11="Fully Exited",IF($A11&lt;&gt;"",IF(IFERROR('7. Position (current_at exit)'!AB11,"")="", "",IFERROR('7. Position (current_at exit)'!AB11,"")),""), IF($A11&lt;&gt;"",IF(IFERROR('7. Position (current_at exit)'!AB11,"")="", "",IFERROR('7. Position (current_at exit)'!AB11,"")),""))</f>
        <v/>
      </c>
      <c r="CX11" s="360" t="str">
        <f>IF($A11&lt;&gt;"",IF(IFERROR('7. Position (current_at exit)'!AC11,"")="", "",IFERROR('7. Position (current_at exit)'!AC11,"")),"")</f>
        <v/>
      </c>
      <c r="CY11" s="16" t="str">
        <f>IF($D11&lt;&gt;"Pending, Subsequently Closed",IF($A11&lt;&gt;"",IF(IFERROR('7. Position (current_at exit)'!AD11,"")="", "Mandatory: Tab 7",IFERROR('7. Position (current_at exit)'!AD11,"")),""), IF($A11&lt;&gt;"",IF(IFERROR('7. Position (current_at exit)'!AD11,"")="", "",IFERROR('7. Position (current_at exit)'!AD11,"")),""))</f>
        <v/>
      </c>
      <c r="CZ11" s="187" t="str">
        <f>IF($A11&lt;&gt;"",IF(IFERROR('7. Position (current_at exit)'!AE11,"")="", "",IFERROR('7. Position (current_at exit)'!AE11,"")),"")</f>
        <v/>
      </c>
      <c r="DA11" s="76" t="str">
        <f>IF($A11&lt;&gt;"",IF(IFERROR('7. Position (current_at exit)'!AF11,"")="", "",IFERROR('7. Position (current_at exit)'!AF11,"")),"")</f>
        <v/>
      </c>
      <c r="DB11" s="239" t="str">
        <f>IF($A11&lt;&gt;"",IF(IFERROR('7. Position (current_at exit)'!AG11,"")="", "",IFERROR('7. Position (current_at exit)'!AG11,"")),"")</f>
        <v/>
      </c>
      <c r="DC11" s="165" t="str">
        <f>IF($A11&lt;&gt;"",IF(IFERROR('7. Position (current_at exit)'!AH11,"")="", "",IFERROR('7. Position (current_at exit)'!AH11,"")),"")</f>
        <v/>
      </c>
      <c r="DD11" s="165" t="str">
        <f>IF($A11&lt;&gt;"",IF(IFERROR('7. Position (current_at exit)'!AI11,"")="", "",IFERROR('7. Position (current_at exit)'!AI11,"")),"")</f>
        <v/>
      </c>
      <c r="DE11" s="360" t="str">
        <f>IF($A11&lt;&gt;"",IF(IFERROR('7. Position (current_at exit)'!AJ11,"")="", "",IFERROR('7. Position (current_at exit)'!AJ11,"")),"")</f>
        <v/>
      </c>
      <c r="DF11" s="16" t="str">
        <f>IF($A11&lt;&gt;"",IF(IFERROR('7. Position (current_at exit)'!AK11,"")="", "",IFERROR('7. Position (current_at exit)'!AK11,"")),"")</f>
        <v/>
      </c>
      <c r="DG11" s="187" t="str">
        <f>IF($A11&lt;&gt;"",IF(IFERROR('7. Position (current_at exit)'!AL11,"")="", "",IFERROR('7. Position (current_at exit)'!AL11,"")),"")</f>
        <v/>
      </c>
      <c r="DH11" s="76" t="str">
        <f>IF($A11&lt;&gt;"",IF(IFERROR('7. Position (current_at exit)'!AM11,"")="", "",IFERROR('7. Position (current_at exit)'!AM11,"")),"")</f>
        <v/>
      </c>
      <c r="DI11" s="239" t="str">
        <f>IF($A11&lt;&gt;"",IF(IFERROR('7. Position (current_at exit)'!AN11,"")="", "",IFERROR('7. Position (current_at exit)'!AN11,"")),"")</f>
        <v/>
      </c>
      <c r="DJ11" s="165" t="str">
        <f>IF($A11&lt;&gt;"",IF(IFERROR('7. Position (current_at exit)'!AO11,"")="", "",IFERROR('7. Position (current_at exit)'!AO11,"")),"")</f>
        <v/>
      </c>
      <c r="DK11" s="165" t="str">
        <f>IF($A11&lt;&gt;"",IF(IFERROR('7. Position (current_at exit)'!AP11,"")="", "",IFERROR('7. Position (current_at exit)'!AP11,"")),"")</f>
        <v/>
      </c>
      <c r="DL11" s="360" t="str">
        <f>IF($A11&lt;&gt;"",IF(IFERROR('7. Position (current_at exit)'!AQ11,"")="", "",IFERROR('7. Position (current_at exit)'!AQ11,"")),"")</f>
        <v/>
      </c>
      <c r="DM11" s="17" t="str">
        <f>IF(OR($F11="Equity - Publicly Traded", $F11="Equity - Private"), IF($A11&lt;&gt;"",IF(IFERROR('6. Position (at entry)'!N11,"")="", "Mandatory: Tab 6",IFERROR('6. Position (at entry)'!N11,"")),""), IF($A11&lt;&gt;"",IF(IFERROR('6. Position (at entry)'!N11,"")="", "",IFERROR('6. Position (at entry)'!N11,"")),""))</f>
        <v/>
      </c>
      <c r="DN11" s="17" t="str">
        <f>IF(OR($F11="Equity - Publicly Traded", $F11="Equity - Private"), IF($A11&lt;&gt;"",IF(IFERROR('6. Position (at entry)'!O11,"")="", "Mandatory: Tab 6",IFERROR('6. Position (at entry)'!O11,"")),""), IF($A11&lt;&gt;"",IF(IFERROR('6. Position (at entry)'!O11,"")="", "",IFERROR('6. Position (at entry)'!O11,"")),""))</f>
        <v/>
      </c>
      <c r="DO11" s="17" t="str">
        <f>IF(OR($F11="Equity - Publicly Traded", $F11="Equity - Private"), IF($A11&lt;&gt;"",IF(IFERROR('6. Position (at entry)'!P11,"")="", "Mandatory: Tab 6",IFERROR('6. Position (at entry)'!P11,"")),""), IF($A11&lt;&gt;"",IF(IFERROR('6. Position (at entry)'!P11,"")="", "",IFERROR('6. Position (at entry)'!P11,"")),""))</f>
        <v/>
      </c>
      <c r="DP11" s="17" t="str">
        <f>IF(OR($F11="Equity - Publicly Traded", $F11="Equity - Private"), IF($A11&lt;&gt;"",IF(IFERROR('6. Position (at entry)'!Q11,"")="", "Mandatory: Tab 6",IFERROR('6. Position (at entry)'!Q11,"")),""), IF($A11&lt;&gt;"",IF(IFERROR('6. Position (at entry)'!Q11,"")="", "",IFERROR('6. Position (at entry)'!Q11,"")),""))</f>
        <v/>
      </c>
      <c r="DQ11" s="18" t="str">
        <f>IF(OR($F11="Equity - Publicly Traded", $F11="Equity - Private"), IF($A11&lt;&gt;"",IF(IFERROR('6. Position (at entry)'!R11,"")="", "Mandatory: Tab 6",IFERROR('6. Position (at entry)'!R11,"")),""), IF($A11&lt;&gt;"",IF(IFERROR('6. Position (at entry)'!R11,"")="", "",IFERROR('6. Position (at entry)'!R11,"")),""))</f>
        <v/>
      </c>
      <c r="DR11" s="18" t="str">
        <f>IF(OR($F11="Equity - Publicly Traded", $F11="Equity - Private"), IF($A11&lt;&gt;"",IF(IFERROR('6. Position (at entry)'!S11,"")="", "Mandatory: Tab 6",IFERROR('6. Position (at entry)'!S11,"")),""), IF($A11&lt;&gt;"",IF(IFERROR('6. Position (at entry)'!S11,"")="", "",IFERROR('6. Position (at entry)'!S11,"")),""))</f>
        <v/>
      </c>
      <c r="DS11" s="17" t="str">
        <f>IF(OR($F11="Equity - Publicly Traded", $F11="Equity - Private"), IF($A11&lt;&gt;"",IF(IFERROR('6. Position (at entry)'!T11,"")="", "Mandatory: Tab 6",IFERROR('6. Position (at entry)'!T11,"")),""), IF($A11&lt;&gt;"",IF(IFERROR('6. Position (at entry)'!T11,"")="", "",IFERROR('6. Position (at entry)'!T11,"")),""))</f>
        <v/>
      </c>
      <c r="DT11" s="16" t="str">
        <f>IF(OR($F11="Equity - Publicly Traded", $F11="Equity - Private"), IF($A11&lt;&gt;"",IF(IFERROR('6. Position (at entry)'!U11,"")="", "Mandatory: Tab 6",IFERROR('6. Position (at entry)'!U11,"")),""), IF($A11&lt;&gt;"",IF(IFERROR('6. Position (at entry)'!U11,"")="", "",IFERROR('6. Position (at entry)'!U11,"")),""))</f>
        <v/>
      </c>
      <c r="DU11" s="16" t="str">
        <f>IF(OR($F11="Equity - Publicly Traded", $F11="Equity - Private"), IF($A11&lt;&gt;"",IF(IFERROR('6. Position (at entry)'!V11,"")="", "",IFERROR('6. Position (at entry)'!V11,"")),""), IF($A11&lt;&gt;"",IF(IFERROR('6. Position (at entry)'!V11,"")="", "",IFERROR('6. Position (at entry)'!V11,"")),""))</f>
        <v/>
      </c>
      <c r="DV11" s="239" t="str">
        <f>IF(OR($F11="Equity - Publicly Traded", $F11="Equity - Private"), IF($A11&lt;&gt;"",IF(IFERROR('6. Position (at entry)'!W11,"")="", "",IFERROR('6. Position (at entry)'!W11,"")),""), IF($A11&lt;&gt;"",IF(IFERROR('6. Position (at entry)'!W11,"")="", "",IFERROR('6. Position (at entry)'!W11,"")),""))</f>
        <v/>
      </c>
      <c r="DW11" s="239" t="str">
        <f>IF(OR($F11="Equity - Publicly Traded", $F11="Equity - Private"), IF($A11&lt;&gt;"",IF(IFERROR('6. Position (at entry)'!X11,"")="", "",IFERROR('6. Position (at entry)'!X11,"")),""), IF($A11&lt;&gt;"",IF(IFERROR('6. Position (at entry)'!X11,"")="", "",IFERROR('6. Position (at entry)'!X11,"")),""))</f>
        <v/>
      </c>
      <c r="DX11" s="239" t="str">
        <f>IF(OR($F11="Equity - Publicly Traded", $F11="Equity - Private"), IF($A11&lt;&gt;"",IF(IFERROR('6. Position (at entry)'!Y11,"")="", "",IFERROR('6. Position (at entry)'!Y11,"")),""), IF($A11&lt;&gt;"",IF(IFERROR('6. Position (at entry)'!Y11,"")="", "",IFERROR('6. Position (at entry)'!Y11,"")),""))</f>
        <v/>
      </c>
      <c r="DY11" s="360" t="str">
        <f>IF($A11&lt;&gt;"",IF(IFERROR('6. Position (at entry)'!Z11,"")="", "",IFERROR('6. Position (at entry)'!Z11,"")),"")</f>
        <v/>
      </c>
      <c r="DZ11" s="76" t="str">
        <f>IF($A11&lt;&gt;"",IF(IFERROR('6. Position (at entry)'!AA11,"")="", "",IFERROR('6. Position (at entry)'!AA11,"")),"")</f>
        <v/>
      </c>
      <c r="EA11" s="76" t="str">
        <f>IF($A11&lt;&gt;"",IF(IFERROR('6. Position (at entry)'!AB11,"")="", "",IFERROR('6. Position (at entry)'!AB11,"")),"")</f>
        <v/>
      </c>
      <c r="EB11" s="78" t="str">
        <f>IF($A11&lt;&gt;"",IF(IFERROR('6. Position (at entry)'!AC11,"")="", "",IFERROR('6. Position (at entry)'!AC11,"")),"")</f>
        <v/>
      </c>
      <c r="EC11" s="78" t="str">
        <f>IF($A11&lt;&gt;"",IF(IFERROR('6. Position (at entry)'!AD11,"")="", "",IFERROR('6. Position (at entry)'!AD11,"")),"")</f>
        <v/>
      </c>
      <c r="ED11" s="226" t="str">
        <f>IF($A11&lt;&gt;"",IF(IFERROR('6. Position (at entry)'!AE11,"")="", "",IFERROR('6. Position (at entry)'!AE11,"")),"")</f>
        <v/>
      </c>
      <c r="EE11" s="80" t="str">
        <f>IF($A11&lt;&gt;"",IF(IFERROR('6. Position (at entry)'!AF11,"")="", "",IFERROR('6. Position (at entry)'!AF11,"")),"")</f>
        <v/>
      </c>
      <c r="EF11" s="80" t="str">
        <f>IF($A11&lt;&gt;"",IF(IFERROR('6. Position (at entry)'!AG11,"")="", "",IFERROR('6. Position (at entry)'!AG11,"")),"")</f>
        <v/>
      </c>
      <c r="EG11" s="80" t="str">
        <f>IF($A11&lt;&gt;"",IF(IFERROR('6. Position (at entry)'!AH11,"")="", "",IFERROR('6. Position (at entry)'!AH11,"")),"")</f>
        <v/>
      </c>
      <c r="EH11" s="360" t="str">
        <f>IF($A11&lt;&gt;"",IF(IFERROR('6. Position (at entry)'!AI11,"")="", "",IFERROR('6. Position (at entry)'!AI11,"")),"")</f>
        <v/>
      </c>
    </row>
    <row r="12" spans="1:139" ht="15" customHeight="1" x14ac:dyDescent="0.2">
      <c r="A12" s="16" t="str">
        <f>IF(ISBLANK('6. Position (at entry)'!A12), "", '6. Position (at entry)'!A12)</f>
        <v/>
      </c>
      <c r="B12" s="347" t="str">
        <f>IF($A12&lt;&gt;"",IF(IFERROR('6. Position (at entry)'!B12,"")="", "Mandatory: Tab 6",IFERROR('6. Position (at entry)'!B12,"")),"")</f>
        <v/>
      </c>
      <c r="C12" s="16" t="str">
        <f>IF($A12&lt;&gt;"",IF(IFERROR(VLOOKUP($A12, '4. Company (at entry)'!$1:$1048576,2,FALSE),"")="","Mandatory: Tab 4",IFERROR(VLOOKUP($A12, '4. Company (at entry)'!$1:$1048576,2,FALSE),"")), "")</f>
        <v/>
      </c>
      <c r="D12" s="16" t="str">
        <f>IF($A12&lt;&gt;"",IF(IFERROR('7. Position (current_at exit)'!D12,"")="", "Mandatory: Tab 7",IFERROR('7. Position (current_at exit)'!D12,"")),"")</f>
        <v/>
      </c>
      <c r="E12" s="16" t="str">
        <f>IF($A12&lt;&gt;"",IF(IFERROR('7. Position (current_at exit)'!E12,"")="", "Mandatory: Tab 7",IFERROR('7. Position (current_at exit)'!E12,"")),"")</f>
        <v/>
      </c>
      <c r="F12" s="16" t="str">
        <f>IF($A12&lt;&gt;"",IF(IFERROR('6. Position (at entry)'!D12,"")="", "Mandatory: Tab 6",IFERROR('6. Position (at entry)'!D12,"")),"")</f>
        <v/>
      </c>
      <c r="G12" s="16" t="str">
        <f>IF($A12&lt;&gt;"",IF(IFERROR('6. Position (at entry)'!E12,"")="", "Mandatory: Tab 6",IFERROR('6. Position (at entry)'!E12,"")),"")</f>
        <v/>
      </c>
      <c r="H12" s="16" t="str">
        <f>IF($A12&lt;&gt;"",IF(IFERROR('6. Position (at entry)'!F12,"")="", "Mandatory: Tab 6",IFERROR('6. Position (at entry)'!F12,"")),"")</f>
        <v/>
      </c>
      <c r="I12" s="16" t="str">
        <f>IF($A12&lt;&gt;"",IF(IFERROR('6. Position (at entry)'!G12,"")="", "Mandatory: Tab 6",IFERROR('6. Position (at entry)'!G12,"")),"")</f>
        <v/>
      </c>
      <c r="J12" s="16" t="str">
        <f>IF($A12&lt;&gt;"",IF(IFERROR('6. Position (at entry)'!H12,"")="", "Mandatory: Tab 6",IFERROR('6. Position (at entry)'!H12,"")),"")</f>
        <v/>
      </c>
      <c r="K12" s="159" t="str">
        <f>IF($A12&lt;&gt;"",IF(IFERROR('6. Position (at entry)'!I12,"")="", "Mandatory: Tab 6",IFERROR('6. Position (at entry)'!I12,"")),"")</f>
        <v/>
      </c>
      <c r="L12" s="16" t="str">
        <f>IF($A12&lt;&gt;"",IF(IFERROR('6. Position (at entry)'!J12,"")="", "Mandatory: Tab 6",IFERROR('6. Position (at entry)'!J12,"")),"")</f>
        <v/>
      </c>
      <c r="M12" s="16" t="str">
        <f>IF($A12&lt;&gt;"",IF(IFERROR('6. Position (at entry)'!K12,"")="", "Mandatory: Tab 6",IFERROR('6. Position (at entry)'!K12,"")),"")</f>
        <v/>
      </c>
      <c r="N12" s="16" t="str">
        <f>IF($A12&lt;&gt;"",IF(IFERROR('6. Position (at entry)'!L12,"")="", "",IFERROR('6. Position (at entry)'!L12,"")),"")</f>
        <v/>
      </c>
      <c r="O12" s="360" t="str">
        <f>IF($A12&lt;&gt;"",IF(IFERROR('6. Position (at entry)'!M12,"")="", "",IFERROR('6. Position (at entry)'!M12,"")),"")</f>
        <v/>
      </c>
      <c r="P12" s="16" t="str">
        <f>IF($A12&lt;&gt;"",IF(IFERROR(VLOOKUP($A12,'5. Company (current_at exit)'!$1:$1048576,3,FALSE),"")="","",IFERROR(VLOOKUP($A12,'5. Company (current_at exit)'!$1:$1048576,3,FALSE),"")), "")</f>
        <v/>
      </c>
      <c r="Q12" s="16" t="str">
        <f>IF($A12&lt;&gt;"",IF(IFERROR(VLOOKUP($A12,'5. Company (current_at exit)'!$1:$1048576,4,FALSE),"")="","",IFERROR(VLOOKUP($A12,'5. Company (current_at exit)'!$1:$1048576,4,FALSE),"")), "")</f>
        <v/>
      </c>
      <c r="R12" s="16" t="str">
        <f>IF($A12&lt;&gt;"",IF(IFERROR(VLOOKUP($A12,'5. Company (current_at exit)'!$1:$1048576,5,FALSE),"")="","",IFERROR(VLOOKUP($A12,'5. Company (current_at exit)'!$1:$1048576,5,FALSE),"")), "")</f>
        <v/>
      </c>
      <c r="S12" s="16" t="str">
        <f>IF($A12&lt;&gt;"",IF(IFERROR(VLOOKUP($A12,'5. Company (current_at exit)'!$1:$1048576,6,FALSE),"")="","",IFERROR(VLOOKUP($A12,'5. Company (current_at exit)'!$1:$1048576,6,FALSE),"")), "")</f>
        <v/>
      </c>
      <c r="T12" s="16" t="str">
        <f>IF($A12&lt;&gt;"",IF(IFERROR(VLOOKUP($A12,'5. Company (current_at exit)'!$1:$1048576,7,FALSE),"")="","Mandatory: Tab 5",IFERROR(VLOOKUP($A12,'5. Company (current_at exit)'!$1:$1048576,7,FALSE),"")), "")</f>
        <v/>
      </c>
      <c r="U12" s="72" t="str">
        <f>IF($A12&lt;&gt;"",IF(IFERROR(VLOOKUP($A12,'5. Company (current_at exit)'!$1:$1048576,8,FALSE),"")="","Mandatory: Tab 5",IFERROR(VLOOKUP($A12,'5. Company (current_at exit)'!$1:$1048576,8,FALSE),"")), "")</f>
        <v/>
      </c>
      <c r="V12" s="16" t="str">
        <f>IF($A12&lt;&gt;"",IF(IFERROR(VLOOKUP($A12,'5. Company (current_at exit)'!$1:$1048576,9,FALSE),"")="","",IFERROR(VLOOKUP($A12,'5. Company (current_at exit)'!$1:$1048576,9,FALSE),"")), "")</f>
        <v/>
      </c>
      <c r="W12" s="16" t="str">
        <f>IF($A12&lt;&gt;"",IF(IFERROR(VLOOKUP($A12,'5. Company (current_at exit)'!$1:$1048576,10,FALSE),"")="","Mandatory: Tab 5",IFERROR(VLOOKUP($A12,'5. Company (current_at exit)'!$1:$1048576,10,FALSE),"")), "")</f>
        <v/>
      </c>
      <c r="X12" s="73" t="str">
        <f>IF($A12&lt;&gt;"",IF(IFERROR(VLOOKUP($A12,'5. Company (current_at exit)'!$1:$1048576,11,FALSE),"")="","Mandatory: Tab 5",IFERROR(VLOOKUP($A12,'5. Company (current_at exit)'!$1:$1048576,11,FALSE),"")), "")</f>
        <v/>
      </c>
      <c r="Y12" s="73" t="str">
        <f>IF($A12&lt;&gt;"",IF(IFERROR(VLOOKUP($A12,'5. Company (current_at exit)'!$1:$1048576,12,FALSE),"")="","",IFERROR(VLOOKUP($A12,'5. Company (current_at exit)'!$1:$1048576,12,FALSE),"")), "")</f>
        <v/>
      </c>
      <c r="Z12" s="73" t="str">
        <f>IF($A12&lt;&gt;"",IF(IFERROR(VLOOKUP($A12,'5. Company (current_at exit)'!$1:$1048576,13,FALSE),"")="","",IFERROR(VLOOKUP($A12,'5. Company (current_at exit)'!$1:$1048576,13,FALSE),"")), "")</f>
        <v/>
      </c>
      <c r="AA12" s="16" t="str">
        <f>IF($A12&lt;&gt;"",IF(IFERROR(VLOOKUP($A12,'5. Company (current_at exit)'!$1:$1048576,14,FALSE),"")="","Mandatory: Tab 5",IFERROR(VLOOKUP($A12,'5. Company (current_at exit)'!$1:$1048576,14,FALSE),"")), "")</f>
        <v/>
      </c>
      <c r="AB12" s="16" t="str">
        <f>IF($A12&lt;&gt;"",IF(IFERROR(VLOOKUP($A12,'5. Company (current_at exit)'!$1:$1048576,15,FALSE),"")="","Mandatory: Tab 5",IFERROR(VLOOKUP($A12,'5. Company (current_at exit)'!$1:$1048576,15,FALSE),"")), "")</f>
        <v/>
      </c>
      <c r="AC12" s="76" t="str">
        <f>IF($A12&lt;&gt;"",IF(IFERROR(VLOOKUP($A12,'5. Company (current_at exit)'!$1:$1048576,16,FALSE),"")="","",IFERROR(VLOOKUP($A12,'5. Company (current_at exit)'!$1:$1048576,16,FALSE),"")), "")</f>
        <v/>
      </c>
      <c r="AD12" s="16" t="str">
        <f>IF($A12&lt;&gt;"",IF(IFERROR(VLOOKUP($A12,'5. Company (current_at exit)'!$1:$1048576,17,FALSE),"")="","",IFERROR(VLOOKUP($A12,'5. Company (current_at exit)'!$1:$1048576,17,FALSE),"")), "")</f>
        <v/>
      </c>
      <c r="AE12" s="401" t="str">
        <f>IF($A12&lt;&gt;"",IF(IFERROR(VLOOKUP($A12,'5. Company (current_at exit)'!$1:$1048576,18,FALSE),"")="","",IFERROR(VLOOKUP($A12,'5. Company (current_at exit)'!$1:$1048576,18,FALSE),"")), "")</f>
        <v/>
      </c>
      <c r="AF12" s="16" t="str">
        <f>IF($A12&lt;&gt;"",IF(IFERROR(VLOOKUP($A12,'5. Company (current_at exit)'!$1:$1048576,19,FALSE),"")="","Mandatory: Tab 5",IFERROR(VLOOKUP($A12,'5. Company (current_at exit)'!$1:$1048576,19,FALSE),"")), "")</f>
        <v/>
      </c>
      <c r="AG12" s="159" t="str">
        <f>IF($AF12="Yes",IF($A12&lt;&gt;"",IF(IFERROR(VLOOKUP($A12,'5. Company (current_at exit)'!$1:$1048576,20,FALSE),"")="","Mandatory: Tab 5",IFERROR(VLOOKUP($A12,'5. Company (current_at exit)'!$1:$1048576,20,FALSE),"")), ""),IF($A12&lt;&gt;"",IF(IFERROR(VLOOKUP($A12,'5. Company (current_at exit)'!$1:$1048576,20,FALSE),"")="","",IFERROR(VLOOKUP($A12,'5. Company (current_at exit)'!$1:$1048576,20,FALSE),"")), ""))</f>
        <v/>
      </c>
      <c r="AH12" s="159" t="str">
        <f>IF($AF12="Yes",IF($A12&lt;&gt;"",IF(IFERROR(VLOOKUP($A12,'5. Company (current_at exit)'!$1:$1048576,21,FALSE),"")="","Mandatory: Tab 5",IFERROR(VLOOKUP($A12,'5. Company (current_at exit)'!$1:$1048576,21,FALSE),"")), ""),IF($A12&lt;&gt;"",IF(IFERROR(VLOOKUP($A12,'5. Company (current_at exit)'!$1:$1048576,21,FALSE),"")="","",IFERROR(VLOOKUP($A12,'5. Company (current_at exit)'!$1:$1048576,21,FALSE),"")), ""))</f>
        <v/>
      </c>
      <c r="AI12" s="69" t="str">
        <f>IF($AF12="Yes",IF($A12&lt;&gt;"",IF(IFERROR(VLOOKUP($A12,'5. Company (current_at exit)'!$1:$1048576,22,FALSE),"")="","Mandatory: Tab 5",IFERROR(VLOOKUP($A12,'5. Company (current_at exit)'!$1:$1048576,22,FALSE),"")), ""),IF($A12&lt;&gt;"",IF(IFERROR(VLOOKUP($A12,'5. Company (current_at exit)'!$1:$1048576,22,FALSE),"")="","",IFERROR(VLOOKUP($A12,'5. Company (current_at exit)'!$1:$1048576,22,FALSE),"")), ""))</f>
        <v/>
      </c>
      <c r="AJ12" s="69" t="str">
        <f>IF($AF12="Yes",IF($A12&lt;&gt;"",IF(IFERROR(VLOOKUP($A12,'5. Company (current_at exit)'!$1:$1048576,23,FALSE),"")="","Mandatory: Tab 5",IFERROR(VLOOKUP($A12,'5. Company (current_at exit)'!$1:$1048576,23,FALSE),"")), ""),IF($A12&lt;&gt;"",IF(IFERROR(VLOOKUP($A12,'5. Company (current_at exit)'!$1:$1048576,23,FALSE),"")="","",IFERROR(VLOOKUP($A12,'5. Company (current_at exit)'!$1:$1048576,23,FALSE),"")), ""))</f>
        <v/>
      </c>
      <c r="AK12" s="159" t="str">
        <f>IF($AF12="Yes",IF($A12&lt;&gt;"",IF(IFERROR(VLOOKUP($A12,'5. Company (current_at exit)'!$1:$1048576,24,FALSE),"")="","",IFERROR(VLOOKUP($A12,'5. Company (current_at exit)'!$1:$1048576,24,FALSE),"")), ""),IF($A12&lt;&gt;"",IF(IFERROR(VLOOKUP($A12,'5. Company (current_at exit)'!$1:$1048576,24,FALSE),"")="","",IFERROR(VLOOKUP($A12,'5. Company (current_at exit)'!$1:$1048576,24,FALSE),"")), ""))</f>
        <v/>
      </c>
      <c r="AL12" s="403" t="str">
        <f>IF($A12&lt;&gt;"",IF(IFERROR(VLOOKUP($A12,'5. Company (current_at exit)'!$1:$1048576,25,FALSE),"")="","",IFERROR(VLOOKUP($A12,'5. Company (current_at exit)'!$1:$1048576,25,FALSE),"")), "")</f>
        <v/>
      </c>
      <c r="AM12" s="17" t="str">
        <f>IF($A12&lt;&gt;"",IF(IFERROR(VLOOKUP($A12,'5. Company (current_at exit)'!$1:$1048576,26,FALSE),"")="","Mandatory: Tab 5",IFERROR(VLOOKUP($A12,'5. Company (current_at exit)'!$1:$1048576,26,FALSE),"")), "")</f>
        <v/>
      </c>
      <c r="AN12" s="17" t="str">
        <f>IF($A12&lt;&gt;"",IF(IFERROR(VLOOKUP($A12,'5. Company (current_at exit)'!$1:$1048576,27,FALSE),"")="","Mandatory: Tab 5",IFERROR(VLOOKUP($A12,'5. Company (current_at exit)'!$1:$1048576,27,FALSE),"")), "")</f>
        <v/>
      </c>
      <c r="AO12" s="17" t="str">
        <f>IF($A12&lt;&gt;"",IF(IFERROR(VLOOKUP($A12,'5. Company (current_at exit)'!$1:$1048576,28,FALSE),"")="","Mandatory: Tab 5",IFERROR(VLOOKUP($A12,'5. Company (current_at exit)'!$1:$1048576,28,FALSE),"")), "")</f>
        <v/>
      </c>
      <c r="AP12" s="17" t="str">
        <f>IF($A12&lt;&gt;"",IF(IFERROR(VLOOKUP($A12,'5. Company (current_at exit)'!$1:$1048576,29,FALSE),"")="","Mandatory: Tab 5",IFERROR(VLOOKUP($A12,'5. Company (current_at exit)'!$1:$1048576,29,FALSE),"")), "")</f>
        <v/>
      </c>
      <c r="AQ12" s="17" t="str">
        <f>IF($A12&lt;&gt;"",IF(IFERROR(VLOOKUP($A12,'5. Company (current_at exit)'!$1:$1048576,30,FALSE),"")="","Mandatory: Tab 5",IFERROR(VLOOKUP($A12,'5. Company (current_at exit)'!$1:$1048576,30,FALSE),"")), "")</f>
        <v/>
      </c>
      <c r="AR12" s="17" t="str">
        <f>IF($A12&lt;&gt;"",IF(IFERROR(VLOOKUP($A12,'5. Company (current_at exit)'!$1:$1048576,31,FALSE),"")="","Mandatory: Tab 5",IFERROR(VLOOKUP($A12,'5. Company (current_at exit)'!$1:$1048576,31,FALSE),"")), "")</f>
        <v/>
      </c>
      <c r="AS12" s="17" t="str">
        <f>IF($A12&lt;&gt;"",IF(IFERROR(VLOOKUP($A12,'5. Company (current_at exit)'!$1:$1048576,32,FALSE),"")="","Mandatory: Tab 5",IFERROR(VLOOKUP($A12,'5. Company (current_at exit)'!$1:$1048576,32,FALSE),"")), "")</f>
        <v/>
      </c>
      <c r="AT12" s="17" t="str">
        <f>IF($A12&lt;&gt;"",IF(IFERROR(VLOOKUP($A12,'5. Company (current_at exit)'!$1:$1048576,33,FALSE),"")="","Mandatory: Tab 5",IFERROR(VLOOKUP($A12,'5. Company (current_at exit)'!$1:$1048576,33,FALSE),"")), "")</f>
        <v/>
      </c>
      <c r="AU12" s="17" t="str">
        <f>IF($A12&lt;&gt;"",IF(IFERROR(VLOOKUP($A12,'5. Company (current_at exit)'!$1:$1048576,34,FALSE),"")="","",IFERROR(VLOOKUP($A12,'5. Company (current_at exit)'!$1:$1048576,34,FALSE),"")), "")</f>
        <v/>
      </c>
      <c r="AV12" s="241" t="str">
        <f>IF($A12&lt;&gt;"",IF(IFERROR(VLOOKUP($A12,'5. Company (current_at exit)'!$1:$1048576,35,FALSE),"")="","",IFERROR(VLOOKUP($A12,'5. Company (current_at exit)'!$1:$1048576,35,FALSE),"")), "")</f>
        <v/>
      </c>
      <c r="AW12" s="17" t="str">
        <f>IF($D12="Fully Exited",IF($A12&lt;&gt;"",IF(IFERROR(VLOOKUP($A12,'5. Company (current_at exit)'!$1:$1048576,36,FALSE),"")="","",IFERROR(VLOOKUP($A12,'5. Company (current_at exit)'!$1:$1048576,36,FALSE),"")), ""),IF($A12&lt;&gt;"",IF(IFERROR(VLOOKUP($A12,'5. Company (current_at exit)'!$1:$1048576,36,FALSE),"")="","",IFERROR(VLOOKUP($A12,'5. Company (current_at exit)'!$1:$1048576,36,FALSE),"")), ""))</f>
        <v/>
      </c>
      <c r="AX12" s="239" t="str">
        <f>IF($A12&lt;&gt;"",IF(IFERROR(VLOOKUP($A12,'5. Company (current_at exit)'!$1:$1048576,37,FALSE),"")="","",IFERROR(VLOOKUP($A12,'5. Company (current_at exit)'!$1:$1048576,37,FALSE),"")), "")</f>
        <v/>
      </c>
      <c r="AY12" s="204" t="str">
        <f>IF($A12&lt;&gt;"",IF(IFERROR(VLOOKUP($A12,'5. Company (current_at exit)'!$1:$1048576,38,FALSE),"")="","",IFERROR(VLOOKUP($A12,'5. Company (current_at exit)'!$1:$1048576,38,FALSE),"")), "")</f>
        <v/>
      </c>
      <c r="AZ12" s="244" t="str">
        <f>IF($A12&lt;&gt;"",IF(IFERROR(VLOOKUP($A12,'5. Company (current_at exit)'!$1:$1048576,39,FALSE),"")="","",IFERROR(VLOOKUP($A12,'5. Company (current_at exit)'!$1:$1048576,39,FALSE),"")), "")</f>
        <v/>
      </c>
      <c r="BA12" s="244" t="str">
        <f>IF($A12&lt;&gt;"",IF(IFERROR(VLOOKUP($A12,'5. Company (current_at exit)'!$1:$1048576,40,FALSE),"")="","",IFERROR(VLOOKUP($A12,'5. Company (current_at exit)'!$1:$1048576,40,FALSE),"")), "")</f>
        <v/>
      </c>
      <c r="BB12" s="244" t="str">
        <f>IF($A12&lt;&gt;"",IF(IFERROR(VLOOKUP($A12,'5. Company (current_at exit)'!$1:$1048576,41,FALSE),"")="","",IFERROR(VLOOKUP($A12,'5. Company (current_at exit)'!$1:$1048576,41,FALSE),"")), "")</f>
        <v/>
      </c>
      <c r="BC12" s="76" t="str">
        <f>IF($A12&lt;&gt;"",IF(IFERROR(VLOOKUP($A12,'5. Company (current_at exit)'!$1:$1048576,42,FALSE),"")="","",IFERROR(VLOOKUP($A12,'5. Company (current_at exit)'!$1:$1048576,42,FALSE),"")), "")</f>
        <v/>
      </c>
      <c r="BD12" s="76" t="str">
        <f>IF($A12&lt;&gt;"",IF(IFERROR(VLOOKUP($A12,'5. Company (current_at exit)'!$1:$1048576,43,FALSE),"")="","",IFERROR(VLOOKUP($A12,'5. Company (current_at exit)'!$1:$1048576,43,FALSE),"")), "")</f>
        <v/>
      </c>
      <c r="BE12" s="239" t="str">
        <f>IF($A12&lt;&gt;"",IF(IFERROR(VLOOKUP($A12,'5. Company (current_at exit)'!$1:$1048576,44,FALSE),"")="","",IFERROR(VLOOKUP($A12,'5. Company (current_at exit)'!$1:$1048576,44,FALSE),"")), "")</f>
        <v/>
      </c>
      <c r="BF12" s="239" t="str">
        <f>IF($A12&lt;&gt;"",IF(IFERROR(VLOOKUP($A12,'5. Company (current_at exit)'!$1:$1048576,45,FALSE),"")="","",IFERROR(VLOOKUP($A12,'5. Company (current_at exit)'!$1:$1048576,45,FALSE),"")), "")</f>
        <v/>
      </c>
      <c r="BG12" s="239" t="str">
        <f>IF($A12&lt;&gt;"",IF(IFERROR(VLOOKUP($A12,'5. Company (current_at exit)'!$1:$1048576,46,FALSE),"")="","",IFERROR(VLOOKUP($A12,'5. Company (current_at exit)'!$1:$1048576,46,FALSE),"")), "")</f>
        <v/>
      </c>
      <c r="BH12" s="239" t="str">
        <f>IF($A12&lt;&gt;"",IF(IFERROR(VLOOKUP($A12,'5. Company (current_at exit)'!$1:$1048576,47,FALSE),"")="","",IFERROR(VLOOKUP($A12,'5. Company (current_at exit)'!$1:$1048576,47,FALSE),"")), "")</f>
        <v/>
      </c>
      <c r="BI12" s="239" t="str">
        <f>IF($A12&lt;&gt;"",IF(IFERROR(VLOOKUP($A12,'5. Company (current_at exit)'!$1:$1048576,48,FALSE),"")="","",IFERROR(VLOOKUP($A12,'5. Company (current_at exit)'!$1:$1048576,48,FALSE),"")), "")</f>
        <v/>
      </c>
      <c r="BJ12" s="360" t="str">
        <f>IF($A12&lt;&gt;"",IF(IFERROR(VLOOKUP($A12,'5. Company (current_at exit)'!$1:$1048576,49,FALSE),"")="","",IFERROR(VLOOKUP($A12,'5. Company (current_at exit)'!$1:$1048576,49,FALSE),"")), "")</f>
        <v/>
      </c>
      <c r="BK12" s="76" t="str">
        <f>IF($A12&lt;&gt;"",IF(IFERROR(VLOOKUP($A12,'5. Company (current_at exit)'!$1:$1048576,50,FALSE),"")="","Mandatory: Tab 5",IFERROR(VLOOKUP($A12,'5. Company (current_at exit)'!$1:$1048576,50,FALSE),"")), "")</f>
        <v/>
      </c>
      <c r="BL12" s="483" t="str">
        <f>IF($A12&lt;&gt;"",IF(IFERROR(VLOOKUP($A12,'5. Company (current_at exit)'!$1:$1048576,51,FALSE),"")="","Mandatory: Tab 5",IFERROR(VLOOKUP($A12,'5. Company (current_at exit)'!$1:$1048576,51,FALSE),"")), "")</f>
        <v/>
      </c>
      <c r="BM12" s="483" t="str">
        <f>IF($A12&lt;&gt;"",IF(IFERROR(VLOOKUP($A12,'5. Company (current_at exit)'!$1:$1048576,52,FALSE),"")="","Mandatory: Tab 5",IFERROR(VLOOKUP($A12,'5. Company (current_at exit)'!$1:$1048576,52,FALSE),"")), "")</f>
        <v/>
      </c>
      <c r="BN12" s="483" t="str">
        <f>IF($A12&lt;&gt;"",IF(IFERROR(VLOOKUP($A12,'5. Company (current_at exit)'!$1:$1048576,53,FALSE),"")="","Mandatory: Tab 5",IFERROR(VLOOKUP($A12,'5. Company (current_at exit)'!$1:$1048576,53,FALSE),"")), "")</f>
        <v/>
      </c>
      <c r="BO12" s="360" t="str">
        <f>IF($A12&lt;&gt;"",IF(IFERROR(VLOOKUP($A12,'5. Company (current_at exit)'!$1:$1048576,54,FALSE),"")="","",IFERROR(VLOOKUP($A12,'5. Company (current_at exit)'!$1:$1048576,54,FALSE),"")), "")</f>
        <v/>
      </c>
      <c r="BP12" s="17" t="str">
        <f>IF($A12&lt;&gt;"",IF(IFERROR(VLOOKUP($A12, '4. Company (at entry)'!$1:$1048576,3,FALSE),"")="","Mandatory: Tab 4",IFERROR(VLOOKUP($A12, '4. Company (at entry)'!$1:$1048576,3,FALSE),"")), "")</f>
        <v/>
      </c>
      <c r="BQ12" s="17" t="str">
        <f>IF($A12&lt;&gt;"",IF(IFERROR(VLOOKUP($A12, '4. Company (at entry)'!$1:$1048576,4,FALSE),"")="","Mandatory: Tab 4",IFERROR(VLOOKUP($A12, '4. Company (at entry)'!$1:$1048576,4,FALSE),"")), "")</f>
        <v/>
      </c>
      <c r="BR12" s="17" t="str">
        <f>IF($A12&lt;&gt;"",IF(IFERROR(VLOOKUP($A12, '4. Company (at entry)'!$1:$1048576,5,FALSE),"")="","Mandatory: Tab 4",IFERROR(VLOOKUP($A12, '4. Company (at entry)'!$1:$1048576,5,FALSE),"")), "")</f>
        <v/>
      </c>
      <c r="BS12" s="17" t="str">
        <f>IF($A12&lt;&gt;"",IF(IFERROR(VLOOKUP($A12, '4. Company (at entry)'!$1:$1048576,6,FALSE),"")="","Mandatory: Tab 4",IFERROR(VLOOKUP($A12, '4. Company (at entry)'!$1:$1048576,6,FALSE),"")), "")</f>
        <v/>
      </c>
      <c r="BT12" s="17" t="str">
        <f>IF($A12&lt;&gt;"",IF(IFERROR(VLOOKUP($A12, '4. Company (at entry)'!$1:$1048576,7,FALSE),"")="","Mandatory: Tab 4",IFERROR(VLOOKUP($A12, '4. Company (at entry)'!$1:$1048576,7,FALSE),"")), "")</f>
        <v/>
      </c>
      <c r="BU12" s="17" t="str">
        <f>IF($A12&lt;&gt;"",IF(IFERROR(VLOOKUP($A12, '4. Company (at entry)'!$1:$1048576,8,FALSE),"")="","Mandatory: Tab 4",IFERROR(VLOOKUP($A12, '4. Company (at entry)'!$1:$1048576,8,FALSE),"")), "")</f>
        <v/>
      </c>
      <c r="BV12" s="17" t="str">
        <f>IF($A12&lt;&gt;"",IF(IFERROR(VLOOKUP($A12, '4. Company (at entry)'!$1:$1048576,9,FALSE),"")="","Mandatory: Tab 4",IFERROR(VLOOKUP($A12, '4. Company (at entry)'!$1:$1048576,9,FALSE),"")), "")</f>
        <v/>
      </c>
      <c r="BW12" s="17" t="str">
        <f>IF($A12&lt;&gt;"",IF(IFERROR(VLOOKUP($A12, '4. Company (at entry)'!$1:$1048576,10,FALSE),"")="","",IFERROR(VLOOKUP($A12, '4. Company (at entry)'!$1:$1048576,10,FALSE),"")), "")</f>
        <v/>
      </c>
      <c r="BX12" s="208" t="str">
        <f>IF($A12&lt;&gt;"",IF(IFERROR(VLOOKUP($A12, '4. Company (at entry)'!$1:$1048576,11,FALSE),"")="","",IFERROR(VLOOKUP($A12, '4. Company (at entry)'!$1:$1048576,11,FALSE),"")), "")</f>
        <v/>
      </c>
      <c r="BY12" s="17" t="str">
        <f>IF($A12&lt;&gt;"",IF(IFERROR(VLOOKUP($A12, '4. Company (at entry)'!$1:$1048576,12,FALSE),"")="","",IFERROR(VLOOKUP($A12, '4. Company (at entry)'!$1:$1048576,12,FALSE),"")), "")</f>
        <v/>
      </c>
      <c r="BZ12" s="360" t="str">
        <f>IF($A12&lt;&gt;"",IF(IFERROR(VLOOKUP($A12, '4. Company (at entry)'!$1:$1048576,13,FALSE),"")="","",IFERROR(VLOOKUP($A12, '4. Company (at entry)'!$1:$1048576,13,FALSE),"")), "")</f>
        <v/>
      </c>
      <c r="CA12" s="17" t="str">
        <f>IF($A12&lt;&gt;"",IF(IFERROR('7. Position (current_at exit)'!F12,"")="", "Mandatory: Tab 7",IFERROR('7. Position (current_at exit)'!F12,"")),"")</f>
        <v/>
      </c>
      <c r="CB12" s="17" t="str">
        <f>IF($D12&lt;&gt;"Pending, Subsequently Closed",IF($A12&lt;&gt;"",IF(IFERROR('7. Position (current_at exit)'!G12,"")="", "Mandatory: Tab 7",IFERROR('7. Position (current_at exit)'!G12,"")),""), IF($A12&lt;&gt;"",IF(IFERROR('7. Position (current_at exit)'!G12,"")="", "",IFERROR('7. Position (current_at exit)'!G12,"")),""))</f>
        <v/>
      </c>
      <c r="CC12" s="17" t="str">
        <f>IF($D12&lt;&gt;"Pending, Subsequently Closed",IF($A12&lt;&gt;"",IF(IFERROR('7. Position (current_at exit)'!H12,"")="", "Mandatory: Tab 7",IFERROR('7. Position (current_at exit)'!H12,"")),""), IF($A12&lt;&gt;"",IF(IFERROR('7. Position (current_at exit)'!H12,"")="", "",IFERROR('7. Position (current_at exit)'!H12,"")),""))</f>
        <v/>
      </c>
      <c r="CD12" s="17" t="str">
        <f>IF($D12&lt;&gt;"Pending, Subsequently Closed",IF($A12&lt;&gt;"",IF(IFERROR('7. Position (current_at exit)'!I12,"")="", "Mandatory: Tab 7",IFERROR('7. Position (current_at exit)'!I12,"")),""), IF($A12&lt;&gt;"",IF(IFERROR('7. Position (current_at exit)'!I12,"")="", "",IFERROR('7. Position (current_at exit)'!I12,"")),""))</f>
        <v/>
      </c>
      <c r="CE12" s="17" t="str">
        <f>IF($D12&lt;&gt;"Pending, Subsequently Closed",IF($A12&lt;&gt;"",IF(IFERROR('7. Position (current_at exit)'!J12,"")="", "Mandatory: Tab 7",IFERROR('7. Position (current_at exit)'!J12,"")),""), IF($A12&lt;&gt;"",IF(IFERROR('7. Position (current_at exit)'!J12,"")="", "",IFERROR('7. Position (current_at exit)'!J12,"")),""))</f>
        <v/>
      </c>
      <c r="CF12" s="208" t="str">
        <f>IF($D12&lt;&gt;"Pending, Subsequently Closed",IF($A12&lt;&gt;"",IF(IFERROR('7. Position (current_at exit)'!K12,"")="", "Mandatory: Tab 7",IFERROR('7. Position (current_at exit)'!K12,"")),""), IF($A12&lt;&gt;"",IF(IFERROR('7. Position (current_at exit)'!K12,"")="", "",IFERROR('7. Position (current_at exit)'!K12,"")),""))</f>
        <v/>
      </c>
      <c r="CG12" s="186" t="str">
        <f>IF($D12&lt;&gt;"Pending, Subsequently Closed",IF($A12&lt;&gt;"",IF(IFERROR('7. Position (current_at exit)'!L12,"")="", "Mandatory: Tab 7",IFERROR('7. Position (current_at exit)'!L12,"")),""), IF($A12&lt;&gt;"",IF(IFERROR('7. Position (current_at exit)'!L12,"")="", "",IFERROR('7. Position (current_at exit)'!L12,"")),""))</f>
        <v/>
      </c>
      <c r="CH12" s="186" t="str">
        <f>IF($D12&lt;&gt;"Pending, Subsequently Closed",IF($A12&lt;&gt;"",IF(IFERROR('7. Position (current_at exit)'!M12,"")="", "Mandatory: Tab 7",IFERROR('7. Position (current_at exit)'!M12,"")),""), IF($A12&lt;&gt;"",IF(IFERROR('7. Position (current_at exit)'!M12,"")="", "",IFERROR('7. Position (current_at exit)'!M12,"")),""))</f>
        <v/>
      </c>
      <c r="CI12" s="186" t="str">
        <f>IF($D12&lt;&gt;"Pending, Subsequently Closed",IF($A12&lt;&gt;"",IF(IFERROR('7. Position (current_at exit)'!N12,"")="", "Mandatory: Tab 7",IFERROR('7. Position (current_at exit)'!N12,"")),""), IF($A12&lt;&gt;"",IF(IFERROR('7. Position (current_at exit)'!N12,"")="", "",IFERROR('7. Position (current_at exit)'!N12,"")),""))</f>
        <v/>
      </c>
      <c r="CJ12" s="408" t="str">
        <f>IF($D12&lt;&gt;"Pending, Subsequently Closed",IF($A12&lt;&gt;"",IF(IFERROR('7. Position (current_at exit)'!O12,"")="", "Mandatory: Tab 7",IFERROR('7. Position (current_at exit)'!O12,"")),""), IF($A12&lt;&gt;"",IF(IFERROR('7. Position (current_at exit)'!O12,"")="", "",IFERROR('7. Position (current_at exit)'!O12,"")),""))</f>
        <v/>
      </c>
      <c r="CK12" s="408" t="str">
        <f>IF($D12&lt;&gt;"Pending, Subsequently Closed",IF($A12&lt;&gt;"",IF(IFERROR('7. Position (current_at exit)'!P12,"")="", "Mandatory: Tab 7",IFERROR('7. Position (current_at exit)'!P12,"")),""), IF($A12&lt;&gt;"",IF(IFERROR('7. Position (current_at exit)'!P12,"")="", "",IFERROR('7. Position (current_at exit)'!P12,"")),""))</f>
        <v/>
      </c>
      <c r="CL12" s="360" t="str">
        <f>IF($A12&lt;&gt;"",IF(IFERROR('7. Position (current_at exit)'!Q12,"")="", "",IFERROR('7. Position (current_at exit)'!Q12,"")),"")</f>
        <v/>
      </c>
      <c r="CM12" s="18" t="str">
        <f>IF($F12&lt;&gt;"Debt",IF($A12&lt;&gt;"",IF(IFERROR('7. Position (current_at exit)'!R12,"")="", "Mandatory: Tab 7",IFERROR('7. Position (current_at exit)'!R12,"")),""), IF($A12&lt;&gt;"",IF(IFERROR('7. Position (current_at exit)'!R12,"")="", "",IFERROR('7. Position (current_at exit)'!R12,"")),""))</f>
        <v/>
      </c>
      <c r="CN12" s="18" t="str">
        <f>IF($F12&lt;&gt;"Debt",IF($A12&lt;&gt;"",IF(IFERROR('7. Position (current_at exit)'!S12,"")="", "Mandatory: Tab 7",IFERROR('7. Position (current_at exit)'!S12,"")),""), IF($A12&lt;&gt;"",IF(IFERROR('7. Position (current_at exit)'!S12,"")="", "",IFERROR('7. Position (current_at exit)'!S12,"")),""))</f>
        <v/>
      </c>
      <c r="CO12" s="17" t="str">
        <f>IF($F12&lt;&gt;"Debt",IF($A12&lt;&gt;"",IF(IFERROR('7. Position (current_at exit)'!T12,"")="", "Mandatory: Tab 7",IFERROR('7. Position (current_at exit)'!T12,"")),""), IF($A12&lt;&gt;"",IF(IFERROR('7. Position (current_at exit)'!T12,"")="", "",IFERROR('7. Position (current_at exit)'!T12,"")),""))</f>
        <v/>
      </c>
      <c r="CP12" s="17" t="str">
        <f>IF($A12&lt;&gt;"",IF(IFERROR('7. Position (current_at exit)'!U12,"")="", "Mandatory: Tab 7",IFERROR('7. Position (current_at exit)'!U12,"")),"")</f>
        <v/>
      </c>
      <c r="CQ12" s="17" t="str">
        <f>IF($F12&lt;&gt;"Debt",IF($A12&lt;&gt;"",IF(IFERROR('7. Position (current_at exit)'!V12,"")="", "Mandatory: Tab 7",IFERROR('7. Position (current_at exit)'!V12,"")),""), IF($A12&lt;&gt;"",IF(IFERROR('7. Position (current_at exit)'!V12,"")="", "",IFERROR('7. Position (current_at exit)'!V12,"")),""))</f>
        <v/>
      </c>
      <c r="CR12" s="16" t="str">
        <f>IF($F12&lt;&gt;"Debt",IF($A12&lt;&gt;"",IF(IFERROR('7. Position (current_at exit)'!W12,"")="", "",IFERROR('7. Position (current_at exit)'!W12,"")),""), IF($A12&lt;&gt;"",IF(IFERROR('7. Position (current_at exit)'!W12,"")="", "",IFERROR('7. Position (current_at exit)'!W12,"")),""))</f>
        <v/>
      </c>
      <c r="CS12" s="80" t="str">
        <f>IF($A12&lt;&gt;"",IF(IFERROR('7. Position (current_at exit)'!X12,"")="", "",IFERROR('7. Position (current_at exit)'!X12,"")),"")</f>
        <v/>
      </c>
      <c r="CT12" s="360" t="str">
        <f>IF($A12&lt;&gt;"",IF(IFERROR('7. Position (current_at exit)'!Y12,"")="", "",IFERROR('7. Position (current_at exit)'!Y12,"")),"")</f>
        <v/>
      </c>
      <c r="CU12" s="159" t="str">
        <f>IF(OR($D12="Fully Exited, No Escrow", $D12="Fully Exited, Escrow Pending", $D12="Fully Exited, Subsequently Closed"), IF($A12&lt;&gt;"",IF(IFERROR('7. Position (current_at exit)'!Z12,"")="", "Mandatory: Tab 7",IFERROR('7. Position (current_at exit)'!Z12,"")),""), IF($A12&lt;&gt;"",IF(IFERROR('7. Position (current_at exit)'!Z12,"")="", "",IFERROR('7. Position (current_at exit)'!Z12,"")),""))</f>
        <v/>
      </c>
      <c r="CV12" s="159" t="str">
        <f>IF(OR($D12="Fully Exited, No Escrow", $D12="Fully Exited, Escrow Pending", $D12="Fully Exited, Subsequently Closed"), IF($A12&lt;&gt;"",IF(IFERROR('7. Position (current_at exit)'!AA12,"")="", "Mandatory: Tab 7",IFERROR('7. Position (current_at exit)'!AA12,"")),""), IF($A12&lt;&gt;"",IF(IFERROR('7. Position (current_at exit)'!AA12,"")="", "",IFERROR('7. Position (current_at exit)'!AA12,"")),""))</f>
        <v/>
      </c>
      <c r="CW12" s="16" t="str">
        <f>IF($D12="Fully Exited",IF($A12&lt;&gt;"",IF(IFERROR('7. Position (current_at exit)'!AB12,"")="", "",IFERROR('7. Position (current_at exit)'!AB12,"")),""), IF($A12&lt;&gt;"",IF(IFERROR('7. Position (current_at exit)'!AB12,"")="", "",IFERROR('7. Position (current_at exit)'!AB12,"")),""))</f>
        <v/>
      </c>
      <c r="CX12" s="360" t="str">
        <f>IF($A12&lt;&gt;"",IF(IFERROR('7. Position (current_at exit)'!AC12,"")="", "",IFERROR('7. Position (current_at exit)'!AC12,"")),"")</f>
        <v/>
      </c>
      <c r="CY12" s="16" t="str">
        <f>IF($D12&lt;&gt;"Pending, Subsequently Closed",IF($A12&lt;&gt;"",IF(IFERROR('7. Position (current_at exit)'!AD12,"")="", "Mandatory: Tab 7",IFERROR('7. Position (current_at exit)'!AD12,"")),""), IF($A12&lt;&gt;"",IF(IFERROR('7. Position (current_at exit)'!AD12,"")="", "",IFERROR('7. Position (current_at exit)'!AD12,"")),""))</f>
        <v/>
      </c>
      <c r="CZ12" s="187" t="str">
        <f>IF($A12&lt;&gt;"",IF(IFERROR('7. Position (current_at exit)'!AE12,"")="", "",IFERROR('7. Position (current_at exit)'!AE12,"")),"")</f>
        <v/>
      </c>
      <c r="DA12" s="76" t="str">
        <f>IF($A12&lt;&gt;"",IF(IFERROR('7. Position (current_at exit)'!AF12,"")="", "",IFERROR('7. Position (current_at exit)'!AF12,"")),"")</f>
        <v/>
      </c>
      <c r="DB12" s="239" t="str">
        <f>IF($A12&lt;&gt;"",IF(IFERROR('7. Position (current_at exit)'!AG12,"")="", "",IFERROR('7. Position (current_at exit)'!AG12,"")),"")</f>
        <v/>
      </c>
      <c r="DC12" s="165" t="str">
        <f>IF($A12&lt;&gt;"",IF(IFERROR('7. Position (current_at exit)'!AH12,"")="", "",IFERROR('7. Position (current_at exit)'!AH12,"")),"")</f>
        <v/>
      </c>
      <c r="DD12" s="165" t="str">
        <f>IF($A12&lt;&gt;"",IF(IFERROR('7. Position (current_at exit)'!AI12,"")="", "",IFERROR('7. Position (current_at exit)'!AI12,"")),"")</f>
        <v/>
      </c>
      <c r="DE12" s="360" t="str">
        <f>IF($A12&lt;&gt;"",IF(IFERROR('7. Position (current_at exit)'!AJ12,"")="", "",IFERROR('7. Position (current_at exit)'!AJ12,"")),"")</f>
        <v/>
      </c>
      <c r="DF12" s="16" t="str">
        <f>IF($A12&lt;&gt;"",IF(IFERROR('7. Position (current_at exit)'!AK12,"")="", "",IFERROR('7. Position (current_at exit)'!AK12,"")),"")</f>
        <v/>
      </c>
      <c r="DG12" s="187" t="str">
        <f>IF($A12&lt;&gt;"",IF(IFERROR('7. Position (current_at exit)'!AL12,"")="", "",IFERROR('7. Position (current_at exit)'!AL12,"")),"")</f>
        <v/>
      </c>
      <c r="DH12" s="76" t="str">
        <f>IF($A12&lt;&gt;"",IF(IFERROR('7. Position (current_at exit)'!AM12,"")="", "",IFERROR('7. Position (current_at exit)'!AM12,"")),"")</f>
        <v/>
      </c>
      <c r="DI12" s="239" t="str">
        <f>IF($A12&lt;&gt;"",IF(IFERROR('7. Position (current_at exit)'!AN12,"")="", "",IFERROR('7. Position (current_at exit)'!AN12,"")),"")</f>
        <v/>
      </c>
      <c r="DJ12" s="165" t="str">
        <f>IF($A12&lt;&gt;"",IF(IFERROR('7. Position (current_at exit)'!AO12,"")="", "",IFERROR('7. Position (current_at exit)'!AO12,"")),"")</f>
        <v/>
      </c>
      <c r="DK12" s="165" t="str">
        <f>IF($A12&lt;&gt;"",IF(IFERROR('7. Position (current_at exit)'!AP12,"")="", "",IFERROR('7. Position (current_at exit)'!AP12,"")),"")</f>
        <v/>
      </c>
      <c r="DL12" s="360" t="str">
        <f>IF($A12&lt;&gt;"",IF(IFERROR('7. Position (current_at exit)'!AQ12,"")="", "",IFERROR('7. Position (current_at exit)'!AQ12,"")),"")</f>
        <v/>
      </c>
      <c r="DM12" s="17" t="str">
        <f>IF(OR($F12="Equity - Publicly Traded", $F12="Equity - Private"), IF($A12&lt;&gt;"",IF(IFERROR('6. Position (at entry)'!N12,"")="", "Mandatory: Tab 6",IFERROR('6. Position (at entry)'!N12,"")),""), IF($A12&lt;&gt;"",IF(IFERROR('6. Position (at entry)'!N12,"")="", "",IFERROR('6. Position (at entry)'!N12,"")),""))</f>
        <v/>
      </c>
      <c r="DN12" s="17" t="str">
        <f>IF(OR($F12="Equity - Publicly Traded", $F12="Equity - Private"), IF($A12&lt;&gt;"",IF(IFERROR('6. Position (at entry)'!O12,"")="", "Mandatory: Tab 6",IFERROR('6. Position (at entry)'!O12,"")),""), IF($A12&lt;&gt;"",IF(IFERROR('6. Position (at entry)'!O12,"")="", "",IFERROR('6. Position (at entry)'!O12,"")),""))</f>
        <v/>
      </c>
      <c r="DO12" s="17" t="str">
        <f>IF(OR($F12="Equity - Publicly Traded", $F12="Equity - Private"), IF($A12&lt;&gt;"",IF(IFERROR('6. Position (at entry)'!P12,"")="", "Mandatory: Tab 6",IFERROR('6. Position (at entry)'!P12,"")),""), IF($A12&lt;&gt;"",IF(IFERROR('6. Position (at entry)'!P12,"")="", "",IFERROR('6. Position (at entry)'!P12,"")),""))</f>
        <v/>
      </c>
      <c r="DP12" s="17" t="str">
        <f>IF(OR($F12="Equity - Publicly Traded", $F12="Equity - Private"), IF($A12&lt;&gt;"",IF(IFERROR('6. Position (at entry)'!Q12,"")="", "Mandatory: Tab 6",IFERROR('6. Position (at entry)'!Q12,"")),""), IF($A12&lt;&gt;"",IF(IFERROR('6. Position (at entry)'!Q12,"")="", "",IFERROR('6. Position (at entry)'!Q12,"")),""))</f>
        <v/>
      </c>
      <c r="DQ12" s="18" t="str">
        <f>IF(OR($F12="Equity - Publicly Traded", $F12="Equity - Private"), IF($A12&lt;&gt;"",IF(IFERROR('6. Position (at entry)'!R12,"")="", "Mandatory: Tab 6",IFERROR('6. Position (at entry)'!R12,"")),""), IF($A12&lt;&gt;"",IF(IFERROR('6. Position (at entry)'!R12,"")="", "",IFERROR('6. Position (at entry)'!R12,"")),""))</f>
        <v/>
      </c>
      <c r="DR12" s="18" t="str">
        <f>IF(OR($F12="Equity - Publicly Traded", $F12="Equity - Private"), IF($A12&lt;&gt;"",IF(IFERROR('6. Position (at entry)'!S12,"")="", "Mandatory: Tab 6",IFERROR('6. Position (at entry)'!S12,"")),""), IF($A12&lt;&gt;"",IF(IFERROR('6. Position (at entry)'!S12,"")="", "",IFERROR('6. Position (at entry)'!S12,"")),""))</f>
        <v/>
      </c>
      <c r="DS12" s="17" t="str">
        <f>IF(OR($F12="Equity - Publicly Traded", $F12="Equity - Private"), IF($A12&lt;&gt;"",IF(IFERROR('6. Position (at entry)'!T12,"")="", "Mandatory: Tab 6",IFERROR('6. Position (at entry)'!T12,"")),""), IF($A12&lt;&gt;"",IF(IFERROR('6. Position (at entry)'!T12,"")="", "",IFERROR('6. Position (at entry)'!T12,"")),""))</f>
        <v/>
      </c>
      <c r="DT12" s="16" t="str">
        <f>IF(OR($F12="Equity - Publicly Traded", $F12="Equity - Private"), IF($A12&lt;&gt;"",IF(IFERROR('6. Position (at entry)'!U12,"")="", "Mandatory: Tab 6",IFERROR('6. Position (at entry)'!U12,"")),""), IF($A12&lt;&gt;"",IF(IFERROR('6. Position (at entry)'!U12,"")="", "",IFERROR('6. Position (at entry)'!U12,"")),""))</f>
        <v/>
      </c>
      <c r="DU12" s="16" t="str">
        <f>IF(OR($F12="Equity - Publicly Traded", $F12="Equity - Private"), IF($A12&lt;&gt;"",IF(IFERROR('6. Position (at entry)'!V12,"")="", "",IFERROR('6. Position (at entry)'!V12,"")),""), IF($A12&lt;&gt;"",IF(IFERROR('6. Position (at entry)'!V12,"")="", "",IFERROR('6. Position (at entry)'!V12,"")),""))</f>
        <v/>
      </c>
      <c r="DV12" s="239" t="str">
        <f>IF(OR($F12="Equity - Publicly Traded", $F12="Equity - Private"), IF($A12&lt;&gt;"",IF(IFERROR('6. Position (at entry)'!W12,"")="", "",IFERROR('6. Position (at entry)'!W12,"")),""), IF($A12&lt;&gt;"",IF(IFERROR('6. Position (at entry)'!W12,"")="", "",IFERROR('6. Position (at entry)'!W12,"")),""))</f>
        <v/>
      </c>
      <c r="DW12" s="239" t="str">
        <f>IF(OR($F12="Equity - Publicly Traded", $F12="Equity - Private"), IF($A12&lt;&gt;"",IF(IFERROR('6. Position (at entry)'!X12,"")="", "",IFERROR('6. Position (at entry)'!X12,"")),""), IF($A12&lt;&gt;"",IF(IFERROR('6. Position (at entry)'!X12,"")="", "",IFERROR('6. Position (at entry)'!X12,"")),""))</f>
        <v/>
      </c>
      <c r="DX12" s="239" t="str">
        <f>IF(OR($F12="Equity - Publicly Traded", $F12="Equity - Private"), IF($A12&lt;&gt;"",IF(IFERROR('6. Position (at entry)'!Y12,"")="", "",IFERROR('6. Position (at entry)'!Y12,"")),""), IF($A12&lt;&gt;"",IF(IFERROR('6. Position (at entry)'!Y12,"")="", "",IFERROR('6. Position (at entry)'!Y12,"")),""))</f>
        <v/>
      </c>
      <c r="DY12" s="360" t="str">
        <f>IF($A12&lt;&gt;"",IF(IFERROR('6. Position (at entry)'!Z12,"")="", "",IFERROR('6. Position (at entry)'!Z12,"")),"")</f>
        <v/>
      </c>
      <c r="DZ12" s="76" t="str">
        <f>IF($A12&lt;&gt;"",IF(IFERROR('6. Position (at entry)'!AA12,"")="", "",IFERROR('6. Position (at entry)'!AA12,"")),"")</f>
        <v/>
      </c>
      <c r="EA12" s="76" t="str">
        <f>IF($A12&lt;&gt;"",IF(IFERROR('6. Position (at entry)'!AB12,"")="", "",IFERROR('6. Position (at entry)'!AB12,"")),"")</f>
        <v/>
      </c>
      <c r="EB12" s="78" t="str">
        <f>IF($A12&lt;&gt;"",IF(IFERROR('6. Position (at entry)'!AC12,"")="", "",IFERROR('6. Position (at entry)'!AC12,"")),"")</f>
        <v/>
      </c>
      <c r="EC12" s="78" t="str">
        <f>IF($A12&lt;&gt;"",IF(IFERROR('6. Position (at entry)'!AD12,"")="", "",IFERROR('6. Position (at entry)'!AD12,"")),"")</f>
        <v/>
      </c>
      <c r="ED12" s="226" t="str">
        <f>IF($A12&lt;&gt;"",IF(IFERROR('6. Position (at entry)'!AE12,"")="", "",IFERROR('6. Position (at entry)'!AE12,"")),"")</f>
        <v/>
      </c>
      <c r="EE12" s="80" t="str">
        <f>IF($A12&lt;&gt;"",IF(IFERROR('6. Position (at entry)'!AF12,"")="", "",IFERROR('6. Position (at entry)'!AF12,"")),"")</f>
        <v/>
      </c>
      <c r="EF12" s="80" t="str">
        <f>IF($A12&lt;&gt;"",IF(IFERROR('6. Position (at entry)'!AG12,"")="", "",IFERROR('6. Position (at entry)'!AG12,"")),"")</f>
        <v/>
      </c>
      <c r="EG12" s="80" t="str">
        <f>IF($A12&lt;&gt;"",IF(IFERROR('6. Position (at entry)'!AH12,"")="", "",IFERROR('6. Position (at entry)'!AH12,"")),"")</f>
        <v/>
      </c>
      <c r="EH12" s="360" t="str">
        <f>IF($A12&lt;&gt;"",IF(IFERROR('6. Position (at entry)'!AI12,"")="", "",IFERROR('6. Position (at entry)'!AI12,"")),"")</f>
        <v/>
      </c>
    </row>
    <row r="13" spans="1:139" ht="15" customHeight="1" x14ac:dyDescent="0.2">
      <c r="A13" s="16" t="str">
        <f>IF(ISBLANK('6. Position (at entry)'!A13), "", '6. Position (at entry)'!A13)</f>
        <v/>
      </c>
      <c r="B13" s="347" t="str">
        <f>IF($A13&lt;&gt;"",IF(IFERROR('6. Position (at entry)'!B13,"")="", "Mandatory: Tab 6",IFERROR('6. Position (at entry)'!B13,"")),"")</f>
        <v/>
      </c>
      <c r="C13" s="16" t="str">
        <f>IF($A13&lt;&gt;"",IF(IFERROR(VLOOKUP($A13, '4. Company (at entry)'!$1:$1048576,2,FALSE),"")="","Mandatory: Tab 4",IFERROR(VLOOKUP($A13, '4. Company (at entry)'!$1:$1048576,2,FALSE),"")), "")</f>
        <v/>
      </c>
      <c r="D13" s="16" t="str">
        <f>IF($A13&lt;&gt;"",IF(IFERROR('7. Position (current_at exit)'!D13,"")="", "Mandatory: Tab 7",IFERROR('7. Position (current_at exit)'!D13,"")),"")</f>
        <v/>
      </c>
      <c r="E13" s="16" t="str">
        <f>IF($A13&lt;&gt;"",IF(IFERROR('7. Position (current_at exit)'!E13,"")="", "Mandatory: Tab 7",IFERROR('7. Position (current_at exit)'!E13,"")),"")</f>
        <v/>
      </c>
      <c r="F13" s="16" t="str">
        <f>IF($A13&lt;&gt;"",IF(IFERROR('6. Position (at entry)'!D13,"")="", "Mandatory: Tab 6",IFERROR('6. Position (at entry)'!D13,"")),"")</f>
        <v/>
      </c>
      <c r="G13" s="16" t="str">
        <f>IF($A13&lt;&gt;"",IF(IFERROR('6. Position (at entry)'!E13,"")="", "Mandatory: Tab 6",IFERROR('6. Position (at entry)'!E13,"")),"")</f>
        <v/>
      </c>
      <c r="H13" s="16" t="str">
        <f>IF($A13&lt;&gt;"",IF(IFERROR('6. Position (at entry)'!F13,"")="", "Mandatory: Tab 6",IFERROR('6. Position (at entry)'!F13,"")),"")</f>
        <v/>
      </c>
      <c r="I13" s="16" t="str">
        <f>IF($A13&lt;&gt;"",IF(IFERROR('6. Position (at entry)'!G13,"")="", "Mandatory: Tab 6",IFERROR('6. Position (at entry)'!G13,"")),"")</f>
        <v/>
      </c>
      <c r="J13" s="16" t="str">
        <f>IF($A13&lt;&gt;"",IF(IFERROR('6. Position (at entry)'!H13,"")="", "Mandatory: Tab 6",IFERROR('6. Position (at entry)'!H13,"")),"")</f>
        <v/>
      </c>
      <c r="K13" s="159" t="str">
        <f>IF($A13&lt;&gt;"",IF(IFERROR('6. Position (at entry)'!I13,"")="", "Mandatory: Tab 6",IFERROR('6. Position (at entry)'!I13,"")),"")</f>
        <v/>
      </c>
      <c r="L13" s="16" t="str">
        <f>IF($A13&lt;&gt;"",IF(IFERROR('6. Position (at entry)'!J13,"")="", "Mandatory: Tab 6",IFERROR('6. Position (at entry)'!J13,"")),"")</f>
        <v/>
      </c>
      <c r="M13" s="16" t="str">
        <f>IF($A13&lt;&gt;"",IF(IFERROR('6. Position (at entry)'!K13,"")="", "Mandatory: Tab 6",IFERROR('6. Position (at entry)'!K13,"")),"")</f>
        <v/>
      </c>
      <c r="N13" s="16" t="str">
        <f>IF($A13&lt;&gt;"",IF(IFERROR('6. Position (at entry)'!L13,"")="", "",IFERROR('6. Position (at entry)'!L13,"")),"")</f>
        <v/>
      </c>
      <c r="O13" s="360" t="str">
        <f>IF($A13&lt;&gt;"",IF(IFERROR('6. Position (at entry)'!M13,"")="", "",IFERROR('6. Position (at entry)'!M13,"")),"")</f>
        <v/>
      </c>
      <c r="P13" s="16" t="str">
        <f>IF($A13&lt;&gt;"",IF(IFERROR(VLOOKUP($A13,'5. Company (current_at exit)'!$1:$1048576,3,FALSE),"")="","",IFERROR(VLOOKUP($A13,'5. Company (current_at exit)'!$1:$1048576,3,FALSE),"")), "")</f>
        <v/>
      </c>
      <c r="Q13" s="16" t="str">
        <f>IF($A13&lt;&gt;"",IF(IFERROR(VLOOKUP($A13,'5. Company (current_at exit)'!$1:$1048576,4,FALSE),"")="","",IFERROR(VLOOKUP($A13,'5. Company (current_at exit)'!$1:$1048576,4,FALSE),"")), "")</f>
        <v/>
      </c>
      <c r="R13" s="16" t="str">
        <f>IF($A13&lt;&gt;"",IF(IFERROR(VLOOKUP($A13,'5. Company (current_at exit)'!$1:$1048576,5,FALSE),"")="","",IFERROR(VLOOKUP($A13,'5. Company (current_at exit)'!$1:$1048576,5,FALSE),"")), "")</f>
        <v/>
      </c>
      <c r="S13" s="16" t="str">
        <f>IF($A13&lt;&gt;"",IF(IFERROR(VLOOKUP($A13,'5. Company (current_at exit)'!$1:$1048576,6,FALSE),"")="","",IFERROR(VLOOKUP($A13,'5. Company (current_at exit)'!$1:$1048576,6,FALSE),"")), "")</f>
        <v/>
      </c>
      <c r="T13" s="16" t="str">
        <f>IF($A13&lt;&gt;"",IF(IFERROR(VLOOKUP($A13,'5. Company (current_at exit)'!$1:$1048576,7,FALSE),"")="","Mandatory: Tab 5",IFERROR(VLOOKUP($A13,'5. Company (current_at exit)'!$1:$1048576,7,FALSE),"")), "")</f>
        <v/>
      </c>
      <c r="U13" s="72" t="str">
        <f>IF($A13&lt;&gt;"",IF(IFERROR(VLOOKUP($A13,'5. Company (current_at exit)'!$1:$1048576,8,FALSE),"")="","Mandatory: Tab 5",IFERROR(VLOOKUP($A13,'5. Company (current_at exit)'!$1:$1048576,8,FALSE),"")), "")</f>
        <v/>
      </c>
      <c r="V13" s="16" t="str">
        <f>IF($A13&lt;&gt;"",IF(IFERROR(VLOOKUP($A13,'5. Company (current_at exit)'!$1:$1048576,9,FALSE),"")="","",IFERROR(VLOOKUP($A13,'5. Company (current_at exit)'!$1:$1048576,9,FALSE),"")), "")</f>
        <v/>
      </c>
      <c r="W13" s="16" t="str">
        <f>IF($A13&lt;&gt;"",IF(IFERROR(VLOOKUP($A13,'5. Company (current_at exit)'!$1:$1048576,10,FALSE),"")="","Mandatory: Tab 5",IFERROR(VLOOKUP($A13,'5. Company (current_at exit)'!$1:$1048576,10,FALSE),"")), "")</f>
        <v/>
      </c>
      <c r="X13" s="73" t="str">
        <f>IF($A13&lt;&gt;"",IF(IFERROR(VLOOKUP($A13,'5. Company (current_at exit)'!$1:$1048576,11,FALSE),"")="","Mandatory: Tab 5",IFERROR(VLOOKUP($A13,'5. Company (current_at exit)'!$1:$1048576,11,FALSE),"")), "")</f>
        <v/>
      </c>
      <c r="Y13" s="73" t="str">
        <f>IF($A13&lt;&gt;"",IF(IFERROR(VLOOKUP($A13,'5. Company (current_at exit)'!$1:$1048576,12,FALSE),"")="","",IFERROR(VLOOKUP($A13,'5. Company (current_at exit)'!$1:$1048576,12,FALSE),"")), "")</f>
        <v/>
      </c>
      <c r="Z13" s="73" t="str">
        <f>IF($A13&lt;&gt;"",IF(IFERROR(VLOOKUP($A13,'5. Company (current_at exit)'!$1:$1048576,13,FALSE),"")="","",IFERROR(VLOOKUP($A13,'5. Company (current_at exit)'!$1:$1048576,13,FALSE),"")), "")</f>
        <v/>
      </c>
      <c r="AA13" s="16" t="str">
        <f>IF($A13&lt;&gt;"",IF(IFERROR(VLOOKUP($A13,'5. Company (current_at exit)'!$1:$1048576,14,FALSE),"")="","Mandatory: Tab 5",IFERROR(VLOOKUP($A13,'5. Company (current_at exit)'!$1:$1048576,14,FALSE),"")), "")</f>
        <v/>
      </c>
      <c r="AB13" s="16" t="str">
        <f>IF($A13&lt;&gt;"",IF(IFERROR(VLOOKUP($A13,'5. Company (current_at exit)'!$1:$1048576,15,FALSE),"")="","Mandatory: Tab 5",IFERROR(VLOOKUP($A13,'5. Company (current_at exit)'!$1:$1048576,15,FALSE),"")), "")</f>
        <v/>
      </c>
      <c r="AC13" s="76" t="str">
        <f>IF($A13&lt;&gt;"",IF(IFERROR(VLOOKUP($A13,'5. Company (current_at exit)'!$1:$1048576,16,FALSE),"")="","",IFERROR(VLOOKUP($A13,'5. Company (current_at exit)'!$1:$1048576,16,FALSE),"")), "")</f>
        <v/>
      </c>
      <c r="AD13" s="16" t="str">
        <f>IF($A13&lt;&gt;"",IF(IFERROR(VLOOKUP($A13,'5. Company (current_at exit)'!$1:$1048576,17,FALSE),"")="","",IFERROR(VLOOKUP($A13,'5. Company (current_at exit)'!$1:$1048576,17,FALSE),"")), "")</f>
        <v/>
      </c>
      <c r="AE13" s="401" t="str">
        <f>IF($A13&lt;&gt;"",IF(IFERROR(VLOOKUP($A13,'5. Company (current_at exit)'!$1:$1048576,18,FALSE),"")="","",IFERROR(VLOOKUP($A13,'5. Company (current_at exit)'!$1:$1048576,18,FALSE),"")), "")</f>
        <v/>
      </c>
      <c r="AF13" s="16" t="str">
        <f>IF($A13&lt;&gt;"",IF(IFERROR(VLOOKUP($A13,'5. Company (current_at exit)'!$1:$1048576,19,FALSE),"")="","Mandatory: Tab 5",IFERROR(VLOOKUP($A13,'5. Company (current_at exit)'!$1:$1048576,19,FALSE),"")), "")</f>
        <v/>
      </c>
      <c r="AG13" s="159" t="str">
        <f>IF($AF13="Yes",IF($A13&lt;&gt;"",IF(IFERROR(VLOOKUP($A13,'5. Company (current_at exit)'!$1:$1048576,20,FALSE),"")="","Mandatory: Tab 5",IFERROR(VLOOKUP($A13,'5. Company (current_at exit)'!$1:$1048576,20,FALSE),"")), ""),IF($A13&lt;&gt;"",IF(IFERROR(VLOOKUP($A13,'5. Company (current_at exit)'!$1:$1048576,20,FALSE),"")="","",IFERROR(VLOOKUP($A13,'5. Company (current_at exit)'!$1:$1048576,20,FALSE),"")), ""))</f>
        <v/>
      </c>
      <c r="AH13" s="159" t="str">
        <f>IF($AF13="Yes",IF($A13&lt;&gt;"",IF(IFERROR(VLOOKUP($A13,'5. Company (current_at exit)'!$1:$1048576,21,FALSE),"")="","Mandatory: Tab 5",IFERROR(VLOOKUP($A13,'5. Company (current_at exit)'!$1:$1048576,21,FALSE),"")), ""),IF($A13&lt;&gt;"",IF(IFERROR(VLOOKUP($A13,'5. Company (current_at exit)'!$1:$1048576,21,FALSE),"")="","",IFERROR(VLOOKUP($A13,'5. Company (current_at exit)'!$1:$1048576,21,FALSE),"")), ""))</f>
        <v/>
      </c>
      <c r="AI13" s="69" t="str">
        <f>IF($AF13="Yes",IF($A13&lt;&gt;"",IF(IFERROR(VLOOKUP($A13,'5. Company (current_at exit)'!$1:$1048576,22,FALSE),"")="","Mandatory: Tab 5",IFERROR(VLOOKUP($A13,'5. Company (current_at exit)'!$1:$1048576,22,FALSE),"")), ""),IF($A13&lt;&gt;"",IF(IFERROR(VLOOKUP($A13,'5. Company (current_at exit)'!$1:$1048576,22,FALSE),"")="","",IFERROR(VLOOKUP($A13,'5. Company (current_at exit)'!$1:$1048576,22,FALSE),"")), ""))</f>
        <v/>
      </c>
      <c r="AJ13" s="69" t="str">
        <f>IF($AF13="Yes",IF($A13&lt;&gt;"",IF(IFERROR(VLOOKUP($A13,'5. Company (current_at exit)'!$1:$1048576,23,FALSE),"")="","Mandatory: Tab 5",IFERROR(VLOOKUP($A13,'5. Company (current_at exit)'!$1:$1048576,23,FALSE),"")), ""),IF($A13&lt;&gt;"",IF(IFERROR(VLOOKUP($A13,'5. Company (current_at exit)'!$1:$1048576,23,FALSE),"")="","",IFERROR(VLOOKUP($A13,'5. Company (current_at exit)'!$1:$1048576,23,FALSE),"")), ""))</f>
        <v/>
      </c>
      <c r="AK13" s="159" t="str">
        <f>IF($AF13="Yes",IF($A13&lt;&gt;"",IF(IFERROR(VLOOKUP($A13,'5. Company (current_at exit)'!$1:$1048576,24,FALSE),"")="","",IFERROR(VLOOKUP($A13,'5. Company (current_at exit)'!$1:$1048576,24,FALSE),"")), ""),IF($A13&lt;&gt;"",IF(IFERROR(VLOOKUP($A13,'5. Company (current_at exit)'!$1:$1048576,24,FALSE),"")="","",IFERROR(VLOOKUP($A13,'5. Company (current_at exit)'!$1:$1048576,24,FALSE),"")), ""))</f>
        <v/>
      </c>
      <c r="AL13" s="403" t="str">
        <f>IF($A13&lt;&gt;"",IF(IFERROR(VLOOKUP($A13,'5. Company (current_at exit)'!$1:$1048576,25,FALSE),"")="","",IFERROR(VLOOKUP($A13,'5. Company (current_at exit)'!$1:$1048576,25,FALSE),"")), "")</f>
        <v/>
      </c>
      <c r="AM13" s="17" t="str">
        <f>IF($A13&lt;&gt;"",IF(IFERROR(VLOOKUP($A13,'5. Company (current_at exit)'!$1:$1048576,26,FALSE),"")="","Mandatory: Tab 5",IFERROR(VLOOKUP($A13,'5. Company (current_at exit)'!$1:$1048576,26,FALSE),"")), "")</f>
        <v/>
      </c>
      <c r="AN13" s="17" t="str">
        <f>IF($A13&lt;&gt;"",IF(IFERROR(VLOOKUP($A13,'5. Company (current_at exit)'!$1:$1048576,27,FALSE),"")="","Mandatory: Tab 5",IFERROR(VLOOKUP($A13,'5. Company (current_at exit)'!$1:$1048576,27,FALSE),"")), "")</f>
        <v/>
      </c>
      <c r="AO13" s="17" t="str">
        <f>IF($A13&lt;&gt;"",IF(IFERROR(VLOOKUP($A13,'5. Company (current_at exit)'!$1:$1048576,28,FALSE),"")="","Mandatory: Tab 5",IFERROR(VLOOKUP($A13,'5. Company (current_at exit)'!$1:$1048576,28,FALSE),"")), "")</f>
        <v/>
      </c>
      <c r="AP13" s="17" t="str">
        <f>IF($A13&lt;&gt;"",IF(IFERROR(VLOOKUP($A13,'5. Company (current_at exit)'!$1:$1048576,29,FALSE),"")="","Mandatory: Tab 5",IFERROR(VLOOKUP($A13,'5. Company (current_at exit)'!$1:$1048576,29,FALSE),"")), "")</f>
        <v/>
      </c>
      <c r="AQ13" s="17" t="str">
        <f>IF($A13&lt;&gt;"",IF(IFERROR(VLOOKUP($A13,'5. Company (current_at exit)'!$1:$1048576,30,FALSE),"")="","Mandatory: Tab 5",IFERROR(VLOOKUP($A13,'5. Company (current_at exit)'!$1:$1048576,30,FALSE),"")), "")</f>
        <v/>
      </c>
      <c r="AR13" s="17" t="str">
        <f>IF($A13&lt;&gt;"",IF(IFERROR(VLOOKUP($A13,'5. Company (current_at exit)'!$1:$1048576,31,FALSE),"")="","Mandatory: Tab 5",IFERROR(VLOOKUP($A13,'5. Company (current_at exit)'!$1:$1048576,31,FALSE),"")), "")</f>
        <v/>
      </c>
      <c r="AS13" s="17" t="str">
        <f>IF($A13&lt;&gt;"",IF(IFERROR(VLOOKUP($A13,'5. Company (current_at exit)'!$1:$1048576,32,FALSE),"")="","Mandatory: Tab 5",IFERROR(VLOOKUP($A13,'5. Company (current_at exit)'!$1:$1048576,32,FALSE),"")), "")</f>
        <v/>
      </c>
      <c r="AT13" s="17" t="str">
        <f>IF($A13&lt;&gt;"",IF(IFERROR(VLOOKUP($A13,'5. Company (current_at exit)'!$1:$1048576,33,FALSE),"")="","Mandatory: Tab 5",IFERROR(VLOOKUP($A13,'5. Company (current_at exit)'!$1:$1048576,33,FALSE),"")), "")</f>
        <v/>
      </c>
      <c r="AU13" s="17" t="str">
        <f>IF($A13&lt;&gt;"",IF(IFERROR(VLOOKUP($A13,'5. Company (current_at exit)'!$1:$1048576,34,FALSE),"")="","",IFERROR(VLOOKUP($A13,'5. Company (current_at exit)'!$1:$1048576,34,FALSE),"")), "")</f>
        <v/>
      </c>
      <c r="AV13" s="241" t="str">
        <f>IF($A13&lt;&gt;"",IF(IFERROR(VLOOKUP($A13,'5. Company (current_at exit)'!$1:$1048576,35,FALSE),"")="","",IFERROR(VLOOKUP($A13,'5. Company (current_at exit)'!$1:$1048576,35,FALSE),"")), "")</f>
        <v/>
      </c>
      <c r="AW13" s="17" t="str">
        <f>IF($D13="Fully Exited",IF($A13&lt;&gt;"",IF(IFERROR(VLOOKUP($A13,'5. Company (current_at exit)'!$1:$1048576,36,FALSE),"")="","",IFERROR(VLOOKUP($A13,'5. Company (current_at exit)'!$1:$1048576,36,FALSE),"")), ""),IF($A13&lt;&gt;"",IF(IFERROR(VLOOKUP($A13,'5. Company (current_at exit)'!$1:$1048576,36,FALSE),"")="","",IFERROR(VLOOKUP($A13,'5. Company (current_at exit)'!$1:$1048576,36,FALSE),"")), ""))</f>
        <v/>
      </c>
      <c r="AX13" s="239" t="str">
        <f>IF($A13&lt;&gt;"",IF(IFERROR(VLOOKUP($A13,'5. Company (current_at exit)'!$1:$1048576,37,FALSE),"")="","",IFERROR(VLOOKUP($A13,'5. Company (current_at exit)'!$1:$1048576,37,FALSE),"")), "")</f>
        <v/>
      </c>
      <c r="AY13" s="204" t="str">
        <f>IF($A13&lt;&gt;"",IF(IFERROR(VLOOKUP($A13,'5. Company (current_at exit)'!$1:$1048576,38,FALSE),"")="","",IFERROR(VLOOKUP($A13,'5. Company (current_at exit)'!$1:$1048576,38,FALSE),"")), "")</f>
        <v/>
      </c>
      <c r="AZ13" s="244" t="str">
        <f>IF($A13&lt;&gt;"",IF(IFERROR(VLOOKUP($A13,'5. Company (current_at exit)'!$1:$1048576,39,FALSE),"")="","",IFERROR(VLOOKUP($A13,'5. Company (current_at exit)'!$1:$1048576,39,FALSE),"")), "")</f>
        <v/>
      </c>
      <c r="BA13" s="244" t="str">
        <f>IF($A13&lt;&gt;"",IF(IFERROR(VLOOKUP($A13,'5. Company (current_at exit)'!$1:$1048576,40,FALSE),"")="","",IFERROR(VLOOKUP($A13,'5. Company (current_at exit)'!$1:$1048576,40,FALSE),"")), "")</f>
        <v/>
      </c>
      <c r="BB13" s="244" t="str">
        <f>IF($A13&lt;&gt;"",IF(IFERROR(VLOOKUP($A13,'5. Company (current_at exit)'!$1:$1048576,41,FALSE),"")="","",IFERROR(VLOOKUP($A13,'5. Company (current_at exit)'!$1:$1048576,41,FALSE),"")), "")</f>
        <v/>
      </c>
      <c r="BC13" s="76" t="str">
        <f>IF($A13&lt;&gt;"",IF(IFERROR(VLOOKUP($A13,'5. Company (current_at exit)'!$1:$1048576,42,FALSE),"")="","",IFERROR(VLOOKUP($A13,'5. Company (current_at exit)'!$1:$1048576,42,FALSE),"")), "")</f>
        <v/>
      </c>
      <c r="BD13" s="76" t="str">
        <f>IF($A13&lt;&gt;"",IF(IFERROR(VLOOKUP($A13,'5. Company (current_at exit)'!$1:$1048576,43,FALSE),"")="","",IFERROR(VLOOKUP($A13,'5. Company (current_at exit)'!$1:$1048576,43,FALSE),"")), "")</f>
        <v/>
      </c>
      <c r="BE13" s="239" t="str">
        <f>IF($A13&lt;&gt;"",IF(IFERROR(VLOOKUP($A13,'5. Company (current_at exit)'!$1:$1048576,44,FALSE),"")="","",IFERROR(VLOOKUP($A13,'5. Company (current_at exit)'!$1:$1048576,44,FALSE),"")), "")</f>
        <v/>
      </c>
      <c r="BF13" s="239" t="str">
        <f>IF($A13&lt;&gt;"",IF(IFERROR(VLOOKUP($A13,'5. Company (current_at exit)'!$1:$1048576,45,FALSE),"")="","",IFERROR(VLOOKUP($A13,'5. Company (current_at exit)'!$1:$1048576,45,FALSE),"")), "")</f>
        <v/>
      </c>
      <c r="BG13" s="239" t="str">
        <f>IF($A13&lt;&gt;"",IF(IFERROR(VLOOKUP($A13,'5. Company (current_at exit)'!$1:$1048576,46,FALSE),"")="","",IFERROR(VLOOKUP($A13,'5. Company (current_at exit)'!$1:$1048576,46,FALSE),"")), "")</f>
        <v/>
      </c>
      <c r="BH13" s="239" t="str">
        <f>IF($A13&lt;&gt;"",IF(IFERROR(VLOOKUP($A13,'5. Company (current_at exit)'!$1:$1048576,47,FALSE),"")="","",IFERROR(VLOOKUP($A13,'5. Company (current_at exit)'!$1:$1048576,47,FALSE),"")), "")</f>
        <v/>
      </c>
      <c r="BI13" s="239" t="str">
        <f>IF($A13&lt;&gt;"",IF(IFERROR(VLOOKUP($A13,'5. Company (current_at exit)'!$1:$1048576,48,FALSE),"")="","",IFERROR(VLOOKUP($A13,'5. Company (current_at exit)'!$1:$1048576,48,FALSE),"")), "")</f>
        <v/>
      </c>
      <c r="BJ13" s="360" t="str">
        <f>IF($A13&lt;&gt;"",IF(IFERROR(VLOOKUP($A13,'5. Company (current_at exit)'!$1:$1048576,49,FALSE),"")="","",IFERROR(VLOOKUP($A13,'5. Company (current_at exit)'!$1:$1048576,49,FALSE),"")), "")</f>
        <v/>
      </c>
      <c r="BK13" s="76" t="str">
        <f>IF($A13&lt;&gt;"",IF(IFERROR(VLOOKUP($A13,'5. Company (current_at exit)'!$1:$1048576,50,FALSE),"")="","Mandatory: Tab 5",IFERROR(VLOOKUP($A13,'5. Company (current_at exit)'!$1:$1048576,50,FALSE),"")), "")</f>
        <v/>
      </c>
      <c r="BL13" s="483" t="str">
        <f>IF($A13&lt;&gt;"",IF(IFERROR(VLOOKUP($A13,'5. Company (current_at exit)'!$1:$1048576,51,FALSE),"")="","Mandatory: Tab 5",IFERROR(VLOOKUP($A13,'5. Company (current_at exit)'!$1:$1048576,51,FALSE),"")), "")</f>
        <v/>
      </c>
      <c r="BM13" s="483" t="str">
        <f>IF($A13&lt;&gt;"",IF(IFERROR(VLOOKUP($A13,'5. Company (current_at exit)'!$1:$1048576,52,FALSE),"")="","Mandatory: Tab 5",IFERROR(VLOOKUP($A13,'5. Company (current_at exit)'!$1:$1048576,52,FALSE),"")), "")</f>
        <v/>
      </c>
      <c r="BN13" s="483" t="str">
        <f>IF($A13&lt;&gt;"",IF(IFERROR(VLOOKUP($A13,'5. Company (current_at exit)'!$1:$1048576,53,FALSE),"")="","Mandatory: Tab 5",IFERROR(VLOOKUP($A13,'5. Company (current_at exit)'!$1:$1048576,53,FALSE),"")), "")</f>
        <v/>
      </c>
      <c r="BO13" s="360" t="str">
        <f>IF($A13&lt;&gt;"",IF(IFERROR(VLOOKUP($A13,'5. Company (current_at exit)'!$1:$1048576,54,FALSE),"")="","",IFERROR(VLOOKUP($A13,'5. Company (current_at exit)'!$1:$1048576,54,FALSE),"")), "")</f>
        <v/>
      </c>
      <c r="BP13" s="17" t="str">
        <f>IF($A13&lt;&gt;"",IF(IFERROR(VLOOKUP($A13, '4. Company (at entry)'!$1:$1048576,3,FALSE),"")="","Mandatory: Tab 4",IFERROR(VLOOKUP($A13, '4. Company (at entry)'!$1:$1048576,3,FALSE),"")), "")</f>
        <v/>
      </c>
      <c r="BQ13" s="17" t="str">
        <f>IF($A13&lt;&gt;"",IF(IFERROR(VLOOKUP($A13, '4. Company (at entry)'!$1:$1048576,4,FALSE),"")="","Mandatory: Tab 4",IFERROR(VLOOKUP($A13, '4. Company (at entry)'!$1:$1048576,4,FALSE),"")), "")</f>
        <v/>
      </c>
      <c r="BR13" s="17" t="str">
        <f>IF($A13&lt;&gt;"",IF(IFERROR(VLOOKUP($A13, '4. Company (at entry)'!$1:$1048576,5,FALSE),"")="","Mandatory: Tab 4",IFERROR(VLOOKUP($A13, '4. Company (at entry)'!$1:$1048576,5,FALSE),"")), "")</f>
        <v/>
      </c>
      <c r="BS13" s="17" t="str">
        <f>IF($A13&lt;&gt;"",IF(IFERROR(VLOOKUP($A13, '4. Company (at entry)'!$1:$1048576,6,FALSE),"")="","Mandatory: Tab 4",IFERROR(VLOOKUP($A13, '4. Company (at entry)'!$1:$1048576,6,FALSE),"")), "")</f>
        <v/>
      </c>
      <c r="BT13" s="17" t="str">
        <f>IF($A13&lt;&gt;"",IF(IFERROR(VLOOKUP($A13, '4. Company (at entry)'!$1:$1048576,7,FALSE),"")="","Mandatory: Tab 4",IFERROR(VLOOKUP($A13, '4. Company (at entry)'!$1:$1048576,7,FALSE),"")), "")</f>
        <v/>
      </c>
      <c r="BU13" s="17" t="str">
        <f>IF($A13&lt;&gt;"",IF(IFERROR(VLOOKUP($A13, '4. Company (at entry)'!$1:$1048576,8,FALSE),"")="","Mandatory: Tab 4",IFERROR(VLOOKUP($A13, '4. Company (at entry)'!$1:$1048576,8,FALSE),"")), "")</f>
        <v/>
      </c>
      <c r="BV13" s="17" t="str">
        <f>IF($A13&lt;&gt;"",IF(IFERROR(VLOOKUP($A13, '4. Company (at entry)'!$1:$1048576,9,FALSE),"")="","Mandatory: Tab 4",IFERROR(VLOOKUP($A13, '4. Company (at entry)'!$1:$1048576,9,FALSE),"")), "")</f>
        <v/>
      </c>
      <c r="BW13" s="17" t="str">
        <f>IF($A13&lt;&gt;"",IF(IFERROR(VLOOKUP($A13, '4. Company (at entry)'!$1:$1048576,10,FALSE),"")="","",IFERROR(VLOOKUP($A13, '4. Company (at entry)'!$1:$1048576,10,FALSE),"")), "")</f>
        <v/>
      </c>
      <c r="BX13" s="208" t="str">
        <f>IF($A13&lt;&gt;"",IF(IFERROR(VLOOKUP($A13, '4. Company (at entry)'!$1:$1048576,11,FALSE),"")="","",IFERROR(VLOOKUP($A13, '4. Company (at entry)'!$1:$1048576,11,FALSE),"")), "")</f>
        <v/>
      </c>
      <c r="BY13" s="17" t="str">
        <f>IF($A13&lt;&gt;"",IF(IFERROR(VLOOKUP($A13, '4. Company (at entry)'!$1:$1048576,12,FALSE),"")="","",IFERROR(VLOOKUP($A13, '4. Company (at entry)'!$1:$1048576,12,FALSE),"")), "")</f>
        <v/>
      </c>
      <c r="BZ13" s="360" t="str">
        <f>IF($A13&lt;&gt;"",IF(IFERROR(VLOOKUP($A13, '4. Company (at entry)'!$1:$1048576,13,FALSE),"")="","",IFERROR(VLOOKUP($A13, '4. Company (at entry)'!$1:$1048576,13,FALSE),"")), "")</f>
        <v/>
      </c>
      <c r="CA13" s="17" t="str">
        <f>IF($A13&lt;&gt;"",IF(IFERROR('7. Position (current_at exit)'!F13,"")="", "Mandatory: Tab 7",IFERROR('7. Position (current_at exit)'!F13,"")),"")</f>
        <v/>
      </c>
      <c r="CB13" s="17" t="str">
        <f>IF($D13&lt;&gt;"Pending, Subsequently Closed",IF($A13&lt;&gt;"",IF(IFERROR('7. Position (current_at exit)'!G13,"")="", "Mandatory: Tab 7",IFERROR('7. Position (current_at exit)'!G13,"")),""), IF($A13&lt;&gt;"",IF(IFERROR('7. Position (current_at exit)'!G13,"")="", "",IFERROR('7. Position (current_at exit)'!G13,"")),""))</f>
        <v/>
      </c>
      <c r="CC13" s="17" t="str">
        <f>IF($D13&lt;&gt;"Pending, Subsequently Closed",IF($A13&lt;&gt;"",IF(IFERROR('7. Position (current_at exit)'!H13,"")="", "Mandatory: Tab 7",IFERROR('7. Position (current_at exit)'!H13,"")),""), IF($A13&lt;&gt;"",IF(IFERROR('7. Position (current_at exit)'!H13,"")="", "",IFERROR('7. Position (current_at exit)'!H13,"")),""))</f>
        <v/>
      </c>
      <c r="CD13" s="17" t="str">
        <f>IF($D13&lt;&gt;"Pending, Subsequently Closed",IF($A13&lt;&gt;"",IF(IFERROR('7. Position (current_at exit)'!I13,"")="", "Mandatory: Tab 7",IFERROR('7. Position (current_at exit)'!I13,"")),""), IF($A13&lt;&gt;"",IF(IFERROR('7. Position (current_at exit)'!I13,"")="", "",IFERROR('7. Position (current_at exit)'!I13,"")),""))</f>
        <v/>
      </c>
      <c r="CE13" s="17" t="str">
        <f>IF($D13&lt;&gt;"Pending, Subsequently Closed",IF($A13&lt;&gt;"",IF(IFERROR('7. Position (current_at exit)'!J13,"")="", "Mandatory: Tab 7",IFERROR('7. Position (current_at exit)'!J13,"")),""), IF($A13&lt;&gt;"",IF(IFERROR('7. Position (current_at exit)'!J13,"")="", "",IFERROR('7. Position (current_at exit)'!J13,"")),""))</f>
        <v/>
      </c>
      <c r="CF13" s="208" t="str">
        <f>IF($D13&lt;&gt;"Pending, Subsequently Closed",IF($A13&lt;&gt;"",IF(IFERROR('7. Position (current_at exit)'!K13,"")="", "Mandatory: Tab 7",IFERROR('7. Position (current_at exit)'!K13,"")),""), IF($A13&lt;&gt;"",IF(IFERROR('7. Position (current_at exit)'!K13,"")="", "",IFERROR('7. Position (current_at exit)'!K13,"")),""))</f>
        <v/>
      </c>
      <c r="CG13" s="186" t="str">
        <f>IF($D13&lt;&gt;"Pending, Subsequently Closed",IF($A13&lt;&gt;"",IF(IFERROR('7. Position (current_at exit)'!L13,"")="", "Mandatory: Tab 7",IFERROR('7. Position (current_at exit)'!L13,"")),""), IF($A13&lt;&gt;"",IF(IFERROR('7. Position (current_at exit)'!L13,"")="", "",IFERROR('7. Position (current_at exit)'!L13,"")),""))</f>
        <v/>
      </c>
      <c r="CH13" s="186" t="str">
        <f>IF($D13&lt;&gt;"Pending, Subsequently Closed",IF($A13&lt;&gt;"",IF(IFERROR('7. Position (current_at exit)'!M13,"")="", "Mandatory: Tab 7",IFERROR('7. Position (current_at exit)'!M13,"")),""), IF($A13&lt;&gt;"",IF(IFERROR('7. Position (current_at exit)'!M13,"")="", "",IFERROR('7. Position (current_at exit)'!M13,"")),""))</f>
        <v/>
      </c>
      <c r="CI13" s="186" t="str">
        <f>IF($D13&lt;&gt;"Pending, Subsequently Closed",IF($A13&lt;&gt;"",IF(IFERROR('7. Position (current_at exit)'!N13,"")="", "Mandatory: Tab 7",IFERROR('7. Position (current_at exit)'!N13,"")),""), IF($A13&lt;&gt;"",IF(IFERROR('7. Position (current_at exit)'!N13,"")="", "",IFERROR('7. Position (current_at exit)'!N13,"")),""))</f>
        <v/>
      </c>
      <c r="CJ13" s="408" t="str">
        <f>IF($D13&lt;&gt;"Pending, Subsequently Closed",IF($A13&lt;&gt;"",IF(IFERROR('7. Position (current_at exit)'!O13,"")="", "Mandatory: Tab 7",IFERROR('7. Position (current_at exit)'!O13,"")),""), IF($A13&lt;&gt;"",IF(IFERROR('7. Position (current_at exit)'!O13,"")="", "",IFERROR('7. Position (current_at exit)'!O13,"")),""))</f>
        <v/>
      </c>
      <c r="CK13" s="408" t="str">
        <f>IF($D13&lt;&gt;"Pending, Subsequently Closed",IF($A13&lt;&gt;"",IF(IFERROR('7. Position (current_at exit)'!P13,"")="", "Mandatory: Tab 7",IFERROR('7. Position (current_at exit)'!P13,"")),""), IF($A13&lt;&gt;"",IF(IFERROR('7. Position (current_at exit)'!P13,"")="", "",IFERROR('7. Position (current_at exit)'!P13,"")),""))</f>
        <v/>
      </c>
      <c r="CL13" s="360" t="str">
        <f>IF($A13&lt;&gt;"",IF(IFERROR('7. Position (current_at exit)'!Q13,"")="", "",IFERROR('7. Position (current_at exit)'!Q13,"")),"")</f>
        <v/>
      </c>
      <c r="CM13" s="18" t="str">
        <f>IF($F13&lt;&gt;"Debt",IF($A13&lt;&gt;"",IF(IFERROR('7. Position (current_at exit)'!R13,"")="", "Mandatory: Tab 7",IFERROR('7. Position (current_at exit)'!R13,"")),""), IF($A13&lt;&gt;"",IF(IFERROR('7. Position (current_at exit)'!R13,"")="", "",IFERROR('7. Position (current_at exit)'!R13,"")),""))</f>
        <v/>
      </c>
      <c r="CN13" s="18" t="str">
        <f>IF($F13&lt;&gt;"Debt",IF($A13&lt;&gt;"",IF(IFERROR('7. Position (current_at exit)'!S13,"")="", "Mandatory: Tab 7",IFERROR('7. Position (current_at exit)'!S13,"")),""), IF($A13&lt;&gt;"",IF(IFERROR('7. Position (current_at exit)'!S13,"")="", "",IFERROR('7. Position (current_at exit)'!S13,"")),""))</f>
        <v/>
      </c>
      <c r="CO13" s="17" t="str">
        <f>IF($F13&lt;&gt;"Debt",IF($A13&lt;&gt;"",IF(IFERROR('7. Position (current_at exit)'!T13,"")="", "Mandatory: Tab 7",IFERROR('7. Position (current_at exit)'!T13,"")),""), IF($A13&lt;&gt;"",IF(IFERROR('7. Position (current_at exit)'!T13,"")="", "",IFERROR('7. Position (current_at exit)'!T13,"")),""))</f>
        <v/>
      </c>
      <c r="CP13" s="17" t="str">
        <f>IF($A13&lt;&gt;"",IF(IFERROR('7. Position (current_at exit)'!U13,"")="", "Mandatory: Tab 7",IFERROR('7. Position (current_at exit)'!U13,"")),"")</f>
        <v/>
      </c>
      <c r="CQ13" s="17" t="str">
        <f>IF($F13&lt;&gt;"Debt",IF($A13&lt;&gt;"",IF(IFERROR('7. Position (current_at exit)'!V13,"")="", "Mandatory: Tab 7",IFERROR('7. Position (current_at exit)'!V13,"")),""), IF($A13&lt;&gt;"",IF(IFERROR('7. Position (current_at exit)'!V13,"")="", "",IFERROR('7. Position (current_at exit)'!V13,"")),""))</f>
        <v/>
      </c>
      <c r="CR13" s="16" t="str">
        <f>IF($F13&lt;&gt;"Debt",IF($A13&lt;&gt;"",IF(IFERROR('7. Position (current_at exit)'!W13,"")="", "",IFERROR('7. Position (current_at exit)'!W13,"")),""), IF($A13&lt;&gt;"",IF(IFERROR('7. Position (current_at exit)'!W13,"")="", "",IFERROR('7. Position (current_at exit)'!W13,"")),""))</f>
        <v/>
      </c>
      <c r="CS13" s="80" t="str">
        <f>IF($A13&lt;&gt;"",IF(IFERROR('7. Position (current_at exit)'!X13,"")="", "",IFERROR('7. Position (current_at exit)'!X13,"")),"")</f>
        <v/>
      </c>
      <c r="CT13" s="360" t="str">
        <f>IF($A13&lt;&gt;"",IF(IFERROR('7. Position (current_at exit)'!Y13,"")="", "",IFERROR('7. Position (current_at exit)'!Y13,"")),"")</f>
        <v/>
      </c>
      <c r="CU13" s="159" t="str">
        <f>IF(OR($D13="Fully Exited, No Escrow", $D13="Fully Exited, Escrow Pending", $D13="Fully Exited, Subsequently Closed"), IF($A13&lt;&gt;"",IF(IFERROR('7. Position (current_at exit)'!Z13,"")="", "Mandatory: Tab 7",IFERROR('7. Position (current_at exit)'!Z13,"")),""), IF($A13&lt;&gt;"",IF(IFERROR('7. Position (current_at exit)'!Z13,"")="", "",IFERROR('7. Position (current_at exit)'!Z13,"")),""))</f>
        <v/>
      </c>
      <c r="CV13" s="159" t="str">
        <f>IF(OR($D13="Fully Exited, No Escrow", $D13="Fully Exited, Escrow Pending", $D13="Fully Exited, Subsequently Closed"), IF($A13&lt;&gt;"",IF(IFERROR('7. Position (current_at exit)'!AA13,"")="", "Mandatory: Tab 7",IFERROR('7. Position (current_at exit)'!AA13,"")),""), IF($A13&lt;&gt;"",IF(IFERROR('7. Position (current_at exit)'!AA13,"")="", "",IFERROR('7. Position (current_at exit)'!AA13,"")),""))</f>
        <v/>
      </c>
      <c r="CW13" s="16" t="str">
        <f>IF($D13="Fully Exited",IF($A13&lt;&gt;"",IF(IFERROR('7. Position (current_at exit)'!AB13,"")="", "",IFERROR('7. Position (current_at exit)'!AB13,"")),""), IF($A13&lt;&gt;"",IF(IFERROR('7. Position (current_at exit)'!AB13,"")="", "",IFERROR('7. Position (current_at exit)'!AB13,"")),""))</f>
        <v/>
      </c>
      <c r="CX13" s="360" t="str">
        <f>IF($A13&lt;&gt;"",IF(IFERROR('7. Position (current_at exit)'!AC13,"")="", "",IFERROR('7. Position (current_at exit)'!AC13,"")),"")</f>
        <v/>
      </c>
      <c r="CY13" s="16" t="str">
        <f>IF($D13&lt;&gt;"Pending, Subsequently Closed",IF($A13&lt;&gt;"",IF(IFERROR('7. Position (current_at exit)'!AD13,"")="", "Mandatory: Tab 7",IFERROR('7. Position (current_at exit)'!AD13,"")),""), IF($A13&lt;&gt;"",IF(IFERROR('7. Position (current_at exit)'!AD13,"")="", "",IFERROR('7. Position (current_at exit)'!AD13,"")),""))</f>
        <v/>
      </c>
      <c r="CZ13" s="187" t="str">
        <f>IF($A13&lt;&gt;"",IF(IFERROR('7. Position (current_at exit)'!AE13,"")="", "",IFERROR('7. Position (current_at exit)'!AE13,"")),"")</f>
        <v/>
      </c>
      <c r="DA13" s="76" t="str">
        <f>IF($A13&lt;&gt;"",IF(IFERROR('7. Position (current_at exit)'!AF13,"")="", "",IFERROR('7. Position (current_at exit)'!AF13,"")),"")</f>
        <v/>
      </c>
      <c r="DB13" s="239" t="str">
        <f>IF($A13&lt;&gt;"",IF(IFERROR('7. Position (current_at exit)'!AG13,"")="", "",IFERROR('7. Position (current_at exit)'!AG13,"")),"")</f>
        <v/>
      </c>
      <c r="DC13" s="165" t="str">
        <f>IF($A13&lt;&gt;"",IF(IFERROR('7. Position (current_at exit)'!AH13,"")="", "",IFERROR('7. Position (current_at exit)'!AH13,"")),"")</f>
        <v/>
      </c>
      <c r="DD13" s="165" t="str">
        <f>IF($A13&lt;&gt;"",IF(IFERROR('7. Position (current_at exit)'!AI13,"")="", "",IFERROR('7. Position (current_at exit)'!AI13,"")),"")</f>
        <v/>
      </c>
      <c r="DE13" s="360" t="str">
        <f>IF($A13&lt;&gt;"",IF(IFERROR('7. Position (current_at exit)'!AJ13,"")="", "",IFERROR('7. Position (current_at exit)'!AJ13,"")),"")</f>
        <v/>
      </c>
      <c r="DF13" s="16" t="str">
        <f>IF($A13&lt;&gt;"",IF(IFERROR('7. Position (current_at exit)'!AK13,"")="", "",IFERROR('7. Position (current_at exit)'!AK13,"")),"")</f>
        <v/>
      </c>
      <c r="DG13" s="187" t="str">
        <f>IF($A13&lt;&gt;"",IF(IFERROR('7. Position (current_at exit)'!AL13,"")="", "",IFERROR('7. Position (current_at exit)'!AL13,"")),"")</f>
        <v/>
      </c>
      <c r="DH13" s="76" t="str">
        <f>IF($A13&lt;&gt;"",IF(IFERROR('7. Position (current_at exit)'!AM13,"")="", "",IFERROR('7. Position (current_at exit)'!AM13,"")),"")</f>
        <v/>
      </c>
      <c r="DI13" s="239" t="str">
        <f>IF($A13&lt;&gt;"",IF(IFERROR('7. Position (current_at exit)'!AN13,"")="", "",IFERROR('7. Position (current_at exit)'!AN13,"")),"")</f>
        <v/>
      </c>
      <c r="DJ13" s="165" t="str">
        <f>IF($A13&lt;&gt;"",IF(IFERROR('7. Position (current_at exit)'!AO13,"")="", "",IFERROR('7. Position (current_at exit)'!AO13,"")),"")</f>
        <v/>
      </c>
      <c r="DK13" s="165" t="str">
        <f>IF($A13&lt;&gt;"",IF(IFERROR('7. Position (current_at exit)'!AP13,"")="", "",IFERROR('7. Position (current_at exit)'!AP13,"")),"")</f>
        <v/>
      </c>
      <c r="DL13" s="360" t="str">
        <f>IF($A13&lt;&gt;"",IF(IFERROR('7. Position (current_at exit)'!AQ13,"")="", "",IFERROR('7. Position (current_at exit)'!AQ13,"")),"")</f>
        <v/>
      </c>
      <c r="DM13" s="17" t="str">
        <f>IF(OR($F13="Equity - Publicly Traded", $F13="Equity - Private"), IF($A13&lt;&gt;"",IF(IFERROR('6. Position (at entry)'!N13,"")="", "Mandatory: Tab 6",IFERROR('6. Position (at entry)'!N13,"")),""), IF($A13&lt;&gt;"",IF(IFERROR('6. Position (at entry)'!N13,"")="", "",IFERROR('6. Position (at entry)'!N13,"")),""))</f>
        <v/>
      </c>
      <c r="DN13" s="17" t="str">
        <f>IF(OR($F13="Equity - Publicly Traded", $F13="Equity - Private"), IF($A13&lt;&gt;"",IF(IFERROR('6. Position (at entry)'!O13,"")="", "Mandatory: Tab 6",IFERROR('6. Position (at entry)'!O13,"")),""), IF($A13&lt;&gt;"",IF(IFERROR('6. Position (at entry)'!O13,"")="", "",IFERROR('6. Position (at entry)'!O13,"")),""))</f>
        <v/>
      </c>
      <c r="DO13" s="17" t="str">
        <f>IF(OR($F13="Equity - Publicly Traded", $F13="Equity - Private"), IF($A13&lt;&gt;"",IF(IFERROR('6. Position (at entry)'!P13,"")="", "Mandatory: Tab 6",IFERROR('6. Position (at entry)'!P13,"")),""), IF($A13&lt;&gt;"",IF(IFERROR('6. Position (at entry)'!P13,"")="", "",IFERROR('6. Position (at entry)'!P13,"")),""))</f>
        <v/>
      </c>
      <c r="DP13" s="17" t="str">
        <f>IF(OR($F13="Equity - Publicly Traded", $F13="Equity - Private"), IF($A13&lt;&gt;"",IF(IFERROR('6. Position (at entry)'!Q13,"")="", "Mandatory: Tab 6",IFERROR('6. Position (at entry)'!Q13,"")),""), IF($A13&lt;&gt;"",IF(IFERROR('6. Position (at entry)'!Q13,"")="", "",IFERROR('6. Position (at entry)'!Q13,"")),""))</f>
        <v/>
      </c>
      <c r="DQ13" s="18" t="str">
        <f>IF(OR($F13="Equity - Publicly Traded", $F13="Equity - Private"), IF($A13&lt;&gt;"",IF(IFERROR('6. Position (at entry)'!R13,"")="", "Mandatory: Tab 6",IFERROR('6. Position (at entry)'!R13,"")),""), IF($A13&lt;&gt;"",IF(IFERROR('6. Position (at entry)'!R13,"")="", "",IFERROR('6. Position (at entry)'!R13,"")),""))</f>
        <v/>
      </c>
      <c r="DR13" s="18" t="str">
        <f>IF(OR($F13="Equity - Publicly Traded", $F13="Equity - Private"), IF($A13&lt;&gt;"",IF(IFERROR('6. Position (at entry)'!S13,"")="", "Mandatory: Tab 6",IFERROR('6. Position (at entry)'!S13,"")),""), IF($A13&lt;&gt;"",IF(IFERROR('6. Position (at entry)'!S13,"")="", "",IFERROR('6. Position (at entry)'!S13,"")),""))</f>
        <v/>
      </c>
      <c r="DS13" s="17" t="str">
        <f>IF(OR($F13="Equity - Publicly Traded", $F13="Equity - Private"), IF($A13&lt;&gt;"",IF(IFERROR('6. Position (at entry)'!T13,"")="", "Mandatory: Tab 6",IFERROR('6. Position (at entry)'!T13,"")),""), IF($A13&lt;&gt;"",IF(IFERROR('6. Position (at entry)'!T13,"")="", "",IFERROR('6. Position (at entry)'!T13,"")),""))</f>
        <v/>
      </c>
      <c r="DT13" s="16" t="str">
        <f>IF(OR($F13="Equity - Publicly Traded", $F13="Equity - Private"), IF($A13&lt;&gt;"",IF(IFERROR('6. Position (at entry)'!U13,"")="", "Mandatory: Tab 6",IFERROR('6. Position (at entry)'!U13,"")),""), IF($A13&lt;&gt;"",IF(IFERROR('6. Position (at entry)'!U13,"")="", "",IFERROR('6. Position (at entry)'!U13,"")),""))</f>
        <v/>
      </c>
      <c r="DU13" s="16" t="str">
        <f>IF(OR($F13="Equity - Publicly Traded", $F13="Equity - Private"), IF($A13&lt;&gt;"",IF(IFERROR('6. Position (at entry)'!V13,"")="", "",IFERROR('6. Position (at entry)'!V13,"")),""), IF($A13&lt;&gt;"",IF(IFERROR('6. Position (at entry)'!V13,"")="", "",IFERROR('6. Position (at entry)'!V13,"")),""))</f>
        <v/>
      </c>
      <c r="DV13" s="239" t="str">
        <f>IF(OR($F13="Equity - Publicly Traded", $F13="Equity - Private"), IF($A13&lt;&gt;"",IF(IFERROR('6. Position (at entry)'!W13,"")="", "",IFERROR('6. Position (at entry)'!W13,"")),""), IF($A13&lt;&gt;"",IF(IFERROR('6. Position (at entry)'!W13,"")="", "",IFERROR('6. Position (at entry)'!W13,"")),""))</f>
        <v/>
      </c>
      <c r="DW13" s="239" t="str">
        <f>IF(OR($F13="Equity - Publicly Traded", $F13="Equity - Private"), IF($A13&lt;&gt;"",IF(IFERROR('6. Position (at entry)'!X13,"")="", "",IFERROR('6. Position (at entry)'!X13,"")),""), IF($A13&lt;&gt;"",IF(IFERROR('6. Position (at entry)'!X13,"")="", "",IFERROR('6. Position (at entry)'!X13,"")),""))</f>
        <v/>
      </c>
      <c r="DX13" s="239" t="str">
        <f>IF(OR($F13="Equity - Publicly Traded", $F13="Equity - Private"), IF($A13&lt;&gt;"",IF(IFERROR('6. Position (at entry)'!Y13,"")="", "",IFERROR('6. Position (at entry)'!Y13,"")),""), IF($A13&lt;&gt;"",IF(IFERROR('6. Position (at entry)'!Y13,"")="", "",IFERROR('6. Position (at entry)'!Y13,"")),""))</f>
        <v/>
      </c>
      <c r="DY13" s="360" t="str">
        <f>IF($A13&lt;&gt;"",IF(IFERROR('6. Position (at entry)'!Z13,"")="", "",IFERROR('6. Position (at entry)'!Z13,"")),"")</f>
        <v/>
      </c>
      <c r="DZ13" s="76" t="str">
        <f>IF($A13&lt;&gt;"",IF(IFERROR('6. Position (at entry)'!AA13,"")="", "",IFERROR('6. Position (at entry)'!AA13,"")),"")</f>
        <v/>
      </c>
      <c r="EA13" s="76" t="str">
        <f>IF($A13&lt;&gt;"",IF(IFERROR('6. Position (at entry)'!AB13,"")="", "",IFERROR('6. Position (at entry)'!AB13,"")),"")</f>
        <v/>
      </c>
      <c r="EB13" s="78" t="str">
        <f>IF($A13&lt;&gt;"",IF(IFERROR('6. Position (at entry)'!AC13,"")="", "",IFERROR('6. Position (at entry)'!AC13,"")),"")</f>
        <v/>
      </c>
      <c r="EC13" s="78" t="str">
        <f>IF($A13&lt;&gt;"",IF(IFERROR('6. Position (at entry)'!AD13,"")="", "",IFERROR('6. Position (at entry)'!AD13,"")),"")</f>
        <v/>
      </c>
      <c r="ED13" s="226" t="str">
        <f>IF($A13&lt;&gt;"",IF(IFERROR('6. Position (at entry)'!AE13,"")="", "",IFERROR('6. Position (at entry)'!AE13,"")),"")</f>
        <v/>
      </c>
      <c r="EE13" s="80" t="str">
        <f>IF($A13&lt;&gt;"",IF(IFERROR('6. Position (at entry)'!AF13,"")="", "",IFERROR('6. Position (at entry)'!AF13,"")),"")</f>
        <v/>
      </c>
      <c r="EF13" s="80" t="str">
        <f>IF($A13&lt;&gt;"",IF(IFERROR('6. Position (at entry)'!AG13,"")="", "",IFERROR('6. Position (at entry)'!AG13,"")),"")</f>
        <v/>
      </c>
      <c r="EG13" s="80" t="str">
        <f>IF($A13&lt;&gt;"",IF(IFERROR('6. Position (at entry)'!AH13,"")="", "",IFERROR('6. Position (at entry)'!AH13,"")),"")</f>
        <v/>
      </c>
      <c r="EH13" s="360" t="str">
        <f>IF($A13&lt;&gt;"",IF(IFERROR('6. Position (at entry)'!AI13,"")="", "",IFERROR('6. Position (at entry)'!AI13,"")),"")</f>
        <v/>
      </c>
    </row>
    <row r="14" spans="1:139" ht="15" customHeight="1" x14ac:dyDescent="0.2">
      <c r="A14" s="16" t="str">
        <f>IF(ISBLANK('6. Position (at entry)'!A14), "", '6. Position (at entry)'!A14)</f>
        <v/>
      </c>
      <c r="B14" s="347" t="str">
        <f>IF($A14&lt;&gt;"",IF(IFERROR('6. Position (at entry)'!B14,"")="", "Mandatory: Tab 6",IFERROR('6. Position (at entry)'!B14,"")),"")</f>
        <v/>
      </c>
      <c r="C14" s="16" t="str">
        <f>IF($A14&lt;&gt;"",IF(IFERROR(VLOOKUP($A14, '4. Company (at entry)'!$1:$1048576,2,FALSE),"")="","Mandatory: Tab 4",IFERROR(VLOOKUP($A14, '4. Company (at entry)'!$1:$1048576,2,FALSE),"")), "")</f>
        <v/>
      </c>
      <c r="D14" s="16" t="str">
        <f>IF($A14&lt;&gt;"",IF(IFERROR('7. Position (current_at exit)'!D14,"")="", "Mandatory: Tab 7",IFERROR('7. Position (current_at exit)'!D14,"")),"")</f>
        <v/>
      </c>
      <c r="E14" s="16" t="str">
        <f>IF($A14&lt;&gt;"",IF(IFERROR('7. Position (current_at exit)'!E14,"")="", "Mandatory: Tab 7",IFERROR('7. Position (current_at exit)'!E14,"")),"")</f>
        <v/>
      </c>
      <c r="F14" s="16" t="str">
        <f>IF($A14&lt;&gt;"",IF(IFERROR('6. Position (at entry)'!D14,"")="", "Mandatory: Tab 6",IFERROR('6. Position (at entry)'!D14,"")),"")</f>
        <v/>
      </c>
      <c r="G14" s="16" t="str">
        <f>IF($A14&lt;&gt;"",IF(IFERROR('6. Position (at entry)'!E14,"")="", "Mandatory: Tab 6",IFERROR('6. Position (at entry)'!E14,"")),"")</f>
        <v/>
      </c>
      <c r="H14" s="16" t="str">
        <f>IF($A14&lt;&gt;"",IF(IFERROR('6. Position (at entry)'!F14,"")="", "Mandatory: Tab 6",IFERROR('6. Position (at entry)'!F14,"")),"")</f>
        <v/>
      </c>
      <c r="I14" s="16" t="str">
        <f>IF($A14&lt;&gt;"",IF(IFERROR('6. Position (at entry)'!G14,"")="", "Mandatory: Tab 6",IFERROR('6. Position (at entry)'!G14,"")),"")</f>
        <v/>
      </c>
      <c r="J14" s="16" t="str">
        <f>IF($A14&lt;&gt;"",IF(IFERROR('6. Position (at entry)'!H14,"")="", "Mandatory: Tab 6",IFERROR('6. Position (at entry)'!H14,"")),"")</f>
        <v/>
      </c>
      <c r="K14" s="159" t="str">
        <f>IF($A14&lt;&gt;"",IF(IFERROR('6. Position (at entry)'!I14,"")="", "Mandatory: Tab 6",IFERROR('6. Position (at entry)'!I14,"")),"")</f>
        <v/>
      </c>
      <c r="L14" s="16" t="str">
        <f>IF($A14&lt;&gt;"",IF(IFERROR('6. Position (at entry)'!J14,"")="", "Mandatory: Tab 6",IFERROR('6. Position (at entry)'!J14,"")),"")</f>
        <v/>
      </c>
      <c r="M14" s="16" t="str">
        <f>IF($A14&lt;&gt;"",IF(IFERROR('6. Position (at entry)'!K14,"")="", "Mandatory: Tab 6",IFERROR('6. Position (at entry)'!K14,"")),"")</f>
        <v/>
      </c>
      <c r="N14" s="16" t="str">
        <f>IF($A14&lt;&gt;"",IF(IFERROR('6. Position (at entry)'!L14,"")="", "",IFERROR('6. Position (at entry)'!L14,"")),"")</f>
        <v/>
      </c>
      <c r="O14" s="360" t="str">
        <f>IF($A14&lt;&gt;"",IF(IFERROR('6. Position (at entry)'!M14,"")="", "",IFERROR('6. Position (at entry)'!M14,"")),"")</f>
        <v/>
      </c>
      <c r="P14" s="16" t="str">
        <f>IF($A14&lt;&gt;"",IF(IFERROR(VLOOKUP($A14,'5. Company (current_at exit)'!$1:$1048576,3,FALSE),"")="","",IFERROR(VLOOKUP($A14,'5. Company (current_at exit)'!$1:$1048576,3,FALSE),"")), "")</f>
        <v/>
      </c>
      <c r="Q14" s="16" t="str">
        <f>IF($A14&lt;&gt;"",IF(IFERROR(VLOOKUP($A14,'5. Company (current_at exit)'!$1:$1048576,4,FALSE),"")="","",IFERROR(VLOOKUP($A14,'5. Company (current_at exit)'!$1:$1048576,4,FALSE),"")), "")</f>
        <v/>
      </c>
      <c r="R14" s="16" t="str">
        <f>IF($A14&lt;&gt;"",IF(IFERROR(VLOOKUP($A14,'5. Company (current_at exit)'!$1:$1048576,5,FALSE),"")="","",IFERROR(VLOOKUP($A14,'5. Company (current_at exit)'!$1:$1048576,5,FALSE),"")), "")</f>
        <v/>
      </c>
      <c r="S14" s="16" t="str">
        <f>IF($A14&lt;&gt;"",IF(IFERROR(VLOOKUP($A14,'5. Company (current_at exit)'!$1:$1048576,6,FALSE),"")="","",IFERROR(VLOOKUP($A14,'5. Company (current_at exit)'!$1:$1048576,6,FALSE),"")), "")</f>
        <v/>
      </c>
      <c r="T14" s="16" t="str">
        <f>IF($A14&lt;&gt;"",IF(IFERROR(VLOOKUP($A14,'5. Company (current_at exit)'!$1:$1048576,7,FALSE),"")="","Mandatory: Tab 5",IFERROR(VLOOKUP($A14,'5. Company (current_at exit)'!$1:$1048576,7,FALSE),"")), "")</f>
        <v/>
      </c>
      <c r="U14" s="72" t="str">
        <f>IF($A14&lt;&gt;"",IF(IFERROR(VLOOKUP($A14,'5. Company (current_at exit)'!$1:$1048576,8,FALSE),"")="","Mandatory: Tab 5",IFERROR(VLOOKUP($A14,'5. Company (current_at exit)'!$1:$1048576,8,FALSE),"")), "")</f>
        <v/>
      </c>
      <c r="V14" s="16" t="str">
        <f>IF($A14&lt;&gt;"",IF(IFERROR(VLOOKUP($A14,'5. Company (current_at exit)'!$1:$1048576,9,FALSE),"")="","",IFERROR(VLOOKUP($A14,'5. Company (current_at exit)'!$1:$1048576,9,FALSE),"")), "")</f>
        <v/>
      </c>
      <c r="W14" s="16" t="str">
        <f>IF($A14&lt;&gt;"",IF(IFERROR(VLOOKUP($A14,'5. Company (current_at exit)'!$1:$1048576,10,FALSE),"")="","Mandatory: Tab 5",IFERROR(VLOOKUP($A14,'5. Company (current_at exit)'!$1:$1048576,10,FALSE),"")), "")</f>
        <v/>
      </c>
      <c r="X14" s="73" t="str">
        <f>IF($A14&lt;&gt;"",IF(IFERROR(VLOOKUP($A14,'5. Company (current_at exit)'!$1:$1048576,11,FALSE),"")="","Mandatory: Tab 5",IFERROR(VLOOKUP($A14,'5. Company (current_at exit)'!$1:$1048576,11,FALSE),"")), "")</f>
        <v/>
      </c>
      <c r="Y14" s="73" t="str">
        <f>IF($A14&lt;&gt;"",IF(IFERROR(VLOOKUP($A14,'5. Company (current_at exit)'!$1:$1048576,12,FALSE),"")="","",IFERROR(VLOOKUP($A14,'5. Company (current_at exit)'!$1:$1048576,12,FALSE),"")), "")</f>
        <v/>
      </c>
      <c r="Z14" s="73" t="str">
        <f>IF($A14&lt;&gt;"",IF(IFERROR(VLOOKUP($A14,'5. Company (current_at exit)'!$1:$1048576,13,FALSE),"")="","",IFERROR(VLOOKUP($A14,'5. Company (current_at exit)'!$1:$1048576,13,FALSE),"")), "")</f>
        <v/>
      </c>
      <c r="AA14" s="16" t="str">
        <f>IF($A14&lt;&gt;"",IF(IFERROR(VLOOKUP($A14,'5. Company (current_at exit)'!$1:$1048576,14,FALSE),"")="","Mandatory: Tab 5",IFERROR(VLOOKUP($A14,'5. Company (current_at exit)'!$1:$1048576,14,FALSE),"")), "")</f>
        <v/>
      </c>
      <c r="AB14" s="16" t="str">
        <f>IF($A14&lt;&gt;"",IF(IFERROR(VLOOKUP($A14,'5. Company (current_at exit)'!$1:$1048576,15,FALSE),"")="","Mandatory: Tab 5",IFERROR(VLOOKUP($A14,'5. Company (current_at exit)'!$1:$1048576,15,FALSE),"")), "")</f>
        <v/>
      </c>
      <c r="AC14" s="76" t="str">
        <f>IF($A14&lt;&gt;"",IF(IFERROR(VLOOKUP($A14,'5. Company (current_at exit)'!$1:$1048576,16,FALSE),"")="","",IFERROR(VLOOKUP($A14,'5. Company (current_at exit)'!$1:$1048576,16,FALSE),"")), "")</f>
        <v/>
      </c>
      <c r="AD14" s="16" t="str">
        <f>IF($A14&lt;&gt;"",IF(IFERROR(VLOOKUP($A14,'5. Company (current_at exit)'!$1:$1048576,17,FALSE),"")="","",IFERROR(VLOOKUP($A14,'5. Company (current_at exit)'!$1:$1048576,17,FALSE),"")), "")</f>
        <v/>
      </c>
      <c r="AE14" s="401" t="str">
        <f>IF($A14&lt;&gt;"",IF(IFERROR(VLOOKUP($A14,'5. Company (current_at exit)'!$1:$1048576,18,FALSE),"")="","",IFERROR(VLOOKUP($A14,'5. Company (current_at exit)'!$1:$1048576,18,FALSE),"")), "")</f>
        <v/>
      </c>
      <c r="AF14" s="16" t="str">
        <f>IF($A14&lt;&gt;"",IF(IFERROR(VLOOKUP($A14,'5. Company (current_at exit)'!$1:$1048576,19,FALSE),"")="","Mandatory: Tab 5",IFERROR(VLOOKUP($A14,'5. Company (current_at exit)'!$1:$1048576,19,FALSE),"")), "")</f>
        <v/>
      </c>
      <c r="AG14" s="159" t="str">
        <f>IF($AF14="Yes",IF($A14&lt;&gt;"",IF(IFERROR(VLOOKUP($A14,'5. Company (current_at exit)'!$1:$1048576,20,FALSE),"")="","Mandatory: Tab 5",IFERROR(VLOOKUP($A14,'5. Company (current_at exit)'!$1:$1048576,20,FALSE),"")), ""),IF($A14&lt;&gt;"",IF(IFERROR(VLOOKUP($A14,'5. Company (current_at exit)'!$1:$1048576,20,FALSE),"")="","",IFERROR(VLOOKUP($A14,'5. Company (current_at exit)'!$1:$1048576,20,FALSE),"")), ""))</f>
        <v/>
      </c>
      <c r="AH14" s="159" t="str">
        <f>IF($AF14="Yes",IF($A14&lt;&gt;"",IF(IFERROR(VLOOKUP($A14,'5. Company (current_at exit)'!$1:$1048576,21,FALSE),"")="","Mandatory: Tab 5",IFERROR(VLOOKUP($A14,'5. Company (current_at exit)'!$1:$1048576,21,FALSE),"")), ""),IF($A14&lt;&gt;"",IF(IFERROR(VLOOKUP($A14,'5. Company (current_at exit)'!$1:$1048576,21,FALSE),"")="","",IFERROR(VLOOKUP($A14,'5. Company (current_at exit)'!$1:$1048576,21,FALSE),"")), ""))</f>
        <v/>
      </c>
      <c r="AI14" s="69" t="str">
        <f>IF($AF14="Yes",IF($A14&lt;&gt;"",IF(IFERROR(VLOOKUP($A14,'5. Company (current_at exit)'!$1:$1048576,22,FALSE),"")="","Mandatory: Tab 5",IFERROR(VLOOKUP($A14,'5. Company (current_at exit)'!$1:$1048576,22,FALSE),"")), ""),IF($A14&lt;&gt;"",IF(IFERROR(VLOOKUP($A14,'5. Company (current_at exit)'!$1:$1048576,22,FALSE),"")="","",IFERROR(VLOOKUP($A14,'5. Company (current_at exit)'!$1:$1048576,22,FALSE),"")), ""))</f>
        <v/>
      </c>
      <c r="AJ14" s="69" t="str">
        <f>IF($AF14="Yes",IF($A14&lt;&gt;"",IF(IFERROR(VLOOKUP($A14,'5. Company (current_at exit)'!$1:$1048576,23,FALSE),"")="","Mandatory: Tab 5",IFERROR(VLOOKUP($A14,'5. Company (current_at exit)'!$1:$1048576,23,FALSE),"")), ""),IF($A14&lt;&gt;"",IF(IFERROR(VLOOKUP($A14,'5. Company (current_at exit)'!$1:$1048576,23,FALSE),"")="","",IFERROR(VLOOKUP($A14,'5. Company (current_at exit)'!$1:$1048576,23,FALSE),"")), ""))</f>
        <v/>
      </c>
      <c r="AK14" s="159" t="str">
        <f>IF($AF14="Yes",IF($A14&lt;&gt;"",IF(IFERROR(VLOOKUP($A14,'5. Company (current_at exit)'!$1:$1048576,24,FALSE),"")="","",IFERROR(VLOOKUP($A14,'5. Company (current_at exit)'!$1:$1048576,24,FALSE),"")), ""),IF($A14&lt;&gt;"",IF(IFERROR(VLOOKUP($A14,'5. Company (current_at exit)'!$1:$1048576,24,FALSE),"")="","",IFERROR(VLOOKUP($A14,'5. Company (current_at exit)'!$1:$1048576,24,FALSE),"")), ""))</f>
        <v/>
      </c>
      <c r="AL14" s="403" t="str">
        <f>IF($A14&lt;&gt;"",IF(IFERROR(VLOOKUP($A14,'5. Company (current_at exit)'!$1:$1048576,25,FALSE),"")="","",IFERROR(VLOOKUP($A14,'5. Company (current_at exit)'!$1:$1048576,25,FALSE),"")), "")</f>
        <v/>
      </c>
      <c r="AM14" s="17" t="str">
        <f>IF($A14&lt;&gt;"",IF(IFERROR(VLOOKUP($A14,'5. Company (current_at exit)'!$1:$1048576,26,FALSE),"")="","Mandatory: Tab 5",IFERROR(VLOOKUP($A14,'5. Company (current_at exit)'!$1:$1048576,26,FALSE),"")), "")</f>
        <v/>
      </c>
      <c r="AN14" s="17" t="str">
        <f>IF($A14&lt;&gt;"",IF(IFERROR(VLOOKUP($A14,'5. Company (current_at exit)'!$1:$1048576,27,FALSE),"")="","Mandatory: Tab 5",IFERROR(VLOOKUP($A14,'5. Company (current_at exit)'!$1:$1048576,27,FALSE),"")), "")</f>
        <v/>
      </c>
      <c r="AO14" s="17" t="str">
        <f>IF($A14&lt;&gt;"",IF(IFERROR(VLOOKUP($A14,'5. Company (current_at exit)'!$1:$1048576,28,FALSE),"")="","Mandatory: Tab 5",IFERROR(VLOOKUP($A14,'5. Company (current_at exit)'!$1:$1048576,28,FALSE),"")), "")</f>
        <v/>
      </c>
      <c r="AP14" s="17" t="str">
        <f>IF($A14&lt;&gt;"",IF(IFERROR(VLOOKUP($A14,'5. Company (current_at exit)'!$1:$1048576,29,FALSE),"")="","Mandatory: Tab 5",IFERROR(VLOOKUP($A14,'5. Company (current_at exit)'!$1:$1048576,29,FALSE),"")), "")</f>
        <v/>
      </c>
      <c r="AQ14" s="17" t="str">
        <f>IF($A14&lt;&gt;"",IF(IFERROR(VLOOKUP($A14,'5. Company (current_at exit)'!$1:$1048576,30,FALSE),"")="","Mandatory: Tab 5",IFERROR(VLOOKUP($A14,'5. Company (current_at exit)'!$1:$1048576,30,FALSE),"")), "")</f>
        <v/>
      </c>
      <c r="AR14" s="17" t="str">
        <f>IF($A14&lt;&gt;"",IF(IFERROR(VLOOKUP($A14,'5. Company (current_at exit)'!$1:$1048576,31,FALSE),"")="","Mandatory: Tab 5",IFERROR(VLOOKUP($A14,'5. Company (current_at exit)'!$1:$1048576,31,FALSE),"")), "")</f>
        <v/>
      </c>
      <c r="AS14" s="17" t="str">
        <f>IF($A14&lt;&gt;"",IF(IFERROR(VLOOKUP($A14,'5. Company (current_at exit)'!$1:$1048576,32,FALSE),"")="","Mandatory: Tab 5",IFERROR(VLOOKUP($A14,'5. Company (current_at exit)'!$1:$1048576,32,FALSE),"")), "")</f>
        <v/>
      </c>
      <c r="AT14" s="17" t="str">
        <f>IF($A14&lt;&gt;"",IF(IFERROR(VLOOKUP($A14,'5. Company (current_at exit)'!$1:$1048576,33,FALSE),"")="","Mandatory: Tab 5",IFERROR(VLOOKUP($A14,'5. Company (current_at exit)'!$1:$1048576,33,FALSE),"")), "")</f>
        <v/>
      </c>
      <c r="AU14" s="17" t="str">
        <f>IF($A14&lt;&gt;"",IF(IFERROR(VLOOKUP($A14,'5. Company (current_at exit)'!$1:$1048576,34,FALSE),"")="","",IFERROR(VLOOKUP($A14,'5. Company (current_at exit)'!$1:$1048576,34,FALSE),"")), "")</f>
        <v/>
      </c>
      <c r="AV14" s="241" t="str">
        <f>IF($A14&lt;&gt;"",IF(IFERROR(VLOOKUP($A14,'5. Company (current_at exit)'!$1:$1048576,35,FALSE),"")="","",IFERROR(VLOOKUP($A14,'5. Company (current_at exit)'!$1:$1048576,35,FALSE),"")), "")</f>
        <v/>
      </c>
      <c r="AW14" s="17" t="str">
        <f>IF($D14="Fully Exited",IF($A14&lt;&gt;"",IF(IFERROR(VLOOKUP($A14,'5. Company (current_at exit)'!$1:$1048576,36,FALSE),"")="","",IFERROR(VLOOKUP($A14,'5. Company (current_at exit)'!$1:$1048576,36,FALSE),"")), ""),IF($A14&lt;&gt;"",IF(IFERROR(VLOOKUP($A14,'5. Company (current_at exit)'!$1:$1048576,36,FALSE),"")="","",IFERROR(VLOOKUP($A14,'5. Company (current_at exit)'!$1:$1048576,36,FALSE),"")), ""))</f>
        <v/>
      </c>
      <c r="AX14" s="239" t="str">
        <f>IF($A14&lt;&gt;"",IF(IFERROR(VLOOKUP($A14,'5. Company (current_at exit)'!$1:$1048576,37,FALSE),"")="","",IFERROR(VLOOKUP($A14,'5. Company (current_at exit)'!$1:$1048576,37,FALSE),"")), "")</f>
        <v/>
      </c>
      <c r="AY14" s="204" t="str">
        <f>IF($A14&lt;&gt;"",IF(IFERROR(VLOOKUP($A14,'5. Company (current_at exit)'!$1:$1048576,38,FALSE),"")="","",IFERROR(VLOOKUP($A14,'5. Company (current_at exit)'!$1:$1048576,38,FALSE),"")), "")</f>
        <v/>
      </c>
      <c r="AZ14" s="244" t="str">
        <f>IF($A14&lt;&gt;"",IF(IFERROR(VLOOKUP($A14,'5. Company (current_at exit)'!$1:$1048576,39,FALSE),"")="","",IFERROR(VLOOKUP($A14,'5. Company (current_at exit)'!$1:$1048576,39,FALSE),"")), "")</f>
        <v/>
      </c>
      <c r="BA14" s="244" t="str">
        <f>IF($A14&lt;&gt;"",IF(IFERROR(VLOOKUP($A14,'5. Company (current_at exit)'!$1:$1048576,40,FALSE),"")="","",IFERROR(VLOOKUP($A14,'5. Company (current_at exit)'!$1:$1048576,40,FALSE),"")), "")</f>
        <v/>
      </c>
      <c r="BB14" s="244" t="str">
        <f>IF($A14&lt;&gt;"",IF(IFERROR(VLOOKUP($A14,'5. Company (current_at exit)'!$1:$1048576,41,FALSE),"")="","",IFERROR(VLOOKUP($A14,'5. Company (current_at exit)'!$1:$1048576,41,FALSE),"")), "")</f>
        <v/>
      </c>
      <c r="BC14" s="76" t="str">
        <f>IF($A14&lt;&gt;"",IF(IFERROR(VLOOKUP($A14,'5. Company (current_at exit)'!$1:$1048576,42,FALSE),"")="","",IFERROR(VLOOKUP($A14,'5. Company (current_at exit)'!$1:$1048576,42,FALSE),"")), "")</f>
        <v/>
      </c>
      <c r="BD14" s="76" t="str">
        <f>IF($A14&lt;&gt;"",IF(IFERROR(VLOOKUP($A14,'5. Company (current_at exit)'!$1:$1048576,43,FALSE),"")="","",IFERROR(VLOOKUP($A14,'5. Company (current_at exit)'!$1:$1048576,43,FALSE),"")), "")</f>
        <v/>
      </c>
      <c r="BE14" s="239" t="str">
        <f>IF($A14&lt;&gt;"",IF(IFERROR(VLOOKUP($A14,'5. Company (current_at exit)'!$1:$1048576,44,FALSE),"")="","",IFERROR(VLOOKUP($A14,'5. Company (current_at exit)'!$1:$1048576,44,FALSE),"")), "")</f>
        <v/>
      </c>
      <c r="BF14" s="239" t="str">
        <f>IF($A14&lt;&gt;"",IF(IFERROR(VLOOKUP($A14,'5. Company (current_at exit)'!$1:$1048576,45,FALSE),"")="","",IFERROR(VLOOKUP($A14,'5. Company (current_at exit)'!$1:$1048576,45,FALSE),"")), "")</f>
        <v/>
      </c>
      <c r="BG14" s="239" t="str">
        <f>IF($A14&lt;&gt;"",IF(IFERROR(VLOOKUP($A14,'5. Company (current_at exit)'!$1:$1048576,46,FALSE),"")="","",IFERROR(VLOOKUP($A14,'5. Company (current_at exit)'!$1:$1048576,46,FALSE),"")), "")</f>
        <v/>
      </c>
      <c r="BH14" s="239" t="str">
        <f>IF($A14&lt;&gt;"",IF(IFERROR(VLOOKUP($A14,'5. Company (current_at exit)'!$1:$1048576,47,FALSE),"")="","",IFERROR(VLOOKUP($A14,'5. Company (current_at exit)'!$1:$1048576,47,FALSE),"")), "")</f>
        <v/>
      </c>
      <c r="BI14" s="239" t="str">
        <f>IF($A14&lt;&gt;"",IF(IFERROR(VLOOKUP($A14,'5. Company (current_at exit)'!$1:$1048576,48,FALSE),"")="","",IFERROR(VLOOKUP($A14,'5. Company (current_at exit)'!$1:$1048576,48,FALSE),"")), "")</f>
        <v/>
      </c>
      <c r="BJ14" s="360" t="str">
        <f>IF($A14&lt;&gt;"",IF(IFERROR(VLOOKUP($A14,'5. Company (current_at exit)'!$1:$1048576,49,FALSE),"")="","",IFERROR(VLOOKUP($A14,'5. Company (current_at exit)'!$1:$1048576,49,FALSE),"")), "")</f>
        <v/>
      </c>
      <c r="BK14" s="76" t="str">
        <f>IF($A14&lt;&gt;"",IF(IFERROR(VLOOKUP($A14,'5. Company (current_at exit)'!$1:$1048576,50,FALSE),"")="","Mandatory: Tab 5",IFERROR(VLOOKUP($A14,'5. Company (current_at exit)'!$1:$1048576,50,FALSE),"")), "")</f>
        <v/>
      </c>
      <c r="BL14" s="483" t="str">
        <f>IF($A14&lt;&gt;"",IF(IFERROR(VLOOKUP($A14,'5. Company (current_at exit)'!$1:$1048576,51,FALSE),"")="","Mandatory: Tab 5",IFERROR(VLOOKUP($A14,'5. Company (current_at exit)'!$1:$1048576,51,FALSE),"")), "")</f>
        <v/>
      </c>
      <c r="BM14" s="483" t="str">
        <f>IF($A14&lt;&gt;"",IF(IFERROR(VLOOKUP($A14,'5. Company (current_at exit)'!$1:$1048576,52,FALSE),"")="","Mandatory: Tab 5",IFERROR(VLOOKUP($A14,'5. Company (current_at exit)'!$1:$1048576,52,FALSE),"")), "")</f>
        <v/>
      </c>
      <c r="BN14" s="483" t="str">
        <f>IF($A14&lt;&gt;"",IF(IFERROR(VLOOKUP($A14,'5. Company (current_at exit)'!$1:$1048576,53,FALSE),"")="","Mandatory: Tab 5",IFERROR(VLOOKUP($A14,'5. Company (current_at exit)'!$1:$1048576,53,FALSE),"")), "")</f>
        <v/>
      </c>
      <c r="BO14" s="360" t="str">
        <f>IF($A14&lt;&gt;"",IF(IFERROR(VLOOKUP($A14,'5. Company (current_at exit)'!$1:$1048576,54,FALSE),"")="","",IFERROR(VLOOKUP($A14,'5. Company (current_at exit)'!$1:$1048576,54,FALSE),"")), "")</f>
        <v/>
      </c>
      <c r="BP14" s="17" t="str">
        <f>IF($A14&lt;&gt;"",IF(IFERROR(VLOOKUP($A14, '4. Company (at entry)'!$1:$1048576,3,FALSE),"")="","Mandatory: Tab 4",IFERROR(VLOOKUP($A14, '4. Company (at entry)'!$1:$1048576,3,FALSE),"")), "")</f>
        <v/>
      </c>
      <c r="BQ14" s="17" t="str">
        <f>IF($A14&lt;&gt;"",IF(IFERROR(VLOOKUP($A14, '4. Company (at entry)'!$1:$1048576,4,FALSE),"")="","Mandatory: Tab 4",IFERROR(VLOOKUP($A14, '4. Company (at entry)'!$1:$1048576,4,FALSE),"")), "")</f>
        <v/>
      </c>
      <c r="BR14" s="17" t="str">
        <f>IF($A14&lt;&gt;"",IF(IFERROR(VLOOKUP($A14, '4. Company (at entry)'!$1:$1048576,5,FALSE),"")="","Mandatory: Tab 4",IFERROR(VLOOKUP($A14, '4. Company (at entry)'!$1:$1048576,5,FALSE),"")), "")</f>
        <v/>
      </c>
      <c r="BS14" s="17" t="str">
        <f>IF($A14&lt;&gt;"",IF(IFERROR(VLOOKUP($A14, '4. Company (at entry)'!$1:$1048576,6,FALSE),"")="","Mandatory: Tab 4",IFERROR(VLOOKUP($A14, '4. Company (at entry)'!$1:$1048576,6,FALSE),"")), "")</f>
        <v/>
      </c>
      <c r="BT14" s="17" t="str">
        <f>IF($A14&lt;&gt;"",IF(IFERROR(VLOOKUP($A14, '4. Company (at entry)'!$1:$1048576,7,FALSE),"")="","Mandatory: Tab 4",IFERROR(VLOOKUP($A14, '4. Company (at entry)'!$1:$1048576,7,FALSE),"")), "")</f>
        <v/>
      </c>
      <c r="BU14" s="17" t="str">
        <f>IF($A14&lt;&gt;"",IF(IFERROR(VLOOKUP($A14, '4. Company (at entry)'!$1:$1048576,8,FALSE),"")="","Mandatory: Tab 4",IFERROR(VLOOKUP($A14, '4. Company (at entry)'!$1:$1048576,8,FALSE),"")), "")</f>
        <v/>
      </c>
      <c r="BV14" s="17" t="str">
        <f>IF($A14&lt;&gt;"",IF(IFERROR(VLOOKUP($A14, '4. Company (at entry)'!$1:$1048576,9,FALSE),"")="","Mandatory: Tab 4",IFERROR(VLOOKUP($A14, '4. Company (at entry)'!$1:$1048576,9,FALSE),"")), "")</f>
        <v/>
      </c>
      <c r="BW14" s="17" t="str">
        <f>IF($A14&lt;&gt;"",IF(IFERROR(VLOOKUP($A14, '4. Company (at entry)'!$1:$1048576,10,FALSE),"")="","",IFERROR(VLOOKUP($A14, '4. Company (at entry)'!$1:$1048576,10,FALSE),"")), "")</f>
        <v/>
      </c>
      <c r="BX14" s="208" t="str">
        <f>IF($A14&lt;&gt;"",IF(IFERROR(VLOOKUP($A14, '4. Company (at entry)'!$1:$1048576,11,FALSE),"")="","",IFERROR(VLOOKUP($A14, '4. Company (at entry)'!$1:$1048576,11,FALSE),"")), "")</f>
        <v/>
      </c>
      <c r="BY14" s="17" t="str">
        <f>IF($A14&lt;&gt;"",IF(IFERROR(VLOOKUP($A14, '4. Company (at entry)'!$1:$1048576,12,FALSE),"")="","",IFERROR(VLOOKUP($A14, '4. Company (at entry)'!$1:$1048576,12,FALSE),"")), "")</f>
        <v/>
      </c>
      <c r="BZ14" s="360" t="str">
        <f>IF($A14&lt;&gt;"",IF(IFERROR(VLOOKUP($A14, '4. Company (at entry)'!$1:$1048576,13,FALSE),"")="","",IFERROR(VLOOKUP($A14, '4. Company (at entry)'!$1:$1048576,13,FALSE),"")), "")</f>
        <v/>
      </c>
      <c r="CA14" s="17" t="str">
        <f>IF($A14&lt;&gt;"",IF(IFERROR('7. Position (current_at exit)'!F14,"")="", "Mandatory: Tab 7",IFERROR('7. Position (current_at exit)'!F14,"")),"")</f>
        <v/>
      </c>
      <c r="CB14" s="17" t="str">
        <f>IF($D14&lt;&gt;"Pending, Subsequently Closed",IF($A14&lt;&gt;"",IF(IFERROR('7. Position (current_at exit)'!G14,"")="", "Mandatory: Tab 7",IFERROR('7. Position (current_at exit)'!G14,"")),""), IF($A14&lt;&gt;"",IF(IFERROR('7. Position (current_at exit)'!G14,"")="", "",IFERROR('7. Position (current_at exit)'!G14,"")),""))</f>
        <v/>
      </c>
      <c r="CC14" s="17" t="str">
        <f>IF($D14&lt;&gt;"Pending, Subsequently Closed",IF($A14&lt;&gt;"",IF(IFERROR('7. Position (current_at exit)'!H14,"")="", "Mandatory: Tab 7",IFERROR('7. Position (current_at exit)'!H14,"")),""), IF($A14&lt;&gt;"",IF(IFERROR('7. Position (current_at exit)'!H14,"")="", "",IFERROR('7. Position (current_at exit)'!H14,"")),""))</f>
        <v/>
      </c>
      <c r="CD14" s="17" t="str">
        <f>IF($D14&lt;&gt;"Pending, Subsequently Closed",IF($A14&lt;&gt;"",IF(IFERROR('7. Position (current_at exit)'!I14,"")="", "Mandatory: Tab 7",IFERROR('7. Position (current_at exit)'!I14,"")),""), IF($A14&lt;&gt;"",IF(IFERROR('7. Position (current_at exit)'!I14,"")="", "",IFERROR('7. Position (current_at exit)'!I14,"")),""))</f>
        <v/>
      </c>
      <c r="CE14" s="17" t="str">
        <f>IF($D14&lt;&gt;"Pending, Subsequently Closed",IF($A14&lt;&gt;"",IF(IFERROR('7. Position (current_at exit)'!J14,"")="", "Mandatory: Tab 7",IFERROR('7. Position (current_at exit)'!J14,"")),""), IF($A14&lt;&gt;"",IF(IFERROR('7. Position (current_at exit)'!J14,"")="", "",IFERROR('7. Position (current_at exit)'!J14,"")),""))</f>
        <v/>
      </c>
      <c r="CF14" s="208" t="str">
        <f>IF($D14&lt;&gt;"Pending, Subsequently Closed",IF($A14&lt;&gt;"",IF(IFERROR('7. Position (current_at exit)'!K14,"")="", "Mandatory: Tab 7",IFERROR('7. Position (current_at exit)'!K14,"")),""), IF($A14&lt;&gt;"",IF(IFERROR('7. Position (current_at exit)'!K14,"")="", "",IFERROR('7. Position (current_at exit)'!K14,"")),""))</f>
        <v/>
      </c>
      <c r="CG14" s="186" t="str">
        <f>IF($D14&lt;&gt;"Pending, Subsequently Closed",IF($A14&lt;&gt;"",IF(IFERROR('7. Position (current_at exit)'!L14,"")="", "Mandatory: Tab 7",IFERROR('7. Position (current_at exit)'!L14,"")),""), IF($A14&lt;&gt;"",IF(IFERROR('7. Position (current_at exit)'!L14,"")="", "",IFERROR('7. Position (current_at exit)'!L14,"")),""))</f>
        <v/>
      </c>
      <c r="CH14" s="186" t="str">
        <f>IF($D14&lt;&gt;"Pending, Subsequently Closed",IF($A14&lt;&gt;"",IF(IFERROR('7. Position (current_at exit)'!M14,"")="", "Mandatory: Tab 7",IFERROR('7. Position (current_at exit)'!M14,"")),""), IF($A14&lt;&gt;"",IF(IFERROR('7. Position (current_at exit)'!M14,"")="", "",IFERROR('7. Position (current_at exit)'!M14,"")),""))</f>
        <v/>
      </c>
      <c r="CI14" s="186" t="str">
        <f>IF($D14&lt;&gt;"Pending, Subsequently Closed",IF($A14&lt;&gt;"",IF(IFERROR('7. Position (current_at exit)'!N14,"")="", "Mandatory: Tab 7",IFERROR('7. Position (current_at exit)'!N14,"")),""), IF($A14&lt;&gt;"",IF(IFERROR('7. Position (current_at exit)'!N14,"")="", "",IFERROR('7. Position (current_at exit)'!N14,"")),""))</f>
        <v/>
      </c>
      <c r="CJ14" s="408" t="str">
        <f>IF($D14&lt;&gt;"Pending, Subsequently Closed",IF($A14&lt;&gt;"",IF(IFERROR('7. Position (current_at exit)'!O14,"")="", "Mandatory: Tab 7",IFERROR('7. Position (current_at exit)'!O14,"")),""), IF($A14&lt;&gt;"",IF(IFERROR('7. Position (current_at exit)'!O14,"")="", "",IFERROR('7. Position (current_at exit)'!O14,"")),""))</f>
        <v/>
      </c>
      <c r="CK14" s="408" t="str">
        <f>IF($D14&lt;&gt;"Pending, Subsequently Closed",IF($A14&lt;&gt;"",IF(IFERROR('7. Position (current_at exit)'!P14,"")="", "Mandatory: Tab 7",IFERROR('7. Position (current_at exit)'!P14,"")),""), IF($A14&lt;&gt;"",IF(IFERROR('7. Position (current_at exit)'!P14,"")="", "",IFERROR('7. Position (current_at exit)'!P14,"")),""))</f>
        <v/>
      </c>
      <c r="CL14" s="360" t="str">
        <f>IF($A14&lt;&gt;"",IF(IFERROR('7. Position (current_at exit)'!Q14,"")="", "",IFERROR('7. Position (current_at exit)'!Q14,"")),"")</f>
        <v/>
      </c>
      <c r="CM14" s="18" t="str">
        <f>IF($F14&lt;&gt;"Debt",IF($A14&lt;&gt;"",IF(IFERROR('7. Position (current_at exit)'!R14,"")="", "Mandatory: Tab 7",IFERROR('7. Position (current_at exit)'!R14,"")),""), IF($A14&lt;&gt;"",IF(IFERROR('7. Position (current_at exit)'!R14,"")="", "",IFERROR('7. Position (current_at exit)'!R14,"")),""))</f>
        <v/>
      </c>
      <c r="CN14" s="18" t="str">
        <f>IF($F14&lt;&gt;"Debt",IF($A14&lt;&gt;"",IF(IFERROR('7. Position (current_at exit)'!S14,"")="", "Mandatory: Tab 7",IFERROR('7. Position (current_at exit)'!S14,"")),""), IF($A14&lt;&gt;"",IF(IFERROR('7. Position (current_at exit)'!S14,"")="", "",IFERROR('7. Position (current_at exit)'!S14,"")),""))</f>
        <v/>
      </c>
      <c r="CO14" s="17" t="str">
        <f>IF($F14&lt;&gt;"Debt",IF($A14&lt;&gt;"",IF(IFERROR('7. Position (current_at exit)'!T14,"")="", "Mandatory: Tab 7",IFERROR('7. Position (current_at exit)'!T14,"")),""), IF($A14&lt;&gt;"",IF(IFERROR('7. Position (current_at exit)'!T14,"")="", "",IFERROR('7. Position (current_at exit)'!T14,"")),""))</f>
        <v/>
      </c>
      <c r="CP14" s="17" t="str">
        <f>IF($A14&lt;&gt;"",IF(IFERROR('7. Position (current_at exit)'!U14,"")="", "Mandatory: Tab 7",IFERROR('7. Position (current_at exit)'!U14,"")),"")</f>
        <v/>
      </c>
      <c r="CQ14" s="17" t="str">
        <f>IF($F14&lt;&gt;"Debt",IF($A14&lt;&gt;"",IF(IFERROR('7. Position (current_at exit)'!V14,"")="", "Mandatory: Tab 7",IFERROR('7. Position (current_at exit)'!V14,"")),""), IF($A14&lt;&gt;"",IF(IFERROR('7. Position (current_at exit)'!V14,"")="", "",IFERROR('7. Position (current_at exit)'!V14,"")),""))</f>
        <v/>
      </c>
      <c r="CR14" s="16" t="str">
        <f>IF($F14&lt;&gt;"Debt",IF($A14&lt;&gt;"",IF(IFERROR('7. Position (current_at exit)'!W14,"")="", "",IFERROR('7. Position (current_at exit)'!W14,"")),""), IF($A14&lt;&gt;"",IF(IFERROR('7. Position (current_at exit)'!W14,"")="", "",IFERROR('7. Position (current_at exit)'!W14,"")),""))</f>
        <v/>
      </c>
      <c r="CS14" s="80" t="str">
        <f>IF($A14&lt;&gt;"",IF(IFERROR('7. Position (current_at exit)'!X14,"")="", "",IFERROR('7. Position (current_at exit)'!X14,"")),"")</f>
        <v/>
      </c>
      <c r="CT14" s="360" t="str">
        <f>IF($A14&lt;&gt;"",IF(IFERROR('7. Position (current_at exit)'!Y14,"")="", "",IFERROR('7. Position (current_at exit)'!Y14,"")),"")</f>
        <v/>
      </c>
      <c r="CU14" s="159" t="str">
        <f>IF(OR($D14="Fully Exited, No Escrow", $D14="Fully Exited, Escrow Pending", $D14="Fully Exited, Subsequently Closed"), IF($A14&lt;&gt;"",IF(IFERROR('7. Position (current_at exit)'!Z14,"")="", "Mandatory: Tab 7",IFERROR('7. Position (current_at exit)'!Z14,"")),""), IF($A14&lt;&gt;"",IF(IFERROR('7. Position (current_at exit)'!Z14,"")="", "",IFERROR('7. Position (current_at exit)'!Z14,"")),""))</f>
        <v/>
      </c>
      <c r="CV14" s="159" t="str">
        <f>IF(OR($D14="Fully Exited, No Escrow", $D14="Fully Exited, Escrow Pending", $D14="Fully Exited, Subsequently Closed"), IF($A14&lt;&gt;"",IF(IFERROR('7. Position (current_at exit)'!AA14,"")="", "Mandatory: Tab 7",IFERROR('7. Position (current_at exit)'!AA14,"")),""), IF($A14&lt;&gt;"",IF(IFERROR('7. Position (current_at exit)'!AA14,"")="", "",IFERROR('7. Position (current_at exit)'!AA14,"")),""))</f>
        <v/>
      </c>
      <c r="CW14" s="16" t="str">
        <f>IF($D14="Fully Exited",IF($A14&lt;&gt;"",IF(IFERROR('7. Position (current_at exit)'!AB14,"")="", "",IFERROR('7. Position (current_at exit)'!AB14,"")),""), IF($A14&lt;&gt;"",IF(IFERROR('7. Position (current_at exit)'!AB14,"")="", "",IFERROR('7. Position (current_at exit)'!AB14,"")),""))</f>
        <v/>
      </c>
      <c r="CX14" s="360" t="str">
        <f>IF($A14&lt;&gt;"",IF(IFERROR('7. Position (current_at exit)'!AC14,"")="", "",IFERROR('7. Position (current_at exit)'!AC14,"")),"")</f>
        <v/>
      </c>
      <c r="CY14" s="16" t="str">
        <f>IF($D14&lt;&gt;"Pending, Subsequently Closed",IF($A14&lt;&gt;"",IF(IFERROR('7. Position (current_at exit)'!AD14,"")="", "Mandatory: Tab 7",IFERROR('7. Position (current_at exit)'!AD14,"")),""), IF($A14&lt;&gt;"",IF(IFERROR('7. Position (current_at exit)'!AD14,"")="", "",IFERROR('7. Position (current_at exit)'!AD14,"")),""))</f>
        <v/>
      </c>
      <c r="CZ14" s="187" t="str">
        <f>IF($A14&lt;&gt;"",IF(IFERROR('7. Position (current_at exit)'!AE14,"")="", "",IFERROR('7. Position (current_at exit)'!AE14,"")),"")</f>
        <v/>
      </c>
      <c r="DA14" s="76" t="str">
        <f>IF($A14&lt;&gt;"",IF(IFERROR('7. Position (current_at exit)'!AF14,"")="", "",IFERROR('7. Position (current_at exit)'!AF14,"")),"")</f>
        <v/>
      </c>
      <c r="DB14" s="239" t="str">
        <f>IF($A14&lt;&gt;"",IF(IFERROR('7. Position (current_at exit)'!AG14,"")="", "",IFERROR('7. Position (current_at exit)'!AG14,"")),"")</f>
        <v/>
      </c>
      <c r="DC14" s="165" t="str">
        <f>IF($A14&lt;&gt;"",IF(IFERROR('7. Position (current_at exit)'!AH14,"")="", "",IFERROR('7. Position (current_at exit)'!AH14,"")),"")</f>
        <v/>
      </c>
      <c r="DD14" s="165" t="str">
        <f>IF($A14&lt;&gt;"",IF(IFERROR('7. Position (current_at exit)'!AI14,"")="", "",IFERROR('7. Position (current_at exit)'!AI14,"")),"")</f>
        <v/>
      </c>
      <c r="DE14" s="360" t="str">
        <f>IF($A14&lt;&gt;"",IF(IFERROR('7. Position (current_at exit)'!AJ14,"")="", "",IFERROR('7. Position (current_at exit)'!AJ14,"")),"")</f>
        <v/>
      </c>
      <c r="DF14" s="16" t="str">
        <f>IF($A14&lt;&gt;"",IF(IFERROR('7. Position (current_at exit)'!AK14,"")="", "",IFERROR('7. Position (current_at exit)'!AK14,"")),"")</f>
        <v/>
      </c>
      <c r="DG14" s="187" t="str">
        <f>IF($A14&lt;&gt;"",IF(IFERROR('7. Position (current_at exit)'!AL14,"")="", "",IFERROR('7. Position (current_at exit)'!AL14,"")),"")</f>
        <v/>
      </c>
      <c r="DH14" s="76" t="str">
        <f>IF($A14&lt;&gt;"",IF(IFERROR('7. Position (current_at exit)'!AM14,"")="", "",IFERROR('7. Position (current_at exit)'!AM14,"")),"")</f>
        <v/>
      </c>
      <c r="DI14" s="239" t="str">
        <f>IF($A14&lt;&gt;"",IF(IFERROR('7. Position (current_at exit)'!AN14,"")="", "",IFERROR('7. Position (current_at exit)'!AN14,"")),"")</f>
        <v/>
      </c>
      <c r="DJ14" s="165" t="str">
        <f>IF($A14&lt;&gt;"",IF(IFERROR('7. Position (current_at exit)'!AO14,"")="", "",IFERROR('7. Position (current_at exit)'!AO14,"")),"")</f>
        <v/>
      </c>
      <c r="DK14" s="165" t="str">
        <f>IF($A14&lt;&gt;"",IF(IFERROR('7. Position (current_at exit)'!AP14,"")="", "",IFERROR('7. Position (current_at exit)'!AP14,"")),"")</f>
        <v/>
      </c>
      <c r="DL14" s="360" t="str">
        <f>IF($A14&lt;&gt;"",IF(IFERROR('7. Position (current_at exit)'!AQ14,"")="", "",IFERROR('7. Position (current_at exit)'!AQ14,"")),"")</f>
        <v/>
      </c>
      <c r="DM14" s="17" t="str">
        <f>IF(OR($F14="Equity - Publicly Traded", $F14="Equity - Private"), IF($A14&lt;&gt;"",IF(IFERROR('6. Position (at entry)'!N14,"")="", "Mandatory: Tab 6",IFERROR('6. Position (at entry)'!N14,"")),""), IF($A14&lt;&gt;"",IF(IFERROR('6. Position (at entry)'!N14,"")="", "",IFERROR('6. Position (at entry)'!N14,"")),""))</f>
        <v/>
      </c>
      <c r="DN14" s="17" t="str">
        <f>IF(OR($F14="Equity - Publicly Traded", $F14="Equity - Private"), IF($A14&lt;&gt;"",IF(IFERROR('6. Position (at entry)'!O14,"")="", "Mandatory: Tab 6",IFERROR('6. Position (at entry)'!O14,"")),""), IF($A14&lt;&gt;"",IF(IFERROR('6. Position (at entry)'!O14,"")="", "",IFERROR('6. Position (at entry)'!O14,"")),""))</f>
        <v/>
      </c>
      <c r="DO14" s="17" t="str">
        <f>IF(OR($F14="Equity - Publicly Traded", $F14="Equity - Private"), IF($A14&lt;&gt;"",IF(IFERROR('6. Position (at entry)'!P14,"")="", "Mandatory: Tab 6",IFERROR('6. Position (at entry)'!P14,"")),""), IF($A14&lt;&gt;"",IF(IFERROR('6. Position (at entry)'!P14,"")="", "",IFERROR('6. Position (at entry)'!P14,"")),""))</f>
        <v/>
      </c>
      <c r="DP14" s="17" t="str">
        <f>IF(OR($F14="Equity - Publicly Traded", $F14="Equity - Private"), IF($A14&lt;&gt;"",IF(IFERROR('6. Position (at entry)'!Q14,"")="", "Mandatory: Tab 6",IFERROR('6. Position (at entry)'!Q14,"")),""), IF($A14&lt;&gt;"",IF(IFERROR('6. Position (at entry)'!Q14,"")="", "",IFERROR('6. Position (at entry)'!Q14,"")),""))</f>
        <v/>
      </c>
      <c r="DQ14" s="18" t="str">
        <f>IF(OR($F14="Equity - Publicly Traded", $F14="Equity - Private"), IF($A14&lt;&gt;"",IF(IFERROR('6. Position (at entry)'!R14,"")="", "Mandatory: Tab 6",IFERROR('6. Position (at entry)'!R14,"")),""), IF($A14&lt;&gt;"",IF(IFERROR('6. Position (at entry)'!R14,"")="", "",IFERROR('6. Position (at entry)'!R14,"")),""))</f>
        <v/>
      </c>
      <c r="DR14" s="18" t="str">
        <f>IF(OR($F14="Equity - Publicly Traded", $F14="Equity - Private"), IF($A14&lt;&gt;"",IF(IFERROR('6. Position (at entry)'!S14,"")="", "Mandatory: Tab 6",IFERROR('6. Position (at entry)'!S14,"")),""), IF($A14&lt;&gt;"",IF(IFERROR('6. Position (at entry)'!S14,"")="", "",IFERROR('6. Position (at entry)'!S14,"")),""))</f>
        <v/>
      </c>
      <c r="DS14" s="17" t="str">
        <f>IF(OR($F14="Equity - Publicly Traded", $F14="Equity - Private"), IF($A14&lt;&gt;"",IF(IFERROR('6. Position (at entry)'!T14,"")="", "Mandatory: Tab 6",IFERROR('6. Position (at entry)'!T14,"")),""), IF($A14&lt;&gt;"",IF(IFERROR('6. Position (at entry)'!T14,"")="", "",IFERROR('6. Position (at entry)'!T14,"")),""))</f>
        <v/>
      </c>
      <c r="DT14" s="16" t="str">
        <f>IF(OR($F14="Equity - Publicly Traded", $F14="Equity - Private"), IF($A14&lt;&gt;"",IF(IFERROR('6. Position (at entry)'!U14,"")="", "Mandatory: Tab 6",IFERROR('6. Position (at entry)'!U14,"")),""), IF($A14&lt;&gt;"",IF(IFERROR('6. Position (at entry)'!U14,"")="", "",IFERROR('6. Position (at entry)'!U14,"")),""))</f>
        <v/>
      </c>
      <c r="DU14" s="16" t="str">
        <f>IF(OR($F14="Equity - Publicly Traded", $F14="Equity - Private"), IF($A14&lt;&gt;"",IF(IFERROR('6. Position (at entry)'!V14,"")="", "",IFERROR('6. Position (at entry)'!V14,"")),""), IF($A14&lt;&gt;"",IF(IFERROR('6. Position (at entry)'!V14,"")="", "",IFERROR('6. Position (at entry)'!V14,"")),""))</f>
        <v/>
      </c>
      <c r="DV14" s="239" t="str">
        <f>IF(OR($F14="Equity - Publicly Traded", $F14="Equity - Private"), IF($A14&lt;&gt;"",IF(IFERROR('6. Position (at entry)'!W14,"")="", "",IFERROR('6. Position (at entry)'!W14,"")),""), IF($A14&lt;&gt;"",IF(IFERROR('6. Position (at entry)'!W14,"")="", "",IFERROR('6. Position (at entry)'!W14,"")),""))</f>
        <v/>
      </c>
      <c r="DW14" s="239" t="str">
        <f>IF(OR($F14="Equity - Publicly Traded", $F14="Equity - Private"), IF($A14&lt;&gt;"",IF(IFERROR('6. Position (at entry)'!X14,"")="", "",IFERROR('6. Position (at entry)'!X14,"")),""), IF($A14&lt;&gt;"",IF(IFERROR('6. Position (at entry)'!X14,"")="", "",IFERROR('6. Position (at entry)'!X14,"")),""))</f>
        <v/>
      </c>
      <c r="DX14" s="239" t="str">
        <f>IF(OR($F14="Equity - Publicly Traded", $F14="Equity - Private"), IF($A14&lt;&gt;"",IF(IFERROR('6. Position (at entry)'!Y14,"")="", "",IFERROR('6. Position (at entry)'!Y14,"")),""), IF($A14&lt;&gt;"",IF(IFERROR('6. Position (at entry)'!Y14,"")="", "",IFERROR('6. Position (at entry)'!Y14,"")),""))</f>
        <v/>
      </c>
      <c r="DY14" s="360" t="str">
        <f>IF($A14&lt;&gt;"",IF(IFERROR('6. Position (at entry)'!Z14,"")="", "",IFERROR('6. Position (at entry)'!Z14,"")),"")</f>
        <v/>
      </c>
      <c r="DZ14" s="76" t="str">
        <f>IF($A14&lt;&gt;"",IF(IFERROR('6. Position (at entry)'!AA14,"")="", "",IFERROR('6. Position (at entry)'!AA14,"")),"")</f>
        <v/>
      </c>
      <c r="EA14" s="76" t="str">
        <f>IF($A14&lt;&gt;"",IF(IFERROR('6. Position (at entry)'!AB14,"")="", "",IFERROR('6. Position (at entry)'!AB14,"")),"")</f>
        <v/>
      </c>
      <c r="EB14" s="78" t="str">
        <f>IF($A14&lt;&gt;"",IF(IFERROR('6. Position (at entry)'!AC14,"")="", "",IFERROR('6. Position (at entry)'!AC14,"")),"")</f>
        <v/>
      </c>
      <c r="EC14" s="78" t="str">
        <f>IF($A14&lt;&gt;"",IF(IFERROR('6. Position (at entry)'!AD14,"")="", "",IFERROR('6. Position (at entry)'!AD14,"")),"")</f>
        <v/>
      </c>
      <c r="ED14" s="226" t="str">
        <f>IF($A14&lt;&gt;"",IF(IFERROR('6. Position (at entry)'!AE14,"")="", "",IFERROR('6. Position (at entry)'!AE14,"")),"")</f>
        <v/>
      </c>
      <c r="EE14" s="80"/>
      <c r="EF14" s="80" t="str">
        <f>IF($A14&lt;&gt;"",IF(IFERROR('6. Position (at entry)'!AG14,"")="", "",IFERROR('6. Position (at entry)'!AG14,"")),"")</f>
        <v/>
      </c>
      <c r="EG14" s="80" t="str">
        <f>IF($A14&lt;&gt;"",IF(IFERROR('6. Position (at entry)'!AH14,"")="", "",IFERROR('6. Position (at entry)'!AH14,"")),"")</f>
        <v/>
      </c>
      <c r="EH14" s="360" t="str">
        <f>IF($A14&lt;&gt;"",IF(IFERROR('6. Position (at entry)'!AI14,"")="", "",IFERROR('6. Position (at entry)'!AI14,"")),"")</f>
        <v/>
      </c>
    </row>
    <row r="15" spans="1:139" ht="15" customHeight="1" x14ac:dyDescent="0.2">
      <c r="A15" s="16" t="str">
        <f>IF(ISBLANK('6. Position (at entry)'!A15), "", '6. Position (at entry)'!A15)</f>
        <v/>
      </c>
      <c r="B15" s="347" t="str">
        <f>IF($A15&lt;&gt;"",IF(IFERROR('6. Position (at entry)'!B15,"")="", "Mandatory: Tab 6",IFERROR('6. Position (at entry)'!B15,"")),"")</f>
        <v/>
      </c>
      <c r="C15" s="16" t="str">
        <f>IF($A15&lt;&gt;"",IF(IFERROR(VLOOKUP($A15, '4. Company (at entry)'!$1:$1048576,2,FALSE),"")="","Mandatory: Tab 4",IFERROR(VLOOKUP($A15, '4. Company (at entry)'!$1:$1048576,2,FALSE),"")), "")</f>
        <v/>
      </c>
      <c r="D15" s="16" t="str">
        <f>IF($A15&lt;&gt;"",IF(IFERROR('7. Position (current_at exit)'!D15,"")="", "Mandatory: Tab 7",IFERROR('7. Position (current_at exit)'!D15,"")),"")</f>
        <v/>
      </c>
      <c r="E15" s="16" t="str">
        <f>IF($A15&lt;&gt;"",IF(IFERROR('7. Position (current_at exit)'!E15,"")="", "Mandatory: Tab 7",IFERROR('7. Position (current_at exit)'!E15,"")),"")</f>
        <v/>
      </c>
      <c r="F15" s="16" t="str">
        <f>IF($A15&lt;&gt;"",IF(IFERROR('6. Position (at entry)'!D15,"")="", "Mandatory: Tab 6",IFERROR('6. Position (at entry)'!D15,"")),"")</f>
        <v/>
      </c>
      <c r="G15" s="16" t="str">
        <f>IF($A15&lt;&gt;"",IF(IFERROR('6. Position (at entry)'!E15,"")="", "Mandatory: Tab 6",IFERROR('6. Position (at entry)'!E15,"")),"")</f>
        <v/>
      </c>
      <c r="H15" s="16" t="str">
        <f>IF($A15&lt;&gt;"",IF(IFERROR('6. Position (at entry)'!F15,"")="", "Mandatory: Tab 6",IFERROR('6. Position (at entry)'!F15,"")),"")</f>
        <v/>
      </c>
      <c r="I15" s="16" t="str">
        <f>IF($A15&lt;&gt;"",IF(IFERROR('6. Position (at entry)'!G15,"")="", "Mandatory: Tab 6",IFERROR('6. Position (at entry)'!G15,"")),"")</f>
        <v/>
      </c>
      <c r="J15" s="16" t="str">
        <f>IF($A15&lt;&gt;"",IF(IFERROR('6. Position (at entry)'!H15,"")="", "Mandatory: Tab 6",IFERROR('6. Position (at entry)'!H15,"")),"")</f>
        <v/>
      </c>
      <c r="K15" s="159" t="str">
        <f>IF($A15&lt;&gt;"",IF(IFERROR('6. Position (at entry)'!I15,"")="", "Mandatory: Tab 6",IFERROR('6. Position (at entry)'!I15,"")),"")</f>
        <v/>
      </c>
      <c r="L15" s="16" t="str">
        <f>IF($A15&lt;&gt;"",IF(IFERROR('6. Position (at entry)'!J15,"")="", "Mandatory: Tab 6",IFERROR('6. Position (at entry)'!J15,"")),"")</f>
        <v/>
      </c>
      <c r="M15" s="16" t="str">
        <f>IF($A15&lt;&gt;"",IF(IFERROR('6. Position (at entry)'!K15,"")="", "Mandatory: Tab 6",IFERROR('6. Position (at entry)'!K15,"")),"")</f>
        <v/>
      </c>
      <c r="N15" s="16" t="str">
        <f>IF($A15&lt;&gt;"",IF(IFERROR('6. Position (at entry)'!L15,"")="", "",IFERROR('6. Position (at entry)'!L15,"")),"")</f>
        <v/>
      </c>
      <c r="O15" s="360" t="str">
        <f>IF($A15&lt;&gt;"",IF(IFERROR('6. Position (at entry)'!M15,"")="", "",IFERROR('6. Position (at entry)'!M15,"")),"")</f>
        <v/>
      </c>
      <c r="P15" s="16" t="str">
        <f>IF($A15&lt;&gt;"",IF(IFERROR(VLOOKUP($A15,'5. Company (current_at exit)'!$1:$1048576,3,FALSE),"")="","",IFERROR(VLOOKUP($A15,'5. Company (current_at exit)'!$1:$1048576,3,FALSE),"")), "")</f>
        <v/>
      </c>
      <c r="Q15" s="16" t="str">
        <f>IF($A15&lt;&gt;"",IF(IFERROR(VLOOKUP($A15,'5. Company (current_at exit)'!$1:$1048576,4,FALSE),"")="","",IFERROR(VLOOKUP($A15,'5. Company (current_at exit)'!$1:$1048576,4,FALSE),"")), "")</f>
        <v/>
      </c>
      <c r="R15" s="16" t="str">
        <f>IF($A15&lt;&gt;"",IF(IFERROR(VLOOKUP($A15,'5. Company (current_at exit)'!$1:$1048576,5,FALSE),"")="","",IFERROR(VLOOKUP($A15,'5. Company (current_at exit)'!$1:$1048576,5,FALSE),"")), "")</f>
        <v/>
      </c>
      <c r="S15" s="16" t="str">
        <f>IF($A15&lt;&gt;"",IF(IFERROR(VLOOKUP($A15,'5. Company (current_at exit)'!$1:$1048576,6,FALSE),"")="","",IFERROR(VLOOKUP($A15,'5. Company (current_at exit)'!$1:$1048576,6,FALSE),"")), "")</f>
        <v/>
      </c>
      <c r="T15" s="16" t="str">
        <f>IF($A15&lt;&gt;"",IF(IFERROR(VLOOKUP($A15,'5. Company (current_at exit)'!$1:$1048576,7,FALSE),"")="","Mandatory: Tab 5",IFERROR(VLOOKUP($A15,'5. Company (current_at exit)'!$1:$1048576,7,FALSE),"")), "")</f>
        <v/>
      </c>
      <c r="U15" s="72" t="str">
        <f>IF($A15&lt;&gt;"",IF(IFERROR(VLOOKUP($A15,'5. Company (current_at exit)'!$1:$1048576,8,FALSE),"")="","Mandatory: Tab 5",IFERROR(VLOOKUP($A15,'5. Company (current_at exit)'!$1:$1048576,8,FALSE),"")), "")</f>
        <v/>
      </c>
      <c r="V15" s="16" t="str">
        <f>IF($A15&lt;&gt;"",IF(IFERROR(VLOOKUP($A15,'5. Company (current_at exit)'!$1:$1048576,9,FALSE),"")="","",IFERROR(VLOOKUP($A15,'5. Company (current_at exit)'!$1:$1048576,9,FALSE),"")), "")</f>
        <v/>
      </c>
      <c r="W15" s="16" t="str">
        <f>IF($A15&lt;&gt;"",IF(IFERROR(VLOOKUP($A15,'5. Company (current_at exit)'!$1:$1048576,10,FALSE),"")="","Mandatory: Tab 5",IFERROR(VLOOKUP($A15,'5. Company (current_at exit)'!$1:$1048576,10,FALSE),"")), "")</f>
        <v/>
      </c>
      <c r="X15" s="73" t="str">
        <f>IF($A15&lt;&gt;"",IF(IFERROR(VLOOKUP($A15,'5. Company (current_at exit)'!$1:$1048576,11,FALSE),"")="","Mandatory: Tab 5",IFERROR(VLOOKUP($A15,'5. Company (current_at exit)'!$1:$1048576,11,FALSE),"")), "")</f>
        <v/>
      </c>
      <c r="Y15" s="73" t="str">
        <f>IF($A15&lt;&gt;"",IF(IFERROR(VLOOKUP($A15,'5. Company (current_at exit)'!$1:$1048576,12,FALSE),"")="","",IFERROR(VLOOKUP($A15,'5. Company (current_at exit)'!$1:$1048576,12,FALSE),"")), "")</f>
        <v/>
      </c>
      <c r="Z15" s="73" t="str">
        <f>IF($A15&lt;&gt;"",IF(IFERROR(VLOOKUP($A15,'5. Company (current_at exit)'!$1:$1048576,13,FALSE),"")="","",IFERROR(VLOOKUP($A15,'5. Company (current_at exit)'!$1:$1048576,13,FALSE),"")), "")</f>
        <v/>
      </c>
      <c r="AA15" s="16" t="str">
        <f>IF($A15&lt;&gt;"",IF(IFERROR(VLOOKUP($A15,'5. Company (current_at exit)'!$1:$1048576,14,FALSE),"")="","Mandatory: Tab 5",IFERROR(VLOOKUP($A15,'5. Company (current_at exit)'!$1:$1048576,14,FALSE),"")), "")</f>
        <v/>
      </c>
      <c r="AB15" s="16" t="str">
        <f>IF($A15&lt;&gt;"",IF(IFERROR(VLOOKUP($A15,'5. Company (current_at exit)'!$1:$1048576,15,FALSE),"")="","Mandatory: Tab 5",IFERROR(VLOOKUP($A15,'5. Company (current_at exit)'!$1:$1048576,15,FALSE),"")), "")</f>
        <v/>
      </c>
      <c r="AC15" s="76" t="str">
        <f>IF($A15&lt;&gt;"",IF(IFERROR(VLOOKUP($A15,'5. Company (current_at exit)'!$1:$1048576,16,FALSE),"")="","",IFERROR(VLOOKUP($A15,'5. Company (current_at exit)'!$1:$1048576,16,FALSE),"")), "")</f>
        <v/>
      </c>
      <c r="AD15" s="16" t="str">
        <f>IF($A15&lt;&gt;"",IF(IFERROR(VLOOKUP($A15,'5. Company (current_at exit)'!$1:$1048576,17,FALSE),"")="","",IFERROR(VLOOKUP($A15,'5. Company (current_at exit)'!$1:$1048576,17,FALSE),"")), "")</f>
        <v/>
      </c>
      <c r="AE15" s="401" t="str">
        <f>IF($A15&lt;&gt;"",IF(IFERROR(VLOOKUP($A15,'5. Company (current_at exit)'!$1:$1048576,18,FALSE),"")="","",IFERROR(VLOOKUP($A15,'5. Company (current_at exit)'!$1:$1048576,18,FALSE),"")), "")</f>
        <v/>
      </c>
      <c r="AF15" s="16" t="str">
        <f>IF($A15&lt;&gt;"",IF(IFERROR(VLOOKUP($A15,'5. Company (current_at exit)'!$1:$1048576,19,FALSE),"")="","Mandatory: Tab 5",IFERROR(VLOOKUP($A15,'5. Company (current_at exit)'!$1:$1048576,19,FALSE),"")), "")</f>
        <v/>
      </c>
      <c r="AG15" s="159" t="str">
        <f>IF($AF15="Yes",IF($A15&lt;&gt;"",IF(IFERROR(VLOOKUP($A15,'5. Company (current_at exit)'!$1:$1048576,20,FALSE),"")="","Mandatory: Tab 5",IFERROR(VLOOKUP($A15,'5. Company (current_at exit)'!$1:$1048576,20,FALSE),"")), ""),IF($A15&lt;&gt;"",IF(IFERROR(VLOOKUP($A15,'5. Company (current_at exit)'!$1:$1048576,20,FALSE),"")="","",IFERROR(VLOOKUP($A15,'5. Company (current_at exit)'!$1:$1048576,20,FALSE),"")), ""))</f>
        <v/>
      </c>
      <c r="AH15" s="159" t="str">
        <f>IF($AF15="Yes",IF($A15&lt;&gt;"",IF(IFERROR(VLOOKUP($A15,'5. Company (current_at exit)'!$1:$1048576,21,FALSE),"")="","Mandatory: Tab 5",IFERROR(VLOOKUP($A15,'5. Company (current_at exit)'!$1:$1048576,21,FALSE),"")), ""),IF($A15&lt;&gt;"",IF(IFERROR(VLOOKUP($A15,'5. Company (current_at exit)'!$1:$1048576,21,FALSE),"")="","",IFERROR(VLOOKUP($A15,'5. Company (current_at exit)'!$1:$1048576,21,FALSE),"")), ""))</f>
        <v/>
      </c>
      <c r="AI15" s="69" t="str">
        <f>IF($AF15="Yes",IF($A15&lt;&gt;"",IF(IFERROR(VLOOKUP($A15,'5. Company (current_at exit)'!$1:$1048576,22,FALSE),"")="","Mandatory: Tab 5",IFERROR(VLOOKUP($A15,'5. Company (current_at exit)'!$1:$1048576,22,FALSE),"")), ""),IF($A15&lt;&gt;"",IF(IFERROR(VLOOKUP($A15,'5. Company (current_at exit)'!$1:$1048576,22,FALSE),"")="","",IFERROR(VLOOKUP($A15,'5. Company (current_at exit)'!$1:$1048576,22,FALSE),"")), ""))</f>
        <v/>
      </c>
      <c r="AJ15" s="69" t="str">
        <f>IF($AF15="Yes",IF($A15&lt;&gt;"",IF(IFERROR(VLOOKUP($A15,'5. Company (current_at exit)'!$1:$1048576,23,FALSE),"")="","Mandatory: Tab 5",IFERROR(VLOOKUP($A15,'5. Company (current_at exit)'!$1:$1048576,23,FALSE),"")), ""),IF($A15&lt;&gt;"",IF(IFERROR(VLOOKUP($A15,'5. Company (current_at exit)'!$1:$1048576,23,FALSE),"")="","",IFERROR(VLOOKUP($A15,'5. Company (current_at exit)'!$1:$1048576,23,FALSE),"")), ""))</f>
        <v/>
      </c>
      <c r="AK15" s="159" t="str">
        <f>IF($AF15="Yes",IF($A15&lt;&gt;"",IF(IFERROR(VLOOKUP($A15,'5. Company (current_at exit)'!$1:$1048576,24,FALSE),"")="","",IFERROR(VLOOKUP($A15,'5. Company (current_at exit)'!$1:$1048576,24,FALSE),"")), ""),IF($A15&lt;&gt;"",IF(IFERROR(VLOOKUP($A15,'5. Company (current_at exit)'!$1:$1048576,24,FALSE),"")="","",IFERROR(VLOOKUP($A15,'5. Company (current_at exit)'!$1:$1048576,24,FALSE),"")), ""))</f>
        <v/>
      </c>
      <c r="AL15" s="403" t="str">
        <f>IF($A15&lt;&gt;"",IF(IFERROR(VLOOKUP($A15,'5. Company (current_at exit)'!$1:$1048576,25,FALSE),"")="","",IFERROR(VLOOKUP($A15,'5. Company (current_at exit)'!$1:$1048576,25,FALSE),"")), "")</f>
        <v/>
      </c>
      <c r="AM15" s="17" t="str">
        <f>IF($A15&lt;&gt;"",IF(IFERROR(VLOOKUP($A15,'5. Company (current_at exit)'!$1:$1048576,26,FALSE),"")="","Mandatory: Tab 5",IFERROR(VLOOKUP($A15,'5. Company (current_at exit)'!$1:$1048576,26,FALSE),"")), "")</f>
        <v/>
      </c>
      <c r="AN15" s="17" t="str">
        <f>IF($A15&lt;&gt;"",IF(IFERROR(VLOOKUP($A15,'5. Company (current_at exit)'!$1:$1048576,27,FALSE),"")="","Mandatory: Tab 5",IFERROR(VLOOKUP($A15,'5. Company (current_at exit)'!$1:$1048576,27,FALSE),"")), "")</f>
        <v/>
      </c>
      <c r="AO15" s="17" t="str">
        <f>IF($A15&lt;&gt;"",IF(IFERROR(VLOOKUP($A15,'5. Company (current_at exit)'!$1:$1048576,28,FALSE),"")="","Mandatory: Tab 5",IFERROR(VLOOKUP($A15,'5. Company (current_at exit)'!$1:$1048576,28,FALSE),"")), "")</f>
        <v/>
      </c>
      <c r="AP15" s="17" t="str">
        <f>IF($A15&lt;&gt;"",IF(IFERROR(VLOOKUP($A15,'5. Company (current_at exit)'!$1:$1048576,29,FALSE),"")="","Mandatory: Tab 5",IFERROR(VLOOKUP($A15,'5. Company (current_at exit)'!$1:$1048576,29,FALSE),"")), "")</f>
        <v/>
      </c>
      <c r="AQ15" s="17" t="str">
        <f>IF($A15&lt;&gt;"",IF(IFERROR(VLOOKUP($A15,'5. Company (current_at exit)'!$1:$1048576,30,FALSE),"")="","Mandatory: Tab 5",IFERROR(VLOOKUP($A15,'5. Company (current_at exit)'!$1:$1048576,30,FALSE),"")), "")</f>
        <v/>
      </c>
      <c r="AR15" s="17" t="str">
        <f>IF($A15&lt;&gt;"",IF(IFERROR(VLOOKUP($A15,'5. Company (current_at exit)'!$1:$1048576,31,FALSE),"")="","Mandatory: Tab 5",IFERROR(VLOOKUP($A15,'5. Company (current_at exit)'!$1:$1048576,31,FALSE),"")), "")</f>
        <v/>
      </c>
      <c r="AS15" s="17" t="str">
        <f>IF($A15&lt;&gt;"",IF(IFERROR(VLOOKUP($A15,'5. Company (current_at exit)'!$1:$1048576,32,FALSE),"")="","Mandatory: Tab 5",IFERROR(VLOOKUP($A15,'5. Company (current_at exit)'!$1:$1048576,32,FALSE),"")), "")</f>
        <v/>
      </c>
      <c r="AT15" s="17" t="str">
        <f>IF($A15&lt;&gt;"",IF(IFERROR(VLOOKUP($A15,'5. Company (current_at exit)'!$1:$1048576,33,FALSE),"")="","Mandatory: Tab 5",IFERROR(VLOOKUP($A15,'5. Company (current_at exit)'!$1:$1048576,33,FALSE),"")), "")</f>
        <v/>
      </c>
      <c r="AU15" s="17" t="str">
        <f>IF($A15&lt;&gt;"",IF(IFERROR(VLOOKUP($A15,'5. Company (current_at exit)'!$1:$1048576,34,FALSE),"")="","",IFERROR(VLOOKUP($A15,'5. Company (current_at exit)'!$1:$1048576,34,FALSE),"")), "")</f>
        <v/>
      </c>
      <c r="AV15" s="241" t="str">
        <f>IF($A15&lt;&gt;"",IF(IFERROR(VLOOKUP($A15,'5. Company (current_at exit)'!$1:$1048576,35,FALSE),"")="","",IFERROR(VLOOKUP($A15,'5. Company (current_at exit)'!$1:$1048576,35,FALSE),"")), "")</f>
        <v/>
      </c>
      <c r="AW15" s="17" t="str">
        <f>IF($D15="Fully Exited",IF($A15&lt;&gt;"",IF(IFERROR(VLOOKUP($A15,'5. Company (current_at exit)'!$1:$1048576,36,FALSE),"")="","",IFERROR(VLOOKUP($A15,'5. Company (current_at exit)'!$1:$1048576,36,FALSE),"")), ""),IF($A15&lt;&gt;"",IF(IFERROR(VLOOKUP($A15,'5. Company (current_at exit)'!$1:$1048576,36,FALSE),"")="","",IFERROR(VLOOKUP($A15,'5. Company (current_at exit)'!$1:$1048576,36,FALSE),"")), ""))</f>
        <v/>
      </c>
      <c r="AX15" s="239" t="str">
        <f>IF($A15&lt;&gt;"",IF(IFERROR(VLOOKUP($A15,'5. Company (current_at exit)'!$1:$1048576,37,FALSE),"")="","",IFERROR(VLOOKUP($A15,'5. Company (current_at exit)'!$1:$1048576,37,FALSE),"")), "")</f>
        <v/>
      </c>
      <c r="AY15" s="204" t="str">
        <f>IF($A15&lt;&gt;"",IF(IFERROR(VLOOKUP($A15,'5. Company (current_at exit)'!$1:$1048576,38,FALSE),"")="","",IFERROR(VLOOKUP($A15,'5. Company (current_at exit)'!$1:$1048576,38,FALSE),"")), "")</f>
        <v/>
      </c>
      <c r="AZ15" s="244" t="str">
        <f>IF($A15&lt;&gt;"",IF(IFERROR(VLOOKUP($A15,'5. Company (current_at exit)'!$1:$1048576,39,FALSE),"")="","",IFERROR(VLOOKUP($A15,'5. Company (current_at exit)'!$1:$1048576,39,FALSE),"")), "")</f>
        <v/>
      </c>
      <c r="BA15" s="244" t="str">
        <f>IF($A15&lt;&gt;"",IF(IFERROR(VLOOKUP($A15,'5. Company (current_at exit)'!$1:$1048576,40,FALSE),"")="","",IFERROR(VLOOKUP($A15,'5. Company (current_at exit)'!$1:$1048576,40,FALSE),"")), "")</f>
        <v/>
      </c>
      <c r="BB15" s="244" t="str">
        <f>IF($A15&lt;&gt;"",IF(IFERROR(VLOOKUP($A15,'5. Company (current_at exit)'!$1:$1048576,41,FALSE),"")="","",IFERROR(VLOOKUP($A15,'5. Company (current_at exit)'!$1:$1048576,41,FALSE),"")), "")</f>
        <v/>
      </c>
      <c r="BC15" s="76" t="str">
        <f>IF($A15&lt;&gt;"",IF(IFERROR(VLOOKUP($A15,'5. Company (current_at exit)'!$1:$1048576,42,FALSE),"")="","",IFERROR(VLOOKUP($A15,'5. Company (current_at exit)'!$1:$1048576,42,FALSE),"")), "")</f>
        <v/>
      </c>
      <c r="BD15" s="76" t="str">
        <f>IF($A15&lt;&gt;"",IF(IFERROR(VLOOKUP($A15,'5. Company (current_at exit)'!$1:$1048576,43,FALSE),"")="","",IFERROR(VLOOKUP($A15,'5. Company (current_at exit)'!$1:$1048576,43,FALSE),"")), "")</f>
        <v/>
      </c>
      <c r="BE15" s="239" t="str">
        <f>IF($A15&lt;&gt;"",IF(IFERROR(VLOOKUP($A15,'5. Company (current_at exit)'!$1:$1048576,44,FALSE),"")="","",IFERROR(VLOOKUP($A15,'5. Company (current_at exit)'!$1:$1048576,44,FALSE),"")), "")</f>
        <v/>
      </c>
      <c r="BF15" s="239" t="str">
        <f>IF($A15&lt;&gt;"",IF(IFERROR(VLOOKUP($A15,'5. Company (current_at exit)'!$1:$1048576,45,FALSE),"")="","",IFERROR(VLOOKUP($A15,'5. Company (current_at exit)'!$1:$1048576,45,FALSE),"")), "")</f>
        <v/>
      </c>
      <c r="BG15" s="239" t="str">
        <f>IF($A15&lt;&gt;"",IF(IFERROR(VLOOKUP($A15,'5. Company (current_at exit)'!$1:$1048576,46,FALSE),"")="","",IFERROR(VLOOKUP($A15,'5. Company (current_at exit)'!$1:$1048576,46,FALSE),"")), "")</f>
        <v/>
      </c>
      <c r="BH15" s="239" t="str">
        <f>IF($A15&lt;&gt;"",IF(IFERROR(VLOOKUP($A15,'5. Company (current_at exit)'!$1:$1048576,47,FALSE),"")="","",IFERROR(VLOOKUP($A15,'5. Company (current_at exit)'!$1:$1048576,47,FALSE),"")), "")</f>
        <v/>
      </c>
      <c r="BI15" s="239" t="str">
        <f>IF($A15&lt;&gt;"",IF(IFERROR(VLOOKUP($A15,'5. Company (current_at exit)'!$1:$1048576,48,FALSE),"")="","",IFERROR(VLOOKUP($A15,'5. Company (current_at exit)'!$1:$1048576,48,FALSE),"")), "")</f>
        <v/>
      </c>
      <c r="BJ15" s="360" t="str">
        <f>IF($A15&lt;&gt;"",IF(IFERROR(VLOOKUP($A15,'5. Company (current_at exit)'!$1:$1048576,49,FALSE),"")="","",IFERROR(VLOOKUP($A15,'5. Company (current_at exit)'!$1:$1048576,49,FALSE),"")), "")</f>
        <v/>
      </c>
      <c r="BK15" s="76" t="str">
        <f>IF($A15&lt;&gt;"",IF(IFERROR(VLOOKUP($A15,'5. Company (current_at exit)'!$1:$1048576,50,FALSE),"")="","Mandatory: Tab 5",IFERROR(VLOOKUP($A15,'5. Company (current_at exit)'!$1:$1048576,50,FALSE),"")), "")</f>
        <v/>
      </c>
      <c r="BL15" s="483" t="str">
        <f>IF($A15&lt;&gt;"",IF(IFERROR(VLOOKUP($A15,'5. Company (current_at exit)'!$1:$1048576,51,FALSE),"")="","Mandatory: Tab 5",IFERROR(VLOOKUP($A15,'5. Company (current_at exit)'!$1:$1048576,51,FALSE),"")), "")</f>
        <v/>
      </c>
      <c r="BM15" s="483" t="str">
        <f>IF($A15&lt;&gt;"",IF(IFERROR(VLOOKUP($A15,'5. Company (current_at exit)'!$1:$1048576,52,FALSE),"")="","Mandatory: Tab 5",IFERROR(VLOOKUP($A15,'5. Company (current_at exit)'!$1:$1048576,52,FALSE),"")), "")</f>
        <v/>
      </c>
      <c r="BN15" s="483" t="str">
        <f>IF($A15&lt;&gt;"",IF(IFERROR(VLOOKUP($A15,'5. Company (current_at exit)'!$1:$1048576,53,FALSE),"")="","Mandatory: Tab 5",IFERROR(VLOOKUP($A15,'5. Company (current_at exit)'!$1:$1048576,53,FALSE),"")), "")</f>
        <v/>
      </c>
      <c r="BO15" s="360" t="str">
        <f>IF($A15&lt;&gt;"",IF(IFERROR(VLOOKUP($A15,'5. Company (current_at exit)'!$1:$1048576,54,FALSE),"")="","",IFERROR(VLOOKUP($A15,'5. Company (current_at exit)'!$1:$1048576,54,FALSE),"")), "")</f>
        <v/>
      </c>
      <c r="BP15" s="17" t="str">
        <f>IF($A15&lt;&gt;"",IF(IFERROR(VLOOKUP($A15, '4. Company (at entry)'!$1:$1048576,3,FALSE),"")="","Mandatory: Tab 4",IFERROR(VLOOKUP($A15, '4. Company (at entry)'!$1:$1048576,3,FALSE),"")), "")</f>
        <v/>
      </c>
      <c r="BQ15" s="17" t="str">
        <f>IF($A15&lt;&gt;"",IF(IFERROR(VLOOKUP($A15, '4. Company (at entry)'!$1:$1048576,4,FALSE),"")="","Mandatory: Tab 4",IFERROR(VLOOKUP($A15, '4. Company (at entry)'!$1:$1048576,4,FALSE),"")), "")</f>
        <v/>
      </c>
      <c r="BR15" s="17" t="str">
        <f>IF($A15&lt;&gt;"",IF(IFERROR(VLOOKUP($A15, '4. Company (at entry)'!$1:$1048576,5,FALSE),"")="","Mandatory: Tab 4",IFERROR(VLOOKUP($A15, '4. Company (at entry)'!$1:$1048576,5,FALSE),"")), "")</f>
        <v/>
      </c>
      <c r="BS15" s="17" t="str">
        <f>IF($A15&lt;&gt;"",IF(IFERROR(VLOOKUP($A15, '4. Company (at entry)'!$1:$1048576,6,FALSE),"")="","Mandatory: Tab 4",IFERROR(VLOOKUP($A15, '4. Company (at entry)'!$1:$1048576,6,FALSE),"")), "")</f>
        <v/>
      </c>
      <c r="BT15" s="17" t="str">
        <f>IF($A15&lt;&gt;"",IF(IFERROR(VLOOKUP($A15, '4. Company (at entry)'!$1:$1048576,7,FALSE),"")="","Mandatory: Tab 4",IFERROR(VLOOKUP($A15, '4. Company (at entry)'!$1:$1048576,7,FALSE),"")), "")</f>
        <v/>
      </c>
      <c r="BU15" s="17" t="str">
        <f>IF($A15&lt;&gt;"",IF(IFERROR(VLOOKUP($A15, '4. Company (at entry)'!$1:$1048576,8,FALSE),"")="","Mandatory: Tab 4",IFERROR(VLOOKUP($A15, '4. Company (at entry)'!$1:$1048576,8,FALSE),"")), "")</f>
        <v/>
      </c>
      <c r="BV15" s="17" t="str">
        <f>IF($A15&lt;&gt;"",IF(IFERROR(VLOOKUP($A15, '4. Company (at entry)'!$1:$1048576,9,FALSE),"")="","Mandatory: Tab 4",IFERROR(VLOOKUP($A15, '4. Company (at entry)'!$1:$1048576,9,FALSE),"")), "")</f>
        <v/>
      </c>
      <c r="BW15" s="17" t="str">
        <f>IF($A15&lt;&gt;"",IF(IFERROR(VLOOKUP($A15, '4. Company (at entry)'!$1:$1048576,10,FALSE),"")="","",IFERROR(VLOOKUP($A15, '4. Company (at entry)'!$1:$1048576,10,FALSE),"")), "")</f>
        <v/>
      </c>
      <c r="BX15" s="208" t="str">
        <f>IF($A15&lt;&gt;"",IF(IFERROR(VLOOKUP($A15, '4. Company (at entry)'!$1:$1048576,11,FALSE),"")="","",IFERROR(VLOOKUP($A15, '4. Company (at entry)'!$1:$1048576,11,FALSE),"")), "")</f>
        <v/>
      </c>
      <c r="BY15" s="17" t="str">
        <f>IF($A15&lt;&gt;"",IF(IFERROR(VLOOKUP($A15, '4. Company (at entry)'!$1:$1048576,12,FALSE),"")="","",IFERROR(VLOOKUP($A15, '4. Company (at entry)'!$1:$1048576,12,FALSE),"")), "")</f>
        <v/>
      </c>
      <c r="BZ15" s="360" t="str">
        <f>IF($A15&lt;&gt;"",IF(IFERROR(VLOOKUP($A15, '4. Company (at entry)'!$1:$1048576,13,FALSE),"")="","",IFERROR(VLOOKUP($A15, '4. Company (at entry)'!$1:$1048576,13,FALSE),"")), "")</f>
        <v/>
      </c>
      <c r="CA15" s="17" t="str">
        <f>IF($A15&lt;&gt;"",IF(IFERROR('7. Position (current_at exit)'!F15,"")="", "Mandatory: Tab 7",IFERROR('7. Position (current_at exit)'!F15,"")),"")</f>
        <v/>
      </c>
      <c r="CB15" s="17" t="str">
        <f>IF($D15&lt;&gt;"Pending, Subsequently Closed",IF($A15&lt;&gt;"",IF(IFERROR('7. Position (current_at exit)'!G15,"")="", "Mandatory: Tab 7",IFERROR('7. Position (current_at exit)'!G15,"")),""), IF($A15&lt;&gt;"",IF(IFERROR('7. Position (current_at exit)'!G15,"")="", "",IFERROR('7. Position (current_at exit)'!G15,"")),""))</f>
        <v/>
      </c>
      <c r="CC15" s="17" t="str">
        <f>IF($D15&lt;&gt;"Pending, Subsequently Closed",IF($A15&lt;&gt;"",IF(IFERROR('7. Position (current_at exit)'!H15,"")="", "Mandatory: Tab 7",IFERROR('7. Position (current_at exit)'!H15,"")),""), IF($A15&lt;&gt;"",IF(IFERROR('7. Position (current_at exit)'!H15,"")="", "",IFERROR('7. Position (current_at exit)'!H15,"")),""))</f>
        <v/>
      </c>
      <c r="CD15" s="17" t="str">
        <f>IF($D15&lt;&gt;"Pending, Subsequently Closed",IF($A15&lt;&gt;"",IF(IFERROR('7. Position (current_at exit)'!I15,"")="", "Mandatory: Tab 7",IFERROR('7. Position (current_at exit)'!I15,"")),""), IF($A15&lt;&gt;"",IF(IFERROR('7. Position (current_at exit)'!I15,"")="", "",IFERROR('7. Position (current_at exit)'!I15,"")),""))</f>
        <v/>
      </c>
      <c r="CE15" s="17" t="str">
        <f>IF($D15&lt;&gt;"Pending, Subsequently Closed",IF($A15&lt;&gt;"",IF(IFERROR('7. Position (current_at exit)'!J15,"")="", "Mandatory: Tab 7",IFERROR('7. Position (current_at exit)'!J15,"")),""), IF($A15&lt;&gt;"",IF(IFERROR('7. Position (current_at exit)'!J15,"")="", "",IFERROR('7. Position (current_at exit)'!J15,"")),""))</f>
        <v/>
      </c>
      <c r="CF15" s="208" t="str">
        <f>IF($D15&lt;&gt;"Pending, Subsequently Closed",IF($A15&lt;&gt;"",IF(IFERROR('7. Position (current_at exit)'!K15,"")="", "Mandatory: Tab 7",IFERROR('7. Position (current_at exit)'!K15,"")),""), IF($A15&lt;&gt;"",IF(IFERROR('7. Position (current_at exit)'!K15,"")="", "",IFERROR('7. Position (current_at exit)'!K15,"")),""))</f>
        <v/>
      </c>
      <c r="CG15" s="186" t="str">
        <f>IF($D15&lt;&gt;"Pending, Subsequently Closed",IF($A15&lt;&gt;"",IF(IFERROR('7. Position (current_at exit)'!L15,"")="", "Mandatory: Tab 7",IFERROR('7. Position (current_at exit)'!L15,"")),""), IF($A15&lt;&gt;"",IF(IFERROR('7. Position (current_at exit)'!L15,"")="", "",IFERROR('7. Position (current_at exit)'!L15,"")),""))</f>
        <v/>
      </c>
      <c r="CH15" s="186" t="str">
        <f>IF($D15&lt;&gt;"Pending, Subsequently Closed",IF($A15&lt;&gt;"",IF(IFERROR('7. Position (current_at exit)'!M15,"")="", "Mandatory: Tab 7",IFERROR('7. Position (current_at exit)'!M15,"")),""), IF($A15&lt;&gt;"",IF(IFERROR('7. Position (current_at exit)'!M15,"")="", "",IFERROR('7. Position (current_at exit)'!M15,"")),""))</f>
        <v/>
      </c>
      <c r="CI15" s="186" t="str">
        <f>IF($D15&lt;&gt;"Pending, Subsequently Closed",IF($A15&lt;&gt;"",IF(IFERROR('7. Position (current_at exit)'!N15,"")="", "Mandatory: Tab 7",IFERROR('7. Position (current_at exit)'!N15,"")),""), IF($A15&lt;&gt;"",IF(IFERROR('7. Position (current_at exit)'!N15,"")="", "",IFERROR('7. Position (current_at exit)'!N15,"")),""))</f>
        <v/>
      </c>
      <c r="CJ15" s="408" t="str">
        <f>IF($D15&lt;&gt;"Pending, Subsequently Closed",IF($A15&lt;&gt;"",IF(IFERROR('7. Position (current_at exit)'!O15,"")="", "Mandatory: Tab 7",IFERROR('7. Position (current_at exit)'!O15,"")),""), IF($A15&lt;&gt;"",IF(IFERROR('7. Position (current_at exit)'!O15,"")="", "",IFERROR('7. Position (current_at exit)'!O15,"")),""))</f>
        <v/>
      </c>
      <c r="CK15" s="408" t="str">
        <f>IF($D15&lt;&gt;"Pending, Subsequently Closed",IF($A15&lt;&gt;"",IF(IFERROR('7. Position (current_at exit)'!P15,"")="", "Mandatory: Tab 7",IFERROR('7. Position (current_at exit)'!P15,"")),""), IF($A15&lt;&gt;"",IF(IFERROR('7. Position (current_at exit)'!P15,"")="", "",IFERROR('7. Position (current_at exit)'!P15,"")),""))</f>
        <v/>
      </c>
      <c r="CL15" s="360" t="str">
        <f>IF($A15&lt;&gt;"",IF(IFERROR('7. Position (current_at exit)'!Q15,"")="", "",IFERROR('7. Position (current_at exit)'!Q15,"")),"")</f>
        <v/>
      </c>
      <c r="CM15" s="18" t="str">
        <f>IF($F15&lt;&gt;"Debt",IF($A15&lt;&gt;"",IF(IFERROR('7. Position (current_at exit)'!R15,"")="", "Mandatory: Tab 7",IFERROR('7. Position (current_at exit)'!R15,"")),""), IF($A15&lt;&gt;"",IF(IFERROR('7. Position (current_at exit)'!R15,"")="", "",IFERROR('7. Position (current_at exit)'!R15,"")),""))</f>
        <v/>
      </c>
      <c r="CN15" s="18" t="str">
        <f>IF($F15&lt;&gt;"Debt",IF($A15&lt;&gt;"",IF(IFERROR('7. Position (current_at exit)'!S15,"")="", "Mandatory: Tab 7",IFERROR('7. Position (current_at exit)'!S15,"")),""), IF($A15&lt;&gt;"",IF(IFERROR('7. Position (current_at exit)'!S15,"")="", "",IFERROR('7. Position (current_at exit)'!S15,"")),""))</f>
        <v/>
      </c>
      <c r="CO15" s="17" t="str">
        <f>IF($F15&lt;&gt;"Debt",IF($A15&lt;&gt;"",IF(IFERROR('7. Position (current_at exit)'!T15,"")="", "Mandatory: Tab 7",IFERROR('7. Position (current_at exit)'!T15,"")),""), IF($A15&lt;&gt;"",IF(IFERROR('7. Position (current_at exit)'!T15,"")="", "",IFERROR('7. Position (current_at exit)'!T15,"")),""))</f>
        <v/>
      </c>
      <c r="CP15" s="17" t="str">
        <f>IF($A15&lt;&gt;"",IF(IFERROR('7. Position (current_at exit)'!U15,"")="", "Mandatory: Tab 7",IFERROR('7. Position (current_at exit)'!U15,"")),"")</f>
        <v/>
      </c>
      <c r="CQ15" s="17" t="str">
        <f>IF($F15&lt;&gt;"Debt",IF($A15&lt;&gt;"",IF(IFERROR('7. Position (current_at exit)'!V15,"")="", "Mandatory: Tab 7",IFERROR('7. Position (current_at exit)'!V15,"")),""), IF($A15&lt;&gt;"",IF(IFERROR('7. Position (current_at exit)'!V15,"")="", "",IFERROR('7. Position (current_at exit)'!V15,"")),""))</f>
        <v/>
      </c>
      <c r="CR15" s="16" t="str">
        <f>IF($F15&lt;&gt;"Debt",IF($A15&lt;&gt;"",IF(IFERROR('7. Position (current_at exit)'!W15,"")="", "",IFERROR('7. Position (current_at exit)'!W15,"")),""), IF($A15&lt;&gt;"",IF(IFERROR('7. Position (current_at exit)'!W15,"")="", "",IFERROR('7. Position (current_at exit)'!W15,"")),""))</f>
        <v/>
      </c>
      <c r="CS15" s="80" t="str">
        <f>IF($A15&lt;&gt;"",IF(IFERROR('7. Position (current_at exit)'!X15,"")="", "",IFERROR('7. Position (current_at exit)'!X15,"")),"")</f>
        <v/>
      </c>
      <c r="CT15" s="360" t="str">
        <f>IF($A15&lt;&gt;"",IF(IFERROR('7. Position (current_at exit)'!Y15,"")="", "",IFERROR('7. Position (current_at exit)'!Y15,"")),"")</f>
        <v/>
      </c>
      <c r="CU15" s="159" t="str">
        <f>IF(OR($D15="Fully Exited, No Escrow", $D15="Fully Exited, Escrow Pending", $D15="Fully Exited, Subsequently Closed"), IF($A15&lt;&gt;"",IF(IFERROR('7. Position (current_at exit)'!Z15,"")="", "Mandatory: Tab 7",IFERROR('7. Position (current_at exit)'!Z15,"")),""), IF($A15&lt;&gt;"",IF(IFERROR('7. Position (current_at exit)'!Z15,"")="", "",IFERROR('7. Position (current_at exit)'!Z15,"")),""))</f>
        <v/>
      </c>
      <c r="CV15" s="159" t="str">
        <f>IF(OR($D15="Fully Exited, No Escrow", $D15="Fully Exited, Escrow Pending", $D15="Fully Exited, Subsequently Closed"), IF($A15&lt;&gt;"",IF(IFERROR('7. Position (current_at exit)'!AA15,"")="", "Mandatory: Tab 7",IFERROR('7. Position (current_at exit)'!AA15,"")),""), IF($A15&lt;&gt;"",IF(IFERROR('7. Position (current_at exit)'!AA15,"")="", "",IFERROR('7. Position (current_at exit)'!AA15,"")),""))</f>
        <v/>
      </c>
      <c r="CW15" s="16" t="str">
        <f>IF($D15="Fully Exited",IF($A15&lt;&gt;"",IF(IFERROR('7. Position (current_at exit)'!AB15,"")="", "",IFERROR('7. Position (current_at exit)'!AB15,"")),""), IF($A15&lt;&gt;"",IF(IFERROR('7. Position (current_at exit)'!AB15,"")="", "",IFERROR('7. Position (current_at exit)'!AB15,"")),""))</f>
        <v/>
      </c>
      <c r="CX15" s="360" t="str">
        <f>IF($A15&lt;&gt;"",IF(IFERROR('7. Position (current_at exit)'!AC15,"")="", "",IFERROR('7. Position (current_at exit)'!AC15,"")),"")</f>
        <v/>
      </c>
      <c r="CY15" s="16" t="str">
        <f>IF($D15&lt;&gt;"Pending, Subsequently Closed",IF($A15&lt;&gt;"",IF(IFERROR('7. Position (current_at exit)'!AD15,"")="", "Mandatory: Tab 7",IFERROR('7. Position (current_at exit)'!AD15,"")),""), IF($A15&lt;&gt;"",IF(IFERROR('7. Position (current_at exit)'!AD15,"")="", "",IFERROR('7. Position (current_at exit)'!AD15,"")),""))</f>
        <v/>
      </c>
      <c r="CZ15" s="187" t="str">
        <f>IF($A15&lt;&gt;"",IF(IFERROR('7. Position (current_at exit)'!AE15,"")="", "",IFERROR('7. Position (current_at exit)'!AE15,"")),"")</f>
        <v/>
      </c>
      <c r="DA15" s="76" t="str">
        <f>IF($A15&lt;&gt;"",IF(IFERROR('7. Position (current_at exit)'!AF15,"")="", "",IFERROR('7. Position (current_at exit)'!AF15,"")),"")</f>
        <v/>
      </c>
      <c r="DB15" s="239" t="str">
        <f>IF($A15&lt;&gt;"",IF(IFERROR('7. Position (current_at exit)'!AG15,"")="", "",IFERROR('7. Position (current_at exit)'!AG15,"")),"")</f>
        <v/>
      </c>
      <c r="DC15" s="165" t="str">
        <f>IF($A15&lt;&gt;"",IF(IFERROR('7. Position (current_at exit)'!AH15,"")="", "",IFERROR('7. Position (current_at exit)'!AH15,"")),"")</f>
        <v/>
      </c>
      <c r="DD15" s="165" t="str">
        <f>IF($A15&lt;&gt;"",IF(IFERROR('7. Position (current_at exit)'!AI15,"")="", "",IFERROR('7. Position (current_at exit)'!AI15,"")),"")</f>
        <v/>
      </c>
      <c r="DE15" s="360" t="str">
        <f>IF($A15&lt;&gt;"",IF(IFERROR('7. Position (current_at exit)'!AJ15,"")="", "",IFERROR('7. Position (current_at exit)'!AJ15,"")),"")</f>
        <v/>
      </c>
      <c r="DF15" s="16" t="str">
        <f>IF($A15&lt;&gt;"",IF(IFERROR('7. Position (current_at exit)'!AK15,"")="", "",IFERROR('7. Position (current_at exit)'!AK15,"")),"")</f>
        <v/>
      </c>
      <c r="DG15" s="187" t="str">
        <f>IF($A15&lt;&gt;"",IF(IFERROR('7. Position (current_at exit)'!AL15,"")="", "",IFERROR('7. Position (current_at exit)'!AL15,"")),"")</f>
        <v/>
      </c>
      <c r="DH15" s="76" t="str">
        <f>IF($A15&lt;&gt;"",IF(IFERROR('7. Position (current_at exit)'!AM15,"")="", "",IFERROR('7. Position (current_at exit)'!AM15,"")),"")</f>
        <v/>
      </c>
      <c r="DI15" s="239" t="str">
        <f>IF($A15&lt;&gt;"",IF(IFERROR('7. Position (current_at exit)'!AN15,"")="", "",IFERROR('7. Position (current_at exit)'!AN15,"")),"")</f>
        <v/>
      </c>
      <c r="DJ15" s="165" t="str">
        <f>IF($A15&lt;&gt;"",IF(IFERROR('7. Position (current_at exit)'!AO15,"")="", "",IFERROR('7. Position (current_at exit)'!AO15,"")),"")</f>
        <v/>
      </c>
      <c r="DK15" s="165" t="str">
        <f>IF($A15&lt;&gt;"",IF(IFERROR('7. Position (current_at exit)'!AP15,"")="", "",IFERROR('7. Position (current_at exit)'!AP15,"")),"")</f>
        <v/>
      </c>
      <c r="DL15" s="360" t="str">
        <f>IF($A15&lt;&gt;"",IF(IFERROR('7. Position (current_at exit)'!AQ15,"")="", "",IFERROR('7. Position (current_at exit)'!AQ15,"")),"")</f>
        <v/>
      </c>
      <c r="DM15" s="17" t="str">
        <f>IF(OR($F15="Equity - Publicly Traded", $F15="Equity - Private"), IF($A15&lt;&gt;"",IF(IFERROR('6. Position (at entry)'!N15,"")="", "Mandatory: Tab 6",IFERROR('6. Position (at entry)'!N15,"")),""), IF($A15&lt;&gt;"",IF(IFERROR('6. Position (at entry)'!N15,"")="", "",IFERROR('6. Position (at entry)'!N15,"")),""))</f>
        <v/>
      </c>
      <c r="DN15" s="17" t="str">
        <f>IF(OR($F15="Equity - Publicly Traded", $F15="Equity - Private"), IF($A15&lt;&gt;"",IF(IFERROR('6. Position (at entry)'!O15,"")="", "Mandatory: Tab 6",IFERROR('6. Position (at entry)'!O15,"")),""), IF($A15&lt;&gt;"",IF(IFERROR('6. Position (at entry)'!O15,"")="", "",IFERROR('6. Position (at entry)'!O15,"")),""))</f>
        <v/>
      </c>
      <c r="DO15" s="17" t="str">
        <f>IF(OR($F15="Equity - Publicly Traded", $F15="Equity - Private"), IF($A15&lt;&gt;"",IF(IFERROR('6. Position (at entry)'!P15,"")="", "Mandatory: Tab 6",IFERROR('6. Position (at entry)'!P15,"")),""), IF($A15&lt;&gt;"",IF(IFERROR('6. Position (at entry)'!P15,"")="", "",IFERROR('6. Position (at entry)'!P15,"")),""))</f>
        <v/>
      </c>
      <c r="DP15" s="17" t="str">
        <f>IF(OR($F15="Equity - Publicly Traded", $F15="Equity - Private"), IF($A15&lt;&gt;"",IF(IFERROR('6. Position (at entry)'!Q15,"")="", "Mandatory: Tab 6",IFERROR('6. Position (at entry)'!Q15,"")),""), IF($A15&lt;&gt;"",IF(IFERROR('6. Position (at entry)'!Q15,"")="", "",IFERROR('6. Position (at entry)'!Q15,"")),""))</f>
        <v/>
      </c>
      <c r="DQ15" s="18" t="str">
        <f>IF(OR($F15="Equity - Publicly Traded", $F15="Equity - Private"), IF($A15&lt;&gt;"",IF(IFERROR('6. Position (at entry)'!R15,"")="", "Mandatory: Tab 6",IFERROR('6. Position (at entry)'!R15,"")),""), IF($A15&lt;&gt;"",IF(IFERROR('6. Position (at entry)'!R15,"")="", "",IFERROR('6. Position (at entry)'!R15,"")),""))</f>
        <v/>
      </c>
      <c r="DR15" s="18" t="str">
        <f>IF(OR($F15="Equity - Publicly Traded", $F15="Equity - Private"), IF($A15&lt;&gt;"",IF(IFERROR('6. Position (at entry)'!S15,"")="", "Mandatory: Tab 6",IFERROR('6. Position (at entry)'!S15,"")),""), IF($A15&lt;&gt;"",IF(IFERROR('6. Position (at entry)'!S15,"")="", "",IFERROR('6. Position (at entry)'!S15,"")),""))</f>
        <v/>
      </c>
      <c r="DS15" s="17" t="str">
        <f>IF(OR($F15="Equity - Publicly Traded", $F15="Equity - Private"), IF($A15&lt;&gt;"",IF(IFERROR('6. Position (at entry)'!T15,"")="", "Mandatory: Tab 6",IFERROR('6. Position (at entry)'!T15,"")),""), IF($A15&lt;&gt;"",IF(IFERROR('6. Position (at entry)'!T15,"")="", "",IFERROR('6. Position (at entry)'!T15,"")),""))</f>
        <v/>
      </c>
      <c r="DT15" s="16" t="str">
        <f>IF(OR($F15="Equity - Publicly Traded", $F15="Equity - Private"), IF($A15&lt;&gt;"",IF(IFERROR('6. Position (at entry)'!U15,"")="", "Mandatory: Tab 6",IFERROR('6. Position (at entry)'!U15,"")),""), IF($A15&lt;&gt;"",IF(IFERROR('6. Position (at entry)'!U15,"")="", "",IFERROR('6. Position (at entry)'!U15,"")),""))</f>
        <v/>
      </c>
      <c r="DU15" s="16" t="str">
        <f>IF(OR($F15="Equity - Publicly Traded", $F15="Equity - Private"), IF($A15&lt;&gt;"",IF(IFERROR('6. Position (at entry)'!V15,"")="", "",IFERROR('6. Position (at entry)'!V15,"")),""), IF($A15&lt;&gt;"",IF(IFERROR('6. Position (at entry)'!V15,"")="", "",IFERROR('6. Position (at entry)'!V15,"")),""))</f>
        <v/>
      </c>
      <c r="DV15" s="239" t="str">
        <f>IF(OR($F15="Equity - Publicly Traded", $F15="Equity - Private"), IF($A15&lt;&gt;"",IF(IFERROR('6. Position (at entry)'!W15,"")="", "",IFERROR('6. Position (at entry)'!W15,"")),""), IF($A15&lt;&gt;"",IF(IFERROR('6. Position (at entry)'!W15,"")="", "",IFERROR('6. Position (at entry)'!W15,"")),""))</f>
        <v/>
      </c>
      <c r="DW15" s="239" t="str">
        <f>IF(OR($F15="Equity - Publicly Traded", $F15="Equity - Private"), IF($A15&lt;&gt;"",IF(IFERROR('6. Position (at entry)'!X15,"")="", "",IFERROR('6. Position (at entry)'!X15,"")),""), IF($A15&lt;&gt;"",IF(IFERROR('6. Position (at entry)'!X15,"")="", "",IFERROR('6. Position (at entry)'!X15,"")),""))</f>
        <v/>
      </c>
      <c r="DX15" s="239" t="str">
        <f>IF(OR($F15="Equity - Publicly Traded", $F15="Equity - Private"), IF($A15&lt;&gt;"",IF(IFERROR('6. Position (at entry)'!Y15,"")="", "",IFERROR('6. Position (at entry)'!Y15,"")),""), IF($A15&lt;&gt;"",IF(IFERROR('6. Position (at entry)'!Y15,"")="", "",IFERROR('6. Position (at entry)'!Y15,"")),""))</f>
        <v/>
      </c>
      <c r="DY15" s="360" t="str">
        <f>IF($A15&lt;&gt;"",IF(IFERROR('6. Position (at entry)'!Z15,"")="", "",IFERROR('6. Position (at entry)'!Z15,"")),"")</f>
        <v/>
      </c>
      <c r="DZ15" s="76" t="str">
        <f>IF($A15&lt;&gt;"",IF(IFERROR('6. Position (at entry)'!AA15,"")="", "",IFERROR('6. Position (at entry)'!AA15,"")),"")</f>
        <v/>
      </c>
      <c r="EA15" s="76" t="str">
        <f>IF($A15&lt;&gt;"",IF(IFERROR('6. Position (at entry)'!AB15,"")="", "",IFERROR('6. Position (at entry)'!AB15,"")),"")</f>
        <v/>
      </c>
      <c r="EB15" s="78" t="str">
        <f>IF($A15&lt;&gt;"",IF(IFERROR('6. Position (at entry)'!AC15,"")="", "",IFERROR('6. Position (at entry)'!AC15,"")),"")</f>
        <v/>
      </c>
      <c r="EC15" s="78" t="str">
        <f>IF($A15&lt;&gt;"",IF(IFERROR('6. Position (at entry)'!AD15,"")="", "",IFERROR('6. Position (at entry)'!AD15,"")),"")</f>
        <v/>
      </c>
      <c r="ED15" s="226" t="str">
        <f>IF($A15&lt;&gt;"",IF(IFERROR('6. Position (at entry)'!AE15,"")="", "",IFERROR('6. Position (at entry)'!AE15,"")),"")</f>
        <v/>
      </c>
      <c r="EE15" s="80" t="str">
        <f>IF($A15&lt;&gt;"",IF(IFERROR('6. Position (at entry)'!AF15,"")="", "",IFERROR('6. Position (at entry)'!AF15,"")),"")</f>
        <v/>
      </c>
      <c r="EF15" s="80" t="str">
        <f>IF($A15&lt;&gt;"",IF(IFERROR('6. Position (at entry)'!AG15,"")="", "",IFERROR('6. Position (at entry)'!AG15,"")),"")</f>
        <v/>
      </c>
      <c r="EG15" s="80" t="str">
        <f>IF($A15&lt;&gt;"",IF(IFERROR('6. Position (at entry)'!AH15,"")="", "",IFERROR('6. Position (at entry)'!AH15,"")),"")</f>
        <v/>
      </c>
      <c r="EH15" s="360" t="str">
        <f>IF($A15&lt;&gt;"",IF(IFERROR('6. Position (at entry)'!AI15,"")="", "",IFERROR('6. Position (at entry)'!AI15,"")),"")</f>
        <v/>
      </c>
    </row>
    <row r="16" spans="1:139" ht="15" customHeight="1" x14ac:dyDescent="0.2">
      <c r="A16" s="16" t="str">
        <f>IF(ISBLANK('6. Position (at entry)'!A16), "", '6. Position (at entry)'!A16)</f>
        <v/>
      </c>
      <c r="B16" s="347" t="str">
        <f>IF($A16&lt;&gt;"",IF(IFERROR('6. Position (at entry)'!B16,"")="", "Mandatory: Tab 6",IFERROR('6. Position (at entry)'!B16,"")),"")</f>
        <v/>
      </c>
      <c r="C16" s="16" t="str">
        <f>IF($A16&lt;&gt;"",IF(IFERROR(VLOOKUP($A16, '4. Company (at entry)'!$1:$1048576,2,FALSE),"")="","Mandatory: Tab 4",IFERROR(VLOOKUP($A16, '4. Company (at entry)'!$1:$1048576,2,FALSE),"")), "")</f>
        <v/>
      </c>
      <c r="D16" s="16" t="str">
        <f>IF($A16&lt;&gt;"",IF(IFERROR('7. Position (current_at exit)'!D16,"")="", "Mandatory: Tab 7",IFERROR('7. Position (current_at exit)'!D16,"")),"")</f>
        <v/>
      </c>
      <c r="E16" s="16" t="str">
        <f>IF($A16&lt;&gt;"",IF(IFERROR('7. Position (current_at exit)'!E16,"")="", "Mandatory: Tab 7",IFERROR('7. Position (current_at exit)'!E16,"")),"")</f>
        <v/>
      </c>
      <c r="F16" s="16" t="str">
        <f>IF($A16&lt;&gt;"",IF(IFERROR('6. Position (at entry)'!D16,"")="", "Mandatory: Tab 6",IFERROR('6. Position (at entry)'!D16,"")),"")</f>
        <v/>
      </c>
      <c r="G16" s="16" t="str">
        <f>IF($A16&lt;&gt;"",IF(IFERROR('6. Position (at entry)'!E16,"")="", "Mandatory: Tab 6",IFERROR('6. Position (at entry)'!E16,"")),"")</f>
        <v/>
      </c>
      <c r="H16" s="16" t="str">
        <f>IF($A16&lt;&gt;"",IF(IFERROR('6. Position (at entry)'!F16,"")="", "Mandatory: Tab 6",IFERROR('6. Position (at entry)'!F16,"")),"")</f>
        <v/>
      </c>
      <c r="I16" s="16" t="str">
        <f>IF($A16&lt;&gt;"",IF(IFERROR('6. Position (at entry)'!G16,"")="", "Mandatory: Tab 6",IFERROR('6. Position (at entry)'!G16,"")),"")</f>
        <v/>
      </c>
      <c r="J16" s="16" t="str">
        <f>IF($A16&lt;&gt;"",IF(IFERROR('6. Position (at entry)'!H16,"")="", "Mandatory: Tab 6",IFERROR('6. Position (at entry)'!H16,"")),"")</f>
        <v/>
      </c>
      <c r="K16" s="159" t="str">
        <f>IF($A16&lt;&gt;"",IF(IFERROR('6. Position (at entry)'!I16,"")="", "Mandatory: Tab 6",IFERROR('6. Position (at entry)'!I16,"")),"")</f>
        <v/>
      </c>
      <c r="L16" s="16" t="str">
        <f>IF($A16&lt;&gt;"",IF(IFERROR('6. Position (at entry)'!J16,"")="", "Mandatory: Tab 6",IFERROR('6. Position (at entry)'!J16,"")),"")</f>
        <v/>
      </c>
      <c r="M16" s="16" t="str">
        <f>IF($A16&lt;&gt;"",IF(IFERROR('6. Position (at entry)'!K16,"")="", "Mandatory: Tab 6",IFERROR('6. Position (at entry)'!K16,"")),"")</f>
        <v/>
      </c>
      <c r="N16" s="16" t="str">
        <f>IF($A16&lt;&gt;"",IF(IFERROR('6. Position (at entry)'!L16,"")="", "",IFERROR('6. Position (at entry)'!L16,"")),"")</f>
        <v/>
      </c>
      <c r="O16" s="360" t="str">
        <f>IF($A16&lt;&gt;"",IF(IFERROR('6. Position (at entry)'!M16,"")="", "",IFERROR('6. Position (at entry)'!M16,"")),"")</f>
        <v/>
      </c>
      <c r="P16" s="16" t="str">
        <f>IF($A16&lt;&gt;"",IF(IFERROR(VLOOKUP($A16,'5. Company (current_at exit)'!$1:$1048576,3,FALSE),"")="","",IFERROR(VLOOKUP($A16,'5. Company (current_at exit)'!$1:$1048576,3,FALSE),"")), "")</f>
        <v/>
      </c>
      <c r="Q16" s="16" t="str">
        <f>IF($A16&lt;&gt;"",IF(IFERROR(VLOOKUP($A16,'5. Company (current_at exit)'!$1:$1048576,4,FALSE),"")="","",IFERROR(VLOOKUP($A16,'5. Company (current_at exit)'!$1:$1048576,4,FALSE),"")), "")</f>
        <v/>
      </c>
      <c r="R16" s="16" t="str">
        <f>IF($A16&lt;&gt;"",IF(IFERROR(VLOOKUP($A16,'5. Company (current_at exit)'!$1:$1048576,5,FALSE),"")="","",IFERROR(VLOOKUP($A16,'5. Company (current_at exit)'!$1:$1048576,5,FALSE),"")), "")</f>
        <v/>
      </c>
      <c r="S16" s="16" t="str">
        <f>IF($A16&lt;&gt;"",IF(IFERROR(VLOOKUP($A16,'5. Company (current_at exit)'!$1:$1048576,6,FALSE),"")="","",IFERROR(VLOOKUP($A16,'5. Company (current_at exit)'!$1:$1048576,6,FALSE),"")), "")</f>
        <v/>
      </c>
      <c r="T16" s="16" t="str">
        <f>IF($A16&lt;&gt;"",IF(IFERROR(VLOOKUP($A16,'5. Company (current_at exit)'!$1:$1048576,7,FALSE),"")="","Mandatory: Tab 5",IFERROR(VLOOKUP($A16,'5. Company (current_at exit)'!$1:$1048576,7,FALSE),"")), "")</f>
        <v/>
      </c>
      <c r="U16" s="72" t="str">
        <f>IF($A16&lt;&gt;"",IF(IFERROR(VLOOKUP($A16,'5. Company (current_at exit)'!$1:$1048576,8,FALSE),"")="","Mandatory: Tab 5",IFERROR(VLOOKUP($A16,'5. Company (current_at exit)'!$1:$1048576,8,FALSE),"")), "")</f>
        <v/>
      </c>
      <c r="V16" s="16" t="str">
        <f>IF($A16&lt;&gt;"",IF(IFERROR(VLOOKUP($A16,'5. Company (current_at exit)'!$1:$1048576,9,FALSE),"")="","",IFERROR(VLOOKUP($A16,'5. Company (current_at exit)'!$1:$1048576,9,FALSE),"")), "")</f>
        <v/>
      </c>
      <c r="W16" s="16" t="str">
        <f>IF($A16&lt;&gt;"",IF(IFERROR(VLOOKUP($A16,'5. Company (current_at exit)'!$1:$1048576,10,FALSE),"")="","Mandatory: Tab 5",IFERROR(VLOOKUP($A16,'5. Company (current_at exit)'!$1:$1048576,10,FALSE),"")), "")</f>
        <v/>
      </c>
      <c r="X16" s="73" t="str">
        <f>IF($A16&lt;&gt;"",IF(IFERROR(VLOOKUP($A16,'5. Company (current_at exit)'!$1:$1048576,11,FALSE),"")="","Mandatory: Tab 5",IFERROR(VLOOKUP($A16,'5. Company (current_at exit)'!$1:$1048576,11,FALSE),"")), "")</f>
        <v/>
      </c>
      <c r="Y16" s="73" t="str">
        <f>IF($A16&lt;&gt;"",IF(IFERROR(VLOOKUP($A16,'5. Company (current_at exit)'!$1:$1048576,12,FALSE),"")="","",IFERROR(VLOOKUP($A16,'5. Company (current_at exit)'!$1:$1048576,12,FALSE),"")), "")</f>
        <v/>
      </c>
      <c r="Z16" s="73" t="str">
        <f>IF($A16&lt;&gt;"",IF(IFERROR(VLOOKUP($A16,'5. Company (current_at exit)'!$1:$1048576,13,FALSE),"")="","",IFERROR(VLOOKUP($A16,'5. Company (current_at exit)'!$1:$1048576,13,FALSE),"")), "")</f>
        <v/>
      </c>
      <c r="AA16" s="16" t="str">
        <f>IF($A16&lt;&gt;"",IF(IFERROR(VLOOKUP($A16,'5. Company (current_at exit)'!$1:$1048576,14,FALSE),"")="","Mandatory: Tab 5",IFERROR(VLOOKUP($A16,'5. Company (current_at exit)'!$1:$1048576,14,FALSE),"")), "")</f>
        <v/>
      </c>
      <c r="AB16" s="16" t="str">
        <f>IF($A16&lt;&gt;"",IF(IFERROR(VLOOKUP($A16,'5. Company (current_at exit)'!$1:$1048576,15,FALSE),"")="","Mandatory: Tab 5",IFERROR(VLOOKUP($A16,'5. Company (current_at exit)'!$1:$1048576,15,FALSE),"")), "")</f>
        <v/>
      </c>
      <c r="AC16" s="76" t="str">
        <f>IF($A16&lt;&gt;"",IF(IFERROR(VLOOKUP($A16,'5. Company (current_at exit)'!$1:$1048576,16,FALSE),"")="","",IFERROR(VLOOKUP($A16,'5. Company (current_at exit)'!$1:$1048576,16,FALSE),"")), "")</f>
        <v/>
      </c>
      <c r="AD16" s="16" t="str">
        <f>IF($A16&lt;&gt;"",IF(IFERROR(VLOOKUP($A16,'5. Company (current_at exit)'!$1:$1048576,17,FALSE),"")="","",IFERROR(VLOOKUP($A16,'5. Company (current_at exit)'!$1:$1048576,17,FALSE),"")), "")</f>
        <v/>
      </c>
      <c r="AE16" s="401" t="str">
        <f>IF($A16&lt;&gt;"",IF(IFERROR(VLOOKUP($A16,'5. Company (current_at exit)'!$1:$1048576,18,FALSE),"")="","",IFERROR(VLOOKUP($A16,'5. Company (current_at exit)'!$1:$1048576,18,FALSE),"")), "")</f>
        <v/>
      </c>
      <c r="AF16" s="16" t="str">
        <f>IF($A16&lt;&gt;"",IF(IFERROR(VLOOKUP($A16,'5. Company (current_at exit)'!$1:$1048576,19,FALSE),"")="","Mandatory: Tab 5",IFERROR(VLOOKUP($A16,'5. Company (current_at exit)'!$1:$1048576,19,FALSE),"")), "")</f>
        <v/>
      </c>
      <c r="AG16" s="159" t="str">
        <f>IF($AF16="Yes",IF($A16&lt;&gt;"",IF(IFERROR(VLOOKUP($A16,'5. Company (current_at exit)'!$1:$1048576,20,FALSE),"")="","Mandatory: Tab 5",IFERROR(VLOOKUP($A16,'5. Company (current_at exit)'!$1:$1048576,20,FALSE),"")), ""),IF($A16&lt;&gt;"",IF(IFERROR(VLOOKUP($A16,'5. Company (current_at exit)'!$1:$1048576,20,FALSE),"")="","",IFERROR(VLOOKUP($A16,'5. Company (current_at exit)'!$1:$1048576,20,FALSE),"")), ""))</f>
        <v/>
      </c>
      <c r="AH16" s="159" t="str">
        <f>IF($AF16="Yes",IF($A16&lt;&gt;"",IF(IFERROR(VLOOKUP($A16,'5. Company (current_at exit)'!$1:$1048576,21,FALSE),"")="","Mandatory: Tab 5",IFERROR(VLOOKUP($A16,'5. Company (current_at exit)'!$1:$1048576,21,FALSE),"")), ""),IF($A16&lt;&gt;"",IF(IFERROR(VLOOKUP($A16,'5. Company (current_at exit)'!$1:$1048576,21,FALSE),"")="","",IFERROR(VLOOKUP($A16,'5. Company (current_at exit)'!$1:$1048576,21,FALSE),"")), ""))</f>
        <v/>
      </c>
      <c r="AI16" s="69" t="str">
        <f>IF($AF16="Yes",IF($A16&lt;&gt;"",IF(IFERROR(VLOOKUP($A16,'5. Company (current_at exit)'!$1:$1048576,22,FALSE),"")="","Mandatory: Tab 5",IFERROR(VLOOKUP($A16,'5. Company (current_at exit)'!$1:$1048576,22,FALSE),"")), ""),IF($A16&lt;&gt;"",IF(IFERROR(VLOOKUP($A16,'5. Company (current_at exit)'!$1:$1048576,22,FALSE),"")="","",IFERROR(VLOOKUP($A16,'5. Company (current_at exit)'!$1:$1048576,22,FALSE),"")), ""))</f>
        <v/>
      </c>
      <c r="AJ16" s="69" t="str">
        <f>IF($AF16="Yes",IF($A16&lt;&gt;"",IF(IFERROR(VLOOKUP($A16,'5. Company (current_at exit)'!$1:$1048576,23,FALSE),"")="","Mandatory: Tab 5",IFERROR(VLOOKUP($A16,'5. Company (current_at exit)'!$1:$1048576,23,FALSE),"")), ""),IF($A16&lt;&gt;"",IF(IFERROR(VLOOKUP($A16,'5. Company (current_at exit)'!$1:$1048576,23,FALSE),"")="","",IFERROR(VLOOKUP($A16,'5. Company (current_at exit)'!$1:$1048576,23,FALSE),"")), ""))</f>
        <v/>
      </c>
      <c r="AK16" s="159" t="str">
        <f>IF($AF16="Yes",IF($A16&lt;&gt;"",IF(IFERROR(VLOOKUP($A16,'5. Company (current_at exit)'!$1:$1048576,24,FALSE),"")="","",IFERROR(VLOOKUP($A16,'5. Company (current_at exit)'!$1:$1048576,24,FALSE),"")), ""),IF($A16&lt;&gt;"",IF(IFERROR(VLOOKUP($A16,'5. Company (current_at exit)'!$1:$1048576,24,FALSE),"")="","",IFERROR(VLOOKUP($A16,'5. Company (current_at exit)'!$1:$1048576,24,FALSE),"")), ""))</f>
        <v/>
      </c>
      <c r="AL16" s="403" t="str">
        <f>IF($A16&lt;&gt;"",IF(IFERROR(VLOOKUP($A16,'5. Company (current_at exit)'!$1:$1048576,25,FALSE),"")="","",IFERROR(VLOOKUP($A16,'5. Company (current_at exit)'!$1:$1048576,25,FALSE),"")), "")</f>
        <v/>
      </c>
      <c r="AM16" s="17" t="str">
        <f>IF($A16&lt;&gt;"",IF(IFERROR(VLOOKUP($A16,'5. Company (current_at exit)'!$1:$1048576,26,FALSE),"")="","Mandatory: Tab 5",IFERROR(VLOOKUP($A16,'5. Company (current_at exit)'!$1:$1048576,26,FALSE),"")), "")</f>
        <v/>
      </c>
      <c r="AN16" s="17" t="str">
        <f>IF($A16&lt;&gt;"",IF(IFERROR(VLOOKUP($A16,'5. Company (current_at exit)'!$1:$1048576,27,FALSE),"")="","Mandatory: Tab 5",IFERROR(VLOOKUP($A16,'5. Company (current_at exit)'!$1:$1048576,27,FALSE),"")), "")</f>
        <v/>
      </c>
      <c r="AO16" s="17" t="str">
        <f>IF($A16&lt;&gt;"",IF(IFERROR(VLOOKUP($A16,'5. Company (current_at exit)'!$1:$1048576,28,FALSE),"")="","Mandatory: Tab 5",IFERROR(VLOOKUP($A16,'5. Company (current_at exit)'!$1:$1048576,28,FALSE),"")), "")</f>
        <v/>
      </c>
      <c r="AP16" s="17" t="str">
        <f>IF($A16&lt;&gt;"",IF(IFERROR(VLOOKUP($A16,'5. Company (current_at exit)'!$1:$1048576,29,FALSE),"")="","Mandatory: Tab 5",IFERROR(VLOOKUP($A16,'5. Company (current_at exit)'!$1:$1048576,29,FALSE),"")), "")</f>
        <v/>
      </c>
      <c r="AQ16" s="17" t="str">
        <f>IF($A16&lt;&gt;"",IF(IFERROR(VLOOKUP($A16,'5. Company (current_at exit)'!$1:$1048576,30,FALSE),"")="","Mandatory: Tab 5",IFERROR(VLOOKUP($A16,'5. Company (current_at exit)'!$1:$1048576,30,FALSE),"")), "")</f>
        <v/>
      </c>
      <c r="AR16" s="17" t="str">
        <f>IF($A16&lt;&gt;"",IF(IFERROR(VLOOKUP($A16,'5. Company (current_at exit)'!$1:$1048576,31,FALSE),"")="","Mandatory: Tab 5",IFERROR(VLOOKUP($A16,'5. Company (current_at exit)'!$1:$1048576,31,FALSE),"")), "")</f>
        <v/>
      </c>
      <c r="AS16" s="17" t="str">
        <f>IF($A16&lt;&gt;"",IF(IFERROR(VLOOKUP($A16,'5. Company (current_at exit)'!$1:$1048576,32,FALSE),"")="","Mandatory: Tab 5",IFERROR(VLOOKUP($A16,'5. Company (current_at exit)'!$1:$1048576,32,FALSE),"")), "")</f>
        <v/>
      </c>
      <c r="AT16" s="17" t="str">
        <f>IF($A16&lt;&gt;"",IF(IFERROR(VLOOKUP($A16,'5. Company (current_at exit)'!$1:$1048576,33,FALSE),"")="","Mandatory: Tab 5",IFERROR(VLOOKUP($A16,'5. Company (current_at exit)'!$1:$1048576,33,FALSE),"")), "")</f>
        <v/>
      </c>
      <c r="AU16" s="17" t="str">
        <f>IF($A16&lt;&gt;"",IF(IFERROR(VLOOKUP($A16,'5. Company (current_at exit)'!$1:$1048576,34,FALSE),"")="","",IFERROR(VLOOKUP($A16,'5. Company (current_at exit)'!$1:$1048576,34,FALSE),"")), "")</f>
        <v/>
      </c>
      <c r="AV16" s="241" t="str">
        <f>IF($A16&lt;&gt;"",IF(IFERROR(VLOOKUP($A16,'5. Company (current_at exit)'!$1:$1048576,35,FALSE),"")="","",IFERROR(VLOOKUP($A16,'5. Company (current_at exit)'!$1:$1048576,35,FALSE),"")), "")</f>
        <v/>
      </c>
      <c r="AW16" s="17" t="str">
        <f>IF($D16="Fully Exited",IF($A16&lt;&gt;"",IF(IFERROR(VLOOKUP($A16,'5. Company (current_at exit)'!$1:$1048576,36,FALSE),"")="","",IFERROR(VLOOKUP($A16,'5. Company (current_at exit)'!$1:$1048576,36,FALSE),"")), ""),IF($A16&lt;&gt;"",IF(IFERROR(VLOOKUP($A16,'5. Company (current_at exit)'!$1:$1048576,36,FALSE),"")="","",IFERROR(VLOOKUP($A16,'5. Company (current_at exit)'!$1:$1048576,36,FALSE),"")), ""))</f>
        <v/>
      </c>
      <c r="AX16" s="239" t="str">
        <f>IF($A16&lt;&gt;"",IF(IFERROR(VLOOKUP($A16,'5. Company (current_at exit)'!$1:$1048576,37,FALSE),"")="","",IFERROR(VLOOKUP($A16,'5. Company (current_at exit)'!$1:$1048576,37,FALSE),"")), "")</f>
        <v/>
      </c>
      <c r="AY16" s="204" t="str">
        <f>IF($A16&lt;&gt;"",IF(IFERROR(VLOOKUP($A16,'5. Company (current_at exit)'!$1:$1048576,38,FALSE),"")="","",IFERROR(VLOOKUP($A16,'5. Company (current_at exit)'!$1:$1048576,38,FALSE),"")), "")</f>
        <v/>
      </c>
      <c r="AZ16" s="244" t="str">
        <f>IF($A16&lt;&gt;"",IF(IFERROR(VLOOKUP($A16,'5. Company (current_at exit)'!$1:$1048576,39,FALSE),"")="","",IFERROR(VLOOKUP($A16,'5. Company (current_at exit)'!$1:$1048576,39,FALSE),"")), "")</f>
        <v/>
      </c>
      <c r="BA16" s="244" t="str">
        <f>IF($A16&lt;&gt;"",IF(IFERROR(VLOOKUP($A16,'5. Company (current_at exit)'!$1:$1048576,40,FALSE),"")="","",IFERROR(VLOOKUP($A16,'5. Company (current_at exit)'!$1:$1048576,40,FALSE),"")), "")</f>
        <v/>
      </c>
      <c r="BB16" s="244" t="str">
        <f>IF($A16&lt;&gt;"",IF(IFERROR(VLOOKUP($A16,'5. Company (current_at exit)'!$1:$1048576,41,FALSE),"")="","",IFERROR(VLOOKUP($A16,'5. Company (current_at exit)'!$1:$1048576,41,FALSE),"")), "")</f>
        <v/>
      </c>
      <c r="BC16" s="76" t="str">
        <f>IF($A16&lt;&gt;"",IF(IFERROR(VLOOKUP($A16,'5. Company (current_at exit)'!$1:$1048576,42,FALSE),"")="","",IFERROR(VLOOKUP($A16,'5. Company (current_at exit)'!$1:$1048576,42,FALSE),"")), "")</f>
        <v/>
      </c>
      <c r="BD16" s="76" t="str">
        <f>IF($A16&lt;&gt;"",IF(IFERROR(VLOOKUP($A16,'5. Company (current_at exit)'!$1:$1048576,43,FALSE),"")="","",IFERROR(VLOOKUP($A16,'5. Company (current_at exit)'!$1:$1048576,43,FALSE),"")), "")</f>
        <v/>
      </c>
      <c r="BE16" s="239" t="str">
        <f>IF($A16&lt;&gt;"",IF(IFERROR(VLOOKUP($A16,'5. Company (current_at exit)'!$1:$1048576,44,FALSE),"")="","",IFERROR(VLOOKUP($A16,'5. Company (current_at exit)'!$1:$1048576,44,FALSE),"")), "")</f>
        <v/>
      </c>
      <c r="BF16" s="239" t="str">
        <f>IF($A16&lt;&gt;"",IF(IFERROR(VLOOKUP($A16,'5. Company (current_at exit)'!$1:$1048576,45,FALSE),"")="","",IFERROR(VLOOKUP($A16,'5. Company (current_at exit)'!$1:$1048576,45,FALSE),"")), "")</f>
        <v/>
      </c>
      <c r="BG16" s="239" t="str">
        <f>IF($A16&lt;&gt;"",IF(IFERROR(VLOOKUP($A16,'5. Company (current_at exit)'!$1:$1048576,46,FALSE),"")="","",IFERROR(VLOOKUP($A16,'5. Company (current_at exit)'!$1:$1048576,46,FALSE),"")), "")</f>
        <v/>
      </c>
      <c r="BH16" s="239" t="str">
        <f>IF($A16&lt;&gt;"",IF(IFERROR(VLOOKUP($A16,'5. Company (current_at exit)'!$1:$1048576,47,FALSE),"")="","",IFERROR(VLOOKUP($A16,'5. Company (current_at exit)'!$1:$1048576,47,FALSE),"")), "")</f>
        <v/>
      </c>
      <c r="BI16" s="239" t="str">
        <f>IF($A16&lt;&gt;"",IF(IFERROR(VLOOKUP($A16,'5. Company (current_at exit)'!$1:$1048576,48,FALSE),"")="","",IFERROR(VLOOKUP($A16,'5. Company (current_at exit)'!$1:$1048576,48,FALSE),"")), "")</f>
        <v/>
      </c>
      <c r="BJ16" s="360" t="str">
        <f>IF($A16&lt;&gt;"",IF(IFERROR(VLOOKUP($A16,'5. Company (current_at exit)'!$1:$1048576,49,FALSE),"")="","",IFERROR(VLOOKUP($A16,'5. Company (current_at exit)'!$1:$1048576,49,FALSE),"")), "")</f>
        <v/>
      </c>
      <c r="BK16" s="76" t="str">
        <f>IF($A16&lt;&gt;"",IF(IFERROR(VLOOKUP($A16,'5. Company (current_at exit)'!$1:$1048576,50,FALSE),"")="","Mandatory: Tab 5",IFERROR(VLOOKUP($A16,'5. Company (current_at exit)'!$1:$1048576,50,FALSE),"")), "")</f>
        <v/>
      </c>
      <c r="BL16" s="483" t="str">
        <f>IF($A16&lt;&gt;"",IF(IFERROR(VLOOKUP($A16,'5. Company (current_at exit)'!$1:$1048576,51,FALSE),"")="","Mandatory: Tab 5",IFERROR(VLOOKUP($A16,'5. Company (current_at exit)'!$1:$1048576,51,FALSE),"")), "")</f>
        <v/>
      </c>
      <c r="BM16" s="483" t="str">
        <f>IF($A16&lt;&gt;"",IF(IFERROR(VLOOKUP($A16,'5. Company (current_at exit)'!$1:$1048576,52,FALSE),"")="","Mandatory: Tab 5",IFERROR(VLOOKUP($A16,'5. Company (current_at exit)'!$1:$1048576,52,FALSE),"")), "")</f>
        <v/>
      </c>
      <c r="BN16" s="483" t="str">
        <f>IF($A16&lt;&gt;"",IF(IFERROR(VLOOKUP($A16,'5. Company (current_at exit)'!$1:$1048576,53,FALSE),"")="","Mandatory: Tab 5",IFERROR(VLOOKUP($A16,'5. Company (current_at exit)'!$1:$1048576,53,FALSE),"")), "")</f>
        <v/>
      </c>
      <c r="BO16" s="360" t="str">
        <f>IF($A16&lt;&gt;"",IF(IFERROR(VLOOKUP($A16,'5. Company (current_at exit)'!$1:$1048576,54,FALSE),"")="","",IFERROR(VLOOKUP($A16,'5. Company (current_at exit)'!$1:$1048576,54,FALSE),"")), "")</f>
        <v/>
      </c>
      <c r="BP16" s="17" t="str">
        <f>IF($A16&lt;&gt;"",IF(IFERROR(VLOOKUP($A16, '4. Company (at entry)'!$1:$1048576,3,FALSE),"")="","Mandatory: Tab 4",IFERROR(VLOOKUP($A16, '4. Company (at entry)'!$1:$1048576,3,FALSE),"")), "")</f>
        <v/>
      </c>
      <c r="BQ16" s="17" t="str">
        <f>IF($A16&lt;&gt;"",IF(IFERROR(VLOOKUP($A16, '4. Company (at entry)'!$1:$1048576,4,FALSE),"")="","Mandatory: Tab 4",IFERROR(VLOOKUP($A16, '4. Company (at entry)'!$1:$1048576,4,FALSE),"")), "")</f>
        <v/>
      </c>
      <c r="BR16" s="17" t="str">
        <f>IF($A16&lt;&gt;"",IF(IFERROR(VLOOKUP($A16, '4. Company (at entry)'!$1:$1048576,5,FALSE),"")="","Mandatory: Tab 4",IFERROR(VLOOKUP($A16, '4. Company (at entry)'!$1:$1048576,5,FALSE),"")), "")</f>
        <v/>
      </c>
      <c r="BS16" s="17" t="str">
        <f>IF($A16&lt;&gt;"",IF(IFERROR(VLOOKUP($A16, '4. Company (at entry)'!$1:$1048576,6,FALSE),"")="","Mandatory: Tab 4",IFERROR(VLOOKUP($A16, '4. Company (at entry)'!$1:$1048576,6,FALSE),"")), "")</f>
        <v/>
      </c>
      <c r="BT16" s="17" t="str">
        <f>IF($A16&lt;&gt;"",IF(IFERROR(VLOOKUP($A16, '4. Company (at entry)'!$1:$1048576,7,FALSE),"")="","Mandatory: Tab 4",IFERROR(VLOOKUP($A16, '4. Company (at entry)'!$1:$1048576,7,FALSE),"")), "")</f>
        <v/>
      </c>
      <c r="BU16" s="17" t="str">
        <f>IF($A16&lt;&gt;"",IF(IFERROR(VLOOKUP($A16, '4. Company (at entry)'!$1:$1048576,8,FALSE),"")="","Mandatory: Tab 4",IFERROR(VLOOKUP($A16, '4. Company (at entry)'!$1:$1048576,8,FALSE),"")), "")</f>
        <v/>
      </c>
      <c r="BV16" s="17" t="str">
        <f>IF($A16&lt;&gt;"",IF(IFERROR(VLOOKUP($A16, '4. Company (at entry)'!$1:$1048576,9,FALSE),"")="","Mandatory: Tab 4",IFERROR(VLOOKUP($A16, '4. Company (at entry)'!$1:$1048576,9,FALSE),"")), "")</f>
        <v/>
      </c>
      <c r="BW16" s="17" t="str">
        <f>IF($A16&lt;&gt;"",IF(IFERROR(VLOOKUP($A16, '4. Company (at entry)'!$1:$1048576,10,FALSE),"")="","",IFERROR(VLOOKUP($A16, '4. Company (at entry)'!$1:$1048576,10,FALSE),"")), "")</f>
        <v/>
      </c>
      <c r="BX16" s="208" t="str">
        <f>IF($A16&lt;&gt;"",IF(IFERROR(VLOOKUP($A16, '4. Company (at entry)'!$1:$1048576,11,FALSE),"")="","",IFERROR(VLOOKUP($A16, '4. Company (at entry)'!$1:$1048576,11,FALSE),"")), "")</f>
        <v/>
      </c>
      <c r="BY16" s="17" t="str">
        <f>IF($A16&lt;&gt;"",IF(IFERROR(VLOOKUP($A16, '4. Company (at entry)'!$1:$1048576,12,FALSE),"")="","",IFERROR(VLOOKUP($A16, '4. Company (at entry)'!$1:$1048576,12,FALSE),"")), "")</f>
        <v/>
      </c>
      <c r="BZ16" s="360" t="str">
        <f>IF($A16&lt;&gt;"",IF(IFERROR(VLOOKUP($A16, '4. Company (at entry)'!$1:$1048576,13,FALSE),"")="","",IFERROR(VLOOKUP($A16, '4. Company (at entry)'!$1:$1048576,13,FALSE),"")), "")</f>
        <v/>
      </c>
      <c r="CA16" s="17" t="str">
        <f>IF($A16&lt;&gt;"",IF(IFERROR('7. Position (current_at exit)'!F16,"")="", "Mandatory: Tab 7",IFERROR('7. Position (current_at exit)'!F16,"")),"")</f>
        <v/>
      </c>
      <c r="CB16" s="17" t="str">
        <f>IF($D16&lt;&gt;"Pending, Subsequently Closed",IF($A16&lt;&gt;"",IF(IFERROR('7. Position (current_at exit)'!G16,"")="", "Mandatory: Tab 7",IFERROR('7. Position (current_at exit)'!G16,"")),""), IF($A16&lt;&gt;"",IF(IFERROR('7. Position (current_at exit)'!G16,"")="", "",IFERROR('7. Position (current_at exit)'!G16,"")),""))</f>
        <v/>
      </c>
      <c r="CC16" s="17" t="str">
        <f>IF($D16&lt;&gt;"Pending, Subsequently Closed",IF($A16&lt;&gt;"",IF(IFERROR('7. Position (current_at exit)'!H16,"")="", "Mandatory: Tab 7",IFERROR('7. Position (current_at exit)'!H16,"")),""), IF($A16&lt;&gt;"",IF(IFERROR('7. Position (current_at exit)'!H16,"")="", "",IFERROR('7. Position (current_at exit)'!H16,"")),""))</f>
        <v/>
      </c>
      <c r="CD16" s="17" t="str">
        <f>IF($D16&lt;&gt;"Pending, Subsequently Closed",IF($A16&lt;&gt;"",IF(IFERROR('7. Position (current_at exit)'!I16,"")="", "Mandatory: Tab 7",IFERROR('7. Position (current_at exit)'!I16,"")),""), IF($A16&lt;&gt;"",IF(IFERROR('7. Position (current_at exit)'!I16,"")="", "",IFERROR('7. Position (current_at exit)'!I16,"")),""))</f>
        <v/>
      </c>
      <c r="CE16" s="17" t="str">
        <f>IF($D16&lt;&gt;"Pending, Subsequently Closed",IF($A16&lt;&gt;"",IF(IFERROR('7. Position (current_at exit)'!J16,"")="", "Mandatory: Tab 7",IFERROR('7. Position (current_at exit)'!J16,"")),""), IF($A16&lt;&gt;"",IF(IFERROR('7. Position (current_at exit)'!J16,"")="", "",IFERROR('7. Position (current_at exit)'!J16,"")),""))</f>
        <v/>
      </c>
      <c r="CF16" s="208" t="str">
        <f>IF($D16&lt;&gt;"Pending, Subsequently Closed",IF($A16&lt;&gt;"",IF(IFERROR('7. Position (current_at exit)'!K16,"")="", "Mandatory: Tab 7",IFERROR('7. Position (current_at exit)'!K16,"")),""), IF($A16&lt;&gt;"",IF(IFERROR('7. Position (current_at exit)'!K16,"")="", "",IFERROR('7. Position (current_at exit)'!K16,"")),""))</f>
        <v/>
      </c>
      <c r="CG16" s="186" t="str">
        <f>IF($D16&lt;&gt;"Pending, Subsequently Closed",IF($A16&lt;&gt;"",IF(IFERROR('7. Position (current_at exit)'!L16,"")="", "Mandatory: Tab 7",IFERROR('7. Position (current_at exit)'!L16,"")),""), IF($A16&lt;&gt;"",IF(IFERROR('7. Position (current_at exit)'!L16,"")="", "",IFERROR('7. Position (current_at exit)'!L16,"")),""))</f>
        <v/>
      </c>
      <c r="CH16" s="186" t="str">
        <f>IF($D16&lt;&gt;"Pending, Subsequently Closed",IF($A16&lt;&gt;"",IF(IFERROR('7. Position (current_at exit)'!M16,"")="", "Mandatory: Tab 7",IFERROR('7. Position (current_at exit)'!M16,"")),""), IF($A16&lt;&gt;"",IF(IFERROR('7. Position (current_at exit)'!M16,"")="", "",IFERROR('7. Position (current_at exit)'!M16,"")),""))</f>
        <v/>
      </c>
      <c r="CI16" s="186" t="str">
        <f>IF($D16&lt;&gt;"Pending, Subsequently Closed",IF($A16&lt;&gt;"",IF(IFERROR('7. Position (current_at exit)'!N16,"")="", "Mandatory: Tab 7",IFERROR('7. Position (current_at exit)'!N16,"")),""), IF($A16&lt;&gt;"",IF(IFERROR('7. Position (current_at exit)'!N16,"")="", "",IFERROR('7. Position (current_at exit)'!N16,"")),""))</f>
        <v/>
      </c>
      <c r="CJ16" s="408" t="str">
        <f>IF($D16&lt;&gt;"Pending, Subsequently Closed",IF($A16&lt;&gt;"",IF(IFERROR('7. Position (current_at exit)'!O16,"")="", "Mandatory: Tab 7",IFERROR('7. Position (current_at exit)'!O16,"")),""), IF($A16&lt;&gt;"",IF(IFERROR('7. Position (current_at exit)'!O16,"")="", "",IFERROR('7. Position (current_at exit)'!O16,"")),""))</f>
        <v/>
      </c>
      <c r="CK16" s="408" t="str">
        <f>IF($D16&lt;&gt;"Pending, Subsequently Closed",IF($A16&lt;&gt;"",IF(IFERROR('7. Position (current_at exit)'!P16,"")="", "Mandatory: Tab 7",IFERROR('7. Position (current_at exit)'!P16,"")),""), IF($A16&lt;&gt;"",IF(IFERROR('7. Position (current_at exit)'!P16,"")="", "",IFERROR('7. Position (current_at exit)'!P16,"")),""))</f>
        <v/>
      </c>
      <c r="CL16" s="360" t="str">
        <f>IF($A16&lt;&gt;"",IF(IFERROR('7. Position (current_at exit)'!Q16,"")="", "",IFERROR('7. Position (current_at exit)'!Q16,"")),"")</f>
        <v/>
      </c>
      <c r="CM16" s="18" t="str">
        <f>IF($F16&lt;&gt;"Debt",IF($A16&lt;&gt;"",IF(IFERROR('7. Position (current_at exit)'!R16,"")="", "Mandatory: Tab 7",IFERROR('7. Position (current_at exit)'!R16,"")),""), IF($A16&lt;&gt;"",IF(IFERROR('7. Position (current_at exit)'!R16,"")="", "",IFERROR('7. Position (current_at exit)'!R16,"")),""))</f>
        <v/>
      </c>
      <c r="CN16" s="18" t="str">
        <f>IF($F16&lt;&gt;"Debt",IF($A16&lt;&gt;"",IF(IFERROR('7. Position (current_at exit)'!S16,"")="", "Mandatory: Tab 7",IFERROR('7. Position (current_at exit)'!S16,"")),""), IF($A16&lt;&gt;"",IF(IFERROR('7. Position (current_at exit)'!S16,"")="", "",IFERROR('7. Position (current_at exit)'!S16,"")),""))</f>
        <v/>
      </c>
      <c r="CO16" s="17" t="str">
        <f>IF($F16&lt;&gt;"Debt",IF($A16&lt;&gt;"",IF(IFERROR('7. Position (current_at exit)'!T16,"")="", "Mandatory: Tab 7",IFERROR('7. Position (current_at exit)'!T16,"")),""), IF($A16&lt;&gt;"",IF(IFERROR('7. Position (current_at exit)'!T16,"")="", "",IFERROR('7. Position (current_at exit)'!T16,"")),""))</f>
        <v/>
      </c>
      <c r="CP16" s="17" t="str">
        <f>IF($A16&lt;&gt;"",IF(IFERROR('7. Position (current_at exit)'!U16,"")="", "Mandatory: Tab 7",IFERROR('7. Position (current_at exit)'!U16,"")),"")</f>
        <v/>
      </c>
      <c r="CQ16" s="17" t="str">
        <f>IF($F16&lt;&gt;"Debt",IF($A16&lt;&gt;"",IF(IFERROR('7. Position (current_at exit)'!V16,"")="", "Mandatory: Tab 7",IFERROR('7. Position (current_at exit)'!V16,"")),""), IF($A16&lt;&gt;"",IF(IFERROR('7. Position (current_at exit)'!V16,"")="", "",IFERROR('7. Position (current_at exit)'!V16,"")),""))</f>
        <v/>
      </c>
      <c r="CR16" s="16" t="str">
        <f>IF($F16&lt;&gt;"Debt",IF($A16&lt;&gt;"",IF(IFERROR('7. Position (current_at exit)'!W16,"")="", "",IFERROR('7. Position (current_at exit)'!W16,"")),""), IF($A16&lt;&gt;"",IF(IFERROR('7. Position (current_at exit)'!W16,"")="", "",IFERROR('7. Position (current_at exit)'!W16,"")),""))</f>
        <v/>
      </c>
      <c r="CS16" s="80" t="str">
        <f>IF($A16&lt;&gt;"",IF(IFERROR('7. Position (current_at exit)'!X16,"")="", "",IFERROR('7. Position (current_at exit)'!X16,"")),"")</f>
        <v/>
      </c>
      <c r="CT16" s="360" t="str">
        <f>IF($A16&lt;&gt;"",IF(IFERROR('7. Position (current_at exit)'!Y16,"")="", "",IFERROR('7. Position (current_at exit)'!Y16,"")),"")</f>
        <v/>
      </c>
      <c r="CU16" s="159" t="str">
        <f>IF(OR($D16="Fully Exited, No Escrow", $D16="Fully Exited, Escrow Pending", $D16="Fully Exited, Subsequently Closed"), IF($A16&lt;&gt;"",IF(IFERROR('7. Position (current_at exit)'!Z16,"")="", "Mandatory: Tab 7",IFERROR('7. Position (current_at exit)'!Z16,"")),""), IF($A16&lt;&gt;"",IF(IFERROR('7. Position (current_at exit)'!Z16,"")="", "",IFERROR('7. Position (current_at exit)'!Z16,"")),""))</f>
        <v/>
      </c>
      <c r="CV16" s="159" t="str">
        <f>IF(OR($D16="Fully Exited, No Escrow", $D16="Fully Exited, Escrow Pending", $D16="Fully Exited, Subsequently Closed"), IF($A16&lt;&gt;"",IF(IFERROR('7. Position (current_at exit)'!AA16,"")="", "Mandatory: Tab 7",IFERROR('7. Position (current_at exit)'!AA16,"")),""), IF($A16&lt;&gt;"",IF(IFERROR('7. Position (current_at exit)'!AA16,"")="", "",IFERROR('7. Position (current_at exit)'!AA16,"")),""))</f>
        <v/>
      </c>
      <c r="CW16" s="16" t="str">
        <f>IF($D16="Fully Exited",IF($A16&lt;&gt;"",IF(IFERROR('7. Position (current_at exit)'!AB16,"")="", "",IFERROR('7. Position (current_at exit)'!AB16,"")),""), IF($A16&lt;&gt;"",IF(IFERROR('7. Position (current_at exit)'!AB16,"")="", "",IFERROR('7. Position (current_at exit)'!AB16,"")),""))</f>
        <v/>
      </c>
      <c r="CX16" s="360" t="str">
        <f>IF($A16&lt;&gt;"",IF(IFERROR('7. Position (current_at exit)'!AC16,"")="", "",IFERROR('7. Position (current_at exit)'!AC16,"")),"")</f>
        <v/>
      </c>
      <c r="CY16" s="16" t="str">
        <f>IF($D16&lt;&gt;"Pending, Subsequently Closed",IF($A16&lt;&gt;"",IF(IFERROR('7. Position (current_at exit)'!AD16,"")="", "Mandatory: Tab 7",IFERROR('7. Position (current_at exit)'!AD16,"")),""), IF($A16&lt;&gt;"",IF(IFERROR('7. Position (current_at exit)'!AD16,"")="", "",IFERROR('7. Position (current_at exit)'!AD16,"")),""))</f>
        <v/>
      </c>
      <c r="CZ16" s="187" t="str">
        <f>IF($A16&lt;&gt;"",IF(IFERROR('7. Position (current_at exit)'!AE16,"")="", "",IFERROR('7. Position (current_at exit)'!AE16,"")),"")</f>
        <v/>
      </c>
      <c r="DA16" s="76" t="str">
        <f>IF($A16&lt;&gt;"",IF(IFERROR('7. Position (current_at exit)'!AF16,"")="", "",IFERROR('7. Position (current_at exit)'!AF16,"")),"")</f>
        <v/>
      </c>
      <c r="DB16" s="239" t="str">
        <f>IF($A16&lt;&gt;"",IF(IFERROR('7. Position (current_at exit)'!AG16,"")="", "",IFERROR('7. Position (current_at exit)'!AG16,"")),"")</f>
        <v/>
      </c>
      <c r="DC16" s="165" t="str">
        <f>IF($A16&lt;&gt;"",IF(IFERROR('7. Position (current_at exit)'!AH16,"")="", "",IFERROR('7. Position (current_at exit)'!AH16,"")),"")</f>
        <v/>
      </c>
      <c r="DD16" s="165" t="str">
        <f>IF($A16&lt;&gt;"",IF(IFERROR('7. Position (current_at exit)'!AI16,"")="", "",IFERROR('7. Position (current_at exit)'!AI16,"")),"")</f>
        <v/>
      </c>
      <c r="DE16" s="360" t="str">
        <f>IF($A16&lt;&gt;"",IF(IFERROR('7. Position (current_at exit)'!AJ16,"")="", "",IFERROR('7. Position (current_at exit)'!AJ16,"")),"")</f>
        <v/>
      </c>
      <c r="DF16" s="16" t="str">
        <f>IF($A16&lt;&gt;"",IF(IFERROR('7. Position (current_at exit)'!AK16,"")="", "",IFERROR('7. Position (current_at exit)'!AK16,"")),"")</f>
        <v/>
      </c>
      <c r="DG16" s="187" t="str">
        <f>IF($A16&lt;&gt;"",IF(IFERROR('7. Position (current_at exit)'!AL16,"")="", "",IFERROR('7. Position (current_at exit)'!AL16,"")),"")</f>
        <v/>
      </c>
      <c r="DH16" s="76" t="str">
        <f>IF($A16&lt;&gt;"",IF(IFERROR('7. Position (current_at exit)'!AM16,"")="", "",IFERROR('7. Position (current_at exit)'!AM16,"")),"")</f>
        <v/>
      </c>
      <c r="DI16" s="239" t="str">
        <f>IF($A16&lt;&gt;"",IF(IFERROR('7. Position (current_at exit)'!AN16,"")="", "",IFERROR('7. Position (current_at exit)'!AN16,"")),"")</f>
        <v/>
      </c>
      <c r="DJ16" s="165" t="str">
        <f>IF($A16&lt;&gt;"",IF(IFERROR('7. Position (current_at exit)'!AO16,"")="", "",IFERROR('7. Position (current_at exit)'!AO16,"")),"")</f>
        <v/>
      </c>
      <c r="DK16" s="165" t="str">
        <f>IF($A16&lt;&gt;"",IF(IFERROR('7. Position (current_at exit)'!AP16,"")="", "",IFERROR('7. Position (current_at exit)'!AP16,"")),"")</f>
        <v/>
      </c>
      <c r="DL16" s="360" t="str">
        <f>IF($A16&lt;&gt;"",IF(IFERROR('7. Position (current_at exit)'!AQ16,"")="", "",IFERROR('7. Position (current_at exit)'!AQ16,"")),"")</f>
        <v/>
      </c>
      <c r="DM16" s="17" t="str">
        <f>IF(OR($F16="Equity - Publicly Traded", $F16="Equity - Private"), IF($A16&lt;&gt;"",IF(IFERROR('6. Position (at entry)'!N16,"")="", "Mandatory: Tab 6",IFERROR('6. Position (at entry)'!N16,"")),""), IF($A16&lt;&gt;"",IF(IFERROR('6. Position (at entry)'!N16,"")="", "",IFERROR('6. Position (at entry)'!N16,"")),""))</f>
        <v/>
      </c>
      <c r="DN16" s="17" t="str">
        <f>IF(OR($F16="Equity - Publicly Traded", $F16="Equity - Private"), IF($A16&lt;&gt;"",IF(IFERROR('6. Position (at entry)'!O16,"")="", "Mandatory: Tab 6",IFERROR('6. Position (at entry)'!O16,"")),""), IF($A16&lt;&gt;"",IF(IFERROR('6. Position (at entry)'!O16,"")="", "",IFERROR('6. Position (at entry)'!O16,"")),""))</f>
        <v/>
      </c>
      <c r="DO16" s="17" t="str">
        <f>IF(OR($F16="Equity - Publicly Traded", $F16="Equity - Private"), IF($A16&lt;&gt;"",IF(IFERROR('6. Position (at entry)'!P16,"")="", "Mandatory: Tab 6",IFERROR('6. Position (at entry)'!P16,"")),""), IF($A16&lt;&gt;"",IF(IFERROR('6. Position (at entry)'!P16,"")="", "",IFERROR('6. Position (at entry)'!P16,"")),""))</f>
        <v/>
      </c>
      <c r="DP16" s="17" t="str">
        <f>IF(OR($F16="Equity - Publicly Traded", $F16="Equity - Private"), IF($A16&lt;&gt;"",IF(IFERROR('6. Position (at entry)'!Q16,"")="", "Mandatory: Tab 6",IFERROR('6. Position (at entry)'!Q16,"")),""), IF($A16&lt;&gt;"",IF(IFERROR('6. Position (at entry)'!Q16,"")="", "",IFERROR('6. Position (at entry)'!Q16,"")),""))</f>
        <v/>
      </c>
      <c r="DQ16" s="18" t="str">
        <f>IF(OR($F16="Equity - Publicly Traded", $F16="Equity - Private"), IF($A16&lt;&gt;"",IF(IFERROR('6. Position (at entry)'!R16,"")="", "Mandatory: Tab 6",IFERROR('6. Position (at entry)'!R16,"")),""), IF($A16&lt;&gt;"",IF(IFERROR('6. Position (at entry)'!R16,"")="", "",IFERROR('6. Position (at entry)'!R16,"")),""))</f>
        <v/>
      </c>
      <c r="DR16" s="18" t="str">
        <f>IF(OR($F16="Equity - Publicly Traded", $F16="Equity - Private"), IF($A16&lt;&gt;"",IF(IFERROR('6. Position (at entry)'!S16,"")="", "Mandatory: Tab 6",IFERROR('6. Position (at entry)'!S16,"")),""), IF($A16&lt;&gt;"",IF(IFERROR('6. Position (at entry)'!S16,"")="", "",IFERROR('6. Position (at entry)'!S16,"")),""))</f>
        <v/>
      </c>
      <c r="DS16" s="17" t="str">
        <f>IF(OR($F16="Equity - Publicly Traded", $F16="Equity - Private"), IF($A16&lt;&gt;"",IF(IFERROR('6. Position (at entry)'!T16,"")="", "Mandatory: Tab 6",IFERROR('6. Position (at entry)'!T16,"")),""), IF($A16&lt;&gt;"",IF(IFERROR('6. Position (at entry)'!T16,"")="", "",IFERROR('6. Position (at entry)'!T16,"")),""))</f>
        <v/>
      </c>
      <c r="DT16" s="16" t="str">
        <f>IF(OR($F16="Equity - Publicly Traded", $F16="Equity - Private"), IF($A16&lt;&gt;"",IF(IFERROR('6. Position (at entry)'!U16,"")="", "Mandatory: Tab 6",IFERROR('6. Position (at entry)'!U16,"")),""), IF($A16&lt;&gt;"",IF(IFERROR('6. Position (at entry)'!U16,"")="", "",IFERROR('6. Position (at entry)'!U16,"")),""))</f>
        <v/>
      </c>
      <c r="DU16" s="16" t="str">
        <f>IF(OR($F16="Equity - Publicly Traded", $F16="Equity - Private"), IF($A16&lt;&gt;"",IF(IFERROR('6. Position (at entry)'!V16,"")="", "",IFERROR('6. Position (at entry)'!V16,"")),""), IF($A16&lt;&gt;"",IF(IFERROR('6. Position (at entry)'!V16,"")="", "",IFERROR('6. Position (at entry)'!V16,"")),""))</f>
        <v/>
      </c>
      <c r="DV16" s="239" t="str">
        <f>IF(OR($F16="Equity - Publicly Traded", $F16="Equity - Private"), IF($A16&lt;&gt;"",IF(IFERROR('6. Position (at entry)'!W16,"")="", "",IFERROR('6. Position (at entry)'!W16,"")),""), IF($A16&lt;&gt;"",IF(IFERROR('6. Position (at entry)'!W16,"")="", "",IFERROR('6. Position (at entry)'!W16,"")),""))</f>
        <v/>
      </c>
      <c r="DW16" s="239" t="str">
        <f>IF(OR($F16="Equity - Publicly Traded", $F16="Equity - Private"), IF($A16&lt;&gt;"",IF(IFERROR('6. Position (at entry)'!X16,"")="", "",IFERROR('6. Position (at entry)'!X16,"")),""), IF($A16&lt;&gt;"",IF(IFERROR('6. Position (at entry)'!X16,"")="", "",IFERROR('6. Position (at entry)'!X16,"")),""))</f>
        <v/>
      </c>
      <c r="DX16" s="239" t="str">
        <f>IF(OR($F16="Equity - Publicly Traded", $F16="Equity - Private"), IF($A16&lt;&gt;"",IF(IFERROR('6. Position (at entry)'!Y16,"")="", "",IFERROR('6. Position (at entry)'!Y16,"")),""), IF($A16&lt;&gt;"",IF(IFERROR('6. Position (at entry)'!Y16,"")="", "",IFERROR('6. Position (at entry)'!Y16,"")),""))</f>
        <v/>
      </c>
      <c r="DY16" s="360" t="str">
        <f>IF($A16&lt;&gt;"",IF(IFERROR('6. Position (at entry)'!Z16,"")="", "",IFERROR('6. Position (at entry)'!Z16,"")),"")</f>
        <v/>
      </c>
      <c r="DZ16" s="76" t="str">
        <f>IF($A16&lt;&gt;"",IF(IFERROR('6. Position (at entry)'!AA16,"")="", "",IFERROR('6. Position (at entry)'!AA16,"")),"")</f>
        <v/>
      </c>
      <c r="EA16" s="76" t="str">
        <f>IF($A16&lt;&gt;"",IF(IFERROR('6. Position (at entry)'!AB16,"")="", "",IFERROR('6. Position (at entry)'!AB16,"")),"")</f>
        <v/>
      </c>
      <c r="EB16" s="78" t="str">
        <f>IF($A16&lt;&gt;"",IF(IFERROR('6. Position (at entry)'!AC16,"")="", "",IFERROR('6. Position (at entry)'!AC16,"")),"")</f>
        <v/>
      </c>
      <c r="EC16" s="78" t="str">
        <f>IF($A16&lt;&gt;"",IF(IFERROR('6. Position (at entry)'!AD16,"")="", "",IFERROR('6. Position (at entry)'!AD16,"")),"")</f>
        <v/>
      </c>
      <c r="ED16" s="226" t="str">
        <f>IF($A16&lt;&gt;"",IF(IFERROR('6. Position (at entry)'!AE16,"")="", "",IFERROR('6. Position (at entry)'!AE16,"")),"")</f>
        <v/>
      </c>
      <c r="EE16" s="80" t="str">
        <f>IF($A16&lt;&gt;"",IF(IFERROR('6. Position (at entry)'!AF16,"")="", "",IFERROR('6. Position (at entry)'!AF16,"")),"")</f>
        <v/>
      </c>
      <c r="EF16" s="80" t="str">
        <f>IF($A16&lt;&gt;"",IF(IFERROR('6. Position (at entry)'!AG16,"")="", "",IFERROR('6. Position (at entry)'!AG16,"")),"")</f>
        <v/>
      </c>
      <c r="EG16" s="80" t="str">
        <f>IF($A16&lt;&gt;"",IF(IFERROR('6. Position (at entry)'!AH16,"")="", "",IFERROR('6. Position (at entry)'!AH16,"")),"")</f>
        <v/>
      </c>
      <c r="EH16" s="360" t="str">
        <f>IF($A16&lt;&gt;"",IF(IFERROR('6. Position (at entry)'!AI16,"")="", "",IFERROR('6. Position (at entry)'!AI16,"")),"")</f>
        <v/>
      </c>
    </row>
    <row r="17" spans="1:138" ht="15" customHeight="1" x14ac:dyDescent="0.2">
      <c r="A17" s="16" t="str">
        <f>IF(ISBLANK('6. Position (at entry)'!A17), "", '6. Position (at entry)'!A17)</f>
        <v/>
      </c>
      <c r="B17" s="347" t="str">
        <f>IF($A17&lt;&gt;"",IF(IFERROR('6. Position (at entry)'!B17,"")="", "Mandatory: Tab 6",IFERROR('6. Position (at entry)'!B17,"")),"")</f>
        <v/>
      </c>
      <c r="C17" s="16" t="str">
        <f>IF($A17&lt;&gt;"",IF(IFERROR(VLOOKUP($A17, '4. Company (at entry)'!$1:$1048576,2,FALSE),"")="","Mandatory: Tab 4",IFERROR(VLOOKUP($A17, '4. Company (at entry)'!$1:$1048576,2,FALSE),"")), "")</f>
        <v/>
      </c>
      <c r="D17" s="16" t="str">
        <f>IF($A17&lt;&gt;"",IF(IFERROR('7. Position (current_at exit)'!D17,"")="", "Mandatory: Tab 7",IFERROR('7. Position (current_at exit)'!D17,"")),"")</f>
        <v/>
      </c>
      <c r="E17" s="16" t="str">
        <f>IF($A17&lt;&gt;"",IF(IFERROR('7. Position (current_at exit)'!E17,"")="", "Mandatory: Tab 7",IFERROR('7. Position (current_at exit)'!E17,"")),"")</f>
        <v/>
      </c>
      <c r="F17" s="16" t="str">
        <f>IF($A17&lt;&gt;"",IF(IFERROR('6. Position (at entry)'!D17,"")="", "Mandatory: Tab 6",IFERROR('6. Position (at entry)'!D17,"")),"")</f>
        <v/>
      </c>
      <c r="G17" s="16" t="str">
        <f>IF($A17&lt;&gt;"",IF(IFERROR('6. Position (at entry)'!E17,"")="", "Mandatory: Tab 6",IFERROR('6. Position (at entry)'!E17,"")),"")</f>
        <v/>
      </c>
      <c r="H17" s="16" t="str">
        <f>IF($A17&lt;&gt;"",IF(IFERROR('6. Position (at entry)'!F17,"")="", "Mandatory: Tab 6",IFERROR('6. Position (at entry)'!F17,"")),"")</f>
        <v/>
      </c>
      <c r="I17" s="16" t="str">
        <f>IF($A17&lt;&gt;"",IF(IFERROR('6. Position (at entry)'!G17,"")="", "Mandatory: Tab 6",IFERROR('6. Position (at entry)'!G17,"")),"")</f>
        <v/>
      </c>
      <c r="J17" s="16" t="str">
        <f>IF($A17&lt;&gt;"",IF(IFERROR('6. Position (at entry)'!H17,"")="", "Mandatory: Tab 6",IFERROR('6. Position (at entry)'!H17,"")),"")</f>
        <v/>
      </c>
      <c r="K17" s="159" t="str">
        <f>IF($A17&lt;&gt;"",IF(IFERROR('6. Position (at entry)'!I17,"")="", "Mandatory: Tab 6",IFERROR('6. Position (at entry)'!I17,"")),"")</f>
        <v/>
      </c>
      <c r="L17" s="16" t="str">
        <f>IF($A17&lt;&gt;"",IF(IFERROR('6. Position (at entry)'!J17,"")="", "Mandatory: Tab 6",IFERROR('6. Position (at entry)'!J17,"")),"")</f>
        <v/>
      </c>
      <c r="M17" s="16" t="str">
        <f>IF($A17&lt;&gt;"",IF(IFERROR('6. Position (at entry)'!K17,"")="", "Mandatory: Tab 6",IFERROR('6. Position (at entry)'!K17,"")),"")</f>
        <v/>
      </c>
      <c r="N17" s="16" t="str">
        <f>IF($A17&lt;&gt;"",IF(IFERROR('6. Position (at entry)'!L17,"")="", "",IFERROR('6. Position (at entry)'!L17,"")),"")</f>
        <v/>
      </c>
      <c r="O17" s="360" t="str">
        <f>IF($A17&lt;&gt;"",IF(IFERROR('6. Position (at entry)'!M17,"")="", "",IFERROR('6. Position (at entry)'!M17,"")),"")</f>
        <v/>
      </c>
      <c r="P17" s="16" t="str">
        <f>IF($A17&lt;&gt;"",IF(IFERROR(VLOOKUP($A17,'5. Company (current_at exit)'!$1:$1048576,3,FALSE),"")="","",IFERROR(VLOOKUP($A17,'5. Company (current_at exit)'!$1:$1048576,3,FALSE),"")), "")</f>
        <v/>
      </c>
      <c r="Q17" s="16" t="str">
        <f>IF($A17&lt;&gt;"",IF(IFERROR(VLOOKUP($A17,'5. Company (current_at exit)'!$1:$1048576,4,FALSE),"")="","",IFERROR(VLOOKUP($A17,'5. Company (current_at exit)'!$1:$1048576,4,FALSE),"")), "")</f>
        <v/>
      </c>
      <c r="R17" s="16" t="str">
        <f>IF($A17&lt;&gt;"",IF(IFERROR(VLOOKUP($A17,'5. Company (current_at exit)'!$1:$1048576,5,FALSE),"")="","",IFERROR(VLOOKUP($A17,'5. Company (current_at exit)'!$1:$1048576,5,FALSE),"")), "")</f>
        <v/>
      </c>
      <c r="S17" s="16" t="str">
        <f>IF($A17&lt;&gt;"",IF(IFERROR(VLOOKUP($A17,'5. Company (current_at exit)'!$1:$1048576,6,FALSE),"")="","",IFERROR(VLOOKUP($A17,'5. Company (current_at exit)'!$1:$1048576,6,FALSE),"")), "")</f>
        <v/>
      </c>
      <c r="T17" s="16" t="str">
        <f>IF($A17&lt;&gt;"",IF(IFERROR(VLOOKUP($A17,'5. Company (current_at exit)'!$1:$1048576,7,FALSE),"")="","Mandatory: Tab 5",IFERROR(VLOOKUP($A17,'5. Company (current_at exit)'!$1:$1048576,7,FALSE),"")), "")</f>
        <v/>
      </c>
      <c r="U17" s="72" t="str">
        <f>IF($A17&lt;&gt;"",IF(IFERROR(VLOOKUP($A17,'5. Company (current_at exit)'!$1:$1048576,8,FALSE),"")="","Mandatory: Tab 5",IFERROR(VLOOKUP($A17,'5. Company (current_at exit)'!$1:$1048576,8,FALSE),"")), "")</f>
        <v/>
      </c>
      <c r="V17" s="16" t="str">
        <f>IF($A17&lt;&gt;"",IF(IFERROR(VLOOKUP($A17,'5. Company (current_at exit)'!$1:$1048576,9,FALSE),"")="","",IFERROR(VLOOKUP($A17,'5. Company (current_at exit)'!$1:$1048576,9,FALSE),"")), "")</f>
        <v/>
      </c>
      <c r="W17" s="16" t="str">
        <f>IF($A17&lt;&gt;"",IF(IFERROR(VLOOKUP($A17,'5. Company (current_at exit)'!$1:$1048576,10,FALSE),"")="","Mandatory: Tab 5",IFERROR(VLOOKUP($A17,'5. Company (current_at exit)'!$1:$1048576,10,FALSE),"")), "")</f>
        <v/>
      </c>
      <c r="X17" s="73" t="str">
        <f>IF($A17&lt;&gt;"",IF(IFERROR(VLOOKUP($A17,'5. Company (current_at exit)'!$1:$1048576,11,FALSE),"")="","Mandatory: Tab 5",IFERROR(VLOOKUP($A17,'5. Company (current_at exit)'!$1:$1048576,11,FALSE),"")), "")</f>
        <v/>
      </c>
      <c r="Y17" s="73" t="str">
        <f>IF($A17&lt;&gt;"",IF(IFERROR(VLOOKUP($A17,'5. Company (current_at exit)'!$1:$1048576,12,FALSE),"")="","",IFERROR(VLOOKUP($A17,'5. Company (current_at exit)'!$1:$1048576,12,FALSE),"")), "")</f>
        <v/>
      </c>
      <c r="Z17" s="73" t="str">
        <f>IF($A17&lt;&gt;"",IF(IFERROR(VLOOKUP($A17,'5. Company (current_at exit)'!$1:$1048576,13,FALSE),"")="","",IFERROR(VLOOKUP($A17,'5. Company (current_at exit)'!$1:$1048576,13,FALSE),"")), "")</f>
        <v/>
      </c>
      <c r="AA17" s="16" t="str">
        <f>IF($A17&lt;&gt;"",IF(IFERROR(VLOOKUP($A17,'5. Company (current_at exit)'!$1:$1048576,14,FALSE),"")="","Mandatory: Tab 5",IFERROR(VLOOKUP($A17,'5. Company (current_at exit)'!$1:$1048576,14,FALSE),"")), "")</f>
        <v/>
      </c>
      <c r="AB17" s="16" t="str">
        <f>IF($A17&lt;&gt;"",IF(IFERROR(VLOOKUP($A17,'5. Company (current_at exit)'!$1:$1048576,15,FALSE),"")="","Mandatory: Tab 5",IFERROR(VLOOKUP($A17,'5. Company (current_at exit)'!$1:$1048576,15,FALSE),"")), "")</f>
        <v/>
      </c>
      <c r="AC17" s="76" t="str">
        <f>IF($A17&lt;&gt;"",IF(IFERROR(VLOOKUP($A17,'5. Company (current_at exit)'!$1:$1048576,16,FALSE),"")="","",IFERROR(VLOOKUP($A17,'5. Company (current_at exit)'!$1:$1048576,16,FALSE),"")), "")</f>
        <v/>
      </c>
      <c r="AD17" s="16" t="str">
        <f>IF($A17&lt;&gt;"",IF(IFERROR(VLOOKUP($A17,'5. Company (current_at exit)'!$1:$1048576,17,FALSE),"")="","",IFERROR(VLOOKUP($A17,'5. Company (current_at exit)'!$1:$1048576,17,FALSE),"")), "")</f>
        <v/>
      </c>
      <c r="AE17" s="401" t="str">
        <f>IF($A17&lt;&gt;"",IF(IFERROR(VLOOKUP($A17,'5. Company (current_at exit)'!$1:$1048576,18,FALSE),"")="","",IFERROR(VLOOKUP($A17,'5. Company (current_at exit)'!$1:$1048576,18,FALSE),"")), "")</f>
        <v/>
      </c>
      <c r="AF17" s="16" t="str">
        <f>IF($A17&lt;&gt;"",IF(IFERROR(VLOOKUP($A17,'5. Company (current_at exit)'!$1:$1048576,19,FALSE),"")="","Mandatory: Tab 5",IFERROR(VLOOKUP($A17,'5. Company (current_at exit)'!$1:$1048576,19,FALSE),"")), "")</f>
        <v/>
      </c>
      <c r="AG17" s="159" t="str">
        <f>IF($AF17="Yes",IF($A17&lt;&gt;"",IF(IFERROR(VLOOKUP($A17,'5. Company (current_at exit)'!$1:$1048576,20,FALSE),"")="","Mandatory: Tab 5",IFERROR(VLOOKUP($A17,'5. Company (current_at exit)'!$1:$1048576,20,FALSE),"")), ""),IF($A17&lt;&gt;"",IF(IFERROR(VLOOKUP($A17,'5. Company (current_at exit)'!$1:$1048576,20,FALSE),"")="","",IFERROR(VLOOKUP($A17,'5. Company (current_at exit)'!$1:$1048576,20,FALSE),"")), ""))</f>
        <v/>
      </c>
      <c r="AH17" s="159" t="str">
        <f>IF($AF17="Yes",IF($A17&lt;&gt;"",IF(IFERROR(VLOOKUP($A17,'5. Company (current_at exit)'!$1:$1048576,21,FALSE),"")="","Mandatory: Tab 5",IFERROR(VLOOKUP($A17,'5. Company (current_at exit)'!$1:$1048576,21,FALSE),"")), ""),IF($A17&lt;&gt;"",IF(IFERROR(VLOOKUP($A17,'5. Company (current_at exit)'!$1:$1048576,21,FALSE),"")="","",IFERROR(VLOOKUP($A17,'5. Company (current_at exit)'!$1:$1048576,21,FALSE),"")), ""))</f>
        <v/>
      </c>
      <c r="AI17" s="69" t="str">
        <f>IF($AF17="Yes",IF($A17&lt;&gt;"",IF(IFERROR(VLOOKUP($A17,'5. Company (current_at exit)'!$1:$1048576,22,FALSE),"")="","Mandatory: Tab 5",IFERROR(VLOOKUP($A17,'5. Company (current_at exit)'!$1:$1048576,22,FALSE),"")), ""),IF($A17&lt;&gt;"",IF(IFERROR(VLOOKUP($A17,'5. Company (current_at exit)'!$1:$1048576,22,FALSE),"")="","",IFERROR(VLOOKUP($A17,'5. Company (current_at exit)'!$1:$1048576,22,FALSE),"")), ""))</f>
        <v/>
      </c>
      <c r="AJ17" s="69" t="str">
        <f>IF($AF17="Yes",IF($A17&lt;&gt;"",IF(IFERROR(VLOOKUP($A17,'5. Company (current_at exit)'!$1:$1048576,23,FALSE),"")="","Mandatory: Tab 5",IFERROR(VLOOKUP($A17,'5. Company (current_at exit)'!$1:$1048576,23,FALSE),"")), ""),IF($A17&lt;&gt;"",IF(IFERROR(VLOOKUP($A17,'5. Company (current_at exit)'!$1:$1048576,23,FALSE),"")="","",IFERROR(VLOOKUP($A17,'5. Company (current_at exit)'!$1:$1048576,23,FALSE),"")), ""))</f>
        <v/>
      </c>
      <c r="AK17" s="159" t="str">
        <f>IF($AF17="Yes",IF($A17&lt;&gt;"",IF(IFERROR(VLOOKUP($A17,'5. Company (current_at exit)'!$1:$1048576,24,FALSE),"")="","",IFERROR(VLOOKUP($A17,'5. Company (current_at exit)'!$1:$1048576,24,FALSE),"")), ""),IF($A17&lt;&gt;"",IF(IFERROR(VLOOKUP($A17,'5. Company (current_at exit)'!$1:$1048576,24,FALSE),"")="","",IFERROR(VLOOKUP($A17,'5. Company (current_at exit)'!$1:$1048576,24,FALSE),"")), ""))</f>
        <v/>
      </c>
      <c r="AL17" s="403" t="str">
        <f>IF($A17&lt;&gt;"",IF(IFERROR(VLOOKUP($A17,'5. Company (current_at exit)'!$1:$1048576,25,FALSE),"")="","",IFERROR(VLOOKUP($A17,'5. Company (current_at exit)'!$1:$1048576,25,FALSE),"")), "")</f>
        <v/>
      </c>
      <c r="AM17" s="17" t="str">
        <f>IF($A17&lt;&gt;"",IF(IFERROR(VLOOKUP($A17,'5. Company (current_at exit)'!$1:$1048576,26,FALSE),"")="","Mandatory: Tab 5",IFERROR(VLOOKUP($A17,'5. Company (current_at exit)'!$1:$1048576,26,FALSE),"")), "")</f>
        <v/>
      </c>
      <c r="AN17" s="17" t="str">
        <f>IF($A17&lt;&gt;"",IF(IFERROR(VLOOKUP($A17,'5. Company (current_at exit)'!$1:$1048576,27,FALSE),"")="","Mandatory: Tab 5",IFERROR(VLOOKUP($A17,'5. Company (current_at exit)'!$1:$1048576,27,FALSE),"")), "")</f>
        <v/>
      </c>
      <c r="AO17" s="17" t="str">
        <f>IF($A17&lt;&gt;"",IF(IFERROR(VLOOKUP($A17,'5. Company (current_at exit)'!$1:$1048576,28,FALSE),"")="","Mandatory: Tab 5",IFERROR(VLOOKUP($A17,'5. Company (current_at exit)'!$1:$1048576,28,FALSE),"")), "")</f>
        <v/>
      </c>
      <c r="AP17" s="17" t="str">
        <f>IF($A17&lt;&gt;"",IF(IFERROR(VLOOKUP($A17,'5. Company (current_at exit)'!$1:$1048576,29,FALSE),"")="","Mandatory: Tab 5",IFERROR(VLOOKUP($A17,'5. Company (current_at exit)'!$1:$1048576,29,FALSE),"")), "")</f>
        <v/>
      </c>
      <c r="AQ17" s="17" t="str">
        <f>IF($A17&lt;&gt;"",IF(IFERROR(VLOOKUP($A17,'5. Company (current_at exit)'!$1:$1048576,30,FALSE),"")="","Mandatory: Tab 5",IFERROR(VLOOKUP($A17,'5. Company (current_at exit)'!$1:$1048576,30,FALSE),"")), "")</f>
        <v/>
      </c>
      <c r="AR17" s="17" t="str">
        <f>IF($A17&lt;&gt;"",IF(IFERROR(VLOOKUP($A17,'5. Company (current_at exit)'!$1:$1048576,31,FALSE),"")="","Mandatory: Tab 5",IFERROR(VLOOKUP($A17,'5. Company (current_at exit)'!$1:$1048576,31,FALSE),"")), "")</f>
        <v/>
      </c>
      <c r="AS17" s="17" t="str">
        <f>IF($A17&lt;&gt;"",IF(IFERROR(VLOOKUP($A17,'5. Company (current_at exit)'!$1:$1048576,32,FALSE),"")="","Mandatory: Tab 5",IFERROR(VLOOKUP($A17,'5. Company (current_at exit)'!$1:$1048576,32,FALSE),"")), "")</f>
        <v/>
      </c>
      <c r="AT17" s="17" t="str">
        <f>IF($A17&lt;&gt;"",IF(IFERROR(VLOOKUP($A17,'5. Company (current_at exit)'!$1:$1048576,33,FALSE),"")="","Mandatory: Tab 5",IFERROR(VLOOKUP($A17,'5. Company (current_at exit)'!$1:$1048576,33,FALSE),"")), "")</f>
        <v/>
      </c>
      <c r="AU17" s="17" t="str">
        <f>IF($A17&lt;&gt;"",IF(IFERROR(VLOOKUP($A17,'5. Company (current_at exit)'!$1:$1048576,34,FALSE),"")="","",IFERROR(VLOOKUP($A17,'5. Company (current_at exit)'!$1:$1048576,34,FALSE),"")), "")</f>
        <v/>
      </c>
      <c r="AV17" s="241" t="str">
        <f>IF($A17&lt;&gt;"",IF(IFERROR(VLOOKUP($A17,'5. Company (current_at exit)'!$1:$1048576,35,FALSE),"")="","",IFERROR(VLOOKUP($A17,'5. Company (current_at exit)'!$1:$1048576,35,FALSE),"")), "")</f>
        <v/>
      </c>
      <c r="AW17" s="17" t="str">
        <f>IF($D17="Fully Exited",IF($A17&lt;&gt;"",IF(IFERROR(VLOOKUP($A17,'5. Company (current_at exit)'!$1:$1048576,36,FALSE),"")="","",IFERROR(VLOOKUP($A17,'5. Company (current_at exit)'!$1:$1048576,36,FALSE),"")), ""),IF($A17&lt;&gt;"",IF(IFERROR(VLOOKUP($A17,'5. Company (current_at exit)'!$1:$1048576,36,FALSE),"")="","",IFERROR(VLOOKUP($A17,'5. Company (current_at exit)'!$1:$1048576,36,FALSE),"")), ""))</f>
        <v/>
      </c>
      <c r="AX17" s="239" t="str">
        <f>IF($A17&lt;&gt;"",IF(IFERROR(VLOOKUP($A17,'5. Company (current_at exit)'!$1:$1048576,37,FALSE),"")="","",IFERROR(VLOOKUP($A17,'5. Company (current_at exit)'!$1:$1048576,37,FALSE),"")), "")</f>
        <v/>
      </c>
      <c r="AY17" s="204" t="str">
        <f>IF($A17&lt;&gt;"",IF(IFERROR(VLOOKUP($A17,'5. Company (current_at exit)'!$1:$1048576,38,FALSE),"")="","",IFERROR(VLOOKUP($A17,'5. Company (current_at exit)'!$1:$1048576,38,FALSE),"")), "")</f>
        <v/>
      </c>
      <c r="AZ17" s="244" t="str">
        <f>IF($A17&lt;&gt;"",IF(IFERROR(VLOOKUP($A17,'5. Company (current_at exit)'!$1:$1048576,39,FALSE),"")="","",IFERROR(VLOOKUP($A17,'5. Company (current_at exit)'!$1:$1048576,39,FALSE),"")), "")</f>
        <v/>
      </c>
      <c r="BA17" s="244" t="str">
        <f>IF($A17&lt;&gt;"",IF(IFERROR(VLOOKUP($A17,'5. Company (current_at exit)'!$1:$1048576,40,FALSE),"")="","",IFERROR(VLOOKUP($A17,'5. Company (current_at exit)'!$1:$1048576,40,FALSE),"")), "")</f>
        <v/>
      </c>
      <c r="BB17" s="244" t="str">
        <f>IF($A17&lt;&gt;"",IF(IFERROR(VLOOKUP($A17,'5. Company (current_at exit)'!$1:$1048576,41,FALSE),"")="","",IFERROR(VLOOKUP($A17,'5. Company (current_at exit)'!$1:$1048576,41,FALSE),"")), "")</f>
        <v/>
      </c>
      <c r="BC17" s="76" t="str">
        <f>IF($A17&lt;&gt;"",IF(IFERROR(VLOOKUP($A17,'5. Company (current_at exit)'!$1:$1048576,42,FALSE),"")="","",IFERROR(VLOOKUP($A17,'5. Company (current_at exit)'!$1:$1048576,42,FALSE),"")), "")</f>
        <v/>
      </c>
      <c r="BD17" s="76" t="str">
        <f>IF($A17&lt;&gt;"",IF(IFERROR(VLOOKUP($A17,'5. Company (current_at exit)'!$1:$1048576,43,FALSE),"")="","",IFERROR(VLOOKUP($A17,'5. Company (current_at exit)'!$1:$1048576,43,FALSE),"")), "")</f>
        <v/>
      </c>
      <c r="BE17" s="239" t="str">
        <f>IF($A17&lt;&gt;"",IF(IFERROR(VLOOKUP($A17,'5. Company (current_at exit)'!$1:$1048576,44,FALSE),"")="","",IFERROR(VLOOKUP($A17,'5. Company (current_at exit)'!$1:$1048576,44,FALSE),"")), "")</f>
        <v/>
      </c>
      <c r="BF17" s="239" t="str">
        <f>IF($A17&lt;&gt;"",IF(IFERROR(VLOOKUP($A17,'5. Company (current_at exit)'!$1:$1048576,45,FALSE),"")="","",IFERROR(VLOOKUP($A17,'5. Company (current_at exit)'!$1:$1048576,45,FALSE),"")), "")</f>
        <v/>
      </c>
      <c r="BG17" s="239" t="str">
        <f>IF($A17&lt;&gt;"",IF(IFERROR(VLOOKUP($A17,'5. Company (current_at exit)'!$1:$1048576,46,FALSE),"")="","",IFERROR(VLOOKUP($A17,'5. Company (current_at exit)'!$1:$1048576,46,FALSE),"")), "")</f>
        <v/>
      </c>
      <c r="BH17" s="239" t="str">
        <f>IF($A17&lt;&gt;"",IF(IFERROR(VLOOKUP($A17,'5. Company (current_at exit)'!$1:$1048576,47,FALSE),"")="","",IFERROR(VLOOKUP($A17,'5. Company (current_at exit)'!$1:$1048576,47,FALSE),"")), "")</f>
        <v/>
      </c>
      <c r="BI17" s="239" t="str">
        <f>IF($A17&lt;&gt;"",IF(IFERROR(VLOOKUP($A17,'5. Company (current_at exit)'!$1:$1048576,48,FALSE),"")="","",IFERROR(VLOOKUP($A17,'5. Company (current_at exit)'!$1:$1048576,48,FALSE),"")), "")</f>
        <v/>
      </c>
      <c r="BJ17" s="360" t="str">
        <f>IF($A17&lt;&gt;"",IF(IFERROR(VLOOKUP($A17,'5. Company (current_at exit)'!$1:$1048576,49,FALSE),"")="","",IFERROR(VLOOKUP($A17,'5. Company (current_at exit)'!$1:$1048576,49,FALSE),"")), "")</f>
        <v/>
      </c>
      <c r="BK17" s="76" t="str">
        <f>IF($A17&lt;&gt;"",IF(IFERROR(VLOOKUP($A17,'5. Company (current_at exit)'!$1:$1048576,50,FALSE),"")="","Mandatory: Tab 5",IFERROR(VLOOKUP($A17,'5. Company (current_at exit)'!$1:$1048576,50,FALSE),"")), "")</f>
        <v/>
      </c>
      <c r="BL17" s="483" t="str">
        <f>IF($A17&lt;&gt;"",IF(IFERROR(VLOOKUP($A17,'5. Company (current_at exit)'!$1:$1048576,51,FALSE),"")="","Mandatory: Tab 5",IFERROR(VLOOKUP($A17,'5. Company (current_at exit)'!$1:$1048576,51,FALSE),"")), "")</f>
        <v/>
      </c>
      <c r="BM17" s="483" t="str">
        <f>IF($A17&lt;&gt;"",IF(IFERROR(VLOOKUP($A17,'5. Company (current_at exit)'!$1:$1048576,52,FALSE),"")="","Mandatory: Tab 5",IFERROR(VLOOKUP($A17,'5. Company (current_at exit)'!$1:$1048576,52,FALSE),"")), "")</f>
        <v/>
      </c>
      <c r="BN17" s="483" t="str">
        <f>IF($A17&lt;&gt;"",IF(IFERROR(VLOOKUP($A17,'5. Company (current_at exit)'!$1:$1048576,53,FALSE),"")="","Mandatory: Tab 5",IFERROR(VLOOKUP($A17,'5. Company (current_at exit)'!$1:$1048576,53,FALSE),"")), "")</f>
        <v/>
      </c>
      <c r="BO17" s="360" t="str">
        <f>IF($A17&lt;&gt;"",IF(IFERROR(VLOOKUP($A17,'5. Company (current_at exit)'!$1:$1048576,54,FALSE),"")="","",IFERROR(VLOOKUP($A17,'5. Company (current_at exit)'!$1:$1048576,54,FALSE),"")), "")</f>
        <v/>
      </c>
      <c r="BP17" s="17" t="str">
        <f>IF($A17&lt;&gt;"",IF(IFERROR(VLOOKUP($A17, '4. Company (at entry)'!$1:$1048576,3,FALSE),"")="","Mandatory: Tab 4",IFERROR(VLOOKUP($A17, '4. Company (at entry)'!$1:$1048576,3,FALSE),"")), "")</f>
        <v/>
      </c>
      <c r="BQ17" s="17" t="str">
        <f>IF($A17&lt;&gt;"",IF(IFERROR(VLOOKUP($A17, '4. Company (at entry)'!$1:$1048576,4,FALSE),"")="","Mandatory: Tab 4",IFERROR(VLOOKUP($A17, '4. Company (at entry)'!$1:$1048576,4,FALSE),"")), "")</f>
        <v/>
      </c>
      <c r="BR17" s="17" t="str">
        <f>IF($A17&lt;&gt;"",IF(IFERROR(VLOOKUP($A17, '4. Company (at entry)'!$1:$1048576,5,FALSE),"")="","Mandatory: Tab 4",IFERROR(VLOOKUP($A17, '4. Company (at entry)'!$1:$1048576,5,FALSE),"")), "")</f>
        <v/>
      </c>
      <c r="BS17" s="17" t="str">
        <f>IF($A17&lt;&gt;"",IF(IFERROR(VLOOKUP($A17, '4. Company (at entry)'!$1:$1048576,6,FALSE),"")="","Mandatory: Tab 4",IFERROR(VLOOKUP($A17, '4. Company (at entry)'!$1:$1048576,6,FALSE),"")), "")</f>
        <v/>
      </c>
      <c r="BT17" s="17" t="str">
        <f>IF($A17&lt;&gt;"",IF(IFERROR(VLOOKUP($A17, '4. Company (at entry)'!$1:$1048576,7,FALSE),"")="","Mandatory: Tab 4",IFERROR(VLOOKUP($A17, '4. Company (at entry)'!$1:$1048576,7,FALSE),"")), "")</f>
        <v/>
      </c>
      <c r="BU17" s="17" t="str">
        <f>IF($A17&lt;&gt;"",IF(IFERROR(VLOOKUP($A17, '4. Company (at entry)'!$1:$1048576,8,FALSE),"")="","Mandatory: Tab 4",IFERROR(VLOOKUP($A17, '4. Company (at entry)'!$1:$1048576,8,FALSE),"")), "")</f>
        <v/>
      </c>
      <c r="BV17" s="17" t="str">
        <f>IF($A17&lt;&gt;"",IF(IFERROR(VLOOKUP($A17, '4. Company (at entry)'!$1:$1048576,9,FALSE),"")="","Mandatory: Tab 4",IFERROR(VLOOKUP($A17, '4. Company (at entry)'!$1:$1048576,9,FALSE),"")), "")</f>
        <v/>
      </c>
      <c r="BW17" s="17" t="str">
        <f>IF($A17&lt;&gt;"",IF(IFERROR(VLOOKUP($A17, '4. Company (at entry)'!$1:$1048576,10,FALSE),"")="","",IFERROR(VLOOKUP($A17, '4. Company (at entry)'!$1:$1048576,10,FALSE),"")), "")</f>
        <v/>
      </c>
      <c r="BX17" s="208" t="str">
        <f>IF($A17&lt;&gt;"",IF(IFERROR(VLOOKUP($A17, '4. Company (at entry)'!$1:$1048576,11,FALSE),"")="","",IFERROR(VLOOKUP($A17, '4. Company (at entry)'!$1:$1048576,11,FALSE),"")), "")</f>
        <v/>
      </c>
      <c r="BY17" s="17" t="str">
        <f>IF($A17&lt;&gt;"",IF(IFERROR(VLOOKUP($A17, '4. Company (at entry)'!$1:$1048576,12,FALSE),"")="","",IFERROR(VLOOKUP($A17, '4. Company (at entry)'!$1:$1048576,12,FALSE),"")), "")</f>
        <v/>
      </c>
      <c r="BZ17" s="360" t="str">
        <f>IF($A17&lt;&gt;"",IF(IFERROR(VLOOKUP($A17, '4. Company (at entry)'!$1:$1048576,13,FALSE),"")="","",IFERROR(VLOOKUP($A17, '4. Company (at entry)'!$1:$1048576,13,FALSE),"")), "")</f>
        <v/>
      </c>
      <c r="CA17" s="17" t="str">
        <f>IF($A17&lt;&gt;"",IF(IFERROR('7. Position (current_at exit)'!F17,"")="", "Mandatory: Tab 7",IFERROR('7. Position (current_at exit)'!F17,"")),"")</f>
        <v/>
      </c>
      <c r="CB17" s="17" t="str">
        <f>IF($D17&lt;&gt;"Pending, Subsequently Closed",IF($A17&lt;&gt;"",IF(IFERROR('7. Position (current_at exit)'!G17,"")="", "Mandatory: Tab 7",IFERROR('7. Position (current_at exit)'!G17,"")),""), IF($A17&lt;&gt;"",IF(IFERROR('7. Position (current_at exit)'!G17,"")="", "",IFERROR('7. Position (current_at exit)'!G17,"")),""))</f>
        <v/>
      </c>
      <c r="CC17" s="17" t="str">
        <f>IF($D17&lt;&gt;"Pending, Subsequently Closed",IF($A17&lt;&gt;"",IF(IFERROR('7. Position (current_at exit)'!H17,"")="", "Mandatory: Tab 7",IFERROR('7. Position (current_at exit)'!H17,"")),""), IF($A17&lt;&gt;"",IF(IFERROR('7. Position (current_at exit)'!H17,"")="", "",IFERROR('7. Position (current_at exit)'!H17,"")),""))</f>
        <v/>
      </c>
      <c r="CD17" s="17" t="str">
        <f>IF($D17&lt;&gt;"Pending, Subsequently Closed",IF($A17&lt;&gt;"",IF(IFERROR('7. Position (current_at exit)'!I17,"")="", "Mandatory: Tab 7",IFERROR('7. Position (current_at exit)'!I17,"")),""), IF($A17&lt;&gt;"",IF(IFERROR('7. Position (current_at exit)'!I17,"")="", "",IFERROR('7. Position (current_at exit)'!I17,"")),""))</f>
        <v/>
      </c>
      <c r="CE17" s="17" t="str">
        <f>IF($D17&lt;&gt;"Pending, Subsequently Closed",IF($A17&lt;&gt;"",IF(IFERROR('7. Position (current_at exit)'!J17,"")="", "Mandatory: Tab 7",IFERROR('7. Position (current_at exit)'!J17,"")),""), IF($A17&lt;&gt;"",IF(IFERROR('7. Position (current_at exit)'!J17,"")="", "",IFERROR('7. Position (current_at exit)'!J17,"")),""))</f>
        <v/>
      </c>
      <c r="CF17" s="208" t="str">
        <f>IF($D17&lt;&gt;"Pending, Subsequently Closed",IF($A17&lt;&gt;"",IF(IFERROR('7. Position (current_at exit)'!K17,"")="", "Mandatory: Tab 7",IFERROR('7. Position (current_at exit)'!K17,"")),""), IF($A17&lt;&gt;"",IF(IFERROR('7. Position (current_at exit)'!K17,"")="", "",IFERROR('7. Position (current_at exit)'!K17,"")),""))</f>
        <v/>
      </c>
      <c r="CG17" s="186" t="str">
        <f>IF($D17&lt;&gt;"Pending, Subsequently Closed",IF($A17&lt;&gt;"",IF(IFERROR('7. Position (current_at exit)'!L17,"")="", "Mandatory: Tab 7",IFERROR('7. Position (current_at exit)'!L17,"")),""), IF($A17&lt;&gt;"",IF(IFERROR('7. Position (current_at exit)'!L17,"")="", "",IFERROR('7. Position (current_at exit)'!L17,"")),""))</f>
        <v/>
      </c>
      <c r="CH17" s="186" t="str">
        <f>IF($D17&lt;&gt;"Pending, Subsequently Closed",IF($A17&lt;&gt;"",IF(IFERROR('7. Position (current_at exit)'!M17,"")="", "Mandatory: Tab 7",IFERROR('7. Position (current_at exit)'!M17,"")),""), IF($A17&lt;&gt;"",IF(IFERROR('7. Position (current_at exit)'!M17,"")="", "",IFERROR('7. Position (current_at exit)'!M17,"")),""))</f>
        <v/>
      </c>
      <c r="CI17" s="186" t="str">
        <f>IF($D17&lt;&gt;"Pending, Subsequently Closed",IF($A17&lt;&gt;"",IF(IFERROR('7. Position (current_at exit)'!N17,"")="", "Mandatory: Tab 7",IFERROR('7. Position (current_at exit)'!N17,"")),""), IF($A17&lt;&gt;"",IF(IFERROR('7. Position (current_at exit)'!N17,"")="", "",IFERROR('7. Position (current_at exit)'!N17,"")),""))</f>
        <v/>
      </c>
      <c r="CJ17" s="408" t="str">
        <f>IF($D17&lt;&gt;"Pending, Subsequently Closed",IF($A17&lt;&gt;"",IF(IFERROR('7. Position (current_at exit)'!O17,"")="", "Mandatory: Tab 7",IFERROR('7. Position (current_at exit)'!O17,"")),""), IF($A17&lt;&gt;"",IF(IFERROR('7. Position (current_at exit)'!O17,"")="", "",IFERROR('7. Position (current_at exit)'!O17,"")),""))</f>
        <v/>
      </c>
      <c r="CK17" s="408" t="str">
        <f>IF($D17&lt;&gt;"Pending, Subsequently Closed",IF($A17&lt;&gt;"",IF(IFERROR('7. Position (current_at exit)'!P17,"")="", "Mandatory: Tab 7",IFERROR('7. Position (current_at exit)'!P17,"")),""), IF($A17&lt;&gt;"",IF(IFERROR('7. Position (current_at exit)'!P17,"")="", "",IFERROR('7. Position (current_at exit)'!P17,"")),""))</f>
        <v/>
      </c>
      <c r="CL17" s="360" t="str">
        <f>IF($A17&lt;&gt;"",IF(IFERROR('7. Position (current_at exit)'!Q17,"")="", "",IFERROR('7. Position (current_at exit)'!Q17,"")),"")</f>
        <v/>
      </c>
      <c r="CM17" s="18" t="str">
        <f>IF($F17&lt;&gt;"Debt",IF($A17&lt;&gt;"",IF(IFERROR('7. Position (current_at exit)'!R17,"")="", "Mandatory: Tab 7",IFERROR('7. Position (current_at exit)'!R17,"")),""), IF($A17&lt;&gt;"",IF(IFERROR('7. Position (current_at exit)'!R17,"")="", "",IFERROR('7. Position (current_at exit)'!R17,"")),""))</f>
        <v/>
      </c>
      <c r="CN17" s="18" t="str">
        <f>IF($F17&lt;&gt;"Debt",IF($A17&lt;&gt;"",IF(IFERROR('7. Position (current_at exit)'!S17,"")="", "Mandatory: Tab 7",IFERROR('7. Position (current_at exit)'!S17,"")),""), IF($A17&lt;&gt;"",IF(IFERROR('7. Position (current_at exit)'!S17,"")="", "",IFERROR('7. Position (current_at exit)'!S17,"")),""))</f>
        <v/>
      </c>
      <c r="CO17" s="17" t="str">
        <f>IF($F17&lt;&gt;"Debt",IF($A17&lt;&gt;"",IF(IFERROR('7. Position (current_at exit)'!T17,"")="", "Mandatory: Tab 7",IFERROR('7. Position (current_at exit)'!T17,"")),""), IF($A17&lt;&gt;"",IF(IFERROR('7. Position (current_at exit)'!T17,"")="", "",IFERROR('7. Position (current_at exit)'!T17,"")),""))</f>
        <v/>
      </c>
      <c r="CP17" s="17" t="str">
        <f>IF($A17&lt;&gt;"",IF(IFERROR('7. Position (current_at exit)'!U17,"")="", "Mandatory: Tab 7",IFERROR('7. Position (current_at exit)'!U17,"")),"")</f>
        <v/>
      </c>
      <c r="CQ17" s="17" t="str">
        <f>IF($F17&lt;&gt;"Debt",IF($A17&lt;&gt;"",IF(IFERROR('7. Position (current_at exit)'!V17,"")="", "Mandatory: Tab 7",IFERROR('7. Position (current_at exit)'!V17,"")),""), IF($A17&lt;&gt;"",IF(IFERROR('7. Position (current_at exit)'!V17,"")="", "",IFERROR('7. Position (current_at exit)'!V17,"")),""))</f>
        <v/>
      </c>
      <c r="CR17" s="16" t="str">
        <f>IF($F17&lt;&gt;"Debt",IF($A17&lt;&gt;"",IF(IFERROR('7. Position (current_at exit)'!W17,"")="", "",IFERROR('7. Position (current_at exit)'!W17,"")),""), IF($A17&lt;&gt;"",IF(IFERROR('7. Position (current_at exit)'!W17,"")="", "",IFERROR('7. Position (current_at exit)'!W17,"")),""))</f>
        <v/>
      </c>
      <c r="CS17" s="80" t="str">
        <f>IF($A17&lt;&gt;"",IF(IFERROR('7. Position (current_at exit)'!X17,"")="", "",IFERROR('7. Position (current_at exit)'!X17,"")),"")</f>
        <v/>
      </c>
      <c r="CT17" s="360" t="str">
        <f>IF($A17&lt;&gt;"",IF(IFERROR('7. Position (current_at exit)'!Y17,"")="", "",IFERROR('7. Position (current_at exit)'!Y17,"")),"")</f>
        <v/>
      </c>
      <c r="CU17" s="159" t="str">
        <f>IF(OR($D17="Fully Exited, No Escrow", $D17="Fully Exited, Escrow Pending", $D17="Fully Exited, Subsequently Closed"), IF($A17&lt;&gt;"",IF(IFERROR('7. Position (current_at exit)'!Z17,"")="", "Mandatory: Tab 7",IFERROR('7. Position (current_at exit)'!Z17,"")),""), IF($A17&lt;&gt;"",IF(IFERROR('7. Position (current_at exit)'!Z17,"")="", "",IFERROR('7. Position (current_at exit)'!Z17,"")),""))</f>
        <v/>
      </c>
      <c r="CV17" s="159" t="str">
        <f>IF(OR($D17="Fully Exited, No Escrow", $D17="Fully Exited, Escrow Pending", $D17="Fully Exited, Subsequently Closed"), IF($A17&lt;&gt;"",IF(IFERROR('7. Position (current_at exit)'!AA17,"")="", "Mandatory: Tab 7",IFERROR('7. Position (current_at exit)'!AA17,"")),""), IF($A17&lt;&gt;"",IF(IFERROR('7. Position (current_at exit)'!AA17,"")="", "",IFERROR('7. Position (current_at exit)'!AA17,"")),""))</f>
        <v/>
      </c>
      <c r="CW17" s="16" t="str">
        <f>IF($D17="Fully Exited",IF($A17&lt;&gt;"",IF(IFERROR('7. Position (current_at exit)'!AB17,"")="", "",IFERROR('7. Position (current_at exit)'!AB17,"")),""), IF($A17&lt;&gt;"",IF(IFERROR('7. Position (current_at exit)'!AB17,"")="", "",IFERROR('7. Position (current_at exit)'!AB17,"")),""))</f>
        <v/>
      </c>
      <c r="CX17" s="360" t="str">
        <f>IF($A17&lt;&gt;"",IF(IFERROR('7. Position (current_at exit)'!AC17,"")="", "",IFERROR('7. Position (current_at exit)'!AC17,"")),"")</f>
        <v/>
      </c>
      <c r="CY17" s="16" t="str">
        <f>IF($D17&lt;&gt;"Pending, Subsequently Closed",IF($A17&lt;&gt;"",IF(IFERROR('7. Position (current_at exit)'!AD17,"")="", "Mandatory: Tab 7",IFERROR('7. Position (current_at exit)'!AD17,"")),""), IF($A17&lt;&gt;"",IF(IFERROR('7. Position (current_at exit)'!AD17,"")="", "",IFERROR('7. Position (current_at exit)'!AD17,"")),""))</f>
        <v/>
      </c>
      <c r="CZ17" s="187" t="str">
        <f>IF($A17&lt;&gt;"",IF(IFERROR('7. Position (current_at exit)'!AE17,"")="", "",IFERROR('7. Position (current_at exit)'!AE17,"")),"")</f>
        <v/>
      </c>
      <c r="DA17" s="76" t="str">
        <f>IF($A17&lt;&gt;"",IF(IFERROR('7. Position (current_at exit)'!AF17,"")="", "",IFERROR('7. Position (current_at exit)'!AF17,"")),"")</f>
        <v/>
      </c>
      <c r="DB17" s="239" t="str">
        <f>IF($A17&lt;&gt;"",IF(IFERROR('7. Position (current_at exit)'!AG17,"")="", "",IFERROR('7. Position (current_at exit)'!AG17,"")),"")</f>
        <v/>
      </c>
      <c r="DC17" s="165" t="str">
        <f>IF($A17&lt;&gt;"",IF(IFERROR('7. Position (current_at exit)'!AH17,"")="", "",IFERROR('7. Position (current_at exit)'!AH17,"")),"")</f>
        <v/>
      </c>
      <c r="DD17" s="165" t="str">
        <f>IF($A17&lt;&gt;"",IF(IFERROR('7. Position (current_at exit)'!AI17,"")="", "",IFERROR('7. Position (current_at exit)'!AI17,"")),"")</f>
        <v/>
      </c>
      <c r="DE17" s="360" t="str">
        <f>IF($A17&lt;&gt;"",IF(IFERROR('7. Position (current_at exit)'!AJ17,"")="", "",IFERROR('7. Position (current_at exit)'!AJ17,"")),"")</f>
        <v/>
      </c>
      <c r="DF17" s="16" t="str">
        <f>IF($A17&lt;&gt;"",IF(IFERROR('7. Position (current_at exit)'!AK17,"")="", "",IFERROR('7. Position (current_at exit)'!AK17,"")),"")</f>
        <v/>
      </c>
      <c r="DG17" s="187" t="str">
        <f>IF($A17&lt;&gt;"",IF(IFERROR('7. Position (current_at exit)'!AL17,"")="", "",IFERROR('7. Position (current_at exit)'!AL17,"")),"")</f>
        <v/>
      </c>
      <c r="DH17" s="76" t="str">
        <f>IF($A17&lt;&gt;"",IF(IFERROR('7. Position (current_at exit)'!AM17,"")="", "",IFERROR('7. Position (current_at exit)'!AM17,"")),"")</f>
        <v/>
      </c>
      <c r="DI17" s="239" t="str">
        <f>IF($A17&lt;&gt;"",IF(IFERROR('7. Position (current_at exit)'!AN17,"")="", "",IFERROR('7. Position (current_at exit)'!AN17,"")),"")</f>
        <v/>
      </c>
      <c r="DJ17" s="165" t="str">
        <f>IF($A17&lt;&gt;"",IF(IFERROR('7. Position (current_at exit)'!AO17,"")="", "",IFERROR('7. Position (current_at exit)'!AO17,"")),"")</f>
        <v/>
      </c>
      <c r="DK17" s="165" t="str">
        <f>IF($A17&lt;&gt;"",IF(IFERROR('7. Position (current_at exit)'!AP17,"")="", "",IFERROR('7. Position (current_at exit)'!AP17,"")),"")</f>
        <v/>
      </c>
      <c r="DL17" s="360" t="str">
        <f>IF($A17&lt;&gt;"",IF(IFERROR('7. Position (current_at exit)'!AQ17,"")="", "",IFERROR('7. Position (current_at exit)'!AQ17,"")),"")</f>
        <v/>
      </c>
      <c r="DM17" s="17" t="str">
        <f>IF(OR($F17="Equity - Publicly Traded", $F17="Equity - Private"), IF($A17&lt;&gt;"",IF(IFERROR('6. Position (at entry)'!N17,"")="", "Mandatory: Tab 6",IFERROR('6. Position (at entry)'!N17,"")),""), IF($A17&lt;&gt;"",IF(IFERROR('6. Position (at entry)'!N17,"")="", "",IFERROR('6. Position (at entry)'!N17,"")),""))</f>
        <v/>
      </c>
      <c r="DN17" s="17" t="str">
        <f>IF(OR($F17="Equity - Publicly Traded", $F17="Equity - Private"), IF($A17&lt;&gt;"",IF(IFERROR('6. Position (at entry)'!O17,"")="", "Mandatory: Tab 6",IFERROR('6. Position (at entry)'!O17,"")),""), IF($A17&lt;&gt;"",IF(IFERROR('6. Position (at entry)'!O17,"")="", "",IFERROR('6. Position (at entry)'!O17,"")),""))</f>
        <v/>
      </c>
      <c r="DO17" s="17" t="str">
        <f>IF(OR($F17="Equity - Publicly Traded", $F17="Equity - Private"), IF($A17&lt;&gt;"",IF(IFERROR('6. Position (at entry)'!P17,"")="", "Mandatory: Tab 6",IFERROR('6. Position (at entry)'!P17,"")),""), IF($A17&lt;&gt;"",IF(IFERROR('6. Position (at entry)'!P17,"")="", "",IFERROR('6. Position (at entry)'!P17,"")),""))</f>
        <v/>
      </c>
      <c r="DP17" s="17" t="str">
        <f>IF(OR($F17="Equity - Publicly Traded", $F17="Equity - Private"), IF($A17&lt;&gt;"",IF(IFERROR('6. Position (at entry)'!Q17,"")="", "Mandatory: Tab 6",IFERROR('6. Position (at entry)'!Q17,"")),""), IF($A17&lt;&gt;"",IF(IFERROR('6. Position (at entry)'!Q17,"")="", "",IFERROR('6. Position (at entry)'!Q17,"")),""))</f>
        <v/>
      </c>
      <c r="DQ17" s="18" t="str">
        <f>IF(OR($F17="Equity - Publicly Traded", $F17="Equity - Private"), IF($A17&lt;&gt;"",IF(IFERROR('6. Position (at entry)'!R17,"")="", "Mandatory: Tab 6",IFERROR('6. Position (at entry)'!R17,"")),""), IF($A17&lt;&gt;"",IF(IFERROR('6. Position (at entry)'!R17,"")="", "",IFERROR('6. Position (at entry)'!R17,"")),""))</f>
        <v/>
      </c>
      <c r="DR17" s="18" t="str">
        <f>IF(OR($F17="Equity - Publicly Traded", $F17="Equity - Private"), IF($A17&lt;&gt;"",IF(IFERROR('6. Position (at entry)'!S17,"")="", "Mandatory: Tab 6",IFERROR('6. Position (at entry)'!S17,"")),""), IF($A17&lt;&gt;"",IF(IFERROR('6. Position (at entry)'!S17,"")="", "",IFERROR('6. Position (at entry)'!S17,"")),""))</f>
        <v/>
      </c>
      <c r="DS17" s="17" t="str">
        <f>IF(OR($F17="Equity - Publicly Traded", $F17="Equity - Private"), IF($A17&lt;&gt;"",IF(IFERROR('6. Position (at entry)'!T17,"")="", "Mandatory: Tab 6",IFERROR('6. Position (at entry)'!T17,"")),""), IF($A17&lt;&gt;"",IF(IFERROR('6. Position (at entry)'!T17,"")="", "",IFERROR('6. Position (at entry)'!T17,"")),""))</f>
        <v/>
      </c>
      <c r="DT17" s="16" t="str">
        <f>IF(OR($F17="Equity - Publicly Traded", $F17="Equity - Private"), IF($A17&lt;&gt;"",IF(IFERROR('6. Position (at entry)'!U17,"")="", "Mandatory: Tab 6",IFERROR('6. Position (at entry)'!U17,"")),""), IF($A17&lt;&gt;"",IF(IFERROR('6. Position (at entry)'!U17,"")="", "",IFERROR('6. Position (at entry)'!U17,"")),""))</f>
        <v/>
      </c>
      <c r="DU17" s="16" t="str">
        <f>IF(OR($F17="Equity - Publicly Traded", $F17="Equity - Private"), IF($A17&lt;&gt;"",IF(IFERROR('6. Position (at entry)'!V17,"")="", "",IFERROR('6. Position (at entry)'!V17,"")),""), IF($A17&lt;&gt;"",IF(IFERROR('6. Position (at entry)'!V17,"")="", "",IFERROR('6. Position (at entry)'!V17,"")),""))</f>
        <v/>
      </c>
      <c r="DV17" s="239" t="str">
        <f>IF(OR($F17="Equity - Publicly Traded", $F17="Equity - Private"), IF($A17&lt;&gt;"",IF(IFERROR('6. Position (at entry)'!W17,"")="", "",IFERROR('6. Position (at entry)'!W17,"")),""), IF($A17&lt;&gt;"",IF(IFERROR('6. Position (at entry)'!W17,"")="", "",IFERROR('6. Position (at entry)'!W17,"")),""))</f>
        <v/>
      </c>
      <c r="DW17" s="239" t="str">
        <f>IF(OR($F17="Equity - Publicly Traded", $F17="Equity - Private"), IF($A17&lt;&gt;"",IF(IFERROR('6. Position (at entry)'!X17,"")="", "",IFERROR('6. Position (at entry)'!X17,"")),""), IF($A17&lt;&gt;"",IF(IFERROR('6. Position (at entry)'!X17,"")="", "",IFERROR('6. Position (at entry)'!X17,"")),""))</f>
        <v/>
      </c>
      <c r="DX17" s="239" t="str">
        <f>IF(OR($F17="Equity - Publicly Traded", $F17="Equity - Private"), IF($A17&lt;&gt;"",IF(IFERROR('6. Position (at entry)'!Y17,"")="", "",IFERROR('6. Position (at entry)'!Y17,"")),""), IF($A17&lt;&gt;"",IF(IFERROR('6. Position (at entry)'!Y17,"")="", "",IFERROR('6. Position (at entry)'!Y17,"")),""))</f>
        <v/>
      </c>
      <c r="DY17" s="360" t="str">
        <f>IF($A17&lt;&gt;"",IF(IFERROR('6. Position (at entry)'!Z17,"")="", "",IFERROR('6. Position (at entry)'!Z17,"")),"")</f>
        <v/>
      </c>
      <c r="DZ17" s="76" t="str">
        <f>IF($A17&lt;&gt;"",IF(IFERROR('6. Position (at entry)'!AA17,"")="", "",IFERROR('6. Position (at entry)'!AA17,"")),"")</f>
        <v/>
      </c>
      <c r="EA17" s="76" t="str">
        <f>IF($A17&lt;&gt;"",IF(IFERROR('6. Position (at entry)'!AB17,"")="", "",IFERROR('6. Position (at entry)'!AB17,"")),"")</f>
        <v/>
      </c>
      <c r="EB17" s="78" t="str">
        <f>IF($A17&lt;&gt;"",IF(IFERROR('6. Position (at entry)'!AC17,"")="", "",IFERROR('6. Position (at entry)'!AC17,"")),"")</f>
        <v/>
      </c>
      <c r="EC17" s="78" t="str">
        <f>IF($A17&lt;&gt;"",IF(IFERROR('6. Position (at entry)'!AD17,"")="", "",IFERROR('6. Position (at entry)'!AD17,"")),"")</f>
        <v/>
      </c>
      <c r="ED17" s="226" t="str">
        <f>IF($A17&lt;&gt;"",IF(IFERROR('6. Position (at entry)'!AE17,"")="", "",IFERROR('6. Position (at entry)'!AE17,"")),"")</f>
        <v/>
      </c>
      <c r="EE17" s="80" t="str">
        <f>IF($A17&lt;&gt;"",IF(IFERROR('6. Position (at entry)'!AF17,"")="", "",IFERROR('6. Position (at entry)'!AF17,"")),"")</f>
        <v/>
      </c>
      <c r="EF17" s="80" t="str">
        <f>IF($A17&lt;&gt;"",IF(IFERROR('6. Position (at entry)'!AG17,"")="", "",IFERROR('6. Position (at entry)'!AG17,"")),"")</f>
        <v/>
      </c>
      <c r="EG17" s="80" t="str">
        <f>IF($A17&lt;&gt;"",IF(IFERROR('6. Position (at entry)'!AH17,"")="", "",IFERROR('6. Position (at entry)'!AH17,"")),"")</f>
        <v/>
      </c>
      <c r="EH17" s="360" t="str">
        <f>IF($A17&lt;&gt;"",IF(IFERROR('6. Position (at entry)'!AI17,"")="", "",IFERROR('6. Position (at entry)'!AI17,"")),"")</f>
        <v/>
      </c>
    </row>
    <row r="18" spans="1:138" ht="15" customHeight="1" x14ac:dyDescent="0.2">
      <c r="A18" s="16" t="str">
        <f>IF(ISBLANK('6. Position (at entry)'!A18), "", '6. Position (at entry)'!A18)</f>
        <v/>
      </c>
      <c r="B18" s="347" t="str">
        <f>IF($A18&lt;&gt;"",IF(IFERROR('6. Position (at entry)'!B18,"")="", "Mandatory: Tab 6",IFERROR('6. Position (at entry)'!B18,"")),"")</f>
        <v/>
      </c>
      <c r="C18" s="16" t="str">
        <f>IF($A18&lt;&gt;"",IF(IFERROR(VLOOKUP($A18, '4. Company (at entry)'!$1:$1048576,2,FALSE),"")="","Mandatory: Tab 4",IFERROR(VLOOKUP($A18, '4. Company (at entry)'!$1:$1048576,2,FALSE),"")), "")</f>
        <v/>
      </c>
      <c r="D18" s="16" t="str">
        <f>IF($A18&lt;&gt;"",IF(IFERROR('7. Position (current_at exit)'!D18,"")="", "Mandatory: Tab 7",IFERROR('7. Position (current_at exit)'!D18,"")),"")</f>
        <v/>
      </c>
      <c r="E18" s="16" t="str">
        <f>IF($A18&lt;&gt;"",IF(IFERROR('7. Position (current_at exit)'!E18,"")="", "Mandatory: Tab 7",IFERROR('7. Position (current_at exit)'!E18,"")),"")</f>
        <v/>
      </c>
      <c r="F18" s="16" t="str">
        <f>IF($A18&lt;&gt;"",IF(IFERROR('6. Position (at entry)'!D18,"")="", "Mandatory: Tab 6",IFERROR('6. Position (at entry)'!D18,"")),"")</f>
        <v/>
      </c>
      <c r="G18" s="16" t="str">
        <f>IF($A18&lt;&gt;"",IF(IFERROR('6. Position (at entry)'!E18,"")="", "Mandatory: Tab 6",IFERROR('6. Position (at entry)'!E18,"")),"")</f>
        <v/>
      </c>
      <c r="H18" s="16" t="str">
        <f>IF($A18&lt;&gt;"",IF(IFERROR('6. Position (at entry)'!F18,"")="", "Mandatory: Tab 6",IFERROR('6. Position (at entry)'!F18,"")),"")</f>
        <v/>
      </c>
      <c r="I18" s="16" t="str">
        <f>IF($A18&lt;&gt;"",IF(IFERROR('6. Position (at entry)'!G18,"")="", "Mandatory: Tab 6",IFERROR('6. Position (at entry)'!G18,"")),"")</f>
        <v/>
      </c>
      <c r="J18" s="16" t="str">
        <f>IF($A18&lt;&gt;"",IF(IFERROR('6. Position (at entry)'!H18,"")="", "Mandatory: Tab 6",IFERROR('6. Position (at entry)'!H18,"")),"")</f>
        <v/>
      </c>
      <c r="K18" s="159" t="str">
        <f>IF($A18&lt;&gt;"",IF(IFERROR('6. Position (at entry)'!I18,"")="", "Mandatory: Tab 6",IFERROR('6. Position (at entry)'!I18,"")),"")</f>
        <v/>
      </c>
      <c r="L18" s="16" t="str">
        <f>IF($A18&lt;&gt;"",IF(IFERROR('6. Position (at entry)'!J18,"")="", "Mandatory: Tab 6",IFERROR('6. Position (at entry)'!J18,"")),"")</f>
        <v/>
      </c>
      <c r="M18" s="16" t="str">
        <f>IF($A18&lt;&gt;"",IF(IFERROR('6. Position (at entry)'!K18,"")="", "Mandatory: Tab 6",IFERROR('6. Position (at entry)'!K18,"")),"")</f>
        <v/>
      </c>
      <c r="N18" s="16" t="str">
        <f>IF($A18&lt;&gt;"",IF(IFERROR('6. Position (at entry)'!L18,"")="", "",IFERROR('6. Position (at entry)'!L18,"")),"")</f>
        <v/>
      </c>
      <c r="O18" s="360" t="str">
        <f>IF($A18&lt;&gt;"",IF(IFERROR('6. Position (at entry)'!M18,"")="", "",IFERROR('6. Position (at entry)'!M18,"")),"")</f>
        <v/>
      </c>
      <c r="P18" s="16" t="str">
        <f>IF($A18&lt;&gt;"",IF(IFERROR(VLOOKUP($A18,'5. Company (current_at exit)'!$1:$1048576,3,FALSE),"")="","",IFERROR(VLOOKUP($A18,'5. Company (current_at exit)'!$1:$1048576,3,FALSE),"")), "")</f>
        <v/>
      </c>
      <c r="Q18" s="16" t="str">
        <f>IF($A18&lt;&gt;"",IF(IFERROR(VLOOKUP($A18,'5. Company (current_at exit)'!$1:$1048576,4,FALSE),"")="","",IFERROR(VLOOKUP($A18,'5. Company (current_at exit)'!$1:$1048576,4,FALSE),"")), "")</f>
        <v/>
      </c>
      <c r="R18" s="16" t="str">
        <f>IF($A18&lt;&gt;"",IF(IFERROR(VLOOKUP($A18,'5. Company (current_at exit)'!$1:$1048576,5,FALSE),"")="","",IFERROR(VLOOKUP($A18,'5. Company (current_at exit)'!$1:$1048576,5,FALSE),"")), "")</f>
        <v/>
      </c>
      <c r="S18" s="16" t="str">
        <f>IF($A18&lt;&gt;"",IF(IFERROR(VLOOKUP($A18,'5. Company (current_at exit)'!$1:$1048576,6,FALSE),"")="","",IFERROR(VLOOKUP($A18,'5. Company (current_at exit)'!$1:$1048576,6,FALSE),"")), "")</f>
        <v/>
      </c>
      <c r="T18" s="16" t="str">
        <f>IF($A18&lt;&gt;"",IF(IFERROR(VLOOKUP($A18,'5. Company (current_at exit)'!$1:$1048576,7,FALSE),"")="","Mandatory: Tab 5",IFERROR(VLOOKUP($A18,'5. Company (current_at exit)'!$1:$1048576,7,FALSE),"")), "")</f>
        <v/>
      </c>
      <c r="U18" s="72" t="str">
        <f>IF($A18&lt;&gt;"",IF(IFERROR(VLOOKUP($A18,'5. Company (current_at exit)'!$1:$1048576,8,FALSE),"")="","Mandatory: Tab 5",IFERROR(VLOOKUP($A18,'5. Company (current_at exit)'!$1:$1048576,8,FALSE),"")), "")</f>
        <v/>
      </c>
      <c r="V18" s="16" t="str">
        <f>IF($A18&lt;&gt;"",IF(IFERROR(VLOOKUP($A18,'5. Company (current_at exit)'!$1:$1048576,9,FALSE),"")="","",IFERROR(VLOOKUP($A18,'5. Company (current_at exit)'!$1:$1048576,9,FALSE),"")), "")</f>
        <v/>
      </c>
      <c r="W18" s="16" t="str">
        <f>IF($A18&lt;&gt;"",IF(IFERROR(VLOOKUP($A18,'5. Company (current_at exit)'!$1:$1048576,10,FALSE),"")="","Mandatory: Tab 5",IFERROR(VLOOKUP($A18,'5. Company (current_at exit)'!$1:$1048576,10,FALSE),"")), "")</f>
        <v/>
      </c>
      <c r="X18" s="73" t="str">
        <f>IF($A18&lt;&gt;"",IF(IFERROR(VLOOKUP($A18,'5. Company (current_at exit)'!$1:$1048576,11,FALSE),"")="","Mandatory: Tab 5",IFERROR(VLOOKUP($A18,'5. Company (current_at exit)'!$1:$1048576,11,FALSE),"")), "")</f>
        <v/>
      </c>
      <c r="Y18" s="73" t="str">
        <f>IF($A18&lt;&gt;"",IF(IFERROR(VLOOKUP($A18,'5. Company (current_at exit)'!$1:$1048576,12,FALSE),"")="","",IFERROR(VLOOKUP($A18,'5. Company (current_at exit)'!$1:$1048576,12,FALSE),"")), "")</f>
        <v/>
      </c>
      <c r="Z18" s="73" t="str">
        <f>IF($A18&lt;&gt;"",IF(IFERROR(VLOOKUP($A18,'5. Company (current_at exit)'!$1:$1048576,13,FALSE),"")="","",IFERROR(VLOOKUP($A18,'5. Company (current_at exit)'!$1:$1048576,13,FALSE),"")), "")</f>
        <v/>
      </c>
      <c r="AA18" s="16" t="str">
        <f>IF($A18&lt;&gt;"",IF(IFERROR(VLOOKUP($A18,'5. Company (current_at exit)'!$1:$1048576,14,FALSE),"")="","Mandatory: Tab 5",IFERROR(VLOOKUP($A18,'5. Company (current_at exit)'!$1:$1048576,14,FALSE),"")), "")</f>
        <v/>
      </c>
      <c r="AB18" s="16" t="str">
        <f>IF($A18&lt;&gt;"",IF(IFERROR(VLOOKUP($A18,'5. Company (current_at exit)'!$1:$1048576,15,FALSE),"")="","Mandatory: Tab 5",IFERROR(VLOOKUP($A18,'5. Company (current_at exit)'!$1:$1048576,15,FALSE),"")), "")</f>
        <v/>
      </c>
      <c r="AC18" s="76" t="str">
        <f>IF($A18&lt;&gt;"",IF(IFERROR(VLOOKUP($A18,'5. Company (current_at exit)'!$1:$1048576,16,FALSE),"")="","",IFERROR(VLOOKUP($A18,'5. Company (current_at exit)'!$1:$1048576,16,FALSE),"")), "")</f>
        <v/>
      </c>
      <c r="AD18" s="16" t="str">
        <f>IF($A18&lt;&gt;"",IF(IFERROR(VLOOKUP($A18,'5. Company (current_at exit)'!$1:$1048576,17,FALSE),"")="","",IFERROR(VLOOKUP($A18,'5. Company (current_at exit)'!$1:$1048576,17,FALSE),"")), "")</f>
        <v/>
      </c>
      <c r="AE18" s="401" t="str">
        <f>IF($A18&lt;&gt;"",IF(IFERROR(VLOOKUP($A18,'5. Company (current_at exit)'!$1:$1048576,18,FALSE),"")="","",IFERROR(VLOOKUP($A18,'5. Company (current_at exit)'!$1:$1048576,18,FALSE),"")), "")</f>
        <v/>
      </c>
      <c r="AF18" s="16" t="str">
        <f>IF($A18&lt;&gt;"",IF(IFERROR(VLOOKUP($A18,'5. Company (current_at exit)'!$1:$1048576,19,FALSE),"")="","Mandatory: Tab 5",IFERROR(VLOOKUP($A18,'5. Company (current_at exit)'!$1:$1048576,19,FALSE),"")), "")</f>
        <v/>
      </c>
      <c r="AG18" s="159" t="str">
        <f>IF($AF18="Yes",IF($A18&lt;&gt;"",IF(IFERROR(VLOOKUP($A18,'5. Company (current_at exit)'!$1:$1048576,20,FALSE),"")="","Mandatory: Tab 5",IFERROR(VLOOKUP($A18,'5. Company (current_at exit)'!$1:$1048576,20,FALSE),"")), ""),IF($A18&lt;&gt;"",IF(IFERROR(VLOOKUP($A18,'5. Company (current_at exit)'!$1:$1048576,20,FALSE),"")="","",IFERROR(VLOOKUP($A18,'5. Company (current_at exit)'!$1:$1048576,20,FALSE),"")), ""))</f>
        <v/>
      </c>
      <c r="AH18" s="159" t="str">
        <f>IF($AF18="Yes",IF($A18&lt;&gt;"",IF(IFERROR(VLOOKUP($A18,'5. Company (current_at exit)'!$1:$1048576,21,FALSE),"")="","Mandatory: Tab 5",IFERROR(VLOOKUP($A18,'5. Company (current_at exit)'!$1:$1048576,21,FALSE),"")), ""),IF($A18&lt;&gt;"",IF(IFERROR(VLOOKUP($A18,'5. Company (current_at exit)'!$1:$1048576,21,FALSE),"")="","",IFERROR(VLOOKUP($A18,'5. Company (current_at exit)'!$1:$1048576,21,FALSE),"")), ""))</f>
        <v/>
      </c>
      <c r="AI18" s="69" t="str">
        <f>IF($AF18="Yes",IF($A18&lt;&gt;"",IF(IFERROR(VLOOKUP($A18,'5. Company (current_at exit)'!$1:$1048576,22,FALSE),"")="","Mandatory: Tab 5",IFERROR(VLOOKUP($A18,'5. Company (current_at exit)'!$1:$1048576,22,FALSE),"")), ""),IF($A18&lt;&gt;"",IF(IFERROR(VLOOKUP($A18,'5. Company (current_at exit)'!$1:$1048576,22,FALSE),"")="","",IFERROR(VLOOKUP($A18,'5. Company (current_at exit)'!$1:$1048576,22,FALSE),"")), ""))</f>
        <v/>
      </c>
      <c r="AJ18" s="69" t="str">
        <f>IF($AF18="Yes",IF($A18&lt;&gt;"",IF(IFERROR(VLOOKUP($A18,'5. Company (current_at exit)'!$1:$1048576,23,FALSE),"")="","Mandatory: Tab 5",IFERROR(VLOOKUP($A18,'5. Company (current_at exit)'!$1:$1048576,23,FALSE),"")), ""),IF($A18&lt;&gt;"",IF(IFERROR(VLOOKUP($A18,'5. Company (current_at exit)'!$1:$1048576,23,FALSE),"")="","",IFERROR(VLOOKUP($A18,'5. Company (current_at exit)'!$1:$1048576,23,FALSE),"")), ""))</f>
        <v/>
      </c>
      <c r="AK18" s="159" t="str">
        <f>IF($AF18="Yes",IF($A18&lt;&gt;"",IF(IFERROR(VLOOKUP($A18,'5. Company (current_at exit)'!$1:$1048576,24,FALSE),"")="","",IFERROR(VLOOKUP($A18,'5. Company (current_at exit)'!$1:$1048576,24,FALSE),"")), ""),IF($A18&lt;&gt;"",IF(IFERROR(VLOOKUP($A18,'5. Company (current_at exit)'!$1:$1048576,24,FALSE),"")="","",IFERROR(VLOOKUP($A18,'5. Company (current_at exit)'!$1:$1048576,24,FALSE),"")), ""))</f>
        <v/>
      </c>
      <c r="AL18" s="403" t="str">
        <f>IF($A18&lt;&gt;"",IF(IFERROR(VLOOKUP($A18,'5. Company (current_at exit)'!$1:$1048576,25,FALSE),"")="","",IFERROR(VLOOKUP($A18,'5. Company (current_at exit)'!$1:$1048576,25,FALSE),"")), "")</f>
        <v/>
      </c>
      <c r="AM18" s="17" t="str">
        <f>IF($A18&lt;&gt;"",IF(IFERROR(VLOOKUP($A18,'5. Company (current_at exit)'!$1:$1048576,26,FALSE),"")="","Mandatory: Tab 5",IFERROR(VLOOKUP($A18,'5. Company (current_at exit)'!$1:$1048576,26,FALSE),"")), "")</f>
        <v/>
      </c>
      <c r="AN18" s="17" t="str">
        <f>IF($A18&lt;&gt;"",IF(IFERROR(VLOOKUP($A18,'5. Company (current_at exit)'!$1:$1048576,27,FALSE),"")="","Mandatory: Tab 5",IFERROR(VLOOKUP($A18,'5. Company (current_at exit)'!$1:$1048576,27,FALSE),"")), "")</f>
        <v/>
      </c>
      <c r="AO18" s="17" t="str">
        <f>IF($A18&lt;&gt;"",IF(IFERROR(VLOOKUP($A18,'5. Company (current_at exit)'!$1:$1048576,28,FALSE),"")="","Mandatory: Tab 5",IFERROR(VLOOKUP($A18,'5. Company (current_at exit)'!$1:$1048576,28,FALSE),"")), "")</f>
        <v/>
      </c>
      <c r="AP18" s="17" t="str">
        <f>IF($A18&lt;&gt;"",IF(IFERROR(VLOOKUP($A18,'5. Company (current_at exit)'!$1:$1048576,29,FALSE),"")="","Mandatory: Tab 5",IFERROR(VLOOKUP($A18,'5. Company (current_at exit)'!$1:$1048576,29,FALSE),"")), "")</f>
        <v/>
      </c>
      <c r="AQ18" s="17" t="str">
        <f>IF($A18&lt;&gt;"",IF(IFERROR(VLOOKUP($A18,'5. Company (current_at exit)'!$1:$1048576,30,FALSE),"")="","Mandatory: Tab 5",IFERROR(VLOOKUP($A18,'5. Company (current_at exit)'!$1:$1048576,30,FALSE),"")), "")</f>
        <v/>
      </c>
      <c r="AR18" s="17" t="str">
        <f>IF($A18&lt;&gt;"",IF(IFERROR(VLOOKUP($A18,'5. Company (current_at exit)'!$1:$1048576,31,FALSE),"")="","Mandatory: Tab 5",IFERROR(VLOOKUP($A18,'5. Company (current_at exit)'!$1:$1048576,31,FALSE),"")), "")</f>
        <v/>
      </c>
      <c r="AS18" s="17" t="str">
        <f>IF($A18&lt;&gt;"",IF(IFERROR(VLOOKUP($A18,'5. Company (current_at exit)'!$1:$1048576,32,FALSE),"")="","Mandatory: Tab 5",IFERROR(VLOOKUP($A18,'5. Company (current_at exit)'!$1:$1048576,32,FALSE),"")), "")</f>
        <v/>
      </c>
      <c r="AT18" s="17" t="str">
        <f>IF($A18&lt;&gt;"",IF(IFERROR(VLOOKUP($A18,'5. Company (current_at exit)'!$1:$1048576,33,FALSE),"")="","Mandatory: Tab 5",IFERROR(VLOOKUP($A18,'5. Company (current_at exit)'!$1:$1048576,33,FALSE),"")), "")</f>
        <v/>
      </c>
      <c r="AU18" s="17" t="str">
        <f>IF($A18&lt;&gt;"",IF(IFERROR(VLOOKUP($A18,'5. Company (current_at exit)'!$1:$1048576,34,FALSE),"")="","",IFERROR(VLOOKUP($A18,'5. Company (current_at exit)'!$1:$1048576,34,FALSE),"")), "")</f>
        <v/>
      </c>
      <c r="AV18" s="241" t="str">
        <f>IF($A18&lt;&gt;"",IF(IFERROR(VLOOKUP($A18,'5. Company (current_at exit)'!$1:$1048576,35,FALSE),"")="","",IFERROR(VLOOKUP($A18,'5. Company (current_at exit)'!$1:$1048576,35,FALSE),"")), "")</f>
        <v/>
      </c>
      <c r="AW18" s="17" t="str">
        <f>IF($D18="Fully Exited",IF($A18&lt;&gt;"",IF(IFERROR(VLOOKUP($A18,'5. Company (current_at exit)'!$1:$1048576,36,FALSE),"")="","",IFERROR(VLOOKUP($A18,'5. Company (current_at exit)'!$1:$1048576,36,FALSE),"")), ""),IF($A18&lt;&gt;"",IF(IFERROR(VLOOKUP($A18,'5. Company (current_at exit)'!$1:$1048576,36,FALSE),"")="","",IFERROR(VLOOKUP($A18,'5. Company (current_at exit)'!$1:$1048576,36,FALSE),"")), ""))</f>
        <v/>
      </c>
      <c r="AX18" s="239" t="str">
        <f>IF($A18&lt;&gt;"",IF(IFERROR(VLOOKUP($A18,'5. Company (current_at exit)'!$1:$1048576,37,FALSE),"")="","",IFERROR(VLOOKUP($A18,'5. Company (current_at exit)'!$1:$1048576,37,FALSE),"")), "")</f>
        <v/>
      </c>
      <c r="AY18" s="204" t="str">
        <f>IF($A18&lt;&gt;"",IF(IFERROR(VLOOKUP($A18,'5. Company (current_at exit)'!$1:$1048576,38,FALSE),"")="","",IFERROR(VLOOKUP($A18,'5. Company (current_at exit)'!$1:$1048576,38,FALSE),"")), "")</f>
        <v/>
      </c>
      <c r="AZ18" s="244" t="str">
        <f>IF($A18&lt;&gt;"",IF(IFERROR(VLOOKUP($A18,'5. Company (current_at exit)'!$1:$1048576,39,FALSE),"")="","",IFERROR(VLOOKUP($A18,'5. Company (current_at exit)'!$1:$1048576,39,FALSE),"")), "")</f>
        <v/>
      </c>
      <c r="BA18" s="244" t="str">
        <f>IF($A18&lt;&gt;"",IF(IFERROR(VLOOKUP($A18,'5. Company (current_at exit)'!$1:$1048576,40,FALSE),"")="","",IFERROR(VLOOKUP($A18,'5. Company (current_at exit)'!$1:$1048576,40,FALSE),"")), "")</f>
        <v/>
      </c>
      <c r="BB18" s="244" t="str">
        <f>IF($A18&lt;&gt;"",IF(IFERROR(VLOOKUP($A18,'5. Company (current_at exit)'!$1:$1048576,41,FALSE),"")="","",IFERROR(VLOOKUP($A18,'5. Company (current_at exit)'!$1:$1048576,41,FALSE),"")), "")</f>
        <v/>
      </c>
      <c r="BC18" s="76" t="str">
        <f>IF($A18&lt;&gt;"",IF(IFERROR(VLOOKUP($A18,'5. Company (current_at exit)'!$1:$1048576,42,FALSE),"")="","",IFERROR(VLOOKUP($A18,'5. Company (current_at exit)'!$1:$1048576,42,FALSE),"")), "")</f>
        <v/>
      </c>
      <c r="BD18" s="76" t="str">
        <f>IF($A18&lt;&gt;"",IF(IFERROR(VLOOKUP($A18,'5. Company (current_at exit)'!$1:$1048576,43,FALSE),"")="","",IFERROR(VLOOKUP($A18,'5. Company (current_at exit)'!$1:$1048576,43,FALSE),"")), "")</f>
        <v/>
      </c>
      <c r="BE18" s="239" t="str">
        <f>IF($A18&lt;&gt;"",IF(IFERROR(VLOOKUP($A18,'5. Company (current_at exit)'!$1:$1048576,44,FALSE),"")="","",IFERROR(VLOOKUP($A18,'5. Company (current_at exit)'!$1:$1048576,44,FALSE),"")), "")</f>
        <v/>
      </c>
      <c r="BF18" s="239" t="str">
        <f>IF($A18&lt;&gt;"",IF(IFERROR(VLOOKUP($A18,'5. Company (current_at exit)'!$1:$1048576,45,FALSE),"")="","",IFERROR(VLOOKUP($A18,'5. Company (current_at exit)'!$1:$1048576,45,FALSE),"")), "")</f>
        <v/>
      </c>
      <c r="BG18" s="239" t="str">
        <f>IF($A18&lt;&gt;"",IF(IFERROR(VLOOKUP($A18,'5. Company (current_at exit)'!$1:$1048576,46,FALSE),"")="","",IFERROR(VLOOKUP($A18,'5. Company (current_at exit)'!$1:$1048576,46,FALSE),"")), "")</f>
        <v/>
      </c>
      <c r="BH18" s="239" t="str">
        <f>IF($A18&lt;&gt;"",IF(IFERROR(VLOOKUP($A18,'5. Company (current_at exit)'!$1:$1048576,47,FALSE),"")="","",IFERROR(VLOOKUP($A18,'5. Company (current_at exit)'!$1:$1048576,47,FALSE),"")), "")</f>
        <v/>
      </c>
      <c r="BI18" s="239" t="str">
        <f>IF($A18&lt;&gt;"",IF(IFERROR(VLOOKUP($A18,'5. Company (current_at exit)'!$1:$1048576,48,FALSE),"")="","",IFERROR(VLOOKUP($A18,'5. Company (current_at exit)'!$1:$1048576,48,FALSE),"")), "")</f>
        <v/>
      </c>
      <c r="BJ18" s="360" t="str">
        <f>IF($A18&lt;&gt;"",IF(IFERROR(VLOOKUP($A18,'5. Company (current_at exit)'!$1:$1048576,49,FALSE),"")="","",IFERROR(VLOOKUP($A18,'5. Company (current_at exit)'!$1:$1048576,49,FALSE),"")), "")</f>
        <v/>
      </c>
      <c r="BK18" s="76" t="str">
        <f>IF($A18&lt;&gt;"",IF(IFERROR(VLOOKUP($A18,'5. Company (current_at exit)'!$1:$1048576,50,FALSE),"")="","Mandatory: Tab 5",IFERROR(VLOOKUP($A18,'5. Company (current_at exit)'!$1:$1048576,50,FALSE),"")), "")</f>
        <v/>
      </c>
      <c r="BL18" s="483" t="str">
        <f>IF($A18&lt;&gt;"",IF(IFERROR(VLOOKUP($A18,'5. Company (current_at exit)'!$1:$1048576,51,FALSE),"")="","Mandatory: Tab 5",IFERROR(VLOOKUP($A18,'5. Company (current_at exit)'!$1:$1048576,51,FALSE),"")), "")</f>
        <v/>
      </c>
      <c r="BM18" s="483" t="str">
        <f>IF($A18&lt;&gt;"",IF(IFERROR(VLOOKUP($A18,'5. Company (current_at exit)'!$1:$1048576,52,FALSE),"")="","Mandatory: Tab 5",IFERROR(VLOOKUP($A18,'5. Company (current_at exit)'!$1:$1048576,52,FALSE),"")), "")</f>
        <v/>
      </c>
      <c r="BN18" s="483" t="str">
        <f>IF($A18&lt;&gt;"",IF(IFERROR(VLOOKUP($A18,'5. Company (current_at exit)'!$1:$1048576,53,FALSE),"")="","Mandatory: Tab 5",IFERROR(VLOOKUP($A18,'5. Company (current_at exit)'!$1:$1048576,53,FALSE),"")), "")</f>
        <v/>
      </c>
      <c r="BO18" s="360" t="str">
        <f>IF($A18&lt;&gt;"",IF(IFERROR(VLOOKUP($A18,'5. Company (current_at exit)'!$1:$1048576,54,FALSE),"")="","",IFERROR(VLOOKUP($A18,'5. Company (current_at exit)'!$1:$1048576,54,FALSE),"")), "")</f>
        <v/>
      </c>
      <c r="BP18" s="17" t="str">
        <f>IF($A18&lt;&gt;"",IF(IFERROR(VLOOKUP($A18, '4. Company (at entry)'!$1:$1048576,3,FALSE),"")="","Mandatory: Tab 4",IFERROR(VLOOKUP($A18, '4. Company (at entry)'!$1:$1048576,3,FALSE),"")), "")</f>
        <v/>
      </c>
      <c r="BQ18" s="17" t="str">
        <f>IF($A18&lt;&gt;"",IF(IFERROR(VLOOKUP($A18, '4. Company (at entry)'!$1:$1048576,4,FALSE),"")="","Mandatory: Tab 4",IFERROR(VLOOKUP($A18, '4. Company (at entry)'!$1:$1048576,4,FALSE),"")), "")</f>
        <v/>
      </c>
      <c r="BR18" s="17" t="str">
        <f>IF($A18&lt;&gt;"",IF(IFERROR(VLOOKUP($A18, '4. Company (at entry)'!$1:$1048576,5,FALSE),"")="","Mandatory: Tab 4",IFERROR(VLOOKUP($A18, '4. Company (at entry)'!$1:$1048576,5,FALSE),"")), "")</f>
        <v/>
      </c>
      <c r="BS18" s="17" t="str">
        <f>IF($A18&lt;&gt;"",IF(IFERROR(VLOOKUP($A18, '4. Company (at entry)'!$1:$1048576,6,FALSE),"")="","Mandatory: Tab 4",IFERROR(VLOOKUP($A18, '4. Company (at entry)'!$1:$1048576,6,FALSE),"")), "")</f>
        <v/>
      </c>
      <c r="BT18" s="17" t="str">
        <f>IF($A18&lt;&gt;"",IF(IFERROR(VLOOKUP($A18, '4. Company (at entry)'!$1:$1048576,7,FALSE),"")="","Mandatory: Tab 4",IFERROR(VLOOKUP($A18, '4. Company (at entry)'!$1:$1048576,7,FALSE),"")), "")</f>
        <v/>
      </c>
      <c r="BU18" s="17" t="str">
        <f>IF($A18&lt;&gt;"",IF(IFERROR(VLOOKUP($A18, '4. Company (at entry)'!$1:$1048576,8,FALSE),"")="","Mandatory: Tab 4",IFERROR(VLOOKUP($A18, '4. Company (at entry)'!$1:$1048576,8,FALSE),"")), "")</f>
        <v/>
      </c>
      <c r="BV18" s="17" t="str">
        <f>IF($A18&lt;&gt;"",IF(IFERROR(VLOOKUP($A18, '4. Company (at entry)'!$1:$1048576,9,FALSE),"")="","Mandatory: Tab 4",IFERROR(VLOOKUP($A18, '4. Company (at entry)'!$1:$1048576,9,FALSE),"")), "")</f>
        <v/>
      </c>
      <c r="BW18" s="17" t="str">
        <f>IF($A18&lt;&gt;"",IF(IFERROR(VLOOKUP($A18, '4. Company (at entry)'!$1:$1048576,10,FALSE),"")="","",IFERROR(VLOOKUP($A18, '4. Company (at entry)'!$1:$1048576,10,FALSE),"")), "")</f>
        <v/>
      </c>
      <c r="BX18" s="208" t="str">
        <f>IF($A18&lt;&gt;"",IF(IFERROR(VLOOKUP($A18, '4. Company (at entry)'!$1:$1048576,11,FALSE),"")="","",IFERROR(VLOOKUP($A18, '4. Company (at entry)'!$1:$1048576,11,FALSE),"")), "")</f>
        <v/>
      </c>
      <c r="BY18" s="17" t="str">
        <f>IF($A18&lt;&gt;"",IF(IFERROR(VLOOKUP($A18, '4. Company (at entry)'!$1:$1048576,12,FALSE),"")="","",IFERROR(VLOOKUP($A18, '4. Company (at entry)'!$1:$1048576,12,FALSE),"")), "")</f>
        <v/>
      </c>
      <c r="BZ18" s="360" t="str">
        <f>IF($A18&lt;&gt;"",IF(IFERROR(VLOOKUP($A18, '4. Company (at entry)'!$1:$1048576,13,FALSE),"")="","",IFERROR(VLOOKUP($A18, '4. Company (at entry)'!$1:$1048576,13,FALSE),"")), "")</f>
        <v/>
      </c>
      <c r="CA18" s="17" t="str">
        <f>IF($A18&lt;&gt;"",IF(IFERROR('7. Position (current_at exit)'!F18,"")="", "Mandatory: Tab 7",IFERROR('7. Position (current_at exit)'!F18,"")),"")</f>
        <v/>
      </c>
      <c r="CB18" s="17" t="str">
        <f>IF($D18&lt;&gt;"Pending, Subsequently Closed",IF($A18&lt;&gt;"",IF(IFERROR('7. Position (current_at exit)'!G18,"")="", "Mandatory: Tab 7",IFERROR('7. Position (current_at exit)'!G18,"")),""), IF($A18&lt;&gt;"",IF(IFERROR('7. Position (current_at exit)'!G18,"")="", "",IFERROR('7. Position (current_at exit)'!G18,"")),""))</f>
        <v/>
      </c>
      <c r="CC18" s="17" t="str">
        <f>IF($D18&lt;&gt;"Pending, Subsequently Closed",IF($A18&lt;&gt;"",IF(IFERROR('7. Position (current_at exit)'!H18,"")="", "Mandatory: Tab 7",IFERROR('7. Position (current_at exit)'!H18,"")),""), IF($A18&lt;&gt;"",IF(IFERROR('7. Position (current_at exit)'!H18,"")="", "",IFERROR('7. Position (current_at exit)'!H18,"")),""))</f>
        <v/>
      </c>
      <c r="CD18" s="17" t="str">
        <f>IF($D18&lt;&gt;"Pending, Subsequently Closed",IF($A18&lt;&gt;"",IF(IFERROR('7. Position (current_at exit)'!I18,"")="", "Mandatory: Tab 7",IFERROR('7. Position (current_at exit)'!I18,"")),""), IF($A18&lt;&gt;"",IF(IFERROR('7. Position (current_at exit)'!I18,"")="", "",IFERROR('7. Position (current_at exit)'!I18,"")),""))</f>
        <v/>
      </c>
      <c r="CE18" s="17" t="str">
        <f>IF($D18&lt;&gt;"Pending, Subsequently Closed",IF($A18&lt;&gt;"",IF(IFERROR('7. Position (current_at exit)'!J18,"")="", "Mandatory: Tab 7",IFERROR('7. Position (current_at exit)'!J18,"")),""), IF($A18&lt;&gt;"",IF(IFERROR('7. Position (current_at exit)'!J18,"")="", "",IFERROR('7. Position (current_at exit)'!J18,"")),""))</f>
        <v/>
      </c>
      <c r="CF18" s="208" t="str">
        <f>IF($D18&lt;&gt;"Pending, Subsequently Closed",IF($A18&lt;&gt;"",IF(IFERROR('7. Position (current_at exit)'!K18,"")="", "Mandatory: Tab 7",IFERROR('7. Position (current_at exit)'!K18,"")),""), IF($A18&lt;&gt;"",IF(IFERROR('7. Position (current_at exit)'!K18,"")="", "",IFERROR('7. Position (current_at exit)'!K18,"")),""))</f>
        <v/>
      </c>
      <c r="CG18" s="186" t="str">
        <f>IF($D18&lt;&gt;"Pending, Subsequently Closed",IF($A18&lt;&gt;"",IF(IFERROR('7. Position (current_at exit)'!L18,"")="", "Mandatory: Tab 7",IFERROR('7. Position (current_at exit)'!L18,"")),""), IF($A18&lt;&gt;"",IF(IFERROR('7. Position (current_at exit)'!L18,"")="", "",IFERROR('7. Position (current_at exit)'!L18,"")),""))</f>
        <v/>
      </c>
      <c r="CH18" s="186" t="str">
        <f>IF($D18&lt;&gt;"Pending, Subsequently Closed",IF($A18&lt;&gt;"",IF(IFERROR('7. Position (current_at exit)'!M18,"")="", "Mandatory: Tab 7",IFERROR('7. Position (current_at exit)'!M18,"")),""), IF($A18&lt;&gt;"",IF(IFERROR('7. Position (current_at exit)'!M18,"")="", "",IFERROR('7. Position (current_at exit)'!M18,"")),""))</f>
        <v/>
      </c>
      <c r="CI18" s="186" t="str">
        <f>IF($D18&lt;&gt;"Pending, Subsequently Closed",IF($A18&lt;&gt;"",IF(IFERROR('7. Position (current_at exit)'!N18,"")="", "Mandatory: Tab 7",IFERROR('7. Position (current_at exit)'!N18,"")),""), IF($A18&lt;&gt;"",IF(IFERROR('7. Position (current_at exit)'!N18,"")="", "",IFERROR('7. Position (current_at exit)'!N18,"")),""))</f>
        <v/>
      </c>
      <c r="CJ18" s="408" t="str">
        <f>IF($D18&lt;&gt;"Pending, Subsequently Closed",IF($A18&lt;&gt;"",IF(IFERROR('7. Position (current_at exit)'!O18,"")="", "Mandatory: Tab 7",IFERROR('7. Position (current_at exit)'!O18,"")),""), IF($A18&lt;&gt;"",IF(IFERROR('7. Position (current_at exit)'!O18,"")="", "",IFERROR('7. Position (current_at exit)'!O18,"")),""))</f>
        <v/>
      </c>
      <c r="CK18" s="408" t="str">
        <f>IF($D18&lt;&gt;"Pending, Subsequently Closed",IF($A18&lt;&gt;"",IF(IFERROR('7. Position (current_at exit)'!P18,"")="", "Mandatory: Tab 7",IFERROR('7. Position (current_at exit)'!P18,"")),""), IF($A18&lt;&gt;"",IF(IFERROR('7. Position (current_at exit)'!P18,"")="", "",IFERROR('7. Position (current_at exit)'!P18,"")),""))</f>
        <v/>
      </c>
      <c r="CL18" s="406" t="str">
        <f>IF($A18&lt;&gt;"",IF(IFERROR('7. Position (current_at exit)'!Q18,"")="", "",IFERROR('7. Position (current_at exit)'!Q18,"")),"")</f>
        <v/>
      </c>
      <c r="CM18" s="18" t="str">
        <f>IF($F18&lt;&gt;"Debt",IF($A18&lt;&gt;"",IF(IFERROR('7. Position (current_at exit)'!R18,"")="", "Mandatory: Tab 7",IFERROR('7. Position (current_at exit)'!R18,"")),""), IF($A18&lt;&gt;"",IF(IFERROR('7. Position (current_at exit)'!R18,"")="", "",IFERROR('7. Position (current_at exit)'!R18,"")),""))</f>
        <v/>
      </c>
      <c r="CN18" s="18" t="str">
        <f>IF($F18&lt;&gt;"Debt",IF($A18&lt;&gt;"",IF(IFERROR('7. Position (current_at exit)'!S18,"")="", "Mandatory: Tab 7",IFERROR('7. Position (current_at exit)'!S18,"")),""), IF($A18&lt;&gt;"",IF(IFERROR('7. Position (current_at exit)'!S18,"")="", "",IFERROR('7. Position (current_at exit)'!S18,"")),""))</f>
        <v/>
      </c>
      <c r="CO18" s="17" t="str">
        <f>IF($F18&lt;&gt;"Debt",IF($A18&lt;&gt;"",IF(IFERROR('7. Position (current_at exit)'!T18,"")="", "Mandatory: Tab 7",IFERROR('7. Position (current_at exit)'!T18,"")),""), IF($A18&lt;&gt;"",IF(IFERROR('7. Position (current_at exit)'!T18,"")="", "",IFERROR('7. Position (current_at exit)'!T18,"")),""))</f>
        <v/>
      </c>
      <c r="CP18" s="17" t="str">
        <f>IF($A18&lt;&gt;"",IF(IFERROR('7. Position (current_at exit)'!U18,"")="", "Mandatory: Tab 7",IFERROR('7. Position (current_at exit)'!U18,"")),"")</f>
        <v/>
      </c>
      <c r="CQ18" s="17" t="str">
        <f>IF($F18&lt;&gt;"Debt",IF($A18&lt;&gt;"",IF(IFERROR('7. Position (current_at exit)'!V18,"")="", "Mandatory: Tab 7",IFERROR('7. Position (current_at exit)'!V18,"")),""), IF($A18&lt;&gt;"",IF(IFERROR('7. Position (current_at exit)'!V18,"")="", "",IFERROR('7. Position (current_at exit)'!V18,"")),""))</f>
        <v/>
      </c>
      <c r="CR18" s="16" t="str">
        <f>IF($F18&lt;&gt;"Debt",IF($A18&lt;&gt;"",IF(IFERROR('7. Position (current_at exit)'!W18,"")="", "",IFERROR('7. Position (current_at exit)'!W18,"")),""), IF($A18&lt;&gt;"",IF(IFERROR('7. Position (current_at exit)'!W18,"")="", "",IFERROR('7. Position (current_at exit)'!W18,"")),""))</f>
        <v/>
      </c>
      <c r="CS18" s="80" t="str">
        <f>IF($A18&lt;&gt;"",IF(IFERROR('7. Position (current_at exit)'!X18,"")="", "",IFERROR('7. Position (current_at exit)'!X18,"")),"")</f>
        <v/>
      </c>
      <c r="CT18" s="360" t="str">
        <f>IF($A18&lt;&gt;"",IF(IFERROR('7. Position (current_at exit)'!Y18,"")="", "",IFERROR('7. Position (current_at exit)'!Y18,"")),"")</f>
        <v/>
      </c>
      <c r="CU18" s="159" t="str">
        <f>IF(OR($D18="Fully Exited, No Escrow", $D18="Fully Exited, Escrow Pending", $D18="Fully Exited, Subsequently Closed"), IF($A18&lt;&gt;"",IF(IFERROR('7. Position (current_at exit)'!Z18,"")="", "Mandatory: Tab 7",IFERROR('7. Position (current_at exit)'!Z18,"")),""), IF($A18&lt;&gt;"",IF(IFERROR('7. Position (current_at exit)'!Z18,"")="", "",IFERROR('7. Position (current_at exit)'!Z18,"")),""))</f>
        <v/>
      </c>
      <c r="CV18" s="159" t="str">
        <f>IF(OR($D18="Fully Exited, No Escrow", $D18="Fully Exited, Escrow Pending", $D18="Fully Exited, Subsequently Closed"), IF($A18&lt;&gt;"",IF(IFERROR('7. Position (current_at exit)'!AA18,"")="", "Mandatory: Tab 7",IFERROR('7. Position (current_at exit)'!AA18,"")),""), IF($A18&lt;&gt;"",IF(IFERROR('7. Position (current_at exit)'!AA18,"")="", "",IFERROR('7. Position (current_at exit)'!AA18,"")),""))</f>
        <v/>
      </c>
      <c r="CW18" s="16" t="str">
        <f>IF($D18="Fully Exited",IF($A18&lt;&gt;"",IF(IFERROR('7. Position (current_at exit)'!AB18,"")="", "",IFERROR('7. Position (current_at exit)'!AB18,"")),""), IF($A18&lt;&gt;"",IF(IFERROR('7. Position (current_at exit)'!AB18,"")="", "",IFERROR('7. Position (current_at exit)'!AB18,"")),""))</f>
        <v/>
      </c>
      <c r="CX18" s="360" t="str">
        <f>IF($A18&lt;&gt;"",IF(IFERROR('7. Position (current_at exit)'!AC18,"")="", "",IFERROR('7. Position (current_at exit)'!AC18,"")),"")</f>
        <v/>
      </c>
      <c r="CY18" s="16" t="str">
        <f>IF($D18&lt;&gt;"Pending, Subsequently Closed",IF($A18&lt;&gt;"",IF(IFERROR('7. Position (current_at exit)'!AD18,"")="", "Mandatory: Tab 7",IFERROR('7. Position (current_at exit)'!AD18,"")),""), IF($A18&lt;&gt;"",IF(IFERROR('7. Position (current_at exit)'!AD18,"")="", "",IFERROR('7. Position (current_at exit)'!AD18,"")),""))</f>
        <v/>
      </c>
      <c r="CZ18" s="187" t="str">
        <f>IF($A18&lt;&gt;"",IF(IFERROR('7. Position (current_at exit)'!AE18,"")="", "",IFERROR('7. Position (current_at exit)'!AE18,"")),"")</f>
        <v/>
      </c>
      <c r="DA18" s="76" t="str">
        <f>IF($A18&lt;&gt;"",IF(IFERROR('7. Position (current_at exit)'!AF18,"")="", "",IFERROR('7. Position (current_at exit)'!AF18,"")),"")</f>
        <v/>
      </c>
      <c r="DB18" s="239" t="str">
        <f>IF($A18&lt;&gt;"",IF(IFERROR('7. Position (current_at exit)'!AG18,"")="", "",IFERROR('7. Position (current_at exit)'!AG18,"")),"")</f>
        <v/>
      </c>
      <c r="DC18" s="165" t="str">
        <f>IF($A18&lt;&gt;"",IF(IFERROR('7. Position (current_at exit)'!AH18,"")="", "",IFERROR('7. Position (current_at exit)'!AH18,"")),"")</f>
        <v/>
      </c>
      <c r="DD18" s="165" t="str">
        <f>IF($A18&lt;&gt;"",IF(IFERROR('7. Position (current_at exit)'!AI18,"")="", "",IFERROR('7. Position (current_at exit)'!AI18,"")),"")</f>
        <v/>
      </c>
      <c r="DE18" s="360" t="str">
        <f>IF($A18&lt;&gt;"",IF(IFERROR('7. Position (current_at exit)'!AJ18,"")="", "",IFERROR('7. Position (current_at exit)'!AJ18,"")),"")</f>
        <v/>
      </c>
      <c r="DF18" s="16" t="str">
        <f>IF($A18&lt;&gt;"",IF(IFERROR('7. Position (current_at exit)'!AK18,"")="", "",IFERROR('7. Position (current_at exit)'!AK18,"")),"")</f>
        <v/>
      </c>
      <c r="DG18" s="187" t="str">
        <f>IF($A18&lt;&gt;"",IF(IFERROR('7. Position (current_at exit)'!AL18,"")="", "",IFERROR('7. Position (current_at exit)'!AL18,"")),"")</f>
        <v/>
      </c>
      <c r="DH18" s="76" t="str">
        <f>IF($A18&lt;&gt;"",IF(IFERROR('7. Position (current_at exit)'!AM18,"")="", "",IFERROR('7. Position (current_at exit)'!AM18,"")),"")</f>
        <v/>
      </c>
      <c r="DI18" s="239" t="str">
        <f>IF($A18&lt;&gt;"",IF(IFERROR('7. Position (current_at exit)'!AN18,"")="", "",IFERROR('7. Position (current_at exit)'!AN18,"")),"")</f>
        <v/>
      </c>
      <c r="DJ18" s="165" t="str">
        <f>IF($A18&lt;&gt;"",IF(IFERROR('7. Position (current_at exit)'!AO18,"")="", "",IFERROR('7. Position (current_at exit)'!AO18,"")),"")</f>
        <v/>
      </c>
      <c r="DK18" s="165" t="str">
        <f>IF($A18&lt;&gt;"",IF(IFERROR('7. Position (current_at exit)'!AP18,"")="", "",IFERROR('7. Position (current_at exit)'!AP18,"")),"")</f>
        <v/>
      </c>
      <c r="DL18" s="360" t="str">
        <f>IF($A18&lt;&gt;"",IF(IFERROR('7. Position (current_at exit)'!AQ18,"")="", "",IFERROR('7. Position (current_at exit)'!AQ18,"")),"")</f>
        <v/>
      </c>
      <c r="DM18" s="17" t="str">
        <f>IF(OR($F18="Equity - Publicly Traded", $F18="Equity - Private"), IF($A18&lt;&gt;"",IF(IFERROR('6. Position (at entry)'!N18,"")="", "Mandatory: Tab 6",IFERROR('6. Position (at entry)'!N18,"")),""), IF($A18&lt;&gt;"",IF(IFERROR('6. Position (at entry)'!N18,"")="", "",IFERROR('6. Position (at entry)'!N18,"")),""))</f>
        <v/>
      </c>
      <c r="DN18" s="17" t="str">
        <f>IF(OR($F18="Equity - Publicly Traded", $F18="Equity - Private"), IF($A18&lt;&gt;"",IF(IFERROR('6. Position (at entry)'!O18,"")="", "Mandatory: Tab 6",IFERROR('6. Position (at entry)'!O18,"")),""), IF($A18&lt;&gt;"",IF(IFERROR('6. Position (at entry)'!O18,"")="", "",IFERROR('6. Position (at entry)'!O18,"")),""))</f>
        <v/>
      </c>
      <c r="DO18" s="17" t="str">
        <f>IF(OR($F18="Equity - Publicly Traded", $F18="Equity - Private"), IF($A18&lt;&gt;"",IF(IFERROR('6. Position (at entry)'!P18,"")="", "Mandatory: Tab 6",IFERROR('6. Position (at entry)'!P18,"")),""), IF($A18&lt;&gt;"",IF(IFERROR('6. Position (at entry)'!P18,"")="", "",IFERROR('6. Position (at entry)'!P18,"")),""))</f>
        <v/>
      </c>
      <c r="DP18" s="17" t="str">
        <f>IF(OR($F18="Equity - Publicly Traded", $F18="Equity - Private"), IF($A18&lt;&gt;"",IF(IFERROR('6. Position (at entry)'!Q18,"")="", "Mandatory: Tab 6",IFERROR('6. Position (at entry)'!Q18,"")),""), IF($A18&lt;&gt;"",IF(IFERROR('6. Position (at entry)'!Q18,"")="", "",IFERROR('6. Position (at entry)'!Q18,"")),""))</f>
        <v/>
      </c>
      <c r="DQ18" s="18" t="str">
        <f>IF(OR($F18="Equity - Publicly Traded", $F18="Equity - Private"), IF($A18&lt;&gt;"",IF(IFERROR('6. Position (at entry)'!R18,"")="", "Mandatory: Tab 6",IFERROR('6. Position (at entry)'!R18,"")),""), IF($A18&lt;&gt;"",IF(IFERROR('6. Position (at entry)'!R18,"")="", "",IFERROR('6. Position (at entry)'!R18,"")),""))</f>
        <v/>
      </c>
      <c r="DR18" s="18" t="str">
        <f>IF(OR($F18="Equity - Publicly Traded", $F18="Equity - Private"), IF($A18&lt;&gt;"",IF(IFERROR('6. Position (at entry)'!S18,"")="", "Mandatory: Tab 6",IFERROR('6. Position (at entry)'!S18,"")),""), IF($A18&lt;&gt;"",IF(IFERROR('6. Position (at entry)'!S18,"")="", "",IFERROR('6. Position (at entry)'!S18,"")),""))</f>
        <v/>
      </c>
      <c r="DS18" s="17" t="str">
        <f>IF(OR($F18="Equity - Publicly Traded", $F18="Equity - Private"), IF($A18&lt;&gt;"",IF(IFERROR('6. Position (at entry)'!T18,"")="", "Mandatory: Tab 6",IFERROR('6. Position (at entry)'!T18,"")),""), IF($A18&lt;&gt;"",IF(IFERROR('6. Position (at entry)'!T18,"")="", "",IFERROR('6. Position (at entry)'!T18,"")),""))</f>
        <v/>
      </c>
      <c r="DT18" s="16" t="str">
        <f>IF(OR($F18="Equity - Publicly Traded", $F18="Equity - Private"), IF($A18&lt;&gt;"",IF(IFERROR('6. Position (at entry)'!U18,"")="", "Mandatory: Tab 6",IFERROR('6. Position (at entry)'!U18,"")),""), IF($A18&lt;&gt;"",IF(IFERROR('6. Position (at entry)'!U18,"")="", "",IFERROR('6. Position (at entry)'!U18,"")),""))</f>
        <v/>
      </c>
      <c r="DU18" s="16" t="str">
        <f>IF(OR($F18="Equity - Publicly Traded", $F18="Equity - Private"), IF($A18&lt;&gt;"",IF(IFERROR('6. Position (at entry)'!V18,"")="", "",IFERROR('6. Position (at entry)'!V18,"")),""), IF($A18&lt;&gt;"",IF(IFERROR('6. Position (at entry)'!V18,"")="", "",IFERROR('6. Position (at entry)'!V18,"")),""))</f>
        <v/>
      </c>
      <c r="DV18" s="239" t="str">
        <f>IF(OR($F18="Equity - Publicly Traded", $F18="Equity - Private"), IF($A18&lt;&gt;"",IF(IFERROR('6. Position (at entry)'!W18,"")="", "",IFERROR('6. Position (at entry)'!W18,"")),""), IF($A18&lt;&gt;"",IF(IFERROR('6. Position (at entry)'!W18,"")="", "",IFERROR('6. Position (at entry)'!W18,"")),""))</f>
        <v/>
      </c>
      <c r="DW18" s="239" t="str">
        <f>IF(OR($F18="Equity - Publicly Traded", $F18="Equity - Private"), IF($A18&lt;&gt;"",IF(IFERROR('6. Position (at entry)'!X18,"")="", "",IFERROR('6. Position (at entry)'!X18,"")),""), IF($A18&lt;&gt;"",IF(IFERROR('6. Position (at entry)'!X18,"")="", "",IFERROR('6. Position (at entry)'!X18,"")),""))</f>
        <v/>
      </c>
      <c r="DX18" s="239" t="str">
        <f>IF(OR($F18="Equity - Publicly Traded", $F18="Equity - Private"), IF($A18&lt;&gt;"",IF(IFERROR('6. Position (at entry)'!Y18,"")="", "",IFERROR('6. Position (at entry)'!Y18,"")),""), IF($A18&lt;&gt;"",IF(IFERROR('6. Position (at entry)'!Y18,"")="", "",IFERROR('6. Position (at entry)'!Y18,"")),""))</f>
        <v/>
      </c>
      <c r="DY18" s="360" t="str">
        <f>IF($A18&lt;&gt;"",IF(IFERROR('6. Position (at entry)'!Z18,"")="", "",IFERROR('6. Position (at entry)'!Z18,"")),"")</f>
        <v/>
      </c>
      <c r="DZ18" s="76" t="str">
        <f>IF($A18&lt;&gt;"",IF(IFERROR('6. Position (at entry)'!AA18,"")="", "",IFERROR('6. Position (at entry)'!AA18,"")),"")</f>
        <v/>
      </c>
      <c r="EA18" s="76" t="str">
        <f>IF($A18&lt;&gt;"",IF(IFERROR('6. Position (at entry)'!AB18,"")="", "",IFERROR('6. Position (at entry)'!AB18,"")),"")</f>
        <v/>
      </c>
      <c r="EB18" s="78" t="str">
        <f>IF($A18&lt;&gt;"",IF(IFERROR('6. Position (at entry)'!AC18,"")="", "",IFERROR('6. Position (at entry)'!AC18,"")),"")</f>
        <v/>
      </c>
      <c r="EC18" s="78" t="str">
        <f>IF($A18&lt;&gt;"",IF(IFERROR('6. Position (at entry)'!AD18,"")="", "",IFERROR('6. Position (at entry)'!AD18,"")),"")</f>
        <v/>
      </c>
      <c r="ED18" s="226" t="str">
        <f>IF($A18&lt;&gt;"",IF(IFERROR('6. Position (at entry)'!AE18,"")="", "",IFERROR('6. Position (at entry)'!AE18,"")),"")</f>
        <v/>
      </c>
      <c r="EE18" s="80" t="str">
        <f>IF($A18&lt;&gt;"",IF(IFERROR('6. Position (at entry)'!AF18,"")="", "",IFERROR('6. Position (at entry)'!AF18,"")),"")</f>
        <v/>
      </c>
      <c r="EF18" s="80" t="str">
        <f>IF($A18&lt;&gt;"",IF(IFERROR('6. Position (at entry)'!AG18,"")="", "",IFERROR('6. Position (at entry)'!AG18,"")),"")</f>
        <v/>
      </c>
      <c r="EG18" s="80" t="str">
        <f>IF($A18&lt;&gt;"",IF(IFERROR('6. Position (at entry)'!AH18,"")="", "",IFERROR('6. Position (at entry)'!AH18,"")),"")</f>
        <v/>
      </c>
      <c r="EH18" s="360" t="str">
        <f>IF($A18&lt;&gt;"",IF(IFERROR('6. Position (at entry)'!AI18,"")="", "",IFERROR('6. Position (at entry)'!AI18,"")),"")</f>
        <v/>
      </c>
    </row>
    <row r="19" spans="1:138" ht="15" customHeight="1" x14ac:dyDescent="0.2">
      <c r="A19" s="16" t="str">
        <f>IF(ISBLANK('6. Position (at entry)'!A19), "", '6. Position (at entry)'!A19)</f>
        <v/>
      </c>
      <c r="B19" s="347" t="str">
        <f>IF($A19&lt;&gt;"",IF(IFERROR('6. Position (at entry)'!B19,"")="", "Mandatory: Tab 6",IFERROR('6. Position (at entry)'!B19,"")),"")</f>
        <v/>
      </c>
      <c r="C19" s="16" t="str">
        <f>IF($A19&lt;&gt;"",IF(IFERROR(VLOOKUP($A19, '4. Company (at entry)'!$1:$1048576,2,FALSE),"")="","Mandatory: Tab 4",IFERROR(VLOOKUP($A19, '4. Company (at entry)'!$1:$1048576,2,FALSE),"")), "")</f>
        <v/>
      </c>
      <c r="D19" s="16" t="str">
        <f>IF($A19&lt;&gt;"",IF(IFERROR('7. Position (current_at exit)'!D19,"")="", "Mandatory: Tab 7",IFERROR('7. Position (current_at exit)'!D19,"")),"")</f>
        <v/>
      </c>
      <c r="E19" s="16" t="str">
        <f>IF($A19&lt;&gt;"",IF(IFERROR('7. Position (current_at exit)'!E19,"")="", "Mandatory: Tab 7",IFERROR('7. Position (current_at exit)'!E19,"")),"")</f>
        <v/>
      </c>
      <c r="F19" s="16" t="str">
        <f>IF($A19&lt;&gt;"",IF(IFERROR('6. Position (at entry)'!D19,"")="", "Mandatory: Tab 6",IFERROR('6. Position (at entry)'!D19,"")),"")</f>
        <v/>
      </c>
      <c r="G19" s="16" t="str">
        <f>IF($A19&lt;&gt;"",IF(IFERROR('6. Position (at entry)'!E19,"")="", "Mandatory: Tab 6",IFERROR('6. Position (at entry)'!E19,"")),"")</f>
        <v/>
      </c>
      <c r="H19" s="16" t="str">
        <f>IF($A19&lt;&gt;"",IF(IFERROR('6. Position (at entry)'!F19,"")="", "Mandatory: Tab 6",IFERROR('6. Position (at entry)'!F19,"")),"")</f>
        <v/>
      </c>
      <c r="I19" s="16" t="str">
        <f>IF($A19&lt;&gt;"",IF(IFERROR('6. Position (at entry)'!G19,"")="", "Mandatory: Tab 6",IFERROR('6. Position (at entry)'!G19,"")),"")</f>
        <v/>
      </c>
      <c r="J19" s="16" t="str">
        <f>IF($A19&lt;&gt;"",IF(IFERROR('6. Position (at entry)'!H19,"")="", "Mandatory: Tab 6",IFERROR('6. Position (at entry)'!H19,"")),"")</f>
        <v/>
      </c>
      <c r="K19" s="159" t="str">
        <f>IF($A19&lt;&gt;"",IF(IFERROR('6. Position (at entry)'!I19,"")="", "Mandatory: Tab 6",IFERROR('6. Position (at entry)'!I19,"")),"")</f>
        <v/>
      </c>
      <c r="L19" s="16" t="str">
        <f>IF($A19&lt;&gt;"",IF(IFERROR('6. Position (at entry)'!J19,"")="", "Mandatory: Tab 6",IFERROR('6. Position (at entry)'!J19,"")),"")</f>
        <v/>
      </c>
      <c r="M19" s="16" t="str">
        <f>IF($A19&lt;&gt;"",IF(IFERROR('6. Position (at entry)'!K19,"")="", "Mandatory: Tab 6",IFERROR('6. Position (at entry)'!K19,"")),"")</f>
        <v/>
      </c>
      <c r="N19" s="16" t="str">
        <f>IF($A19&lt;&gt;"",IF(IFERROR('6. Position (at entry)'!L19,"")="", "",IFERROR('6. Position (at entry)'!L19,"")),"")</f>
        <v/>
      </c>
      <c r="O19" s="360" t="str">
        <f>IF($A19&lt;&gt;"",IF(IFERROR('6. Position (at entry)'!M19,"")="", "",IFERROR('6. Position (at entry)'!M19,"")),"")</f>
        <v/>
      </c>
      <c r="P19" s="16" t="str">
        <f>IF($A19&lt;&gt;"",IF(IFERROR(VLOOKUP($A19,'5. Company (current_at exit)'!$1:$1048576,3,FALSE),"")="","",IFERROR(VLOOKUP($A19,'5. Company (current_at exit)'!$1:$1048576,3,FALSE),"")), "")</f>
        <v/>
      </c>
      <c r="Q19" s="16" t="str">
        <f>IF($A19&lt;&gt;"",IF(IFERROR(VLOOKUP($A19,'5. Company (current_at exit)'!$1:$1048576,4,FALSE),"")="","",IFERROR(VLOOKUP($A19,'5. Company (current_at exit)'!$1:$1048576,4,FALSE),"")), "")</f>
        <v/>
      </c>
      <c r="R19" s="16" t="str">
        <f>IF($A19&lt;&gt;"",IF(IFERROR(VLOOKUP($A19,'5. Company (current_at exit)'!$1:$1048576,5,FALSE),"")="","",IFERROR(VLOOKUP($A19,'5. Company (current_at exit)'!$1:$1048576,5,FALSE),"")), "")</f>
        <v/>
      </c>
      <c r="S19" s="16" t="str">
        <f>IF($A19&lt;&gt;"",IF(IFERROR(VLOOKUP($A19,'5. Company (current_at exit)'!$1:$1048576,6,FALSE),"")="","",IFERROR(VLOOKUP($A19,'5. Company (current_at exit)'!$1:$1048576,6,FALSE),"")), "")</f>
        <v/>
      </c>
      <c r="T19" s="16" t="str">
        <f>IF($A19&lt;&gt;"",IF(IFERROR(VLOOKUP($A19,'5. Company (current_at exit)'!$1:$1048576,7,FALSE),"")="","Mandatory: Tab 5",IFERROR(VLOOKUP($A19,'5. Company (current_at exit)'!$1:$1048576,7,FALSE),"")), "")</f>
        <v/>
      </c>
      <c r="U19" s="72" t="str">
        <f>IF($A19&lt;&gt;"",IF(IFERROR(VLOOKUP($A19,'5. Company (current_at exit)'!$1:$1048576,8,FALSE),"")="","Mandatory: Tab 5",IFERROR(VLOOKUP($A19,'5. Company (current_at exit)'!$1:$1048576,8,FALSE),"")), "")</f>
        <v/>
      </c>
      <c r="V19" s="16" t="str">
        <f>IF($A19&lt;&gt;"",IF(IFERROR(VLOOKUP($A19,'5. Company (current_at exit)'!$1:$1048576,9,FALSE),"")="","",IFERROR(VLOOKUP($A19,'5. Company (current_at exit)'!$1:$1048576,9,FALSE),"")), "")</f>
        <v/>
      </c>
      <c r="W19" s="16" t="str">
        <f>IF($A19&lt;&gt;"",IF(IFERROR(VLOOKUP($A19,'5. Company (current_at exit)'!$1:$1048576,10,FALSE),"")="","Mandatory: Tab 5",IFERROR(VLOOKUP($A19,'5. Company (current_at exit)'!$1:$1048576,10,FALSE),"")), "")</f>
        <v/>
      </c>
      <c r="X19" s="73" t="str">
        <f>IF($A19&lt;&gt;"",IF(IFERROR(VLOOKUP($A19,'5. Company (current_at exit)'!$1:$1048576,11,FALSE),"")="","Mandatory: Tab 5",IFERROR(VLOOKUP($A19,'5. Company (current_at exit)'!$1:$1048576,11,FALSE),"")), "")</f>
        <v/>
      </c>
      <c r="Y19" s="73" t="str">
        <f>IF($A19&lt;&gt;"",IF(IFERROR(VLOOKUP($A19,'5. Company (current_at exit)'!$1:$1048576,12,FALSE),"")="","",IFERROR(VLOOKUP($A19,'5. Company (current_at exit)'!$1:$1048576,12,FALSE),"")), "")</f>
        <v/>
      </c>
      <c r="Z19" s="73" t="str">
        <f>IF($A19&lt;&gt;"",IF(IFERROR(VLOOKUP($A19,'5. Company (current_at exit)'!$1:$1048576,13,FALSE),"")="","",IFERROR(VLOOKUP($A19,'5. Company (current_at exit)'!$1:$1048576,13,FALSE),"")), "")</f>
        <v/>
      </c>
      <c r="AA19" s="16" t="str">
        <f>IF($A19&lt;&gt;"",IF(IFERROR(VLOOKUP($A19,'5. Company (current_at exit)'!$1:$1048576,14,FALSE),"")="","Mandatory: Tab 5",IFERROR(VLOOKUP($A19,'5. Company (current_at exit)'!$1:$1048576,14,FALSE),"")), "")</f>
        <v/>
      </c>
      <c r="AB19" s="16" t="str">
        <f>IF($A19&lt;&gt;"",IF(IFERROR(VLOOKUP($A19,'5. Company (current_at exit)'!$1:$1048576,15,FALSE),"")="","Mandatory: Tab 5",IFERROR(VLOOKUP($A19,'5. Company (current_at exit)'!$1:$1048576,15,FALSE),"")), "")</f>
        <v/>
      </c>
      <c r="AC19" s="76" t="str">
        <f>IF($A19&lt;&gt;"",IF(IFERROR(VLOOKUP($A19,'5. Company (current_at exit)'!$1:$1048576,16,FALSE),"")="","",IFERROR(VLOOKUP($A19,'5. Company (current_at exit)'!$1:$1048576,16,FALSE),"")), "")</f>
        <v/>
      </c>
      <c r="AD19" s="16" t="str">
        <f>IF($A19&lt;&gt;"",IF(IFERROR(VLOOKUP($A19,'5. Company (current_at exit)'!$1:$1048576,17,FALSE),"")="","",IFERROR(VLOOKUP($A19,'5. Company (current_at exit)'!$1:$1048576,17,FALSE),"")), "")</f>
        <v/>
      </c>
      <c r="AE19" s="401" t="str">
        <f>IF($A19&lt;&gt;"",IF(IFERROR(VLOOKUP($A19,'5. Company (current_at exit)'!$1:$1048576,18,FALSE),"")="","",IFERROR(VLOOKUP($A19,'5. Company (current_at exit)'!$1:$1048576,18,FALSE),"")), "")</f>
        <v/>
      </c>
      <c r="AF19" s="16" t="str">
        <f>IF($A19&lt;&gt;"",IF(IFERROR(VLOOKUP($A19,'5. Company (current_at exit)'!$1:$1048576,19,FALSE),"")="","Mandatory: Tab 5",IFERROR(VLOOKUP($A19,'5. Company (current_at exit)'!$1:$1048576,19,FALSE),"")), "")</f>
        <v/>
      </c>
      <c r="AG19" s="159" t="str">
        <f>IF($AF19="Yes",IF($A19&lt;&gt;"",IF(IFERROR(VLOOKUP($A19,'5. Company (current_at exit)'!$1:$1048576,20,FALSE),"")="","Mandatory: Tab 5",IFERROR(VLOOKUP($A19,'5. Company (current_at exit)'!$1:$1048576,20,FALSE),"")), ""),IF($A19&lt;&gt;"",IF(IFERROR(VLOOKUP($A19,'5. Company (current_at exit)'!$1:$1048576,20,FALSE),"")="","",IFERROR(VLOOKUP($A19,'5. Company (current_at exit)'!$1:$1048576,20,FALSE),"")), ""))</f>
        <v/>
      </c>
      <c r="AH19" s="159" t="str">
        <f>IF($AF19="Yes",IF($A19&lt;&gt;"",IF(IFERROR(VLOOKUP($A19,'5. Company (current_at exit)'!$1:$1048576,21,FALSE),"")="","Mandatory: Tab 5",IFERROR(VLOOKUP($A19,'5. Company (current_at exit)'!$1:$1048576,21,FALSE),"")), ""),IF($A19&lt;&gt;"",IF(IFERROR(VLOOKUP($A19,'5. Company (current_at exit)'!$1:$1048576,21,FALSE),"")="","",IFERROR(VLOOKUP($A19,'5. Company (current_at exit)'!$1:$1048576,21,FALSE),"")), ""))</f>
        <v/>
      </c>
      <c r="AI19" s="69" t="str">
        <f>IF($AF19="Yes",IF($A19&lt;&gt;"",IF(IFERROR(VLOOKUP($A19,'5. Company (current_at exit)'!$1:$1048576,22,FALSE),"")="","Mandatory: Tab 5",IFERROR(VLOOKUP($A19,'5. Company (current_at exit)'!$1:$1048576,22,FALSE),"")), ""),IF($A19&lt;&gt;"",IF(IFERROR(VLOOKUP($A19,'5. Company (current_at exit)'!$1:$1048576,22,FALSE),"")="","",IFERROR(VLOOKUP($A19,'5. Company (current_at exit)'!$1:$1048576,22,FALSE),"")), ""))</f>
        <v/>
      </c>
      <c r="AJ19" s="69" t="str">
        <f>IF($AF19="Yes",IF($A19&lt;&gt;"",IF(IFERROR(VLOOKUP($A19,'5. Company (current_at exit)'!$1:$1048576,23,FALSE),"")="","Mandatory: Tab 5",IFERROR(VLOOKUP($A19,'5. Company (current_at exit)'!$1:$1048576,23,FALSE),"")), ""),IF($A19&lt;&gt;"",IF(IFERROR(VLOOKUP($A19,'5. Company (current_at exit)'!$1:$1048576,23,FALSE),"")="","",IFERROR(VLOOKUP($A19,'5. Company (current_at exit)'!$1:$1048576,23,FALSE),"")), ""))</f>
        <v/>
      </c>
      <c r="AK19" s="159" t="str">
        <f>IF($AF19="Yes",IF($A19&lt;&gt;"",IF(IFERROR(VLOOKUP($A19,'5. Company (current_at exit)'!$1:$1048576,24,FALSE),"")="","",IFERROR(VLOOKUP($A19,'5. Company (current_at exit)'!$1:$1048576,24,FALSE),"")), ""),IF($A19&lt;&gt;"",IF(IFERROR(VLOOKUP($A19,'5. Company (current_at exit)'!$1:$1048576,24,FALSE),"")="","",IFERROR(VLOOKUP($A19,'5. Company (current_at exit)'!$1:$1048576,24,FALSE),"")), ""))</f>
        <v/>
      </c>
      <c r="AL19" s="403" t="str">
        <f>IF($A19&lt;&gt;"",IF(IFERROR(VLOOKUP($A19,'5. Company (current_at exit)'!$1:$1048576,25,FALSE),"")="","",IFERROR(VLOOKUP($A19,'5. Company (current_at exit)'!$1:$1048576,25,FALSE),"")), "")</f>
        <v/>
      </c>
      <c r="AM19" s="17" t="str">
        <f>IF($A19&lt;&gt;"",IF(IFERROR(VLOOKUP($A19,'5. Company (current_at exit)'!$1:$1048576,26,FALSE),"")="","Mandatory: Tab 5",IFERROR(VLOOKUP($A19,'5. Company (current_at exit)'!$1:$1048576,26,FALSE),"")), "")</f>
        <v/>
      </c>
      <c r="AN19" s="17" t="str">
        <f>IF($A19&lt;&gt;"",IF(IFERROR(VLOOKUP($A19,'5. Company (current_at exit)'!$1:$1048576,27,FALSE),"")="","Mandatory: Tab 5",IFERROR(VLOOKUP($A19,'5. Company (current_at exit)'!$1:$1048576,27,FALSE),"")), "")</f>
        <v/>
      </c>
      <c r="AO19" s="17" t="str">
        <f>IF($A19&lt;&gt;"",IF(IFERROR(VLOOKUP($A19,'5. Company (current_at exit)'!$1:$1048576,28,FALSE),"")="","Mandatory: Tab 5",IFERROR(VLOOKUP($A19,'5. Company (current_at exit)'!$1:$1048576,28,FALSE),"")), "")</f>
        <v/>
      </c>
      <c r="AP19" s="17" t="str">
        <f>IF($A19&lt;&gt;"",IF(IFERROR(VLOOKUP($A19,'5. Company (current_at exit)'!$1:$1048576,29,FALSE),"")="","Mandatory: Tab 5",IFERROR(VLOOKUP($A19,'5. Company (current_at exit)'!$1:$1048576,29,FALSE),"")), "")</f>
        <v/>
      </c>
      <c r="AQ19" s="17" t="str">
        <f>IF($A19&lt;&gt;"",IF(IFERROR(VLOOKUP($A19,'5. Company (current_at exit)'!$1:$1048576,30,FALSE),"")="","Mandatory: Tab 5",IFERROR(VLOOKUP($A19,'5. Company (current_at exit)'!$1:$1048576,30,FALSE),"")), "")</f>
        <v/>
      </c>
      <c r="AR19" s="17" t="str">
        <f>IF($A19&lt;&gt;"",IF(IFERROR(VLOOKUP($A19,'5. Company (current_at exit)'!$1:$1048576,31,FALSE),"")="","Mandatory: Tab 5",IFERROR(VLOOKUP($A19,'5. Company (current_at exit)'!$1:$1048576,31,FALSE),"")), "")</f>
        <v/>
      </c>
      <c r="AS19" s="17" t="str">
        <f>IF($A19&lt;&gt;"",IF(IFERROR(VLOOKUP($A19,'5. Company (current_at exit)'!$1:$1048576,32,FALSE),"")="","Mandatory: Tab 5",IFERROR(VLOOKUP($A19,'5. Company (current_at exit)'!$1:$1048576,32,FALSE),"")), "")</f>
        <v/>
      </c>
      <c r="AT19" s="17" t="str">
        <f>IF($A19&lt;&gt;"",IF(IFERROR(VLOOKUP($A19,'5. Company (current_at exit)'!$1:$1048576,33,FALSE),"")="","Mandatory: Tab 5",IFERROR(VLOOKUP($A19,'5. Company (current_at exit)'!$1:$1048576,33,FALSE),"")), "")</f>
        <v/>
      </c>
      <c r="AU19" s="17" t="str">
        <f>IF($A19&lt;&gt;"",IF(IFERROR(VLOOKUP($A19,'5. Company (current_at exit)'!$1:$1048576,34,FALSE),"")="","",IFERROR(VLOOKUP($A19,'5. Company (current_at exit)'!$1:$1048576,34,FALSE),"")), "")</f>
        <v/>
      </c>
      <c r="AV19" s="241" t="str">
        <f>IF($A19&lt;&gt;"",IF(IFERROR(VLOOKUP($A19,'5. Company (current_at exit)'!$1:$1048576,35,FALSE),"")="","",IFERROR(VLOOKUP($A19,'5. Company (current_at exit)'!$1:$1048576,35,FALSE),"")), "")</f>
        <v/>
      </c>
      <c r="AW19" s="17" t="str">
        <f>IF($D19="Fully Exited",IF($A19&lt;&gt;"",IF(IFERROR(VLOOKUP($A19,'5. Company (current_at exit)'!$1:$1048576,36,FALSE),"")="","",IFERROR(VLOOKUP($A19,'5. Company (current_at exit)'!$1:$1048576,36,FALSE),"")), ""),IF($A19&lt;&gt;"",IF(IFERROR(VLOOKUP($A19,'5. Company (current_at exit)'!$1:$1048576,36,FALSE),"")="","",IFERROR(VLOOKUP($A19,'5. Company (current_at exit)'!$1:$1048576,36,FALSE),"")), ""))</f>
        <v/>
      </c>
      <c r="AX19" s="239" t="str">
        <f>IF($A19&lt;&gt;"",IF(IFERROR(VLOOKUP($A19,'5. Company (current_at exit)'!$1:$1048576,37,FALSE),"")="","",IFERROR(VLOOKUP($A19,'5. Company (current_at exit)'!$1:$1048576,37,FALSE),"")), "")</f>
        <v/>
      </c>
      <c r="AY19" s="204" t="str">
        <f>IF($A19&lt;&gt;"",IF(IFERROR(VLOOKUP($A19,'5. Company (current_at exit)'!$1:$1048576,38,FALSE),"")="","",IFERROR(VLOOKUP($A19,'5. Company (current_at exit)'!$1:$1048576,38,FALSE),"")), "")</f>
        <v/>
      </c>
      <c r="AZ19" s="244" t="str">
        <f>IF($A19&lt;&gt;"",IF(IFERROR(VLOOKUP($A19,'5. Company (current_at exit)'!$1:$1048576,39,FALSE),"")="","",IFERROR(VLOOKUP($A19,'5. Company (current_at exit)'!$1:$1048576,39,FALSE),"")), "")</f>
        <v/>
      </c>
      <c r="BA19" s="244" t="str">
        <f>IF($A19&lt;&gt;"",IF(IFERROR(VLOOKUP($A19,'5. Company (current_at exit)'!$1:$1048576,40,FALSE),"")="","",IFERROR(VLOOKUP($A19,'5. Company (current_at exit)'!$1:$1048576,40,FALSE),"")), "")</f>
        <v/>
      </c>
      <c r="BB19" s="244" t="str">
        <f>IF($A19&lt;&gt;"",IF(IFERROR(VLOOKUP($A19,'5. Company (current_at exit)'!$1:$1048576,41,FALSE),"")="","",IFERROR(VLOOKUP($A19,'5. Company (current_at exit)'!$1:$1048576,41,FALSE),"")), "")</f>
        <v/>
      </c>
      <c r="BC19" s="76" t="str">
        <f>IF($A19&lt;&gt;"",IF(IFERROR(VLOOKUP($A19,'5. Company (current_at exit)'!$1:$1048576,42,FALSE),"")="","",IFERROR(VLOOKUP($A19,'5. Company (current_at exit)'!$1:$1048576,42,FALSE),"")), "")</f>
        <v/>
      </c>
      <c r="BD19" s="76" t="str">
        <f>IF($A19&lt;&gt;"",IF(IFERROR(VLOOKUP($A19,'5. Company (current_at exit)'!$1:$1048576,43,FALSE),"")="","",IFERROR(VLOOKUP($A19,'5. Company (current_at exit)'!$1:$1048576,43,FALSE),"")), "")</f>
        <v/>
      </c>
      <c r="BE19" s="239" t="str">
        <f>IF($A19&lt;&gt;"",IF(IFERROR(VLOOKUP($A19,'5. Company (current_at exit)'!$1:$1048576,44,FALSE),"")="","",IFERROR(VLOOKUP($A19,'5. Company (current_at exit)'!$1:$1048576,44,FALSE),"")), "")</f>
        <v/>
      </c>
      <c r="BF19" s="239" t="str">
        <f>IF($A19&lt;&gt;"",IF(IFERROR(VLOOKUP($A19,'5. Company (current_at exit)'!$1:$1048576,45,FALSE),"")="","",IFERROR(VLOOKUP($A19,'5. Company (current_at exit)'!$1:$1048576,45,FALSE),"")), "")</f>
        <v/>
      </c>
      <c r="BG19" s="239" t="str">
        <f>IF($A19&lt;&gt;"",IF(IFERROR(VLOOKUP($A19,'5. Company (current_at exit)'!$1:$1048576,46,FALSE),"")="","",IFERROR(VLOOKUP($A19,'5. Company (current_at exit)'!$1:$1048576,46,FALSE),"")), "")</f>
        <v/>
      </c>
      <c r="BH19" s="239" t="str">
        <f>IF($A19&lt;&gt;"",IF(IFERROR(VLOOKUP($A19,'5. Company (current_at exit)'!$1:$1048576,47,FALSE),"")="","",IFERROR(VLOOKUP($A19,'5. Company (current_at exit)'!$1:$1048576,47,FALSE),"")), "")</f>
        <v/>
      </c>
      <c r="BI19" s="239" t="str">
        <f>IF($A19&lt;&gt;"",IF(IFERROR(VLOOKUP($A19,'5. Company (current_at exit)'!$1:$1048576,48,FALSE),"")="","",IFERROR(VLOOKUP($A19,'5. Company (current_at exit)'!$1:$1048576,48,FALSE),"")), "")</f>
        <v/>
      </c>
      <c r="BJ19" s="360" t="str">
        <f>IF($A19&lt;&gt;"",IF(IFERROR(VLOOKUP($A19,'5. Company (current_at exit)'!$1:$1048576,49,FALSE),"")="","",IFERROR(VLOOKUP($A19,'5. Company (current_at exit)'!$1:$1048576,49,FALSE),"")), "")</f>
        <v/>
      </c>
      <c r="BK19" s="76" t="str">
        <f>IF($A19&lt;&gt;"",IF(IFERROR(VLOOKUP($A19,'5. Company (current_at exit)'!$1:$1048576,50,FALSE),"")="","Mandatory: Tab 5",IFERROR(VLOOKUP($A19,'5. Company (current_at exit)'!$1:$1048576,50,FALSE),"")), "")</f>
        <v/>
      </c>
      <c r="BL19" s="483" t="str">
        <f>IF($A19&lt;&gt;"",IF(IFERROR(VLOOKUP($A19,'5. Company (current_at exit)'!$1:$1048576,51,FALSE),"")="","Mandatory: Tab 5",IFERROR(VLOOKUP($A19,'5. Company (current_at exit)'!$1:$1048576,51,FALSE),"")), "")</f>
        <v/>
      </c>
      <c r="BM19" s="483" t="str">
        <f>IF($A19&lt;&gt;"",IF(IFERROR(VLOOKUP($A19,'5. Company (current_at exit)'!$1:$1048576,52,FALSE),"")="","Mandatory: Tab 5",IFERROR(VLOOKUP($A19,'5. Company (current_at exit)'!$1:$1048576,52,FALSE),"")), "")</f>
        <v/>
      </c>
      <c r="BN19" s="483" t="str">
        <f>IF($A19&lt;&gt;"",IF(IFERROR(VLOOKUP($A19,'5. Company (current_at exit)'!$1:$1048576,53,FALSE),"")="","Mandatory: Tab 5",IFERROR(VLOOKUP($A19,'5. Company (current_at exit)'!$1:$1048576,53,FALSE),"")), "")</f>
        <v/>
      </c>
      <c r="BO19" s="360" t="str">
        <f>IF($A19&lt;&gt;"",IF(IFERROR(VLOOKUP($A19,'5. Company (current_at exit)'!$1:$1048576,54,FALSE),"")="","",IFERROR(VLOOKUP($A19,'5. Company (current_at exit)'!$1:$1048576,54,FALSE),"")), "")</f>
        <v/>
      </c>
      <c r="BP19" s="17" t="str">
        <f>IF($A19&lt;&gt;"",IF(IFERROR(VLOOKUP($A19, '4. Company (at entry)'!$1:$1048576,3,FALSE),"")="","Mandatory: Tab 4",IFERROR(VLOOKUP($A19, '4. Company (at entry)'!$1:$1048576,3,FALSE),"")), "")</f>
        <v/>
      </c>
      <c r="BQ19" s="17" t="str">
        <f>IF($A19&lt;&gt;"",IF(IFERROR(VLOOKUP($A19, '4. Company (at entry)'!$1:$1048576,4,FALSE),"")="","Mandatory: Tab 4",IFERROR(VLOOKUP($A19, '4. Company (at entry)'!$1:$1048576,4,FALSE),"")), "")</f>
        <v/>
      </c>
      <c r="BR19" s="17" t="str">
        <f>IF($A19&lt;&gt;"",IF(IFERROR(VLOOKUP($A19, '4. Company (at entry)'!$1:$1048576,5,FALSE),"")="","Mandatory: Tab 4",IFERROR(VLOOKUP($A19, '4. Company (at entry)'!$1:$1048576,5,FALSE),"")), "")</f>
        <v/>
      </c>
      <c r="BS19" s="17" t="str">
        <f>IF($A19&lt;&gt;"",IF(IFERROR(VLOOKUP($A19, '4. Company (at entry)'!$1:$1048576,6,FALSE),"")="","Mandatory: Tab 4",IFERROR(VLOOKUP($A19, '4. Company (at entry)'!$1:$1048576,6,FALSE),"")), "")</f>
        <v/>
      </c>
      <c r="BT19" s="17" t="str">
        <f>IF($A19&lt;&gt;"",IF(IFERROR(VLOOKUP($A19, '4. Company (at entry)'!$1:$1048576,7,FALSE),"")="","Mandatory: Tab 4",IFERROR(VLOOKUP($A19, '4. Company (at entry)'!$1:$1048576,7,FALSE),"")), "")</f>
        <v/>
      </c>
      <c r="BU19" s="17" t="str">
        <f>IF($A19&lt;&gt;"",IF(IFERROR(VLOOKUP($A19, '4. Company (at entry)'!$1:$1048576,8,FALSE),"")="","Mandatory: Tab 4",IFERROR(VLOOKUP($A19, '4. Company (at entry)'!$1:$1048576,8,FALSE),"")), "")</f>
        <v/>
      </c>
      <c r="BV19" s="17" t="str">
        <f>IF($A19&lt;&gt;"",IF(IFERROR(VLOOKUP($A19, '4. Company (at entry)'!$1:$1048576,9,FALSE),"")="","Mandatory: Tab 4",IFERROR(VLOOKUP($A19, '4. Company (at entry)'!$1:$1048576,9,FALSE),"")), "")</f>
        <v/>
      </c>
      <c r="BW19" s="17" t="str">
        <f>IF($A19&lt;&gt;"",IF(IFERROR(VLOOKUP($A19, '4. Company (at entry)'!$1:$1048576,10,FALSE),"")="","",IFERROR(VLOOKUP($A19, '4. Company (at entry)'!$1:$1048576,10,FALSE),"")), "")</f>
        <v/>
      </c>
      <c r="BX19" s="208" t="str">
        <f>IF($A19&lt;&gt;"",IF(IFERROR(VLOOKUP($A19, '4. Company (at entry)'!$1:$1048576,11,FALSE),"")="","",IFERROR(VLOOKUP($A19, '4. Company (at entry)'!$1:$1048576,11,FALSE),"")), "")</f>
        <v/>
      </c>
      <c r="BY19" s="17" t="str">
        <f>IF($A19&lt;&gt;"",IF(IFERROR(VLOOKUP($A19, '4. Company (at entry)'!$1:$1048576,12,FALSE),"")="","",IFERROR(VLOOKUP($A19, '4. Company (at entry)'!$1:$1048576,12,FALSE),"")), "")</f>
        <v/>
      </c>
      <c r="BZ19" s="360" t="str">
        <f>IF($A19&lt;&gt;"",IF(IFERROR(VLOOKUP($A19, '4. Company (at entry)'!$1:$1048576,13,FALSE),"")="","",IFERROR(VLOOKUP($A19, '4. Company (at entry)'!$1:$1048576,13,FALSE),"")), "")</f>
        <v/>
      </c>
      <c r="CA19" s="17" t="str">
        <f>IF($A19&lt;&gt;"",IF(IFERROR('7. Position (current_at exit)'!F19,"")="", "Mandatory: Tab 7",IFERROR('7. Position (current_at exit)'!F19,"")),"")</f>
        <v/>
      </c>
      <c r="CB19" s="17" t="str">
        <f>IF($D19&lt;&gt;"Pending, Subsequently Closed",IF($A19&lt;&gt;"",IF(IFERROR('7. Position (current_at exit)'!G19,"")="", "Mandatory: Tab 7",IFERROR('7. Position (current_at exit)'!G19,"")),""), IF($A19&lt;&gt;"",IF(IFERROR('7. Position (current_at exit)'!G19,"")="", "",IFERROR('7. Position (current_at exit)'!G19,"")),""))</f>
        <v/>
      </c>
      <c r="CC19" s="17" t="str">
        <f>IF($D19&lt;&gt;"Pending, Subsequently Closed",IF($A19&lt;&gt;"",IF(IFERROR('7. Position (current_at exit)'!H19,"")="", "Mandatory: Tab 7",IFERROR('7. Position (current_at exit)'!H19,"")),""), IF($A19&lt;&gt;"",IF(IFERROR('7. Position (current_at exit)'!H19,"")="", "",IFERROR('7. Position (current_at exit)'!H19,"")),""))</f>
        <v/>
      </c>
      <c r="CD19" s="17" t="str">
        <f>IF($D19&lt;&gt;"Pending, Subsequently Closed",IF($A19&lt;&gt;"",IF(IFERROR('7. Position (current_at exit)'!I19,"")="", "Mandatory: Tab 7",IFERROR('7. Position (current_at exit)'!I19,"")),""), IF($A19&lt;&gt;"",IF(IFERROR('7. Position (current_at exit)'!I19,"")="", "",IFERROR('7. Position (current_at exit)'!I19,"")),""))</f>
        <v/>
      </c>
      <c r="CE19" s="17" t="str">
        <f>IF($D19&lt;&gt;"Pending, Subsequently Closed",IF($A19&lt;&gt;"",IF(IFERROR('7. Position (current_at exit)'!J19,"")="", "Mandatory: Tab 7",IFERROR('7. Position (current_at exit)'!J19,"")),""), IF($A19&lt;&gt;"",IF(IFERROR('7. Position (current_at exit)'!J19,"")="", "",IFERROR('7. Position (current_at exit)'!J19,"")),""))</f>
        <v/>
      </c>
      <c r="CF19" s="208" t="str">
        <f>IF($D19&lt;&gt;"Pending, Subsequently Closed",IF($A19&lt;&gt;"",IF(IFERROR('7. Position (current_at exit)'!K19,"")="", "Mandatory: Tab 7",IFERROR('7. Position (current_at exit)'!K19,"")),""), IF($A19&lt;&gt;"",IF(IFERROR('7. Position (current_at exit)'!K19,"")="", "",IFERROR('7. Position (current_at exit)'!K19,"")),""))</f>
        <v/>
      </c>
      <c r="CG19" s="186" t="str">
        <f>IF($D19&lt;&gt;"Pending, Subsequently Closed",IF($A19&lt;&gt;"",IF(IFERROR('7. Position (current_at exit)'!L19,"")="", "Mandatory: Tab 7",IFERROR('7. Position (current_at exit)'!L19,"")),""), IF($A19&lt;&gt;"",IF(IFERROR('7. Position (current_at exit)'!L19,"")="", "",IFERROR('7. Position (current_at exit)'!L19,"")),""))</f>
        <v/>
      </c>
      <c r="CH19" s="186" t="str">
        <f>IF($D19&lt;&gt;"Pending, Subsequently Closed",IF($A19&lt;&gt;"",IF(IFERROR('7. Position (current_at exit)'!M19,"")="", "Mandatory: Tab 7",IFERROR('7. Position (current_at exit)'!M19,"")),""), IF($A19&lt;&gt;"",IF(IFERROR('7. Position (current_at exit)'!M19,"")="", "",IFERROR('7. Position (current_at exit)'!M19,"")),""))</f>
        <v/>
      </c>
      <c r="CI19" s="186" t="str">
        <f>IF($D19&lt;&gt;"Pending, Subsequently Closed",IF($A19&lt;&gt;"",IF(IFERROR('7. Position (current_at exit)'!N19,"")="", "Mandatory: Tab 7",IFERROR('7. Position (current_at exit)'!N19,"")),""), IF($A19&lt;&gt;"",IF(IFERROR('7. Position (current_at exit)'!N19,"")="", "",IFERROR('7. Position (current_at exit)'!N19,"")),""))</f>
        <v/>
      </c>
      <c r="CJ19" s="408" t="str">
        <f>IF($D19&lt;&gt;"Pending, Subsequently Closed",IF($A19&lt;&gt;"",IF(IFERROR('7. Position (current_at exit)'!O19,"")="", "Mandatory: Tab 7",IFERROR('7. Position (current_at exit)'!O19,"")),""), IF($A19&lt;&gt;"",IF(IFERROR('7. Position (current_at exit)'!O19,"")="", "",IFERROR('7. Position (current_at exit)'!O19,"")),""))</f>
        <v/>
      </c>
      <c r="CK19" s="408" t="str">
        <f>IF($D19&lt;&gt;"Pending, Subsequently Closed",IF($A19&lt;&gt;"",IF(IFERROR('7. Position (current_at exit)'!P19,"")="", "Mandatory: Tab 7",IFERROR('7. Position (current_at exit)'!P19,"")),""), IF($A19&lt;&gt;"",IF(IFERROR('7. Position (current_at exit)'!P19,"")="", "",IFERROR('7. Position (current_at exit)'!P19,"")),""))</f>
        <v/>
      </c>
      <c r="CL19" s="360" t="str">
        <f>IF($A19&lt;&gt;"",IF(IFERROR('7. Position (current_at exit)'!Q19,"")="", "",IFERROR('7. Position (current_at exit)'!Q19,"")),"")</f>
        <v/>
      </c>
      <c r="CM19" s="18" t="str">
        <f>IF($F19&lt;&gt;"Debt",IF($A19&lt;&gt;"",IF(IFERROR('7. Position (current_at exit)'!R19,"")="", "Mandatory: Tab 7",IFERROR('7. Position (current_at exit)'!R19,"")),""), IF($A19&lt;&gt;"",IF(IFERROR('7. Position (current_at exit)'!R19,"")="", "",IFERROR('7. Position (current_at exit)'!R19,"")),""))</f>
        <v/>
      </c>
      <c r="CN19" s="18" t="str">
        <f>IF($F19&lt;&gt;"Debt",IF($A19&lt;&gt;"",IF(IFERROR('7. Position (current_at exit)'!S19,"")="", "Mandatory: Tab 7",IFERROR('7. Position (current_at exit)'!S19,"")),""), IF($A19&lt;&gt;"",IF(IFERROR('7. Position (current_at exit)'!S19,"")="", "",IFERROR('7. Position (current_at exit)'!S19,"")),""))</f>
        <v/>
      </c>
      <c r="CO19" s="17" t="str">
        <f>IF($F19&lt;&gt;"Debt",IF($A19&lt;&gt;"",IF(IFERROR('7. Position (current_at exit)'!T19,"")="", "Mandatory: Tab 7",IFERROR('7. Position (current_at exit)'!T19,"")),""), IF($A19&lt;&gt;"",IF(IFERROR('7. Position (current_at exit)'!T19,"")="", "",IFERROR('7. Position (current_at exit)'!T19,"")),""))</f>
        <v/>
      </c>
      <c r="CP19" s="17" t="str">
        <f>IF($A19&lt;&gt;"",IF(IFERROR('7. Position (current_at exit)'!U19,"")="", "Mandatory: Tab 7",IFERROR('7. Position (current_at exit)'!U19,"")),"")</f>
        <v/>
      </c>
      <c r="CQ19" s="17" t="str">
        <f>IF($F19&lt;&gt;"Debt",IF($A19&lt;&gt;"",IF(IFERROR('7. Position (current_at exit)'!V19,"")="", "Mandatory: Tab 7",IFERROR('7. Position (current_at exit)'!V19,"")),""), IF($A19&lt;&gt;"",IF(IFERROR('7. Position (current_at exit)'!V19,"")="", "",IFERROR('7. Position (current_at exit)'!V19,"")),""))</f>
        <v/>
      </c>
      <c r="CR19" s="16" t="str">
        <f>IF($F19&lt;&gt;"Debt",IF($A19&lt;&gt;"",IF(IFERROR('7. Position (current_at exit)'!W19,"")="", "",IFERROR('7. Position (current_at exit)'!W19,"")),""), IF($A19&lt;&gt;"",IF(IFERROR('7. Position (current_at exit)'!W19,"")="", "",IFERROR('7. Position (current_at exit)'!W19,"")),""))</f>
        <v/>
      </c>
      <c r="CS19" s="80" t="str">
        <f>IF($A19&lt;&gt;"",IF(IFERROR('7. Position (current_at exit)'!X19,"")="", "",IFERROR('7. Position (current_at exit)'!X19,"")),"")</f>
        <v/>
      </c>
      <c r="CT19" s="360" t="str">
        <f>IF($A19&lt;&gt;"",IF(IFERROR('7. Position (current_at exit)'!Y19,"")="", "",IFERROR('7. Position (current_at exit)'!Y19,"")),"")</f>
        <v/>
      </c>
      <c r="CU19" s="159" t="str">
        <f>IF(OR($D19="Fully Exited, No Escrow", $D19="Fully Exited, Escrow Pending", $D19="Fully Exited, Subsequently Closed"), IF($A19&lt;&gt;"",IF(IFERROR('7. Position (current_at exit)'!Z19,"")="", "Mandatory: Tab 7",IFERROR('7. Position (current_at exit)'!Z19,"")),""), IF($A19&lt;&gt;"",IF(IFERROR('7. Position (current_at exit)'!Z19,"")="", "",IFERROR('7. Position (current_at exit)'!Z19,"")),""))</f>
        <v/>
      </c>
      <c r="CV19" s="159" t="str">
        <f>IF(OR($D19="Fully Exited, No Escrow", $D19="Fully Exited, Escrow Pending", $D19="Fully Exited, Subsequently Closed"), IF($A19&lt;&gt;"",IF(IFERROR('7. Position (current_at exit)'!AA19,"")="", "Mandatory: Tab 7",IFERROR('7. Position (current_at exit)'!AA19,"")),""), IF($A19&lt;&gt;"",IF(IFERROR('7. Position (current_at exit)'!AA19,"")="", "",IFERROR('7. Position (current_at exit)'!AA19,"")),""))</f>
        <v/>
      </c>
      <c r="CW19" s="16" t="str">
        <f>IF($D19="Fully Exited",IF($A19&lt;&gt;"",IF(IFERROR('7. Position (current_at exit)'!AB19,"")="", "",IFERROR('7. Position (current_at exit)'!AB19,"")),""), IF($A19&lt;&gt;"",IF(IFERROR('7. Position (current_at exit)'!AB19,"")="", "",IFERROR('7. Position (current_at exit)'!AB19,"")),""))</f>
        <v/>
      </c>
      <c r="CX19" s="360" t="str">
        <f>IF($A19&lt;&gt;"",IF(IFERROR('7. Position (current_at exit)'!AC19,"")="", "",IFERROR('7. Position (current_at exit)'!AC19,"")),"")</f>
        <v/>
      </c>
      <c r="CY19" s="16" t="str">
        <f>IF($D19&lt;&gt;"Pending, Subsequently Closed",IF($A19&lt;&gt;"",IF(IFERROR('7. Position (current_at exit)'!AD19,"")="", "Mandatory: Tab 7",IFERROR('7. Position (current_at exit)'!AD19,"")),""), IF($A19&lt;&gt;"",IF(IFERROR('7. Position (current_at exit)'!AD19,"")="", "",IFERROR('7. Position (current_at exit)'!AD19,"")),""))</f>
        <v/>
      </c>
      <c r="CZ19" s="187" t="str">
        <f>IF($A19&lt;&gt;"",IF(IFERROR('7. Position (current_at exit)'!AE19,"")="", "",IFERROR('7. Position (current_at exit)'!AE19,"")),"")</f>
        <v/>
      </c>
      <c r="DA19" s="76" t="str">
        <f>IF($A19&lt;&gt;"",IF(IFERROR('7. Position (current_at exit)'!AF19,"")="", "",IFERROR('7. Position (current_at exit)'!AF19,"")),"")</f>
        <v/>
      </c>
      <c r="DB19" s="239" t="str">
        <f>IF($A19&lt;&gt;"",IF(IFERROR('7. Position (current_at exit)'!AG19,"")="", "",IFERROR('7. Position (current_at exit)'!AG19,"")),"")</f>
        <v/>
      </c>
      <c r="DC19" s="165" t="str">
        <f>IF($A19&lt;&gt;"",IF(IFERROR('7. Position (current_at exit)'!AH19,"")="", "",IFERROR('7. Position (current_at exit)'!AH19,"")),"")</f>
        <v/>
      </c>
      <c r="DD19" s="165" t="str">
        <f>IF($A19&lt;&gt;"",IF(IFERROR('7. Position (current_at exit)'!AI19,"")="", "",IFERROR('7. Position (current_at exit)'!AI19,"")),"")</f>
        <v/>
      </c>
      <c r="DE19" s="360" t="str">
        <f>IF($A19&lt;&gt;"",IF(IFERROR('7. Position (current_at exit)'!AJ19,"")="", "",IFERROR('7. Position (current_at exit)'!AJ19,"")),"")</f>
        <v/>
      </c>
      <c r="DF19" s="16" t="str">
        <f>IF($A19&lt;&gt;"",IF(IFERROR('7. Position (current_at exit)'!AK19,"")="", "",IFERROR('7. Position (current_at exit)'!AK19,"")),"")</f>
        <v/>
      </c>
      <c r="DG19" s="187" t="str">
        <f>IF($A19&lt;&gt;"",IF(IFERROR('7. Position (current_at exit)'!AL19,"")="", "",IFERROR('7. Position (current_at exit)'!AL19,"")),"")</f>
        <v/>
      </c>
      <c r="DH19" s="76" t="str">
        <f>IF($A19&lt;&gt;"",IF(IFERROR('7. Position (current_at exit)'!AM19,"")="", "",IFERROR('7. Position (current_at exit)'!AM19,"")),"")</f>
        <v/>
      </c>
      <c r="DI19" s="239" t="str">
        <f>IF($A19&lt;&gt;"",IF(IFERROR('7. Position (current_at exit)'!AN19,"")="", "",IFERROR('7. Position (current_at exit)'!AN19,"")),"")</f>
        <v/>
      </c>
      <c r="DJ19" s="165" t="str">
        <f>IF($A19&lt;&gt;"",IF(IFERROR('7. Position (current_at exit)'!AO19,"")="", "",IFERROR('7. Position (current_at exit)'!AO19,"")),"")</f>
        <v/>
      </c>
      <c r="DK19" s="165" t="str">
        <f>IF($A19&lt;&gt;"",IF(IFERROR('7. Position (current_at exit)'!AP19,"")="", "",IFERROR('7. Position (current_at exit)'!AP19,"")),"")</f>
        <v/>
      </c>
      <c r="DL19" s="360" t="str">
        <f>IF($A19&lt;&gt;"",IF(IFERROR('7. Position (current_at exit)'!AQ19,"")="", "",IFERROR('7. Position (current_at exit)'!AQ19,"")),"")</f>
        <v/>
      </c>
      <c r="DM19" s="17" t="str">
        <f>IF(OR($F19="Equity - Publicly Traded", $F19="Equity - Private"), IF($A19&lt;&gt;"",IF(IFERROR('6. Position (at entry)'!N19,"")="", "Mandatory: Tab 6",IFERROR('6. Position (at entry)'!N19,"")),""), IF($A19&lt;&gt;"",IF(IFERROR('6. Position (at entry)'!N19,"")="", "",IFERROR('6. Position (at entry)'!N19,"")),""))</f>
        <v/>
      </c>
      <c r="DN19" s="17" t="str">
        <f>IF(OR($F19="Equity - Publicly Traded", $F19="Equity - Private"), IF($A19&lt;&gt;"",IF(IFERROR('6. Position (at entry)'!O19,"")="", "Mandatory: Tab 6",IFERROR('6. Position (at entry)'!O19,"")),""), IF($A19&lt;&gt;"",IF(IFERROR('6. Position (at entry)'!O19,"")="", "",IFERROR('6. Position (at entry)'!O19,"")),""))</f>
        <v/>
      </c>
      <c r="DO19" s="17" t="str">
        <f>IF(OR($F19="Equity - Publicly Traded", $F19="Equity - Private"), IF($A19&lt;&gt;"",IF(IFERROR('6. Position (at entry)'!P19,"")="", "Mandatory: Tab 6",IFERROR('6. Position (at entry)'!P19,"")),""), IF($A19&lt;&gt;"",IF(IFERROR('6. Position (at entry)'!P19,"")="", "",IFERROR('6. Position (at entry)'!P19,"")),""))</f>
        <v/>
      </c>
      <c r="DP19" s="17" t="str">
        <f>IF(OR($F19="Equity - Publicly Traded", $F19="Equity - Private"), IF($A19&lt;&gt;"",IF(IFERROR('6. Position (at entry)'!Q19,"")="", "Mandatory: Tab 6",IFERROR('6. Position (at entry)'!Q19,"")),""), IF($A19&lt;&gt;"",IF(IFERROR('6. Position (at entry)'!Q19,"")="", "",IFERROR('6. Position (at entry)'!Q19,"")),""))</f>
        <v/>
      </c>
      <c r="DQ19" s="18" t="str">
        <f>IF(OR($F19="Equity - Publicly Traded", $F19="Equity - Private"), IF($A19&lt;&gt;"",IF(IFERROR('6. Position (at entry)'!R19,"")="", "Mandatory: Tab 6",IFERROR('6. Position (at entry)'!R19,"")),""), IF($A19&lt;&gt;"",IF(IFERROR('6. Position (at entry)'!R19,"")="", "",IFERROR('6. Position (at entry)'!R19,"")),""))</f>
        <v/>
      </c>
      <c r="DR19" s="18" t="str">
        <f>IF(OR($F19="Equity - Publicly Traded", $F19="Equity - Private"), IF($A19&lt;&gt;"",IF(IFERROR('6. Position (at entry)'!S19,"")="", "Mandatory: Tab 6",IFERROR('6. Position (at entry)'!S19,"")),""), IF($A19&lt;&gt;"",IF(IFERROR('6. Position (at entry)'!S19,"")="", "",IFERROR('6. Position (at entry)'!S19,"")),""))</f>
        <v/>
      </c>
      <c r="DS19" s="17" t="str">
        <f>IF(OR($F19="Equity - Publicly Traded", $F19="Equity - Private"), IF($A19&lt;&gt;"",IF(IFERROR('6. Position (at entry)'!T19,"")="", "Mandatory: Tab 6",IFERROR('6. Position (at entry)'!T19,"")),""), IF($A19&lt;&gt;"",IF(IFERROR('6. Position (at entry)'!T19,"")="", "",IFERROR('6. Position (at entry)'!T19,"")),""))</f>
        <v/>
      </c>
      <c r="DT19" s="16" t="str">
        <f>IF(OR($F19="Equity - Publicly Traded", $F19="Equity - Private"), IF($A19&lt;&gt;"",IF(IFERROR('6. Position (at entry)'!U19,"")="", "Mandatory: Tab 6",IFERROR('6. Position (at entry)'!U19,"")),""), IF($A19&lt;&gt;"",IF(IFERROR('6. Position (at entry)'!U19,"")="", "",IFERROR('6. Position (at entry)'!U19,"")),""))</f>
        <v/>
      </c>
      <c r="DU19" s="16" t="str">
        <f>IF(OR($F19="Equity - Publicly Traded", $F19="Equity - Private"), IF($A19&lt;&gt;"",IF(IFERROR('6. Position (at entry)'!V19,"")="", "",IFERROR('6. Position (at entry)'!V19,"")),""), IF($A19&lt;&gt;"",IF(IFERROR('6. Position (at entry)'!V19,"")="", "",IFERROR('6. Position (at entry)'!V19,"")),""))</f>
        <v/>
      </c>
      <c r="DV19" s="239" t="str">
        <f>IF(OR($F19="Equity - Publicly Traded", $F19="Equity - Private"), IF($A19&lt;&gt;"",IF(IFERROR('6. Position (at entry)'!W19,"")="", "",IFERROR('6. Position (at entry)'!W19,"")),""), IF($A19&lt;&gt;"",IF(IFERROR('6. Position (at entry)'!W19,"")="", "",IFERROR('6. Position (at entry)'!W19,"")),""))</f>
        <v/>
      </c>
      <c r="DW19" s="239" t="str">
        <f>IF(OR($F19="Equity - Publicly Traded", $F19="Equity - Private"), IF($A19&lt;&gt;"",IF(IFERROR('6. Position (at entry)'!X19,"")="", "",IFERROR('6. Position (at entry)'!X19,"")),""), IF($A19&lt;&gt;"",IF(IFERROR('6. Position (at entry)'!X19,"")="", "",IFERROR('6. Position (at entry)'!X19,"")),""))</f>
        <v/>
      </c>
      <c r="DX19" s="239" t="str">
        <f>IF(OR($F19="Equity - Publicly Traded", $F19="Equity - Private"), IF($A19&lt;&gt;"",IF(IFERROR('6. Position (at entry)'!Y19,"")="", "",IFERROR('6. Position (at entry)'!Y19,"")),""), IF($A19&lt;&gt;"",IF(IFERROR('6. Position (at entry)'!Y19,"")="", "",IFERROR('6. Position (at entry)'!Y19,"")),""))</f>
        <v/>
      </c>
      <c r="DY19" s="360" t="str">
        <f>IF($A19&lt;&gt;"",IF(IFERROR('6. Position (at entry)'!Z19,"")="", "",IFERROR('6. Position (at entry)'!Z19,"")),"")</f>
        <v/>
      </c>
      <c r="DZ19" s="76" t="str">
        <f>IF($A19&lt;&gt;"",IF(IFERROR('6. Position (at entry)'!AA19,"")="", "",IFERROR('6. Position (at entry)'!AA19,"")),"")</f>
        <v/>
      </c>
      <c r="EA19" s="76" t="str">
        <f>IF($A19&lt;&gt;"",IF(IFERROR('6. Position (at entry)'!AB19,"")="", "",IFERROR('6. Position (at entry)'!AB19,"")),"")</f>
        <v/>
      </c>
      <c r="EB19" s="78" t="str">
        <f>IF($A19&lt;&gt;"",IF(IFERROR('6. Position (at entry)'!AC19,"")="", "",IFERROR('6. Position (at entry)'!AC19,"")),"")</f>
        <v/>
      </c>
      <c r="EC19" s="78" t="str">
        <f>IF($A19&lt;&gt;"",IF(IFERROR('6. Position (at entry)'!AD19,"")="", "",IFERROR('6. Position (at entry)'!AD19,"")),"")</f>
        <v/>
      </c>
      <c r="ED19" s="226" t="str">
        <f>IF($A19&lt;&gt;"",IF(IFERROR('6. Position (at entry)'!AE19,"")="", "",IFERROR('6. Position (at entry)'!AE19,"")),"")</f>
        <v/>
      </c>
      <c r="EE19" s="80" t="str">
        <f>IF($A19&lt;&gt;"",IF(IFERROR('6. Position (at entry)'!AF19,"")="", "",IFERROR('6. Position (at entry)'!AF19,"")),"")</f>
        <v/>
      </c>
      <c r="EF19" s="80" t="str">
        <f>IF($A19&lt;&gt;"",IF(IFERROR('6. Position (at entry)'!AG19,"")="", "",IFERROR('6. Position (at entry)'!AG19,"")),"")</f>
        <v/>
      </c>
      <c r="EG19" s="80" t="str">
        <f>IF($A19&lt;&gt;"",IF(IFERROR('6. Position (at entry)'!AH19,"")="", "",IFERROR('6. Position (at entry)'!AH19,"")),"")</f>
        <v/>
      </c>
      <c r="EH19" s="360" t="str">
        <f>IF($A19&lt;&gt;"",IF(IFERROR('6. Position (at entry)'!AI19,"")="", "",IFERROR('6. Position (at entry)'!AI19,"")),"")</f>
        <v/>
      </c>
    </row>
    <row r="20" spans="1:138" ht="15" customHeight="1" x14ac:dyDescent="0.2">
      <c r="A20" s="16" t="str">
        <f>IF(ISBLANK('6. Position (at entry)'!A20), "", '6. Position (at entry)'!A20)</f>
        <v/>
      </c>
      <c r="B20" s="347" t="str">
        <f>IF($A20&lt;&gt;"",IF(IFERROR('6. Position (at entry)'!B20,"")="", "Mandatory: Tab 6",IFERROR('6. Position (at entry)'!B20,"")),"")</f>
        <v/>
      </c>
      <c r="C20" s="16" t="str">
        <f>IF($A20&lt;&gt;"",IF(IFERROR(VLOOKUP($A20, '4. Company (at entry)'!$1:$1048576,2,FALSE),"")="","Mandatory: Tab 4",IFERROR(VLOOKUP($A20, '4. Company (at entry)'!$1:$1048576,2,FALSE),"")), "")</f>
        <v/>
      </c>
      <c r="D20" s="16" t="str">
        <f>IF($A20&lt;&gt;"",IF(IFERROR('7. Position (current_at exit)'!D20,"")="", "Mandatory: Tab 7",IFERROR('7. Position (current_at exit)'!D20,"")),"")</f>
        <v/>
      </c>
      <c r="E20" s="16" t="str">
        <f>IF($A20&lt;&gt;"",IF(IFERROR('7. Position (current_at exit)'!E20,"")="", "Mandatory: Tab 7",IFERROR('7. Position (current_at exit)'!E20,"")),"")</f>
        <v/>
      </c>
      <c r="F20" s="16" t="str">
        <f>IF($A20&lt;&gt;"",IF(IFERROR('6. Position (at entry)'!D20,"")="", "Mandatory: Tab 6",IFERROR('6. Position (at entry)'!D20,"")),"")</f>
        <v/>
      </c>
      <c r="G20" s="16" t="str">
        <f>IF($A20&lt;&gt;"",IF(IFERROR('6. Position (at entry)'!E20,"")="", "Mandatory: Tab 6",IFERROR('6. Position (at entry)'!E20,"")),"")</f>
        <v/>
      </c>
      <c r="H20" s="16" t="str">
        <f>IF($A20&lt;&gt;"",IF(IFERROR('6. Position (at entry)'!F20,"")="", "Mandatory: Tab 6",IFERROR('6. Position (at entry)'!F20,"")),"")</f>
        <v/>
      </c>
      <c r="I20" s="16" t="str">
        <f>IF($A20&lt;&gt;"",IF(IFERROR('6. Position (at entry)'!G20,"")="", "Mandatory: Tab 6",IFERROR('6. Position (at entry)'!G20,"")),"")</f>
        <v/>
      </c>
      <c r="J20" s="16" t="str">
        <f>IF($A20&lt;&gt;"",IF(IFERROR('6. Position (at entry)'!H20,"")="", "Mandatory: Tab 6",IFERROR('6. Position (at entry)'!H20,"")),"")</f>
        <v/>
      </c>
      <c r="K20" s="159" t="str">
        <f>IF($A20&lt;&gt;"",IF(IFERROR('6. Position (at entry)'!I20,"")="", "Mandatory: Tab 6",IFERROR('6. Position (at entry)'!I20,"")),"")</f>
        <v/>
      </c>
      <c r="L20" s="16" t="str">
        <f>IF($A20&lt;&gt;"",IF(IFERROR('6. Position (at entry)'!J20,"")="", "Mandatory: Tab 6",IFERROR('6. Position (at entry)'!J20,"")),"")</f>
        <v/>
      </c>
      <c r="M20" s="16" t="str">
        <f>IF($A20&lt;&gt;"",IF(IFERROR('6. Position (at entry)'!K20,"")="", "Mandatory: Tab 6",IFERROR('6. Position (at entry)'!K20,"")),"")</f>
        <v/>
      </c>
      <c r="N20" s="16" t="str">
        <f>IF($A20&lt;&gt;"",IF(IFERROR('6. Position (at entry)'!L20,"")="", "",IFERROR('6. Position (at entry)'!L20,"")),"")</f>
        <v/>
      </c>
      <c r="O20" s="360" t="str">
        <f>IF($A20&lt;&gt;"",IF(IFERROR('6. Position (at entry)'!M20,"")="", "",IFERROR('6. Position (at entry)'!M20,"")),"")</f>
        <v/>
      </c>
      <c r="P20" s="16" t="str">
        <f>IF($A20&lt;&gt;"",IF(IFERROR(VLOOKUP($A20,'5. Company (current_at exit)'!$1:$1048576,3,FALSE),"")="","",IFERROR(VLOOKUP($A20,'5. Company (current_at exit)'!$1:$1048576,3,FALSE),"")), "")</f>
        <v/>
      </c>
      <c r="Q20" s="16" t="str">
        <f>IF($A20&lt;&gt;"",IF(IFERROR(VLOOKUP($A20,'5. Company (current_at exit)'!$1:$1048576,4,FALSE),"")="","",IFERROR(VLOOKUP($A20,'5. Company (current_at exit)'!$1:$1048576,4,FALSE),"")), "")</f>
        <v/>
      </c>
      <c r="R20" s="16" t="str">
        <f>IF($A20&lt;&gt;"",IF(IFERROR(VLOOKUP($A20,'5. Company (current_at exit)'!$1:$1048576,5,FALSE),"")="","",IFERROR(VLOOKUP($A20,'5. Company (current_at exit)'!$1:$1048576,5,FALSE),"")), "")</f>
        <v/>
      </c>
      <c r="S20" s="16" t="str">
        <f>IF($A20&lt;&gt;"",IF(IFERROR(VLOOKUP($A20,'5. Company (current_at exit)'!$1:$1048576,6,FALSE),"")="","",IFERROR(VLOOKUP($A20,'5. Company (current_at exit)'!$1:$1048576,6,FALSE),"")), "")</f>
        <v/>
      </c>
      <c r="T20" s="16" t="str">
        <f>IF($A20&lt;&gt;"",IF(IFERROR(VLOOKUP($A20,'5. Company (current_at exit)'!$1:$1048576,7,FALSE),"")="","Mandatory: Tab 5",IFERROR(VLOOKUP($A20,'5. Company (current_at exit)'!$1:$1048576,7,FALSE),"")), "")</f>
        <v/>
      </c>
      <c r="U20" s="72" t="str">
        <f>IF($A20&lt;&gt;"",IF(IFERROR(VLOOKUP($A20,'5. Company (current_at exit)'!$1:$1048576,8,FALSE),"")="","Mandatory: Tab 5",IFERROR(VLOOKUP($A20,'5. Company (current_at exit)'!$1:$1048576,8,FALSE),"")), "")</f>
        <v/>
      </c>
      <c r="V20" s="16" t="str">
        <f>IF($A20&lt;&gt;"",IF(IFERROR(VLOOKUP($A20,'5. Company (current_at exit)'!$1:$1048576,9,FALSE),"")="","",IFERROR(VLOOKUP($A20,'5. Company (current_at exit)'!$1:$1048576,9,FALSE),"")), "")</f>
        <v/>
      </c>
      <c r="W20" s="16" t="str">
        <f>IF($A20&lt;&gt;"",IF(IFERROR(VLOOKUP($A20,'5. Company (current_at exit)'!$1:$1048576,10,FALSE),"")="","Mandatory: Tab 5",IFERROR(VLOOKUP($A20,'5. Company (current_at exit)'!$1:$1048576,10,FALSE),"")), "")</f>
        <v/>
      </c>
      <c r="X20" s="73" t="str">
        <f>IF($A20&lt;&gt;"",IF(IFERROR(VLOOKUP($A20,'5. Company (current_at exit)'!$1:$1048576,11,FALSE),"")="","Mandatory: Tab 5",IFERROR(VLOOKUP($A20,'5. Company (current_at exit)'!$1:$1048576,11,FALSE),"")), "")</f>
        <v/>
      </c>
      <c r="Y20" s="73" t="str">
        <f>IF($A20&lt;&gt;"",IF(IFERROR(VLOOKUP($A20,'5. Company (current_at exit)'!$1:$1048576,12,FALSE),"")="","",IFERROR(VLOOKUP($A20,'5. Company (current_at exit)'!$1:$1048576,12,FALSE),"")), "")</f>
        <v/>
      </c>
      <c r="Z20" s="73" t="str">
        <f>IF($A20&lt;&gt;"",IF(IFERROR(VLOOKUP($A20,'5. Company (current_at exit)'!$1:$1048576,13,FALSE),"")="","",IFERROR(VLOOKUP($A20,'5. Company (current_at exit)'!$1:$1048576,13,FALSE),"")), "")</f>
        <v/>
      </c>
      <c r="AA20" s="16" t="str">
        <f>IF($A20&lt;&gt;"",IF(IFERROR(VLOOKUP($A20,'5. Company (current_at exit)'!$1:$1048576,14,FALSE),"")="","Mandatory: Tab 5",IFERROR(VLOOKUP($A20,'5. Company (current_at exit)'!$1:$1048576,14,FALSE),"")), "")</f>
        <v/>
      </c>
      <c r="AB20" s="16" t="str">
        <f>IF($A20&lt;&gt;"",IF(IFERROR(VLOOKUP($A20,'5. Company (current_at exit)'!$1:$1048576,15,FALSE),"")="","Mandatory: Tab 5",IFERROR(VLOOKUP($A20,'5. Company (current_at exit)'!$1:$1048576,15,FALSE),"")), "")</f>
        <v/>
      </c>
      <c r="AC20" s="76" t="str">
        <f>IF($A20&lt;&gt;"",IF(IFERROR(VLOOKUP($A20,'5. Company (current_at exit)'!$1:$1048576,16,FALSE),"")="","",IFERROR(VLOOKUP($A20,'5. Company (current_at exit)'!$1:$1048576,16,FALSE),"")), "")</f>
        <v/>
      </c>
      <c r="AD20" s="16" t="str">
        <f>IF($A20&lt;&gt;"",IF(IFERROR(VLOOKUP($A20,'5. Company (current_at exit)'!$1:$1048576,17,FALSE),"")="","",IFERROR(VLOOKUP($A20,'5. Company (current_at exit)'!$1:$1048576,17,FALSE),"")), "")</f>
        <v/>
      </c>
      <c r="AE20" s="401" t="str">
        <f>IF($A20&lt;&gt;"",IF(IFERROR(VLOOKUP($A20,'5. Company (current_at exit)'!$1:$1048576,18,FALSE),"")="","",IFERROR(VLOOKUP($A20,'5. Company (current_at exit)'!$1:$1048576,18,FALSE),"")), "")</f>
        <v/>
      </c>
      <c r="AF20" s="16" t="str">
        <f>IF($A20&lt;&gt;"",IF(IFERROR(VLOOKUP($A20,'5. Company (current_at exit)'!$1:$1048576,19,FALSE),"")="","Mandatory: Tab 5",IFERROR(VLOOKUP($A20,'5. Company (current_at exit)'!$1:$1048576,19,FALSE),"")), "")</f>
        <v/>
      </c>
      <c r="AG20" s="159" t="str">
        <f>IF($AF20="Yes",IF($A20&lt;&gt;"",IF(IFERROR(VLOOKUP($A20,'5. Company (current_at exit)'!$1:$1048576,20,FALSE),"")="","Mandatory: Tab 5",IFERROR(VLOOKUP($A20,'5. Company (current_at exit)'!$1:$1048576,20,FALSE),"")), ""),IF($A20&lt;&gt;"",IF(IFERROR(VLOOKUP($A20,'5. Company (current_at exit)'!$1:$1048576,20,FALSE),"")="","",IFERROR(VLOOKUP($A20,'5. Company (current_at exit)'!$1:$1048576,20,FALSE),"")), ""))</f>
        <v/>
      </c>
      <c r="AH20" s="159" t="str">
        <f>IF($AF20="Yes",IF($A20&lt;&gt;"",IF(IFERROR(VLOOKUP($A20,'5. Company (current_at exit)'!$1:$1048576,21,FALSE),"")="","Mandatory: Tab 5",IFERROR(VLOOKUP($A20,'5. Company (current_at exit)'!$1:$1048576,21,FALSE),"")), ""),IF($A20&lt;&gt;"",IF(IFERROR(VLOOKUP($A20,'5. Company (current_at exit)'!$1:$1048576,21,FALSE),"")="","",IFERROR(VLOOKUP($A20,'5. Company (current_at exit)'!$1:$1048576,21,FALSE),"")), ""))</f>
        <v/>
      </c>
      <c r="AI20" s="69" t="str">
        <f>IF($AF20="Yes",IF($A20&lt;&gt;"",IF(IFERROR(VLOOKUP($A20,'5. Company (current_at exit)'!$1:$1048576,22,FALSE),"")="","Mandatory: Tab 5",IFERROR(VLOOKUP($A20,'5. Company (current_at exit)'!$1:$1048576,22,FALSE),"")), ""),IF($A20&lt;&gt;"",IF(IFERROR(VLOOKUP($A20,'5. Company (current_at exit)'!$1:$1048576,22,FALSE),"")="","",IFERROR(VLOOKUP($A20,'5. Company (current_at exit)'!$1:$1048576,22,FALSE),"")), ""))</f>
        <v/>
      </c>
      <c r="AJ20" s="69" t="str">
        <f>IF($AF20="Yes",IF($A20&lt;&gt;"",IF(IFERROR(VLOOKUP($A20,'5. Company (current_at exit)'!$1:$1048576,23,FALSE),"")="","Mandatory: Tab 5",IFERROR(VLOOKUP($A20,'5. Company (current_at exit)'!$1:$1048576,23,FALSE),"")), ""),IF($A20&lt;&gt;"",IF(IFERROR(VLOOKUP($A20,'5. Company (current_at exit)'!$1:$1048576,23,FALSE),"")="","",IFERROR(VLOOKUP($A20,'5. Company (current_at exit)'!$1:$1048576,23,FALSE),"")), ""))</f>
        <v/>
      </c>
      <c r="AK20" s="159" t="str">
        <f>IF($AF20="Yes",IF($A20&lt;&gt;"",IF(IFERROR(VLOOKUP($A20,'5. Company (current_at exit)'!$1:$1048576,24,FALSE),"")="","",IFERROR(VLOOKUP($A20,'5. Company (current_at exit)'!$1:$1048576,24,FALSE),"")), ""),IF($A20&lt;&gt;"",IF(IFERROR(VLOOKUP($A20,'5. Company (current_at exit)'!$1:$1048576,24,FALSE),"")="","",IFERROR(VLOOKUP($A20,'5. Company (current_at exit)'!$1:$1048576,24,FALSE),"")), ""))</f>
        <v/>
      </c>
      <c r="AL20" s="403" t="str">
        <f>IF($A20&lt;&gt;"",IF(IFERROR(VLOOKUP($A20,'5. Company (current_at exit)'!$1:$1048576,25,FALSE),"")="","",IFERROR(VLOOKUP($A20,'5. Company (current_at exit)'!$1:$1048576,25,FALSE),"")), "")</f>
        <v/>
      </c>
      <c r="AM20" s="17" t="str">
        <f>IF($A20&lt;&gt;"",IF(IFERROR(VLOOKUP($A20,'5. Company (current_at exit)'!$1:$1048576,26,FALSE),"")="","Mandatory: Tab 5",IFERROR(VLOOKUP($A20,'5. Company (current_at exit)'!$1:$1048576,26,FALSE),"")), "")</f>
        <v/>
      </c>
      <c r="AN20" s="17" t="str">
        <f>IF($A20&lt;&gt;"",IF(IFERROR(VLOOKUP($A20,'5. Company (current_at exit)'!$1:$1048576,27,FALSE),"")="","Mandatory: Tab 5",IFERROR(VLOOKUP($A20,'5. Company (current_at exit)'!$1:$1048576,27,FALSE),"")), "")</f>
        <v/>
      </c>
      <c r="AO20" s="17" t="str">
        <f>IF($A20&lt;&gt;"",IF(IFERROR(VLOOKUP($A20,'5. Company (current_at exit)'!$1:$1048576,28,FALSE),"")="","Mandatory: Tab 5",IFERROR(VLOOKUP($A20,'5. Company (current_at exit)'!$1:$1048576,28,FALSE),"")), "")</f>
        <v/>
      </c>
      <c r="AP20" s="17" t="str">
        <f>IF($A20&lt;&gt;"",IF(IFERROR(VLOOKUP($A20,'5. Company (current_at exit)'!$1:$1048576,29,FALSE),"")="","Mandatory: Tab 5",IFERROR(VLOOKUP($A20,'5. Company (current_at exit)'!$1:$1048576,29,FALSE),"")), "")</f>
        <v/>
      </c>
      <c r="AQ20" s="17" t="str">
        <f>IF($A20&lt;&gt;"",IF(IFERROR(VLOOKUP($A20,'5. Company (current_at exit)'!$1:$1048576,30,FALSE),"")="","Mandatory: Tab 5",IFERROR(VLOOKUP($A20,'5. Company (current_at exit)'!$1:$1048576,30,FALSE),"")), "")</f>
        <v/>
      </c>
      <c r="AR20" s="17" t="str">
        <f>IF($A20&lt;&gt;"",IF(IFERROR(VLOOKUP($A20,'5. Company (current_at exit)'!$1:$1048576,31,FALSE),"")="","Mandatory: Tab 5",IFERROR(VLOOKUP($A20,'5. Company (current_at exit)'!$1:$1048576,31,FALSE),"")), "")</f>
        <v/>
      </c>
      <c r="AS20" s="17" t="str">
        <f>IF($A20&lt;&gt;"",IF(IFERROR(VLOOKUP($A20,'5. Company (current_at exit)'!$1:$1048576,32,FALSE),"")="","Mandatory: Tab 5",IFERROR(VLOOKUP($A20,'5. Company (current_at exit)'!$1:$1048576,32,FALSE),"")), "")</f>
        <v/>
      </c>
      <c r="AT20" s="17" t="str">
        <f>IF($A20&lt;&gt;"",IF(IFERROR(VLOOKUP($A20,'5. Company (current_at exit)'!$1:$1048576,33,FALSE),"")="","Mandatory: Tab 5",IFERROR(VLOOKUP($A20,'5. Company (current_at exit)'!$1:$1048576,33,FALSE),"")), "")</f>
        <v/>
      </c>
      <c r="AU20" s="17" t="str">
        <f>IF($A20&lt;&gt;"",IF(IFERROR(VLOOKUP($A20,'5. Company (current_at exit)'!$1:$1048576,34,FALSE),"")="","",IFERROR(VLOOKUP($A20,'5. Company (current_at exit)'!$1:$1048576,34,FALSE),"")), "")</f>
        <v/>
      </c>
      <c r="AV20" s="241" t="str">
        <f>IF($A20&lt;&gt;"",IF(IFERROR(VLOOKUP($A20,'5. Company (current_at exit)'!$1:$1048576,35,FALSE),"")="","",IFERROR(VLOOKUP($A20,'5. Company (current_at exit)'!$1:$1048576,35,FALSE),"")), "")</f>
        <v/>
      </c>
      <c r="AW20" s="17" t="str">
        <f>IF($D20="Fully Exited",IF($A20&lt;&gt;"",IF(IFERROR(VLOOKUP($A20,'5. Company (current_at exit)'!$1:$1048576,36,FALSE),"")="","",IFERROR(VLOOKUP($A20,'5. Company (current_at exit)'!$1:$1048576,36,FALSE),"")), ""),IF($A20&lt;&gt;"",IF(IFERROR(VLOOKUP($A20,'5. Company (current_at exit)'!$1:$1048576,36,FALSE),"")="","",IFERROR(VLOOKUP($A20,'5. Company (current_at exit)'!$1:$1048576,36,FALSE),"")), ""))</f>
        <v/>
      </c>
      <c r="AX20" s="239" t="str">
        <f>IF($A20&lt;&gt;"",IF(IFERROR(VLOOKUP($A20,'5. Company (current_at exit)'!$1:$1048576,37,FALSE),"")="","",IFERROR(VLOOKUP($A20,'5. Company (current_at exit)'!$1:$1048576,37,FALSE),"")), "")</f>
        <v/>
      </c>
      <c r="AY20" s="204" t="str">
        <f>IF($A20&lt;&gt;"",IF(IFERROR(VLOOKUP($A20,'5. Company (current_at exit)'!$1:$1048576,38,FALSE),"")="","",IFERROR(VLOOKUP($A20,'5. Company (current_at exit)'!$1:$1048576,38,FALSE),"")), "")</f>
        <v/>
      </c>
      <c r="AZ20" s="244" t="str">
        <f>IF($A20&lt;&gt;"",IF(IFERROR(VLOOKUP($A20,'5. Company (current_at exit)'!$1:$1048576,39,FALSE),"")="","",IFERROR(VLOOKUP($A20,'5. Company (current_at exit)'!$1:$1048576,39,FALSE),"")), "")</f>
        <v/>
      </c>
      <c r="BA20" s="244" t="str">
        <f>IF($A20&lt;&gt;"",IF(IFERROR(VLOOKUP($A20,'5. Company (current_at exit)'!$1:$1048576,40,FALSE),"")="","",IFERROR(VLOOKUP($A20,'5. Company (current_at exit)'!$1:$1048576,40,FALSE),"")), "")</f>
        <v/>
      </c>
      <c r="BB20" s="244" t="str">
        <f>IF($A20&lt;&gt;"",IF(IFERROR(VLOOKUP($A20,'5. Company (current_at exit)'!$1:$1048576,41,FALSE),"")="","",IFERROR(VLOOKUP($A20,'5. Company (current_at exit)'!$1:$1048576,41,FALSE),"")), "")</f>
        <v/>
      </c>
      <c r="BC20" s="76" t="str">
        <f>IF($A20&lt;&gt;"",IF(IFERROR(VLOOKUP($A20,'5. Company (current_at exit)'!$1:$1048576,42,FALSE),"")="","",IFERROR(VLOOKUP($A20,'5. Company (current_at exit)'!$1:$1048576,42,FALSE),"")), "")</f>
        <v/>
      </c>
      <c r="BD20" s="76" t="str">
        <f>IF($A20&lt;&gt;"",IF(IFERROR(VLOOKUP($A20,'5. Company (current_at exit)'!$1:$1048576,43,FALSE),"")="","",IFERROR(VLOOKUP($A20,'5. Company (current_at exit)'!$1:$1048576,43,FALSE),"")), "")</f>
        <v/>
      </c>
      <c r="BE20" s="239" t="str">
        <f>IF($A20&lt;&gt;"",IF(IFERROR(VLOOKUP($A20,'5. Company (current_at exit)'!$1:$1048576,44,FALSE),"")="","",IFERROR(VLOOKUP($A20,'5. Company (current_at exit)'!$1:$1048576,44,FALSE),"")), "")</f>
        <v/>
      </c>
      <c r="BF20" s="239" t="str">
        <f>IF($A20&lt;&gt;"",IF(IFERROR(VLOOKUP($A20,'5. Company (current_at exit)'!$1:$1048576,45,FALSE),"")="","",IFERROR(VLOOKUP($A20,'5. Company (current_at exit)'!$1:$1048576,45,FALSE),"")), "")</f>
        <v/>
      </c>
      <c r="BG20" s="239" t="str">
        <f>IF($A20&lt;&gt;"",IF(IFERROR(VLOOKUP($A20,'5. Company (current_at exit)'!$1:$1048576,46,FALSE),"")="","",IFERROR(VLOOKUP($A20,'5. Company (current_at exit)'!$1:$1048576,46,FALSE),"")), "")</f>
        <v/>
      </c>
      <c r="BH20" s="239" t="str">
        <f>IF($A20&lt;&gt;"",IF(IFERROR(VLOOKUP($A20,'5. Company (current_at exit)'!$1:$1048576,47,FALSE),"")="","",IFERROR(VLOOKUP($A20,'5. Company (current_at exit)'!$1:$1048576,47,FALSE),"")), "")</f>
        <v/>
      </c>
      <c r="BI20" s="239" t="str">
        <f>IF($A20&lt;&gt;"",IF(IFERROR(VLOOKUP($A20,'5. Company (current_at exit)'!$1:$1048576,48,FALSE),"")="","",IFERROR(VLOOKUP($A20,'5. Company (current_at exit)'!$1:$1048576,48,FALSE),"")), "")</f>
        <v/>
      </c>
      <c r="BJ20" s="360" t="str">
        <f>IF($A20&lt;&gt;"",IF(IFERROR(VLOOKUP($A20,'5. Company (current_at exit)'!$1:$1048576,49,FALSE),"")="","",IFERROR(VLOOKUP($A20,'5. Company (current_at exit)'!$1:$1048576,49,FALSE),"")), "")</f>
        <v/>
      </c>
      <c r="BK20" s="76" t="str">
        <f>IF($A20&lt;&gt;"",IF(IFERROR(VLOOKUP($A20,'5. Company (current_at exit)'!$1:$1048576,50,FALSE),"")="","Mandatory: Tab 5",IFERROR(VLOOKUP($A20,'5. Company (current_at exit)'!$1:$1048576,50,FALSE),"")), "")</f>
        <v/>
      </c>
      <c r="BL20" s="483" t="str">
        <f>IF($A20&lt;&gt;"",IF(IFERROR(VLOOKUP($A20,'5. Company (current_at exit)'!$1:$1048576,51,FALSE),"")="","Mandatory: Tab 5",IFERROR(VLOOKUP($A20,'5. Company (current_at exit)'!$1:$1048576,51,FALSE),"")), "")</f>
        <v/>
      </c>
      <c r="BM20" s="483" t="str">
        <f>IF($A20&lt;&gt;"",IF(IFERROR(VLOOKUP($A20,'5. Company (current_at exit)'!$1:$1048576,52,FALSE),"")="","Mandatory: Tab 5",IFERROR(VLOOKUP($A20,'5. Company (current_at exit)'!$1:$1048576,52,FALSE),"")), "")</f>
        <v/>
      </c>
      <c r="BN20" s="483" t="str">
        <f>IF($A20&lt;&gt;"",IF(IFERROR(VLOOKUP($A20,'5. Company (current_at exit)'!$1:$1048576,53,FALSE),"")="","Mandatory: Tab 5",IFERROR(VLOOKUP($A20,'5. Company (current_at exit)'!$1:$1048576,53,FALSE),"")), "")</f>
        <v/>
      </c>
      <c r="BO20" s="360" t="str">
        <f>IF($A20&lt;&gt;"",IF(IFERROR(VLOOKUP($A20,'5. Company (current_at exit)'!$1:$1048576,54,FALSE),"")="","",IFERROR(VLOOKUP($A20,'5. Company (current_at exit)'!$1:$1048576,54,FALSE),"")), "")</f>
        <v/>
      </c>
      <c r="BP20" s="17" t="str">
        <f>IF($A20&lt;&gt;"",IF(IFERROR(VLOOKUP($A20, '4. Company (at entry)'!$1:$1048576,3,FALSE),"")="","Mandatory: Tab 4",IFERROR(VLOOKUP($A20, '4. Company (at entry)'!$1:$1048576,3,FALSE),"")), "")</f>
        <v/>
      </c>
      <c r="BQ20" s="17" t="str">
        <f>IF($A20&lt;&gt;"",IF(IFERROR(VLOOKUP($A20, '4. Company (at entry)'!$1:$1048576,4,FALSE),"")="","Mandatory: Tab 4",IFERROR(VLOOKUP($A20, '4. Company (at entry)'!$1:$1048576,4,FALSE),"")), "")</f>
        <v/>
      </c>
      <c r="BR20" s="17" t="str">
        <f>IF($A20&lt;&gt;"",IF(IFERROR(VLOOKUP($A20, '4. Company (at entry)'!$1:$1048576,5,FALSE),"")="","Mandatory: Tab 4",IFERROR(VLOOKUP($A20, '4. Company (at entry)'!$1:$1048576,5,FALSE),"")), "")</f>
        <v/>
      </c>
      <c r="BS20" s="17" t="str">
        <f>IF($A20&lt;&gt;"",IF(IFERROR(VLOOKUP($A20, '4. Company (at entry)'!$1:$1048576,6,FALSE),"")="","Mandatory: Tab 4",IFERROR(VLOOKUP($A20, '4. Company (at entry)'!$1:$1048576,6,FALSE),"")), "")</f>
        <v/>
      </c>
      <c r="BT20" s="17" t="str">
        <f>IF($A20&lt;&gt;"",IF(IFERROR(VLOOKUP($A20, '4. Company (at entry)'!$1:$1048576,7,FALSE),"")="","Mandatory: Tab 4",IFERROR(VLOOKUP($A20, '4. Company (at entry)'!$1:$1048576,7,FALSE),"")), "")</f>
        <v/>
      </c>
      <c r="BU20" s="17" t="str">
        <f>IF($A20&lt;&gt;"",IF(IFERROR(VLOOKUP($A20, '4. Company (at entry)'!$1:$1048576,8,FALSE),"")="","Mandatory: Tab 4",IFERROR(VLOOKUP($A20, '4. Company (at entry)'!$1:$1048576,8,FALSE),"")), "")</f>
        <v/>
      </c>
      <c r="BV20" s="17" t="str">
        <f>IF($A20&lt;&gt;"",IF(IFERROR(VLOOKUP($A20, '4. Company (at entry)'!$1:$1048576,9,FALSE),"")="","Mandatory: Tab 4",IFERROR(VLOOKUP($A20, '4. Company (at entry)'!$1:$1048576,9,FALSE),"")), "")</f>
        <v/>
      </c>
      <c r="BW20" s="17" t="str">
        <f>IF($A20&lt;&gt;"",IF(IFERROR(VLOOKUP($A20, '4. Company (at entry)'!$1:$1048576,10,FALSE),"")="","",IFERROR(VLOOKUP($A20, '4. Company (at entry)'!$1:$1048576,10,FALSE),"")), "")</f>
        <v/>
      </c>
      <c r="BX20" s="208" t="str">
        <f>IF($A20&lt;&gt;"",IF(IFERROR(VLOOKUP($A20, '4. Company (at entry)'!$1:$1048576,11,FALSE),"")="","",IFERROR(VLOOKUP($A20, '4. Company (at entry)'!$1:$1048576,11,FALSE),"")), "")</f>
        <v/>
      </c>
      <c r="BY20" s="17" t="str">
        <f>IF($A20&lt;&gt;"",IF(IFERROR(VLOOKUP($A20, '4. Company (at entry)'!$1:$1048576,12,FALSE),"")="","",IFERROR(VLOOKUP($A20, '4. Company (at entry)'!$1:$1048576,12,FALSE),"")), "")</f>
        <v/>
      </c>
      <c r="BZ20" s="360" t="str">
        <f>IF($A20&lt;&gt;"",IF(IFERROR(VLOOKUP($A20, '4. Company (at entry)'!$1:$1048576,13,FALSE),"")="","",IFERROR(VLOOKUP($A20, '4. Company (at entry)'!$1:$1048576,13,FALSE),"")), "")</f>
        <v/>
      </c>
      <c r="CA20" s="17" t="str">
        <f>IF($A20&lt;&gt;"",IF(IFERROR('7. Position (current_at exit)'!F20,"")="", "Mandatory: Tab 7",IFERROR('7. Position (current_at exit)'!F20,"")),"")</f>
        <v/>
      </c>
      <c r="CB20" s="17" t="str">
        <f>IF($D20&lt;&gt;"Pending, Subsequently Closed",IF($A20&lt;&gt;"",IF(IFERROR('7. Position (current_at exit)'!G20,"")="", "Mandatory: Tab 7",IFERROR('7. Position (current_at exit)'!G20,"")),""), IF($A20&lt;&gt;"",IF(IFERROR('7. Position (current_at exit)'!G20,"")="", "",IFERROR('7. Position (current_at exit)'!G20,"")),""))</f>
        <v/>
      </c>
      <c r="CC20" s="17" t="str">
        <f>IF($D20&lt;&gt;"Pending, Subsequently Closed",IF($A20&lt;&gt;"",IF(IFERROR('7. Position (current_at exit)'!H20,"")="", "Mandatory: Tab 7",IFERROR('7. Position (current_at exit)'!H20,"")),""), IF($A20&lt;&gt;"",IF(IFERROR('7. Position (current_at exit)'!H20,"")="", "",IFERROR('7. Position (current_at exit)'!H20,"")),""))</f>
        <v/>
      </c>
      <c r="CD20" s="17" t="str">
        <f>IF($D20&lt;&gt;"Pending, Subsequently Closed",IF($A20&lt;&gt;"",IF(IFERROR('7. Position (current_at exit)'!I20,"")="", "Mandatory: Tab 7",IFERROR('7. Position (current_at exit)'!I20,"")),""), IF($A20&lt;&gt;"",IF(IFERROR('7. Position (current_at exit)'!I20,"")="", "",IFERROR('7. Position (current_at exit)'!I20,"")),""))</f>
        <v/>
      </c>
      <c r="CE20" s="17" t="str">
        <f>IF($D20&lt;&gt;"Pending, Subsequently Closed",IF($A20&lt;&gt;"",IF(IFERROR('7. Position (current_at exit)'!J20,"")="", "Mandatory: Tab 7",IFERROR('7. Position (current_at exit)'!J20,"")),""), IF($A20&lt;&gt;"",IF(IFERROR('7. Position (current_at exit)'!J20,"")="", "",IFERROR('7. Position (current_at exit)'!J20,"")),""))</f>
        <v/>
      </c>
      <c r="CF20" s="208" t="str">
        <f>IF($D20&lt;&gt;"Pending, Subsequently Closed",IF($A20&lt;&gt;"",IF(IFERROR('7. Position (current_at exit)'!K20,"")="", "Mandatory: Tab 7",IFERROR('7. Position (current_at exit)'!K20,"")),""), IF($A20&lt;&gt;"",IF(IFERROR('7. Position (current_at exit)'!K20,"")="", "",IFERROR('7. Position (current_at exit)'!K20,"")),""))</f>
        <v/>
      </c>
      <c r="CG20" s="186" t="str">
        <f>IF($D20&lt;&gt;"Pending, Subsequently Closed",IF($A20&lt;&gt;"",IF(IFERROR('7. Position (current_at exit)'!L20,"")="", "Mandatory: Tab 7",IFERROR('7. Position (current_at exit)'!L20,"")),""), IF($A20&lt;&gt;"",IF(IFERROR('7. Position (current_at exit)'!L20,"")="", "",IFERROR('7. Position (current_at exit)'!L20,"")),""))</f>
        <v/>
      </c>
      <c r="CH20" s="186" t="str">
        <f>IF($D20&lt;&gt;"Pending, Subsequently Closed",IF($A20&lt;&gt;"",IF(IFERROR('7. Position (current_at exit)'!M20,"")="", "Mandatory: Tab 7",IFERROR('7. Position (current_at exit)'!M20,"")),""), IF($A20&lt;&gt;"",IF(IFERROR('7. Position (current_at exit)'!M20,"")="", "",IFERROR('7. Position (current_at exit)'!M20,"")),""))</f>
        <v/>
      </c>
      <c r="CI20" s="186" t="str">
        <f>IF($D20&lt;&gt;"Pending, Subsequently Closed",IF($A20&lt;&gt;"",IF(IFERROR('7. Position (current_at exit)'!N20,"")="", "Mandatory: Tab 7",IFERROR('7. Position (current_at exit)'!N20,"")),""), IF($A20&lt;&gt;"",IF(IFERROR('7. Position (current_at exit)'!N20,"")="", "",IFERROR('7. Position (current_at exit)'!N20,"")),""))</f>
        <v/>
      </c>
      <c r="CJ20" s="408" t="str">
        <f>IF($D20&lt;&gt;"Pending, Subsequently Closed",IF($A20&lt;&gt;"",IF(IFERROR('7. Position (current_at exit)'!O20,"")="", "Mandatory: Tab 7",IFERROR('7. Position (current_at exit)'!O20,"")),""), IF($A20&lt;&gt;"",IF(IFERROR('7. Position (current_at exit)'!O20,"")="", "",IFERROR('7. Position (current_at exit)'!O20,"")),""))</f>
        <v/>
      </c>
      <c r="CK20" s="408" t="str">
        <f>IF($D20&lt;&gt;"Pending, Subsequently Closed",IF($A20&lt;&gt;"",IF(IFERROR('7. Position (current_at exit)'!P20,"")="", "Mandatory: Tab 7",IFERROR('7. Position (current_at exit)'!P20,"")),""), IF($A20&lt;&gt;"",IF(IFERROR('7. Position (current_at exit)'!P20,"")="", "",IFERROR('7. Position (current_at exit)'!P20,"")),""))</f>
        <v/>
      </c>
      <c r="CL20" s="360" t="str">
        <f>IF($A20&lt;&gt;"",IF(IFERROR('7. Position (current_at exit)'!Q20,"")="", "",IFERROR('7. Position (current_at exit)'!Q20,"")),"")</f>
        <v/>
      </c>
      <c r="CM20" s="18" t="str">
        <f>IF($F20&lt;&gt;"Debt",IF($A20&lt;&gt;"",IF(IFERROR('7. Position (current_at exit)'!R20,"")="", "Mandatory: Tab 7",IFERROR('7. Position (current_at exit)'!R20,"")),""), IF($A20&lt;&gt;"",IF(IFERROR('7. Position (current_at exit)'!R20,"")="", "",IFERROR('7. Position (current_at exit)'!R20,"")),""))</f>
        <v/>
      </c>
      <c r="CN20" s="18" t="str">
        <f>IF($F20&lt;&gt;"Debt",IF($A20&lt;&gt;"",IF(IFERROR('7. Position (current_at exit)'!S20,"")="", "Mandatory: Tab 7",IFERROR('7. Position (current_at exit)'!S20,"")),""), IF($A20&lt;&gt;"",IF(IFERROR('7. Position (current_at exit)'!S20,"")="", "",IFERROR('7. Position (current_at exit)'!S20,"")),""))</f>
        <v/>
      </c>
      <c r="CO20" s="17" t="str">
        <f>IF($F20&lt;&gt;"Debt",IF($A20&lt;&gt;"",IF(IFERROR('7. Position (current_at exit)'!T20,"")="", "Mandatory: Tab 7",IFERROR('7. Position (current_at exit)'!T20,"")),""), IF($A20&lt;&gt;"",IF(IFERROR('7. Position (current_at exit)'!T20,"")="", "",IFERROR('7. Position (current_at exit)'!T20,"")),""))</f>
        <v/>
      </c>
      <c r="CP20" s="17" t="str">
        <f>IF($A20&lt;&gt;"",IF(IFERROR('7. Position (current_at exit)'!U20,"")="", "Mandatory: Tab 7",IFERROR('7. Position (current_at exit)'!U20,"")),"")</f>
        <v/>
      </c>
      <c r="CQ20" s="17" t="str">
        <f>IF($F20&lt;&gt;"Debt",IF($A20&lt;&gt;"",IF(IFERROR('7. Position (current_at exit)'!V20,"")="", "Mandatory: Tab 7",IFERROR('7. Position (current_at exit)'!V20,"")),""), IF($A20&lt;&gt;"",IF(IFERROR('7. Position (current_at exit)'!V20,"")="", "",IFERROR('7. Position (current_at exit)'!V20,"")),""))</f>
        <v/>
      </c>
      <c r="CR20" s="16" t="str">
        <f>IF($F20&lt;&gt;"Debt",IF($A20&lt;&gt;"",IF(IFERROR('7. Position (current_at exit)'!W20,"")="", "",IFERROR('7. Position (current_at exit)'!W20,"")),""), IF($A20&lt;&gt;"",IF(IFERROR('7. Position (current_at exit)'!W20,"")="", "",IFERROR('7. Position (current_at exit)'!W20,"")),""))</f>
        <v/>
      </c>
      <c r="CS20" s="80" t="str">
        <f>IF($A20&lt;&gt;"",IF(IFERROR('7. Position (current_at exit)'!X20,"")="", "",IFERROR('7. Position (current_at exit)'!X20,"")),"")</f>
        <v/>
      </c>
      <c r="CT20" s="360" t="str">
        <f>IF($A20&lt;&gt;"",IF(IFERROR('7. Position (current_at exit)'!Y20,"")="", "",IFERROR('7. Position (current_at exit)'!Y20,"")),"")</f>
        <v/>
      </c>
      <c r="CU20" s="159" t="str">
        <f>IF(OR($D20="Fully Exited, No Escrow", $D20="Fully Exited, Escrow Pending", $D20="Fully Exited, Subsequently Closed"), IF($A20&lt;&gt;"",IF(IFERROR('7. Position (current_at exit)'!Z20,"")="", "Mandatory: Tab 7",IFERROR('7. Position (current_at exit)'!Z20,"")),""), IF($A20&lt;&gt;"",IF(IFERROR('7. Position (current_at exit)'!Z20,"")="", "",IFERROR('7. Position (current_at exit)'!Z20,"")),""))</f>
        <v/>
      </c>
      <c r="CV20" s="159" t="str">
        <f>IF(OR($D20="Fully Exited, No Escrow", $D20="Fully Exited, Escrow Pending", $D20="Fully Exited, Subsequently Closed"), IF($A20&lt;&gt;"",IF(IFERROR('7. Position (current_at exit)'!AA20,"")="", "Mandatory: Tab 7",IFERROR('7. Position (current_at exit)'!AA20,"")),""), IF($A20&lt;&gt;"",IF(IFERROR('7. Position (current_at exit)'!AA20,"")="", "",IFERROR('7. Position (current_at exit)'!AA20,"")),""))</f>
        <v/>
      </c>
      <c r="CW20" s="16" t="str">
        <f>IF($D20="Fully Exited",IF($A20&lt;&gt;"",IF(IFERROR('7. Position (current_at exit)'!AB20,"")="", "",IFERROR('7. Position (current_at exit)'!AB20,"")),""), IF($A20&lt;&gt;"",IF(IFERROR('7. Position (current_at exit)'!AB20,"")="", "",IFERROR('7. Position (current_at exit)'!AB20,"")),""))</f>
        <v/>
      </c>
      <c r="CX20" s="360" t="str">
        <f>IF($A20&lt;&gt;"",IF(IFERROR('7. Position (current_at exit)'!AC20,"")="", "",IFERROR('7. Position (current_at exit)'!AC20,"")),"")</f>
        <v/>
      </c>
      <c r="CY20" s="16" t="str">
        <f>IF($D20&lt;&gt;"Pending, Subsequently Closed",IF($A20&lt;&gt;"",IF(IFERROR('7. Position (current_at exit)'!AD20,"")="", "Mandatory: Tab 7",IFERROR('7. Position (current_at exit)'!AD20,"")),""), IF($A20&lt;&gt;"",IF(IFERROR('7. Position (current_at exit)'!AD20,"")="", "",IFERROR('7. Position (current_at exit)'!AD20,"")),""))</f>
        <v/>
      </c>
      <c r="CZ20" s="187" t="str">
        <f>IF($A20&lt;&gt;"",IF(IFERROR('7. Position (current_at exit)'!AE20,"")="", "",IFERROR('7. Position (current_at exit)'!AE20,"")),"")</f>
        <v/>
      </c>
      <c r="DA20" s="76" t="str">
        <f>IF($A20&lt;&gt;"",IF(IFERROR('7. Position (current_at exit)'!AF20,"")="", "",IFERROR('7. Position (current_at exit)'!AF20,"")),"")</f>
        <v/>
      </c>
      <c r="DB20" s="239" t="str">
        <f>IF($A20&lt;&gt;"",IF(IFERROR('7. Position (current_at exit)'!AG20,"")="", "",IFERROR('7. Position (current_at exit)'!AG20,"")),"")</f>
        <v/>
      </c>
      <c r="DC20" s="165" t="str">
        <f>IF($A20&lt;&gt;"",IF(IFERROR('7. Position (current_at exit)'!AH20,"")="", "",IFERROR('7. Position (current_at exit)'!AH20,"")),"")</f>
        <v/>
      </c>
      <c r="DD20" s="165" t="str">
        <f>IF($A20&lt;&gt;"",IF(IFERROR('7. Position (current_at exit)'!AI20,"")="", "",IFERROR('7. Position (current_at exit)'!AI20,"")),"")</f>
        <v/>
      </c>
      <c r="DE20" s="360" t="str">
        <f>IF($A20&lt;&gt;"",IF(IFERROR('7. Position (current_at exit)'!AJ20,"")="", "",IFERROR('7. Position (current_at exit)'!AJ20,"")),"")</f>
        <v/>
      </c>
      <c r="DF20" s="16" t="str">
        <f>IF($A20&lt;&gt;"",IF(IFERROR('7. Position (current_at exit)'!AK20,"")="", "",IFERROR('7. Position (current_at exit)'!AK20,"")),"")</f>
        <v/>
      </c>
      <c r="DG20" s="187" t="str">
        <f>IF($A20&lt;&gt;"",IF(IFERROR('7. Position (current_at exit)'!AL20,"")="", "",IFERROR('7. Position (current_at exit)'!AL20,"")),"")</f>
        <v/>
      </c>
      <c r="DH20" s="76" t="str">
        <f>IF($A20&lt;&gt;"",IF(IFERROR('7. Position (current_at exit)'!AM20,"")="", "",IFERROR('7. Position (current_at exit)'!AM20,"")),"")</f>
        <v/>
      </c>
      <c r="DI20" s="239" t="str">
        <f>IF($A20&lt;&gt;"",IF(IFERROR('7. Position (current_at exit)'!AN20,"")="", "",IFERROR('7. Position (current_at exit)'!AN20,"")),"")</f>
        <v/>
      </c>
      <c r="DJ20" s="165" t="str">
        <f>IF($A20&lt;&gt;"",IF(IFERROR('7. Position (current_at exit)'!AO20,"")="", "",IFERROR('7. Position (current_at exit)'!AO20,"")),"")</f>
        <v/>
      </c>
      <c r="DK20" s="165" t="str">
        <f>IF($A20&lt;&gt;"",IF(IFERROR('7. Position (current_at exit)'!AP20,"")="", "",IFERROR('7. Position (current_at exit)'!AP20,"")),"")</f>
        <v/>
      </c>
      <c r="DL20" s="360" t="str">
        <f>IF($A20&lt;&gt;"",IF(IFERROR('7. Position (current_at exit)'!AQ20,"")="", "",IFERROR('7. Position (current_at exit)'!AQ20,"")),"")</f>
        <v/>
      </c>
      <c r="DM20" s="17" t="str">
        <f>IF(OR($F20="Equity - Publicly Traded", $F20="Equity - Private"), IF($A20&lt;&gt;"",IF(IFERROR('6. Position (at entry)'!N20,"")="", "Mandatory: Tab 6",IFERROR('6. Position (at entry)'!N20,"")),""), IF($A20&lt;&gt;"",IF(IFERROR('6. Position (at entry)'!N20,"")="", "",IFERROR('6. Position (at entry)'!N20,"")),""))</f>
        <v/>
      </c>
      <c r="DN20" s="17" t="str">
        <f>IF(OR($F20="Equity - Publicly Traded", $F20="Equity - Private"), IF($A20&lt;&gt;"",IF(IFERROR('6. Position (at entry)'!O20,"")="", "Mandatory: Tab 6",IFERROR('6. Position (at entry)'!O20,"")),""), IF($A20&lt;&gt;"",IF(IFERROR('6. Position (at entry)'!O20,"")="", "",IFERROR('6. Position (at entry)'!O20,"")),""))</f>
        <v/>
      </c>
      <c r="DO20" s="17" t="str">
        <f>IF(OR($F20="Equity - Publicly Traded", $F20="Equity - Private"), IF($A20&lt;&gt;"",IF(IFERROR('6. Position (at entry)'!P20,"")="", "Mandatory: Tab 6",IFERROR('6. Position (at entry)'!P20,"")),""), IF($A20&lt;&gt;"",IF(IFERROR('6. Position (at entry)'!P20,"")="", "",IFERROR('6. Position (at entry)'!P20,"")),""))</f>
        <v/>
      </c>
      <c r="DP20" s="17" t="str">
        <f>IF(OR($F20="Equity - Publicly Traded", $F20="Equity - Private"), IF($A20&lt;&gt;"",IF(IFERROR('6. Position (at entry)'!Q20,"")="", "Mandatory: Tab 6",IFERROR('6. Position (at entry)'!Q20,"")),""), IF($A20&lt;&gt;"",IF(IFERROR('6. Position (at entry)'!Q20,"")="", "",IFERROR('6. Position (at entry)'!Q20,"")),""))</f>
        <v/>
      </c>
      <c r="DQ20" s="18" t="str">
        <f>IF(OR($F20="Equity - Publicly Traded", $F20="Equity - Private"), IF($A20&lt;&gt;"",IF(IFERROR('6. Position (at entry)'!R20,"")="", "Mandatory: Tab 6",IFERROR('6. Position (at entry)'!R20,"")),""), IF($A20&lt;&gt;"",IF(IFERROR('6. Position (at entry)'!R20,"")="", "",IFERROR('6. Position (at entry)'!R20,"")),""))</f>
        <v/>
      </c>
      <c r="DR20" s="18" t="str">
        <f>IF(OR($F20="Equity - Publicly Traded", $F20="Equity - Private"), IF($A20&lt;&gt;"",IF(IFERROR('6. Position (at entry)'!S20,"")="", "Mandatory: Tab 6",IFERROR('6. Position (at entry)'!S20,"")),""), IF($A20&lt;&gt;"",IF(IFERROR('6. Position (at entry)'!S20,"")="", "",IFERROR('6. Position (at entry)'!S20,"")),""))</f>
        <v/>
      </c>
      <c r="DS20" s="17" t="str">
        <f>IF(OR($F20="Equity - Publicly Traded", $F20="Equity - Private"), IF($A20&lt;&gt;"",IF(IFERROR('6. Position (at entry)'!T20,"")="", "Mandatory: Tab 6",IFERROR('6. Position (at entry)'!T20,"")),""), IF($A20&lt;&gt;"",IF(IFERROR('6. Position (at entry)'!T20,"")="", "",IFERROR('6. Position (at entry)'!T20,"")),""))</f>
        <v/>
      </c>
      <c r="DT20" s="16" t="str">
        <f>IF(OR($F20="Equity - Publicly Traded", $F20="Equity - Private"), IF($A20&lt;&gt;"",IF(IFERROR('6. Position (at entry)'!U20,"")="", "Mandatory: Tab 6",IFERROR('6. Position (at entry)'!U20,"")),""), IF($A20&lt;&gt;"",IF(IFERROR('6. Position (at entry)'!U20,"")="", "",IFERROR('6. Position (at entry)'!U20,"")),""))</f>
        <v/>
      </c>
      <c r="DU20" s="16" t="str">
        <f>IF(OR($F20="Equity - Publicly Traded", $F20="Equity - Private"), IF($A20&lt;&gt;"",IF(IFERROR('6. Position (at entry)'!V20,"")="", "",IFERROR('6. Position (at entry)'!V20,"")),""), IF($A20&lt;&gt;"",IF(IFERROR('6. Position (at entry)'!V20,"")="", "",IFERROR('6. Position (at entry)'!V20,"")),""))</f>
        <v/>
      </c>
      <c r="DV20" s="239" t="str">
        <f>IF(OR($F20="Equity - Publicly Traded", $F20="Equity - Private"), IF($A20&lt;&gt;"",IF(IFERROR('6. Position (at entry)'!W20,"")="", "",IFERROR('6. Position (at entry)'!W20,"")),""), IF($A20&lt;&gt;"",IF(IFERROR('6. Position (at entry)'!W20,"")="", "",IFERROR('6. Position (at entry)'!W20,"")),""))</f>
        <v/>
      </c>
      <c r="DW20" s="239" t="str">
        <f>IF(OR($F20="Equity - Publicly Traded", $F20="Equity - Private"), IF($A20&lt;&gt;"",IF(IFERROR('6. Position (at entry)'!X20,"")="", "",IFERROR('6. Position (at entry)'!X20,"")),""), IF($A20&lt;&gt;"",IF(IFERROR('6. Position (at entry)'!X20,"")="", "",IFERROR('6. Position (at entry)'!X20,"")),""))</f>
        <v/>
      </c>
      <c r="DX20" s="239" t="str">
        <f>IF(OR($F20="Equity - Publicly Traded", $F20="Equity - Private"), IF($A20&lt;&gt;"",IF(IFERROR('6. Position (at entry)'!Y20,"")="", "",IFERROR('6. Position (at entry)'!Y20,"")),""), IF($A20&lt;&gt;"",IF(IFERROR('6. Position (at entry)'!Y20,"")="", "",IFERROR('6. Position (at entry)'!Y20,"")),""))</f>
        <v/>
      </c>
      <c r="DY20" s="360" t="str">
        <f>IF($A20&lt;&gt;"",IF(IFERROR('6. Position (at entry)'!Z20,"")="", "",IFERROR('6. Position (at entry)'!Z20,"")),"")</f>
        <v/>
      </c>
      <c r="DZ20" s="76" t="str">
        <f>IF($A20&lt;&gt;"",IF(IFERROR('6. Position (at entry)'!AA20,"")="", "",IFERROR('6. Position (at entry)'!AA20,"")),"")</f>
        <v/>
      </c>
      <c r="EA20" s="76" t="str">
        <f>IF($A20&lt;&gt;"",IF(IFERROR('6. Position (at entry)'!AB20,"")="", "",IFERROR('6. Position (at entry)'!AB20,"")),"")</f>
        <v/>
      </c>
      <c r="EB20" s="78" t="str">
        <f>IF($A20&lt;&gt;"",IF(IFERROR('6. Position (at entry)'!AC20,"")="", "",IFERROR('6. Position (at entry)'!AC20,"")),"")</f>
        <v/>
      </c>
      <c r="EC20" s="78" t="str">
        <f>IF($A20&lt;&gt;"",IF(IFERROR('6. Position (at entry)'!AD20,"")="", "",IFERROR('6. Position (at entry)'!AD20,"")),"")</f>
        <v/>
      </c>
      <c r="ED20" s="226" t="str">
        <f>IF($A20&lt;&gt;"",IF(IFERROR('6. Position (at entry)'!AE20,"")="", "",IFERROR('6. Position (at entry)'!AE20,"")),"")</f>
        <v/>
      </c>
      <c r="EE20" s="80" t="str">
        <f>IF($A20&lt;&gt;"",IF(IFERROR('6. Position (at entry)'!AF20,"")="", "",IFERROR('6. Position (at entry)'!AF20,"")),"")</f>
        <v/>
      </c>
      <c r="EF20" s="80" t="str">
        <f>IF($A20&lt;&gt;"",IF(IFERROR('6. Position (at entry)'!AG20,"")="", "",IFERROR('6. Position (at entry)'!AG20,"")),"")</f>
        <v/>
      </c>
      <c r="EG20" s="80" t="str">
        <f>IF($A20&lt;&gt;"",IF(IFERROR('6. Position (at entry)'!AH20,"")="", "",IFERROR('6. Position (at entry)'!AH20,"")),"")</f>
        <v/>
      </c>
      <c r="EH20" s="360" t="str">
        <f>IF($A20&lt;&gt;"",IF(IFERROR('6. Position (at entry)'!AI20,"")="", "",IFERROR('6. Position (at entry)'!AI20,"")),"")</f>
        <v/>
      </c>
    </row>
    <row r="21" spans="1:138" ht="15" customHeight="1" x14ac:dyDescent="0.2">
      <c r="A21" s="16" t="str">
        <f>IF(ISBLANK('6. Position (at entry)'!A21), "", '6. Position (at entry)'!A21)</f>
        <v/>
      </c>
      <c r="B21" s="347" t="str">
        <f>IF($A21&lt;&gt;"",IF(IFERROR('6. Position (at entry)'!B21,"")="", "Mandatory: Tab 6",IFERROR('6. Position (at entry)'!B21,"")),"")</f>
        <v/>
      </c>
      <c r="C21" s="16" t="str">
        <f>IF($A21&lt;&gt;"",IF(IFERROR(VLOOKUP($A21, '4. Company (at entry)'!$1:$1048576,2,FALSE),"")="","Mandatory: Tab 4",IFERROR(VLOOKUP($A21, '4. Company (at entry)'!$1:$1048576,2,FALSE),"")), "")</f>
        <v/>
      </c>
      <c r="D21" s="16" t="str">
        <f>IF($A21&lt;&gt;"",IF(IFERROR('7. Position (current_at exit)'!D21,"")="", "Mandatory: Tab 7",IFERROR('7. Position (current_at exit)'!D21,"")),"")</f>
        <v/>
      </c>
      <c r="E21" s="16" t="str">
        <f>IF($A21&lt;&gt;"",IF(IFERROR('7. Position (current_at exit)'!E21,"")="", "Mandatory: Tab 7",IFERROR('7. Position (current_at exit)'!E21,"")),"")</f>
        <v/>
      </c>
      <c r="F21" s="16" t="str">
        <f>IF($A21&lt;&gt;"",IF(IFERROR('6. Position (at entry)'!D21,"")="", "Mandatory: Tab 6",IFERROR('6. Position (at entry)'!D21,"")),"")</f>
        <v/>
      </c>
      <c r="G21" s="16" t="str">
        <f>IF($A21&lt;&gt;"",IF(IFERROR('6. Position (at entry)'!E21,"")="", "Mandatory: Tab 6",IFERROR('6. Position (at entry)'!E21,"")),"")</f>
        <v/>
      </c>
      <c r="H21" s="16" t="str">
        <f>IF($A21&lt;&gt;"",IF(IFERROR('6. Position (at entry)'!F21,"")="", "Mandatory: Tab 6",IFERROR('6. Position (at entry)'!F21,"")),"")</f>
        <v/>
      </c>
      <c r="I21" s="16" t="str">
        <f>IF($A21&lt;&gt;"",IF(IFERROR('6. Position (at entry)'!G21,"")="", "Mandatory: Tab 6",IFERROR('6. Position (at entry)'!G21,"")),"")</f>
        <v/>
      </c>
      <c r="J21" s="16" t="str">
        <f>IF($A21&lt;&gt;"",IF(IFERROR('6. Position (at entry)'!H21,"")="", "Mandatory: Tab 6",IFERROR('6. Position (at entry)'!H21,"")),"")</f>
        <v/>
      </c>
      <c r="K21" s="159" t="str">
        <f>IF($A21&lt;&gt;"",IF(IFERROR('6. Position (at entry)'!I21,"")="", "Mandatory: Tab 6",IFERROR('6. Position (at entry)'!I21,"")),"")</f>
        <v/>
      </c>
      <c r="L21" s="16" t="str">
        <f>IF($A21&lt;&gt;"",IF(IFERROR('6. Position (at entry)'!J21,"")="", "Mandatory: Tab 6",IFERROR('6. Position (at entry)'!J21,"")),"")</f>
        <v/>
      </c>
      <c r="M21" s="16" t="str">
        <f>IF($A21&lt;&gt;"",IF(IFERROR('6. Position (at entry)'!K21,"")="", "Mandatory: Tab 6",IFERROR('6. Position (at entry)'!K21,"")),"")</f>
        <v/>
      </c>
      <c r="N21" s="16" t="str">
        <f>IF($A21&lt;&gt;"",IF(IFERROR('6. Position (at entry)'!L21,"")="", "",IFERROR('6. Position (at entry)'!L21,"")),"")</f>
        <v/>
      </c>
      <c r="O21" s="360" t="str">
        <f>IF($A21&lt;&gt;"",IF(IFERROR('6. Position (at entry)'!M21,"")="", "",IFERROR('6. Position (at entry)'!M21,"")),"")</f>
        <v/>
      </c>
      <c r="P21" s="16" t="str">
        <f>IF($A21&lt;&gt;"",IF(IFERROR(VLOOKUP($A21,'5. Company (current_at exit)'!$1:$1048576,3,FALSE),"")="","",IFERROR(VLOOKUP($A21,'5. Company (current_at exit)'!$1:$1048576,3,FALSE),"")), "")</f>
        <v/>
      </c>
      <c r="Q21" s="16" t="str">
        <f>IF($A21&lt;&gt;"",IF(IFERROR(VLOOKUP($A21,'5. Company (current_at exit)'!$1:$1048576,4,FALSE),"")="","",IFERROR(VLOOKUP($A21,'5. Company (current_at exit)'!$1:$1048576,4,FALSE),"")), "")</f>
        <v/>
      </c>
      <c r="R21" s="16" t="str">
        <f>IF($A21&lt;&gt;"",IF(IFERROR(VLOOKUP($A21,'5. Company (current_at exit)'!$1:$1048576,5,FALSE),"")="","",IFERROR(VLOOKUP($A21,'5. Company (current_at exit)'!$1:$1048576,5,FALSE),"")), "")</f>
        <v/>
      </c>
      <c r="S21" s="16" t="str">
        <f>IF($A21&lt;&gt;"",IF(IFERROR(VLOOKUP($A21,'5. Company (current_at exit)'!$1:$1048576,6,FALSE),"")="","",IFERROR(VLOOKUP($A21,'5. Company (current_at exit)'!$1:$1048576,6,FALSE),"")), "")</f>
        <v/>
      </c>
      <c r="T21" s="16" t="str">
        <f>IF($A21&lt;&gt;"",IF(IFERROR(VLOOKUP($A21,'5. Company (current_at exit)'!$1:$1048576,7,FALSE),"")="","Mandatory: Tab 5",IFERROR(VLOOKUP($A21,'5. Company (current_at exit)'!$1:$1048576,7,FALSE),"")), "")</f>
        <v/>
      </c>
      <c r="U21" s="72" t="str">
        <f>IF($A21&lt;&gt;"",IF(IFERROR(VLOOKUP($A21,'5. Company (current_at exit)'!$1:$1048576,8,FALSE),"")="","Mandatory: Tab 5",IFERROR(VLOOKUP($A21,'5. Company (current_at exit)'!$1:$1048576,8,FALSE),"")), "")</f>
        <v/>
      </c>
      <c r="V21" s="16" t="str">
        <f>IF($A21&lt;&gt;"",IF(IFERROR(VLOOKUP($A21,'5. Company (current_at exit)'!$1:$1048576,9,FALSE),"")="","",IFERROR(VLOOKUP($A21,'5. Company (current_at exit)'!$1:$1048576,9,FALSE),"")), "")</f>
        <v/>
      </c>
      <c r="W21" s="16" t="str">
        <f>IF($A21&lt;&gt;"",IF(IFERROR(VLOOKUP($A21,'5. Company (current_at exit)'!$1:$1048576,10,FALSE),"")="","Mandatory: Tab 5",IFERROR(VLOOKUP($A21,'5. Company (current_at exit)'!$1:$1048576,10,FALSE),"")), "")</f>
        <v/>
      </c>
      <c r="X21" s="73" t="str">
        <f>IF($A21&lt;&gt;"",IF(IFERROR(VLOOKUP($A21,'5. Company (current_at exit)'!$1:$1048576,11,FALSE),"")="","Mandatory: Tab 5",IFERROR(VLOOKUP($A21,'5. Company (current_at exit)'!$1:$1048576,11,FALSE),"")), "")</f>
        <v/>
      </c>
      <c r="Y21" s="73" t="str">
        <f>IF($A21&lt;&gt;"",IF(IFERROR(VLOOKUP($A21,'5. Company (current_at exit)'!$1:$1048576,12,FALSE),"")="","",IFERROR(VLOOKUP($A21,'5. Company (current_at exit)'!$1:$1048576,12,FALSE),"")), "")</f>
        <v/>
      </c>
      <c r="Z21" s="73" t="str">
        <f>IF($A21&lt;&gt;"",IF(IFERROR(VLOOKUP($A21,'5. Company (current_at exit)'!$1:$1048576,13,FALSE),"")="","",IFERROR(VLOOKUP($A21,'5. Company (current_at exit)'!$1:$1048576,13,FALSE),"")), "")</f>
        <v/>
      </c>
      <c r="AA21" s="16" t="str">
        <f>IF($A21&lt;&gt;"",IF(IFERROR(VLOOKUP($A21,'5. Company (current_at exit)'!$1:$1048576,14,FALSE),"")="","Mandatory: Tab 5",IFERROR(VLOOKUP($A21,'5. Company (current_at exit)'!$1:$1048576,14,FALSE),"")), "")</f>
        <v/>
      </c>
      <c r="AB21" s="16" t="str">
        <f>IF($A21&lt;&gt;"",IF(IFERROR(VLOOKUP($A21,'5. Company (current_at exit)'!$1:$1048576,15,FALSE),"")="","Mandatory: Tab 5",IFERROR(VLOOKUP($A21,'5. Company (current_at exit)'!$1:$1048576,15,FALSE),"")), "")</f>
        <v/>
      </c>
      <c r="AC21" s="76" t="str">
        <f>IF($A21&lt;&gt;"",IF(IFERROR(VLOOKUP($A21,'5. Company (current_at exit)'!$1:$1048576,16,FALSE),"")="","",IFERROR(VLOOKUP($A21,'5. Company (current_at exit)'!$1:$1048576,16,FALSE),"")), "")</f>
        <v/>
      </c>
      <c r="AD21" s="16" t="str">
        <f>IF($A21&lt;&gt;"",IF(IFERROR(VLOOKUP($A21,'5. Company (current_at exit)'!$1:$1048576,17,FALSE),"")="","",IFERROR(VLOOKUP($A21,'5. Company (current_at exit)'!$1:$1048576,17,FALSE),"")), "")</f>
        <v/>
      </c>
      <c r="AE21" s="401" t="str">
        <f>IF($A21&lt;&gt;"",IF(IFERROR(VLOOKUP($A21,'5. Company (current_at exit)'!$1:$1048576,18,FALSE),"")="","",IFERROR(VLOOKUP($A21,'5. Company (current_at exit)'!$1:$1048576,18,FALSE),"")), "")</f>
        <v/>
      </c>
      <c r="AF21" s="16" t="str">
        <f>IF($A21&lt;&gt;"",IF(IFERROR(VLOOKUP($A21,'5. Company (current_at exit)'!$1:$1048576,19,FALSE),"")="","Mandatory: Tab 5",IFERROR(VLOOKUP($A21,'5. Company (current_at exit)'!$1:$1048576,19,FALSE),"")), "")</f>
        <v/>
      </c>
      <c r="AG21" s="159" t="str">
        <f>IF($AF21="Yes",IF($A21&lt;&gt;"",IF(IFERROR(VLOOKUP($A21,'5. Company (current_at exit)'!$1:$1048576,20,FALSE),"")="","Mandatory: Tab 5",IFERROR(VLOOKUP($A21,'5. Company (current_at exit)'!$1:$1048576,20,FALSE),"")), ""),IF($A21&lt;&gt;"",IF(IFERROR(VLOOKUP($A21,'5. Company (current_at exit)'!$1:$1048576,20,FALSE),"")="","",IFERROR(VLOOKUP($A21,'5. Company (current_at exit)'!$1:$1048576,20,FALSE),"")), ""))</f>
        <v/>
      </c>
      <c r="AH21" s="159" t="str">
        <f>IF($AF21="Yes",IF($A21&lt;&gt;"",IF(IFERROR(VLOOKUP($A21,'5. Company (current_at exit)'!$1:$1048576,21,FALSE),"")="","Mandatory: Tab 5",IFERROR(VLOOKUP($A21,'5. Company (current_at exit)'!$1:$1048576,21,FALSE),"")), ""),IF($A21&lt;&gt;"",IF(IFERROR(VLOOKUP($A21,'5. Company (current_at exit)'!$1:$1048576,21,FALSE),"")="","",IFERROR(VLOOKUP($A21,'5. Company (current_at exit)'!$1:$1048576,21,FALSE),"")), ""))</f>
        <v/>
      </c>
      <c r="AI21" s="69" t="str">
        <f>IF($AF21="Yes",IF($A21&lt;&gt;"",IF(IFERROR(VLOOKUP($A21,'5. Company (current_at exit)'!$1:$1048576,22,FALSE),"")="","Mandatory: Tab 5",IFERROR(VLOOKUP($A21,'5. Company (current_at exit)'!$1:$1048576,22,FALSE),"")), ""),IF($A21&lt;&gt;"",IF(IFERROR(VLOOKUP($A21,'5. Company (current_at exit)'!$1:$1048576,22,FALSE),"")="","",IFERROR(VLOOKUP($A21,'5. Company (current_at exit)'!$1:$1048576,22,FALSE),"")), ""))</f>
        <v/>
      </c>
      <c r="AJ21" s="69" t="str">
        <f>IF($AF21="Yes",IF($A21&lt;&gt;"",IF(IFERROR(VLOOKUP($A21,'5. Company (current_at exit)'!$1:$1048576,23,FALSE),"")="","Mandatory: Tab 5",IFERROR(VLOOKUP($A21,'5. Company (current_at exit)'!$1:$1048576,23,FALSE),"")), ""),IF($A21&lt;&gt;"",IF(IFERROR(VLOOKUP($A21,'5. Company (current_at exit)'!$1:$1048576,23,FALSE),"")="","",IFERROR(VLOOKUP($A21,'5. Company (current_at exit)'!$1:$1048576,23,FALSE),"")), ""))</f>
        <v/>
      </c>
      <c r="AK21" s="159" t="str">
        <f>IF($AF21="Yes",IF($A21&lt;&gt;"",IF(IFERROR(VLOOKUP($A21,'5. Company (current_at exit)'!$1:$1048576,24,FALSE),"")="","",IFERROR(VLOOKUP($A21,'5. Company (current_at exit)'!$1:$1048576,24,FALSE),"")), ""),IF($A21&lt;&gt;"",IF(IFERROR(VLOOKUP($A21,'5. Company (current_at exit)'!$1:$1048576,24,FALSE),"")="","",IFERROR(VLOOKUP($A21,'5. Company (current_at exit)'!$1:$1048576,24,FALSE),"")), ""))</f>
        <v/>
      </c>
      <c r="AL21" s="403" t="str">
        <f>IF($A21&lt;&gt;"",IF(IFERROR(VLOOKUP($A21,'5. Company (current_at exit)'!$1:$1048576,25,FALSE),"")="","",IFERROR(VLOOKUP($A21,'5. Company (current_at exit)'!$1:$1048576,25,FALSE),"")), "")</f>
        <v/>
      </c>
      <c r="AM21" s="17" t="str">
        <f>IF($A21&lt;&gt;"",IF(IFERROR(VLOOKUP($A21,'5. Company (current_at exit)'!$1:$1048576,26,FALSE),"")="","Mandatory: Tab 5",IFERROR(VLOOKUP($A21,'5. Company (current_at exit)'!$1:$1048576,26,FALSE),"")), "")</f>
        <v/>
      </c>
      <c r="AN21" s="17" t="str">
        <f>IF($A21&lt;&gt;"",IF(IFERROR(VLOOKUP($A21,'5. Company (current_at exit)'!$1:$1048576,27,FALSE),"")="","Mandatory: Tab 5",IFERROR(VLOOKUP($A21,'5. Company (current_at exit)'!$1:$1048576,27,FALSE),"")), "")</f>
        <v/>
      </c>
      <c r="AO21" s="17" t="str">
        <f>IF($A21&lt;&gt;"",IF(IFERROR(VLOOKUP($A21,'5. Company (current_at exit)'!$1:$1048576,28,FALSE),"")="","Mandatory: Tab 5",IFERROR(VLOOKUP($A21,'5. Company (current_at exit)'!$1:$1048576,28,FALSE),"")), "")</f>
        <v/>
      </c>
      <c r="AP21" s="17" t="str">
        <f>IF($A21&lt;&gt;"",IF(IFERROR(VLOOKUP($A21,'5. Company (current_at exit)'!$1:$1048576,29,FALSE),"")="","Mandatory: Tab 5",IFERROR(VLOOKUP($A21,'5. Company (current_at exit)'!$1:$1048576,29,FALSE),"")), "")</f>
        <v/>
      </c>
      <c r="AQ21" s="17" t="str">
        <f>IF($A21&lt;&gt;"",IF(IFERROR(VLOOKUP($A21,'5. Company (current_at exit)'!$1:$1048576,30,FALSE),"")="","Mandatory: Tab 5",IFERROR(VLOOKUP($A21,'5. Company (current_at exit)'!$1:$1048576,30,FALSE),"")), "")</f>
        <v/>
      </c>
      <c r="AR21" s="17" t="str">
        <f>IF($A21&lt;&gt;"",IF(IFERROR(VLOOKUP($A21,'5. Company (current_at exit)'!$1:$1048576,31,FALSE),"")="","Mandatory: Tab 5",IFERROR(VLOOKUP($A21,'5. Company (current_at exit)'!$1:$1048576,31,FALSE),"")), "")</f>
        <v/>
      </c>
      <c r="AS21" s="17" t="str">
        <f>IF($A21&lt;&gt;"",IF(IFERROR(VLOOKUP($A21,'5. Company (current_at exit)'!$1:$1048576,32,FALSE),"")="","Mandatory: Tab 5",IFERROR(VLOOKUP($A21,'5. Company (current_at exit)'!$1:$1048576,32,FALSE),"")), "")</f>
        <v/>
      </c>
      <c r="AT21" s="17" t="str">
        <f>IF($A21&lt;&gt;"",IF(IFERROR(VLOOKUP($A21,'5. Company (current_at exit)'!$1:$1048576,33,FALSE),"")="","Mandatory: Tab 5",IFERROR(VLOOKUP($A21,'5. Company (current_at exit)'!$1:$1048576,33,FALSE),"")), "")</f>
        <v/>
      </c>
      <c r="AU21" s="17" t="str">
        <f>IF($A21&lt;&gt;"",IF(IFERROR(VLOOKUP($A21,'5. Company (current_at exit)'!$1:$1048576,34,FALSE),"")="","",IFERROR(VLOOKUP($A21,'5. Company (current_at exit)'!$1:$1048576,34,FALSE),"")), "")</f>
        <v/>
      </c>
      <c r="AV21" s="241" t="str">
        <f>IF($A21&lt;&gt;"",IF(IFERROR(VLOOKUP($A21,'5. Company (current_at exit)'!$1:$1048576,35,FALSE),"")="","",IFERROR(VLOOKUP($A21,'5. Company (current_at exit)'!$1:$1048576,35,FALSE),"")), "")</f>
        <v/>
      </c>
      <c r="AW21" s="17" t="str">
        <f>IF($D21="Fully Exited",IF($A21&lt;&gt;"",IF(IFERROR(VLOOKUP($A21,'5. Company (current_at exit)'!$1:$1048576,36,FALSE),"")="","",IFERROR(VLOOKUP($A21,'5. Company (current_at exit)'!$1:$1048576,36,FALSE),"")), ""),IF($A21&lt;&gt;"",IF(IFERROR(VLOOKUP($A21,'5. Company (current_at exit)'!$1:$1048576,36,FALSE),"")="","",IFERROR(VLOOKUP($A21,'5. Company (current_at exit)'!$1:$1048576,36,FALSE),"")), ""))</f>
        <v/>
      </c>
      <c r="AX21" s="239" t="str">
        <f>IF($A21&lt;&gt;"",IF(IFERROR(VLOOKUP($A21,'5. Company (current_at exit)'!$1:$1048576,37,FALSE),"")="","",IFERROR(VLOOKUP($A21,'5. Company (current_at exit)'!$1:$1048576,37,FALSE),"")), "")</f>
        <v/>
      </c>
      <c r="AY21" s="204" t="str">
        <f>IF($A21&lt;&gt;"",IF(IFERROR(VLOOKUP($A21,'5. Company (current_at exit)'!$1:$1048576,38,FALSE),"")="","",IFERROR(VLOOKUP($A21,'5. Company (current_at exit)'!$1:$1048576,38,FALSE),"")), "")</f>
        <v/>
      </c>
      <c r="AZ21" s="244" t="str">
        <f>IF($A21&lt;&gt;"",IF(IFERROR(VLOOKUP($A21,'5. Company (current_at exit)'!$1:$1048576,39,FALSE),"")="","",IFERROR(VLOOKUP($A21,'5. Company (current_at exit)'!$1:$1048576,39,FALSE),"")), "")</f>
        <v/>
      </c>
      <c r="BA21" s="244" t="str">
        <f>IF($A21&lt;&gt;"",IF(IFERROR(VLOOKUP($A21,'5. Company (current_at exit)'!$1:$1048576,40,FALSE),"")="","",IFERROR(VLOOKUP($A21,'5. Company (current_at exit)'!$1:$1048576,40,FALSE),"")), "")</f>
        <v/>
      </c>
      <c r="BB21" s="244" t="str">
        <f>IF($A21&lt;&gt;"",IF(IFERROR(VLOOKUP($A21,'5. Company (current_at exit)'!$1:$1048576,41,FALSE),"")="","",IFERROR(VLOOKUP($A21,'5. Company (current_at exit)'!$1:$1048576,41,FALSE),"")), "")</f>
        <v/>
      </c>
      <c r="BC21" s="76" t="str">
        <f>IF($A21&lt;&gt;"",IF(IFERROR(VLOOKUP($A21,'5. Company (current_at exit)'!$1:$1048576,42,FALSE),"")="","",IFERROR(VLOOKUP($A21,'5. Company (current_at exit)'!$1:$1048576,42,FALSE),"")), "")</f>
        <v/>
      </c>
      <c r="BD21" s="76" t="str">
        <f>IF($A21&lt;&gt;"",IF(IFERROR(VLOOKUP($A21,'5. Company (current_at exit)'!$1:$1048576,43,FALSE),"")="","",IFERROR(VLOOKUP($A21,'5. Company (current_at exit)'!$1:$1048576,43,FALSE),"")), "")</f>
        <v/>
      </c>
      <c r="BE21" s="239" t="str">
        <f>IF($A21&lt;&gt;"",IF(IFERROR(VLOOKUP($A21,'5. Company (current_at exit)'!$1:$1048576,44,FALSE),"")="","",IFERROR(VLOOKUP($A21,'5. Company (current_at exit)'!$1:$1048576,44,FALSE),"")), "")</f>
        <v/>
      </c>
      <c r="BF21" s="239" t="str">
        <f>IF($A21&lt;&gt;"",IF(IFERROR(VLOOKUP($A21,'5. Company (current_at exit)'!$1:$1048576,45,FALSE),"")="","",IFERROR(VLOOKUP($A21,'5. Company (current_at exit)'!$1:$1048576,45,FALSE),"")), "")</f>
        <v/>
      </c>
      <c r="BG21" s="239" t="str">
        <f>IF($A21&lt;&gt;"",IF(IFERROR(VLOOKUP($A21,'5. Company (current_at exit)'!$1:$1048576,46,FALSE),"")="","",IFERROR(VLOOKUP($A21,'5. Company (current_at exit)'!$1:$1048576,46,FALSE),"")), "")</f>
        <v/>
      </c>
      <c r="BH21" s="239" t="str">
        <f>IF($A21&lt;&gt;"",IF(IFERROR(VLOOKUP($A21,'5. Company (current_at exit)'!$1:$1048576,47,FALSE),"")="","",IFERROR(VLOOKUP($A21,'5. Company (current_at exit)'!$1:$1048576,47,FALSE),"")), "")</f>
        <v/>
      </c>
      <c r="BI21" s="239" t="str">
        <f>IF($A21&lt;&gt;"",IF(IFERROR(VLOOKUP($A21,'5. Company (current_at exit)'!$1:$1048576,48,FALSE),"")="","",IFERROR(VLOOKUP($A21,'5. Company (current_at exit)'!$1:$1048576,48,FALSE),"")), "")</f>
        <v/>
      </c>
      <c r="BJ21" s="360" t="str">
        <f>IF($A21&lt;&gt;"",IF(IFERROR(VLOOKUP($A21,'5. Company (current_at exit)'!$1:$1048576,49,FALSE),"")="","",IFERROR(VLOOKUP($A21,'5. Company (current_at exit)'!$1:$1048576,49,FALSE),"")), "")</f>
        <v/>
      </c>
      <c r="BK21" s="76" t="str">
        <f>IF($A21&lt;&gt;"",IF(IFERROR(VLOOKUP($A21,'5. Company (current_at exit)'!$1:$1048576,50,FALSE),"")="","Mandatory: Tab 5",IFERROR(VLOOKUP($A21,'5. Company (current_at exit)'!$1:$1048576,50,FALSE),"")), "")</f>
        <v/>
      </c>
      <c r="BL21" s="483" t="str">
        <f>IF($A21&lt;&gt;"",IF(IFERROR(VLOOKUP($A21,'5. Company (current_at exit)'!$1:$1048576,51,FALSE),"")="","Mandatory: Tab 5",IFERROR(VLOOKUP($A21,'5. Company (current_at exit)'!$1:$1048576,51,FALSE),"")), "")</f>
        <v/>
      </c>
      <c r="BM21" s="483" t="str">
        <f>IF($A21&lt;&gt;"",IF(IFERROR(VLOOKUP($A21,'5. Company (current_at exit)'!$1:$1048576,52,FALSE),"")="","Mandatory: Tab 5",IFERROR(VLOOKUP($A21,'5. Company (current_at exit)'!$1:$1048576,52,FALSE),"")), "")</f>
        <v/>
      </c>
      <c r="BN21" s="483" t="str">
        <f>IF($A21&lt;&gt;"",IF(IFERROR(VLOOKUP($A21,'5. Company (current_at exit)'!$1:$1048576,53,FALSE),"")="","Mandatory: Tab 5",IFERROR(VLOOKUP($A21,'5. Company (current_at exit)'!$1:$1048576,53,FALSE),"")), "")</f>
        <v/>
      </c>
      <c r="BO21" s="360" t="str">
        <f>IF($A21&lt;&gt;"",IF(IFERROR(VLOOKUP($A21,'5. Company (current_at exit)'!$1:$1048576,54,FALSE),"")="","",IFERROR(VLOOKUP($A21,'5. Company (current_at exit)'!$1:$1048576,54,FALSE),"")), "")</f>
        <v/>
      </c>
      <c r="BP21" s="17" t="str">
        <f>IF($A21&lt;&gt;"",IF(IFERROR(VLOOKUP($A21, '4. Company (at entry)'!$1:$1048576,3,FALSE),"")="","Mandatory: Tab 4",IFERROR(VLOOKUP($A21, '4. Company (at entry)'!$1:$1048576,3,FALSE),"")), "")</f>
        <v/>
      </c>
      <c r="BQ21" s="17" t="str">
        <f>IF($A21&lt;&gt;"",IF(IFERROR(VLOOKUP($A21, '4. Company (at entry)'!$1:$1048576,4,FALSE),"")="","Mandatory: Tab 4",IFERROR(VLOOKUP($A21, '4. Company (at entry)'!$1:$1048576,4,FALSE),"")), "")</f>
        <v/>
      </c>
      <c r="BR21" s="17" t="str">
        <f>IF($A21&lt;&gt;"",IF(IFERROR(VLOOKUP($A21, '4. Company (at entry)'!$1:$1048576,5,FALSE),"")="","Mandatory: Tab 4",IFERROR(VLOOKUP($A21, '4. Company (at entry)'!$1:$1048576,5,FALSE),"")), "")</f>
        <v/>
      </c>
      <c r="BS21" s="17" t="str">
        <f>IF($A21&lt;&gt;"",IF(IFERROR(VLOOKUP($A21, '4. Company (at entry)'!$1:$1048576,6,FALSE),"")="","Mandatory: Tab 4",IFERROR(VLOOKUP($A21, '4. Company (at entry)'!$1:$1048576,6,FALSE),"")), "")</f>
        <v/>
      </c>
      <c r="BT21" s="17" t="str">
        <f>IF($A21&lt;&gt;"",IF(IFERROR(VLOOKUP($A21, '4. Company (at entry)'!$1:$1048576,7,FALSE),"")="","Mandatory: Tab 4",IFERROR(VLOOKUP($A21, '4. Company (at entry)'!$1:$1048576,7,FALSE),"")), "")</f>
        <v/>
      </c>
      <c r="BU21" s="17" t="str">
        <f>IF($A21&lt;&gt;"",IF(IFERROR(VLOOKUP($A21, '4. Company (at entry)'!$1:$1048576,8,FALSE),"")="","Mandatory: Tab 4",IFERROR(VLOOKUP($A21, '4. Company (at entry)'!$1:$1048576,8,FALSE),"")), "")</f>
        <v/>
      </c>
      <c r="BV21" s="17" t="str">
        <f>IF($A21&lt;&gt;"",IF(IFERROR(VLOOKUP($A21, '4. Company (at entry)'!$1:$1048576,9,FALSE),"")="","Mandatory: Tab 4",IFERROR(VLOOKUP($A21, '4. Company (at entry)'!$1:$1048576,9,FALSE),"")), "")</f>
        <v/>
      </c>
      <c r="BW21" s="17" t="str">
        <f>IF($A21&lt;&gt;"",IF(IFERROR(VLOOKUP($A21, '4. Company (at entry)'!$1:$1048576,10,FALSE),"")="","",IFERROR(VLOOKUP($A21, '4. Company (at entry)'!$1:$1048576,10,FALSE),"")), "")</f>
        <v/>
      </c>
      <c r="BX21" s="208" t="str">
        <f>IF($A21&lt;&gt;"",IF(IFERROR(VLOOKUP($A21, '4. Company (at entry)'!$1:$1048576,11,FALSE),"")="","",IFERROR(VLOOKUP($A21, '4. Company (at entry)'!$1:$1048576,11,FALSE),"")), "")</f>
        <v/>
      </c>
      <c r="BY21" s="17" t="str">
        <f>IF($A21&lt;&gt;"",IF(IFERROR(VLOOKUP($A21, '4. Company (at entry)'!$1:$1048576,12,FALSE),"")="","",IFERROR(VLOOKUP($A21, '4. Company (at entry)'!$1:$1048576,12,FALSE),"")), "")</f>
        <v/>
      </c>
      <c r="BZ21" s="360" t="str">
        <f>IF($A21&lt;&gt;"",IF(IFERROR(VLOOKUP($A21, '4. Company (at entry)'!$1:$1048576,13,FALSE),"")="","",IFERROR(VLOOKUP($A21, '4. Company (at entry)'!$1:$1048576,13,FALSE),"")), "")</f>
        <v/>
      </c>
      <c r="CA21" s="17" t="str">
        <f>IF($A21&lt;&gt;"",IF(IFERROR('7. Position (current_at exit)'!F21,"")="", "Mandatory: Tab 7",IFERROR('7. Position (current_at exit)'!F21,"")),"")</f>
        <v/>
      </c>
      <c r="CB21" s="17" t="str">
        <f>IF($D21&lt;&gt;"Pending, Subsequently Closed",IF($A21&lt;&gt;"",IF(IFERROR('7. Position (current_at exit)'!G21,"")="", "Mandatory: Tab 7",IFERROR('7. Position (current_at exit)'!G21,"")),""), IF($A21&lt;&gt;"",IF(IFERROR('7. Position (current_at exit)'!G21,"")="", "",IFERROR('7. Position (current_at exit)'!G21,"")),""))</f>
        <v/>
      </c>
      <c r="CC21" s="17" t="str">
        <f>IF($D21&lt;&gt;"Pending, Subsequently Closed",IF($A21&lt;&gt;"",IF(IFERROR('7. Position (current_at exit)'!H21,"")="", "Mandatory: Tab 7",IFERROR('7. Position (current_at exit)'!H21,"")),""), IF($A21&lt;&gt;"",IF(IFERROR('7. Position (current_at exit)'!H21,"")="", "",IFERROR('7. Position (current_at exit)'!H21,"")),""))</f>
        <v/>
      </c>
      <c r="CD21" s="17" t="str">
        <f>IF($D21&lt;&gt;"Pending, Subsequently Closed",IF($A21&lt;&gt;"",IF(IFERROR('7. Position (current_at exit)'!I21,"")="", "Mandatory: Tab 7",IFERROR('7. Position (current_at exit)'!I21,"")),""), IF($A21&lt;&gt;"",IF(IFERROR('7. Position (current_at exit)'!I21,"")="", "",IFERROR('7. Position (current_at exit)'!I21,"")),""))</f>
        <v/>
      </c>
      <c r="CE21" s="17" t="str">
        <f>IF($D21&lt;&gt;"Pending, Subsequently Closed",IF($A21&lt;&gt;"",IF(IFERROR('7. Position (current_at exit)'!J21,"")="", "Mandatory: Tab 7",IFERROR('7. Position (current_at exit)'!J21,"")),""), IF($A21&lt;&gt;"",IF(IFERROR('7. Position (current_at exit)'!J21,"")="", "",IFERROR('7. Position (current_at exit)'!J21,"")),""))</f>
        <v/>
      </c>
      <c r="CF21" s="208" t="str">
        <f>IF($D21&lt;&gt;"Pending, Subsequently Closed",IF($A21&lt;&gt;"",IF(IFERROR('7. Position (current_at exit)'!K21,"")="", "Mandatory: Tab 7",IFERROR('7. Position (current_at exit)'!K21,"")),""), IF($A21&lt;&gt;"",IF(IFERROR('7. Position (current_at exit)'!K21,"")="", "",IFERROR('7. Position (current_at exit)'!K21,"")),""))</f>
        <v/>
      </c>
      <c r="CG21" s="186" t="str">
        <f>IF($D21&lt;&gt;"Pending, Subsequently Closed",IF($A21&lt;&gt;"",IF(IFERROR('7. Position (current_at exit)'!L21,"")="", "Mandatory: Tab 7",IFERROR('7. Position (current_at exit)'!L21,"")),""), IF($A21&lt;&gt;"",IF(IFERROR('7. Position (current_at exit)'!L21,"")="", "",IFERROR('7. Position (current_at exit)'!L21,"")),""))</f>
        <v/>
      </c>
      <c r="CH21" s="186" t="str">
        <f>IF($D21&lt;&gt;"Pending, Subsequently Closed",IF($A21&lt;&gt;"",IF(IFERROR('7. Position (current_at exit)'!M21,"")="", "Mandatory: Tab 7",IFERROR('7. Position (current_at exit)'!M21,"")),""), IF($A21&lt;&gt;"",IF(IFERROR('7. Position (current_at exit)'!M21,"")="", "",IFERROR('7. Position (current_at exit)'!M21,"")),""))</f>
        <v/>
      </c>
      <c r="CI21" s="186" t="str">
        <f>IF($D21&lt;&gt;"Pending, Subsequently Closed",IF($A21&lt;&gt;"",IF(IFERROR('7. Position (current_at exit)'!N21,"")="", "Mandatory: Tab 7",IFERROR('7. Position (current_at exit)'!N21,"")),""), IF($A21&lt;&gt;"",IF(IFERROR('7. Position (current_at exit)'!N21,"")="", "",IFERROR('7. Position (current_at exit)'!N21,"")),""))</f>
        <v/>
      </c>
      <c r="CJ21" s="408" t="str">
        <f>IF($D21&lt;&gt;"Pending, Subsequently Closed",IF($A21&lt;&gt;"",IF(IFERROR('7. Position (current_at exit)'!O21,"")="", "Mandatory: Tab 7",IFERROR('7. Position (current_at exit)'!O21,"")),""), IF($A21&lt;&gt;"",IF(IFERROR('7. Position (current_at exit)'!O21,"")="", "",IFERROR('7. Position (current_at exit)'!O21,"")),""))</f>
        <v/>
      </c>
      <c r="CK21" s="408" t="str">
        <f>IF($D21&lt;&gt;"Pending, Subsequently Closed",IF($A21&lt;&gt;"",IF(IFERROR('7. Position (current_at exit)'!P21,"")="", "Mandatory: Tab 7",IFERROR('7. Position (current_at exit)'!P21,"")),""), IF($A21&lt;&gt;"",IF(IFERROR('7. Position (current_at exit)'!P21,"")="", "",IFERROR('7. Position (current_at exit)'!P21,"")),""))</f>
        <v/>
      </c>
      <c r="CL21" s="360" t="str">
        <f>IF($A21&lt;&gt;"",IF(IFERROR('7. Position (current_at exit)'!Q21,"")="", "",IFERROR('7. Position (current_at exit)'!Q21,"")),"")</f>
        <v/>
      </c>
      <c r="CM21" s="18" t="str">
        <f>IF($F21&lt;&gt;"Debt",IF($A21&lt;&gt;"",IF(IFERROR('7. Position (current_at exit)'!R21,"")="", "Mandatory: Tab 7",IFERROR('7. Position (current_at exit)'!R21,"")),""), IF($A21&lt;&gt;"",IF(IFERROR('7. Position (current_at exit)'!R21,"")="", "",IFERROR('7. Position (current_at exit)'!R21,"")),""))</f>
        <v/>
      </c>
      <c r="CN21" s="18" t="str">
        <f>IF($F21&lt;&gt;"Debt",IF($A21&lt;&gt;"",IF(IFERROR('7. Position (current_at exit)'!S21,"")="", "Mandatory: Tab 7",IFERROR('7. Position (current_at exit)'!S21,"")),""), IF($A21&lt;&gt;"",IF(IFERROR('7. Position (current_at exit)'!S21,"")="", "",IFERROR('7. Position (current_at exit)'!S21,"")),""))</f>
        <v/>
      </c>
      <c r="CO21" s="17" t="str">
        <f>IF($F21&lt;&gt;"Debt",IF($A21&lt;&gt;"",IF(IFERROR('7. Position (current_at exit)'!T21,"")="", "Mandatory: Tab 7",IFERROR('7. Position (current_at exit)'!T21,"")),""), IF($A21&lt;&gt;"",IF(IFERROR('7. Position (current_at exit)'!T21,"")="", "",IFERROR('7. Position (current_at exit)'!T21,"")),""))</f>
        <v/>
      </c>
      <c r="CP21" s="17" t="str">
        <f>IF($A21&lt;&gt;"",IF(IFERROR('7. Position (current_at exit)'!U21,"")="", "Mandatory: Tab 7",IFERROR('7. Position (current_at exit)'!U21,"")),"")</f>
        <v/>
      </c>
      <c r="CQ21" s="17" t="str">
        <f>IF($F21&lt;&gt;"Debt",IF($A21&lt;&gt;"",IF(IFERROR('7. Position (current_at exit)'!V21,"")="", "Mandatory: Tab 7",IFERROR('7. Position (current_at exit)'!V21,"")),""), IF($A21&lt;&gt;"",IF(IFERROR('7. Position (current_at exit)'!V21,"")="", "",IFERROR('7. Position (current_at exit)'!V21,"")),""))</f>
        <v/>
      </c>
      <c r="CR21" s="16" t="str">
        <f>IF($F21&lt;&gt;"Debt",IF($A21&lt;&gt;"",IF(IFERROR('7. Position (current_at exit)'!W21,"")="", "",IFERROR('7. Position (current_at exit)'!W21,"")),""), IF($A21&lt;&gt;"",IF(IFERROR('7. Position (current_at exit)'!W21,"")="", "",IFERROR('7. Position (current_at exit)'!W21,"")),""))</f>
        <v/>
      </c>
      <c r="CS21" s="80" t="str">
        <f>IF($A21&lt;&gt;"",IF(IFERROR('7. Position (current_at exit)'!X21,"")="", "",IFERROR('7. Position (current_at exit)'!X21,"")),"")</f>
        <v/>
      </c>
      <c r="CT21" s="360" t="str">
        <f>IF($A21&lt;&gt;"",IF(IFERROR('7. Position (current_at exit)'!Y21,"")="", "",IFERROR('7. Position (current_at exit)'!Y21,"")),"")</f>
        <v/>
      </c>
      <c r="CU21" s="159" t="str">
        <f>IF(OR($D21="Fully Exited, No Escrow", $D21="Fully Exited, Escrow Pending", $D21="Fully Exited, Subsequently Closed"), IF($A21&lt;&gt;"",IF(IFERROR('7. Position (current_at exit)'!Z21,"")="", "Mandatory: Tab 7",IFERROR('7. Position (current_at exit)'!Z21,"")),""), IF($A21&lt;&gt;"",IF(IFERROR('7. Position (current_at exit)'!Z21,"")="", "",IFERROR('7. Position (current_at exit)'!Z21,"")),""))</f>
        <v/>
      </c>
      <c r="CV21" s="159" t="str">
        <f>IF(OR($D21="Fully Exited, No Escrow", $D21="Fully Exited, Escrow Pending", $D21="Fully Exited, Subsequently Closed"), IF($A21&lt;&gt;"",IF(IFERROR('7. Position (current_at exit)'!AA21,"")="", "Mandatory: Tab 7",IFERROR('7. Position (current_at exit)'!AA21,"")),""), IF($A21&lt;&gt;"",IF(IFERROR('7. Position (current_at exit)'!AA21,"")="", "",IFERROR('7. Position (current_at exit)'!AA21,"")),""))</f>
        <v/>
      </c>
      <c r="CW21" s="16" t="str">
        <f>IF($D21="Fully Exited",IF($A21&lt;&gt;"",IF(IFERROR('7. Position (current_at exit)'!AB21,"")="", "",IFERROR('7. Position (current_at exit)'!AB21,"")),""), IF($A21&lt;&gt;"",IF(IFERROR('7. Position (current_at exit)'!AB21,"")="", "",IFERROR('7. Position (current_at exit)'!AB21,"")),""))</f>
        <v/>
      </c>
      <c r="CX21" s="360" t="str">
        <f>IF($A21&lt;&gt;"",IF(IFERROR('7. Position (current_at exit)'!AC21,"")="", "",IFERROR('7. Position (current_at exit)'!AC21,"")),"")</f>
        <v/>
      </c>
      <c r="CY21" s="16" t="str">
        <f>IF($D21&lt;&gt;"Pending, Subsequently Closed",IF($A21&lt;&gt;"",IF(IFERROR('7. Position (current_at exit)'!AD21,"")="", "Mandatory: Tab 7",IFERROR('7. Position (current_at exit)'!AD21,"")),""), IF($A21&lt;&gt;"",IF(IFERROR('7. Position (current_at exit)'!AD21,"")="", "",IFERROR('7. Position (current_at exit)'!AD21,"")),""))</f>
        <v/>
      </c>
      <c r="CZ21" s="187" t="str">
        <f>IF($A21&lt;&gt;"",IF(IFERROR('7. Position (current_at exit)'!AE21,"")="", "",IFERROR('7. Position (current_at exit)'!AE21,"")),"")</f>
        <v/>
      </c>
      <c r="DA21" s="76" t="str">
        <f>IF($A21&lt;&gt;"",IF(IFERROR('7. Position (current_at exit)'!AF21,"")="", "",IFERROR('7. Position (current_at exit)'!AF21,"")),"")</f>
        <v/>
      </c>
      <c r="DB21" s="239" t="str">
        <f>IF($A21&lt;&gt;"",IF(IFERROR('7. Position (current_at exit)'!AG21,"")="", "",IFERROR('7. Position (current_at exit)'!AG21,"")),"")</f>
        <v/>
      </c>
      <c r="DC21" s="165" t="str">
        <f>IF($A21&lt;&gt;"",IF(IFERROR('7. Position (current_at exit)'!AH21,"")="", "",IFERROR('7. Position (current_at exit)'!AH21,"")),"")</f>
        <v/>
      </c>
      <c r="DD21" s="165" t="str">
        <f>IF($A21&lt;&gt;"",IF(IFERROR('7. Position (current_at exit)'!AI21,"")="", "",IFERROR('7. Position (current_at exit)'!AI21,"")),"")</f>
        <v/>
      </c>
      <c r="DE21" s="360" t="str">
        <f>IF($A21&lt;&gt;"",IF(IFERROR('7. Position (current_at exit)'!AJ21,"")="", "",IFERROR('7. Position (current_at exit)'!AJ21,"")),"")</f>
        <v/>
      </c>
      <c r="DF21" s="16" t="str">
        <f>IF($A21&lt;&gt;"",IF(IFERROR('7. Position (current_at exit)'!AK21,"")="", "",IFERROR('7. Position (current_at exit)'!AK21,"")),"")</f>
        <v/>
      </c>
      <c r="DG21" s="187" t="str">
        <f>IF($A21&lt;&gt;"",IF(IFERROR('7. Position (current_at exit)'!AL21,"")="", "",IFERROR('7. Position (current_at exit)'!AL21,"")),"")</f>
        <v/>
      </c>
      <c r="DH21" s="76" t="str">
        <f>IF($A21&lt;&gt;"",IF(IFERROR('7. Position (current_at exit)'!AM21,"")="", "",IFERROR('7. Position (current_at exit)'!AM21,"")),"")</f>
        <v/>
      </c>
      <c r="DI21" s="239" t="str">
        <f>IF($A21&lt;&gt;"",IF(IFERROR('7. Position (current_at exit)'!AN21,"")="", "",IFERROR('7. Position (current_at exit)'!AN21,"")),"")</f>
        <v/>
      </c>
      <c r="DJ21" s="165" t="str">
        <f>IF($A21&lt;&gt;"",IF(IFERROR('7. Position (current_at exit)'!AO21,"")="", "",IFERROR('7. Position (current_at exit)'!AO21,"")),"")</f>
        <v/>
      </c>
      <c r="DK21" s="165" t="str">
        <f>IF($A21&lt;&gt;"",IF(IFERROR('7. Position (current_at exit)'!AP21,"")="", "",IFERROR('7. Position (current_at exit)'!AP21,"")),"")</f>
        <v/>
      </c>
      <c r="DL21" s="360" t="str">
        <f>IF($A21&lt;&gt;"",IF(IFERROR('7. Position (current_at exit)'!AQ21,"")="", "",IFERROR('7. Position (current_at exit)'!AQ21,"")),"")</f>
        <v/>
      </c>
      <c r="DM21" s="17" t="str">
        <f>IF(OR($F21="Equity - Publicly Traded", $F21="Equity - Private"), IF($A21&lt;&gt;"",IF(IFERROR('6. Position (at entry)'!N21,"")="", "Mandatory: Tab 6",IFERROR('6. Position (at entry)'!N21,"")),""), IF($A21&lt;&gt;"",IF(IFERROR('6. Position (at entry)'!N21,"")="", "",IFERROR('6. Position (at entry)'!N21,"")),""))</f>
        <v/>
      </c>
      <c r="DN21" s="17" t="str">
        <f>IF(OR($F21="Equity - Publicly Traded", $F21="Equity - Private"), IF($A21&lt;&gt;"",IF(IFERROR('6. Position (at entry)'!O21,"")="", "Mandatory: Tab 6",IFERROR('6. Position (at entry)'!O21,"")),""), IF($A21&lt;&gt;"",IF(IFERROR('6. Position (at entry)'!O21,"")="", "",IFERROR('6. Position (at entry)'!O21,"")),""))</f>
        <v/>
      </c>
      <c r="DO21" s="17" t="str">
        <f>IF(OR($F21="Equity - Publicly Traded", $F21="Equity - Private"), IF($A21&lt;&gt;"",IF(IFERROR('6. Position (at entry)'!P21,"")="", "Mandatory: Tab 6",IFERROR('6. Position (at entry)'!P21,"")),""), IF($A21&lt;&gt;"",IF(IFERROR('6. Position (at entry)'!P21,"")="", "",IFERROR('6. Position (at entry)'!P21,"")),""))</f>
        <v/>
      </c>
      <c r="DP21" s="17" t="str">
        <f>IF(OR($F21="Equity - Publicly Traded", $F21="Equity - Private"), IF($A21&lt;&gt;"",IF(IFERROR('6. Position (at entry)'!Q21,"")="", "Mandatory: Tab 6",IFERROR('6. Position (at entry)'!Q21,"")),""), IF($A21&lt;&gt;"",IF(IFERROR('6. Position (at entry)'!Q21,"")="", "",IFERROR('6. Position (at entry)'!Q21,"")),""))</f>
        <v/>
      </c>
      <c r="DQ21" s="18" t="str">
        <f>IF(OR($F21="Equity - Publicly Traded", $F21="Equity - Private"), IF($A21&lt;&gt;"",IF(IFERROR('6. Position (at entry)'!R21,"")="", "Mandatory: Tab 6",IFERROR('6. Position (at entry)'!R21,"")),""), IF($A21&lt;&gt;"",IF(IFERROR('6. Position (at entry)'!R21,"")="", "",IFERROR('6. Position (at entry)'!R21,"")),""))</f>
        <v/>
      </c>
      <c r="DR21" s="18" t="str">
        <f>IF(OR($F21="Equity - Publicly Traded", $F21="Equity - Private"), IF($A21&lt;&gt;"",IF(IFERROR('6. Position (at entry)'!S21,"")="", "Mandatory: Tab 6",IFERROR('6. Position (at entry)'!S21,"")),""), IF($A21&lt;&gt;"",IF(IFERROR('6. Position (at entry)'!S21,"")="", "",IFERROR('6. Position (at entry)'!S21,"")),""))</f>
        <v/>
      </c>
      <c r="DS21" s="17" t="str">
        <f>IF(OR($F21="Equity - Publicly Traded", $F21="Equity - Private"), IF($A21&lt;&gt;"",IF(IFERROR('6. Position (at entry)'!T21,"")="", "Mandatory: Tab 6",IFERROR('6. Position (at entry)'!T21,"")),""), IF($A21&lt;&gt;"",IF(IFERROR('6. Position (at entry)'!T21,"")="", "",IFERROR('6. Position (at entry)'!T21,"")),""))</f>
        <v/>
      </c>
      <c r="DT21" s="16" t="str">
        <f>IF(OR($F21="Equity - Publicly Traded", $F21="Equity - Private"), IF($A21&lt;&gt;"",IF(IFERROR('6. Position (at entry)'!U21,"")="", "Mandatory: Tab 6",IFERROR('6. Position (at entry)'!U21,"")),""), IF($A21&lt;&gt;"",IF(IFERROR('6. Position (at entry)'!U21,"")="", "",IFERROR('6. Position (at entry)'!U21,"")),""))</f>
        <v/>
      </c>
      <c r="DU21" s="16" t="str">
        <f>IF(OR($F21="Equity - Publicly Traded", $F21="Equity - Private"), IF($A21&lt;&gt;"",IF(IFERROR('6. Position (at entry)'!V21,"")="", "",IFERROR('6. Position (at entry)'!V21,"")),""), IF($A21&lt;&gt;"",IF(IFERROR('6. Position (at entry)'!V21,"")="", "",IFERROR('6. Position (at entry)'!V21,"")),""))</f>
        <v/>
      </c>
      <c r="DV21" s="239" t="str">
        <f>IF(OR($F21="Equity - Publicly Traded", $F21="Equity - Private"), IF($A21&lt;&gt;"",IF(IFERROR('6. Position (at entry)'!W21,"")="", "",IFERROR('6. Position (at entry)'!W21,"")),""), IF($A21&lt;&gt;"",IF(IFERROR('6. Position (at entry)'!W21,"")="", "",IFERROR('6. Position (at entry)'!W21,"")),""))</f>
        <v/>
      </c>
      <c r="DW21" s="239" t="str">
        <f>IF(OR($F21="Equity - Publicly Traded", $F21="Equity - Private"), IF($A21&lt;&gt;"",IF(IFERROR('6. Position (at entry)'!X21,"")="", "",IFERROR('6. Position (at entry)'!X21,"")),""), IF($A21&lt;&gt;"",IF(IFERROR('6. Position (at entry)'!X21,"")="", "",IFERROR('6. Position (at entry)'!X21,"")),""))</f>
        <v/>
      </c>
      <c r="DX21" s="239" t="str">
        <f>IF(OR($F21="Equity - Publicly Traded", $F21="Equity - Private"), IF($A21&lt;&gt;"",IF(IFERROR('6. Position (at entry)'!Y21,"")="", "",IFERROR('6. Position (at entry)'!Y21,"")),""), IF($A21&lt;&gt;"",IF(IFERROR('6. Position (at entry)'!Y21,"")="", "",IFERROR('6. Position (at entry)'!Y21,"")),""))</f>
        <v/>
      </c>
      <c r="DY21" s="360" t="str">
        <f>IF($A21&lt;&gt;"",IF(IFERROR('6. Position (at entry)'!Z21,"")="", "",IFERROR('6. Position (at entry)'!Z21,"")),"")</f>
        <v/>
      </c>
      <c r="DZ21" s="76" t="str">
        <f>IF($A21&lt;&gt;"",IF(IFERROR('6. Position (at entry)'!AA21,"")="", "",IFERROR('6. Position (at entry)'!AA21,"")),"")</f>
        <v/>
      </c>
      <c r="EA21" s="76" t="str">
        <f>IF($A21&lt;&gt;"",IF(IFERROR('6. Position (at entry)'!AB21,"")="", "",IFERROR('6. Position (at entry)'!AB21,"")),"")</f>
        <v/>
      </c>
      <c r="EB21" s="78" t="str">
        <f>IF($A21&lt;&gt;"",IF(IFERROR('6. Position (at entry)'!AC21,"")="", "",IFERROR('6. Position (at entry)'!AC21,"")),"")</f>
        <v/>
      </c>
      <c r="EC21" s="78" t="str">
        <f>IF($A21&lt;&gt;"",IF(IFERROR('6. Position (at entry)'!AD21,"")="", "",IFERROR('6. Position (at entry)'!AD21,"")),"")</f>
        <v/>
      </c>
      <c r="ED21" s="226" t="str">
        <f>IF($A21&lt;&gt;"",IF(IFERROR('6. Position (at entry)'!AE21,"")="", "",IFERROR('6. Position (at entry)'!AE21,"")),"")</f>
        <v/>
      </c>
      <c r="EE21" s="80" t="str">
        <f>IF($A21&lt;&gt;"",IF(IFERROR('6. Position (at entry)'!AF21,"")="", "",IFERROR('6. Position (at entry)'!AF21,"")),"")</f>
        <v/>
      </c>
      <c r="EF21" s="80" t="str">
        <f>IF($A21&lt;&gt;"",IF(IFERROR('6. Position (at entry)'!AG21,"")="", "",IFERROR('6. Position (at entry)'!AG21,"")),"")</f>
        <v/>
      </c>
      <c r="EG21" s="80" t="str">
        <f>IF($A21&lt;&gt;"",IF(IFERROR('6. Position (at entry)'!AH21,"")="", "",IFERROR('6. Position (at entry)'!AH21,"")),"")</f>
        <v/>
      </c>
      <c r="EH21" s="360" t="str">
        <f>IF($A21&lt;&gt;"",IF(IFERROR('6. Position (at entry)'!AI21,"")="", "",IFERROR('6. Position (at entry)'!AI21,"")),"")</f>
        <v/>
      </c>
    </row>
    <row r="22" spans="1:138" ht="15" customHeight="1" x14ac:dyDescent="0.2">
      <c r="A22" s="16" t="str">
        <f>IF(ISBLANK('6. Position (at entry)'!A22), "", '6. Position (at entry)'!A22)</f>
        <v/>
      </c>
      <c r="B22" s="347" t="str">
        <f>IF($A22&lt;&gt;"",IF(IFERROR('6. Position (at entry)'!B22,"")="", "Mandatory: Tab 6",IFERROR('6. Position (at entry)'!B22,"")),"")</f>
        <v/>
      </c>
      <c r="C22" s="16" t="str">
        <f>IF($A22&lt;&gt;"",IF(IFERROR(VLOOKUP($A22, '4. Company (at entry)'!$1:$1048576,2,FALSE),"")="","Mandatory: Tab 4",IFERROR(VLOOKUP($A22, '4. Company (at entry)'!$1:$1048576,2,FALSE),"")), "")</f>
        <v/>
      </c>
      <c r="D22" s="16" t="str">
        <f>IF($A22&lt;&gt;"",IF(IFERROR('7. Position (current_at exit)'!D22,"")="", "Mandatory: Tab 7",IFERROR('7. Position (current_at exit)'!D22,"")),"")</f>
        <v/>
      </c>
      <c r="E22" s="16" t="str">
        <f>IF($A22&lt;&gt;"",IF(IFERROR('7. Position (current_at exit)'!E22,"")="", "Mandatory: Tab 7",IFERROR('7. Position (current_at exit)'!E22,"")),"")</f>
        <v/>
      </c>
      <c r="F22" s="16" t="str">
        <f>IF($A22&lt;&gt;"",IF(IFERROR('6. Position (at entry)'!D22,"")="", "Mandatory: Tab 6",IFERROR('6. Position (at entry)'!D22,"")),"")</f>
        <v/>
      </c>
      <c r="G22" s="16" t="str">
        <f>IF($A22&lt;&gt;"",IF(IFERROR('6. Position (at entry)'!E22,"")="", "Mandatory: Tab 6",IFERROR('6. Position (at entry)'!E22,"")),"")</f>
        <v/>
      </c>
      <c r="H22" s="16" t="str">
        <f>IF($A22&lt;&gt;"",IF(IFERROR('6. Position (at entry)'!F22,"")="", "Mandatory: Tab 6",IFERROR('6. Position (at entry)'!F22,"")),"")</f>
        <v/>
      </c>
      <c r="I22" s="16" t="str">
        <f>IF($A22&lt;&gt;"",IF(IFERROR('6. Position (at entry)'!G22,"")="", "Mandatory: Tab 6",IFERROR('6. Position (at entry)'!G22,"")),"")</f>
        <v/>
      </c>
      <c r="J22" s="16" t="str">
        <f>IF($A22&lt;&gt;"",IF(IFERROR('6. Position (at entry)'!H22,"")="", "Mandatory: Tab 6",IFERROR('6. Position (at entry)'!H22,"")),"")</f>
        <v/>
      </c>
      <c r="K22" s="159" t="str">
        <f>IF($A22&lt;&gt;"",IF(IFERROR('6. Position (at entry)'!I22,"")="", "Mandatory: Tab 6",IFERROR('6. Position (at entry)'!I22,"")),"")</f>
        <v/>
      </c>
      <c r="L22" s="16" t="str">
        <f>IF($A22&lt;&gt;"",IF(IFERROR('6. Position (at entry)'!J22,"")="", "Mandatory: Tab 6",IFERROR('6. Position (at entry)'!J22,"")),"")</f>
        <v/>
      </c>
      <c r="M22" s="16" t="str">
        <f>IF($A22&lt;&gt;"",IF(IFERROR('6. Position (at entry)'!K22,"")="", "Mandatory: Tab 6",IFERROR('6. Position (at entry)'!K22,"")),"")</f>
        <v/>
      </c>
      <c r="N22" s="16" t="str">
        <f>IF($A22&lt;&gt;"",IF(IFERROR('6. Position (at entry)'!L22,"")="", "",IFERROR('6. Position (at entry)'!L22,"")),"")</f>
        <v/>
      </c>
      <c r="O22" s="360" t="str">
        <f>IF($A22&lt;&gt;"",IF(IFERROR('6. Position (at entry)'!M22,"")="", "",IFERROR('6. Position (at entry)'!M22,"")),"")</f>
        <v/>
      </c>
      <c r="P22" s="16" t="str">
        <f>IF($A22&lt;&gt;"",IF(IFERROR(VLOOKUP($A22,'5. Company (current_at exit)'!$1:$1048576,3,FALSE),"")="","",IFERROR(VLOOKUP($A22,'5. Company (current_at exit)'!$1:$1048576,3,FALSE),"")), "")</f>
        <v/>
      </c>
      <c r="Q22" s="16" t="str">
        <f>IF($A22&lt;&gt;"",IF(IFERROR(VLOOKUP($A22,'5. Company (current_at exit)'!$1:$1048576,4,FALSE),"")="","",IFERROR(VLOOKUP($A22,'5. Company (current_at exit)'!$1:$1048576,4,FALSE),"")), "")</f>
        <v/>
      </c>
      <c r="R22" s="16" t="str">
        <f>IF($A22&lt;&gt;"",IF(IFERROR(VLOOKUP($A22,'5. Company (current_at exit)'!$1:$1048576,5,FALSE),"")="","",IFERROR(VLOOKUP($A22,'5. Company (current_at exit)'!$1:$1048576,5,FALSE),"")), "")</f>
        <v/>
      </c>
      <c r="S22" s="16" t="str">
        <f>IF($A22&lt;&gt;"",IF(IFERROR(VLOOKUP($A22,'5. Company (current_at exit)'!$1:$1048576,6,FALSE),"")="","",IFERROR(VLOOKUP($A22,'5. Company (current_at exit)'!$1:$1048576,6,FALSE),"")), "")</f>
        <v/>
      </c>
      <c r="T22" s="16" t="str">
        <f>IF($A22&lt;&gt;"",IF(IFERROR(VLOOKUP($A22,'5. Company (current_at exit)'!$1:$1048576,7,FALSE),"")="","Mandatory: Tab 5",IFERROR(VLOOKUP($A22,'5. Company (current_at exit)'!$1:$1048576,7,FALSE),"")), "")</f>
        <v/>
      </c>
      <c r="U22" s="72" t="str">
        <f>IF($A22&lt;&gt;"",IF(IFERROR(VLOOKUP($A22,'5. Company (current_at exit)'!$1:$1048576,8,FALSE),"")="","Mandatory: Tab 5",IFERROR(VLOOKUP($A22,'5. Company (current_at exit)'!$1:$1048576,8,FALSE),"")), "")</f>
        <v/>
      </c>
      <c r="V22" s="16" t="str">
        <f>IF($A22&lt;&gt;"",IF(IFERROR(VLOOKUP($A22,'5. Company (current_at exit)'!$1:$1048576,9,FALSE),"")="","",IFERROR(VLOOKUP($A22,'5. Company (current_at exit)'!$1:$1048576,9,FALSE),"")), "")</f>
        <v/>
      </c>
      <c r="W22" s="16" t="str">
        <f>IF($A22&lt;&gt;"",IF(IFERROR(VLOOKUP($A22,'5. Company (current_at exit)'!$1:$1048576,10,FALSE),"")="","Mandatory: Tab 5",IFERROR(VLOOKUP($A22,'5. Company (current_at exit)'!$1:$1048576,10,FALSE),"")), "")</f>
        <v/>
      </c>
      <c r="X22" s="73" t="str">
        <f>IF($A22&lt;&gt;"",IF(IFERROR(VLOOKUP($A22,'5. Company (current_at exit)'!$1:$1048576,11,FALSE),"")="","Mandatory: Tab 5",IFERROR(VLOOKUP($A22,'5. Company (current_at exit)'!$1:$1048576,11,FALSE),"")), "")</f>
        <v/>
      </c>
      <c r="Y22" s="73" t="str">
        <f>IF($A22&lt;&gt;"",IF(IFERROR(VLOOKUP($A22,'5. Company (current_at exit)'!$1:$1048576,12,FALSE),"")="","",IFERROR(VLOOKUP($A22,'5. Company (current_at exit)'!$1:$1048576,12,FALSE),"")), "")</f>
        <v/>
      </c>
      <c r="Z22" s="73" t="str">
        <f>IF($A22&lt;&gt;"",IF(IFERROR(VLOOKUP($A22,'5. Company (current_at exit)'!$1:$1048576,13,FALSE),"")="","",IFERROR(VLOOKUP($A22,'5. Company (current_at exit)'!$1:$1048576,13,FALSE),"")), "")</f>
        <v/>
      </c>
      <c r="AA22" s="16" t="str">
        <f>IF($A22&lt;&gt;"",IF(IFERROR(VLOOKUP($A22,'5. Company (current_at exit)'!$1:$1048576,14,FALSE),"")="","Mandatory: Tab 5",IFERROR(VLOOKUP($A22,'5. Company (current_at exit)'!$1:$1048576,14,FALSE),"")), "")</f>
        <v/>
      </c>
      <c r="AB22" s="16" t="str">
        <f>IF($A22&lt;&gt;"",IF(IFERROR(VLOOKUP($A22,'5. Company (current_at exit)'!$1:$1048576,15,FALSE),"")="","Mandatory: Tab 5",IFERROR(VLOOKUP($A22,'5. Company (current_at exit)'!$1:$1048576,15,FALSE),"")), "")</f>
        <v/>
      </c>
      <c r="AC22" s="76" t="str">
        <f>IF($A22&lt;&gt;"",IF(IFERROR(VLOOKUP($A22,'5. Company (current_at exit)'!$1:$1048576,16,FALSE),"")="","",IFERROR(VLOOKUP($A22,'5. Company (current_at exit)'!$1:$1048576,16,FALSE),"")), "")</f>
        <v/>
      </c>
      <c r="AD22" s="16" t="str">
        <f>IF($A22&lt;&gt;"",IF(IFERROR(VLOOKUP($A22,'5. Company (current_at exit)'!$1:$1048576,17,FALSE),"")="","",IFERROR(VLOOKUP($A22,'5. Company (current_at exit)'!$1:$1048576,17,FALSE),"")), "")</f>
        <v/>
      </c>
      <c r="AE22" s="401" t="str">
        <f>IF($A22&lt;&gt;"",IF(IFERROR(VLOOKUP($A22,'5. Company (current_at exit)'!$1:$1048576,18,FALSE),"")="","",IFERROR(VLOOKUP($A22,'5. Company (current_at exit)'!$1:$1048576,18,FALSE),"")), "")</f>
        <v/>
      </c>
      <c r="AF22" s="16" t="str">
        <f>IF($A22&lt;&gt;"",IF(IFERROR(VLOOKUP($A22,'5. Company (current_at exit)'!$1:$1048576,19,FALSE),"")="","Mandatory: Tab 5",IFERROR(VLOOKUP($A22,'5. Company (current_at exit)'!$1:$1048576,19,FALSE),"")), "")</f>
        <v/>
      </c>
      <c r="AG22" s="159" t="str">
        <f>IF($AF22="Yes",IF($A22&lt;&gt;"",IF(IFERROR(VLOOKUP($A22,'5. Company (current_at exit)'!$1:$1048576,20,FALSE),"")="","Mandatory: Tab 5",IFERROR(VLOOKUP($A22,'5. Company (current_at exit)'!$1:$1048576,20,FALSE),"")), ""),IF($A22&lt;&gt;"",IF(IFERROR(VLOOKUP($A22,'5. Company (current_at exit)'!$1:$1048576,20,FALSE),"")="","",IFERROR(VLOOKUP($A22,'5. Company (current_at exit)'!$1:$1048576,20,FALSE),"")), ""))</f>
        <v/>
      </c>
      <c r="AH22" s="159" t="str">
        <f>IF($AF22="Yes",IF($A22&lt;&gt;"",IF(IFERROR(VLOOKUP($A22,'5. Company (current_at exit)'!$1:$1048576,21,FALSE),"")="","Mandatory: Tab 5",IFERROR(VLOOKUP($A22,'5. Company (current_at exit)'!$1:$1048576,21,FALSE),"")), ""),IF($A22&lt;&gt;"",IF(IFERROR(VLOOKUP($A22,'5. Company (current_at exit)'!$1:$1048576,21,FALSE),"")="","",IFERROR(VLOOKUP($A22,'5. Company (current_at exit)'!$1:$1048576,21,FALSE),"")), ""))</f>
        <v/>
      </c>
      <c r="AI22" s="69" t="str">
        <f>IF($AF22="Yes",IF($A22&lt;&gt;"",IF(IFERROR(VLOOKUP($A22,'5. Company (current_at exit)'!$1:$1048576,22,FALSE),"")="","Mandatory: Tab 5",IFERROR(VLOOKUP($A22,'5. Company (current_at exit)'!$1:$1048576,22,FALSE),"")), ""),IF($A22&lt;&gt;"",IF(IFERROR(VLOOKUP($A22,'5. Company (current_at exit)'!$1:$1048576,22,FALSE),"")="","",IFERROR(VLOOKUP($A22,'5. Company (current_at exit)'!$1:$1048576,22,FALSE),"")), ""))</f>
        <v/>
      </c>
      <c r="AJ22" s="69" t="str">
        <f>IF($AF22="Yes",IF($A22&lt;&gt;"",IF(IFERROR(VLOOKUP($A22,'5. Company (current_at exit)'!$1:$1048576,23,FALSE),"")="","Mandatory: Tab 5",IFERROR(VLOOKUP($A22,'5. Company (current_at exit)'!$1:$1048576,23,FALSE),"")), ""),IF($A22&lt;&gt;"",IF(IFERROR(VLOOKUP($A22,'5. Company (current_at exit)'!$1:$1048576,23,FALSE),"")="","",IFERROR(VLOOKUP($A22,'5. Company (current_at exit)'!$1:$1048576,23,FALSE),"")), ""))</f>
        <v/>
      </c>
      <c r="AK22" s="159" t="str">
        <f>IF($AF22="Yes",IF($A22&lt;&gt;"",IF(IFERROR(VLOOKUP($A22,'5. Company (current_at exit)'!$1:$1048576,24,FALSE),"")="","",IFERROR(VLOOKUP($A22,'5. Company (current_at exit)'!$1:$1048576,24,FALSE),"")), ""),IF($A22&lt;&gt;"",IF(IFERROR(VLOOKUP($A22,'5. Company (current_at exit)'!$1:$1048576,24,FALSE),"")="","",IFERROR(VLOOKUP($A22,'5. Company (current_at exit)'!$1:$1048576,24,FALSE),"")), ""))</f>
        <v/>
      </c>
      <c r="AL22" s="403" t="str">
        <f>IF($A22&lt;&gt;"",IF(IFERROR(VLOOKUP($A22,'5. Company (current_at exit)'!$1:$1048576,25,FALSE),"")="","",IFERROR(VLOOKUP($A22,'5. Company (current_at exit)'!$1:$1048576,25,FALSE),"")), "")</f>
        <v/>
      </c>
      <c r="AM22" s="17" t="str">
        <f>IF($A22&lt;&gt;"",IF(IFERROR(VLOOKUP($A22,'5. Company (current_at exit)'!$1:$1048576,26,FALSE),"")="","Mandatory: Tab 5",IFERROR(VLOOKUP($A22,'5. Company (current_at exit)'!$1:$1048576,26,FALSE),"")), "")</f>
        <v/>
      </c>
      <c r="AN22" s="17" t="str">
        <f>IF($A22&lt;&gt;"",IF(IFERROR(VLOOKUP($A22,'5. Company (current_at exit)'!$1:$1048576,27,FALSE),"")="","Mandatory: Tab 5",IFERROR(VLOOKUP($A22,'5. Company (current_at exit)'!$1:$1048576,27,FALSE),"")), "")</f>
        <v/>
      </c>
      <c r="AO22" s="17" t="str">
        <f>IF($A22&lt;&gt;"",IF(IFERROR(VLOOKUP($A22,'5. Company (current_at exit)'!$1:$1048576,28,FALSE),"")="","Mandatory: Tab 5",IFERROR(VLOOKUP($A22,'5. Company (current_at exit)'!$1:$1048576,28,FALSE),"")), "")</f>
        <v/>
      </c>
      <c r="AP22" s="17" t="str">
        <f>IF($A22&lt;&gt;"",IF(IFERROR(VLOOKUP($A22,'5. Company (current_at exit)'!$1:$1048576,29,FALSE),"")="","Mandatory: Tab 5",IFERROR(VLOOKUP($A22,'5. Company (current_at exit)'!$1:$1048576,29,FALSE),"")), "")</f>
        <v/>
      </c>
      <c r="AQ22" s="17" t="str">
        <f>IF($A22&lt;&gt;"",IF(IFERROR(VLOOKUP($A22,'5. Company (current_at exit)'!$1:$1048576,30,FALSE),"")="","Mandatory: Tab 5",IFERROR(VLOOKUP($A22,'5. Company (current_at exit)'!$1:$1048576,30,FALSE),"")), "")</f>
        <v/>
      </c>
      <c r="AR22" s="17" t="str">
        <f>IF($A22&lt;&gt;"",IF(IFERROR(VLOOKUP($A22,'5. Company (current_at exit)'!$1:$1048576,31,FALSE),"")="","Mandatory: Tab 5",IFERROR(VLOOKUP($A22,'5. Company (current_at exit)'!$1:$1048576,31,FALSE),"")), "")</f>
        <v/>
      </c>
      <c r="AS22" s="17" t="str">
        <f>IF($A22&lt;&gt;"",IF(IFERROR(VLOOKUP($A22,'5. Company (current_at exit)'!$1:$1048576,32,FALSE),"")="","Mandatory: Tab 5",IFERROR(VLOOKUP($A22,'5. Company (current_at exit)'!$1:$1048576,32,FALSE),"")), "")</f>
        <v/>
      </c>
      <c r="AT22" s="17" t="str">
        <f>IF($A22&lt;&gt;"",IF(IFERROR(VLOOKUP($A22,'5. Company (current_at exit)'!$1:$1048576,33,FALSE),"")="","Mandatory: Tab 5",IFERROR(VLOOKUP($A22,'5. Company (current_at exit)'!$1:$1048576,33,FALSE),"")), "")</f>
        <v/>
      </c>
      <c r="AU22" s="17" t="str">
        <f>IF($A22&lt;&gt;"",IF(IFERROR(VLOOKUP($A22,'5. Company (current_at exit)'!$1:$1048576,34,FALSE),"")="","",IFERROR(VLOOKUP($A22,'5. Company (current_at exit)'!$1:$1048576,34,FALSE),"")), "")</f>
        <v/>
      </c>
      <c r="AV22" s="241" t="str">
        <f>IF($A22&lt;&gt;"",IF(IFERROR(VLOOKUP($A22,'5. Company (current_at exit)'!$1:$1048576,35,FALSE),"")="","",IFERROR(VLOOKUP($A22,'5. Company (current_at exit)'!$1:$1048576,35,FALSE),"")), "")</f>
        <v/>
      </c>
      <c r="AW22" s="17" t="str">
        <f>IF($D22="Fully Exited",IF($A22&lt;&gt;"",IF(IFERROR(VLOOKUP($A22,'5. Company (current_at exit)'!$1:$1048576,36,FALSE),"")="","",IFERROR(VLOOKUP($A22,'5. Company (current_at exit)'!$1:$1048576,36,FALSE),"")), ""),IF($A22&lt;&gt;"",IF(IFERROR(VLOOKUP($A22,'5. Company (current_at exit)'!$1:$1048576,36,FALSE),"")="","",IFERROR(VLOOKUP($A22,'5. Company (current_at exit)'!$1:$1048576,36,FALSE),"")), ""))</f>
        <v/>
      </c>
      <c r="AX22" s="239" t="str">
        <f>IF($A22&lt;&gt;"",IF(IFERROR(VLOOKUP($A22,'5. Company (current_at exit)'!$1:$1048576,37,FALSE),"")="","",IFERROR(VLOOKUP($A22,'5. Company (current_at exit)'!$1:$1048576,37,FALSE),"")), "")</f>
        <v/>
      </c>
      <c r="AY22" s="204" t="str">
        <f>IF($A22&lt;&gt;"",IF(IFERROR(VLOOKUP($A22,'5. Company (current_at exit)'!$1:$1048576,38,FALSE),"")="","",IFERROR(VLOOKUP($A22,'5. Company (current_at exit)'!$1:$1048576,38,FALSE),"")), "")</f>
        <v/>
      </c>
      <c r="AZ22" s="244" t="str">
        <f>IF($A22&lt;&gt;"",IF(IFERROR(VLOOKUP($A22,'5. Company (current_at exit)'!$1:$1048576,39,FALSE),"")="","",IFERROR(VLOOKUP($A22,'5. Company (current_at exit)'!$1:$1048576,39,FALSE),"")), "")</f>
        <v/>
      </c>
      <c r="BA22" s="244" t="str">
        <f>IF($A22&lt;&gt;"",IF(IFERROR(VLOOKUP($A22,'5. Company (current_at exit)'!$1:$1048576,40,FALSE),"")="","",IFERROR(VLOOKUP($A22,'5. Company (current_at exit)'!$1:$1048576,40,FALSE),"")), "")</f>
        <v/>
      </c>
      <c r="BB22" s="244" t="str">
        <f>IF($A22&lt;&gt;"",IF(IFERROR(VLOOKUP($A22,'5. Company (current_at exit)'!$1:$1048576,41,FALSE),"")="","",IFERROR(VLOOKUP($A22,'5. Company (current_at exit)'!$1:$1048576,41,FALSE),"")), "")</f>
        <v/>
      </c>
      <c r="BC22" s="76" t="str">
        <f>IF($A22&lt;&gt;"",IF(IFERROR(VLOOKUP($A22,'5. Company (current_at exit)'!$1:$1048576,42,FALSE),"")="","",IFERROR(VLOOKUP($A22,'5. Company (current_at exit)'!$1:$1048576,42,FALSE),"")), "")</f>
        <v/>
      </c>
      <c r="BD22" s="76" t="str">
        <f>IF($A22&lt;&gt;"",IF(IFERROR(VLOOKUP($A22,'5. Company (current_at exit)'!$1:$1048576,43,FALSE),"")="","",IFERROR(VLOOKUP($A22,'5. Company (current_at exit)'!$1:$1048576,43,FALSE),"")), "")</f>
        <v/>
      </c>
      <c r="BE22" s="239" t="str">
        <f>IF($A22&lt;&gt;"",IF(IFERROR(VLOOKUP($A22,'5. Company (current_at exit)'!$1:$1048576,44,FALSE),"")="","",IFERROR(VLOOKUP($A22,'5. Company (current_at exit)'!$1:$1048576,44,FALSE),"")), "")</f>
        <v/>
      </c>
      <c r="BF22" s="239" t="str">
        <f>IF($A22&lt;&gt;"",IF(IFERROR(VLOOKUP($A22,'5. Company (current_at exit)'!$1:$1048576,45,FALSE),"")="","",IFERROR(VLOOKUP($A22,'5. Company (current_at exit)'!$1:$1048576,45,FALSE),"")), "")</f>
        <v/>
      </c>
      <c r="BG22" s="239" t="str">
        <f>IF($A22&lt;&gt;"",IF(IFERROR(VLOOKUP($A22,'5. Company (current_at exit)'!$1:$1048576,46,FALSE),"")="","",IFERROR(VLOOKUP($A22,'5. Company (current_at exit)'!$1:$1048576,46,FALSE),"")), "")</f>
        <v/>
      </c>
      <c r="BH22" s="239" t="str">
        <f>IF($A22&lt;&gt;"",IF(IFERROR(VLOOKUP($A22,'5. Company (current_at exit)'!$1:$1048576,47,FALSE),"")="","",IFERROR(VLOOKUP($A22,'5. Company (current_at exit)'!$1:$1048576,47,FALSE),"")), "")</f>
        <v/>
      </c>
      <c r="BI22" s="239" t="str">
        <f>IF($A22&lt;&gt;"",IF(IFERROR(VLOOKUP($A22,'5. Company (current_at exit)'!$1:$1048576,48,FALSE),"")="","",IFERROR(VLOOKUP($A22,'5. Company (current_at exit)'!$1:$1048576,48,FALSE),"")), "")</f>
        <v/>
      </c>
      <c r="BJ22" s="360" t="str">
        <f>IF($A22&lt;&gt;"",IF(IFERROR(VLOOKUP($A22,'5. Company (current_at exit)'!$1:$1048576,49,FALSE),"")="","",IFERROR(VLOOKUP($A22,'5. Company (current_at exit)'!$1:$1048576,49,FALSE),"")), "")</f>
        <v/>
      </c>
      <c r="BK22" s="76" t="str">
        <f>IF($A22&lt;&gt;"",IF(IFERROR(VLOOKUP($A22,'5. Company (current_at exit)'!$1:$1048576,50,FALSE),"")="","Mandatory: Tab 5",IFERROR(VLOOKUP($A22,'5. Company (current_at exit)'!$1:$1048576,50,FALSE),"")), "")</f>
        <v/>
      </c>
      <c r="BL22" s="483" t="str">
        <f>IF($A22&lt;&gt;"",IF(IFERROR(VLOOKUP($A22,'5. Company (current_at exit)'!$1:$1048576,51,FALSE),"")="","Mandatory: Tab 5",IFERROR(VLOOKUP($A22,'5. Company (current_at exit)'!$1:$1048576,51,FALSE),"")), "")</f>
        <v/>
      </c>
      <c r="BM22" s="483" t="str">
        <f>IF($A22&lt;&gt;"",IF(IFERROR(VLOOKUP($A22,'5. Company (current_at exit)'!$1:$1048576,52,FALSE),"")="","Mandatory: Tab 5",IFERROR(VLOOKUP($A22,'5. Company (current_at exit)'!$1:$1048576,52,FALSE),"")), "")</f>
        <v/>
      </c>
      <c r="BN22" s="483" t="str">
        <f>IF($A22&lt;&gt;"",IF(IFERROR(VLOOKUP($A22,'5. Company (current_at exit)'!$1:$1048576,53,FALSE),"")="","Mandatory: Tab 5",IFERROR(VLOOKUP($A22,'5. Company (current_at exit)'!$1:$1048576,53,FALSE),"")), "")</f>
        <v/>
      </c>
      <c r="BO22" s="360" t="str">
        <f>IF($A22&lt;&gt;"",IF(IFERROR(VLOOKUP($A22,'5. Company (current_at exit)'!$1:$1048576,54,FALSE),"")="","",IFERROR(VLOOKUP($A22,'5. Company (current_at exit)'!$1:$1048576,54,FALSE),"")), "")</f>
        <v/>
      </c>
      <c r="BP22" s="17" t="str">
        <f>IF($A22&lt;&gt;"",IF(IFERROR(VLOOKUP($A22, '4. Company (at entry)'!$1:$1048576,3,FALSE),"")="","Mandatory: Tab 4",IFERROR(VLOOKUP($A22, '4. Company (at entry)'!$1:$1048576,3,FALSE),"")), "")</f>
        <v/>
      </c>
      <c r="BQ22" s="17" t="str">
        <f>IF($A22&lt;&gt;"",IF(IFERROR(VLOOKUP($A22, '4. Company (at entry)'!$1:$1048576,4,FALSE),"")="","Mandatory: Tab 4",IFERROR(VLOOKUP($A22, '4. Company (at entry)'!$1:$1048576,4,FALSE),"")), "")</f>
        <v/>
      </c>
      <c r="BR22" s="17" t="str">
        <f>IF($A22&lt;&gt;"",IF(IFERROR(VLOOKUP($A22, '4. Company (at entry)'!$1:$1048576,5,FALSE),"")="","Mandatory: Tab 4",IFERROR(VLOOKUP($A22, '4. Company (at entry)'!$1:$1048576,5,FALSE),"")), "")</f>
        <v/>
      </c>
      <c r="BS22" s="17" t="str">
        <f>IF($A22&lt;&gt;"",IF(IFERROR(VLOOKUP($A22, '4. Company (at entry)'!$1:$1048576,6,FALSE),"")="","Mandatory: Tab 4",IFERROR(VLOOKUP($A22, '4. Company (at entry)'!$1:$1048576,6,FALSE),"")), "")</f>
        <v/>
      </c>
      <c r="BT22" s="17" t="str">
        <f>IF($A22&lt;&gt;"",IF(IFERROR(VLOOKUP($A22, '4. Company (at entry)'!$1:$1048576,7,FALSE),"")="","Mandatory: Tab 4",IFERROR(VLOOKUP($A22, '4. Company (at entry)'!$1:$1048576,7,FALSE),"")), "")</f>
        <v/>
      </c>
      <c r="BU22" s="17" t="str">
        <f>IF($A22&lt;&gt;"",IF(IFERROR(VLOOKUP($A22, '4. Company (at entry)'!$1:$1048576,8,FALSE),"")="","Mandatory: Tab 4",IFERROR(VLOOKUP($A22, '4. Company (at entry)'!$1:$1048576,8,FALSE),"")), "")</f>
        <v/>
      </c>
      <c r="BV22" s="17" t="str">
        <f>IF($A22&lt;&gt;"",IF(IFERROR(VLOOKUP($A22, '4. Company (at entry)'!$1:$1048576,9,FALSE),"")="","Mandatory: Tab 4",IFERROR(VLOOKUP($A22, '4. Company (at entry)'!$1:$1048576,9,FALSE),"")), "")</f>
        <v/>
      </c>
      <c r="BW22" s="17" t="str">
        <f>IF($A22&lt;&gt;"",IF(IFERROR(VLOOKUP($A22, '4. Company (at entry)'!$1:$1048576,10,FALSE),"")="","",IFERROR(VLOOKUP($A22, '4. Company (at entry)'!$1:$1048576,10,FALSE),"")), "")</f>
        <v/>
      </c>
      <c r="BX22" s="208" t="str">
        <f>IF($A22&lt;&gt;"",IF(IFERROR(VLOOKUP($A22, '4. Company (at entry)'!$1:$1048576,11,FALSE),"")="","",IFERROR(VLOOKUP($A22, '4. Company (at entry)'!$1:$1048576,11,FALSE),"")), "")</f>
        <v/>
      </c>
      <c r="BY22" s="17" t="str">
        <f>IF($A22&lt;&gt;"",IF(IFERROR(VLOOKUP($A22, '4. Company (at entry)'!$1:$1048576,12,FALSE),"")="","",IFERROR(VLOOKUP($A22, '4. Company (at entry)'!$1:$1048576,12,FALSE),"")), "")</f>
        <v/>
      </c>
      <c r="BZ22" s="360" t="str">
        <f>IF($A22&lt;&gt;"",IF(IFERROR(VLOOKUP($A22, '4. Company (at entry)'!$1:$1048576,13,FALSE),"")="","",IFERROR(VLOOKUP($A22, '4. Company (at entry)'!$1:$1048576,13,FALSE),"")), "")</f>
        <v/>
      </c>
      <c r="CA22" s="17" t="str">
        <f>IF($A22&lt;&gt;"",IF(IFERROR('7. Position (current_at exit)'!F22,"")="", "Mandatory: Tab 7",IFERROR('7. Position (current_at exit)'!F22,"")),"")</f>
        <v/>
      </c>
      <c r="CB22" s="17" t="str">
        <f>IF($D22&lt;&gt;"Pending, Subsequently Closed",IF($A22&lt;&gt;"",IF(IFERROR('7. Position (current_at exit)'!G22,"")="", "Mandatory: Tab 7",IFERROR('7. Position (current_at exit)'!G22,"")),""), IF($A22&lt;&gt;"",IF(IFERROR('7. Position (current_at exit)'!G22,"")="", "",IFERROR('7. Position (current_at exit)'!G22,"")),""))</f>
        <v/>
      </c>
      <c r="CC22" s="17" t="str">
        <f>IF($D22&lt;&gt;"Pending, Subsequently Closed",IF($A22&lt;&gt;"",IF(IFERROR('7. Position (current_at exit)'!H22,"")="", "Mandatory: Tab 7",IFERROR('7. Position (current_at exit)'!H22,"")),""), IF($A22&lt;&gt;"",IF(IFERROR('7. Position (current_at exit)'!H22,"")="", "",IFERROR('7. Position (current_at exit)'!H22,"")),""))</f>
        <v/>
      </c>
      <c r="CD22" s="17" t="str">
        <f>IF($D22&lt;&gt;"Pending, Subsequently Closed",IF($A22&lt;&gt;"",IF(IFERROR('7. Position (current_at exit)'!I22,"")="", "Mandatory: Tab 7",IFERROR('7. Position (current_at exit)'!I22,"")),""), IF($A22&lt;&gt;"",IF(IFERROR('7. Position (current_at exit)'!I22,"")="", "",IFERROR('7. Position (current_at exit)'!I22,"")),""))</f>
        <v/>
      </c>
      <c r="CE22" s="17" t="str">
        <f>IF($D22&lt;&gt;"Pending, Subsequently Closed",IF($A22&lt;&gt;"",IF(IFERROR('7. Position (current_at exit)'!J22,"")="", "Mandatory: Tab 7",IFERROR('7. Position (current_at exit)'!J22,"")),""), IF($A22&lt;&gt;"",IF(IFERROR('7. Position (current_at exit)'!J22,"")="", "",IFERROR('7. Position (current_at exit)'!J22,"")),""))</f>
        <v/>
      </c>
      <c r="CF22" s="208" t="str">
        <f>IF($D22&lt;&gt;"Pending, Subsequently Closed",IF($A22&lt;&gt;"",IF(IFERROR('7. Position (current_at exit)'!K22,"")="", "Mandatory: Tab 7",IFERROR('7. Position (current_at exit)'!K22,"")),""), IF($A22&lt;&gt;"",IF(IFERROR('7. Position (current_at exit)'!K22,"")="", "",IFERROR('7. Position (current_at exit)'!K22,"")),""))</f>
        <v/>
      </c>
      <c r="CG22" s="186" t="str">
        <f>IF($D22&lt;&gt;"Pending, Subsequently Closed",IF($A22&lt;&gt;"",IF(IFERROR('7. Position (current_at exit)'!L22,"")="", "Mandatory: Tab 7",IFERROR('7. Position (current_at exit)'!L22,"")),""), IF($A22&lt;&gt;"",IF(IFERROR('7. Position (current_at exit)'!L22,"")="", "",IFERROR('7. Position (current_at exit)'!L22,"")),""))</f>
        <v/>
      </c>
      <c r="CH22" s="186" t="str">
        <f>IF($D22&lt;&gt;"Pending, Subsequently Closed",IF($A22&lt;&gt;"",IF(IFERROR('7. Position (current_at exit)'!M22,"")="", "Mandatory: Tab 7",IFERROR('7. Position (current_at exit)'!M22,"")),""), IF($A22&lt;&gt;"",IF(IFERROR('7. Position (current_at exit)'!M22,"")="", "",IFERROR('7. Position (current_at exit)'!M22,"")),""))</f>
        <v/>
      </c>
      <c r="CI22" s="186" t="str">
        <f>IF($D22&lt;&gt;"Pending, Subsequently Closed",IF($A22&lt;&gt;"",IF(IFERROR('7. Position (current_at exit)'!N22,"")="", "Mandatory: Tab 7",IFERROR('7. Position (current_at exit)'!N22,"")),""), IF($A22&lt;&gt;"",IF(IFERROR('7. Position (current_at exit)'!N22,"")="", "",IFERROR('7. Position (current_at exit)'!N22,"")),""))</f>
        <v/>
      </c>
      <c r="CJ22" s="408" t="str">
        <f>IF($D22&lt;&gt;"Pending, Subsequently Closed",IF($A22&lt;&gt;"",IF(IFERROR('7. Position (current_at exit)'!O22,"")="", "Mandatory: Tab 7",IFERROR('7. Position (current_at exit)'!O22,"")),""), IF($A22&lt;&gt;"",IF(IFERROR('7. Position (current_at exit)'!O22,"")="", "",IFERROR('7. Position (current_at exit)'!O22,"")),""))</f>
        <v/>
      </c>
      <c r="CK22" s="408" t="str">
        <f>IF($D22&lt;&gt;"Pending, Subsequently Closed",IF($A22&lt;&gt;"",IF(IFERROR('7. Position (current_at exit)'!P22,"")="", "Mandatory: Tab 7",IFERROR('7. Position (current_at exit)'!P22,"")),""), IF($A22&lt;&gt;"",IF(IFERROR('7. Position (current_at exit)'!P22,"")="", "",IFERROR('7. Position (current_at exit)'!P22,"")),""))</f>
        <v/>
      </c>
      <c r="CL22" s="360" t="str">
        <f>IF($A22&lt;&gt;"",IF(IFERROR('7. Position (current_at exit)'!Q22,"")="", "",IFERROR('7. Position (current_at exit)'!Q22,"")),"")</f>
        <v/>
      </c>
      <c r="CM22" s="18" t="str">
        <f>IF($F22&lt;&gt;"Debt",IF($A22&lt;&gt;"",IF(IFERROR('7. Position (current_at exit)'!R22,"")="", "Mandatory: Tab 7",IFERROR('7. Position (current_at exit)'!R22,"")),""), IF($A22&lt;&gt;"",IF(IFERROR('7. Position (current_at exit)'!R22,"")="", "",IFERROR('7. Position (current_at exit)'!R22,"")),""))</f>
        <v/>
      </c>
      <c r="CN22" s="18" t="str">
        <f>IF($F22&lt;&gt;"Debt",IF($A22&lt;&gt;"",IF(IFERROR('7. Position (current_at exit)'!S22,"")="", "Mandatory: Tab 7",IFERROR('7. Position (current_at exit)'!S22,"")),""), IF($A22&lt;&gt;"",IF(IFERROR('7. Position (current_at exit)'!S22,"")="", "",IFERROR('7. Position (current_at exit)'!S22,"")),""))</f>
        <v/>
      </c>
      <c r="CO22" s="17" t="str">
        <f>IF($F22&lt;&gt;"Debt",IF($A22&lt;&gt;"",IF(IFERROR('7. Position (current_at exit)'!T22,"")="", "Mandatory: Tab 7",IFERROR('7. Position (current_at exit)'!T22,"")),""), IF($A22&lt;&gt;"",IF(IFERROR('7. Position (current_at exit)'!T22,"")="", "",IFERROR('7. Position (current_at exit)'!T22,"")),""))</f>
        <v/>
      </c>
      <c r="CP22" s="17" t="str">
        <f>IF($A22&lt;&gt;"",IF(IFERROR('7. Position (current_at exit)'!U22,"")="", "Mandatory: Tab 7",IFERROR('7. Position (current_at exit)'!U22,"")),"")</f>
        <v/>
      </c>
      <c r="CQ22" s="17" t="str">
        <f>IF($F22&lt;&gt;"Debt",IF($A22&lt;&gt;"",IF(IFERROR('7. Position (current_at exit)'!V22,"")="", "Mandatory: Tab 7",IFERROR('7. Position (current_at exit)'!V22,"")),""), IF($A22&lt;&gt;"",IF(IFERROR('7. Position (current_at exit)'!V22,"")="", "",IFERROR('7. Position (current_at exit)'!V22,"")),""))</f>
        <v/>
      </c>
      <c r="CR22" s="16" t="str">
        <f>IF($F22&lt;&gt;"Debt",IF($A22&lt;&gt;"",IF(IFERROR('7. Position (current_at exit)'!W22,"")="", "",IFERROR('7. Position (current_at exit)'!W22,"")),""), IF($A22&lt;&gt;"",IF(IFERROR('7. Position (current_at exit)'!W22,"")="", "",IFERROR('7. Position (current_at exit)'!W22,"")),""))</f>
        <v/>
      </c>
      <c r="CS22" s="80" t="str">
        <f>IF($A22&lt;&gt;"",IF(IFERROR('7. Position (current_at exit)'!X22,"")="", "",IFERROR('7. Position (current_at exit)'!X22,"")),"")</f>
        <v/>
      </c>
      <c r="CT22" s="360" t="str">
        <f>IF($A22&lt;&gt;"",IF(IFERROR('7. Position (current_at exit)'!Y22,"")="", "",IFERROR('7. Position (current_at exit)'!Y22,"")),"")</f>
        <v/>
      </c>
      <c r="CU22" s="159" t="str">
        <f>IF(OR($D22="Fully Exited, No Escrow", $D22="Fully Exited, Escrow Pending", $D22="Fully Exited, Subsequently Closed"), IF($A22&lt;&gt;"",IF(IFERROR('7. Position (current_at exit)'!Z22,"")="", "Mandatory: Tab 7",IFERROR('7. Position (current_at exit)'!Z22,"")),""), IF($A22&lt;&gt;"",IF(IFERROR('7. Position (current_at exit)'!Z22,"")="", "",IFERROR('7. Position (current_at exit)'!Z22,"")),""))</f>
        <v/>
      </c>
      <c r="CV22" s="159" t="str">
        <f>IF(OR($D22="Fully Exited, No Escrow", $D22="Fully Exited, Escrow Pending", $D22="Fully Exited, Subsequently Closed"), IF($A22&lt;&gt;"",IF(IFERROR('7. Position (current_at exit)'!AA22,"")="", "Mandatory: Tab 7",IFERROR('7. Position (current_at exit)'!AA22,"")),""), IF($A22&lt;&gt;"",IF(IFERROR('7. Position (current_at exit)'!AA22,"")="", "",IFERROR('7. Position (current_at exit)'!AA22,"")),""))</f>
        <v/>
      </c>
      <c r="CW22" s="16" t="str">
        <f>IF($D22="Fully Exited",IF($A22&lt;&gt;"",IF(IFERROR('7. Position (current_at exit)'!AB22,"")="", "",IFERROR('7. Position (current_at exit)'!AB22,"")),""), IF($A22&lt;&gt;"",IF(IFERROR('7. Position (current_at exit)'!AB22,"")="", "",IFERROR('7. Position (current_at exit)'!AB22,"")),""))</f>
        <v/>
      </c>
      <c r="CX22" s="360" t="str">
        <f>IF($A22&lt;&gt;"",IF(IFERROR('7. Position (current_at exit)'!AC22,"")="", "",IFERROR('7. Position (current_at exit)'!AC22,"")),"")</f>
        <v/>
      </c>
      <c r="CY22" s="16" t="str">
        <f>IF($D22&lt;&gt;"Pending, Subsequently Closed",IF($A22&lt;&gt;"",IF(IFERROR('7. Position (current_at exit)'!AD22,"")="", "Mandatory: Tab 7",IFERROR('7. Position (current_at exit)'!AD22,"")),""), IF($A22&lt;&gt;"",IF(IFERROR('7. Position (current_at exit)'!AD22,"")="", "",IFERROR('7. Position (current_at exit)'!AD22,"")),""))</f>
        <v/>
      </c>
      <c r="CZ22" s="187" t="str">
        <f>IF($A22&lt;&gt;"",IF(IFERROR('7. Position (current_at exit)'!AE22,"")="", "",IFERROR('7. Position (current_at exit)'!AE22,"")),"")</f>
        <v/>
      </c>
      <c r="DA22" s="76" t="str">
        <f>IF($A22&lt;&gt;"",IF(IFERROR('7. Position (current_at exit)'!AF22,"")="", "",IFERROR('7. Position (current_at exit)'!AF22,"")),"")</f>
        <v/>
      </c>
      <c r="DB22" s="239" t="str">
        <f>IF($A22&lt;&gt;"",IF(IFERROR('7. Position (current_at exit)'!AG22,"")="", "",IFERROR('7. Position (current_at exit)'!AG22,"")),"")</f>
        <v/>
      </c>
      <c r="DC22" s="165" t="str">
        <f>IF($A22&lt;&gt;"",IF(IFERROR('7. Position (current_at exit)'!AH22,"")="", "",IFERROR('7. Position (current_at exit)'!AH22,"")),"")</f>
        <v/>
      </c>
      <c r="DD22" s="165" t="str">
        <f>IF($A22&lt;&gt;"",IF(IFERROR('7. Position (current_at exit)'!AI22,"")="", "",IFERROR('7. Position (current_at exit)'!AI22,"")),"")</f>
        <v/>
      </c>
      <c r="DE22" s="360" t="str">
        <f>IF($A22&lt;&gt;"",IF(IFERROR('7. Position (current_at exit)'!AJ22,"")="", "",IFERROR('7. Position (current_at exit)'!AJ22,"")),"")</f>
        <v/>
      </c>
      <c r="DF22" s="16" t="str">
        <f>IF($A22&lt;&gt;"",IF(IFERROR('7. Position (current_at exit)'!AK22,"")="", "",IFERROR('7. Position (current_at exit)'!AK22,"")),"")</f>
        <v/>
      </c>
      <c r="DG22" s="187" t="str">
        <f>IF($A22&lt;&gt;"",IF(IFERROR('7. Position (current_at exit)'!AL22,"")="", "",IFERROR('7. Position (current_at exit)'!AL22,"")),"")</f>
        <v/>
      </c>
      <c r="DH22" s="76" t="str">
        <f>IF($A22&lt;&gt;"",IF(IFERROR('7. Position (current_at exit)'!AM22,"")="", "",IFERROR('7. Position (current_at exit)'!AM22,"")),"")</f>
        <v/>
      </c>
      <c r="DI22" s="239" t="str">
        <f>IF($A22&lt;&gt;"",IF(IFERROR('7. Position (current_at exit)'!AN22,"")="", "",IFERROR('7. Position (current_at exit)'!AN22,"")),"")</f>
        <v/>
      </c>
      <c r="DJ22" s="165" t="str">
        <f>IF($A22&lt;&gt;"",IF(IFERROR('7. Position (current_at exit)'!AO22,"")="", "",IFERROR('7. Position (current_at exit)'!AO22,"")),"")</f>
        <v/>
      </c>
      <c r="DK22" s="165" t="str">
        <f>IF($A22&lt;&gt;"",IF(IFERROR('7. Position (current_at exit)'!AP22,"")="", "",IFERROR('7. Position (current_at exit)'!AP22,"")),"")</f>
        <v/>
      </c>
      <c r="DL22" s="360" t="str">
        <f>IF($A22&lt;&gt;"",IF(IFERROR('7. Position (current_at exit)'!AQ22,"")="", "",IFERROR('7. Position (current_at exit)'!AQ22,"")),"")</f>
        <v/>
      </c>
      <c r="DM22" s="17" t="str">
        <f>IF(OR($F22="Equity - Publicly Traded", $F22="Equity - Private"), IF($A22&lt;&gt;"",IF(IFERROR('6. Position (at entry)'!N22,"")="", "Mandatory: Tab 6",IFERROR('6. Position (at entry)'!N22,"")),""), IF($A22&lt;&gt;"",IF(IFERROR('6. Position (at entry)'!N22,"")="", "",IFERROR('6. Position (at entry)'!N22,"")),""))</f>
        <v/>
      </c>
      <c r="DN22" s="17" t="str">
        <f>IF(OR($F22="Equity - Publicly Traded", $F22="Equity - Private"), IF($A22&lt;&gt;"",IF(IFERROR('6. Position (at entry)'!O22,"")="", "Mandatory: Tab 6",IFERROR('6. Position (at entry)'!O22,"")),""), IF($A22&lt;&gt;"",IF(IFERROR('6. Position (at entry)'!O22,"")="", "",IFERROR('6. Position (at entry)'!O22,"")),""))</f>
        <v/>
      </c>
      <c r="DO22" s="17" t="str">
        <f>IF(OR($F22="Equity - Publicly Traded", $F22="Equity - Private"), IF($A22&lt;&gt;"",IF(IFERROR('6. Position (at entry)'!P22,"")="", "Mandatory: Tab 6",IFERROR('6. Position (at entry)'!P22,"")),""), IF($A22&lt;&gt;"",IF(IFERROR('6. Position (at entry)'!P22,"")="", "",IFERROR('6. Position (at entry)'!P22,"")),""))</f>
        <v/>
      </c>
      <c r="DP22" s="17" t="str">
        <f>IF(OR($F22="Equity - Publicly Traded", $F22="Equity - Private"), IF($A22&lt;&gt;"",IF(IFERROR('6. Position (at entry)'!Q22,"")="", "Mandatory: Tab 6",IFERROR('6. Position (at entry)'!Q22,"")),""), IF($A22&lt;&gt;"",IF(IFERROR('6. Position (at entry)'!Q22,"")="", "",IFERROR('6. Position (at entry)'!Q22,"")),""))</f>
        <v/>
      </c>
      <c r="DQ22" s="18" t="str">
        <f>IF(OR($F22="Equity - Publicly Traded", $F22="Equity - Private"), IF($A22&lt;&gt;"",IF(IFERROR('6. Position (at entry)'!R22,"")="", "Mandatory: Tab 6",IFERROR('6. Position (at entry)'!R22,"")),""), IF($A22&lt;&gt;"",IF(IFERROR('6. Position (at entry)'!R22,"")="", "",IFERROR('6. Position (at entry)'!R22,"")),""))</f>
        <v/>
      </c>
      <c r="DR22" s="18" t="str">
        <f>IF(OR($F22="Equity - Publicly Traded", $F22="Equity - Private"), IF($A22&lt;&gt;"",IF(IFERROR('6. Position (at entry)'!S22,"")="", "Mandatory: Tab 6",IFERROR('6. Position (at entry)'!S22,"")),""), IF($A22&lt;&gt;"",IF(IFERROR('6. Position (at entry)'!S22,"")="", "",IFERROR('6. Position (at entry)'!S22,"")),""))</f>
        <v/>
      </c>
      <c r="DS22" s="17" t="str">
        <f>IF(OR($F22="Equity - Publicly Traded", $F22="Equity - Private"), IF($A22&lt;&gt;"",IF(IFERROR('6. Position (at entry)'!T22,"")="", "Mandatory: Tab 6",IFERROR('6. Position (at entry)'!T22,"")),""), IF($A22&lt;&gt;"",IF(IFERROR('6. Position (at entry)'!T22,"")="", "",IFERROR('6. Position (at entry)'!T22,"")),""))</f>
        <v/>
      </c>
      <c r="DT22" s="16" t="str">
        <f>IF(OR($F22="Equity - Publicly Traded", $F22="Equity - Private"), IF($A22&lt;&gt;"",IF(IFERROR('6. Position (at entry)'!U22,"")="", "Mandatory: Tab 6",IFERROR('6. Position (at entry)'!U22,"")),""), IF($A22&lt;&gt;"",IF(IFERROR('6. Position (at entry)'!U22,"")="", "",IFERROR('6. Position (at entry)'!U22,"")),""))</f>
        <v/>
      </c>
      <c r="DU22" s="16" t="str">
        <f>IF(OR($F22="Equity - Publicly Traded", $F22="Equity - Private"), IF($A22&lt;&gt;"",IF(IFERROR('6. Position (at entry)'!V22,"")="", "",IFERROR('6. Position (at entry)'!V22,"")),""), IF($A22&lt;&gt;"",IF(IFERROR('6. Position (at entry)'!V22,"")="", "",IFERROR('6. Position (at entry)'!V22,"")),""))</f>
        <v/>
      </c>
      <c r="DV22" s="239" t="str">
        <f>IF(OR($F22="Equity - Publicly Traded", $F22="Equity - Private"), IF($A22&lt;&gt;"",IF(IFERROR('6. Position (at entry)'!W22,"")="", "",IFERROR('6. Position (at entry)'!W22,"")),""), IF($A22&lt;&gt;"",IF(IFERROR('6. Position (at entry)'!W22,"")="", "",IFERROR('6. Position (at entry)'!W22,"")),""))</f>
        <v/>
      </c>
      <c r="DW22" s="239" t="str">
        <f>IF(OR($F22="Equity - Publicly Traded", $F22="Equity - Private"), IF($A22&lt;&gt;"",IF(IFERROR('6. Position (at entry)'!X22,"")="", "",IFERROR('6. Position (at entry)'!X22,"")),""), IF($A22&lt;&gt;"",IF(IFERROR('6. Position (at entry)'!X22,"")="", "",IFERROR('6. Position (at entry)'!X22,"")),""))</f>
        <v/>
      </c>
      <c r="DX22" s="239" t="str">
        <f>IF(OR($F22="Equity - Publicly Traded", $F22="Equity - Private"), IF($A22&lt;&gt;"",IF(IFERROR('6. Position (at entry)'!Y22,"")="", "",IFERROR('6. Position (at entry)'!Y22,"")),""), IF($A22&lt;&gt;"",IF(IFERROR('6. Position (at entry)'!Y22,"")="", "",IFERROR('6. Position (at entry)'!Y22,"")),""))</f>
        <v/>
      </c>
      <c r="DY22" s="360" t="str">
        <f>IF($A22&lt;&gt;"",IF(IFERROR('6. Position (at entry)'!Z22,"")="", "",IFERROR('6. Position (at entry)'!Z22,"")),"")</f>
        <v/>
      </c>
      <c r="DZ22" s="76" t="str">
        <f>IF($A22&lt;&gt;"",IF(IFERROR('6. Position (at entry)'!AA22,"")="", "",IFERROR('6. Position (at entry)'!AA22,"")),"")</f>
        <v/>
      </c>
      <c r="EA22" s="76" t="str">
        <f>IF($A22&lt;&gt;"",IF(IFERROR('6. Position (at entry)'!AB22,"")="", "",IFERROR('6. Position (at entry)'!AB22,"")),"")</f>
        <v/>
      </c>
      <c r="EB22" s="78" t="str">
        <f>IF($A22&lt;&gt;"",IF(IFERROR('6. Position (at entry)'!AC22,"")="", "",IFERROR('6. Position (at entry)'!AC22,"")),"")</f>
        <v/>
      </c>
      <c r="EC22" s="78" t="str">
        <f>IF($A22&lt;&gt;"",IF(IFERROR('6. Position (at entry)'!AD22,"")="", "",IFERROR('6. Position (at entry)'!AD22,"")),"")</f>
        <v/>
      </c>
      <c r="ED22" s="226" t="str">
        <f>IF($A22&lt;&gt;"",IF(IFERROR('6. Position (at entry)'!AE22,"")="", "",IFERROR('6. Position (at entry)'!AE22,"")),"")</f>
        <v/>
      </c>
      <c r="EE22" s="80" t="str">
        <f>IF($A22&lt;&gt;"",IF(IFERROR('6. Position (at entry)'!AF22,"")="", "",IFERROR('6. Position (at entry)'!AF22,"")),"")</f>
        <v/>
      </c>
      <c r="EF22" s="80" t="str">
        <f>IF($A22&lt;&gt;"",IF(IFERROR('6. Position (at entry)'!AG22,"")="", "",IFERROR('6. Position (at entry)'!AG22,"")),"")</f>
        <v/>
      </c>
      <c r="EG22" s="80" t="str">
        <f>IF($A22&lt;&gt;"",IF(IFERROR('6. Position (at entry)'!AH22,"")="", "",IFERROR('6. Position (at entry)'!AH22,"")),"")</f>
        <v/>
      </c>
      <c r="EH22" s="360" t="str">
        <f>IF($A22&lt;&gt;"",IF(IFERROR('6. Position (at entry)'!AI22,"")="", "",IFERROR('6. Position (at entry)'!AI22,"")),"")</f>
        <v/>
      </c>
    </row>
    <row r="23" spans="1:138" ht="15" customHeight="1" x14ac:dyDescent="0.2">
      <c r="A23" s="16" t="str">
        <f>IF(ISBLANK('6. Position (at entry)'!A23), "", '6. Position (at entry)'!A23)</f>
        <v/>
      </c>
      <c r="B23" s="347" t="str">
        <f>IF($A23&lt;&gt;"",IF(IFERROR('6. Position (at entry)'!B23,"")="", "Mandatory: Tab 6",IFERROR('6. Position (at entry)'!B23,"")),"")</f>
        <v/>
      </c>
      <c r="C23" s="16" t="str">
        <f>IF($A23&lt;&gt;"",IF(IFERROR(VLOOKUP($A23, '4. Company (at entry)'!$1:$1048576,2,FALSE),"")="","Mandatory: Tab 4",IFERROR(VLOOKUP($A23, '4. Company (at entry)'!$1:$1048576,2,FALSE),"")), "")</f>
        <v/>
      </c>
      <c r="D23" s="16" t="str">
        <f>IF($A23&lt;&gt;"",IF(IFERROR('7. Position (current_at exit)'!D23,"")="", "Mandatory: Tab 7",IFERROR('7. Position (current_at exit)'!D23,"")),"")</f>
        <v/>
      </c>
      <c r="E23" s="16" t="str">
        <f>IF($A23&lt;&gt;"",IF(IFERROR('7. Position (current_at exit)'!E23,"")="", "Mandatory: Tab 7",IFERROR('7. Position (current_at exit)'!E23,"")),"")</f>
        <v/>
      </c>
      <c r="F23" s="16" t="str">
        <f>IF($A23&lt;&gt;"",IF(IFERROR('6. Position (at entry)'!D23,"")="", "Mandatory: Tab 6",IFERROR('6. Position (at entry)'!D23,"")),"")</f>
        <v/>
      </c>
      <c r="G23" s="16" t="str">
        <f>IF($A23&lt;&gt;"",IF(IFERROR('6. Position (at entry)'!E23,"")="", "Mandatory: Tab 6",IFERROR('6. Position (at entry)'!E23,"")),"")</f>
        <v/>
      </c>
      <c r="H23" s="16" t="str">
        <f>IF($A23&lt;&gt;"",IF(IFERROR('6. Position (at entry)'!F23,"")="", "Mandatory: Tab 6",IFERROR('6. Position (at entry)'!F23,"")),"")</f>
        <v/>
      </c>
      <c r="I23" s="16" t="str">
        <f>IF($A23&lt;&gt;"",IF(IFERROR('6. Position (at entry)'!G23,"")="", "Mandatory: Tab 6",IFERROR('6. Position (at entry)'!G23,"")),"")</f>
        <v/>
      </c>
      <c r="J23" s="16" t="str">
        <f>IF($A23&lt;&gt;"",IF(IFERROR('6. Position (at entry)'!H23,"")="", "Mandatory: Tab 6",IFERROR('6. Position (at entry)'!H23,"")),"")</f>
        <v/>
      </c>
      <c r="K23" s="159" t="str">
        <f>IF($A23&lt;&gt;"",IF(IFERROR('6. Position (at entry)'!I23,"")="", "Mandatory: Tab 6",IFERROR('6. Position (at entry)'!I23,"")),"")</f>
        <v/>
      </c>
      <c r="L23" s="16" t="str">
        <f>IF($A23&lt;&gt;"",IF(IFERROR('6. Position (at entry)'!J23,"")="", "Mandatory: Tab 6",IFERROR('6. Position (at entry)'!J23,"")),"")</f>
        <v/>
      </c>
      <c r="M23" s="16" t="str">
        <f>IF($A23&lt;&gt;"",IF(IFERROR('6. Position (at entry)'!K23,"")="", "Mandatory: Tab 6",IFERROR('6. Position (at entry)'!K23,"")),"")</f>
        <v/>
      </c>
      <c r="N23" s="16" t="str">
        <f>IF($A23&lt;&gt;"",IF(IFERROR('6. Position (at entry)'!L23,"")="", "",IFERROR('6. Position (at entry)'!L23,"")),"")</f>
        <v/>
      </c>
      <c r="O23" s="360" t="str">
        <f>IF($A23&lt;&gt;"",IF(IFERROR('6. Position (at entry)'!M23,"")="", "",IFERROR('6. Position (at entry)'!M23,"")),"")</f>
        <v/>
      </c>
      <c r="P23" s="16" t="str">
        <f>IF($A23&lt;&gt;"",IF(IFERROR(VLOOKUP($A23,'5. Company (current_at exit)'!$1:$1048576,3,FALSE),"")="","",IFERROR(VLOOKUP($A23,'5. Company (current_at exit)'!$1:$1048576,3,FALSE),"")), "")</f>
        <v/>
      </c>
      <c r="Q23" s="16" t="str">
        <f>IF($A23&lt;&gt;"",IF(IFERROR(VLOOKUP($A23,'5. Company (current_at exit)'!$1:$1048576,4,FALSE),"")="","",IFERROR(VLOOKUP($A23,'5. Company (current_at exit)'!$1:$1048576,4,FALSE),"")), "")</f>
        <v/>
      </c>
      <c r="R23" s="16" t="str">
        <f>IF($A23&lt;&gt;"",IF(IFERROR(VLOOKUP($A23,'5. Company (current_at exit)'!$1:$1048576,5,FALSE),"")="","",IFERROR(VLOOKUP($A23,'5. Company (current_at exit)'!$1:$1048576,5,FALSE),"")), "")</f>
        <v/>
      </c>
      <c r="S23" s="16" t="str">
        <f>IF($A23&lt;&gt;"",IF(IFERROR(VLOOKUP($A23,'5. Company (current_at exit)'!$1:$1048576,6,FALSE),"")="","",IFERROR(VLOOKUP($A23,'5. Company (current_at exit)'!$1:$1048576,6,FALSE),"")), "")</f>
        <v/>
      </c>
      <c r="T23" s="16" t="str">
        <f>IF($A23&lt;&gt;"",IF(IFERROR(VLOOKUP($A23,'5. Company (current_at exit)'!$1:$1048576,7,FALSE),"")="","Mandatory: Tab 5",IFERROR(VLOOKUP($A23,'5. Company (current_at exit)'!$1:$1048576,7,FALSE),"")), "")</f>
        <v/>
      </c>
      <c r="U23" s="72" t="str">
        <f>IF($A23&lt;&gt;"",IF(IFERROR(VLOOKUP($A23,'5. Company (current_at exit)'!$1:$1048576,8,FALSE),"")="","Mandatory: Tab 5",IFERROR(VLOOKUP($A23,'5. Company (current_at exit)'!$1:$1048576,8,FALSE),"")), "")</f>
        <v/>
      </c>
      <c r="V23" s="16" t="str">
        <f>IF($A23&lt;&gt;"",IF(IFERROR(VLOOKUP($A23,'5. Company (current_at exit)'!$1:$1048576,9,FALSE),"")="","",IFERROR(VLOOKUP($A23,'5. Company (current_at exit)'!$1:$1048576,9,FALSE),"")), "")</f>
        <v/>
      </c>
      <c r="W23" s="16" t="str">
        <f>IF($A23&lt;&gt;"",IF(IFERROR(VLOOKUP($A23,'5. Company (current_at exit)'!$1:$1048576,10,FALSE),"")="","Mandatory: Tab 5",IFERROR(VLOOKUP($A23,'5. Company (current_at exit)'!$1:$1048576,10,FALSE),"")), "")</f>
        <v/>
      </c>
      <c r="X23" s="73" t="str">
        <f>IF($A23&lt;&gt;"",IF(IFERROR(VLOOKUP($A23,'5. Company (current_at exit)'!$1:$1048576,11,FALSE),"")="","Mandatory: Tab 5",IFERROR(VLOOKUP($A23,'5. Company (current_at exit)'!$1:$1048576,11,FALSE),"")), "")</f>
        <v/>
      </c>
      <c r="Y23" s="73" t="str">
        <f>IF($A23&lt;&gt;"",IF(IFERROR(VLOOKUP($A23,'5. Company (current_at exit)'!$1:$1048576,12,FALSE),"")="","",IFERROR(VLOOKUP($A23,'5. Company (current_at exit)'!$1:$1048576,12,FALSE),"")), "")</f>
        <v/>
      </c>
      <c r="Z23" s="73" t="str">
        <f>IF($A23&lt;&gt;"",IF(IFERROR(VLOOKUP($A23,'5. Company (current_at exit)'!$1:$1048576,13,FALSE),"")="","",IFERROR(VLOOKUP($A23,'5. Company (current_at exit)'!$1:$1048576,13,FALSE),"")), "")</f>
        <v/>
      </c>
      <c r="AA23" s="16" t="str">
        <f>IF($A23&lt;&gt;"",IF(IFERROR(VLOOKUP($A23,'5. Company (current_at exit)'!$1:$1048576,14,FALSE),"")="","Mandatory: Tab 5",IFERROR(VLOOKUP($A23,'5. Company (current_at exit)'!$1:$1048576,14,FALSE),"")), "")</f>
        <v/>
      </c>
      <c r="AB23" s="16" t="str">
        <f>IF($A23&lt;&gt;"",IF(IFERROR(VLOOKUP($A23,'5. Company (current_at exit)'!$1:$1048576,15,FALSE),"")="","Mandatory: Tab 5",IFERROR(VLOOKUP($A23,'5. Company (current_at exit)'!$1:$1048576,15,FALSE),"")), "")</f>
        <v/>
      </c>
      <c r="AC23" s="76" t="str">
        <f>IF($A23&lt;&gt;"",IF(IFERROR(VLOOKUP($A23,'5. Company (current_at exit)'!$1:$1048576,16,FALSE),"")="","",IFERROR(VLOOKUP($A23,'5. Company (current_at exit)'!$1:$1048576,16,FALSE),"")), "")</f>
        <v/>
      </c>
      <c r="AD23" s="16" t="str">
        <f>IF($A23&lt;&gt;"",IF(IFERROR(VLOOKUP($A23,'5. Company (current_at exit)'!$1:$1048576,17,FALSE),"")="","",IFERROR(VLOOKUP($A23,'5. Company (current_at exit)'!$1:$1048576,17,FALSE),"")), "")</f>
        <v/>
      </c>
      <c r="AE23" s="401" t="str">
        <f>IF($A23&lt;&gt;"",IF(IFERROR(VLOOKUP($A23,'5. Company (current_at exit)'!$1:$1048576,18,FALSE),"")="","",IFERROR(VLOOKUP($A23,'5. Company (current_at exit)'!$1:$1048576,18,FALSE),"")), "")</f>
        <v/>
      </c>
      <c r="AF23" s="16" t="str">
        <f>IF($A23&lt;&gt;"",IF(IFERROR(VLOOKUP($A23,'5. Company (current_at exit)'!$1:$1048576,19,FALSE),"")="","Mandatory: Tab 5",IFERROR(VLOOKUP($A23,'5. Company (current_at exit)'!$1:$1048576,19,FALSE),"")), "")</f>
        <v/>
      </c>
      <c r="AG23" s="159" t="str">
        <f>IF($AF23="Yes",IF($A23&lt;&gt;"",IF(IFERROR(VLOOKUP($A23,'5. Company (current_at exit)'!$1:$1048576,20,FALSE),"")="","Mandatory: Tab 5",IFERROR(VLOOKUP($A23,'5. Company (current_at exit)'!$1:$1048576,20,FALSE),"")), ""),IF($A23&lt;&gt;"",IF(IFERROR(VLOOKUP($A23,'5. Company (current_at exit)'!$1:$1048576,20,FALSE),"")="","",IFERROR(VLOOKUP($A23,'5. Company (current_at exit)'!$1:$1048576,20,FALSE),"")), ""))</f>
        <v/>
      </c>
      <c r="AH23" s="159" t="str">
        <f>IF($AF23="Yes",IF($A23&lt;&gt;"",IF(IFERROR(VLOOKUP($A23,'5. Company (current_at exit)'!$1:$1048576,21,FALSE),"")="","Mandatory: Tab 5",IFERROR(VLOOKUP($A23,'5. Company (current_at exit)'!$1:$1048576,21,FALSE),"")), ""),IF($A23&lt;&gt;"",IF(IFERROR(VLOOKUP($A23,'5. Company (current_at exit)'!$1:$1048576,21,FALSE),"")="","",IFERROR(VLOOKUP($A23,'5. Company (current_at exit)'!$1:$1048576,21,FALSE),"")), ""))</f>
        <v/>
      </c>
      <c r="AI23" s="69" t="str">
        <f>IF($AF23="Yes",IF($A23&lt;&gt;"",IF(IFERROR(VLOOKUP($A23,'5. Company (current_at exit)'!$1:$1048576,22,FALSE),"")="","Mandatory: Tab 5",IFERROR(VLOOKUP($A23,'5. Company (current_at exit)'!$1:$1048576,22,FALSE),"")), ""),IF($A23&lt;&gt;"",IF(IFERROR(VLOOKUP($A23,'5. Company (current_at exit)'!$1:$1048576,22,FALSE),"")="","",IFERROR(VLOOKUP($A23,'5. Company (current_at exit)'!$1:$1048576,22,FALSE),"")), ""))</f>
        <v/>
      </c>
      <c r="AJ23" s="69" t="str">
        <f>IF($AF23="Yes",IF($A23&lt;&gt;"",IF(IFERROR(VLOOKUP($A23,'5. Company (current_at exit)'!$1:$1048576,23,FALSE),"")="","Mandatory: Tab 5",IFERROR(VLOOKUP($A23,'5. Company (current_at exit)'!$1:$1048576,23,FALSE),"")), ""),IF($A23&lt;&gt;"",IF(IFERROR(VLOOKUP($A23,'5. Company (current_at exit)'!$1:$1048576,23,FALSE),"")="","",IFERROR(VLOOKUP($A23,'5. Company (current_at exit)'!$1:$1048576,23,FALSE),"")), ""))</f>
        <v/>
      </c>
      <c r="AK23" s="159" t="str">
        <f>IF($AF23="Yes",IF($A23&lt;&gt;"",IF(IFERROR(VLOOKUP($A23,'5. Company (current_at exit)'!$1:$1048576,24,FALSE),"")="","",IFERROR(VLOOKUP($A23,'5. Company (current_at exit)'!$1:$1048576,24,FALSE),"")), ""),IF($A23&lt;&gt;"",IF(IFERROR(VLOOKUP($A23,'5. Company (current_at exit)'!$1:$1048576,24,FALSE),"")="","",IFERROR(VLOOKUP($A23,'5. Company (current_at exit)'!$1:$1048576,24,FALSE),"")), ""))</f>
        <v/>
      </c>
      <c r="AL23" s="403" t="str">
        <f>IF($A23&lt;&gt;"",IF(IFERROR(VLOOKUP($A23,'5. Company (current_at exit)'!$1:$1048576,25,FALSE),"")="","",IFERROR(VLOOKUP($A23,'5. Company (current_at exit)'!$1:$1048576,25,FALSE),"")), "")</f>
        <v/>
      </c>
      <c r="AM23" s="17" t="str">
        <f>IF($A23&lt;&gt;"",IF(IFERROR(VLOOKUP($A23,'5. Company (current_at exit)'!$1:$1048576,26,FALSE),"")="","Mandatory: Tab 5",IFERROR(VLOOKUP($A23,'5. Company (current_at exit)'!$1:$1048576,26,FALSE),"")), "")</f>
        <v/>
      </c>
      <c r="AN23" s="17" t="str">
        <f>IF($A23&lt;&gt;"",IF(IFERROR(VLOOKUP($A23,'5. Company (current_at exit)'!$1:$1048576,27,FALSE),"")="","Mandatory: Tab 5",IFERROR(VLOOKUP($A23,'5. Company (current_at exit)'!$1:$1048576,27,FALSE),"")), "")</f>
        <v/>
      </c>
      <c r="AO23" s="17" t="str">
        <f>IF($A23&lt;&gt;"",IF(IFERROR(VLOOKUP($A23,'5. Company (current_at exit)'!$1:$1048576,28,FALSE),"")="","Mandatory: Tab 5",IFERROR(VLOOKUP($A23,'5. Company (current_at exit)'!$1:$1048576,28,FALSE),"")), "")</f>
        <v/>
      </c>
      <c r="AP23" s="17" t="str">
        <f>IF($A23&lt;&gt;"",IF(IFERROR(VLOOKUP($A23,'5. Company (current_at exit)'!$1:$1048576,29,FALSE),"")="","Mandatory: Tab 5",IFERROR(VLOOKUP($A23,'5. Company (current_at exit)'!$1:$1048576,29,FALSE),"")), "")</f>
        <v/>
      </c>
      <c r="AQ23" s="17" t="str">
        <f>IF($A23&lt;&gt;"",IF(IFERROR(VLOOKUP($A23,'5. Company (current_at exit)'!$1:$1048576,30,FALSE),"")="","Mandatory: Tab 5",IFERROR(VLOOKUP($A23,'5. Company (current_at exit)'!$1:$1048576,30,FALSE),"")), "")</f>
        <v/>
      </c>
      <c r="AR23" s="17" t="str">
        <f>IF($A23&lt;&gt;"",IF(IFERROR(VLOOKUP($A23,'5. Company (current_at exit)'!$1:$1048576,31,FALSE),"")="","Mandatory: Tab 5",IFERROR(VLOOKUP($A23,'5. Company (current_at exit)'!$1:$1048576,31,FALSE),"")), "")</f>
        <v/>
      </c>
      <c r="AS23" s="17" t="str">
        <f>IF($A23&lt;&gt;"",IF(IFERROR(VLOOKUP($A23,'5. Company (current_at exit)'!$1:$1048576,32,FALSE),"")="","Mandatory: Tab 5",IFERROR(VLOOKUP($A23,'5. Company (current_at exit)'!$1:$1048576,32,FALSE),"")), "")</f>
        <v/>
      </c>
      <c r="AT23" s="17" t="str">
        <f>IF($A23&lt;&gt;"",IF(IFERROR(VLOOKUP($A23,'5. Company (current_at exit)'!$1:$1048576,33,FALSE),"")="","Mandatory: Tab 5",IFERROR(VLOOKUP($A23,'5. Company (current_at exit)'!$1:$1048576,33,FALSE),"")), "")</f>
        <v/>
      </c>
      <c r="AU23" s="17" t="str">
        <f>IF($A23&lt;&gt;"",IF(IFERROR(VLOOKUP($A23,'5. Company (current_at exit)'!$1:$1048576,34,FALSE),"")="","",IFERROR(VLOOKUP($A23,'5. Company (current_at exit)'!$1:$1048576,34,FALSE),"")), "")</f>
        <v/>
      </c>
      <c r="AV23" s="241" t="str">
        <f>IF($A23&lt;&gt;"",IF(IFERROR(VLOOKUP($A23,'5. Company (current_at exit)'!$1:$1048576,35,FALSE),"")="","",IFERROR(VLOOKUP($A23,'5. Company (current_at exit)'!$1:$1048576,35,FALSE),"")), "")</f>
        <v/>
      </c>
      <c r="AW23" s="17" t="str">
        <f>IF($D23="Fully Exited",IF($A23&lt;&gt;"",IF(IFERROR(VLOOKUP($A23,'5. Company (current_at exit)'!$1:$1048576,36,FALSE),"")="","",IFERROR(VLOOKUP($A23,'5. Company (current_at exit)'!$1:$1048576,36,FALSE),"")), ""),IF($A23&lt;&gt;"",IF(IFERROR(VLOOKUP($A23,'5. Company (current_at exit)'!$1:$1048576,36,FALSE),"")="","",IFERROR(VLOOKUP($A23,'5. Company (current_at exit)'!$1:$1048576,36,FALSE),"")), ""))</f>
        <v/>
      </c>
      <c r="AX23" s="239" t="str">
        <f>IF($A23&lt;&gt;"",IF(IFERROR(VLOOKUP($A23,'5. Company (current_at exit)'!$1:$1048576,37,FALSE),"")="","",IFERROR(VLOOKUP($A23,'5. Company (current_at exit)'!$1:$1048576,37,FALSE),"")), "")</f>
        <v/>
      </c>
      <c r="AY23" s="204" t="str">
        <f>IF($A23&lt;&gt;"",IF(IFERROR(VLOOKUP($A23,'5. Company (current_at exit)'!$1:$1048576,38,FALSE),"")="","",IFERROR(VLOOKUP($A23,'5. Company (current_at exit)'!$1:$1048576,38,FALSE),"")), "")</f>
        <v/>
      </c>
      <c r="AZ23" s="244" t="str">
        <f>IF($A23&lt;&gt;"",IF(IFERROR(VLOOKUP($A23,'5. Company (current_at exit)'!$1:$1048576,39,FALSE),"")="","",IFERROR(VLOOKUP($A23,'5. Company (current_at exit)'!$1:$1048576,39,FALSE),"")), "")</f>
        <v/>
      </c>
      <c r="BA23" s="244" t="str">
        <f>IF($A23&lt;&gt;"",IF(IFERROR(VLOOKUP($A23,'5. Company (current_at exit)'!$1:$1048576,40,FALSE),"")="","",IFERROR(VLOOKUP($A23,'5. Company (current_at exit)'!$1:$1048576,40,FALSE),"")), "")</f>
        <v/>
      </c>
      <c r="BB23" s="244" t="str">
        <f>IF($A23&lt;&gt;"",IF(IFERROR(VLOOKUP($A23,'5. Company (current_at exit)'!$1:$1048576,41,FALSE),"")="","",IFERROR(VLOOKUP($A23,'5. Company (current_at exit)'!$1:$1048576,41,FALSE),"")), "")</f>
        <v/>
      </c>
      <c r="BC23" s="76" t="str">
        <f>IF($A23&lt;&gt;"",IF(IFERROR(VLOOKUP($A23,'5. Company (current_at exit)'!$1:$1048576,42,FALSE),"")="","",IFERROR(VLOOKUP($A23,'5. Company (current_at exit)'!$1:$1048576,42,FALSE),"")), "")</f>
        <v/>
      </c>
      <c r="BD23" s="76" t="str">
        <f>IF($A23&lt;&gt;"",IF(IFERROR(VLOOKUP($A23,'5. Company (current_at exit)'!$1:$1048576,43,FALSE),"")="","",IFERROR(VLOOKUP($A23,'5. Company (current_at exit)'!$1:$1048576,43,FALSE),"")), "")</f>
        <v/>
      </c>
      <c r="BE23" s="239" t="str">
        <f>IF($A23&lt;&gt;"",IF(IFERROR(VLOOKUP($A23,'5. Company (current_at exit)'!$1:$1048576,44,FALSE),"")="","",IFERROR(VLOOKUP($A23,'5. Company (current_at exit)'!$1:$1048576,44,FALSE),"")), "")</f>
        <v/>
      </c>
      <c r="BF23" s="239" t="str">
        <f>IF($A23&lt;&gt;"",IF(IFERROR(VLOOKUP($A23,'5. Company (current_at exit)'!$1:$1048576,45,FALSE),"")="","",IFERROR(VLOOKUP($A23,'5. Company (current_at exit)'!$1:$1048576,45,FALSE),"")), "")</f>
        <v/>
      </c>
      <c r="BG23" s="239" t="str">
        <f>IF($A23&lt;&gt;"",IF(IFERROR(VLOOKUP($A23,'5. Company (current_at exit)'!$1:$1048576,46,FALSE),"")="","",IFERROR(VLOOKUP($A23,'5. Company (current_at exit)'!$1:$1048576,46,FALSE),"")), "")</f>
        <v/>
      </c>
      <c r="BH23" s="239" t="str">
        <f>IF($A23&lt;&gt;"",IF(IFERROR(VLOOKUP($A23,'5. Company (current_at exit)'!$1:$1048576,47,FALSE),"")="","",IFERROR(VLOOKUP($A23,'5. Company (current_at exit)'!$1:$1048576,47,FALSE),"")), "")</f>
        <v/>
      </c>
      <c r="BI23" s="239" t="str">
        <f>IF($A23&lt;&gt;"",IF(IFERROR(VLOOKUP($A23,'5. Company (current_at exit)'!$1:$1048576,48,FALSE),"")="","",IFERROR(VLOOKUP($A23,'5. Company (current_at exit)'!$1:$1048576,48,FALSE),"")), "")</f>
        <v/>
      </c>
      <c r="BJ23" s="360" t="str">
        <f>IF($A23&lt;&gt;"",IF(IFERROR(VLOOKUP($A23,'5. Company (current_at exit)'!$1:$1048576,49,FALSE),"")="","",IFERROR(VLOOKUP($A23,'5. Company (current_at exit)'!$1:$1048576,49,FALSE),"")), "")</f>
        <v/>
      </c>
      <c r="BK23" s="76" t="str">
        <f>IF($A23&lt;&gt;"",IF(IFERROR(VLOOKUP($A23,'5. Company (current_at exit)'!$1:$1048576,50,FALSE),"")="","Mandatory: Tab 5",IFERROR(VLOOKUP($A23,'5. Company (current_at exit)'!$1:$1048576,50,FALSE),"")), "")</f>
        <v/>
      </c>
      <c r="BL23" s="483" t="str">
        <f>IF($A23&lt;&gt;"",IF(IFERROR(VLOOKUP($A23,'5. Company (current_at exit)'!$1:$1048576,51,FALSE),"")="","Mandatory: Tab 5",IFERROR(VLOOKUP($A23,'5. Company (current_at exit)'!$1:$1048576,51,FALSE),"")), "")</f>
        <v/>
      </c>
      <c r="BM23" s="483" t="str">
        <f>IF($A23&lt;&gt;"",IF(IFERROR(VLOOKUP($A23,'5. Company (current_at exit)'!$1:$1048576,52,FALSE),"")="","Mandatory: Tab 5",IFERROR(VLOOKUP($A23,'5. Company (current_at exit)'!$1:$1048576,52,FALSE),"")), "")</f>
        <v/>
      </c>
      <c r="BN23" s="483" t="str">
        <f>IF($A23&lt;&gt;"",IF(IFERROR(VLOOKUP($A23,'5. Company (current_at exit)'!$1:$1048576,53,FALSE),"")="","Mandatory: Tab 5",IFERROR(VLOOKUP($A23,'5. Company (current_at exit)'!$1:$1048576,53,FALSE),"")), "")</f>
        <v/>
      </c>
      <c r="BO23" s="360" t="str">
        <f>IF($A23&lt;&gt;"",IF(IFERROR(VLOOKUP($A23,'5. Company (current_at exit)'!$1:$1048576,54,FALSE),"")="","",IFERROR(VLOOKUP($A23,'5. Company (current_at exit)'!$1:$1048576,54,FALSE),"")), "")</f>
        <v/>
      </c>
      <c r="BP23" s="17" t="str">
        <f>IF($A23&lt;&gt;"",IF(IFERROR(VLOOKUP($A23, '4. Company (at entry)'!$1:$1048576,3,FALSE),"")="","Mandatory: Tab 4",IFERROR(VLOOKUP($A23, '4. Company (at entry)'!$1:$1048576,3,FALSE),"")), "")</f>
        <v/>
      </c>
      <c r="BQ23" s="17" t="str">
        <f>IF($A23&lt;&gt;"",IF(IFERROR(VLOOKUP($A23, '4. Company (at entry)'!$1:$1048576,4,FALSE),"")="","Mandatory: Tab 4",IFERROR(VLOOKUP($A23, '4. Company (at entry)'!$1:$1048576,4,FALSE),"")), "")</f>
        <v/>
      </c>
      <c r="BR23" s="17" t="str">
        <f>IF($A23&lt;&gt;"",IF(IFERROR(VLOOKUP($A23, '4. Company (at entry)'!$1:$1048576,5,FALSE),"")="","Mandatory: Tab 4",IFERROR(VLOOKUP($A23, '4. Company (at entry)'!$1:$1048576,5,FALSE),"")), "")</f>
        <v/>
      </c>
      <c r="BS23" s="17" t="str">
        <f>IF($A23&lt;&gt;"",IF(IFERROR(VLOOKUP($A23, '4. Company (at entry)'!$1:$1048576,6,FALSE),"")="","Mandatory: Tab 4",IFERROR(VLOOKUP($A23, '4. Company (at entry)'!$1:$1048576,6,FALSE),"")), "")</f>
        <v/>
      </c>
      <c r="BT23" s="17" t="str">
        <f>IF($A23&lt;&gt;"",IF(IFERROR(VLOOKUP($A23, '4. Company (at entry)'!$1:$1048576,7,FALSE),"")="","Mandatory: Tab 4",IFERROR(VLOOKUP($A23, '4. Company (at entry)'!$1:$1048576,7,FALSE),"")), "")</f>
        <v/>
      </c>
      <c r="BU23" s="17" t="str">
        <f>IF($A23&lt;&gt;"",IF(IFERROR(VLOOKUP($A23, '4. Company (at entry)'!$1:$1048576,8,FALSE),"")="","Mandatory: Tab 4",IFERROR(VLOOKUP($A23, '4. Company (at entry)'!$1:$1048576,8,FALSE),"")), "")</f>
        <v/>
      </c>
      <c r="BV23" s="17" t="str">
        <f>IF($A23&lt;&gt;"",IF(IFERROR(VLOOKUP($A23, '4. Company (at entry)'!$1:$1048576,9,FALSE),"")="","Mandatory: Tab 4",IFERROR(VLOOKUP($A23, '4. Company (at entry)'!$1:$1048576,9,FALSE),"")), "")</f>
        <v/>
      </c>
      <c r="BW23" s="17" t="str">
        <f>IF($A23&lt;&gt;"",IF(IFERROR(VLOOKUP($A23, '4. Company (at entry)'!$1:$1048576,10,FALSE),"")="","",IFERROR(VLOOKUP($A23, '4. Company (at entry)'!$1:$1048576,10,FALSE),"")), "")</f>
        <v/>
      </c>
      <c r="BX23" s="208" t="str">
        <f>IF($A23&lt;&gt;"",IF(IFERROR(VLOOKUP($A23, '4. Company (at entry)'!$1:$1048576,11,FALSE),"")="","",IFERROR(VLOOKUP($A23, '4. Company (at entry)'!$1:$1048576,11,FALSE),"")), "")</f>
        <v/>
      </c>
      <c r="BY23" s="17" t="str">
        <f>IF($A23&lt;&gt;"",IF(IFERROR(VLOOKUP($A23, '4. Company (at entry)'!$1:$1048576,12,FALSE),"")="","",IFERROR(VLOOKUP($A23, '4. Company (at entry)'!$1:$1048576,12,FALSE),"")), "")</f>
        <v/>
      </c>
      <c r="BZ23" s="360" t="str">
        <f>IF($A23&lt;&gt;"",IF(IFERROR(VLOOKUP($A23, '4. Company (at entry)'!$1:$1048576,13,FALSE),"")="","",IFERROR(VLOOKUP($A23, '4. Company (at entry)'!$1:$1048576,13,FALSE),"")), "")</f>
        <v/>
      </c>
      <c r="CA23" s="17" t="str">
        <f>IF($A23&lt;&gt;"",IF(IFERROR('7. Position (current_at exit)'!F23,"")="", "Mandatory: Tab 7",IFERROR('7. Position (current_at exit)'!F23,"")),"")</f>
        <v/>
      </c>
      <c r="CB23" s="17" t="str">
        <f>IF($D23&lt;&gt;"Pending, Subsequently Closed",IF($A23&lt;&gt;"",IF(IFERROR('7. Position (current_at exit)'!G23,"")="", "Mandatory: Tab 7",IFERROR('7. Position (current_at exit)'!G23,"")),""), IF($A23&lt;&gt;"",IF(IFERROR('7. Position (current_at exit)'!G23,"")="", "",IFERROR('7. Position (current_at exit)'!G23,"")),""))</f>
        <v/>
      </c>
      <c r="CC23" s="17" t="str">
        <f>IF($D23&lt;&gt;"Pending, Subsequently Closed",IF($A23&lt;&gt;"",IF(IFERROR('7. Position (current_at exit)'!H23,"")="", "Mandatory: Tab 7",IFERROR('7. Position (current_at exit)'!H23,"")),""), IF($A23&lt;&gt;"",IF(IFERROR('7. Position (current_at exit)'!H23,"")="", "",IFERROR('7. Position (current_at exit)'!H23,"")),""))</f>
        <v/>
      </c>
      <c r="CD23" s="17" t="str">
        <f>IF($D23&lt;&gt;"Pending, Subsequently Closed",IF($A23&lt;&gt;"",IF(IFERROR('7. Position (current_at exit)'!I23,"")="", "Mandatory: Tab 7",IFERROR('7. Position (current_at exit)'!I23,"")),""), IF($A23&lt;&gt;"",IF(IFERROR('7. Position (current_at exit)'!I23,"")="", "",IFERROR('7. Position (current_at exit)'!I23,"")),""))</f>
        <v/>
      </c>
      <c r="CE23" s="17" t="str">
        <f>IF($D23&lt;&gt;"Pending, Subsequently Closed",IF($A23&lt;&gt;"",IF(IFERROR('7. Position (current_at exit)'!J23,"")="", "Mandatory: Tab 7",IFERROR('7. Position (current_at exit)'!J23,"")),""), IF($A23&lt;&gt;"",IF(IFERROR('7. Position (current_at exit)'!J23,"")="", "",IFERROR('7. Position (current_at exit)'!J23,"")),""))</f>
        <v/>
      </c>
      <c r="CF23" s="208" t="str">
        <f>IF($D23&lt;&gt;"Pending, Subsequently Closed",IF($A23&lt;&gt;"",IF(IFERROR('7. Position (current_at exit)'!K23,"")="", "Mandatory: Tab 7",IFERROR('7. Position (current_at exit)'!K23,"")),""), IF($A23&lt;&gt;"",IF(IFERROR('7. Position (current_at exit)'!K23,"")="", "",IFERROR('7. Position (current_at exit)'!K23,"")),""))</f>
        <v/>
      </c>
      <c r="CG23" s="186" t="str">
        <f>IF($D23&lt;&gt;"Pending, Subsequently Closed",IF($A23&lt;&gt;"",IF(IFERROR('7. Position (current_at exit)'!L23,"")="", "Mandatory: Tab 7",IFERROR('7. Position (current_at exit)'!L23,"")),""), IF($A23&lt;&gt;"",IF(IFERROR('7. Position (current_at exit)'!L23,"")="", "",IFERROR('7. Position (current_at exit)'!L23,"")),""))</f>
        <v/>
      </c>
      <c r="CH23" s="186" t="str">
        <f>IF($D23&lt;&gt;"Pending, Subsequently Closed",IF($A23&lt;&gt;"",IF(IFERROR('7. Position (current_at exit)'!M23,"")="", "Mandatory: Tab 7",IFERROR('7. Position (current_at exit)'!M23,"")),""), IF($A23&lt;&gt;"",IF(IFERROR('7. Position (current_at exit)'!M23,"")="", "",IFERROR('7. Position (current_at exit)'!M23,"")),""))</f>
        <v/>
      </c>
      <c r="CI23" s="186" t="str">
        <f>IF($D23&lt;&gt;"Pending, Subsequently Closed",IF($A23&lt;&gt;"",IF(IFERROR('7. Position (current_at exit)'!N23,"")="", "Mandatory: Tab 7",IFERROR('7. Position (current_at exit)'!N23,"")),""), IF($A23&lt;&gt;"",IF(IFERROR('7. Position (current_at exit)'!N23,"")="", "",IFERROR('7. Position (current_at exit)'!N23,"")),""))</f>
        <v/>
      </c>
      <c r="CJ23" s="408" t="str">
        <f>IF($D23&lt;&gt;"Pending, Subsequently Closed",IF($A23&lt;&gt;"",IF(IFERROR('7. Position (current_at exit)'!O23,"")="", "Mandatory: Tab 7",IFERROR('7. Position (current_at exit)'!O23,"")),""), IF($A23&lt;&gt;"",IF(IFERROR('7. Position (current_at exit)'!O23,"")="", "",IFERROR('7. Position (current_at exit)'!O23,"")),""))</f>
        <v/>
      </c>
      <c r="CK23" s="408" t="str">
        <f>IF($D23&lt;&gt;"Pending, Subsequently Closed",IF($A23&lt;&gt;"",IF(IFERROR('7. Position (current_at exit)'!P23,"")="", "Mandatory: Tab 7",IFERROR('7. Position (current_at exit)'!P23,"")),""), IF($A23&lt;&gt;"",IF(IFERROR('7. Position (current_at exit)'!P23,"")="", "",IFERROR('7. Position (current_at exit)'!P23,"")),""))</f>
        <v/>
      </c>
      <c r="CL23" s="360" t="str">
        <f>IF($A23&lt;&gt;"",IF(IFERROR('7. Position (current_at exit)'!Q23,"")="", "",IFERROR('7. Position (current_at exit)'!Q23,"")),"")</f>
        <v/>
      </c>
      <c r="CM23" s="18" t="str">
        <f>IF($F23&lt;&gt;"Debt",IF($A23&lt;&gt;"",IF(IFERROR('7. Position (current_at exit)'!R23,"")="", "Mandatory: Tab 7",IFERROR('7. Position (current_at exit)'!R23,"")),""), IF($A23&lt;&gt;"",IF(IFERROR('7. Position (current_at exit)'!R23,"")="", "",IFERROR('7. Position (current_at exit)'!R23,"")),""))</f>
        <v/>
      </c>
      <c r="CN23" s="18" t="str">
        <f>IF($F23&lt;&gt;"Debt",IF($A23&lt;&gt;"",IF(IFERROR('7. Position (current_at exit)'!S23,"")="", "Mandatory: Tab 7",IFERROR('7. Position (current_at exit)'!S23,"")),""), IF($A23&lt;&gt;"",IF(IFERROR('7. Position (current_at exit)'!S23,"")="", "",IFERROR('7. Position (current_at exit)'!S23,"")),""))</f>
        <v/>
      </c>
      <c r="CO23" s="17" t="str">
        <f>IF($F23&lt;&gt;"Debt",IF($A23&lt;&gt;"",IF(IFERROR('7. Position (current_at exit)'!T23,"")="", "Mandatory: Tab 7",IFERROR('7. Position (current_at exit)'!T23,"")),""), IF($A23&lt;&gt;"",IF(IFERROR('7. Position (current_at exit)'!T23,"")="", "",IFERROR('7. Position (current_at exit)'!T23,"")),""))</f>
        <v/>
      </c>
      <c r="CP23" s="17" t="str">
        <f>IF($A23&lt;&gt;"",IF(IFERROR('7. Position (current_at exit)'!U23,"")="", "Mandatory: Tab 7",IFERROR('7. Position (current_at exit)'!U23,"")),"")</f>
        <v/>
      </c>
      <c r="CQ23" s="17" t="str">
        <f>IF($F23&lt;&gt;"Debt",IF($A23&lt;&gt;"",IF(IFERROR('7. Position (current_at exit)'!V23,"")="", "Mandatory: Tab 7",IFERROR('7. Position (current_at exit)'!V23,"")),""), IF($A23&lt;&gt;"",IF(IFERROR('7. Position (current_at exit)'!V23,"")="", "",IFERROR('7. Position (current_at exit)'!V23,"")),""))</f>
        <v/>
      </c>
      <c r="CR23" s="16" t="str">
        <f>IF($F23&lt;&gt;"Debt",IF($A23&lt;&gt;"",IF(IFERROR('7. Position (current_at exit)'!W23,"")="", "",IFERROR('7. Position (current_at exit)'!W23,"")),""), IF($A23&lt;&gt;"",IF(IFERROR('7. Position (current_at exit)'!W23,"")="", "",IFERROR('7. Position (current_at exit)'!W23,"")),""))</f>
        <v/>
      </c>
      <c r="CS23" s="80" t="str">
        <f>IF($A23&lt;&gt;"",IF(IFERROR('7. Position (current_at exit)'!X23,"")="", "",IFERROR('7. Position (current_at exit)'!X23,"")),"")</f>
        <v/>
      </c>
      <c r="CT23" s="360" t="str">
        <f>IF($A23&lt;&gt;"",IF(IFERROR('7. Position (current_at exit)'!Y23,"")="", "",IFERROR('7. Position (current_at exit)'!Y23,"")),"")</f>
        <v/>
      </c>
      <c r="CU23" s="159" t="str">
        <f>IF(OR($D23="Fully Exited, No Escrow", $D23="Fully Exited, Escrow Pending", $D23="Fully Exited, Subsequently Closed"), IF($A23&lt;&gt;"",IF(IFERROR('7. Position (current_at exit)'!Z23,"")="", "Mandatory: Tab 7",IFERROR('7. Position (current_at exit)'!Z23,"")),""), IF($A23&lt;&gt;"",IF(IFERROR('7. Position (current_at exit)'!Z23,"")="", "",IFERROR('7. Position (current_at exit)'!Z23,"")),""))</f>
        <v/>
      </c>
      <c r="CV23" s="159" t="str">
        <f>IF(OR($D23="Fully Exited, No Escrow", $D23="Fully Exited, Escrow Pending", $D23="Fully Exited, Subsequently Closed"), IF($A23&lt;&gt;"",IF(IFERROR('7. Position (current_at exit)'!AA23,"")="", "Mandatory: Tab 7",IFERROR('7. Position (current_at exit)'!AA23,"")),""), IF($A23&lt;&gt;"",IF(IFERROR('7. Position (current_at exit)'!AA23,"")="", "",IFERROR('7. Position (current_at exit)'!AA23,"")),""))</f>
        <v/>
      </c>
      <c r="CW23" s="16" t="str">
        <f>IF($D23="Fully Exited",IF($A23&lt;&gt;"",IF(IFERROR('7. Position (current_at exit)'!AB23,"")="", "",IFERROR('7. Position (current_at exit)'!AB23,"")),""), IF($A23&lt;&gt;"",IF(IFERROR('7. Position (current_at exit)'!AB23,"")="", "",IFERROR('7. Position (current_at exit)'!AB23,"")),""))</f>
        <v/>
      </c>
      <c r="CX23" s="360" t="str">
        <f>IF($A23&lt;&gt;"",IF(IFERROR('7. Position (current_at exit)'!AC23,"")="", "",IFERROR('7. Position (current_at exit)'!AC23,"")),"")</f>
        <v/>
      </c>
      <c r="CY23" s="16" t="str">
        <f>IF($D23&lt;&gt;"Pending, Subsequently Closed",IF($A23&lt;&gt;"",IF(IFERROR('7. Position (current_at exit)'!AD23,"")="", "Mandatory: Tab 7",IFERROR('7. Position (current_at exit)'!AD23,"")),""), IF($A23&lt;&gt;"",IF(IFERROR('7. Position (current_at exit)'!AD23,"")="", "",IFERROR('7. Position (current_at exit)'!AD23,"")),""))</f>
        <v/>
      </c>
      <c r="CZ23" s="187" t="str">
        <f>IF($A23&lt;&gt;"",IF(IFERROR('7. Position (current_at exit)'!AE23,"")="", "",IFERROR('7. Position (current_at exit)'!AE23,"")),"")</f>
        <v/>
      </c>
      <c r="DA23" s="76" t="str">
        <f>IF($A23&lt;&gt;"",IF(IFERROR('7. Position (current_at exit)'!AF23,"")="", "",IFERROR('7. Position (current_at exit)'!AF23,"")),"")</f>
        <v/>
      </c>
      <c r="DB23" s="239" t="str">
        <f>IF($A23&lt;&gt;"",IF(IFERROR('7. Position (current_at exit)'!AG23,"")="", "",IFERROR('7. Position (current_at exit)'!AG23,"")),"")</f>
        <v/>
      </c>
      <c r="DC23" s="165" t="str">
        <f>IF($A23&lt;&gt;"",IF(IFERROR('7. Position (current_at exit)'!AH23,"")="", "",IFERROR('7. Position (current_at exit)'!AH23,"")),"")</f>
        <v/>
      </c>
      <c r="DD23" s="165" t="str">
        <f>IF($A23&lt;&gt;"",IF(IFERROR('7. Position (current_at exit)'!AI23,"")="", "",IFERROR('7. Position (current_at exit)'!AI23,"")),"")</f>
        <v/>
      </c>
      <c r="DE23" s="360" t="str">
        <f>IF($A23&lt;&gt;"",IF(IFERROR('7. Position (current_at exit)'!AJ23,"")="", "",IFERROR('7. Position (current_at exit)'!AJ23,"")),"")</f>
        <v/>
      </c>
      <c r="DF23" s="16" t="str">
        <f>IF($A23&lt;&gt;"",IF(IFERROR('7. Position (current_at exit)'!AK23,"")="", "",IFERROR('7. Position (current_at exit)'!AK23,"")),"")</f>
        <v/>
      </c>
      <c r="DG23" s="187" t="str">
        <f>IF($A23&lt;&gt;"",IF(IFERROR('7. Position (current_at exit)'!AL23,"")="", "",IFERROR('7. Position (current_at exit)'!AL23,"")),"")</f>
        <v/>
      </c>
      <c r="DH23" s="76" t="str">
        <f>IF($A23&lt;&gt;"",IF(IFERROR('7. Position (current_at exit)'!AM23,"")="", "",IFERROR('7. Position (current_at exit)'!AM23,"")),"")</f>
        <v/>
      </c>
      <c r="DI23" s="239" t="str">
        <f>IF($A23&lt;&gt;"",IF(IFERROR('7. Position (current_at exit)'!AN23,"")="", "",IFERROR('7. Position (current_at exit)'!AN23,"")),"")</f>
        <v/>
      </c>
      <c r="DJ23" s="165" t="str">
        <f>IF($A23&lt;&gt;"",IF(IFERROR('7. Position (current_at exit)'!AO23,"")="", "",IFERROR('7. Position (current_at exit)'!AO23,"")),"")</f>
        <v/>
      </c>
      <c r="DK23" s="165" t="str">
        <f>IF($A23&lt;&gt;"",IF(IFERROR('7. Position (current_at exit)'!AP23,"")="", "",IFERROR('7. Position (current_at exit)'!AP23,"")),"")</f>
        <v/>
      </c>
      <c r="DL23" s="360" t="str">
        <f>IF($A23&lt;&gt;"",IF(IFERROR('7. Position (current_at exit)'!AQ23,"")="", "",IFERROR('7. Position (current_at exit)'!AQ23,"")),"")</f>
        <v/>
      </c>
      <c r="DM23" s="17" t="str">
        <f>IF(OR($F23="Equity - Publicly Traded", $F23="Equity - Private"), IF($A23&lt;&gt;"",IF(IFERROR('6. Position (at entry)'!N23,"")="", "Mandatory: Tab 6",IFERROR('6. Position (at entry)'!N23,"")),""), IF($A23&lt;&gt;"",IF(IFERROR('6. Position (at entry)'!N23,"")="", "",IFERROR('6. Position (at entry)'!N23,"")),""))</f>
        <v/>
      </c>
      <c r="DN23" s="17" t="str">
        <f>IF(OR($F23="Equity - Publicly Traded", $F23="Equity - Private"), IF($A23&lt;&gt;"",IF(IFERROR('6. Position (at entry)'!O23,"")="", "Mandatory: Tab 6",IFERROR('6. Position (at entry)'!O23,"")),""), IF($A23&lt;&gt;"",IF(IFERROR('6. Position (at entry)'!O23,"")="", "",IFERROR('6. Position (at entry)'!O23,"")),""))</f>
        <v/>
      </c>
      <c r="DO23" s="17" t="str">
        <f>IF(OR($F23="Equity - Publicly Traded", $F23="Equity - Private"), IF($A23&lt;&gt;"",IF(IFERROR('6. Position (at entry)'!P23,"")="", "Mandatory: Tab 6",IFERROR('6. Position (at entry)'!P23,"")),""), IF($A23&lt;&gt;"",IF(IFERROR('6. Position (at entry)'!P23,"")="", "",IFERROR('6. Position (at entry)'!P23,"")),""))</f>
        <v/>
      </c>
      <c r="DP23" s="17" t="str">
        <f>IF(OR($F23="Equity - Publicly Traded", $F23="Equity - Private"), IF($A23&lt;&gt;"",IF(IFERROR('6. Position (at entry)'!Q23,"")="", "Mandatory: Tab 6",IFERROR('6. Position (at entry)'!Q23,"")),""), IF($A23&lt;&gt;"",IF(IFERROR('6. Position (at entry)'!Q23,"")="", "",IFERROR('6. Position (at entry)'!Q23,"")),""))</f>
        <v/>
      </c>
      <c r="DQ23" s="18" t="str">
        <f>IF(OR($F23="Equity - Publicly Traded", $F23="Equity - Private"), IF($A23&lt;&gt;"",IF(IFERROR('6. Position (at entry)'!R23,"")="", "Mandatory: Tab 6",IFERROR('6. Position (at entry)'!R23,"")),""), IF($A23&lt;&gt;"",IF(IFERROR('6. Position (at entry)'!R23,"")="", "",IFERROR('6. Position (at entry)'!R23,"")),""))</f>
        <v/>
      </c>
      <c r="DR23" s="18" t="str">
        <f>IF(OR($F23="Equity - Publicly Traded", $F23="Equity - Private"), IF($A23&lt;&gt;"",IF(IFERROR('6. Position (at entry)'!S23,"")="", "Mandatory: Tab 6",IFERROR('6. Position (at entry)'!S23,"")),""), IF($A23&lt;&gt;"",IF(IFERROR('6. Position (at entry)'!S23,"")="", "",IFERROR('6. Position (at entry)'!S23,"")),""))</f>
        <v/>
      </c>
      <c r="DS23" s="17" t="str">
        <f>IF(OR($F23="Equity - Publicly Traded", $F23="Equity - Private"), IF($A23&lt;&gt;"",IF(IFERROR('6. Position (at entry)'!T23,"")="", "Mandatory: Tab 6",IFERROR('6. Position (at entry)'!T23,"")),""), IF($A23&lt;&gt;"",IF(IFERROR('6. Position (at entry)'!T23,"")="", "",IFERROR('6. Position (at entry)'!T23,"")),""))</f>
        <v/>
      </c>
      <c r="DT23" s="16" t="str">
        <f>IF(OR($F23="Equity - Publicly Traded", $F23="Equity - Private"), IF($A23&lt;&gt;"",IF(IFERROR('6. Position (at entry)'!U23,"")="", "Mandatory: Tab 6",IFERROR('6. Position (at entry)'!U23,"")),""), IF($A23&lt;&gt;"",IF(IFERROR('6. Position (at entry)'!U23,"")="", "",IFERROR('6. Position (at entry)'!U23,"")),""))</f>
        <v/>
      </c>
      <c r="DU23" s="16" t="str">
        <f>IF(OR($F23="Equity - Publicly Traded", $F23="Equity - Private"), IF($A23&lt;&gt;"",IF(IFERROR('6. Position (at entry)'!V23,"")="", "",IFERROR('6. Position (at entry)'!V23,"")),""), IF($A23&lt;&gt;"",IF(IFERROR('6. Position (at entry)'!V23,"")="", "",IFERROR('6. Position (at entry)'!V23,"")),""))</f>
        <v/>
      </c>
      <c r="DV23" s="239" t="str">
        <f>IF(OR($F23="Equity - Publicly Traded", $F23="Equity - Private"), IF($A23&lt;&gt;"",IF(IFERROR('6. Position (at entry)'!W23,"")="", "",IFERROR('6. Position (at entry)'!W23,"")),""), IF($A23&lt;&gt;"",IF(IFERROR('6. Position (at entry)'!W23,"")="", "",IFERROR('6. Position (at entry)'!W23,"")),""))</f>
        <v/>
      </c>
      <c r="DW23" s="239" t="str">
        <f>IF(OR($F23="Equity - Publicly Traded", $F23="Equity - Private"), IF($A23&lt;&gt;"",IF(IFERROR('6. Position (at entry)'!X23,"")="", "",IFERROR('6. Position (at entry)'!X23,"")),""), IF($A23&lt;&gt;"",IF(IFERROR('6. Position (at entry)'!X23,"")="", "",IFERROR('6. Position (at entry)'!X23,"")),""))</f>
        <v/>
      </c>
      <c r="DX23" s="239" t="str">
        <f>IF(OR($F23="Equity - Publicly Traded", $F23="Equity - Private"), IF($A23&lt;&gt;"",IF(IFERROR('6. Position (at entry)'!Y23,"")="", "",IFERROR('6. Position (at entry)'!Y23,"")),""), IF($A23&lt;&gt;"",IF(IFERROR('6. Position (at entry)'!Y23,"")="", "",IFERROR('6. Position (at entry)'!Y23,"")),""))</f>
        <v/>
      </c>
      <c r="DY23" s="360" t="str">
        <f>IF($A23&lt;&gt;"",IF(IFERROR('6. Position (at entry)'!Z23,"")="", "",IFERROR('6. Position (at entry)'!Z23,"")),"")</f>
        <v/>
      </c>
      <c r="DZ23" s="76" t="str">
        <f>IF($A23&lt;&gt;"",IF(IFERROR('6. Position (at entry)'!AA23,"")="", "",IFERROR('6. Position (at entry)'!AA23,"")),"")</f>
        <v/>
      </c>
      <c r="EA23" s="76" t="str">
        <f>IF($A23&lt;&gt;"",IF(IFERROR('6. Position (at entry)'!AB23,"")="", "",IFERROR('6. Position (at entry)'!AB23,"")),"")</f>
        <v/>
      </c>
      <c r="EB23" s="78" t="str">
        <f>IF($A23&lt;&gt;"",IF(IFERROR('6. Position (at entry)'!AC23,"")="", "",IFERROR('6. Position (at entry)'!AC23,"")),"")</f>
        <v/>
      </c>
      <c r="EC23" s="78" t="str">
        <f>IF($A23&lt;&gt;"",IF(IFERROR('6. Position (at entry)'!AD23,"")="", "",IFERROR('6. Position (at entry)'!AD23,"")),"")</f>
        <v/>
      </c>
      <c r="ED23" s="226" t="str">
        <f>IF($A23&lt;&gt;"",IF(IFERROR('6. Position (at entry)'!AE23,"")="", "",IFERROR('6. Position (at entry)'!AE23,"")),"")</f>
        <v/>
      </c>
      <c r="EE23" s="80" t="str">
        <f>IF($A23&lt;&gt;"",IF(IFERROR('6. Position (at entry)'!AF23,"")="", "",IFERROR('6. Position (at entry)'!AF23,"")),"")</f>
        <v/>
      </c>
      <c r="EF23" s="80" t="str">
        <f>IF($A23&lt;&gt;"",IF(IFERROR('6. Position (at entry)'!AG23,"")="", "",IFERROR('6. Position (at entry)'!AG23,"")),"")</f>
        <v/>
      </c>
      <c r="EG23" s="80" t="str">
        <f>IF($A23&lt;&gt;"",IF(IFERROR('6. Position (at entry)'!AH23,"")="", "",IFERROR('6. Position (at entry)'!AH23,"")),"")</f>
        <v/>
      </c>
      <c r="EH23" s="360" t="str">
        <f>IF($A23&lt;&gt;"",IF(IFERROR('6. Position (at entry)'!AI23,"")="", "",IFERROR('6. Position (at entry)'!AI23,"")),"")</f>
        <v/>
      </c>
    </row>
    <row r="24" spans="1:138" ht="15" customHeight="1" x14ac:dyDescent="0.2">
      <c r="A24" s="16" t="str">
        <f>IF(ISBLANK('6. Position (at entry)'!A24), "", '6. Position (at entry)'!A24)</f>
        <v/>
      </c>
      <c r="B24" s="347" t="str">
        <f>IF($A24&lt;&gt;"",IF(IFERROR('6. Position (at entry)'!B24,"")="", "Mandatory: Tab 6",IFERROR('6. Position (at entry)'!B24,"")),"")</f>
        <v/>
      </c>
      <c r="C24" s="16" t="str">
        <f>IF($A24&lt;&gt;"",IF(IFERROR(VLOOKUP($A24, '4. Company (at entry)'!$1:$1048576,2,FALSE),"")="","Mandatory: Tab 4",IFERROR(VLOOKUP($A24, '4. Company (at entry)'!$1:$1048576,2,FALSE),"")), "")</f>
        <v/>
      </c>
      <c r="D24" s="16" t="str">
        <f>IF($A24&lt;&gt;"",IF(IFERROR('7. Position (current_at exit)'!D24,"")="", "Mandatory: Tab 7",IFERROR('7. Position (current_at exit)'!D24,"")),"")</f>
        <v/>
      </c>
      <c r="E24" s="16" t="str">
        <f>IF($A24&lt;&gt;"",IF(IFERROR('7. Position (current_at exit)'!E24,"")="", "Mandatory: Tab 7",IFERROR('7. Position (current_at exit)'!E24,"")),"")</f>
        <v/>
      </c>
      <c r="F24" s="16" t="str">
        <f>IF($A24&lt;&gt;"",IF(IFERROR('6. Position (at entry)'!D24,"")="", "Mandatory: Tab 6",IFERROR('6. Position (at entry)'!D24,"")),"")</f>
        <v/>
      </c>
      <c r="G24" s="16" t="str">
        <f>IF($A24&lt;&gt;"",IF(IFERROR('6. Position (at entry)'!E24,"")="", "Mandatory: Tab 6",IFERROR('6. Position (at entry)'!E24,"")),"")</f>
        <v/>
      </c>
      <c r="H24" s="16" t="str">
        <f>IF($A24&lt;&gt;"",IF(IFERROR('6. Position (at entry)'!F24,"")="", "Mandatory: Tab 6",IFERROR('6. Position (at entry)'!F24,"")),"")</f>
        <v/>
      </c>
      <c r="I24" s="16" t="str">
        <f>IF($A24&lt;&gt;"",IF(IFERROR('6. Position (at entry)'!G24,"")="", "Mandatory: Tab 6",IFERROR('6. Position (at entry)'!G24,"")),"")</f>
        <v/>
      </c>
      <c r="J24" s="16" t="str">
        <f>IF($A24&lt;&gt;"",IF(IFERROR('6. Position (at entry)'!H24,"")="", "Mandatory: Tab 6",IFERROR('6. Position (at entry)'!H24,"")),"")</f>
        <v/>
      </c>
      <c r="K24" s="159" t="str">
        <f>IF($A24&lt;&gt;"",IF(IFERROR('6. Position (at entry)'!I24,"")="", "Mandatory: Tab 6",IFERROR('6. Position (at entry)'!I24,"")),"")</f>
        <v/>
      </c>
      <c r="L24" s="16" t="str">
        <f>IF($A24&lt;&gt;"",IF(IFERROR('6. Position (at entry)'!J24,"")="", "Mandatory: Tab 6",IFERROR('6. Position (at entry)'!J24,"")),"")</f>
        <v/>
      </c>
      <c r="M24" s="16" t="str">
        <f>IF($A24&lt;&gt;"",IF(IFERROR('6. Position (at entry)'!K24,"")="", "Mandatory: Tab 6",IFERROR('6. Position (at entry)'!K24,"")),"")</f>
        <v/>
      </c>
      <c r="N24" s="16" t="str">
        <f>IF($A24&lt;&gt;"",IF(IFERROR('6. Position (at entry)'!L24,"")="", "",IFERROR('6. Position (at entry)'!L24,"")),"")</f>
        <v/>
      </c>
      <c r="O24" s="360" t="str">
        <f>IF($A24&lt;&gt;"",IF(IFERROR('6. Position (at entry)'!M24,"")="", "",IFERROR('6. Position (at entry)'!M24,"")),"")</f>
        <v/>
      </c>
      <c r="P24" s="16" t="str">
        <f>IF($A24&lt;&gt;"",IF(IFERROR(VLOOKUP($A24,'5. Company (current_at exit)'!$1:$1048576,3,FALSE),"")="","",IFERROR(VLOOKUP($A24,'5. Company (current_at exit)'!$1:$1048576,3,FALSE),"")), "")</f>
        <v/>
      </c>
      <c r="Q24" s="16" t="str">
        <f>IF($A24&lt;&gt;"",IF(IFERROR(VLOOKUP($A24,'5. Company (current_at exit)'!$1:$1048576,4,FALSE),"")="","",IFERROR(VLOOKUP($A24,'5. Company (current_at exit)'!$1:$1048576,4,FALSE),"")), "")</f>
        <v/>
      </c>
      <c r="R24" s="16" t="str">
        <f>IF($A24&lt;&gt;"",IF(IFERROR(VLOOKUP($A24,'5. Company (current_at exit)'!$1:$1048576,5,FALSE),"")="","",IFERROR(VLOOKUP($A24,'5. Company (current_at exit)'!$1:$1048576,5,FALSE),"")), "")</f>
        <v/>
      </c>
      <c r="S24" s="16" t="str">
        <f>IF($A24&lt;&gt;"",IF(IFERROR(VLOOKUP($A24,'5. Company (current_at exit)'!$1:$1048576,6,FALSE),"")="","",IFERROR(VLOOKUP($A24,'5. Company (current_at exit)'!$1:$1048576,6,FALSE),"")), "")</f>
        <v/>
      </c>
      <c r="T24" s="16" t="str">
        <f>IF($A24&lt;&gt;"",IF(IFERROR(VLOOKUP($A24,'5. Company (current_at exit)'!$1:$1048576,7,FALSE),"")="","Mandatory: Tab 5",IFERROR(VLOOKUP($A24,'5. Company (current_at exit)'!$1:$1048576,7,FALSE),"")), "")</f>
        <v/>
      </c>
      <c r="U24" s="72" t="str">
        <f>IF($A24&lt;&gt;"",IF(IFERROR(VLOOKUP($A24,'5. Company (current_at exit)'!$1:$1048576,8,FALSE),"")="","Mandatory: Tab 5",IFERROR(VLOOKUP($A24,'5. Company (current_at exit)'!$1:$1048576,8,FALSE),"")), "")</f>
        <v/>
      </c>
      <c r="V24" s="16" t="str">
        <f>IF($A24&lt;&gt;"",IF(IFERROR(VLOOKUP($A24,'5. Company (current_at exit)'!$1:$1048576,9,FALSE),"")="","",IFERROR(VLOOKUP($A24,'5. Company (current_at exit)'!$1:$1048576,9,FALSE),"")), "")</f>
        <v/>
      </c>
      <c r="W24" s="16" t="str">
        <f>IF($A24&lt;&gt;"",IF(IFERROR(VLOOKUP($A24,'5. Company (current_at exit)'!$1:$1048576,10,FALSE),"")="","Mandatory: Tab 5",IFERROR(VLOOKUP($A24,'5. Company (current_at exit)'!$1:$1048576,10,FALSE),"")), "")</f>
        <v/>
      </c>
      <c r="X24" s="73" t="str">
        <f>IF($A24&lt;&gt;"",IF(IFERROR(VLOOKUP($A24,'5. Company (current_at exit)'!$1:$1048576,11,FALSE),"")="","Mandatory: Tab 5",IFERROR(VLOOKUP($A24,'5. Company (current_at exit)'!$1:$1048576,11,FALSE),"")), "")</f>
        <v/>
      </c>
      <c r="Y24" s="73" t="str">
        <f>IF($A24&lt;&gt;"",IF(IFERROR(VLOOKUP($A24,'5. Company (current_at exit)'!$1:$1048576,12,FALSE),"")="","",IFERROR(VLOOKUP($A24,'5. Company (current_at exit)'!$1:$1048576,12,FALSE),"")), "")</f>
        <v/>
      </c>
      <c r="Z24" s="73" t="str">
        <f>IF($A24&lt;&gt;"",IF(IFERROR(VLOOKUP($A24,'5. Company (current_at exit)'!$1:$1048576,13,FALSE),"")="","",IFERROR(VLOOKUP($A24,'5. Company (current_at exit)'!$1:$1048576,13,FALSE),"")), "")</f>
        <v/>
      </c>
      <c r="AA24" s="16" t="str">
        <f>IF($A24&lt;&gt;"",IF(IFERROR(VLOOKUP($A24,'5. Company (current_at exit)'!$1:$1048576,14,FALSE),"")="","Mandatory: Tab 5",IFERROR(VLOOKUP($A24,'5. Company (current_at exit)'!$1:$1048576,14,FALSE),"")), "")</f>
        <v/>
      </c>
      <c r="AB24" s="16" t="str">
        <f>IF($A24&lt;&gt;"",IF(IFERROR(VLOOKUP($A24,'5. Company (current_at exit)'!$1:$1048576,15,FALSE),"")="","Mandatory: Tab 5",IFERROR(VLOOKUP($A24,'5. Company (current_at exit)'!$1:$1048576,15,FALSE),"")), "")</f>
        <v/>
      </c>
      <c r="AC24" s="76" t="str">
        <f>IF($A24&lt;&gt;"",IF(IFERROR(VLOOKUP($A24,'5. Company (current_at exit)'!$1:$1048576,16,FALSE),"")="","",IFERROR(VLOOKUP($A24,'5. Company (current_at exit)'!$1:$1048576,16,FALSE),"")), "")</f>
        <v/>
      </c>
      <c r="AD24" s="16" t="str">
        <f>IF($A24&lt;&gt;"",IF(IFERROR(VLOOKUP($A24,'5. Company (current_at exit)'!$1:$1048576,17,FALSE),"")="","",IFERROR(VLOOKUP($A24,'5. Company (current_at exit)'!$1:$1048576,17,FALSE),"")), "")</f>
        <v/>
      </c>
      <c r="AE24" s="401" t="str">
        <f>IF($A24&lt;&gt;"",IF(IFERROR(VLOOKUP($A24,'5. Company (current_at exit)'!$1:$1048576,18,FALSE),"")="","",IFERROR(VLOOKUP($A24,'5. Company (current_at exit)'!$1:$1048576,18,FALSE),"")), "")</f>
        <v/>
      </c>
      <c r="AF24" s="16" t="str">
        <f>IF($A24&lt;&gt;"",IF(IFERROR(VLOOKUP($A24,'5. Company (current_at exit)'!$1:$1048576,19,FALSE),"")="","Mandatory: Tab 5",IFERROR(VLOOKUP($A24,'5. Company (current_at exit)'!$1:$1048576,19,FALSE),"")), "")</f>
        <v/>
      </c>
      <c r="AG24" s="159" t="str">
        <f>IF($AF24="Yes",IF($A24&lt;&gt;"",IF(IFERROR(VLOOKUP($A24,'5. Company (current_at exit)'!$1:$1048576,20,FALSE),"")="","Mandatory: Tab 5",IFERROR(VLOOKUP($A24,'5. Company (current_at exit)'!$1:$1048576,20,FALSE),"")), ""),IF($A24&lt;&gt;"",IF(IFERROR(VLOOKUP($A24,'5. Company (current_at exit)'!$1:$1048576,20,FALSE),"")="","",IFERROR(VLOOKUP($A24,'5. Company (current_at exit)'!$1:$1048576,20,FALSE),"")), ""))</f>
        <v/>
      </c>
      <c r="AH24" s="159" t="str">
        <f>IF($AF24="Yes",IF($A24&lt;&gt;"",IF(IFERROR(VLOOKUP($A24,'5. Company (current_at exit)'!$1:$1048576,21,FALSE),"")="","Mandatory: Tab 5",IFERROR(VLOOKUP($A24,'5. Company (current_at exit)'!$1:$1048576,21,FALSE),"")), ""),IF($A24&lt;&gt;"",IF(IFERROR(VLOOKUP($A24,'5. Company (current_at exit)'!$1:$1048576,21,FALSE),"")="","",IFERROR(VLOOKUP($A24,'5. Company (current_at exit)'!$1:$1048576,21,FALSE),"")), ""))</f>
        <v/>
      </c>
      <c r="AI24" s="69" t="str">
        <f>IF($AF24="Yes",IF($A24&lt;&gt;"",IF(IFERROR(VLOOKUP($A24,'5. Company (current_at exit)'!$1:$1048576,22,FALSE),"")="","Mandatory: Tab 5",IFERROR(VLOOKUP($A24,'5. Company (current_at exit)'!$1:$1048576,22,FALSE),"")), ""),IF($A24&lt;&gt;"",IF(IFERROR(VLOOKUP($A24,'5. Company (current_at exit)'!$1:$1048576,22,FALSE),"")="","",IFERROR(VLOOKUP($A24,'5. Company (current_at exit)'!$1:$1048576,22,FALSE),"")), ""))</f>
        <v/>
      </c>
      <c r="AJ24" s="69" t="str">
        <f>IF($AF24="Yes",IF($A24&lt;&gt;"",IF(IFERROR(VLOOKUP($A24,'5. Company (current_at exit)'!$1:$1048576,23,FALSE),"")="","Mandatory: Tab 5",IFERROR(VLOOKUP($A24,'5. Company (current_at exit)'!$1:$1048576,23,FALSE),"")), ""),IF($A24&lt;&gt;"",IF(IFERROR(VLOOKUP($A24,'5. Company (current_at exit)'!$1:$1048576,23,FALSE),"")="","",IFERROR(VLOOKUP($A24,'5. Company (current_at exit)'!$1:$1048576,23,FALSE),"")), ""))</f>
        <v/>
      </c>
      <c r="AK24" s="159" t="str">
        <f>IF($AF24="Yes",IF($A24&lt;&gt;"",IF(IFERROR(VLOOKUP($A24,'5. Company (current_at exit)'!$1:$1048576,24,FALSE),"")="","",IFERROR(VLOOKUP($A24,'5. Company (current_at exit)'!$1:$1048576,24,FALSE),"")), ""),IF($A24&lt;&gt;"",IF(IFERROR(VLOOKUP($A24,'5. Company (current_at exit)'!$1:$1048576,24,FALSE),"")="","",IFERROR(VLOOKUP($A24,'5. Company (current_at exit)'!$1:$1048576,24,FALSE),"")), ""))</f>
        <v/>
      </c>
      <c r="AL24" s="403" t="str">
        <f>IF($A24&lt;&gt;"",IF(IFERROR(VLOOKUP($A24,'5. Company (current_at exit)'!$1:$1048576,25,FALSE),"")="","",IFERROR(VLOOKUP($A24,'5. Company (current_at exit)'!$1:$1048576,25,FALSE),"")), "")</f>
        <v/>
      </c>
      <c r="AM24" s="17" t="str">
        <f>IF($A24&lt;&gt;"",IF(IFERROR(VLOOKUP($A24,'5. Company (current_at exit)'!$1:$1048576,26,FALSE),"")="","Mandatory: Tab 5",IFERROR(VLOOKUP($A24,'5. Company (current_at exit)'!$1:$1048576,26,FALSE),"")), "")</f>
        <v/>
      </c>
      <c r="AN24" s="17" t="str">
        <f>IF($A24&lt;&gt;"",IF(IFERROR(VLOOKUP($A24,'5. Company (current_at exit)'!$1:$1048576,27,FALSE),"")="","Mandatory: Tab 5",IFERROR(VLOOKUP($A24,'5. Company (current_at exit)'!$1:$1048576,27,FALSE),"")), "")</f>
        <v/>
      </c>
      <c r="AO24" s="17" t="str">
        <f>IF($A24&lt;&gt;"",IF(IFERROR(VLOOKUP($A24,'5. Company (current_at exit)'!$1:$1048576,28,FALSE),"")="","Mandatory: Tab 5",IFERROR(VLOOKUP($A24,'5. Company (current_at exit)'!$1:$1048576,28,FALSE),"")), "")</f>
        <v/>
      </c>
      <c r="AP24" s="17" t="str">
        <f>IF($A24&lt;&gt;"",IF(IFERROR(VLOOKUP($A24,'5. Company (current_at exit)'!$1:$1048576,29,FALSE),"")="","Mandatory: Tab 5",IFERROR(VLOOKUP($A24,'5. Company (current_at exit)'!$1:$1048576,29,FALSE),"")), "")</f>
        <v/>
      </c>
      <c r="AQ24" s="17" t="str">
        <f>IF($A24&lt;&gt;"",IF(IFERROR(VLOOKUP($A24,'5. Company (current_at exit)'!$1:$1048576,30,FALSE),"")="","Mandatory: Tab 5",IFERROR(VLOOKUP($A24,'5. Company (current_at exit)'!$1:$1048576,30,FALSE),"")), "")</f>
        <v/>
      </c>
      <c r="AR24" s="17" t="str">
        <f>IF($A24&lt;&gt;"",IF(IFERROR(VLOOKUP($A24,'5. Company (current_at exit)'!$1:$1048576,31,FALSE),"")="","Mandatory: Tab 5",IFERROR(VLOOKUP($A24,'5. Company (current_at exit)'!$1:$1048576,31,FALSE),"")), "")</f>
        <v/>
      </c>
      <c r="AS24" s="17" t="str">
        <f>IF($A24&lt;&gt;"",IF(IFERROR(VLOOKUP($A24,'5. Company (current_at exit)'!$1:$1048576,32,FALSE),"")="","Mandatory: Tab 5",IFERROR(VLOOKUP($A24,'5. Company (current_at exit)'!$1:$1048576,32,FALSE),"")), "")</f>
        <v/>
      </c>
      <c r="AT24" s="17" t="str">
        <f>IF($A24&lt;&gt;"",IF(IFERROR(VLOOKUP($A24,'5. Company (current_at exit)'!$1:$1048576,33,FALSE),"")="","Mandatory: Tab 5",IFERROR(VLOOKUP($A24,'5. Company (current_at exit)'!$1:$1048576,33,FALSE),"")), "")</f>
        <v/>
      </c>
      <c r="AU24" s="17" t="str">
        <f>IF($A24&lt;&gt;"",IF(IFERROR(VLOOKUP($A24,'5. Company (current_at exit)'!$1:$1048576,34,FALSE),"")="","",IFERROR(VLOOKUP($A24,'5. Company (current_at exit)'!$1:$1048576,34,FALSE),"")), "")</f>
        <v/>
      </c>
      <c r="AV24" s="241" t="str">
        <f>IF($A24&lt;&gt;"",IF(IFERROR(VLOOKUP($A24,'5. Company (current_at exit)'!$1:$1048576,35,FALSE),"")="","",IFERROR(VLOOKUP($A24,'5. Company (current_at exit)'!$1:$1048576,35,FALSE),"")), "")</f>
        <v/>
      </c>
      <c r="AW24" s="17" t="str">
        <f>IF($D24="Fully Exited",IF($A24&lt;&gt;"",IF(IFERROR(VLOOKUP($A24,'5. Company (current_at exit)'!$1:$1048576,36,FALSE),"")="","",IFERROR(VLOOKUP($A24,'5. Company (current_at exit)'!$1:$1048576,36,FALSE),"")), ""),IF($A24&lt;&gt;"",IF(IFERROR(VLOOKUP($A24,'5. Company (current_at exit)'!$1:$1048576,36,FALSE),"")="","",IFERROR(VLOOKUP($A24,'5. Company (current_at exit)'!$1:$1048576,36,FALSE),"")), ""))</f>
        <v/>
      </c>
      <c r="AX24" s="239" t="str">
        <f>IF($A24&lt;&gt;"",IF(IFERROR(VLOOKUP($A24,'5. Company (current_at exit)'!$1:$1048576,37,FALSE),"")="","",IFERROR(VLOOKUP($A24,'5. Company (current_at exit)'!$1:$1048576,37,FALSE),"")), "")</f>
        <v/>
      </c>
      <c r="AY24" s="204" t="str">
        <f>IF($A24&lt;&gt;"",IF(IFERROR(VLOOKUP($A24,'5. Company (current_at exit)'!$1:$1048576,38,FALSE),"")="","",IFERROR(VLOOKUP($A24,'5. Company (current_at exit)'!$1:$1048576,38,FALSE),"")), "")</f>
        <v/>
      </c>
      <c r="AZ24" s="244" t="str">
        <f>IF($A24&lt;&gt;"",IF(IFERROR(VLOOKUP($A24,'5. Company (current_at exit)'!$1:$1048576,39,FALSE),"")="","",IFERROR(VLOOKUP($A24,'5. Company (current_at exit)'!$1:$1048576,39,FALSE),"")), "")</f>
        <v/>
      </c>
      <c r="BA24" s="244" t="str">
        <f>IF($A24&lt;&gt;"",IF(IFERROR(VLOOKUP($A24,'5. Company (current_at exit)'!$1:$1048576,40,FALSE),"")="","",IFERROR(VLOOKUP($A24,'5. Company (current_at exit)'!$1:$1048576,40,FALSE),"")), "")</f>
        <v/>
      </c>
      <c r="BB24" s="244" t="str">
        <f>IF($A24&lt;&gt;"",IF(IFERROR(VLOOKUP($A24,'5. Company (current_at exit)'!$1:$1048576,41,FALSE),"")="","",IFERROR(VLOOKUP($A24,'5. Company (current_at exit)'!$1:$1048576,41,FALSE),"")), "")</f>
        <v/>
      </c>
      <c r="BC24" s="76" t="str">
        <f>IF($A24&lt;&gt;"",IF(IFERROR(VLOOKUP($A24,'5. Company (current_at exit)'!$1:$1048576,42,FALSE),"")="","",IFERROR(VLOOKUP($A24,'5. Company (current_at exit)'!$1:$1048576,42,FALSE),"")), "")</f>
        <v/>
      </c>
      <c r="BD24" s="76" t="str">
        <f>IF($A24&lt;&gt;"",IF(IFERROR(VLOOKUP($A24,'5. Company (current_at exit)'!$1:$1048576,43,FALSE),"")="","",IFERROR(VLOOKUP($A24,'5. Company (current_at exit)'!$1:$1048576,43,FALSE),"")), "")</f>
        <v/>
      </c>
      <c r="BE24" s="239" t="str">
        <f>IF($A24&lt;&gt;"",IF(IFERROR(VLOOKUP($A24,'5. Company (current_at exit)'!$1:$1048576,44,FALSE),"")="","",IFERROR(VLOOKUP($A24,'5. Company (current_at exit)'!$1:$1048576,44,FALSE),"")), "")</f>
        <v/>
      </c>
      <c r="BF24" s="239" t="str">
        <f>IF($A24&lt;&gt;"",IF(IFERROR(VLOOKUP($A24,'5. Company (current_at exit)'!$1:$1048576,45,FALSE),"")="","",IFERROR(VLOOKUP($A24,'5. Company (current_at exit)'!$1:$1048576,45,FALSE),"")), "")</f>
        <v/>
      </c>
      <c r="BG24" s="239" t="str">
        <f>IF($A24&lt;&gt;"",IF(IFERROR(VLOOKUP($A24,'5. Company (current_at exit)'!$1:$1048576,46,FALSE),"")="","",IFERROR(VLOOKUP($A24,'5. Company (current_at exit)'!$1:$1048576,46,FALSE),"")), "")</f>
        <v/>
      </c>
      <c r="BH24" s="239" t="str">
        <f>IF($A24&lt;&gt;"",IF(IFERROR(VLOOKUP($A24,'5. Company (current_at exit)'!$1:$1048576,47,FALSE),"")="","",IFERROR(VLOOKUP($A24,'5. Company (current_at exit)'!$1:$1048576,47,FALSE),"")), "")</f>
        <v/>
      </c>
      <c r="BI24" s="239" t="str">
        <f>IF($A24&lt;&gt;"",IF(IFERROR(VLOOKUP($A24,'5. Company (current_at exit)'!$1:$1048576,48,FALSE),"")="","",IFERROR(VLOOKUP($A24,'5. Company (current_at exit)'!$1:$1048576,48,FALSE),"")), "")</f>
        <v/>
      </c>
      <c r="BJ24" s="360" t="str">
        <f>IF($A24&lt;&gt;"",IF(IFERROR(VLOOKUP($A24,'5. Company (current_at exit)'!$1:$1048576,49,FALSE),"")="","",IFERROR(VLOOKUP($A24,'5. Company (current_at exit)'!$1:$1048576,49,FALSE),"")), "")</f>
        <v/>
      </c>
      <c r="BK24" s="76" t="str">
        <f>IF($A24&lt;&gt;"",IF(IFERROR(VLOOKUP($A24,'5. Company (current_at exit)'!$1:$1048576,50,FALSE),"")="","Mandatory: Tab 5",IFERROR(VLOOKUP($A24,'5. Company (current_at exit)'!$1:$1048576,50,FALSE),"")), "")</f>
        <v/>
      </c>
      <c r="BL24" s="483" t="str">
        <f>IF($A24&lt;&gt;"",IF(IFERROR(VLOOKUP($A24,'5. Company (current_at exit)'!$1:$1048576,51,FALSE),"")="","Mandatory: Tab 5",IFERROR(VLOOKUP($A24,'5. Company (current_at exit)'!$1:$1048576,51,FALSE),"")), "")</f>
        <v/>
      </c>
      <c r="BM24" s="483" t="str">
        <f>IF($A24&lt;&gt;"",IF(IFERROR(VLOOKUP($A24,'5. Company (current_at exit)'!$1:$1048576,52,FALSE),"")="","Mandatory: Tab 5",IFERROR(VLOOKUP($A24,'5. Company (current_at exit)'!$1:$1048576,52,FALSE),"")), "")</f>
        <v/>
      </c>
      <c r="BN24" s="483" t="str">
        <f>IF($A24&lt;&gt;"",IF(IFERROR(VLOOKUP($A24,'5. Company (current_at exit)'!$1:$1048576,53,FALSE),"")="","Mandatory: Tab 5",IFERROR(VLOOKUP($A24,'5. Company (current_at exit)'!$1:$1048576,53,FALSE),"")), "")</f>
        <v/>
      </c>
      <c r="BO24" s="360" t="str">
        <f>IF($A24&lt;&gt;"",IF(IFERROR(VLOOKUP($A24,'5. Company (current_at exit)'!$1:$1048576,54,FALSE),"")="","",IFERROR(VLOOKUP($A24,'5. Company (current_at exit)'!$1:$1048576,54,FALSE),"")), "")</f>
        <v/>
      </c>
      <c r="BP24" s="17" t="str">
        <f>IF($A24&lt;&gt;"",IF(IFERROR(VLOOKUP($A24, '4. Company (at entry)'!$1:$1048576,3,FALSE),"")="","Mandatory: Tab 4",IFERROR(VLOOKUP($A24, '4. Company (at entry)'!$1:$1048576,3,FALSE),"")), "")</f>
        <v/>
      </c>
      <c r="BQ24" s="17" t="str">
        <f>IF($A24&lt;&gt;"",IF(IFERROR(VLOOKUP($A24, '4. Company (at entry)'!$1:$1048576,4,FALSE),"")="","Mandatory: Tab 4",IFERROR(VLOOKUP($A24, '4. Company (at entry)'!$1:$1048576,4,FALSE),"")), "")</f>
        <v/>
      </c>
      <c r="BR24" s="17" t="str">
        <f>IF($A24&lt;&gt;"",IF(IFERROR(VLOOKUP($A24, '4. Company (at entry)'!$1:$1048576,5,FALSE),"")="","Mandatory: Tab 4",IFERROR(VLOOKUP($A24, '4. Company (at entry)'!$1:$1048576,5,FALSE),"")), "")</f>
        <v/>
      </c>
      <c r="BS24" s="17" t="str">
        <f>IF($A24&lt;&gt;"",IF(IFERROR(VLOOKUP($A24, '4. Company (at entry)'!$1:$1048576,6,FALSE),"")="","Mandatory: Tab 4",IFERROR(VLOOKUP($A24, '4. Company (at entry)'!$1:$1048576,6,FALSE),"")), "")</f>
        <v/>
      </c>
      <c r="BT24" s="17" t="str">
        <f>IF($A24&lt;&gt;"",IF(IFERROR(VLOOKUP($A24, '4. Company (at entry)'!$1:$1048576,7,FALSE),"")="","Mandatory: Tab 4",IFERROR(VLOOKUP($A24, '4. Company (at entry)'!$1:$1048576,7,FALSE),"")), "")</f>
        <v/>
      </c>
      <c r="BU24" s="17" t="str">
        <f>IF($A24&lt;&gt;"",IF(IFERROR(VLOOKUP($A24, '4. Company (at entry)'!$1:$1048576,8,FALSE),"")="","Mandatory: Tab 4",IFERROR(VLOOKUP($A24, '4. Company (at entry)'!$1:$1048576,8,FALSE),"")), "")</f>
        <v/>
      </c>
      <c r="BV24" s="17" t="str">
        <f>IF($A24&lt;&gt;"",IF(IFERROR(VLOOKUP($A24, '4. Company (at entry)'!$1:$1048576,9,FALSE),"")="","Mandatory: Tab 4",IFERROR(VLOOKUP($A24, '4. Company (at entry)'!$1:$1048576,9,FALSE),"")), "")</f>
        <v/>
      </c>
      <c r="BW24" s="17" t="str">
        <f>IF($A24&lt;&gt;"",IF(IFERROR(VLOOKUP($A24, '4. Company (at entry)'!$1:$1048576,10,FALSE),"")="","",IFERROR(VLOOKUP($A24, '4. Company (at entry)'!$1:$1048576,10,FALSE),"")), "")</f>
        <v/>
      </c>
      <c r="BX24" s="208" t="str">
        <f>IF($A24&lt;&gt;"",IF(IFERROR(VLOOKUP($A24, '4. Company (at entry)'!$1:$1048576,11,FALSE),"")="","",IFERROR(VLOOKUP($A24, '4. Company (at entry)'!$1:$1048576,11,FALSE),"")), "")</f>
        <v/>
      </c>
      <c r="BY24" s="17" t="str">
        <f>IF($A24&lt;&gt;"",IF(IFERROR(VLOOKUP($A24, '4. Company (at entry)'!$1:$1048576,12,FALSE),"")="","",IFERROR(VLOOKUP($A24, '4. Company (at entry)'!$1:$1048576,12,FALSE),"")), "")</f>
        <v/>
      </c>
      <c r="BZ24" s="360" t="str">
        <f>IF($A24&lt;&gt;"",IF(IFERROR(VLOOKUP($A24, '4. Company (at entry)'!$1:$1048576,13,FALSE),"")="","",IFERROR(VLOOKUP($A24, '4. Company (at entry)'!$1:$1048576,13,FALSE),"")), "")</f>
        <v/>
      </c>
      <c r="CA24" s="17" t="str">
        <f>IF($A24&lt;&gt;"",IF(IFERROR('7. Position (current_at exit)'!F24,"")="", "Mandatory: Tab 7",IFERROR('7. Position (current_at exit)'!F24,"")),"")</f>
        <v/>
      </c>
      <c r="CB24" s="17" t="str">
        <f>IF($D24&lt;&gt;"Pending, Subsequently Closed",IF($A24&lt;&gt;"",IF(IFERROR('7. Position (current_at exit)'!G24,"")="", "Mandatory: Tab 7",IFERROR('7. Position (current_at exit)'!G24,"")),""), IF($A24&lt;&gt;"",IF(IFERROR('7. Position (current_at exit)'!G24,"")="", "",IFERROR('7. Position (current_at exit)'!G24,"")),""))</f>
        <v/>
      </c>
      <c r="CC24" s="17" t="str">
        <f>IF($D24&lt;&gt;"Pending, Subsequently Closed",IF($A24&lt;&gt;"",IF(IFERROR('7. Position (current_at exit)'!H24,"")="", "Mandatory: Tab 7",IFERROR('7. Position (current_at exit)'!H24,"")),""), IF($A24&lt;&gt;"",IF(IFERROR('7. Position (current_at exit)'!H24,"")="", "",IFERROR('7. Position (current_at exit)'!H24,"")),""))</f>
        <v/>
      </c>
      <c r="CD24" s="17" t="str">
        <f>IF($D24&lt;&gt;"Pending, Subsequently Closed",IF($A24&lt;&gt;"",IF(IFERROR('7. Position (current_at exit)'!I24,"")="", "Mandatory: Tab 7",IFERROR('7. Position (current_at exit)'!I24,"")),""), IF($A24&lt;&gt;"",IF(IFERROR('7. Position (current_at exit)'!I24,"")="", "",IFERROR('7. Position (current_at exit)'!I24,"")),""))</f>
        <v/>
      </c>
      <c r="CE24" s="17" t="str">
        <f>IF($D24&lt;&gt;"Pending, Subsequently Closed",IF($A24&lt;&gt;"",IF(IFERROR('7. Position (current_at exit)'!J24,"")="", "Mandatory: Tab 7",IFERROR('7. Position (current_at exit)'!J24,"")),""), IF($A24&lt;&gt;"",IF(IFERROR('7. Position (current_at exit)'!J24,"")="", "",IFERROR('7. Position (current_at exit)'!J24,"")),""))</f>
        <v/>
      </c>
      <c r="CF24" s="208" t="str">
        <f>IF($D24&lt;&gt;"Pending, Subsequently Closed",IF($A24&lt;&gt;"",IF(IFERROR('7. Position (current_at exit)'!K24,"")="", "Mandatory: Tab 7",IFERROR('7. Position (current_at exit)'!K24,"")),""), IF($A24&lt;&gt;"",IF(IFERROR('7. Position (current_at exit)'!K24,"")="", "",IFERROR('7. Position (current_at exit)'!K24,"")),""))</f>
        <v/>
      </c>
      <c r="CG24" s="186" t="str">
        <f>IF($D24&lt;&gt;"Pending, Subsequently Closed",IF($A24&lt;&gt;"",IF(IFERROR('7. Position (current_at exit)'!L24,"")="", "Mandatory: Tab 7",IFERROR('7. Position (current_at exit)'!L24,"")),""), IF($A24&lt;&gt;"",IF(IFERROR('7. Position (current_at exit)'!L24,"")="", "",IFERROR('7. Position (current_at exit)'!L24,"")),""))</f>
        <v/>
      </c>
      <c r="CH24" s="186" t="str">
        <f>IF($D24&lt;&gt;"Pending, Subsequently Closed",IF($A24&lt;&gt;"",IF(IFERROR('7. Position (current_at exit)'!M24,"")="", "Mandatory: Tab 7",IFERROR('7. Position (current_at exit)'!M24,"")),""), IF($A24&lt;&gt;"",IF(IFERROR('7. Position (current_at exit)'!M24,"")="", "",IFERROR('7. Position (current_at exit)'!M24,"")),""))</f>
        <v/>
      </c>
      <c r="CI24" s="186" t="str">
        <f>IF($D24&lt;&gt;"Pending, Subsequently Closed",IF($A24&lt;&gt;"",IF(IFERROR('7. Position (current_at exit)'!N24,"")="", "Mandatory: Tab 7",IFERROR('7. Position (current_at exit)'!N24,"")),""), IF($A24&lt;&gt;"",IF(IFERROR('7. Position (current_at exit)'!N24,"")="", "",IFERROR('7. Position (current_at exit)'!N24,"")),""))</f>
        <v/>
      </c>
      <c r="CJ24" s="408" t="str">
        <f>IF($D24&lt;&gt;"Pending, Subsequently Closed",IF($A24&lt;&gt;"",IF(IFERROR('7. Position (current_at exit)'!O24,"")="", "Mandatory: Tab 7",IFERROR('7. Position (current_at exit)'!O24,"")),""), IF($A24&lt;&gt;"",IF(IFERROR('7. Position (current_at exit)'!O24,"")="", "",IFERROR('7. Position (current_at exit)'!O24,"")),""))</f>
        <v/>
      </c>
      <c r="CK24" s="408" t="str">
        <f>IF($D24&lt;&gt;"Pending, Subsequently Closed",IF($A24&lt;&gt;"",IF(IFERROR('7. Position (current_at exit)'!P24,"")="", "Mandatory: Tab 7",IFERROR('7. Position (current_at exit)'!P24,"")),""), IF($A24&lt;&gt;"",IF(IFERROR('7. Position (current_at exit)'!P24,"")="", "",IFERROR('7. Position (current_at exit)'!P24,"")),""))</f>
        <v/>
      </c>
      <c r="CL24" s="360" t="str">
        <f>IF($A24&lt;&gt;"",IF(IFERROR('7. Position (current_at exit)'!Q24,"")="", "",IFERROR('7. Position (current_at exit)'!Q24,"")),"")</f>
        <v/>
      </c>
      <c r="CM24" s="18" t="str">
        <f>IF($F24&lt;&gt;"Debt",IF($A24&lt;&gt;"",IF(IFERROR('7. Position (current_at exit)'!R24,"")="", "Mandatory: Tab 7",IFERROR('7. Position (current_at exit)'!R24,"")),""), IF($A24&lt;&gt;"",IF(IFERROR('7. Position (current_at exit)'!R24,"")="", "",IFERROR('7. Position (current_at exit)'!R24,"")),""))</f>
        <v/>
      </c>
      <c r="CN24" s="18" t="str">
        <f>IF($F24&lt;&gt;"Debt",IF($A24&lt;&gt;"",IF(IFERROR('7. Position (current_at exit)'!S24,"")="", "Mandatory: Tab 7",IFERROR('7. Position (current_at exit)'!S24,"")),""), IF($A24&lt;&gt;"",IF(IFERROR('7. Position (current_at exit)'!S24,"")="", "",IFERROR('7. Position (current_at exit)'!S24,"")),""))</f>
        <v/>
      </c>
      <c r="CO24" s="17" t="str">
        <f>IF($F24&lt;&gt;"Debt",IF($A24&lt;&gt;"",IF(IFERROR('7. Position (current_at exit)'!T24,"")="", "Mandatory: Tab 7",IFERROR('7. Position (current_at exit)'!T24,"")),""), IF($A24&lt;&gt;"",IF(IFERROR('7. Position (current_at exit)'!T24,"")="", "",IFERROR('7. Position (current_at exit)'!T24,"")),""))</f>
        <v/>
      </c>
      <c r="CP24" s="17" t="str">
        <f>IF($A24&lt;&gt;"",IF(IFERROR('7. Position (current_at exit)'!U24,"")="", "Mandatory: Tab 7",IFERROR('7. Position (current_at exit)'!U24,"")),"")</f>
        <v/>
      </c>
      <c r="CQ24" s="17" t="str">
        <f>IF($F24&lt;&gt;"Debt",IF($A24&lt;&gt;"",IF(IFERROR('7. Position (current_at exit)'!V24,"")="", "Mandatory: Tab 7",IFERROR('7. Position (current_at exit)'!V24,"")),""), IF($A24&lt;&gt;"",IF(IFERROR('7. Position (current_at exit)'!V24,"")="", "",IFERROR('7. Position (current_at exit)'!V24,"")),""))</f>
        <v/>
      </c>
      <c r="CR24" s="16" t="str">
        <f>IF($F24&lt;&gt;"Debt",IF($A24&lt;&gt;"",IF(IFERROR('7. Position (current_at exit)'!W24,"")="", "",IFERROR('7. Position (current_at exit)'!W24,"")),""), IF($A24&lt;&gt;"",IF(IFERROR('7. Position (current_at exit)'!W24,"")="", "",IFERROR('7. Position (current_at exit)'!W24,"")),""))</f>
        <v/>
      </c>
      <c r="CS24" s="80" t="str">
        <f>IF($A24&lt;&gt;"",IF(IFERROR('7. Position (current_at exit)'!X24,"")="", "",IFERROR('7. Position (current_at exit)'!X24,"")),"")</f>
        <v/>
      </c>
      <c r="CT24" s="360" t="str">
        <f>IF($A24&lt;&gt;"",IF(IFERROR('7. Position (current_at exit)'!Y24,"")="", "",IFERROR('7. Position (current_at exit)'!Y24,"")),"")</f>
        <v/>
      </c>
      <c r="CU24" s="159" t="str">
        <f>IF(OR($D24="Fully Exited, No Escrow", $D24="Fully Exited, Escrow Pending", $D24="Fully Exited, Subsequently Closed"), IF($A24&lt;&gt;"",IF(IFERROR('7. Position (current_at exit)'!Z24,"")="", "Mandatory: Tab 7",IFERROR('7. Position (current_at exit)'!Z24,"")),""), IF($A24&lt;&gt;"",IF(IFERROR('7. Position (current_at exit)'!Z24,"")="", "",IFERROR('7. Position (current_at exit)'!Z24,"")),""))</f>
        <v/>
      </c>
      <c r="CV24" s="159" t="str">
        <f>IF(OR($D24="Fully Exited, No Escrow", $D24="Fully Exited, Escrow Pending", $D24="Fully Exited, Subsequently Closed"), IF($A24&lt;&gt;"",IF(IFERROR('7. Position (current_at exit)'!AA24,"")="", "Mandatory: Tab 7",IFERROR('7. Position (current_at exit)'!AA24,"")),""), IF($A24&lt;&gt;"",IF(IFERROR('7. Position (current_at exit)'!AA24,"")="", "",IFERROR('7. Position (current_at exit)'!AA24,"")),""))</f>
        <v/>
      </c>
      <c r="CW24" s="16" t="str">
        <f>IF($D24="Fully Exited",IF($A24&lt;&gt;"",IF(IFERROR('7. Position (current_at exit)'!AB24,"")="", "",IFERROR('7. Position (current_at exit)'!AB24,"")),""), IF($A24&lt;&gt;"",IF(IFERROR('7. Position (current_at exit)'!AB24,"")="", "",IFERROR('7. Position (current_at exit)'!AB24,"")),""))</f>
        <v/>
      </c>
      <c r="CX24" s="360" t="str">
        <f>IF($A24&lt;&gt;"",IF(IFERROR('7. Position (current_at exit)'!AC24,"")="", "",IFERROR('7. Position (current_at exit)'!AC24,"")),"")</f>
        <v/>
      </c>
      <c r="CY24" s="16" t="str">
        <f>IF($D24&lt;&gt;"Pending, Subsequently Closed",IF($A24&lt;&gt;"",IF(IFERROR('7. Position (current_at exit)'!AD24,"")="", "Mandatory: Tab 7",IFERROR('7. Position (current_at exit)'!AD24,"")),""), IF($A24&lt;&gt;"",IF(IFERROR('7. Position (current_at exit)'!AD24,"")="", "",IFERROR('7. Position (current_at exit)'!AD24,"")),""))</f>
        <v/>
      </c>
      <c r="CZ24" s="187" t="str">
        <f>IF($A24&lt;&gt;"",IF(IFERROR('7. Position (current_at exit)'!AE24,"")="", "",IFERROR('7. Position (current_at exit)'!AE24,"")),"")</f>
        <v/>
      </c>
      <c r="DA24" s="76" t="str">
        <f>IF($A24&lt;&gt;"",IF(IFERROR('7. Position (current_at exit)'!AF24,"")="", "",IFERROR('7. Position (current_at exit)'!AF24,"")),"")</f>
        <v/>
      </c>
      <c r="DB24" s="239" t="str">
        <f>IF($A24&lt;&gt;"",IF(IFERROR('7. Position (current_at exit)'!AG24,"")="", "",IFERROR('7. Position (current_at exit)'!AG24,"")),"")</f>
        <v/>
      </c>
      <c r="DC24" s="165" t="str">
        <f>IF($A24&lt;&gt;"",IF(IFERROR('7. Position (current_at exit)'!AH24,"")="", "",IFERROR('7. Position (current_at exit)'!AH24,"")),"")</f>
        <v/>
      </c>
      <c r="DD24" s="165" t="str">
        <f>IF($A24&lt;&gt;"",IF(IFERROR('7. Position (current_at exit)'!AI24,"")="", "",IFERROR('7. Position (current_at exit)'!AI24,"")),"")</f>
        <v/>
      </c>
      <c r="DE24" s="360" t="str">
        <f>IF($A24&lt;&gt;"",IF(IFERROR('7. Position (current_at exit)'!AJ24,"")="", "",IFERROR('7. Position (current_at exit)'!AJ24,"")),"")</f>
        <v/>
      </c>
      <c r="DF24" s="16" t="str">
        <f>IF($A24&lt;&gt;"",IF(IFERROR('7. Position (current_at exit)'!AK24,"")="", "",IFERROR('7. Position (current_at exit)'!AK24,"")),"")</f>
        <v/>
      </c>
      <c r="DG24" s="187" t="str">
        <f>IF($A24&lt;&gt;"",IF(IFERROR('7. Position (current_at exit)'!AL24,"")="", "",IFERROR('7. Position (current_at exit)'!AL24,"")),"")</f>
        <v/>
      </c>
      <c r="DH24" s="76" t="str">
        <f>IF($A24&lt;&gt;"",IF(IFERROR('7. Position (current_at exit)'!AM24,"")="", "",IFERROR('7. Position (current_at exit)'!AM24,"")),"")</f>
        <v/>
      </c>
      <c r="DI24" s="239" t="str">
        <f>IF($A24&lt;&gt;"",IF(IFERROR('7. Position (current_at exit)'!AN24,"")="", "",IFERROR('7. Position (current_at exit)'!AN24,"")),"")</f>
        <v/>
      </c>
      <c r="DJ24" s="165" t="str">
        <f>IF($A24&lt;&gt;"",IF(IFERROR('7. Position (current_at exit)'!AO24,"")="", "",IFERROR('7. Position (current_at exit)'!AO24,"")),"")</f>
        <v/>
      </c>
      <c r="DK24" s="165" t="str">
        <f>IF($A24&lt;&gt;"",IF(IFERROR('7. Position (current_at exit)'!AP24,"")="", "",IFERROR('7. Position (current_at exit)'!AP24,"")),"")</f>
        <v/>
      </c>
      <c r="DL24" s="360" t="str">
        <f>IF($A24&lt;&gt;"",IF(IFERROR('7. Position (current_at exit)'!AQ24,"")="", "",IFERROR('7. Position (current_at exit)'!AQ24,"")),"")</f>
        <v/>
      </c>
      <c r="DM24" s="17" t="str">
        <f>IF(OR($F24="Equity - Publicly Traded", $F24="Equity - Private"), IF($A24&lt;&gt;"",IF(IFERROR('6. Position (at entry)'!N24,"")="", "Mandatory: Tab 6",IFERROR('6. Position (at entry)'!N24,"")),""), IF($A24&lt;&gt;"",IF(IFERROR('6. Position (at entry)'!N24,"")="", "",IFERROR('6. Position (at entry)'!N24,"")),""))</f>
        <v/>
      </c>
      <c r="DN24" s="17" t="str">
        <f>IF(OR($F24="Equity - Publicly Traded", $F24="Equity - Private"), IF($A24&lt;&gt;"",IF(IFERROR('6. Position (at entry)'!O24,"")="", "Mandatory: Tab 6",IFERROR('6. Position (at entry)'!O24,"")),""), IF($A24&lt;&gt;"",IF(IFERROR('6. Position (at entry)'!O24,"")="", "",IFERROR('6. Position (at entry)'!O24,"")),""))</f>
        <v/>
      </c>
      <c r="DO24" s="17" t="str">
        <f>IF(OR($F24="Equity - Publicly Traded", $F24="Equity - Private"), IF($A24&lt;&gt;"",IF(IFERROR('6. Position (at entry)'!P24,"")="", "Mandatory: Tab 6",IFERROR('6. Position (at entry)'!P24,"")),""), IF($A24&lt;&gt;"",IF(IFERROR('6. Position (at entry)'!P24,"")="", "",IFERROR('6. Position (at entry)'!P24,"")),""))</f>
        <v/>
      </c>
      <c r="DP24" s="17" t="str">
        <f>IF(OR($F24="Equity - Publicly Traded", $F24="Equity - Private"), IF($A24&lt;&gt;"",IF(IFERROR('6. Position (at entry)'!Q24,"")="", "Mandatory: Tab 6",IFERROR('6. Position (at entry)'!Q24,"")),""), IF($A24&lt;&gt;"",IF(IFERROR('6. Position (at entry)'!Q24,"")="", "",IFERROR('6. Position (at entry)'!Q24,"")),""))</f>
        <v/>
      </c>
      <c r="DQ24" s="18" t="str">
        <f>IF(OR($F24="Equity - Publicly Traded", $F24="Equity - Private"), IF($A24&lt;&gt;"",IF(IFERROR('6. Position (at entry)'!R24,"")="", "Mandatory: Tab 6",IFERROR('6. Position (at entry)'!R24,"")),""), IF($A24&lt;&gt;"",IF(IFERROR('6. Position (at entry)'!R24,"")="", "",IFERROR('6. Position (at entry)'!R24,"")),""))</f>
        <v/>
      </c>
      <c r="DR24" s="18" t="str">
        <f>IF(OR($F24="Equity - Publicly Traded", $F24="Equity - Private"), IF($A24&lt;&gt;"",IF(IFERROR('6. Position (at entry)'!S24,"")="", "Mandatory: Tab 6",IFERROR('6. Position (at entry)'!S24,"")),""), IF($A24&lt;&gt;"",IF(IFERROR('6. Position (at entry)'!S24,"")="", "",IFERROR('6. Position (at entry)'!S24,"")),""))</f>
        <v/>
      </c>
      <c r="DS24" s="17" t="str">
        <f>IF(OR($F24="Equity - Publicly Traded", $F24="Equity - Private"), IF($A24&lt;&gt;"",IF(IFERROR('6. Position (at entry)'!T24,"")="", "Mandatory: Tab 6",IFERROR('6. Position (at entry)'!T24,"")),""), IF($A24&lt;&gt;"",IF(IFERROR('6. Position (at entry)'!T24,"")="", "",IFERROR('6. Position (at entry)'!T24,"")),""))</f>
        <v/>
      </c>
      <c r="DT24" s="16" t="str">
        <f>IF(OR($F24="Equity - Publicly Traded", $F24="Equity - Private"), IF($A24&lt;&gt;"",IF(IFERROR('6. Position (at entry)'!U24,"")="", "Mandatory: Tab 6",IFERROR('6. Position (at entry)'!U24,"")),""), IF($A24&lt;&gt;"",IF(IFERROR('6. Position (at entry)'!U24,"")="", "",IFERROR('6. Position (at entry)'!U24,"")),""))</f>
        <v/>
      </c>
      <c r="DU24" s="16" t="str">
        <f>IF(OR($F24="Equity - Publicly Traded", $F24="Equity - Private"), IF($A24&lt;&gt;"",IF(IFERROR('6. Position (at entry)'!V24,"")="", "",IFERROR('6. Position (at entry)'!V24,"")),""), IF($A24&lt;&gt;"",IF(IFERROR('6. Position (at entry)'!V24,"")="", "",IFERROR('6. Position (at entry)'!V24,"")),""))</f>
        <v/>
      </c>
      <c r="DV24" s="239" t="str">
        <f>IF(OR($F24="Equity - Publicly Traded", $F24="Equity - Private"), IF($A24&lt;&gt;"",IF(IFERROR('6. Position (at entry)'!W24,"")="", "",IFERROR('6. Position (at entry)'!W24,"")),""), IF($A24&lt;&gt;"",IF(IFERROR('6. Position (at entry)'!W24,"")="", "",IFERROR('6. Position (at entry)'!W24,"")),""))</f>
        <v/>
      </c>
      <c r="DW24" s="239" t="str">
        <f>IF(OR($F24="Equity - Publicly Traded", $F24="Equity - Private"), IF($A24&lt;&gt;"",IF(IFERROR('6. Position (at entry)'!X24,"")="", "",IFERROR('6. Position (at entry)'!X24,"")),""), IF($A24&lt;&gt;"",IF(IFERROR('6. Position (at entry)'!X24,"")="", "",IFERROR('6. Position (at entry)'!X24,"")),""))</f>
        <v/>
      </c>
      <c r="DX24" s="239" t="str">
        <f>IF(OR($F24="Equity - Publicly Traded", $F24="Equity - Private"), IF($A24&lt;&gt;"",IF(IFERROR('6. Position (at entry)'!Y24,"")="", "",IFERROR('6. Position (at entry)'!Y24,"")),""), IF($A24&lt;&gt;"",IF(IFERROR('6. Position (at entry)'!Y24,"")="", "",IFERROR('6. Position (at entry)'!Y24,"")),""))</f>
        <v/>
      </c>
      <c r="DY24" s="360" t="str">
        <f>IF($A24&lt;&gt;"",IF(IFERROR('6. Position (at entry)'!Z24,"")="", "",IFERROR('6. Position (at entry)'!Z24,"")),"")</f>
        <v/>
      </c>
      <c r="DZ24" s="76" t="str">
        <f>IF($A24&lt;&gt;"",IF(IFERROR('6. Position (at entry)'!AA24,"")="", "",IFERROR('6. Position (at entry)'!AA24,"")),"")</f>
        <v/>
      </c>
      <c r="EA24" s="76" t="str">
        <f>IF($A24&lt;&gt;"",IF(IFERROR('6. Position (at entry)'!AB24,"")="", "",IFERROR('6. Position (at entry)'!AB24,"")),"")</f>
        <v/>
      </c>
      <c r="EB24" s="78" t="str">
        <f>IF($A24&lt;&gt;"",IF(IFERROR('6. Position (at entry)'!AC24,"")="", "",IFERROR('6. Position (at entry)'!AC24,"")),"")</f>
        <v/>
      </c>
      <c r="EC24" s="78" t="str">
        <f>IF($A24&lt;&gt;"",IF(IFERROR('6. Position (at entry)'!AD24,"")="", "",IFERROR('6. Position (at entry)'!AD24,"")),"")</f>
        <v/>
      </c>
      <c r="ED24" s="226" t="str">
        <f>IF($A24&lt;&gt;"",IF(IFERROR('6. Position (at entry)'!AE24,"")="", "",IFERROR('6. Position (at entry)'!AE24,"")),"")</f>
        <v/>
      </c>
      <c r="EE24" s="80" t="str">
        <f>IF($A24&lt;&gt;"",IF(IFERROR('6. Position (at entry)'!AF24,"")="", "",IFERROR('6. Position (at entry)'!AF24,"")),"")</f>
        <v/>
      </c>
      <c r="EF24" s="80" t="str">
        <f>IF($A24&lt;&gt;"",IF(IFERROR('6. Position (at entry)'!AG24,"")="", "",IFERROR('6. Position (at entry)'!AG24,"")),"")</f>
        <v/>
      </c>
      <c r="EG24" s="80" t="str">
        <f>IF($A24&lt;&gt;"",IF(IFERROR('6. Position (at entry)'!AH24,"")="", "",IFERROR('6. Position (at entry)'!AH24,"")),"")</f>
        <v/>
      </c>
      <c r="EH24" s="360" t="str">
        <f>IF($A24&lt;&gt;"",IF(IFERROR('6. Position (at entry)'!AI24,"")="", "",IFERROR('6. Position (at entry)'!AI24,"")),"")</f>
        <v/>
      </c>
    </row>
    <row r="25" spans="1:138" ht="15" customHeight="1" x14ac:dyDescent="0.2">
      <c r="A25" s="16" t="str">
        <f>IF(ISBLANK('6. Position (at entry)'!A25), "", '6. Position (at entry)'!A25)</f>
        <v/>
      </c>
      <c r="B25" s="347" t="str">
        <f>IF($A25&lt;&gt;"",IF(IFERROR('6. Position (at entry)'!B25,"")="", "Mandatory: Tab 6",IFERROR('6. Position (at entry)'!B25,"")),"")</f>
        <v/>
      </c>
      <c r="C25" s="16" t="str">
        <f>IF($A25&lt;&gt;"",IF(IFERROR(VLOOKUP($A25, '4. Company (at entry)'!$1:$1048576,2,FALSE),"")="","Mandatory: Tab 4",IFERROR(VLOOKUP($A25, '4. Company (at entry)'!$1:$1048576,2,FALSE),"")), "")</f>
        <v/>
      </c>
      <c r="D25" s="16" t="str">
        <f>IF($A25&lt;&gt;"",IF(IFERROR('7. Position (current_at exit)'!D25,"")="", "Mandatory: Tab 7",IFERROR('7. Position (current_at exit)'!D25,"")),"")</f>
        <v/>
      </c>
      <c r="E25" s="16" t="str">
        <f>IF($A25&lt;&gt;"",IF(IFERROR('7. Position (current_at exit)'!E25,"")="", "Mandatory: Tab 7",IFERROR('7. Position (current_at exit)'!E25,"")),"")</f>
        <v/>
      </c>
      <c r="F25" s="16" t="str">
        <f>IF($A25&lt;&gt;"",IF(IFERROR('6. Position (at entry)'!D25,"")="", "Mandatory: Tab 6",IFERROR('6. Position (at entry)'!D25,"")),"")</f>
        <v/>
      </c>
      <c r="G25" s="16" t="str">
        <f>IF($A25&lt;&gt;"",IF(IFERROR('6. Position (at entry)'!E25,"")="", "Mandatory: Tab 6",IFERROR('6. Position (at entry)'!E25,"")),"")</f>
        <v/>
      </c>
      <c r="H25" s="16" t="str">
        <f>IF($A25&lt;&gt;"",IF(IFERROR('6. Position (at entry)'!F25,"")="", "Mandatory: Tab 6",IFERROR('6. Position (at entry)'!F25,"")),"")</f>
        <v/>
      </c>
      <c r="I25" s="16" t="str">
        <f>IF($A25&lt;&gt;"",IF(IFERROR('6. Position (at entry)'!G25,"")="", "Mandatory: Tab 6",IFERROR('6. Position (at entry)'!G25,"")),"")</f>
        <v/>
      </c>
      <c r="J25" s="16" t="str">
        <f>IF($A25&lt;&gt;"",IF(IFERROR('6. Position (at entry)'!H25,"")="", "Mandatory: Tab 6",IFERROR('6. Position (at entry)'!H25,"")),"")</f>
        <v/>
      </c>
      <c r="K25" s="159" t="str">
        <f>IF($A25&lt;&gt;"",IF(IFERROR('6. Position (at entry)'!I25,"")="", "Mandatory: Tab 6",IFERROR('6. Position (at entry)'!I25,"")),"")</f>
        <v/>
      </c>
      <c r="L25" s="16" t="str">
        <f>IF($A25&lt;&gt;"",IF(IFERROR('6. Position (at entry)'!J25,"")="", "Mandatory: Tab 6",IFERROR('6. Position (at entry)'!J25,"")),"")</f>
        <v/>
      </c>
      <c r="M25" s="16" t="str">
        <f>IF($A25&lt;&gt;"",IF(IFERROR('6. Position (at entry)'!K25,"")="", "Mandatory: Tab 6",IFERROR('6. Position (at entry)'!K25,"")),"")</f>
        <v/>
      </c>
      <c r="N25" s="16" t="str">
        <f>IF($A25&lt;&gt;"",IF(IFERROR('6. Position (at entry)'!L25,"")="", "",IFERROR('6. Position (at entry)'!L25,"")),"")</f>
        <v/>
      </c>
      <c r="O25" s="360" t="str">
        <f>IF($A25&lt;&gt;"",IF(IFERROR('6. Position (at entry)'!M25,"")="", "",IFERROR('6. Position (at entry)'!M25,"")),"")</f>
        <v/>
      </c>
      <c r="P25" s="16" t="str">
        <f>IF($A25&lt;&gt;"",IF(IFERROR(VLOOKUP($A25,'5. Company (current_at exit)'!$1:$1048576,3,FALSE),"")="","",IFERROR(VLOOKUP($A25,'5. Company (current_at exit)'!$1:$1048576,3,FALSE),"")), "")</f>
        <v/>
      </c>
      <c r="Q25" s="16" t="str">
        <f>IF($A25&lt;&gt;"",IF(IFERROR(VLOOKUP($A25,'5. Company (current_at exit)'!$1:$1048576,4,FALSE),"")="","",IFERROR(VLOOKUP($A25,'5. Company (current_at exit)'!$1:$1048576,4,FALSE),"")), "")</f>
        <v/>
      </c>
      <c r="R25" s="16" t="str">
        <f>IF($A25&lt;&gt;"",IF(IFERROR(VLOOKUP($A25,'5. Company (current_at exit)'!$1:$1048576,5,FALSE),"")="","",IFERROR(VLOOKUP($A25,'5. Company (current_at exit)'!$1:$1048576,5,FALSE),"")), "")</f>
        <v/>
      </c>
      <c r="S25" s="16" t="str">
        <f>IF($A25&lt;&gt;"",IF(IFERROR(VLOOKUP($A25,'5. Company (current_at exit)'!$1:$1048576,6,FALSE),"")="","",IFERROR(VLOOKUP($A25,'5. Company (current_at exit)'!$1:$1048576,6,FALSE),"")), "")</f>
        <v/>
      </c>
      <c r="T25" s="16" t="str">
        <f>IF($A25&lt;&gt;"",IF(IFERROR(VLOOKUP($A25,'5. Company (current_at exit)'!$1:$1048576,7,FALSE),"")="","Mandatory: Tab 5",IFERROR(VLOOKUP($A25,'5. Company (current_at exit)'!$1:$1048576,7,FALSE),"")), "")</f>
        <v/>
      </c>
      <c r="U25" s="72" t="str">
        <f>IF($A25&lt;&gt;"",IF(IFERROR(VLOOKUP($A25,'5. Company (current_at exit)'!$1:$1048576,8,FALSE),"")="","Mandatory: Tab 5",IFERROR(VLOOKUP($A25,'5. Company (current_at exit)'!$1:$1048576,8,FALSE),"")), "")</f>
        <v/>
      </c>
      <c r="V25" s="16" t="str">
        <f>IF($A25&lt;&gt;"",IF(IFERROR(VLOOKUP($A25,'5. Company (current_at exit)'!$1:$1048576,9,FALSE),"")="","",IFERROR(VLOOKUP($A25,'5. Company (current_at exit)'!$1:$1048576,9,FALSE),"")), "")</f>
        <v/>
      </c>
      <c r="W25" s="16" t="str">
        <f>IF($A25&lt;&gt;"",IF(IFERROR(VLOOKUP($A25,'5. Company (current_at exit)'!$1:$1048576,10,FALSE),"")="","Mandatory: Tab 5",IFERROR(VLOOKUP($A25,'5. Company (current_at exit)'!$1:$1048576,10,FALSE),"")), "")</f>
        <v/>
      </c>
      <c r="X25" s="73" t="str">
        <f>IF($A25&lt;&gt;"",IF(IFERROR(VLOOKUP($A25,'5. Company (current_at exit)'!$1:$1048576,11,FALSE),"")="","Mandatory: Tab 5",IFERROR(VLOOKUP($A25,'5. Company (current_at exit)'!$1:$1048576,11,FALSE),"")), "")</f>
        <v/>
      </c>
      <c r="Y25" s="73" t="str">
        <f>IF($A25&lt;&gt;"",IF(IFERROR(VLOOKUP($A25,'5. Company (current_at exit)'!$1:$1048576,12,FALSE),"")="","",IFERROR(VLOOKUP($A25,'5. Company (current_at exit)'!$1:$1048576,12,FALSE),"")), "")</f>
        <v/>
      </c>
      <c r="Z25" s="73" t="str">
        <f>IF($A25&lt;&gt;"",IF(IFERROR(VLOOKUP($A25,'5. Company (current_at exit)'!$1:$1048576,13,FALSE),"")="","",IFERROR(VLOOKUP($A25,'5. Company (current_at exit)'!$1:$1048576,13,FALSE),"")), "")</f>
        <v/>
      </c>
      <c r="AA25" s="16" t="str">
        <f>IF($A25&lt;&gt;"",IF(IFERROR(VLOOKUP($A25,'5. Company (current_at exit)'!$1:$1048576,14,FALSE),"")="","Mandatory: Tab 5",IFERROR(VLOOKUP($A25,'5. Company (current_at exit)'!$1:$1048576,14,FALSE),"")), "")</f>
        <v/>
      </c>
      <c r="AB25" s="16" t="str">
        <f>IF($A25&lt;&gt;"",IF(IFERROR(VLOOKUP($A25,'5. Company (current_at exit)'!$1:$1048576,15,FALSE),"")="","Mandatory: Tab 5",IFERROR(VLOOKUP($A25,'5. Company (current_at exit)'!$1:$1048576,15,FALSE),"")), "")</f>
        <v/>
      </c>
      <c r="AC25" s="76" t="str">
        <f>IF($A25&lt;&gt;"",IF(IFERROR(VLOOKUP($A25,'5. Company (current_at exit)'!$1:$1048576,16,FALSE),"")="","",IFERROR(VLOOKUP($A25,'5. Company (current_at exit)'!$1:$1048576,16,FALSE),"")), "")</f>
        <v/>
      </c>
      <c r="AD25" s="16" t="str">
        <f>IF($A25&lt;&gt;"",IF(IFERROR(VLOOKUP($A25,'5. Company (current_at exit)'!$1:$1048576,17,FALSE),"")="","",IFERROR(VLOOKUP($A25,'5. Company (current_at exit)'!$1:$1048576,17,FALSE),"")), "")</f>
        <v/>
      </c>
      <c r="AE25" s="401" t="str">
        <f>IF($A25&lt;&gt;"",IF(IFERROR(VLOOKUP($A25,'5. Company (current_at exit)'!$1:$1048576,18,FALSE),"")="","",IFERROR(VLOOKUP($A25,'5. Company (current_at exit)'!$1:$1048576,18,FALSE),"")), "")</f>
        <v/>
      </c>
      <c r="AF25" s="16" t="str">
        <f>IF($A25&lt;&gt;"",IF(IFERROR(VLOOKUP($A25,'5. Company (current_at exit)'!$1:$1048576,19,FALSE),"")="","Mandatory: Tab 5",IFERROR(VLOOKUP($A25,'5. Company (current_at exit)'!$1:$1048576,19,FALSE),"")), "")</f>
        <v/>
      </c>
      <c r="AG25" s="159" t="str">
        <f>IF($AF25="Yes",IF($A25&lt;&gt;"",IF(IFERROR(VLOOKUP($A25,'5. Company (current_at exit)'!$1:$1048576,20,FALSE),"")="","Mandatory: Tab 5",IFERROR(VLOOKUP($A25,'5. Company (current_at exit)'!$1:$1048576,20,FALSE),"")), ""),IF($A25&lt;&gt;"",IF(IFERROR(VLOOKUP($A25,'5. Company (current_at exit)'!$1:$1048576,20,FALSE),"")="","",IFERROR(VLOOKUP($A25,'5. Company (current_at exit)'!$1:$1048576,20,FALSE),"")), ""))</f>
        <v/>
      </c>
      <c r="AH25" s="159" t="str">
        <f>IF($AF25="Yes",IF($A25&lt;&gt;"",IF(IFERROR(VLOOKUP($A25,'5. Company (current_at exit)'!$1:$1048576,21,FALSE),"")="","Mandatory: Tab 5",IFERROR(VLOOKUP($A25,'5. Company (current_at exit)'!$1:$1048576,21,FALSE),"")), ""),IF($A25&lt;&gt;"",IF(IFERROR(VLOOKUP($A25,'5. Company (current_at exit)'!$1:$1048576,21,FALSE),"")="","",IFERROR(VLOOKUP($A25,'5. Company (current_at exit)'!$1:$1048576,21,FALSE),"")), ""))</f>
        <v/>
      </c>
      <c r="AI25" s="69" t="str">
        <f>IF($AF25="Yes",IF($A25&lt;&gt;"",IF(IFERROR(VLOOKUP($A25,'5. Company (current_at exit)'!$1:$1048576,22,FALSE),"")="","Mandatory: Tab 5",IFERROR(VLOOKUP($A25,'5. Company (current_at exit)'!$1:$1048576,22,FALSE),"")), ""),IF($A25&lt;&gt;"",IF(IFERROR(VLOOKUP($A25,'5. Company (current_at exit)'!$1:$1048576,22,FALSE),"")="","",IFERROR(VLOOKUP($A25,'5. Company (current_at exit)'!$1:$1048576,22,FALSE),"")), ""))</f>
        <v/>
      </c>
      <c r="AJ25" s="69" t="str">
        <f>IF($AF25="Yes",IF($A25&lt;&gt;"",IF(IFERROR(VLOOKUP($A25,'5. Company (current_at exit)'!$1:$1048576,23,FALSE),"")="","Mandatory: Tab 5",IFERROR(VLOOKUP($A25,'5. Company (current_at exit)'!$1:$1048576,23,FALSE),"")), ""),IF($A25&lt;&gt;"",IF(IFERROR(VLOOKUP($A25,'5. Company (current_at exit)'!$1:$1048576,23,FALSE),"")="","",IFERROR(VLOOKUP($A25,'5. Company (current_at exit)'!$1:$1048576,23,FALSE),"")), ""))</f>
        <v/>
      </c>
      <c r="AK25" s="159" t="str">
        <f>IF($AF25="Yes",IF($A25&lt;&gt;"",IF(IFERROR(VLOOKUP($A25,'5. Company (current_at exit)'!$1:$1048576,24,FALSE),"")="","",IFERROR(VLOOKUP($A25,'5. Company (current_at exit)'!$1:$1048576,24,FALSE),"")), ""),IF($A25&lt;&gt;"",IF(IFERROR(VLOOKUP($A25,'5. Company (current_at exit)'!$1:$1048576,24,FALSE),"")="","",IFERROR(VLOOKUP($A25,'5. Company (current_at exit)'!$1:$1048576,24,FALSE),"")), ""))</f>
        <v/>
      </c>
      <c r="AL25" s="403" t="str">
        <f>IF($A25&lt;&gt;"",IF(IFERROR(VLOOKUP($A25,'5. Company (current_at exit)'!$1:$1048576,25,FALSE),"")="","",IFERROR(VLOOKUP($A25,'5. Company (current_at exit)'!$1:$1048576,25,FALSE),"")), "")</f>
        <v/>
      </c>
      <c r="AM25" s="17" t="str">
        <f>IF($A25&lt;&gt;"",IF(IFERROR(VLOOKUP($A25,'5. Company (current_at exit)'!$1:$1048576,26,FALSE),"")="","Mandatory: Tab 5",IFERROR(VLOOKUP($A25,'5. Company (current_at exit)'!$1:$1048576,26,FALSE),"")), "")</f>
        <v/>
      </c>
      <c r="AN25" s="17" t="str">
        <f>IF($A25&lt;&gt;"",IF(IFERROR(VLOOKUP($A25,'5. Company (current_at exit)'!$1:$1048576,27,FALSE),"")="","Mandatory: Tab 5",IFERROR(VLOOKUP($A25,'5. Company (current_at exit)'!$1:$1048576,27,FALSE),"")), "")</f>
        <v/>
      </c>
      <c r="AO25" s="17" t="str">
        <f>IF($A25&lt;&gt;"",IF(IFERROR(VLOOKUP($A25,'5. Company (current_at exit)'!$1:$1048576,28,FALSE),"")="","Mandatory: Tab 5",IFERROR(VLOOKUP($A25,'5. Company (current_at exit)'!$1:$1048576,28,FALSE),"")), "")</f>
        <v/>
      </c>
      <c r="AP25" s="17" t="str">
        <f>IF($A25&lt;&gt;"",IF(IFERROR(VLOOKUP($A25,'5. Company (current_at exit)'!$1:$1048576,29,FALSE),"")="","Mandatory: Tab 5",IFERROR(VLOOKUP($A25,'5. Company (current_at exit)'!$1:$1048576,29,FALSE),"")), "")</f>
        <v/>
      </c>
      <c r="AQ25" s="17" t="str">
        <f>IF($A25&lt;&gt;"",IF(IFERROR(VLOOKUP($A25,'5. Company (current_at exit)'!$1:$1048576,30,FALSE),"")="","Mandatory: Tab 5",IFERROR(VLOOKUP($A25,'5. Company (current_at exit)'!$1:$1048576,30,FALSE),"")), "")</f>
        <v/>
      </c>
      <c r="AR25" s="17" t="str">
        <f>IF($A25&lt;&gt;"",IF(IFERROR(VLOOKUP($A25,'5. Company (current_at exit)'!$1:$1048576,31,FALSE),"")="","Mandatory: Tab 5",IFERROR(VLOOKUP($A25,'5. Company (current_at exit)'!$1:$1048576,31,FALSE),"")), "")</f>
        <v/>
      </c>
      <c r="AS25" s="17" t="str">
        <f>IF($A25&lt;&gt;"",IF(IFERROR(VLOOKUP($A25,'5. Company (current_at exit)'!$1:$1048576,32,FALSE),"")="","Mandatory: Tab 5",IFERROR(VLOOKUP($A25,'5. Company (current_at exit)'!$1:$1048576,32,FALSE),"")), "")</f>
        <v/>
      </c>
      <c r="AT25" s="17" t="str">
        <f>IF($A25&lt;&gt;"",IF(IFERROR(VLOOKUP($A25,'5. Company (current_at exit)'!$1:$1048576,33,FALSE),"")="","Mandatory: Tab 5",IFERROR(VLOOKUP($A25,'5. Company (current_at exit)'!$1:$1048576,33,FALSE),"")), "")</f>
        <v/>
      </c>
      <c r="AU25" s="17" t="str">
        <f>IF($A25&lt;&gt;"",IF(IFERROR(VLOOKUP($A25,'5. Company (current_at exit)'!$1:$1048576,34,FALSE),"")="","",IFERROR(VLOOKUP($A25,'5. Company (current_at exit)'!$1:$1048576,34,FALSE),"")), "")</f>
        <v/>
      </c>
      <c r="AV25" s="241" t="str">
        <f>IF($A25&lt;&gt;"",IF(IFERROR(VLOOKUP($A25,'5. Company (current_at exit)'!$1:$1048576,35,FALSE),"")="","",IFERROR(VLOOKUP($A25,'5. Company (current_at exit)'!$1:$1048576,35,FALSE),"")), "")</f>
        <v/>
      </c>
      <c r="AW25" s="17" t="str">
        <f>IF($D25="Fully Exited",IF($A25&lt;&gt;"",IF(IFERROR(VLOOKUP($A25,'5. Company (current_at exit)'!$1:$1048576,36,FALSE),"")="","",IFERROR(VLOOKUP($A25,'5. Company (current_at exit)'!$1:$1048576,36,FALSE),"")), ""),IF($A25&lt;&gt;"",IF(IFERROR(VLOOKUP($A25,'5. Company (current_at exit)'!$1:$1048576,36,FALSE),"")="","",IFERROR(VLOOKUP($A25,'5. Company (current_at exit)'!$1:$1048576,36,FALSE),"")), ""))</f>
        <v/>
      </c>
      <c r="AX25" s="239" t="str">
        <f>IF($A25&lt;&gt;"",IF(IFERROR(VLOOKUP($A25,'5. Company (current_at exit)'!$1:$1048576,37,FALSE),"")="","",IFERROR(VLOOKUP($A25,'5. Company (current_at exit)'!$1:$1048576,37,FALSE),"")), "")</f>
        <v/>
      </c>
      <c r="AY25" s="204" t="str">
        <f>IF($A25&lt;&gt;"",IF(IFERROR(VLOOKUP($A25,'5. Company (current_at exit)'!$1:$1048576,38,FALSE),"")="","",IFERROR(VLOOKUP($A25,'5. Company (current_at exit)'!$1:$1048576,38,FALSE),"")), "")</f>
        <v/>
      </c>
      <c r="AZ25" s="244" t="str">
        <f>IF($A25&lt;&gt;"",IF(IFERROR(VLOOKUP($A25,'5. Company (current_at exit)'!$1:$1048576,39,FALSE),"")="","",IFERROR(VLOOKUP($A25,'5. Company (current_at exit)'!$1:$1048576,39,FALSE),"")), "")</f>
        <v/>
      </c>
      <c r="BA25" s="244" t="str">
        <f>IF($A25&lt;&gt;"",IF(IFERROR(VLOOKUP($A25,'5. Company (current_at exit)'!$1:$1048576,40,FALSE),"")="","",IFERROR(VLOOKUP($A25,'5. Company (current_at exit)'!$1:$1048576,40,FALSE),"")), "")</f>
        <v/>
      </c>
      <c r="BB25" s="244" t="str">
        <f>IF($A25&lt;&gt;"",IF(IFERROR(VLOOKUP($A25,'5. Company (current_at exit)'!$1:$1048576,41,FALSE),"")="","",IFERROR(VLOOKUP($A25,'5. Company (current_at exit)'!$1:$1048576,41,FALSE),"")), "")</f>
        <v/>
      </c>
      <c r="BC25" s="76" t="str">
        <f>IF($A25&lt;&gt;"",IF(IFERROR(VLOOKUP($A25,'5. Company (current_at exit)'!$1:$1048576,42,FALSE),"")="","",IFERROR(VLOOKUP($A25,'5. Company (current_at exit)'!$1:$1048576,42,FALSE),"")), "")</f>
        <v/>
      </c>
      <c r="BD25" s="76" t="str">
        <f>IF($A25&lt;&gt;"",IF(IFERROR(VLOOKUP($A25,'5. Company (current_at exit)'!$1:$1048576,43,FALSE),"")="","",IFERROR(VLOOKUP($A25,'5. Company (current_at exit)'!$1:$1048576,43,FALSE),"")), "")</f>
        <v/>
      </c>
      <c r="BE25" s="239" t="str">
        <f>IF($A25&lt;&gt;"",IF(IFERROR(VLOOKUP($A25,'5. Company (current_at exit)'!$1:$1048576,44,FALSE),"")="","",IFERROR(VLOOKUP($A25,'5. Company (current_at exit)'!$1:$1048576,44,FALSE),"")), "")</f>
        <v/>
      </c>
      <c r="BF25" s="239" t="str">
        <f>IF($A25&lt;&gt;"",IF(IFERROR(VLOOKUP($A25,'5. Company (current_at exit)'!$1:$1048576,45,FALSE),"")="","",IFERROR(VLOOKUP($A25,'5. Company (current_at exit)'!$1:$1048576,45,FALSE),"")), "")</f>
        <v/>
      </c>
      <c r="BG25" s="239" t="str">
        <f>IF($A25&lt;&gt;"",IF(IFERROR(VLOOKUP($A25,'5. Company (current_at exit)'!$1:$1048576,46,FALSE),"")="","",IFERROR(VLOOKUP($A25,'5. Company (current_at exit)'!$1:$1048576,46,FALSE),"")), "")</f>
        <v/>
      </c>
      <c r="BH25" s="239" t="str">
        <f>IF($A25&lt;&gt;"",IF(IFERROR(VLOOKUP($A25,'5. Company (current_at exit)'!$1:$1048576,47,FALSE),"")="","",IFERROR(VLOOKUP($A25,'5. Company (current_at exit)'!$1:$1048576,47,FALSE),"")), "")</f>
        <v/>
      </c>
      <c r="BI25" s="239" t="str">
        <f>IF($A25&lt;&gt;"",IF(IFERROR(VLOOKUP($A25,'5. Company (current_at exit)'!$1:$1048576,48,FALSE),"")="","",IFERROR(VLOOKUP($A25,'5. Company (current_at exit)'!$1:$1048576,48,FALSE),"")), "")</f>
        <v/>
      </c>
      <c r="BJ25" s="360" t="str">
        <f>IF($A25&lt;&gt;"",IF(IFERROR(VLOOKUP($A25,'5. Company (current_at exit)'!$1:$1048576,49,FALSE),"")="","",IFERROR(VLOOKUP($A25,'5. Company (current_at exit)'!$1:$1048576,49,FALSE),"")), "")</f>
        <v/>
      </c>
      <c r="BK25" s="76" t="str">
        <f>IF($A25&lt;&gt;"",IF(IFERROR(VLOOKUP($A25,'5. Company (current_at exit)'!$1:$1048576,50,FALSE),"")="","Mandatory: Tab 5",IFERROR(VLOOKUP($A25,'5. Company (current_at exit)'!$1:$1048576,50,FALSE),"")), "")</f>
        <v/>
      </c>
      <c r="BL25" s="483" t="str">
        <f>IF($A25&lt;&gt;"",IF(IFERROR(VLOOKUP($A25,'5. Company (current_at exit)'!$1:$1048576,51,FALSE),"")="","Mandatory: Tab 5",IFERROR(VLOOKUP($A25,'5. Company (current_at exit)'!$1:$1048576,51,FALSE),"")), "")</f>
        <v/>
      </c>
      <c r="BM25" s="483" t="str">
        <f>IF($A25&lt;&gt;"",IF(IFERROR(VLOOKUP($A25,'5. Company (current_at exit)'!$1:$1048576,52,FALSE),"")="","Mandatory: Tab 5",IFERROR(VLOOKUP($A25,'5. Company (current_at exit)'!$1:$1048576,52,FALSE),"")), "")</f>
        <v/>
      </c>
      <c r="BN25" s="483" t="str">
        <f>IF($A25&lt;&gt;"",IF(IFERROR(VLOOKUP($A25,'5. Company (current_at exit)'!$1:$1048576,53,FALSE),"")="","Mandatory: Tab 5",IFERROR(VLOOKUP($A25,'5. Company (current_at exit)'!$1:$1048576,53,FALSE),"")), "")</f>
        <v/>
      </c>
      <c r="BO25" s="360" t="str">
        <f>IF($A25&lt;&gt;"",IF(IFERROR(VLOOKUP($A25,'5. Company (current_at exit)'!$1:$1048576,54,FALSE),"")="","",IFERROR(VLOOKUP($A25,'5. Company (current_at exit)'!$1:$1048576,54,FALSE),"")), "")</f>
        <v/>
      </c>
      <c r="BP25" s="17" t="str">
        <f>IF($A25&lt;&gt;"",IF(IFERROR(VLOOKUP($A25, '4. Company (at entry)'!$1:$1048576,3,FALSE),"")="","Mandatory: Tab 4",IFERROR(VLOOKUP($A25, '4. Company (at entry)'!$1:$1048576,3,FALSE),"")), "")</f>
        <v/>
      </c>
      <c r="BQ25" s="17" t="str">
        <f>IF($A25&lt;&gt;"",IF(IFERROR(VLOOKUP($A25, '4. Company (at entry)'!$1:$1048576,4,FALSE),"")="","Mandatory: Tab 4",IFERROR(VLOOKUP($A25, '4. Company (at entry)'!$1:$1048576,4,FALSE),"")), "")</f>
        <v/>
      </c>
      <c r="BR25" s="17" t="str">
        <f>IF($A25&lt;&gt;"",IF(IFERROR(VLOOKUP($A25, '4. Company (at entry)'!$1:$1048576,5,FALSE),"")="","Mandatory: Tab 4",IFERROR(VLOOKUP($A25, '4. Company (at entry)'!$1:$1048576,5,FALSE),"")), "")</f>
        <v/>
      </c>
      <c r="BS25" s="17" t="str">
        <f>IF($A25&lt;&gt;"",IF(IFERROR(VLOOKUP($A25, '4. Company (at entry)'!$1:$1048576,6,FALSE),"")="","Mandatory: Tab 4",IFERROR(VLOOKUP($A25, '4. Company (at entry)'!$1:$1048576,6,FALSE),"")), "")</f>
        <v/>
      </c>
      <c r="BT25" s="17" t="str">
        <f>IF($A25&lt;&gt;"",IF(IFERROR(VLOOKUP($A25, '4. Company (at entry)'!$1:$1048576,7,FALSE),"")="","Mandatory: Tab 4",IFERROR(VLOOKUP($A25, '4. Company (at entry)'!$1:$1048576,7,FALSE),"")), "")</f>
        <v/>
      </c>
      <c r="BU25" s="17" t="str">
        <f>IF($A25&lt;&gt;"",IF(IFERROR(VLOOKUP($A25, '4. Company (at entry)'!$1:$1048576,8,FALSE),"")="","Mandatory: Tab 4",IFERROR(VLOOKUP($A25, '4. Company (at entry)'!$1:$1048576,8,FALSE),"")), "")</f>
        <v/>
      </c>
      <c r="BV25" s="17" t="str">
        <f>IF($A25&lt;&gt;"",IF(IFERROR(VLOOKUP($A25, '4. Company (at entry)'!$1:$1048576,9,FALSE),"")="","Mandatory: Tab 4",IFERROR(VLOOKUP($A25, '4. Company (at entry)'!$1:$1048576,9,FALSE),"")), "")</f>
        <v/>
      </c>
      <c r="BW25" s="17" t="str">
        <f>IF($A25&lt;&gt;"",IF(IFERROR(VLOOKUP($A25, '4. Company (at entry)'!$1:$1048576,10,FALSE),"")="","",IFERROR(VLOOKUP($A25, '4. Company (at entry)'!$1:$1048576,10,FALSE),"")), "")</f>
        <v/>
      </c>
      <c r="BX25" s="208" t="str">
        <f>IF($A25&lt;&gt;"",IF(IFERROR(VLOOKUP($A25, '4. Company (at entry)'!$1:$1048576,11,FALSE),"")="","",IFERROR(VLOOKUP($A25, '4. Company (at entry)'!$1:$1048576,11,FALSE),"")), "")</f>
        <v/>
      </c>
      <c r="BY25" s="17" t="str">
        <f>IF($A25&lt;&gt;"",IF(IFERROR(VLOOKUP($A25, '4. Company (at entry)'!$1:$1048576,12,FALSE),"")="","",IFERROR(VLOOKUP($A25, '4. Company (at entry)'!$1:$1048576,12,FALSE),"")), "")</f>
        <v/>
      </c>
      <c r="BZ25" s="360" t="str">
        <f>IF($A25&lt;&gt;"",IF(IFERROR(VLOOKUP($A25, '4. Company (at entry)'!$1:$1048576,13,FALSE),"")="","",IFERROR(VLOOKUP($A25, '4. Company (at entry)'!$1:$1048576,13,FALSE),"")), "")</f>
        <v/>
      </c>
      <c r="CA25" s="17" t="str">
        <f>IF($A25&lt;&gt;"",IF(IFERROR('7. Position (current_at exit)'!F25,"")="", "Mandatory: Tab 7",IFERROR('7. Position (current_at exit)'!F25,"")),"")</f>
        <v/>
      </c>
      <c r="CB25" s="17" t="str">
        <f>IF($D25&lt;&gt;"Pending, Subsequently Closed",IF($A25&lt;&gt;"",IF(IFERROR('7. Position (current_at exit)'!G25,"")="", "Mandatory: Tab 7",IFERROR('7. Position (current_at exit)'!G25,"")),""), IF($A25&lt;&gt;"",IF(IFERROR('7. Position (current_at exit)'!G25,"")="", "",IFERROR('7. Position (current_at exit)'!G25,"")),""))</f>
        <v/>
      </c>
      <c r="CC25" s="17" t="str">
        <f>IF($D25&lt;&gt;"Pending, Subsequently Closed",IF($A25&lt;&gt;"",IF(IFERROR('7. Position (current_at exit)'!H25,"")="", "Mandatory: Tab 7",IFERROR('7. Position (current_at exit)'!H25,"")),""), IF($A25&lt;&gt;"",IF(IFERROR('7. Position (current_at exit)'!H25,"")="", "",IFERROR('7. Position (current_at exit)'!H25,"")),""))</f>
        <v/>
      </c>
      <c r="CD25" s="17" t="str">
        <f>IF($D25&lt;&gt;"Pending, Subsequently Closed",IF($A25&lt;&gt;"",IF(IFERROR('7. Position (current_at exit)'!I25,"")="", "Mandatory: Tab 7",IFERROR('7. Position (current_at exit)'!I25,"")),""), IF($A25&lt;&gt;"",IF(IFERROR('7. Position (current_at exit)'!I25,"")="", "",IFERROR('7. Position (current_at exit)'!I25,"")),""))</f>
        <v/>
      </c>
      <c r="CE25" s="17" t="str">
        <f>IF($D25&lt;&gt;"Pending, Subsequently Closed",IF($A25&lt;&gt;"",IF(IFERROR('7. Position (current_at exit)'!J25,"")="", "Mandatory: Tab 7",IFERROR('7. Position (current_at exit)'!J25,"")),""), IF($A25&lt;&gt;"",IF(IFERROR('7. Position (current_at exit)'!J25,"")="", "",IFERROR('7. Position (current_at exit)'!J25,"")),""))</f>
        <v/>
      </c>
      <c r="CF25" s="208" t="str">
        <f>IF($D25&lt;&gt;"Pending, Subsequently Closed",IF($A25&lt;&gt;"",IF(IFERROR('7. Position (current_at exit)'!K25,"")="", "Mandatory: Tab 7",IFERROR('7. Position (current_at exit)'!K25,"")),""), IF($A25&lt;&gt;"",IF(IFERROR('7. Position (current_at exit)'!K25,"")="", "",IFERROR('7. Position (current_at exit)'!K25,"")),""))</f>
        <v/>
      </c>
      <c r="CG25" s="186" t="str">
        <f>IF($D25&lt;&gt;"Pending, Subsequently Closed",IF($A25&lt;&gt;"",IF(IFERROR('7. Position (current_at exit)'!L25,"")="", "Mandatory: Tab 7",IFERROR('7. Position (current_at exit)'!L25,"")),""), IF($A25&lt;&gt;"",IF(IFERROR('7. Position (current_at exit)'!L25,"")="", "",IFERROR('7. Position (current_at exit)'!L25,"")),""))</f>
        <v/>
      </c>
      <c r="CH25" s="186" t="str">
        <f>IF($D25&lt;&gt;"Pending, Subsequently Closed",IF($A25&lt;&gt;"",IF(IFERROR('7. Position (current_at exit)'!M25,"")="", "Mandatory: Tab 7",IFERROR('7. Position (current_at exit)'!M25,"")),""), IF($A25&lt;&gt;"",IF(IFERROR('7. Position (current_at exit)'!M25,"")="", "",IFERROR('7. Position (current_at exit)'!M25,"")),""))</f>
        <v/>
      </c>
      <c r="CI25" s="186" t="str">
        <f>IF($D25&lt;&gt;"Pending, Subsequently Closed",IF($A25&lt;&gt;"",IF(IFERROR('7. Position (current_at exit)'!N25,"")="", "Mandatory: Tab 7",IFERROR('7. Position (current_at exit)'!N25,"")),""), IF($A25&lt;&gt;"",IF(IFERROR('7. Position (current_at exit)'!N25,"")="", "",IFERROR('7. Position (current_at exit)'!N25,"")),""))</f>
        <v/>
      </c>
      <c r="CJ25" s="408" t="str">
        <f>IF($D25&lt;&gt;"Pending, Subsequently Closed",IF($A25&lt;&gt;"",IF(IFERROR('7. Position (current_at exit)'!O25,"")="", "Mandatory: Tab 7",IFERROR('7. Position (current_at exit)'!O25,"")),""), IF($A25&lt;&gt;"",IF(IFERROR('7. Position (current_at exit)'!O25,"")="", "",IFERROR('7. Position (current_at exit)'!O25,"")),""))</f>
        <v/>
      </c>
      <c r="CK25" s="408" t="str">
        <f>IF($D25&lt;&gt;"Pending, Subsequently Closed",IF($A25&lt;&gt;"",IF(IFERROR('7. Position (current_at exit)'!P25,"")="", "Mandatory: Tab 7",IFERROR('7. Position (current_at exit)'!P25,"")),""), IF($A25&lt;&gt;"",IF(IFERROR('7. Position (current_at exit)'!P25,"")="", "",IFERROR('7. Position (current_at exit)'!P25,"")),""))</f>
        <v/>
      </c>
      <c r="CL25" s="360" t="str">
        <f>IF($A25&lt;&gt;"",IF(IFERROR('7. Position (current_at exit)'!Q25,"")="", "",IFERROR('7. Position (current_at exit)'!Q25,"")),"")</f>
        <v/>
      </c>
      <c r="CM25" s="18" t="str">
        <f>IF($F25&lt;&gt;"Debt",IF($A25&lt;&gt;"",IF(IFERROR('7. Position (current_at exit)'!R25,"")="", "Mandatory: Tab 7",IFERROR('7. Position (current_at exit)'!R25,"")),""), IF($A25&lt;&gt;"",IF(IFERROR('7. Position (current_at exit)'!R25,"")="", "",IFERROR('7. Position (current_at exit)'!R25,"")),""))</f>
        <v/>
      </c>
      <c r="CN25" s="18" t="str">
        <f>IF($F25&lt;&gt;"Debt",IF($A25&lt;&gt;"",IF(IFERROR('7. Position (current_at exit)'!S25,"")="", "Mandatory: Tab 7",IFERROR('7. Position (current_at exit)'!S25,"")),""), IF($A25&lt;&gt;"",IF(IFERROR('7. Position (current_at exit)'!S25,"")="", "",IFERROR('7. Position (current_at exit)'!S25,"")),""))</f>
        <v/>
      </c>
      <c r="CO25" s="17" t="str">
        <f>IF($F25&lt;&gt;"Debt",IF($A25&lt;&gt;"",IF(IFERROR('7. Position (current_at exit)'!T25,"")="", "Mandatory: Tab 7",IFERROR('7. Position (current_at exit)'!T25,"")),""), IF($A25&lt;&gt;"",IF(IFERROR('7. Position (current_at exit)'!T25,"")="", "",IFERROR('7. Position (current_at exit)'!T25,"")),""))</f>
        <v/>
      </c>
      <c r="CP25" s="17" t="str">
        <f>IF($A25&lt;&gt;"",IF(IFERROR('7. Position (current_at exit)'!U25,"")="", "Mandatory: Tab 7",IFERROR('7. Position (current_at exit)'!U25,"")),"")</f>
        <v/>
      </c>
      <c r="CQ25" s="17" t="str">
        <f>IF($F25&lt;&gt;"Debt",IF($A25&lt;&gt;"",IF(IFERROR('7. Position (current_at exit)'!V25,"")="", "Mandatory: Tab 7",IFERROR('7. Position (current_at exit)'!V25,"")),""), IF($A25&lt;&gt;"",IF(IFERROR('7. Position (current_at exit)'!V25,"")="", "",IFERROR('7. Position (current_at exit)'!V25,"")),""))</f>
        <v/>
      </c>
      <c r="CR25" s="16" t="str">
        <f>IF($F25&lt;&gt;"Debt",IF($A25&lt;&gt;"",IF(IFERROR('7. Position (current_at exit)'!W25,"")="", "",IFERROR('7. Position (current_at exit)'!W25,"")),""), IF($A25&lt;&gt;"",IF(IFERROR('7. Position (current_at exit)'!W25,"")="", "",IFERROR('7. Position (current_at exit)'!W25,"")),""))</f>
        <v/>
      </c>
      <c r="CS25" s="80" t="str">
        <f>IF($A25&lt;&gt;"",IF(IFERROR('7. Position (current_at exit)'!X25,"")="", "",IFERROR('7. Position (current_at exit)'!X25,"")),"")</f>
        <v/>
      </c>
      <c r="CT25" s="360" t="str">
        <f>IF($A25&lt;&gt;"",IF(IFERROR('7. Position (current_at exit)'!Y25,"")="", "",IFERROR('7. Position (current_at exit)'!Y25,"")),"")</f>
        <v/>
      </c>
      <c r="CU25" s="159" t="str">
        <f>IF(OR($D25="Fully Exited, No Escrow", $D25="Fully Exited, Escrow Pending", $D25="Fully Exited, Subsequently Closed"), IF($A25&lt;&gt;"",IF(IFERROR('7. Position (current_at exit)'!Z25,"")="", "Mandatory: Tab 7",IFERROR('7. Position (current_at exit)'!Z25,"")),""), IF($A25&lt;&gt;"",IF(IFERROR('7. Position (current_at exit)'!Z25,"")="", "",IFERROR('7. Position (current_at exit)'!Z25,"")),""))</f>
        <v/>
      </c>
      <c r="CV25" s="159" t="str">
        <f>IF(OR($D25="Fully Exited, No Escrow", $D25="Fully Exited, Escrow Pending", $D25="Fully Exited, Subsequently Closed"), IF($A25&lt;&gt;"",IF(IFERROR('7. Position (current_at exit)'!AA25,"")="", "Mandatory: Tab 7",IFERROR('7. Position (current_at exit)'!AA25,"")),""), IF($A25&lt;&gt;"",IF(IFERROR('7. Position (current_at exit)'!AA25,"")="", "",IFERROR('7. Position (current_at exit)'!AA25,"")),""))</f>
        <v/>
      </c>
      <c r="CW25" s="16" t="str">
        <f>IF($D25="Fully Exited",IF($A25&lt;&gt;"",IF(IFERROR('7. Position (current_at exit)'!AB25,"")="", "",IFERROR('7. Position (current_at exit)'!AB25,"")),""), IF($A25&lt;&gt;"",IF(IFERROR('7. Position (current_at exit)'!AB25,"")="", "",IFERROR('7. Position (current_at exit)'!AB25,"")),""))</f>
        <v/>
      </c>
      <c r="CX25" s="360" t="str">
        <f>IF($A25&lt;&gt;"",IF(IFERROR('7. Position (current_at exit)'!AC25,"")="", "",IFERROR('7. Position (current_at exit)'!AC25,"")),"")</f>
        <v/>
      </c>
      <c r="CY25" s="16" t="str">
        <f>IF($D25&lt;&gt;"Pending, Subsequently Closed",IF($A25&lt;&gt;"",IF(IFERROR('7. Position (current_at exit)'!AD25,"")="", "Mandatory: Tab 7",IFERROR('7. Position (current_at exit)'!AD25,"")),""), IF($A25&lt;&gt;"",IF(IFERROR('7. Position (current_at exit)'!AD25,"")="", "",IFERROR('7. Position (current_at exit)'!AD25,"")),""))</f>
        <v/>
      </c>
      <c r="CZ25" s="187" t="str">
        <f>IF($A25&lt;&gt;"",IF(IFERROR('7. Position (current_at exit)'!AE25,"")="", "",IFERROR('7. Position (current_at exit)'!AE25,"")),"")</f>
        <v/>
      </c>
      <c r="DA25" s="76" t="str">
        <f>IF($A25&lt;&gt;"",IF(IFERROR('7. Position (current_at exit)'!AF25,"")="", "",IFERROR('7. Position (current_at exit)'!AF25,"")),"")</f>
        <v/>
      </c>
      <c r="DB25" s="239" t="str">
        <f>IF($A25&lt;&gt;"",IF(IFERROR('7. Position (current_at exit)'!AG25,"")="", "",IFERROR('7. Position (current_at exit)'!AG25,"")),"")</f>
        <v/>
      </c>
      <c r="DC25" s="165" t="str">
        <f>IF($A25&lt;&gt;"",IF(IFERROR('7. Position (current_at exit)'!AH25,"")="", "",IFERROR('7. Position (current_at exit)'!AH25,"")),"")</f>
        <v/>
      </c>
      <c r="DD25" s="165" t="str">
        <f>IF($A25&lt;&gt;"",IF(IFERROR('7. Position (current_at exit)'!AI25,"")="", "",IFERROR('7. Position (current_at exit)'!AI25,"")),"")</f>
        <v/>
      </c>
      <c r="DE25" s="360" t="str">
        <f>IF($A25&lt;&gt;"",IF(IFERROR('7. Position (current_at exit)'!AJ25,"")="", "",IFERROR('7. Position (current_at exit)'!AJ25,"")),"")</f>
        <v/>
      </c>
      <c r="DF25" s="16" t="str">
        <f>IF($A25&lt;&gt;"",IF(IFERROR('7. Position (current_at exit)'!AK25,"")="", "",IFERROR('7. Position (current_at exit)'!AK25,"")),"")</f>
        <v/>
      </c>
      <c r="DG25" s="187" t="str">
        <f>IF($A25&lt;&gt;"",IF(IFERROR('7. Position (current_at exit)'!AL25,"")="", "",IFERROR('7. Position (current_at exit)'!AL25,"")),"")</f>
        <v/>
      </c>
      <c r="DH25" s="76" t="str">
        <f>IF($A25&lt;&gt;"",IF(IFERROR('7. Position (current_at exit)'!AM25,"")="", "",IFERROR('7. Position (current_at exit)'!AM25,"")),"")</f>
        <v/>
      </c>
      <c r="DI25" s="239" t="str">
        <f>IF($A25&lt;&gt;"",IF(IFERROR('7. Position (current_at exit)'!AN25,"")="", "",IFERROR('7. Position (current_at exit)'!AN25,"")),"")</f>
        <v/>
      </c>
      <c r="DJ25" s="165" t="str">
        <f>IF($A25&lt;&gt;"",IF(IFERROR('7. Position (current_at exit)'!AO25,"")="", "",IFERROR('7. Position (current_at exit)'!AO25,"")),"")</f>
        <v/>
      </c>
      <c r="DK25" s="165" t="str">
        <f>IF($A25&lt;&gt;"",IF(IFERROR('7. Position (current_at exit)'!AP25,"")="", "",IFERROR('7. Position (current_at exit)'!AP25,"")),"")</f>
        <v/>
      </c>
      <c r="DL25" s="360" t="str">
        <f>IF($A25&lt;&gt;"",IF(IFERROR('7. Position (current_at exit)'!AQ25,"")="", "",IFERROR('7. Position (current_at exit)'!AQ25,"")),"")</f>
        <v/>
      </c>
      <c r="DM25" s="17" t="str">
        <f>IF(OR($F25="Equity - Publicly Traded", $F25="Equity - Private"), IF($A25&lt;&gt;"",IF(IFERROR('6. Position (at entry)'!N25,"")="", "Mandatory: Tab 6",IFERROR('6. Position (at entry)'!N25,"")),""), IF($A25&lt;&gt;"",IF(IFERROR('6. Position (at entry)'!N25,"")="", "",IFERROR('6. Position (at entry)'!N25,"")),""))</f>
        <v/>
      </c>
      <c r="DN25" s="17" t="str">
        <f>IF(OR($F25="Equity - Publicly Traded", $F25="Equity - Private"), IF($A25&lt;&gt;"",IF(IFERROR('6. Position (at entry)'!O25,"")="", "Mandatory: Tab 6",IFERROR('6. Position (at entry)'!O25,"")),""), IF($A25&lt;&gt;"",IF(IFERROR('6. Position (at entry)'!O25,"")="", "",IFERROR('6. Position (at entry)'!O25,"")),""))</f>
        <v/>
      </c>
      <c r="DO25" s="17" t="str">
        <f>IF(OR($F25="Equity - Publicly Traded", $F25="Equity - Private"), IF($A25&lt;&gt;"",IF(IFERROR('6. Position (at entry)'!P25,"")="", "Mandatory: Tab 6",IFERROR('6. Position (at entry)'!P25,"")),""), IF($A25&lt;&gt;"",IF(IFERROR('6. Position (at entry)'!P25,"")="", "",IFERROR('6. Position (at entry)'!P25,"")),""))</f>
        <v/>
      </c>
      <c r="DP25" s="17" t="str">
        <f>IF(OR($F25="Equity - Publicly Traded", $F25="Equity - Private"), IF($A25&lt;&gt;"",IF(IFERROR('6. Position (at entry)'!Q25,"")="", "Mandatory: Tab 6",IFERROR('6. Position (at entry)'!Q25,"")),""), IF($A25&lt;&gt;"",IF(IFERROR('6. Position (at entry)'!Q25,"")="", "",IFERROR('6. Position (at entry)'!Q25,"")),""))</f>
        <v/>
      </c>
      <c r="DQ25" s="18" t="str">
        <f>IF(OR($F25="Equity - Publicly Traded", $F25="Equity - Private"), IF($A25&lt;&gt;"",IF(IFERROR('6. Position (at entry)'!R25,"")="", "Mandatory: Tab 6",IFERROR('6. Position (at entry)'!R25,"")),""), IF($A25&lt;&gt;"",IF(IFERROR('6. Position (at entry)'!R25,"")="", "",IFERROR('6. Position (at entry)'!R25,"")),""))</f>
        <v/>
      </c>
      <c r="DR25" s="18" t="str">
        <f>IF(OR($F25="Equity - Publicly Traded", $F25="Equity - Private"), IF($A25&lt;&gt;"",IF(IFERROR('6. Position (at entry)'!S25,"")="", "Mandatory: Tab 6",IFERROR('6. Position (at entry)'!S25,"")),""), IF($A25&lt;&gt;"",IF(IFERROR('6. Position (at entry)'!S25,"")="", "",IFERROR('6. Position (at entry)'!S25,"")),""))</f>
        <v/>
      </c>
      <c r="DS25" s="17" t="str">
        <f>IF(OR($F25="Equity - Publicly Traded", $F25="Equity - Private"), IF($A25&lt;&gt;"",IF(IFERROR('6. Position (at entry)'!T25,"")="", "Mandatory: Tab 6",IFERROR('6. Position (at entry)'!T25,"")),""), IF($A25&lt;&gt;"",IF(IFERROR('6. Position (at entry)'!T25,"")="", "",IFERROR('6. Position (at entry)'!T25,"")),""))</f>
        <v/>
      </c>
      <c r="DT25" s="16" t="str">
        <f>IF(OR($F25="Equity - Publicly Traded", $F25="Equity - Private"), IF($A25&lt;&gt;"",IF(IFERROR('6. Position (at entry)'!U25,"")="", "Mandatory: Tab 6",IFERROR('6. Position (at entry)'!U25,"")),""), IF($A25&lt;&gt;"",IF(IFERROR('6. Position (at entry)'!U25,"")="", "",IFERROR('6. Position (at entry)'!U25,"")),""))</f>
        <v/>
      </c>
      <c r="DU25" s="16" t="str">
        <f>IF(OR($F25="Equity - Publicly Traded", $F25="Equity - Private"), IF($A25&lt;&gt;"",IF(IFERROR('6. Position (at entry)'!V25,"")="", "",IFERROR('6. Position (at entry)'!V25,"")),""), IF($A25&lt;&gt;"",IF(IFERROR('6. Position (at entry)'!V25,"")="", "",IFERROR('6. Position (at entry)'!V25,"")),""))</f>
        <v/>
      </c>
      <c r="DV25" s="239" t="str">
        <f>IF(OR($F25="Equity - Publicly Traded", $F25="Equity - Private"), IF($A25&lt;&gt;"",IF(IFERROR('6. Position (at entry)'!W25,"")="", "",IFERROR('6. Position (at entry)'!W25,"")),""), IF($A25&lt;&gt;"",IF(IFERROR('6. Position (at entry)'!W25,"")="", "",IFERROR('6. Position (at entry)'!W25,"")),""))</f>
        <v/>
      </c>
      <c r="DW25" s="239" t="str">
        <f>IF(OR($F25="Equity - Publicly Traded", $F25="Equity - Private"), IF($A25&lt;&gt;"",IF(IFERROR('6. Position (at entry)'!X25,"")="", "",IFERROR('6. Position (at entry)'!X25,"")),""), IF($A25&lt;&gt;"",IF(IFERROR('6. Position (at entry)'!X25,"")="", "",IFERROR('6. Position (at entry)'!X25,"")),""))</f>
        <v/>
      </c>
      <c r="DX25" s="239" t="str">
        <f>IF(OR($F25="Equity - Publicly Traded", $F25="Equity - Private"), IF($A25&lt;&gt;"",IF(IFERROR('6. Position (at entry)'!Y25,"")="", "",IFERROR('6. Position (at entry)'!Y25,"")),""), IF($A25&lt;&gt;"",IF(IFERROR('6. Position (at entry)'!Y25,"")="", "",IFERROR('6. Position (at entry)'!Y25,"")),""))</f>
        <v/>
      </c>
      <c r="DY25" s="360" t="str">
        <f>IF($A25&lt;&gt;"",IF(IFERROR('6. Position (at entry)'!Z25,"")="", "",IFERROR('6. Position (at entry)'!Z25,"")),"")</f>
        <v/>
      </c>
      <c r="DZ25" s="76" t="str">
        <f>IF($A25&lt;&gt;"",IF(IFERROR('6. Position (at entry)'!AA25,"")="", "",IFERROR('6. Position (at entry)'!AA25,"")),"")</f>
        <v/>
      </c>
      <c r="EA25" s="76" t="str">
        <f>IF($A25&lt;&gt;"",IF(IFERROR('6. Position (at entry)'!AB25,"")="", "",IFERROR('6. Position (at entry)'!AB25,"")),"")</f>
        <v/>
      </c>
      <c r="EB25" s="78" t="str">
        <f>IF($A25&lt;&gt;"",IF(IFERROR('6. Position (at entry)'!AC25,"")="", "",IFERROR('6. Position (at entry)'!AC25,"")),"")</f>
        <v/>
      </c>
      <c r="EC25" s="78" t="str">
        <f>IF($A25&lt;&gt;"",IF(IFERROR('6. Position (at entry)'!AD25,"")="", "",IFERROR('6. Position (at entry)'!AD25,"")),"")</f>
        <v/>
      </c>
      <c r="ED25" s="226" t="str">
        <f>IF($A25&lt;&gt;"",IF(IFERROR('6. Position (at entry)'!AE25,"")="", "",IFERROR('6. Position (at entry)'!AE25,"")),"")</f>
        <v/>
      </c>
      <c r="EE25" s="80" t="str">
        <f>IF($A25&lt;&gt;"",IF(IFERROR('6. Position (at entry)'!AF25,"")="", "",IFERROR('6. Position (at entry)'!AF25,"")),"")</f>
        <v/>
      </c>
      <c r="EF25" s="80" t="str">
        <f>IF($A25&lt;&gt;"",IF(IFERROR('6. Position (at entry)'!AG25,"")="", "",IFERROR('6. Position (at entry)'!AG25,"")),"")</f>
        <v/>
      </c>
      <c r="EG25" s="80" t="str">
        <f>IF($A25&lt;&gt;"",IF(IFERROR('6. Position (at entry)'!AH25,"")="", "",IFERROR('6. Position (at entry)'!AH25,"")),"")</f>
        <v/>
      </c>
      <c r="EH25" s="360" t="str">
        <f>IF($A25&lt;&gt;"",IF(IFERROR('6. Position (at entry)'!AI25,"")="", "",IFERROR('6. Position (at entry)'!AI25,"")),"")</f>
        <v/>
      </c>
    </row>
    <row r="26" spans="1:138" ht="15" customHeight="1" x14ac:dyDescent="0.2">
      <c r="A26" s="16" t="str">
        <f>IF(ISBLANK('6. Position (at entry)'!A26), "", '6. Position (at entry)'!A26)</f>
        <v/>
      </c>
      <c r="B26" s="347" t="str">
        <f>IF($A26&lt;&gt;"",IF(IFERROR('6. Position (at entry)'!B26,"")="", "Mandatory: Tab 6",IFERROR('6. Position (at entry)'!B26,"")),"")</f>
        <v/>
      </c>
      <c r="C26" s="16" t="str">
        <f>IF($A26&lt;&gt;"",IF(IFERROR(VLOOKUP($A26, '4. Company (at entry)'!$1:$1048576,2,FALSE),"")="","Mandatory: Tab 4",IFERROR(VLOOKUP($A26, '4. Company (at entry)'!$1:$1048576,2,FALSE),"")), "")</f>
        <v/>
      </c>
      <c r="D26" s="16" t="str">
        <f>IF($A26&lt;&gt;"",IF(IFERROR('7. Position (current_at exit)'!D26,"")="", "Mandatory: Tab 7",IFERROR('7. Position (current_at exit)'!D26,"")),"")</f>
        <v/>
      </c>
      <c r="E26" s="16" t="str">
        <f>IF($A26&lt;&gt;"",IF(IFERROR('7. Position (current_at exit)'!E26,"")="", "Mandatory: Tab 7",IFERROR('7. Position (current_at exit)'!E26,"")),"")</f>
        <v/>
      </c>
      <c r="F26" s="16" t="str">
        <f>IF($A26&lt;&gt;"",IF(IFERROR('6. Position (at entry)'!D26,"")="", "Mandatory: Tab 6",IFERROR('6. Position (at entry)'!D26,"")),"")</f>
        <v/>
      </c>
      <c r="G26" s="16" t="str">
        <f>IF($A26&lt;&gt;"",IF(IFERROR('6. Position (at entry)'!E26,"")="", "Mandatory: Tab 6",IFERROR('6. Position (at entry)'!E26,"")),"")</f>
        <v/>
      </c>
      <c r="H26" s="16" t="str">
        <f>IF($A26&lt;&gt;"",IF(IFERROR('6. Position (at entry)'!F26,"")="", "Mandatory: Tab 6",IFERROR('6. Position (at entry)'!F26,"")),"")</f>
        <v/>
      </c>
      <c r="I26" s="16" t="str">
        <f>IF($A26&lt;&gt;"",IF(IFERROR('6. Position (at entry)'!G26,"")="", "Mandatory: Tab 6",IFERROR('6. Position (at entry)'!G26,"")),"")</f>
        <v/>
      </c>
      <c r="J26" s="16" t="str">
        <f>IF($A26&lt;&gt;"",IF(IFERROR('6. Position (at entry)'!H26,"")="", "Mandatory: Tab 6",IFERROR('6. Position (at entry)'!H26,"")),"")</f>
        <v/>
      </c>
      <c r="K26" s="159" t="str">
        <f>IF($A26&lt;&gt;"",IF(IFERROR('6. Position (at entry)'!I26,"")="", "Mandatory: Tab 6",IFERROR('6. Position (at entry)'!I26,"")),"")</f>
        <v/>
      </c>
      <c r="L26" s="16" t="str">
        <f>IF($A26&lt;&gt;"",IF(IFERROR('6. Position (at entry)'!J26,"")="", "Mandatory: Tab 6",IFERROR('6. Position (at entry)'!J26,"")),"")</f>
        <v/>
      </c>
      <c r="M26" s="16" t="str">
        <f>IF($A26&lt;&gt;"",IF(IFERROR('6. Position (at entry)'!K26,"")="", "Mandatory: Tab 6",IFERROR('6. Position (at entry)'!K26,"")),"")</f>
        <v/>
      </c>
      <c r="N26" s="16" t="str">
        <f>IF($A26&lt;&gt;"",IF(IFERROR('6. Position (at entry)'!L26,"")="", "",IFERROR('6. Position (at entry)'!L26,"")),"")</f>
        <v/>
      </c>
      <c r="O26" s="360" t="str">
        <f>IF($A26&lt;&gt;"",IF(IFERROR('6. Position (at entry)'!M26,"")="", "",IFERROR('6. Position (at entry)'!M26,"")),"")</f>
        <v/>
      </c>
      <c r="P26" s="16" t="str">
        <f>IF($A26&lt;&gt;"",IF(IFERROR(VLOOKUP($A26,'5. Company (current_at exit)'!$1:$1048576,3,FALSE),"")="","",IFERROR(VLOOKUP($A26,'5. Company (current_at exit)'!$1:$1048576,3,FALSE),"")), "")</f>
        <v/>
      </c>
      <c r="Q26" s="16" t="str">
        <f>IF($A26&lt;&gt;"",IF(IFERROR(VLOOKUP($A26,'5. Company (current_at exit)'!$1:$1048576,4,FALSE),"")="","",IFERROR(VLOOKUP($A26,'5. Company (current_at exit)'!$1:$1048576,4,FALSE),"")), "")</f>
        <v/>
      </c>
      <c r="R26" s="16" t="str">
        <f>IF($A26&lt;&gt;"",IF(IFERROR(VLOOKUP($A26,'5. Company (current_at exit)'!$1:$1048576,5,FALSE),"")="","",IFERROR(VLOOKUP($A26,'5. Company (current_at exit)'!$1:$1048576,5,FALSE),"")), "")</f>
        <v/>
      </c>
      <c r="S26" s="16" t="str">
        <f>IF($A26&lt;&gt;"",IF(IFERROR(VLOOKUP($A26,'5. Company (current_at exit)'!$1:$1048576,6,FALSE),"")="","",IFERROR(VLOOKUP($A26,'5. Company (current_at exit)'!$1:$1048576,6,FALSE),"")), "")</f>
        <v/>
      </c>
      <c r="T26" s="16" t="str">
        <f>IF($A26&lt;&gt;"",IF(IFERROR(VLOOKUP($A26,'5. Company (current_at exit)'!$1:$1048576,7,FALSE),"")="","Mandatory: Tab 5",IFERROR(VLOOKUP($A26,'5. Company (current_at exit)'!$1:$1048576,7,FALSE),"")), "")</f>
        <v/>
      </c>
      <c r="U26" s="72" t="str">
        <f>IF($A26&lt;&gt;"",IF(IFERROR(VLOOKUP($A26,'5. Company (current_at exit)'!$1:$1048576,8,FALSE),"")="","Mandatory: Tab 5",IFERROR(VLOOKUP($A26,'5. Company (current_at exit)'!$1:$1048576,8,FALSE),"")), "")</f>
        <v/>
      </c>
      <c r="V26" s="16" t="str">
        <f>IF($A26&lt;&gt;"",IF(IFERROR(VLOOKUP($A26,'5. Company (current_at exit)'!$1:$1048576,9,FALSE),"")="","",IFERROR(VLOOKUP($A26,'5. Company (current_at exit)'!$1:$1048576,9,FALSE),"")), "")</f>
        <v/>
      </c>
      <c r="W26" s="16" t="str">
        <f>IF($A26&lt;&gt;"",IF(IFERROR(VLOOKUP($A26,'5. Company (current_at exit)'!$1:$1048576,10,FALSE),"")="","Mandatory: Tab 5",IFERROR(VLOOKUP($A26,'5. Company (current_at exit)'!$1:$1048576,10,FALSE),"")), "")</f>
        <v/>
      </c>
      <c r="X26" s="73" t="str">
        <f>IF($A26&lt;&gt;"",IF(IFERROR(VLOOKUP($A26,'5. Company (current_at exit)'!$1:$1048576,11,FALSE),"")="","Mandatory: Tab 5",IFERROR(VLOOKUP($A26,'5. Company (current_at exit)'!$1:$1048576,11,FALSE),"")), "")</f>
        <v/>
      </c>
      <c r="Y26" s="73" t="str">
        <f>IF($A26&lt;&gt;"",IF(IFERROR(VLOOKUP($A26,'5. Company (current_at exit)'!$1:$1048576,12,FALSE),"")="","",IFERROR(VLOOKUP($A26,'5. Company (current_at exit)'!$1:$1048576,12,FALSE),"")), "")</f>
        <v/>
      </c>
      <c r="Z26" s="73" t="str">
        <f>IF($A26&lt;&gt;"",IF(IFERROR(VLOOKUP($A26,'5. Company (current_at exit)'!$1:$1048576,13,FALSE),"")="","",IFERROR(VLOOKUP($A26,'5. Company (current_at exit)'!$1:$1048576,13,FALSE),"")), "")</f>
        <v/>
      </c>
      <c r="AA26" s="16" t="str">
        <f>IF($A26&lt;&gt;"",IF(IFERROR(VLOOKUP($A26,'5. Company (current_at exit)'!$1:$1048576,14,FALSE),"")="","Mandatory: Tab 5",IFERROR(VLOOKUP($A26,'5. Company (current_at exit)'!$1:$1048576,14,FALSE),"")), "")</f>
        <v/>
      </c>
      <c r="AB26" s="16" t="str">
        <f>IF($A26&lt;&gt;"",IF(IFERROR(VLOOKUP($A26,'5. Company (current_at exit)'!$1:$1048576,15,FALSE),"")="","Mandatory: Tab 5",IFERROR(VLOOKUP($A26,'5. Company (current_at exit)'!$1:$1048576,15,FALSE),"")), "")</f>
        <v/>
      </c>
      <c r="AC26" s="76" t="str">
        <f>IF($A26&lt;&gt;"",IF(IFERROR(VLOOKUP($A26,'5. Company (current_at exit)'!$1:$1048576,16,FALSE),"")="","",IFERROR(VLOOKUP($A26,'5. Company (current_at exit)'!$1:$1048576,16,FALSE),"")), "")</f>
        <v/>
      </c>
      <c r="AD26" s="16" t="str">
        <f>IF($A26&lt;&gt;"",IF(IFERROR(VLOOKUP($A26,'5. Company (current_at exit)'!$1:$1048576,17,FALSE),"")="","",IFERROR(VLOOKUP($A26,'5. Company (current_at exit)'!$1:$1048576,17,FALSE),"")), "")</f>
        <v/>
      </c>
      <c r="AE26" s="401" t="str">
        <f>IF($A26&lt;&gt;"",IF(IFERROR(VLOOKUP($A26,'5. Company (current_at exit)'!$1:$1048576,18,FALSE),"")="","",IFERROR(VLOOKUP($A26,'5. Company (current_at exit)'!$1:$1048576,18,FALSE),"")), "")</f>
        <v/>
      </c>
      <c r="AF26" s="16" t="str">
        <f>IF($A26&lt;&gt;"",IF(IFERROR(VLOOKUP($A26,'5. Company (current_at exit)'!$1:$1048576,19,FALSE),"")="","Mandatory: Tab 5",IFERROR(VLOOKUP($A26,'5. Company (current_at exit)'!$1:$1048576,19,FALSE),"")), "")</f>
        <v/>
      </c>
      <c r="AG26" s="159" t="str">
        <f>IF($AF26="Yes",IF($A26&lt;&gt;"",IF(IFERROR(VLOOKUP($A26,'5. Company (current_at exit)'!$1:$1048576,20,FALSE),"")="","Mandatory: Tab 5",IFERROR(VLOOKUP($A26,'5. Company (current_at exit)'!$1:$1048576,20,FALSE),"")), ""),IF($A26&lt;&gt;"",IF(IFERROR(VLOOKUP($A26,'5. Company (current_at exit)'!$1:$1048576,20,FALSE),"")="","",IFERROR(VLOOKUP($A26,'5. Company (current_at exit)'!$1:$1048576,20,FALSE),"")), ""))</f>
        <v/>
      </c>
      <c r="AH26" s="159" t="str">
        <f>IF($AF26="Yes",IF($A26&lt;&gt;"",IF(IFERROR(VLOOKUP($A26,'5. Company (current_at exit)'!$1:$1048576,21,FALSE),"")="","Mandatory: Tab 5",IFERROR(VLOOKUP($A26,'5. Company (current_at exit)'!$1:$1048576,21,FALSE),"")), ""),IF($A26&lt;&gt;"",IF(IFERROR(VLOOKUP($A26,'5. Company (current_at exit)'!$1:$1048576,21,FALSE),"")="","",IFERROR(VLOOKUP($A26,'5. Company (current_at exit)'!$1:$1048576,21,FALSE),"")), ""))</f>
        <v/>
      </c>
      <c r="AI26" s="69" t="str">
        <f>IF($AF26="Yes",IF($A26&lt;&gt;"",IF(IFERROR(VLOOKUP($A26,'5. Company (current_at exit)'!$1:$1048576,22,FALSE),"")="","Mandatory: Tab 5",IFERROR(VLOOKUP($A26,'5. Company (current_at exit)'!$1:$1048576,22,FALSE),"")), ""),IF($A26&lt;&gt;"",IF(IFERROR(VLOOKUP($A26,'5. Company (current_at exit)'!$1:$1048576,22,FALSE),"")="","",IFERROR(VLOOKUP($A26,'5. Company (current_at exit)'!$1:$1048576,22,FALSE),"")), ""))</f>
        <v/>
      </c>
      <c r="AJ26" s="69" t="str">
        <f>IF($AF26="Yes",IF($A26&lt;&gt;"",IF(IFERROR(VLOOKUP($A26,'5. Company (current_at exit)'!$1:$1048576,23,FALSE),"")="","Mandatory: Tab 5",IFERROR(VLOOKUP($A26,'5. Company (current_at exit)'!$1:$1048576,23,FALSE),"")), ""),IF($A26&lt;&gt;"",IF(IFERROR(VLOOKUP($A26,'5. Company (current_at exit)'!$1:$1048576,23,FALSE),"")="","",IFERROR(VLOOKUP($A26,'5. Company (current_at exit)'!$1:$1048576,23,FALSE),"")), ""))</f>
        <v/>
      </c>
      <c r="AK26" s="159" t="str">
        <f>IF($AF26="Yes",IF($A26&lt;&gt;"",IF(IFERROR(VLOOKUP($A26,'5. Company (current_at exit)'!$1:$1048576,24,FALSE),"")="","",IFERROR(VLOOKUP($A26,'5. Company (current_at exit)'!$1:$1048576,24,FALSE),"")), ""),IF($A26&lt;&gt;"",IF(IFERROR(VLOOKUP($A26,'5. Company (current_at exit)'!$1:$1048576,24,FALSE),"")="","",IFERROR(VLOOKUP($A26,'5. Company (current_at exit)'!$1:$1048576,24,FALSE),"")), ""))</f>
        <v/>
      </c>
      <c r="AL26" s="403" t="str">
        <f>IF($A26&lt;&gt;"",IF(IFERROR(VLOOKUP($A26,'5. Company (current_at exit)'!$1:$1048576,25,FALSE),"")="","",IFERROR(VLOOKUP($A26,'5. Company (current_at exit)'!$1:$1048576,25,FALSE),"")), "")</f>
        <v/>
      </c>
      <c r="AM26" s="17" t="str">
        <f>IF($A26&lt;&gt;"",IF(IFERROR(VLOOKUP($A26,'5. Company (current_at exit)'!$1:$1048576,26,FALSE),"")="","Mandatory: Tab 5",IFERROR(VLOOKUP($A26,'5. Company (current_at exit)'!$1:$1048576,26,FALSE),"")), "")</f>
        <v/>
      </c>
      <c r="AN26" s="17" t="str">
        <f>IF($A26&lt;&gt;"",IF(IFERROR(VLOOKUP($A26,'5. Company (current_at exit)'!$1:$1048576,27,FALSE),"")="","Mandatory: Tab 5",IFERROR(VLOOKUP($A26,'5. Company (current_at exit)'!$1:$1048576,27,FALSE),"")), "")</f>
        <v/>
      </c>
      <c r="AO26" s="17" t="str">
        <f>IF($A26&lt;&gt;"",IF(IFERROR(VLOOKUP($A26,'5. Company (current_at exit)'!$1:$1048576,28,FALSE),"")="","Mandatory: Tab 5",IFERROR(VLOOKUP($A26,'5. Company (current_at exit)'!$1:$1048576,28,FALSE),"")), "")</f>
        <v/>
      </c>
      <c r="AP26" s="17" t="str">
        <f>IF($A26&lt;&gt;"",IF(IFERROR(VLOOKUP($A26,'5. Company (current_at exit)'!$1:$1048576,29,FALSE),"")="","Mandatory: Tab 5",IFERROR(VLOOKUP($A26,'5. Company (current_at exit)'!$1:$1048576,29,FALSE),"")), "")</f>
        <v/>
      </c>
      <c r="AQ26" s="17" t="str">
        <f>IF($A26&lt;&gt;"",IF(IFERROR(VLOOKUP($A26,'5. Company (current_at exit)'!$1:$1048576,30,FALSE),"")="","Mandatory: Tab 5",IFERROR(VLOOKUP($A26,'5. Company (current_at exit)'!$1:$1048576,30,FALSE),"")), "")</f>
        <v/>
      </c>
      <c r="AR26" s="17" t="str">
        <f>IF($A26&lt;&gt;"",IF(IFERROR(VLOOKUP($A26,'5. Company (current_at exit)'!$1:$1048576,31,FALSE),"")="","Mandatory: Tab 5",IFERROR(VLOOKUP($A26,'5. Company (current_at exit)'!$1:$1048576,31,FALSE),"")), "")</f>
        <v/>
      </c>
      <c r="AS26" s="17" t="str">
        <f>IF($A26&lt;&gt;"",IF(IFERROR(VLOOKUP($A26,'5. Company (current_at exit)'!$1:$1048576,32,FALSE),"")="","Mandatory: Tab 5",IFERROR(VLOOKUP($A26,'5. Company (current_at exit)'!$1:$1048576,32,FALSE),"")), "")</f>
        <v/>
      </c>
      <c r="AT26" s="17" t="str">
        <f>IF($A26&lt;&gt;"",IF(IFERROR(VLOOKUP($A26,'5. Company (current_at exit)'!$1:$1048576,33,FALSE),"")="","Mandatory: Tab 5",IFERROR(VLOOKUP($A26,'5. Company (current_at exit)'!$1:$1048576,33,FALSE),"")), "")</f>
        <v/>
      </c>
      <c r="AU26" s="17" t="str">
        <f>IF($A26&lt;&gt;"",IF(IFERROR(VLOOKUP($A26,'5. Company (current_at exit)'!$1:$1048576,34,FALSE),"")="","",IFERROR(VLOOKUP($A26,'5. Company (current_at exit)'!$1:$1048576,34,FALSE),"")), "")</f>
        <v/>
      </c>
      <c r="AV26" s="241" t="str">
        <f>IF($A26&lt;&gt;"",IF(IFERROR(VLOOKUP($A26,'5. Company (current_at exit)'!$1:$1048576,35,FALSE),"")="","",IFERROR(VLOOKUP($A26,'5. Company (current_at exit)'!$1:$1048576,35,FALSE),"")), "")</f>
        <v/>
      </c>
      <c r="AW26" s="17" t="str">
        <f>IF($D26="Fully Exited",IF($A26&lt;&gt;"",IF(IFERROR(VLOOKUP($A26,'5. Company (current_at exit)'!$1:$1048576,36,FALSE),"")="","",IFERROR(VLOOKUP($A26,'5. Company (current_at exit)'!$1:$1048576,36,FALSE),"")), ""),IF($A26&lt;&gt;"",IF(IFERROR(VLOOKUP($A26,'5. Company (current_at exit)'!$1:$1048576,36,FALSE),"")="","",IFERROR(VLOOKUP($A26,'5. Company (current_at exit)'!$1:$1048576,36,FALSE),"")), ""))</f>
        <v/>
      </c>
      <c r="AX26" s="239" t="str">
        <f>IF($A26&lt;&gt;"",IF(IFERROR(VLOOKUP($A26,'5. Company (current_at exit)'!$1:$1048576,37,FALSE),"")="","",IFERROR(VLOOKUP($A26,'5. Company (current_at exit)'!$1:$1048576,37,FALSE),"")), "")</f>
        <v/>
      </c>
      <c r="AY26" s="204" t="str">
        <f>IF($A26&lt;&gt;"",IF(IFERROR(VLOOKUP($A26,'5. Company (current_at exit)'!$1:$1048576,38,FALSE),"")="","",IFERROR(VLOOKUP($A26,'5. Company (current_at exit)'!$1:$1048576,38,FALSE),"")), "")</f>
        <v/>
      </c>
      <c r="AZ26" s="244" t="str">
        <f>IF($A26&lt;&gt;"",IF(IFERROR(VLOOKUP($A26,'5. Company (current_at exit)'!$1:$1048576,39,FALSE),"")="","",IFERROR(VLOOKUP($A26,'5. Company (current_at exit)'!$1:$1048576,39,FALSE),"")), "")</f>
        <v/>
      </c>
      <c r="BA26" s="244" t="str">
        <f>IF($A26&lt;&gt;"",IF(IFERROR(VLOOKUP($A26,'5. Company (current_at exit)'!$1:$1048576,40,FALSE),"")="","",IFERROR(VLOOKUP($A26,'5. Company (current_at exit)'!$1:$1048576,40,FALSE),"")), "")</f>
        <v/>
      </c>
      <c r="BB26" s="244" t="str">
        <f>IF($A26&lt;&gt;"",IF(IFERROR(VLOOKUP($A26,'5. Company (current_at exit)'!$1:$1048576,41,FALSE),"")="","",IFERROR(VLOOKUP($A26,'5. Company (current_at exit)'!$1:$1048576,41,FALSE),"")), "")</f>
        <v/>
      </c>
      <c r="BC26" s="76" t="str">
        <f>IF($A26&lt;&gt;"",IF(IFERROR(VLOOKUP($A26,'5. Company (current_at exit)'!$1:$1048576,42,FALSE),"")="","",IFERROR(VLOOKUP($A26,'5. Company (current_at exit)'!$1:$1048576,42,FALSE),"")), "")</f>
        <v/>
      </c>
      <c r="BD26" s="76" t="str">
        <f>IF($A26&lt;&gt;"",IF(IFERROR(VLOOKUP($A26,'5. Company (current_at exit)'!$1:$1048576,43,FALSE),"")="","",IFERROR(VLOOKUP($A26,'5. Company (current_at exit)'!$1:$1048576,43,FALSE),"")), "")</f>
        <v/>
      </c>
      <c r="BE26" s="239" t="str">
        <f>IF($A26&lt;&gt;"",IF(IFERROR(VLOOKUP($A26,'5. Company (current_at exit)'!$1:$1048576,44,FALSE),"")="","",IFERROR(VLOOKUP($A26,'5. Company (current_at exit)'!$1:$1048576,44,FALSE),"")), "")</f>
        <v/>
      </c>
      <c r="BF26" s="239" t="str">
        <f>IF($A26&lt;&gt;"",IF(IFERROR(VLOOKUP($A26,'5. Company (current_at exit)'!$1:$1048576,45,FALSE),"")="","",IFERROR(VLOOKUP($A26,'5. Company (current_at exit)'!$1:$1048576,45,FALSE),"")), "")</f>
        <v/>
      </c>
      <c r="BG26" s="239" t="str">
        <f>IF($A26&lt;&gt;"",IF(IFERROR(VLOOKUP($A26,'5. Company (current_at exit)'!$1:$1048576,46,FALSE),"")="","",IFERROR(VLOOKUP($A26,'5. Company (current_at exit)'!$1:$1048576,46,FALSE),"")), "")</f>
        <v/>
      </c>
      <c r="BH26" s="239" t="str">
        <f>IF($A26&lt;&gt;"",IF(IFERROR(VLOOKUP($A26,'5. Company (current_at exit)'!$1:$1048576,47,FALSE),"")="","",IFERROR(VLOOKUP($A26,'5. Company (current_at exit)'!$1:$1048576,47,FALSE),"")), "")</f>
        <v/>
      </c>
      <c r="BI26" s="239" t="str">
        <f>IF($A26&lt;&gt;"",IF(IFERROR(VLOOKUP($A26,'5. Company (current_at exit)'!$1:$1048576,48,FALSE),"")="","",IFERROR(VLOOKUP($A26,'5. Company (current_at exit)'!$1:$1048576,48,FALSE),"")), "")</f>
        <v/>
      </c>
      <c r="BJ26" s="360" t="str">
        <f>IF($A26&lt;&gt;"",IF(IFERROR(VLOOKUP($A26,'5. Company (current_at exit)'!$1:$1048576,49,FALSE),"")="","",IFERROR(VLOOKUP($A26,'5. Company (current_at exit)'!$1:$1048576,49,FALSE),"")), "")</f>
        <v/>
      </c>
      <c r="BK26" s="76" t="str">
        <f>IF($A26&lt;&gt;"",IF(IFERROR(VLOOKUP($A26,'5. Company (current_at exit)'!$1:$1048576,50,FALSE),"")="","Mandatory: Tab 5",IFERROR(VLOOKUP($A26,'5. Company (current_at exit)'!$1:$1048576,50,FALSE),"")), "")</f>
        <v/>
      </c>
      <c r="BL26" s="483" t="str">
        <f>IF($A26&lt;&gt;"",IF(IFERROR(VLOOKUP($A26,'5. Company (current_at exit)'!$1:$1048576,51,FALSE),"")="","Mandatory: Tab 5",IFERROR(VLOOKUP($A26,'5. Company (current_at exit)'!$1:$1048576,51,FALSE),"")), "")</f>
        <v/>
      </c>
      <c r="BM26" s="483" t="str">
        <f>IF($A26&lt;&gt;"",IF(IFERROR(VLOOKUP($A26,'5. Company (current_at exit)'!$1:$1048576,52,FALSE),"")="","Mandatory: Tab 5",IFERROR(VLOOKUP($A26,'5. Company (current_at exit)'!$1:$1048576,52,FALSE),"")), "")</f>
        <v/>
      </c>
      <c r="BN26" s="483" t="str">
        <f>IF($A26&lt;&gt;"",IF(IFERROR(VLOOKUP($A26,'5. Company (current_at exit)'!$1:$1048576,53,FALSE),"")="","Mandatory: Tab 5",IFERROR(VLOOKUP($A26,'5. Company (current_at exit)'!$1:$1048576,53,FALSE),"")), "")</f>
        <v/>
      </c>
      <c r="BO26" s="360" t="str">
        <f>IF($A26&lt;&gt;"",IF(IFERROR(VLOOKUP($A26,'5. Company (current_at exit)'!$1:$1048576,54,FALSE),"")="","",IFERROR(VLOOKUP($A26,'5. Company (current_at exit)'!$1:$1048576,54,FALSE),"")), "")</f>
        <v/>
      </c>
      <c r="BP26" s="17" t="str">
        <f>IF($A26&lt;&gt;"",IF(IFERROR(VLOOKUP($A26, '4. Company (at entry)'!$1:$1048576,3,FALSE),"")="","Mandatory: Tab 4",IFERROR(VLOOKUP($A26, '4. Company (at entry)'!$1:$1048576,3,FALSE),"")), "")</f>
        <v/>
      </c>
      <c r="BQ26" s="17" t="str">
        <f>IF($A26&lt;&gt;"",IF(IFERROR(VLOOKUP($A26, '4. Company (at entry)'!$1:$1048576,4,FALSE),"")="","Mandatory: Tab 4",IFERROR(VLOOKUP($A26, '4. Company (at entry)'!$1:$1048576,4,FALSE),"")), "")</f>
        <v/>
      </c>
      <c r="BR26" s="17" t="str">
        <f>IF($A26&lt;&gt;"",IF(IFERROR(VLOOKUP($A26, '4. Company (at entry)'!$1:$1048576,5,FALSE),"")="","Mandatory: Tab 4",IFERROR(VLOOKUP($A26, '4. Company (at entry)'!$1:$1048576,5,FALSE),"")), "")</f>
        <v/>
      </c>
      <c r="BS26" s="17" t="str">
        <f>IF($A26&lt;&gt;"",IF(IFERROR(VLOOKUP($A26, '4. Company (at entry)'!$1:$1048576,6,FALSE),"")="","Mandatory: Tab 4",IFERROR(VLOOKUP($A26, '4. Company (at entry)'!$1:$1048576,6,FALSE),"")), "")</f>
        <v/>
      </c>
      <c r="BT26" s="17" t="str">
        <f>IF($A26&lt;&gt;"",IF(IFERROR(VLOOKUP($A26, '4. Company (at entry)'!$1:$1048576,7,FALSE),"")="","Mandatory: Tab 4",IFERROR(VLOOKUP($A26, '4. Company (at entry)'!$1:$1048576,7,FALSE),"")), "")</f>
        <v/>
      </c>
      <c r="BU26" s="17" t="str">
        <f>IF($A26&lt;&gt;"",IF(IFERROR(VLOOKUP($A26, '4. Company (at entry)'!$1:$1048576,8,FALSE),"")="","Mandatory: Tab 4",IFERROR(VLOOKUP($A26, '4. Company (at entry)'!$1:$1048576,8,FALSE),"")), "")</f>
        <v/>
      </c>
      <c r="BV26" s="17" t="str">
        <f>IF($A26&lt;&gt;"",IF(IFERROR(VLOOKUP($A26, '4. Company (at entry)'!$1:$1048576,9,FALSE),"")="","Mandatory: Tab 4",IFERROR(VLOOKUP($A26, '4. Company (at entry)'!$1:$1048576,9,FALSE),"")), "")</f>
        <v/>
      </c>
      <c r="BW26" s="17" t="str">
        <f>IF($A26&lt;&gt;"",IF(IFERROR(VLOOKUP($A26, '4. Company (at entry)'!$1:$1048576,10,FALSE),"")="","",IFERROR(VLOOKUP($A26, '4. Company (at entry)'!$1:$1048576,10,FALSE),"")), "")</f>
        <v/>
      </c>
      <c r="BX26" s="208" t="str">
        <f>IF($A26&lt;&gt;"",IF(IFERROR(VLOOKUP($A26, '4. Company (at entry)'!$1:$1048576,11,FALSE),"")="","",IFERROR(VLOOKUP($A26, '4. Company (at entry)'!$1:$1048576,11,FALSE),"")), "")</f>
        <v/>
      </c>
      <c r="BY26" s="17" t="str">
        <f>IF($A26&lt;&gt;"",IF(IFERROR(VLOOKUP($A26, '4. Company (at entry)'!$1:$1048576,12,FALSE),"")="","",IFERROR(VLOOKUP($A26, '4. Company (at entry)'!$1:$1048576,12,FALSE),"")), "")</f>
        <v/>
      </c>
      <c r="BZ26" s="360" t="str">
        <f>IF($A26&lt;&gt;"",IF(IFERROR(VLOOKUP($A26, '4. Company (at entry)'!$1:$1048576,13,FALSE),"")="","",IFERROR(VLOOKUP($A26, '4. Company (at entry)'!$1:$1048576,13,FALSE),"")), "")</f>
        <v/>
      </c>
      <c r="CA26" s="17" t="str">
        <f>IF($A26&lt;&gt;"",IF(IFERROR('7. Position (current_at exit)'!F26,"")="", "Mandatory: Tab 7",IFERROR('7. Position (current_at exit)'!F26,"")),"")</f>
        <v/>
      </c>
      <c r="CB26" s="17" t="str">
        <f>IF($D26&lt;&gt;"Pending, Subsequently Closed",IF($A26&lt;&gt;"",IF(IFERROR('7. Position (current_at exit)'!G26,"")="", "Mandatory: Tab 7",IFERROR('7. Position (current_at exit)'!G26,"")),""), IF($A26&lt;&gt;"",IF(IFERROR('7. Position (current_at exit)'!G26,"")="", "",IFERROR('7. Position (current_at exit)'!G26,"")),""))</f>
        <v/>
      </c>
      <c r="CC26" s="17" t="str">
        <f>IF($D26&lt;&gt;"Pending, Subsequently Closed",IF($A26&lt;&gt;"",IF(IFERROR('7. Position (current_at exit)'!H26,"")="", "Mandatory: Tab 7",IFERROR('7. Position (current_at exit)'!H26,"")),""), IF($A26&lt;&gt;"",IF(IFERROR('7. Position (current_at exit)'!H26,"")="", "",IFERROR('7. Position (current_at exit)'!H26,"")),""))</f>
        <v/>
      </c>
      <c r="CD26" s="17" t="str">
        <f>IF($D26&lt;&gt;"Pending, Subsequently Closed",IF($A26&lt;&gt;"",IF(IFERROR('7. Position (current_at exit)'!I26,"")="", "Mandatory: Tab 7",IFERROR('7. Position (current_at exit)'!I26,"")),""), IF($A26&lt;&gt;"",IF(IFERROR('7. Position (current_at exit)'!I26,"")="", "",IFERROR('7. Position (current_at exit)'!I26,"")),""))</f>
        <v/>
      </c>
      <c r="CE26" s="17" t="str">
        <f>IF($D26&lt;&gt;"Pending, Subsequently Closed",IF($A26&lt;&gt;"",IF(IFERROR('7. Position (current_at exit)'!J26,"")="", "Mandatory: Tab 7",IFERROR('7. Position (current_at exit)'!J26,"")),""), IF($A26&lt;&gt;"",IF(IFERROR('7. Position (current_at exit)'!J26,"")="", "",IFERROR('7. Position (current_at exit)'!J26,"")),""))</f>
        <v/>
      </c>
      <c r="CF26" s="208" t="str">
        <f>IF($D26&lt;&gt;"Pending, Subsequently Closed",IF($A26&lt;&gt;"",IF(IFERROR('7. Position (current_at exit)'!K26,"")="", "Mandatory: Tab 7",IFERROR('7. Position (current_at exit)'!K26,"")),""), IF($A26&lt;&gt;"",IF(IFERROR('7. Position (current_at exit)'!K26,"")="", "",IFERROR('7. Position (current_at exit)'!K26,"")),""))</f>
        <v/>
      </c>
      <c r="CG26" s="186" t="str">
        <f>IF($D26&lt;&gt;"Pending, Subsequently Closed",IF($A26&lt;&gt;"",IF(IFERROR('7. Position (current_at exit)'!L26,"")="", "Mandatory: Tab 7",IFERROR('7. Position (current_at exit)'!L26,"")),""), IF($A26&lt;&gt;"",IF(IFERROR('7. Position (current_at exit)'!L26,"")="", "",IFERROR('7. Position (current_at exit)'!L26,"")),""))</f>
        <v/>
      </c>
      <c r="CH26" s="186" t="str">
        <f>IF($D26&lt;&gt;"Pending, Subsequently Closed",IF($A26&lt;&gt;"",IF(IFERROR('7. Position (current_at exit)'!M26,"")="", "Mandatory: Tab 7",IFERROR('7. Position (current_at exit)'!M26,"")),""), IF($A26&lt;&gt;"",IF(IFERROR('7. Position (current_at exit)'!M26,"")="", "",IFERROR('7. Position (current_at exit)'!M26,"")),""))</f>
        <v/>
      </c>
      <c r="CI26" s="186" t="str">
        <f>IF($D26&lt;&gt;"Pending, Subsequently Closed",IF($A26&lt;&gt;"",IF(IFERROR('7. Position (current_at exit)'!N26,"")="", "Mandatory: Tab 7",IFERROR('7. Position (current_at exit)'!N26,"")),""), IF($A26&lt;&gt;"",IF(IFERROR('7. Position (current_at exit)'!N26,"")="", "",IFERROR('7. Position (current_at exit)'!N26,"")),""))</f>
        <v/>
      </c>
      <c r="CJ26" s="408" t="str">
        <f>IF($D26&lt;&gt;"Pending, Subsequently Closed",IF($A26&lt;&gt;"",IF(IFERROR('7. Position (current_at exit)'!O26,"")="", "Mandatory: Tab 7",IFERROR('7. Position (current_at exit)'!O26,"")),""), IF($A26&lt;&gt;"",IF(IFERROR('7. Position (current_at exit)'!O26,"")="", "",IFERROR('7. Position (current_at exit)'!O26,"")),""))</f>
        <v/>
      </c>
      <c r="CK26" s="408" t="str">
        <f>IF($D26&lt;&gt;"Pending, Subsequently Closed",IF($A26&lt;&gt;"",IF(IFERROR('7. Position (current_at exit)'!P26,"")="", "Mandatory: Tab 7",IFERROR('7. Position (current_at exit)'!P26,"")),""), IF($A26&lt;&gt;"",IF(IFERROR('7. Position (current_at exit)'!P26,"")="", "",IFERROR('7. Position (current_at exit)'!P26,"")),""))</f>
        <v/>
      </c>
      <c r="CL26" s="360" t="str">
        <f>IF($A26&lt;&gt;"",IF(IFERROR('7. Position (current_at exit)'!Q26,"")="", "",IFERROR('7. Position (current_at exit)'!Q26,"")),"")</f>
        <v/>
      </c>
      <c r="CM26" s="18" t="str">
        <f>IF($F26&lt;&gt;"Debt",IF($A26&lt;&gt;"",IF(IFERROR('7. Position (current_at exit)'!R26,"")="", "Mandatory: Tab 7",IFERROR('7. Position (current_at exit)'!R26,"")),""), IF($A26&lt;&gt;"",IF(IFERROR('7. Position (current_at exit)'!R26,"")="", "",IFERROR('7. Position (current_at exit)'!R26,"")),""))</f>
        <v/>
      </c>
      <c r="CN26" s="18" t="str">
        <f>IF($F26&lt;&gt;"Debt",IF($A26&lt;&gt;"",IF(IFERROR('7. Position (current_at exit)'!S26,"")="", "Mandatory: Tab 7",IFERROR('7. Position (current_at exit)'!S26,"")),""), IF($A26&lt;&gt;"",IF(IFERROR('7. Position (current_at exit)'!S26,"")="", "",IFERROR('7. Position (current_at exit)'!S26,"")),""))</f>
        <v/>
      </c>
      <c r="CO26" s="17" t="str">
        <f>IF($F26&lt;&gt;"Debt",IF($A26&lt;&gt;"",IF(IFERROR('7. Position (current_at exit)'!T26,"")="", "Mandatory: Tab 7",IFERROR('7. Position (current_at exit)'!T26,"")),""), IF($A26&lt;&gt;"",IF(IFERROR('7. Position (current_at exit)'!T26,"")="", "",IFERROR('7. Position (current_at exit)'!T26,"")),""))</f>
        <v/>
      </c>
      <c r="CP26" s="17" t="str">
        <f>IF($A26&lt;&gt;"",IF(IFERROR('7. Position (current_at exit)'!U26,"")="", "Mandatory: Tab 7",IFERROR('7. Position (current_at exit)'!U26,"")),"")</f>
        <v/>
      </c>
      <c r="CQ26" s="17" t="str">
        <f>IF($F26&lt;&gt;"Debt",IF($A26&lt;&gt;"",IF(IFERROR('7. Position (current_at exit)'!V26,"")="", "Mandatory: Tab 7",IFERROR('7. Position (current_at exit)'!V26,"")),""), IF($A26&lt;&gt;"",IF(IFERROR('7. Position (current_at exit)'!V26,"")="", "",IFERROR('7. Position (current_at exit)'!V26,"")),""))</f>
        <v/>
      </c>
      <c r="CR26" s="16" t="str">
        <f>IF($F26&lt;&gt;"Debt",IF($A26&lt;&gt;"",IF(IFERROR('7. Position (current_at exit)'!W26,"")="", "",IFERROR('7. Position (current_at exit)'!W26,"")),""), IF($A26&lt;&gt;"",IF(IFERROR('7. Position (current_at exit)'!W26,"")="", "",IFERROR('7. Position (current_at exit)'!W26,"")),""))</f>
        <v/>
      </c>
      <c r="CS26" s="80" t="str">
        <f>IF($A26&lt;&gt;"",IF(IFERROR('7. Position (current_at exit)'!X26,"")="", "",IFERROR('7. Position (current_at exit)'!X26,"")),"")</f>
        <v/>
      </c>
      <c r="CT26" s="360" t="str">
        <f>IF($A26&lt;&gt;"",IF(IFERROR('7. Position (current_at exit)'!Y26,"")="", "",IFERROR('7. Position (current_at exit)'!Y26,"")),"")</f>
        <v/>
      </c>
      <c r="CU26" s="159" t="str">
        <f>IF(OR($D26="Fully Exited, No Escrow", $D26="Fully Exited, Escrow Pending", $D26="Fully Exited, Subsequently Closed"), IF($A26&lt;&gt;"",IF(IFERROR('7. Position (current_at exit)'!Z26,"")="", "Mandatory: Tab 7",IFERROR('7. Position (current_at exit)'!Z26,"")),""), IF($A26&lt;&gt;"",IF(IFERROR('7. Position (current_at exit)'!Z26,"")="", "",IFERROR('7. Position (current_at exit)'!Z26,"")),""))</f>
        <v/>
      </c>
      <c r="CV26" s="159" t="str">
        <f>IF(OR($D26="Fully Exited, No Escrow", $D26="Fully Exited, Escrow Pending", $D26="Fully Exited, Subsequently Closed"), IF($A26&lt;&gt;"",IF(IFERROR('7. Position (current_at exit)'!AA26,"")="", "Mandatory: Tab 7",IFERROR('7. Position (current_at exit)'!AA26,"")),""), IF($A26&lt;&gt;"",IF(IFERROR('7. Position (current_at exit)'!AA26,"")="", "",IFERROR('7. Position (current_at exit)'!AA26,"")),""))</f>
        <v/>
      </c>
      <c r="CW26" s="16" t="str">
        <f>IF($D26="Fully Exited",IF($A26&lt;&gt;"",IF(IFERROR('7. Position (current_at exit)'!AB26,"")="", "",IFERROR('7. Position (current_at exit)'!AB26,"")),""), IF($A26&lt;&gt;"",IF(IFERROR('7. Position (current_at exit)'!AB26,"")="", "",IFERROR('7. Position (current_at exit)'!AB26,"")),""))</f>
        <v/>
      </c>
      <c r="CX26" s="360" t="str">
        <f>IF($A26&lt;&gt;"",IF(IFERROR('7. Position (current_at exit)'!AC26,"")="", "",IFERROR('7. Position (current_at exit)'!AC26,"")),"")</f>
        <v/>
      </c>
      <c r="CY26" s="16" t="str">
        <f>IF($D26&lt;&gt;"Pending, Subsequently Closed",IF($A26&lt;&gt;"",IF(IFERROR('7. Position (current_at exit)'!AD26,"")="", "Mandatory: Tab 7",IFERROR('7. Position (current_at exit)'!AD26,"")),""), IF($A26&lt;&gt;"",IF(IFERROR('7. Position (current_at exit)'!AD26,"")="", "",IFERROR('7. Position (current_at exit)'!AD26,"")),""))</f>
        <v/>
      </c>
      <c r="CZ26" s="187" t="str">
        <f>IF($A26&lt;&gt;"",IF(IFERROR('7. Position (current_at exit)'!AE26,"")="", "",IFERROR('7. Position (current_at exit)'!AE26,"")),"")</f>
        <v/>
      </c>
      <c r="DA26" s="76" t="str">
        <f>IF($A26&lt;&gt;"",IF(IFERROR('7. Position (current_at exit)'!AF26,"")="", "",IFERROR('7. Position (current_at exit)'!AF26,"")),"")</f>
        <v/>
      </c>
      <c r="DB26" s="239" t="str">
        <f>IF($A26&lt;&gt;"",IF(IFERROR('7. Position (current_at exit)'!AG26,"")="", "",IFERROR('7. Position (current_at exit)'!AG26,"")),"")</f>
        <v/>
      </c>
      <c r="DC26" s="165" t="str">
        <f>IF($A26&lt;&gt;"",IF(IFERROR('7. Position (current_at exit)'!AH26,"")="", "",IFERROR('7. Position (current_at exit)'!AH26,"")),"")</f>
        <v/>
      </c>
      <c r="DD26" s="165" t="str">
        <f>IF($A26&lt;&gt;"",IF(IFERROR('7. Position (current_at exit)'!AI26,"")="", "",IFERROR('7. Position (current_at exit)'!AI26,"")),"")</f>
        <v/>
      </c>
      <c r="DE26" s="360" t="str">
        <f>IF($A26&lt;&gt;"",IF(IFERROR('7. Position (current_at exit)'!AJ26,"")="", "",IFERROR('7. Position (current_at exit)'!AJ26,"")),"")</f>
        <v/>
      </c>
      <c r="DF26" s="16" t="str">
        <f>IF($A26&lt;&gt;"",IF(IFERROR('7. Position (current_at exit)'!AK26,"")="", "",IFERROR('7. Position (current_at exit)'!AK26,"")),"")</f>
        <v/>
      </c>
      <c r="DG26" s="187" t="str">
        <f>IF($A26&lt;&gt;"",IF(IFERROR('7. Position (current_at exit)'!AL26,"")="", "",IFERROR('7. Position (current_at exit)'!AL26,"")),"")</f>
        <v/>
      </c>
      <c r="DH26" s="76" t="str">
        <f>IF($A26&lt;&gt;"",IF(IFERROR('7. Position (current_at exit)'!AM26,"")="", "",IFERROR('7. Position (current_at exit)'!AM26,"")),"")</f>
        <v/>
      </c>
      <c r="DI26" s="239" t="str">
        <f>IF($A26&lt;&gt;"",IF(IFERROR('7. Position (current_at exit)'!AN26,"")="", "",IFERROR('7. Position (current_at exit)'!AN26,"")),"")</f>
        <v/>
      </c>
      <c r="DJ26" s="165" t="str">
        <f>IF($A26&lt;&gt;"",IF(IFERROR('7. Position (current_at exit)'!AO26,"")="", "",IFERROR('7. Position (current_at exit)'!AO26,"")),"")</f>
        <v/>
      </c>
      <c r="DK26" s="165" t="str">
        <f>IF($A26&lt;&gt;"",IF(IFERROR('7. Position (current_at exit)'!AP26,"")="", "",IFERROR('7. Position (current_at exit)'!AP26,"")),"")</f>
        <v/>
      </c>
      <c r="DL26" s="360" t="str">
        <f>IF($A26&lt;&gt;"",IF(IFERROR('7. Position (current_at exit)'!AQ26,"")="", "",IFERROR('7. Position (current_at exit)'!AQ26,"")),"")</f>
        <v/>
      </c>
      <c r="DM26" s="17" t="str">
        <f>IF(OR($F26="Equity - Publicly Traded", $F26="Equity - Private"), IF($A26&lt;&gt;"",IF(IFERROR('6. Position (at entry)'!N26,"")="", "Mandatory: Tab 6",IFERROR('6. Position (at entry)'!N26,"")),""), IF($A26&lt;&gt;"",IF(IFERROR('6. Position (at entry)'!N26,"")="", "",IFERROR('6. Position (at entry)'!N26,"")),""))</f>
        <v/>
      </c>
      <c r="DN26" s="17" t="str">
        <f>IF(OR($F26="Equity - Publicly Traded", $F26="Equity - Private"), IF($A26&lt;&gt;"",IF(IFERROR('6. Position (at entry)'!O26,"")="", "Mandatory: Tab 6",IFERROR('6. Position (at entry)'!O26,"")),""), IF($A26&lt;&gt;"",IF(IFERROR('6. Position (at entry)'!O26,"")="", "",IFERROR('6. Position (at entry)'!O26,"")),""))</f>
        <v/>
      </c>
      <c r="DO26" s="17" t="str">
        <f>IF(OR($F26="Equity - Publicly Traded", $F26="Equity - Private"), IF($A26&lt;&gt;"",IF(IFERROR('6. Position (at entry)'!P26,"")="", "Mandatory: Tab 6",IFERROR('6. Position (at entry)'!P26,"")),""), IF($A26&lt;&gt;"",IF(IFERROR('6. Position (at entry)'!P26,"")="", "",IFERROR('6. Position (at entry)'!P26,"")),""))</f>
        <v/>
      </c>
      <c r="DP26" s="17" t="str">
        <f>IF(OR($F26="Equity - Publicly Traded", $F26="Equity - Private"), IF($A26&lt;&gt;"",IF(IFERROR('6. Position (at entry)'!Q26,"")="", "Mandatory: Tab 6",IFERROR('6. Position (at entry)'!Q26,"")),""), IF($A26&lt;&gt;"",IF(IFERROR('6. Position (at entry)'!Q26,"")="", "",IFERROR('6. Position (at entry)'!Q26,"")),""))</f>
        <v/>
      </c>
      <c r="DQ26" s="18" t="str">
        <f>IF(OR($F26="Equity - Publicly Traded", $F26="Equity - Private"), IF($A26&lt;&gt;"",IF(IFERROR('6. Position (at entry)'!R26,"")="", "Mandatory: Tab 6",IFERROR('6. Position (at entry)'!R26,"")),""), IF($A26&lt;&gt;"",IF(IFERROR('6. Position (at entry)'!R26,"")="", "",IFERROR('6. Position (at entry)'!R26,"")),""))</f>
        <v/>
      </c>
      <c r="DR26" s="18" t="str">
        <f>IF(OR($F26="Equity - Publicly Traded", $F26="Equity - Private"), IF($A26&lt;&gt;"",IF(IFERROR('6. Position (at entry)'!S26,"")="", "Mandatory: Tab 6",IFERROR('6. Position (at entry)'!S26,"")),""), IF($A26&lt;&gt;"",IF(IFERROR('6. Position (at entry)'!S26,"")="", "",IFERROR('6. Position (at entry)'!S26,"")),""))</f>
        <v/>
      </c>
      <c r="DS26" s="17" t="str">
        <f>IF(OR($F26="Equity - Publicly Traded", $F26="Equity - Private"), IF($A26&lt;&gt;"",IF(IFERROR('6. Position (at entry)'!T26,"")="", "Mandatory: Tab 6",IFERROR('6. Position (at entry)'!T26,"")),""), IF($A26&lt;&gt;"",IF(IFERROR('6. Position (at entry)'!T26,"")="", "",IFERROR('6. Position (at entry)'!T26,"")),""))</f>
        <v/>
      </c>
      <c r="DT26" s="16" t="str">
        <f>IF(OR($F26="Equity - Publicly Traded", $F26="Equity - Private"), IF($A26&lt;&gt;"",IF(IFERROR('6. Position (at entry)'!U26,"")="", "Mandatory: Tab 6",IFERROR('6. Position (at entry)'!U26,"")),""), IF($A26&lt;&gt;"",IF(IFERROR('6. Position (at entry)'!U26,"")="", "",IFERROR('6. Position (at entry)'!U26,"")),""))</f>
        <v/>
      </c>
      <c r="DU26" s="16" t="str">
        <f>IF(OR($F26="Equity - Publicly Traded", $F26="Equity - Private"), IF($A26&lt;&gt;"",IF(IFERROR('6. Position (at entry)'!V26,"")="", "",IFERROR('6. Position (at entry)'!V26,"")),""), IF($A26&lt;&gt;"",IF(IFERROR('6. Position (at entry)'!V26,"")="", "",IFERROR('6. Position (at entry)'!V26,"")),""))</f>
        <v/>
      </c>
      <c r="DV26" s="239" t="str">
        <f>IF(OR($F26="Equity - Publicly Traded", $F26="Equity - Private"), IF($A26&lt;&gt;"",IF(IFERROR('6. Position (at entry)'!W26,"")="", "",IFERROR('6. Position (at entry)'!W26,"")),""), IF($A26&lt;&gt;"",IF(IFERROR('6. Position (at entry)'!W26,"")="", "",IFERROR('6. Position (at entry)'!W26,"")),""))</f>
        <v/>
      </c>
      <c r="DW26" s="239" t="str">
        <f>IF(OR($F26="Equity - Publicly Traded", $F26="Equity - Private"), IF($A26&lt;&gt;"",IF(IFERROR('6. Position (at entry)'!X26,"")="", "",IFERROR('6. Position (at entry)'!X26,"")),""), IF($A26&lt;&gt;"",IF(IFERROR('6. Position (at entry)'!X26,"")="", "",IFERROR('6. Position (at entry)'!X26,"")),""))</f>
        <v/>
      </c>
      <c r="DX26" s="239" t="str">
        <f>IF(OR($F26="Equity - Publicly Traded", $F26="Equity - Private"), IF($A26&lt;&gt;"",IF(IFERROR('6. Position (at entry)'!Y26,"")="", "",IFERROR('6. Position (at entry)'!Y26,"")),""), IF($A26&lt;&gt;"",IF(IFERROR('6. Position (at entry)'!Y26,"")="", "",IFERROR('6. Position (at entry)'!Y26,"")),""))</f>
        <v/>
      </c>
      <c r="DY26" s="360" t="str">
        <f>IF($A26&lt;&gt;"",IF(IFERROR('6. Position (at entry)'!Z26,"")="", "",IFERROR('6. Position (at entry)'!Z26,"")),"")</f>
        <v/>
      </c>
      <c r="DZ26" s="76" t="str">
        <f>IF($A26&lt;&gt;"",IF(IFERROR('6. Position (at entry)'!AA26,"")="", "",IFERROR('6. Position (at entry)'!AA26,"")),"")</f>
        <v/>
      </c>
      <c r="EA26" s="76" t="str">
        <f>IF($A26&lt;&gt;"",IF(IFERROR('6. Position (at entry)'!AB26,"")="", "",IFERROR('6. Position (at entry)'!AB26,"")),"")</f>
        <v/>
      </c>
      <c r="EB26" s="78" t="str">
        <f>IF($A26&lt;&gt;"",IF(IFERROR('6. Position (at entry)'!AC26,"")="", "",IFERROR('6. Position (at entry)'!AC26,"")),"")</f>
        <v/>
      </c>
      <c r="EC26" s="78" t="str">
        <f>IF($A26&lt;&gt;"",IF(IFERROR('6. Position (at entry)'!AD26,"")="", "",IFERROR('6. Position (at entry)'!AD26,"")),"")</f>
        <v/>
      </c>
      <c r="ED26" s="226" t="str">
        <f>IF($A26&lt;&gt;"",IF(IFERROR('6. Position (at entry)'!AE26,"")="", "",IFERROR('6. Position (at entry)'!AE26,"")),"")</f>
        <v/>
      </c>
      <c r="EE26" s="80" t="str">
        <f>IF($A26&lt;&gt;"",IF(IFERROR('6. Position (at entry)'!AF26,"")="", "",IFERROR('6. Position (at entry)'!AF26,"")),"")</f>
        <v/>
      </c>
      <c r="EF26" s="80" t="str">
        <f>IF($A26&lt;&gt;"",IF(IFERROR('6. Position (at entry)'!AG26,"")="", "",IFERROR('6. Position (at entry)'!AG26,"")),"")</f>
        <v/>
      </c>
      <c r="EG26" s="80" t="str">
        <f>IF($A26&lt;&gt;"",IF(IFERROR('6. Position (at entry)'!AH26,"")="", "",IFERROR('6. Position (at entry)'!AH26,"")),"")</f>
        <v/>
      </c>
      <c r="EH26" s="360" t="str">
        <f>IF($A26&lt;&gt;"",IF(IFERROR('6. Position (at entry)'!AI26,"")="", "",IFERROR('6. Position (at entry)'!AI26,"")),"")</f>
        <v/>
      </c>
    </row>
    <row r="27" spans="1:138" ht="15" customHeight="1" x14ac:dyDescent="0.2">
      <c r="A27" s="16" t="str">
        <f>IF(ISBLANK('6. Position (at entry)'!A27), "", '6. Position (at entry)'!A27)</f>
        <v/>
      </c>
      <c r="B27" s="347" t="str">
        <f>IF($A27&lt;&gt;"",IF(IFERROR('6. Position (at entry)'!B27,"")="", "Mandatory: Tab 6",IFERROR('6. Position (at entry)'!B27,"")),"")</f>
        <v/>
      </c>
      <c r="C27" s="16" t="str">
        <f>IF($A27&lt;&gt;"",IF(IFERROR(VLOOKUP($A27, '4. Company (at entry)'!$1:$1048576,2,FALSE),"")="","Mandatory: Tab 4",IFERROR(VLOOKUP($A27, '4. Company (at entry)'!$1:$1048576,2,FALSE),"")), "")</f>
        <v/>
      </c>
      <c r="D27" s="16" t="str">
        <f>IF($A27&lt;&gt;"",IF(IFERROR('7. Position (current_at exit)'!D27,"")="", "Mandatory: Tab 7",IFERROR('7. Position (current_at exit)'!D27,"")),"")</f>
        <v/>
      </c>
      <c r="E27" s="16" t="str">
        <f>IF($A27&lt;&gt;"",IF(IFERROR('7. Position (current_at exit)'!E27,"")="", "Mandatory: Tab 7",IFERROR('7. Position (current_at exit)'!E27,"")),"")</f>
        <v/>
      </c>
      <c r="F27" s="16" t="str">
        <f>IF($A27&lt;&gt;"",IF(IFERROR('6. Position (at entry)'!D27,"")="", "Mandatory: Tab 6",IFERROR('6. Position (at entry)'!D27,"")),"")</f>
        <v/>
      </c>
      <c r="G27" s="16" t="str">
        <f>IF($A27&lt;&gt;"",IF(IFERROR('6. Position (at entry)'!E27,"")="", "Mandatory: Tab 6",IFERROR('6. Position (at entry)'!E27,"")),"")</f>
        <v/>
      </c>
      <c r="H27" s="16" t="str">
        <f>IF($A27&lt;&gt;"",IF(IFERROR('6. Position (at entry)'!F27,"")="", "Mandatory: Tab 6",IFERROR('6. Position (at entry)'!F27,"")),"")</f>
        <v/>
      </c>
      <c r="I27" s="16" t="str">
        <f>IF($A27&lt;&gt;"",IF(IFERROR('6. Position (at entry)'!G27,"")="", "Mandatory: Tab 6",IFERROR('6. Position (at entry)'!G27,"")),"")</f>
        <v/>
      </c>
      <c r="J27" s="16" t="str">
        <f>IF($A27&lt;&gt;"",IF(IFERROR('6. Position (at entry)'!H27,"")="", "Mandatory: Tab 6",IFERROR('6. Position (at entry)'!H27,"")),"")</f>
        <v/>
      </c>
      <c r="K27" s="159" t="str">
        <f>IF($A27&lt;&gt;"",IF(IFERROR('6. Position (at entry)'!I27,"")="", "Mandatory: Tab 6",IFERROR('6. Position (at entry)'!I27,"")),"")</f>
        <v/>
      </c>
      <c r="L27" s="16" t="str">
        <f>IF($A27&lt;&gt;"",IF(IFERROR('6. Position (at entry)'!J27,"")="", "Mandatory: Tab 6",IFERROR('6. Position (at entry)'!J27,"")),"")</f>
        <v/>
      </c>
      <c r="M27" s="16" t="str">
        <f>IF($A27&lt;&gt;"",IF(IFERROR('6. Position (at entry)'!K27,"")="", "Mandatory: Tab 6",IFERROR('6. Position (at entry)'!K27,"")),"")</f>
        <v/>
      </c>
      <c r="N27" s="16" t="str">
        <f>IF($A27&lt;&gt;"",IF(IFERROR('6. Position (at entry)'!L27,"")="", "",IFERROR('6. Position (at entry)'!L27,"")),"")</f>
        <v/>
      </c>
      <c r="O27" s="360" t="str">
        <f>IF($A27&lt;&gt;"",IF(IFERROR('6. Position (at entry)'!M27,"")="", "",IFERROR('6. Position (at entry)'!M27,"")),"")</f>
        <v/>
      </c>
      <c r="P27" s="16" t="str">
        <f>IF($A27&lt;&gt;"",IF(IFERROR(VLOOKUP($A27,'5. Company (current_at exit)'!$1:$1048576,3,FALSE),"")="","",IFERROR(VLOOKUP($A27,'5. Company (current_at exit)'!$1:$1048576,3,FALSE),"")), "")</f>
        <v/>
      </c>
      <c r="Q27" s="16" t="str">
        <f>IF($A27&lt;&gt;"",IF(IFERROR(VLOOKUP($A27,'5. Company (current_at exit)'!$1:$1048576,4,FALSE),"")="","",IFERROR(VLOOKUP($A27,'5. Company (current_at exit)'!$1:$1048576,4,FALSE),"")), "")</f>
        <v/>
      </c>
      <c r="R27" s="16" t="str">
        <f>IF($A27&lt;&gt;"",IF(IFERROR(VLOOKUP($A27,'5. Company (current_at exit)'!$1:$1048576,5,FALSE),"")="","",IFERROR(VLOOKUP($A27,'5. Company (current_at exit)'!$1:$1048576,5,FALSE),"")), "")</f>
        <v/>
      </c>
      <c r="S27" s="16" t="str">
        <f>IF($A27&lt;&gt;"",IF(IFERROR(VLOOKUP($A27,'5. Company (current_at exit)'!$1:$1048576,6,FALSE),"")="","",IFERROR(VLOOKUP($A27,'5. Company (current_at exit)'!$1:$1048576,6,FALSE),"")), "")</f>
        <v/>
      </c>
      <c r="T27" s="16" t="str">
        <f>IF($A27&lt;&gt;"",IF(IFERROR(VLOOKUP($A27,'5. Company (current_at exit)'!$1:$1048576,7,FALSE),"")="","Mandatory: Tab 5",IFERROR(VLOOKUP($A27,'5. Company (current_at exit)'!$1:$1048576,7,FALSE),"")), "")</f>
        <v/>
      </c>
      <c r="U27" s="72" t="str">
        <f>IF($A27&lt;&gt;"",IF(IFERROR(VLOOKUP($A27,'5. Company (current_at exit)'!$1:$1048576,8,FALSE),"")="","Mandatory: Tab 5",IFERROR(VLOOKUP($A27,'5. Company (current_at exit)'!$1:$1048576,8,FALSE),"")), "")</f>
        <v/>
      </c>
      <c r="V27" s="16" t="str">
        <f>IF($A27&lt;&gt;"",IF(IFERROR(VLOOKUP($A27,'5. Company (current_at exit)'!$1:$1048576,9,FALSE),"")="","",IFERROR(VLOOKUP($A27,'5. Company (current_at exit)'!$1:$1048576,9,FALSE),"")), "")</f>
        <v/>
      </c>
      <c r="W27" s="16" t="str">
        <f>IF($A27&lt;&gt;"",IF(IFERROR(VLOOKUP($A27,'5. Company (current_at exit)'!$1:$1048576,10,FALSE),"")="","Mandatory: Tab 5",IFERROR(VLOOKUP($A27,'5. Company (current_at exit)'!$1:$1048576,10,FALSE),"")), "")</f>
        <v/>
      </c>
      <c r="X27" s="73" t="str">
        <f>IF($A27&lt;&gt;"",IF(IFERROR(VLOOKUP($A27,'5. Company (current_at exit)'!$1:$1048576,11,FALSE),"")="","Mandatory: Tab 5",IFERROR(VLOOKUP($A27,'5. Company (current_at exit)'!$1:$1048576,11,FALSE),"")), "")</f>
        <v/>
      </c>
      <c r="Y27" s="73" t="str">
        <f>IF($A27&lt;&gt;"",IF(IFERROR(VLOOKUP($A27,'5. Company (current_at exit)'!$1:$1048576,12,FALSE),"")="","",IFERROR(VLOOKUP($A27,'5. Company (current_at exit)'!$1:$1048576,12,FALSE),"")), "")</f>
        <v/>
      </c>
      <c r="Z27" s="73" t="str">
        <f>IF($A27&lt;&gt;"",IF(IFERROR(VLOOKUP($A27,'5. Company (current_at exit)'!$1:$1048576,13,FALSE),"")="","",IFERROR(VLOOKUP($A27,'5. Company (current_at exit)'!$1:$1048576,13,FALSE),"")), "")</f>
        <v/>
      </c>
      <c r="AA27" s="16" t="str">
        <f>IF($A27&lt;&gt;"",IF(IFERROR(VLOOKUP($A27,'5. Company (current_at exit)'!$1:$1048576,14,FALSE),"")="","Mandatory: Tab 5",IFERROR(VLOOKUP($A27,'5. Company (current_at exit)'!$1:$1048576,14,FALSE),"")), "")</f>
        <v/>
      </c>
      <c r="AB27" s="16" t="str">
        <f>IF($A27&lt;&gt;"",IF(IFERROR(VLOOKUP($A27,'5. Company (current_at exit)'!$1:$1048576,15,FALSE),"")="","Mandatory: Tab 5",IFERROR(VLOOKUP($A27,'5. Company (current_at exit)'!$1:$1048576,15,FALSE),"")), "")</f>
        <v/>
      </c>
      <c r="AC27" s="76" t="str">
        <f>IF($A27&lt;&gt;"",IF(IFERROR(VLOOKUP($A27,'5. Company (current_at exit)'!$1:$1048576,16,FALSE),"")="","",IFERROR(VLOOKUP($A27,'5. Company (current_at exit)'!$1:$1048576,16,FALSE),"")), "")</f>
        <v/>
      </c>
      <c r="AD27" s="16" t="str">
        <f>IF($A27&lt;&gt;"",IF(IFERROR(VLOOKUP($A27,'5. Company (current_at exit)'!$1:$1048576,17,FALSE),"")="","",IFERROR(VLOOKUP($A27,'5. Company (current_at exit)'!$1:$1048576,17,FALSE),"")), "")</f>
        <v/>
      </c>
      <c r="AE27" s="401" t="str">
        <f>IF($A27&lt;&gt;"",IF(IFERROR(VLOOKUP($A27,'5. Company (current_at exit)'!$1:$1048576,18,FALSE),"")="","",IFERROR(VLOOKUP($A27,'5. Company (current_at exit)'!$1:$1048576,18,FALSE),"")), "")</f>
        <v/>
      </c>
      <c r="AF27" s="16" t="str">
        <f>IF($A27&lt;&gt;"",IF(IFERROR(VLOOKUP($A27,'5. Company (current_at exit)'!$1:$1048576,19,FALSE),"")="","Mandatory: Tab 5",IFERROR(VLOOKUP($A27,'5. Company (current_at exit)'!$1:$1048576,19,FALSE),"")), "")</f>
        <v/>
      </c>
      <c r="AG27" s="159" t="str">
        <f>IF($AF27="Yes",IF($A27&lt;&gt;"",IF(IFERROR(VLOOKUP($A27,'5. Company (current_at exit)'!$1:$1048576,20,FALSE),"")="","Mandatory: Tab 5",IFERROR(VLOOKUP($A27,'5. Company (current_at exit)'!$1:$1048576,20,FALSE),"")), ""),IF($A27&lt;&gt;"",IF(IFERROR(VLOOKUP($A27,'5. Company (current_at exit)'!$1:$1048576,20,FALSE),"")="","",IFERROR(VLOOKUP($A27,'5. Company (current_at exit)'!$1:$1048576,20,FALSE),"")), ""))</f>
        <v/>
      </c>
      <c r="AH27" s="159" t="str">
        <f>IF($AF27="Yes",IF($A27&lt;&gt;"",IF(IFERROR(VLOOKUP($A27,'5. Company (current_at exit)'!$1:$1048576,21,FALSE),"")="","Mandatory: Tab 5",IFERROR(VLOOKUP($A27,'5. Company (current_at exit)'!$1:$1048576,21,FALSE),"")), ""),IF($A27&lt;&gt;"",IF(IFERROR(VLOOKUP($A27,'5. Company (current_at exit)'!$1:$1048576,21,FALSE),"")="","",IFERROR(VLOOKUP($A27,'5. Company (current_at exit)'!$1:$1048576,21,FALSE),"")), ""))</f>
        <v/>
      </c>
      <c r="AI27" s="69" t="str">
        <f>IF($AF27="Yes",IF($A27&lt;&gt;"",IF(IFERROR(VLOOKUP($A27,'5. Company (current_at exit)'!$1:$1048576,22,FALSE),"")="","Mandatory: Tab 5",IFERROR(VLOOKUP($A27,'5. Company (current_at exit)'!$1:$1048576,22,FALSE),"")), ""),IF($A27&lt;&gt;"",IF(IFERROR(VLOOKUP($A27,'5. Company (current_at exit)'!$1:$1048576,22,FALSE),"")="","",IFERROR(VLOOKUP($A27,'5. Company (current_at exit)'!$1:$1048576,22,FALSE),"")), ""))</f>
        <v/>
      </c>
      <c r="AJ27" s="69" t="str">
        <f>IF($AF27="Yes",IF($A27&lt;&gt;"",IF(IFERROR(VLOOKUP($A27,'5. Company (current_at exit)'!$1:$1048576,23,FALSE),"")="","Mandatory: Tab 5",IFERROR(VLOOKUP($A27,'5. Company (current_at exit)'!$1:$1048576,23,FALSE),"")), ""),IF($A27&lt;&gt;"",IF(IFERROR(VLOOKUP($A27,'5. Company (current_at exit)'!$1:$1048576,23,FALSE),"")="","",IFERROR(VLOOKUP($A27,'5. Company (current_at exit)'!$1:$1048576,23,FALSE),"")), ""))</f>
        <v/>
      </c>
      <c r="AK27" s="159" t="str">
        <f>IF($AF27="Yes",IF($A27&lt;&gt;"",IF(IFERROR(VLOOKUP($A27,'5. Company (current_at exit)'!$1:$1048576,24,FALSE),"")="","",IFERROR(VLOOKUP($A27,'5. Company (current_at exit)'!$1:$1048576,24,FALSE),"")), ""),IF($A27&lt;&gt;"",IF(IFERROR(VLOOKUP($A27,'5. Company (current_at exit)'!$1:$1048576,24,FALSE),"")="","",IFERROR(VLOOKUP($A27,'5. Company (current_at exit)'!$1:$1048576,24,FALSE),"")), ""))</f>
        <v/>
      </c>
      <c r="AL27" s="403" t="str">
        <f>IF($A27&lt;&gt;"",IF(IFERROR(VLOOKUP($A27,'5. Company (current_at exit)'!$1:$1048576,25,FALSE),"")="","",IFERROR(VLOOKUP($A27,'5. Company (current_at exit)'!$1:$1048576,25,FALSE),"")), "")</f>
        <v/>
      </c>
      <c r="AM27" s="17" t="str">
        <f>IF($A27&lt;&gt;"",IF(IFERROR(VLOOKUP($A27,'5. Company (current_at exit)'!$1:$1048576,26,FALSE),"")="","Mandatory: Tab 5",IFERROR(VLOOKUP($A27,'5. Company (current_at exit)'!$1:$1048576,26,FALSE),"")), "")</f>
        <v/>
      </c>
      <c r="AN27" s="17" t="str">
        <f>IF($A27&lt;&gt;"",IF(IFERROR(VLOOKUP($A27,'5. Company (current_at exit)'!$1:$1048576,27,FALSE),"")="","Mandatory: Tab 5",IFERROR(VLOOKUP($A27,'5. Company (current_at exit)'!$1:$1048576,27,FALSE),"")), "")</f>
        <v/>
      </c>
      <c r="AO27" s="17" t="str">
        <f>IF($A27&lt;&gt;"",IF(IFERROR(VLOOKUP($A27,'5. Company (current_at exit)'!$1:$1048576,28,FALSE),"")="","Mandatory: Tab 5",IFERROR(VLOOKUP($A27,'5. Company (current_at exit)'!$1:$1048576,28,FALSE),"")), "")</f>
        <v/>
      </c>
      <c r="AP27" s="17" t="str">
        <f>IF($A27&lt;&gt;"",IF(IFERROR(VLOOKUP($A27,'5. Company (current_at exit)'!$1:$1048576,29,FALSE),"")="","Mandatory: Tab 5",IFERROR(VLOOKUP($A27,'5. Company (current_at exit)'!$1:$1048576,29,FALSE),"")), "")</f>
        <v/>
      </c>
      <c r="AQ27" s="17" t="str">
        <f>IF($A27&lt;&gt;"",IF(IFERROR(VLOOKUP($A27,'5. Company (current_at exit)'!$1:$1048576,30,FALSE),"")="","Mandatory: Tab 5",IFERROR(VLOOKUP($A27,'5. Company (current_at exit)'!$1:$1048576,30,FALSE),"")), "")</f>
        <v/>
      </c>
      <c r="AR27" s="17" t="str">
        <f>IF($A27&lt;&gt;"",IF(IFERROR(VLOOKUP($A27,'5. Company (current_at exit)'!$1:$1048576,31,FALSE),"")="","Mandatory: Tab 5",IFERROR(VLOOKUP($A27,'5. Company (current_at exit)'!$1:$1048576,31,FALSE),"")), "")</f>
        <v/>
      </c>
      <c r="AS27" s="17" t="str">
        <f>IF($A27&lt;&gt;"",IF(IFERROR(VLOOKUP($A27,'5. Company (current_at exit)'!$1:$1048576,32,FALSE),"")="","Mandatory: Tab 5",IFERROR(VLOOKUP($A27,'5. Company (current_at exit)'!$1:$1048576,32,FALSE),"")), "")</f>
        <v/>
      </c>
      <c r="AT27" s="17" t="str">
        <f>IF($A27&lt;&gt;"",IF(IFERROR(VLOOKUP($A27,'5. Company (current_at exit)'!$1:$1048576,33,FALSE),"")="","Mandatory: Tab 5",IFERROR(VLOOKUP($A27,'5. Company (current_at exit)'!$1:$1048576,33,FALSE),"")), "")</f>
        <v/>
      </c>
      <c r="AU27" s="17" t="str">
        <f>IF($A27&lt;&gt;"",IF(IFERROR(VLOOKUP($A27,'5. Company (current_at exit)'!$1:$1048576,34,FALSE),"")="","",IFERROR(VLOOKUP($A27,'5. Company (current_at exit)'!$1:$1048576,34,FALSE),"")), "")</f>
        <v/>
      </c>
      <c r="AV27" s="241" t="str">
        <f>IF($A27&lt;&gt;"",IF(IFERROR(VLOOKUP($A27,'5. Company (current_at exit)'!$1:$1048576,35,FALSE),"")="","",IFERROR(VLOOKUP($A27,'5. Company (current_at exit)'!$1:$1048576,35,FALSE),"")), "")</f>
        <v/>
      </c>
      <c r="AW27" s="17" t="str">
        <f>IF($D27="Fully Exited",IF($A27&lt;&gt;"",IF(IFERROR(VLOOKUP($A27,'5. Company (current_at exit)'!$1:$1048576,36,FALSE),"")="","",IFERROR(VLOOKUP($A27,'5. Company (current_at exit)'!$1:$1048576,36,FALSE),"")), ""),IF($A27&lt;&gt;"",IF(IFERROR(VLOOKUP($A27,'5. Company (current_at exit)'!$1:$1048576,36,FALSE),"")="","",IFERROR(VLOOKUP($A27,'5. Company (current_at exit)'!$1:$1048576,36,FALSE),"")), ""))</f>
        <v/>
      </c>
      <c r="AX27" s="239" t="str">
        <f>IF($A27&lt;&gt;"",IF(IFERROR(VLOOKUP($A27,'5. Company (current_at exit)'!$1:$1048576,37,FALSE),"")="","",IFERROR(VLOOKUP($A27,'5. Company (current_at exit)'!$1:$1048576,37,FALSE),"")), "")</f>
        <v/>
      </c>
      <c r="AY27" s="204" t="str">
        <f>IF($A27&lt;&gt;"",IF(IFERROR(VLOOKUP($A27,'5. Company (current_at exit)'!$1:$1048576,38,FALSE),"")="","",IFERROR(VLOOKUP($A27,'5. Company (current_at exit)'!$1:$1048576,38,FALSE),"")), "")</f>
        <v/>
      </c>
      <c r="AZ27" s="244" t="str">
        <f>IF($A27&lt;&gt;"",IF(IFERROR(VLOOKUP($A27,'5. Company (current_at exit)'!$1:$1048576,39,FALSE),"")="","",IFERROR(VLOOKUP($A27,'5. Company (current_at exit)'!$1:$1048576,39,FALSE),"")), "")</f>
        <v/>
      </c>
      <c r="BA27" s="244" t="str">
        <f>IF($A27&lt;&gt;"",IF(IFERROR(VLOOKUP($A27,'5. Company (current_at exit)'!$1:$1048576,40,FALSE),"")="","",IFERROR(VLOOKUP($A27,'5. Company (current_at exit)'!$1:$1048576,40,FALSE),"")), "")</f>
        <v/>
      </c>
      <c r="BB27" s="244" t="str">
        <f>IF($A27&lt;&gt;"",IF(IFERROR(VLOOKUP($A27,'5. Company (current_at exit)'!$1:$1048576,41,FALSE),"")="","",IFERROR(VLOOKUP($A27,'5. Company (current_at exit)'!$1:$1048576,41,FALSE),"")), "")</f>
        <v/>
      </c>
      <c r="BC27" s="76" t="str">
        <f>IF($A27&lt;&gt;"",IF(IFERROR(VLOOKUP($A27,'5. Company (current_at exit)'!$1:$1048576,42,FALSE),"")="","",IFERROR(VLOOKUP($A27,'5. Company (current_at exit)'!$1:$1048576,42,FALSE),"")), "")</f>
        <v/>
      </c>
      <c r="BD27" s="76" t="str">
        <f>IF($A27&lt;&gt;"",IF(IFERROR(VLOOKUP($A27,'5. Company (current_at exit)'!$1:$1048576,43,FALSE),"")="","",IFERROR(VLOOKUP($A27,'5. Company (current_at exit)'!$1:$1048576,43,FALSE),"")), "")</f>
        <v/>
      </c>
      <c r="BE27" s="239" t="str">
        <f>IF($A27&lt;&gt;"",IF(IFERROR(VLOOKUP($A27,'5. Company (current_at exit)'!$1:$1048576,44,FALSE),"")="","",IFERROR(VLOOKUP($A27,'5. Company (current_at exit)'!$1:$1048576,44,FALSE),"")), "")</f>
        <v/>
      </c>
      <c r="BF27" s="239" t="str">
        <f>IF($A27&lt;&gt;"",IF(IFERROR(VLOOKUP($A27,'5. Company (current_at exit)'!$1:$1048576,45,FALSE),"")="","",IFERROR(VLOOKUP($A27,'5. Company (current_at exit)'!$1:$1048576,45,FALSE),"")), "")</f>
        <v/>
      </c>
      <c r="BG27" s="239" t="str">
        <f>IF($A27&lt;&gt;"",IF(IFERROR(VLOOKUP($A27,'5. Company (current_at exit)'!$1:$1048576,46,FALSE),"")="","",IFERROR(VLOOKUP($A27,'5. Company (current_at exit)'!$1:$1048576,46,FALSE),"")), "")</f>
        <v/>
      </c>
      <c r="BH27" s="239" t="str">
        <f>IF($A27&lt;&gt;"",IF(IFERROR(VLOOKUP($A27,'5. Company (current_at exit)'!$1:$1048576,47,FALSE),"")="","",IFERROR(VLOOKUP($A27,'5. Company (current_at exit)'!$1:$1048576,47,FALSE),"")), "")</f>
        <v/>
      </c>
      <c r="BI27" s="239" t="str">
        <f>IF($A27&lt;&gt;"",IF(IFERROR(VLOOKUP($A27,'5. Company (current_at exit)'!$1:$1048576,48,FALSE),"")="","",IFERROR(VLOOKUP($A27,'5. Company (current_at exit)'!$1:$1048576,48,FALSE),"")), "")</f>
        <v/>
      </c>
      <c r="BJ27" s="360" t="str">
        <f>IF($A27&lt;&gt;"",IF(IFERROR(VLOOKUP($A27,'5. Company (current_at exit)'!$1:$1048576,49,FALSE),"")="","",IFERROR(VLOOKUP($A27,'5. Company (current_at exit)'!$1:$1048576,49,FALSE),"")), "")</f>
        <v/>
      </c>
      <c r="BK27" s="76" t="str">
        <f>IF($A27&lt;&gt;"",IF(IFERROR(VLOOKUP($A27,'5. Company (current_at exit)'!$1:$1048576,50,FALSE),"")="","Mandatory: Tab 5",IFERROR(VLOOKUP($A27,'5. Company (current_at exit)'!$1:$1048576,50,FALSE),"")), "")</f>
        <v/>
      </c>
      <c r="BL27" s="483" t="str">
        <f>IF($A27&lt;&gt;"",IF(IFERROR(VLOOKUP($A27,'5. Company (current_at exit)'!$1:$1048576,51,FALSE),"")="","Mandatory: Tab 5",IFERROR(VLOOKUP($A27,'5. Company (current_at exit)'!$1:$1048576,51,FALSE),"")), "")</f>
        <v/>
      </c>
      <c r="BM27" s="483" t="str">
        <f>IF($A27&lt;&gt;"",IF(IFERROR(VLOOKUP($A27,'5. Company (current_at exit)'!$1:$1048576,52,FALSE),"")="","Mandatory: Tab 5",IFERROR(VLOOKUP($A27,'5. Company (current_at exit)'!$1:$1048576,52,FALSE),"")), "")</f>
        <v/>
      </c>
      <c r="BN27" s="483" t="str">
        <f>IF($A27&lt;&gt;"",IF(IFERROR(VLOOKUP($A27,'5. Company (current_at exit)'!$1:$1048576,53,FALSE),"")="","Mandatory: Tab 5",IFERROR(VLOOKUP($A27,'5. Company (current_at exit)'!$1:$1048576,53,FALSE),"")), "")</f>
        <v/>
      </c>
      <c r="BO27" s="360" t="str">
        <f>IF($A27&lt;&gt;"",IF(IFERROR(VLOOKUP($A27,'5. Company (current_at exit)'!$1:$1048576,54,FALSE),"")="","",IFERROR(VLOOKUP($A27,'5. Company (current_at exit)'!$1:$1048576,54,FALSE),"")), "")</f>
        <v/>
      </c>
      <c r="BP27" s="17" t="str">
        <f>IF($A27&lt;&gt;"",IF(IFERROR(VLOOKUP($A27, '4. Company (at entry)'!$1:$1048576,3,FALSE),"")="","Mandatory: Tab 4",IFERROR(VLOOKUP($A27, '4. Company (at entry)'!$1:$1048576,3,FALSE),"")), "")</f>
        <v/>
      </c>
      <c r="BQ27" s="17" t="str">
        <f>IF($A27&lt;&gt;"",IF(IFERROR(VLOOKUP($A27, '4. Company (at entry)'!$1:$1048576,4,FALSE),"")="","Mandatory: Tab 4",IFERROR(VLOOKUP($A27, '4. Company (at entry)'!$1:$1048576,4,FALSE),"")), "")</f>
        <v/>
      </c>
      <c r="BR27" s="17" t="str">
        <f>IF($A27&lt;&gt;"",IF(IFERROR(VLOOKUP($A27, '4. Company (at entry)'!$1:$1048576,5,FALSE),"")="","Mandatory: Tab 4",IFERROR(VLOOKUP($A27, '4. Company (at entry)'!$1:$1048576,5,FALSE),"")), "")</f>
        <v/>
      </c>
      <c r="BS27" s="17" t="str">
        <f>IF($A27&lt;&gt;"",IF(IFERROR(VLOOKUP($A27, '4. Company (at entry)'!$1:$1048576,6,FALSE),"")="","Mandatory: Tab 4",IFERROR(VLOOKUP($A27, '4. Company (at entry)'!$1:$1048576,6,FALSE),"")), "")</f>
        <v/>
      </c>
      <c r="BT27" s="17" t="str">
        <f>IF($A27&lt;&gt;"",IF(IFERROR(VLOOKUP($A27, '4. Company (at entry)'!$1:$1048576,7,FALSE),"")="","Mandatory: Tab 4",IFERROR(VLOOKUP($A27, '4. Company (at entry)'!$1:$1048576,7,FALSE),"")), "")</f>
        <v/>
      </c>
      <c r="BU27" s="17" t="str">
        <f>IF($A27&lt;&gt;"",IF(IFERROR(VLOOKUP($A27, '4. Company (at entry)'!$1:$1048576,8,FALSE),"")="","Mandatory: Tab 4",IFERROR(VLOOKUP($A27, '4. Company (at entry)'!$1:$1048576,8,FALSE),"")), "")</f>
        <v/>
      </c>
      <c r="BV27" s="17" t="str">
        <f>IF($A27&lt;&gt;"",IF(IFERROR(VLOOKUP($A27, '4. Company (at entry)'!$1:$1048576,9,FALSE),"")="","Mandatory: Tab 4",IFERROR(VLOOKUP($A27, '4. Company (at entry)'!$1:$1048576,9,FALSE),"")), "")</f>
        <v/>
      </c>
      <c r="BW27" s="17" t="str">
        <f>IF($A27&lt;&gt;"",IF(IFERROR(VLOOKUP($A27, '4. Company (at entry)'!$1:$1048576,10,FALSE),"")="","",IFERROR(VLOOKUP($A27, '4. Company (at entry)'!$1:$1048576,10,FALSE),"")), "")</f>
        <v/>
      </c>
      <c r="BX27" s="208" t="str">
        <f>IF($A27&lt;&gt;"",IF(IFERROR(VLOOKUP($A27, '4. Company (at entry)'!$1:$1048576,11,FALSE),"")="","",IFERROR(VLOOKUP($A27, '4. Company (at entry)'!$1:$1048576,11,FALSE),"")), "")</f>
        <v/>
      </c>
      <c r="BY27" s="17" t="str">
        <f>IF($A27&lt;&gt;"",IF(IFERROR(VLOOKUP($A27, '4. Company (at entry)'!$1:$1048576,12,FALSE),"")="","",IFERROR(VLOOKUP($A27, '4. Company (at entry)'!$1:$1048576,12,FALSE),"")), "")</f>
        <v/>
      </c>
      <c r="BZ27" s="360" t="str">
        <f>IF($A27&lt;&gt;"",IF(IFERROR(VLOOKUP($A27, '4. Company (at entry)'!$1:$1048576,13,FALSE),"")="","",IFERROR(VLOOKUP($A27, '4. Company (at entry)'!$1:$1048576,13,FALSE),"")), "")</f>
        <v/>
      </c>
      <c r="CA27" s="17" t="str">
        <f>IF($A27&lt;&gt;"",IF(IFERROR('7. Position (current_at exit)'!F27,"")="", "Mandatory: Tab 7",IFERROR('7. Position (current_at exit)'!F27,"")),"")</f>
        <v/>
      </c>
      <c r="CB27" s="17" t="str">
        <f>IF($D27&lt;&gt;"Pending, Subsequently Closed",IF($A27&lt;&gt;"",IF(IFERROR('7. Position (current_at exit)'!G27,"")="", "Mandatory: Tab 7",IFERROR('7. Position (current_at exit)'!G27,"")),""), IF($A27&lt;&gt;"",IF(IFERROR('7. Position (current_at exit)'!G27,"")="", "",IFERROR('7. Position (current_at exit)'!G27,"")),""))</f>
        <v/>
      </c>
      <c r="CC27" s="17" t="str">
        <f>IF($D27&lt;&gt;"Pending, Subsequently Closed",IF($A27&lt;&gt;"",IF(IFERROR('7. Position (current_at exit)'!H27,"")="", "Mandatory: Tab 7",IFERROR('7. Position (current_at exit)'!H27,"")),""), IF($A27&lt;&gt;"",IF(IFERROR('7. Position (current_at exit)'!H27,"")="", "",IFERROR('7. Position (current_at exit)'!H27,"")),""))</f>
        <v/>
      </c>
      <c r="CD27" s="17" t="str">
        <f>IF($D27&lt;&gt;"Pending, Subsequently Closed",IF($A27&lt;&gt;"",IF(IFERROR('7. Position (current_at exit)'!I27,"")="", "Mandatory: Tab 7",IFERROR('7. Position (current_at exit)'!I27,"")),""), IF($A27&lt;&gt;"",IF(IFERROR('7. Position (current_at exit)'!I27,"")="", "",IFERROR('7. Position (current_at exit)'!I27,"")),""))</f>
        <v/>
      </c>
      <c r="CE27" s="17" t="str">
        <f>IF($D27&lt;&gt;"Pending, Subsequently Closed",IF($A27&lt;&gt;"",IF(IFERROR('7. Position (current_at exit)'!J27,"")="", "Mandatory: Tab 7",IFERROR('7. Position (current_at exit)'!J27,"")),""), IF($A27&lt;&gt;"",IF(IFERROR('7. Position (current_at exit)'!J27,"")="", "",IFERROR('7. Position (current_at exit)'!J27,"")),""))</f>
        <v/>
      </c>
      <c r="CF27" s="208" t="str">
        <f>IF($D27&lt;&gt;"Pending, Subsequently Closed",IF($A27&lt;&gt;"",IF(IFERROR('7. Position (current_at exit)'!K27,"")="", "Mandatory: Tab 7",IFERROR('7. Position (current_at exit)'!K27,"")),""), IF($A27&lt;&gt;"",IF(IFERROR('7. Position (current_at exit)'!K27,"")="", "",IFERROR('7. Position (current_at exit)'!K27,"")),""))</f>
        <v/>
      </c>
      <c r="CG27" s="186" t="str">
        <f>IF($D27&lt;&gt;"Pending, Subsequently Closed",IF($A27&lt;&gt;"",IF(IFERROR('7. Position (current_at exit)'!L27,"")="", "Mandatory: Tab 7",IFERROR('7. Position (current_at exit)'!L27,"")),""), IF($A27&lt;&gt;"",IF(IFERROR('7. Position (current_at exit)'!L27,"")="", "",IFERROR('7. Position (current_at exit)'!L27,"")),""))</f>
        <v/>
      </c>
      <c r="CH27" s="186" t="str">
        <f>IF($D27&lt;&gt;"Pending, Subsequently Closed",IF($A27&lt;&gt;"",IF(IFERROR('7. Position (current_at exit)'!M27,"")="", "Mandatory: Tab 7",IFERROR('7. Position (current_at exit)'!M27,"")),""), IF($A27&lt;&gt;"",IF(IFERROR('7. Position (current_at exit)'!M27,"")="", "",IFERROR('7. Position (current_at exit)'!M27,"")),""))</f>
        <v/>
      </c>
      <c r="CI27" s="186" t="str">
        <f>IF($D27&lt;&gt;"Pending, Subsequently Closed",IF($A27&lt;&gt;"",IF(IFERROR('7. Position (current_at exit)'!N27,"")="", "Mandatory: Tab 7",IFERROR('7. Position (current_at exit)'!N27,"")),""), IF($A27&lt;&gt;"",IF(IFERROR('7. Position (current_at exit)'!N27,"")="", "",IFERROR('7. Position (current_at exit)'!N27,"")),""))</f>
        <v/>
      </c>
      <c r="CJ27" s="408" t="str">
        <f>IF($D27&lt;&gt;"Pending, Subsequently Closed",IF($A27&lt;&gt;"",IF(IFERROR('7. Position (current_at exit)'!O27,"")="", "Mandatory: Tab 7",IFERROR('7. Position (current_at exit)'!O27,"")),""), IF($A27&lt;&gt;"",IF(IFERROR('7. Position (current_at exit)'!O27,"")="", "",IFERROR('7. Position (current_at exit)'!O27,"")),""))</f>
        <v/>
      </c>
      <c r="CK27" s="408" t="str">
        <f>IF($D27&lt;&gt;"Pending, Subsequently Closed",IF($A27&lt;&gt;"",IF(IFERROR('7. Position (current_at exit)'!P27,"")="", "Mandatory: Tab 7",IFERROR('7. Position (current_at exit)'!P27,"")),""), IF($A27&lt;&gt;"",IF(IFERROR('7. Position (current_at exit)'!P27,"")="", "",IFERROR('7. Position (current_at exit)'!P27,"")),""))</f>
        <v/>
      </c>
      <c r="CL27" s="360" t="str">
        <f>IF($A27&lt;&gt;"",IF(IFERROR('7. Position (current_at exit)'!Q27,"")="", "",IFERROR('7. Position (current_at exit)'!Q27,"")),"")</f>
        <v/>
      </c>
      <c r="CM27" s="18" t="str">
        <f>IF($F27&lt;&gt;"Debt",IF($A27&lt;&gt;"",IF(IFERROR('7. Position (current_at exit)'!R27,"")="", "Mandatory: Tab 7",IFERROR('7. Position (current_at exit)'!R27,"")),""), IF($A27&lt;&gt;"",IF(IFERROR('7. Position (current_at exit)'!R27,"")="", "",IFERROR('7. Position (current_at exit)'!R27,"")),""))</f>
        <v/>
      </c>
      <c r="CN27" s="18" t="str">
        <f>IF($F27&lt;&gt;"Debt",IF($A27&lt;&gt;"",IF(IFERROR('7. Position (current_at exit)'!S27,"")="", "Mandatory: Tab 7",IFERROR('7. Position (current_at exit)'!S27,"")),""), IF($A27&lt;&gt;"",IF(IFERROR('7. Position (current_at exit)'!S27,"")="", "",IFERROR('7. Position (current_at exit)'!S27,"")),""))</f>
        <v/>
      </c>
      <c r="CO27" s="17" t="str">
        <f>IF($F27&lt;&gt;"Debt",IF($A27&lt;&gt;"",IF(IFERROR('7. Position (current_at exit)'!T27,"")="", "Mandatory: Tab 7",IFERROR('7. Position (current_at exit)'!T27,"")),""), IF($A27&lt;&gt;"",IF(IFERROR('7. Position (current_at exit)'!T27,"")="", "",IFERROR('7. Position (current_at exit)'!T27,"")),""))</f>
        <v/>
      </c>
      <c r="CP27" s="17" t="str">
        <f>IF($A27&lt;&gt;"",IF(IFERROR('7. Position (current_at exit)'!U27,"")="", "Mandatory: Tab 7",IFERROR('7. Position (current_at exit)'!U27,"")),"")</f>
        <v/>
      </c>
      <c r="CQ27" s="17" t="str">
        <f>IF($F27&lt;&gt;"Debt",IF($A27&lt;&gt;"",IF(IFERROR('7. Position (current_at exit)'!V27,"")="", "Mandatory: Tab 7",IFERROR('7. Position (current_at exit)'!V27,"")),""), IF($A27&lt;&gt;"",IF(IFERROR('7. Position (current_at exit)'!V27,"")="", "",IFERROR('7. Position (current_at exit)'!V27,"")),""))</f>
        <v/>
      </c>
      <c r="CR27" s="16" t="str">
        <f>IF($F27&lt;&gt;"Debt",IF($A27&lt;&gt;"",IF(IFERROR('7. Position (current_at exit)'!W27,"")="", "",IFERROR('7. Position (current_at exit)'!W27,"")),""), IF($A27&lt;&gt;"",IF(IFERROR('7. Position (current_at exit)'!W27,"")="", "",IFERROR('7. Position (current_at exit)'!W27,"")),""))</f>
        <v/>
      </c>
      <c r="CS27" s="80" t="str">
        <f>IF($A27&lt;&gt;"",IF(IFERROR('7. Position (current_at exit)'!X27,"")="", "",IFERROR('7. Position (current_at exit)'!X27,"")),"")</f>
        <v/>
      </c>
      <c r="CT27" s="360" t="str">
        <f>IF($A27&lt;&gt;"",IF(IFERROR('7. Position (current_at exit)'!Y27,"")="", "",IFERROR('7. Position (current_at exit)'!Y27,"")),"")</f>
        <v/>
      </c>
      <c r="CU27" s="159" t="str">
        <f>IF(OR($D27="Fully Exited, No Escrow", $D27="Fully Exited, Escrow Pending", $D27="Fully Exited, Subsequently Closed"), IF($A27&lt;&gt;"",IF(IFERROR('7. Position (current_at exit)'!Z27,"")="", "Mandatory: Tab 7",IFERROR('7. Position (current_at exit)'!Z27,"")),""), IF($A27&lt;&gt;"",IF(IFERROR('7. Position (current_at exit)'!Z27,"")="", "",IFERROR('7. Position (current_at exit)'!Z27,"")),""))</f>
        <v/>
      </c>
      <c r="CV27" s="159" t="str">
        <f>IF(OR($D27="Fully Exited, No Escrow", $D27="Fully Exited, Escrow Pending", $D27="Fully Exited, Subsequently Closed"), IF($A27&lt;&gt;"",IF(IFERROR('7. Position (current_at exit)'!AA27,"")="", "Mandatory: Tab 7",IFERROR('7. Position (current_at exit)'!AA27,"")),""), IF($A27&lt;&gt;"",IF(IFERROR('7. Position (current_at exit)'!AA27,"")="", "",IFERROR('7. Position (current_at exit)'!AA27,"")),""))</f>
        <v/>
      </c>
      <c r="CW27" s="16" t="str">
        <f>IF($D27="Fully Exited",IF($A27&lt;&gt;"",IF(IFERROR('7. Position (current_at exit)'!AB27,"")="", "",IFERROR('7. Position (current_at exit)'!AB27,"")),""), IF($A27&lt;&gt;"",IF(IFERROR('7. Position (current_at exit)'!AB27,"")="", "",IFERROR('7. Position (current_at exit)'!AB27,"")),""))</f>
        <v/>
      </c>
      <c r="CX27" s="360" t="str">
        <f>IF($A27&lt;&gt;"",IF(IFERROR('7. Position (current_at exit)'!AC27,"")="", "",IFERROR('7. Position (current_at exit)'!AC27,"")),"")</f>
        <v/>
      </c>
      <c r="CY27" s="16" t="str">
        <f>IF($D27&lt;&gt;"Pending, Subsequently Closed",IF($A27&lt;&gt;"",IF(IFERROR('7. Position (current_at exit)'!AD27,"")="", "Mandatory: Tab 7",IFERROR('7. Position (current_at exit)'!AD27,"")),""), IF($A27&lt;&gt;"",IF(IFERROR('7. Position (current_at exit)'!AD27,"")="", "",IFERROR('7. Position (current_at exit)'!AD27,"")),""))</f>
        <v/>
      </c>
      <c r="CZ27" s="187" t="str">
        <f>IF($A27&lt;&gt;"",IF(IFERROR('7. Position (current_at exit)'!AE27,"")="", "",IFERROR('7. Position (current_at exit)'!AE27,"")),"")</f>
        <v/>
      </c>
      <c r="DA27" s="76" t="str">
        <f>IF($A27&lt;&gt;"",IF(IFERROR('7. Position (current_at exit)'!AF27,"")="", "",IFERROR('7. Position (current_at exit)'!AF27,"")),"")</f>
        <v/>
      </c>
      <c r="DB27" s="239" t="str">
        <f>IF($A27&lt;&gt;"",IF(IFERROR('7. Position (current_at exit)'!AG27,"")="", "",IFERROR('7. Position (current_at exit)'!AG27,"")),"")</f>
        <v/>
      </c>
      <c r="DC27" s="165" t="str">
        <f>IF($A27&lt;&gt;"",IF(IFERROR('7. Position (current_at exit)'!AH27,"")="", "",IFERROR('7. Position (current_at exit)'!AH27,"")),"")</f>
        <v/>
      </c>
      <c r="DD27" s="165" t="str">
        <f>IF($A27&lt;&gt;"",IF(IFERROR('7. Position (current_at exit)'!AI27,"")="", "",IFERROR('7. Position (current_at exit)'!AI27,"")),"")</f>
        <v/>
      </c>
      <c r="DE27" s="360" t="str">
        <f>IF($A27&lt;&gt;"",IF(IFERROR('7. Position (current_at exit)'!AJ27,"")="", "",IFERROR('7. Position (current_at exit)'!AJ27,"")),"")</f>
        <v/>
      </c>
      <c r="DF27" s="16" t="str">
        <f>IF($A27&lt;&gt;"",IF(IFERROR('7. Position (current_at exit)'!AK27,"")="", "",IFERROR('7. Position (current_at exit)'!AK27,"")),"")</f>
        <v/>
      </c>
      <c r="DG27" s="187" t="str">
        <f>IF($A27&lt;&gt;"",IF(IFERROR('7. Position (current_at exit)'!AL27,"")="", "",IFERROR('7. Position (current_at exit)'!AL27,"")),"")</f>
        <v/>
      </c>
      <c r="DH27" s="76" t="str">
        <f>IF($A27&lt;&gt;"",IF(IFERROR('7. Position (current_at exit)'!AM27,"")="", "",IFERROR('7. Position (current_at exit)'!AM27,"")),"")</f>
        <v/>
      </c>
      <c r="DI27" s="239" t="str">
        <f>IF($A27&lt;&gt;"",IF(IFERROR('7. Position (current_at exit)'!AN27,"")="", "",IFERROR('7. Position (current_at exit)'!AN27,"")),"")</f>
        <v/>
      </c>
      <c r="DJ27" s="165" t="str">
        <f>IF($A27&lt;&gt;"",IF(IFERROR('7. Position (current_at exit)'!AO27,"")="", "",IFERROR('7. Position (current_at exit)'!AO27,"")),"")</f>
        <v/>
      </c>
      <c r="DK27" s="165" t="str">
        <f>IF($A27&lt;&gt;"",IF(IFERROR('7. Position (current_at exit)'!AP27,"")="", "",IFERROR('7. Position (current_at exit)'!AP27,"")),"")</f>
        <v/>
      </c>
      <c r="DL27" s="360" t="str">
        <f>IF($A27&lt;&gt;"",IF(IFERROR('7. Position (current_at exit)'!AQ27,"")="", "",IFERROR('7. Position (current_at exit)'!AQ27,"")),"")</f>
        <v/>
      </c>
      <c r="DM27" s="17" t="str">
        <f>IF(OR($F27="Equity - Publicly Traded", $F27="Equity - Private"), IF($A27&lt;&gt;"",IF(IFERROR('6. Position (at entry)'!N27,"")="", "Mandatory: Tab 6",IFERROR('6. Position (at entry)'!N27,"")),""), IF($A27&lt;&gt;"",IF(IFERROR('6. Position (at entry)'!N27,"")="", "",IFERROR('6. Position (at entry)'!N27,"")),""))</f>
        <v/>
      </c>
      <c r="DN27" s="17" t="str">
        <f>IF(OR($F27="Equity - Publicly Traded", $F27="Equity - Private"), IF($A27&lt;&gt;"",IF(IFERROR('6. Position (at entry)'!O27,"")="", "Mandatory: Tab 6",IFERROR('6. Position (at entry)'!O27,"")),""), IF($A27&lt;&gt;"",IF(IFERROR('6. Position (at entry)'!O27,"")="", "",IFERROR('6. Position (at entry)'!O27,"")),""))</f>
        <v/>
      </c>
      <c r="DO27" s="17" t="str">
        <f>IF(OR($F27="Equity - Publicly Traded", $F27="Equity - Private"), IF($A27&lt;&gt;"",IF(IFERROR('6. Position (at entry)'!P27,"")="", "Mandatory: Tab 6",IFERROR('6. Position (at entry)'!P27,"")),""), IF($A27&lt;&gt;"",IF(IFERROR('6. Position (at entry)'!P27,"")="", "",IFERROR('6. Position (at entry)'!P27,"")),""))</f>
        <v/>
      </c>
      <c r="DP27" s="17" t="str">
        <f>IF(OR($F27="Equity - Publicly Traded", $F27="Equity - Private"), IF($A27&lt;&gt;"",IF(IFERROR('6. Position (at entry)'!Q27,"")="", "Mandatory: Tab 6",IFERROR('6. Position (at entry)'!Q27,"")),""), IF($A27&lt;&gt;"",IF(IFERROR('6. Position (at entry)'!Q27,"")="", "",IFERROR('6. Position (at entry)'!Q27,"")),""))</f>
        <v/>
      </c>
      <c r="DQ27" s="18" t="str">
        <f>IF(OR($F27="Equity - Publicly Traded", $F27="Equity - Private"), IF($A27&lt;&gt;"",IF(IFERROR('6. Position (at entry)'!R27,"")="", "Mandatory: Tab 6",IFERROR('6. Position (at entry)'!R27,"")),""), IF($A27&lt;&gt;"",IF(IFERROR('6. Position (at entry)'!R27,"")="", "",IFERROR('6. Position (at entry)'!R27,"")),""))</f>
        <v/>
      </c>
      <c r="DR27" s="18" t="str">
        <f>IF(OR($F27="Equity - Publicly Traded", $F27="Equity - Private"), IF($A27&lt;&gt;"",IF(IFERROR('6. Position (at entry)'!S27,"")="", "Mandatory: Tab 6",IFERROR('6. Position (at entry)'!S27,"")),""), IF($A27&lt;&gt;"",IF(IFERROR('6. Position (at entry)'!S27,"")="", "",IFERROR('6. Position (at entry)'!S27,"")),""))</f>
        <v/>
      </c>
      <c r="DS27" s="17" t="str">
        <f>IF(OR($F27="Equity - Publicly Traded", $F27="Equity - Private"), IF($A27&lt;&gt;"",IF(IFERROR('6. Position (at entry)'!T27,"")="", "Mandatory: Tab 6",IFERROR('6. Position (at entry)'!T27,"")),""), IF($A27&lt;&gt;"",IF(IFERROR('6. Position (at entry)'!T27,"")="", "",IFERROR('6. Position (at entry)'!T27,"")),""))</f>
        <v/>
      </c>
      <c r="DT27" s="16" t="str">
        <f>IF(OR($F27="Equity - Publicly Traded", $F27="Equity - Private"), IF($A27&lt;&gt;"",IF(IFERROR('6. Position (at entry)'!U27,"")="", "Mandatory: Tab 6",IFERROR('6. Position (at entry)'!U27,"")),""), IF($A27&lt;&gt;"",IF(IFERROR('6. Position (at entry)'!U27,"")="", "",IFERROR('6. Position (at entry)'!U27,"")),""))</f>
        <v/>
      </c>
      <c r="DU27" s="16" t="str">
        <f>IF(OR($F27="Equity - Publicly Traded", $F27="Equity - Private"), IF($A27&lt;&gt;"",IF(IFERROR('6. Position (at entry)'!V27,"")="", "",IFERROR('6. Position (at entry)'!V27,"")),""), IF($A27&lt;&gt;"",IF(IFERROR('6. Position (at entry)'!V27,"")="", "",IFERROR('6. Position (at entry)'!V27,"")),""))</f>
        <v/>
      </c>
      <c r="DV27" s="239" t="str">
        <f>IF(OR($F27="Equity - Publicly Traded", $F27="Equity - Private"), IF($A27&lt;&gt;"",IF(IFERROR('6. Position (at entry)'!W27,"")="", "",IFERROR('6. Position (at entry)'!W27,"")),""), IF($A27&lt;&gt;"",IF(IFERROR('6. Position (at entry)'!W27,"")="", "",IFERROR('6. Position (at entry)'!W27,"")),""))</f>
        <v/>
      </c>
      <c r="DW27" s="239" t="str">
        <f>IF(OR($F27="Equity - Publicly Traded", $F27="Equity - Private"), IF($A27&lt;&gt;"",IF(IFERROR('6. Position (at entry)'!X27,"")="", "",IFERROR('6. Position (at entry)'!X27,"")),""), IF($A27&lt;&gt;"",IF(IFERROR('6. Position (at entry)'!X27,"")="", "",IFERROR('6. Position (at entry)'!X27,"")),""))</f>
        <v/>
      </c>
      <c r="DX27" s="239" t="str">
        <f>IF(OR($F27="Equity - Publicly Traded", $F27="Equity - Private"), IF($A27&lt;&gt;"",IF(IFERROR('6. Position (at entry)'!Y27,"")="", "",IFERROR('6. Position (at entry)'!Y27,"")),""), IF($A27&lt;&gt;"",IF(IFERROR('6. Position (at entry)'!Y27,"")="", "",IFERROR('6. Position (at entry)'!Y27,"")),""))</f>
        <v/>
      </c>
      <c r="DY27" s="360" t="str">
        <f>IF($A27&lt;&gt;"",IF(IFERROR('6. Position (at entry)'!Z27,"")="", "",IFERROR('6. Position (at entry)'!Z27,"")),"")</f>
        <v/>
      </c>
      <c r="DZ27" s="76" t="str">
        <f>IF($A27&lt;&gt;"",IF(IFERROR('6. Position (at entry)'!AA27,"")="", "",IFERROR('6. Position (at entry)'!AA27,"")),"")</f>
        <v/>
      </c>
      <c r="EA27" s="76" t="str">
        <f>IF($A27&lt;&gt;"",IF(IFERROR('6. Position (at entry)'!AB27,"")="", "",IFERROR('6. Position (at entry)'!AB27,"")),"")</f>
        <v/>
      </c>
      <c r="EB27" s="78" t="str">
        <f>IF($A27&lt;&gt;"",IF(IFERROR('6. Position (at entry)'!AC27,"")="", "",IFERROR('6. Position (at entry)'!AC27,"")),"")</f>
        <v/>
      </c>
      <c r="EC27" s="78" t="str">
        <f>IF($A27&lt;&gt;"",IF(IFERROR('6. Position (at entry)'!AD27,"")="", "",IFERROR('6. Position (at entry)'!AD27,"")),"")</f>
        <v/>
      </c>
      <c r="ED27" s="226" t="str">
        <f>IF($A27&lt;&gt;"",IF(IFERROR('6. Position (at entry)'!AE27,"")="", "",IFERROR('6. Position (at entry)'!AE27,"")),"")</f>
        <v/>
      </c>
      <c r="EE27" s="80" t="str">
        <f>IF($A27&lt;&gt;"",IF(IFERROR('6. Position (at entry)'!AF27,"")="", "",IFERROR('6. Position (at entry)'!AF27,"")),"")</f>
        <v/>
      </c>
      <c r="EF27" s="80" t="str">
        <f>IF($A27&lt;&gt;"",IF(IFERROR('6. Position (at entry)'!AG27,"")="", "",IFERROR('6. Position (at entry)'!AG27,"")),"")</f>
        <v/>
      </c>
      <c r="EG27" s="80" t="str">
        <f>IF($A27&lt;&gt;"",IF(IFERROR('6. Position (at entry)'!AH27,"")="", "",IFERROR('6. Position (at entry)'!AH27,"")),"")</f>
        <v/>
      </c>
      <c r="EH27" s="360" t="str">
        <f>IF($A27&lt;&gt;"",IF(IFERROR('6. Position (at entry)'!AI27,"")="", "",IFERROR('6. Position (at entry)'!AI27,"")),"")</f>
        <v/>
      </c>
    </row>
    <row r="28" spans="1:138" ht="15" customHeight="1" x14ac:dyDescent="0.2">
      <c r="A28" s="16" t="str">
        <f>IF(ISBLANK('6. Position (at entry)'!A28), "", '6. Position (at entry)'!A28)</f>
        <v/>
      </c>
      <c r="B28" s="347" t="str">
        <f>IF($A28&lt;&gt;"",IF(IFERROR('6. Position (at entry)'!B28,"")="", "Mandatory: Tab 6",IFERROR('6. Position (at entry)'!B28,"")),"")</f>
        <v/>
      </c>
      <c r="C28" s="16" t="str">
        <f>IF($A28&lt;&gt;"",IF(IFERROR(VLOOKUP($A28, '4. Company (at entry)'!$1:$1048576,2,FALSE),"")="","Mandatory: Tab 4",IFERROR(VLOOKUP($A28, '4. Company (at entry)'!$1:$1048576,2,FALSE),"")), "")</f>
        <v/>
      </c>
      <c r="D28" s="16" t="str">
        <f>IF($A28&lt;&gt;"",IF(IFERROR('7. Position (current_at exit)'!D28,"")="", "Mandatory: Tab 7",IFERROR('7. Position (current_at exit)'!D28,"")),"")</f>
        <v/>
      </c>
      <c r="E28" s="16" t="str">
        <f>IF($A28&lt;&gt;"",IF(IFERROR('7. Position (current_at exit)'!E28,"")="", "Mandatory: Tab 7",IFERROR('7. Position (current_at exit)'!E28,"")),"")</f>
        <v/>
      </c>
      <c r="F28" s="16" t="str">
        <f>IF($A28&lt;&gt;"",IF(IFERROR('6. Position (at entry)'!D28,"")="", "Mandatory: Tab 6",IFERROR('6. Position (at entry)'!D28,"")),"")</f>
        <v/>
      </c>
      <c r="G28" s="16" t="str">
        <f>IF($A28&lt;&gt;"",IF(IFERROR('6. Position (at entry)'!E28,"")="", "Mandatory: Tab 6",IFERROR('6. Position (at entry)'!E28,"")),"")</f>
        <v/>
      </c>
      <c r="H28" s="16" t="str">
        <f>IF($A28&lt;&gt;"",IF(IFERROR('6. Position (at entry)'!F28,"")="", "Mandatory: Tab 6",IFERROR('6. Position (at entry)'!F28,"")),"")</f>
        <v/>
      </c>
      <c r="I28" s="16" t="str">
        <f>IF($A28&lt;&gt;"",IF(IFERROR('6. Position (at entry)'!G28,"")="", "Mandatory: Tab 6",IFERROR('6. Position (at entry)'!G28,"")),"")</f>
        <v/>
      </c>
      <c r="J28" s="16" t="str">
        <f>IF($A28&lt;&gt;"",IF(IFERROR('6. Position (at entry)'!H28,"")="", "Mandatory: Tab 6",IFERROR('6. Position (at entry)'!H28,"")),"")</f>
        <v/>
      </c>
      <c r="K28" s="159" t="str">
        <f>IF($A28&lt;&gt;"",IF(IFERROR('6. Position (at entry)'!I28,"")="", "Mandatory: Tab 6",IFERROR('6. Position (at entry)'!I28,"")),"")</f>
        <v/>
      </c>
      <c r="L28" s="16" t="str">
        <f>IF($A28&lt;&gt;"",IF(IFERROR('6. Position (at entry)'!J28,"")="", "Mandatory: Tab 6",IFERROR('6. Position (at entry)'!J28,"")),"")</f>
        <v/>
      </c>
      <c r="M28" s="16" t="str">
        <f>IF($A28&lt;&gt;"",IF(IFERROR('6. Position (at entry)'!K28,"")="", "Mandatory: Tab 6",IFERROR('6. Position (at entry)'!K28,"")),"")</f>
        <v/>
      </c>
      <c r="N28" s="16" t="str">
        <f>IF($A28&lt;&gt;"",IF(IFERROR('6. Position (at entry)'!L28,"")="", "",IFERROR('6. Position (at entry)'!L28,"")),"")</f>
        <v/>
      </c>
      <c r="O28" s="360" t="str">
        <f>IF($A28&lt;&gt;"",IF(IFERROR('6. Position (at entry)'!M28,"")="", "",IFERROR('6. Position (at entry)'!M28,"")),"")</f>
        <v/>
      </c>
      <c r="P28" s="16" t="str">
        <f>IF($A28&lt;&gt;"",IF(IFERROR(VLOOKUP($A28,'5. Company (current_at exit)'!$1:$1048576,3,FALSE),"")="","",IFERROR(VLOOKUP($A28,'5. Company (current_at exit)'!$1:$1048576,3,FALSE),"")), "")</f>
        <v/>
      </c>
      <c r="Q28" s="16" t="str">
        <f>IF($A28&lt;&gt;"",IF(IFERROR(VLOOKUP($A28,'5. Company (current_at exit)'!$1:$1048576,4,FALSE),"")="","",IFERROR(VLOOKUP($A28,'5. Company (current_at exit)'!$1:$1048576,4,FALSE),"")), "")</f>
        <v/>
      </c>
      <c r="R28" s="16" t="str">
        <f>IF($A28&lt;&gt;"",IF(IFERROR(VLOOKUP($A28,'5. Company (current_at exit)'!$1:$1048576,5,FALSE),"")="","",IFERROR(VLOOKUP($A28,'5. Company (current_at exit)'!$1:$1048576,5,FALSE),"")), "")</f>
        <v/>
      </c>
      <c r="S28" s="16" t="str">
        <f>IF($A28&lt;&gt;"",IF(IFERROR(VLOOKUP($A28,'5. Company (current_at exit)'!$1:$1048576,6,FALSE),"")="","",IFERROR(VLOOKUP($A28,'5. Company (current_at exit)'!$1:$1048576,6,FALSE),"")), "")</f>
        <v/>
      </c>
      <c r="T28" s="16" t="str">
        <f>IF($A28&lt;&gt;"",IF(IFERROR(VLOOKUP($A28,'5. Company (current_at exit)'!$1:$1048576,7,FALSE),"")="","Mandatory: Tab 5",IFERROR(VLOOKUP($A28,'5. Company (current_at exit)'!$1:$1048576,7,FALSE),"")), "")</f>
        <v/>
      </c>
      <c r="U28" s="72" t="str">
        <f>IF($A28&lt;&gt;"",IF(IFERROR(VLOOKUP($A28,'5. Company (current_at exit)'!$1:$1048576,8,FALSE),"")="","Mandatory: Tab 5",IFERROR(VLOOKUP($A28,'5. Company (current_at exit)'!$1:$1048576,8,FALSE),"")), "")</f>
        <v/>
      </c>
      <c r="V28" s="16" t="str">
        <f>IF($A28&lt;&gt;"",IF(IFERROR(VLOOKUP($A28,'5. Company (current_at exit)'!$1:$1048576,9,FALSE),"")="","",IFERROR(VLOOKUP($A28,'5. Company (current_at exit)'!$1:$1048576,9,FALSE),"")), "")</f>
        <v/>
      </c>
      <c r="W28" s="16" t="str">
        <f>IF($A28&lt;&gt;"",IF(IFERROR(VLOOKUP($A28,'5. Company (current_at exit)'!$1:$1048576,10,FALSE),"")="","Mandatory: Tab 5",IFERROR(VLOOKUP($A28,'5. Company (current_at exit)'!$1:$1048576,10,FALSE),"")), "")</f>
        <v/>
      </c>
      <c r="X28" s="73" t="str">
        <f>IF($A28&lt;&gt;"",IF(IFERROR(VLOOKUP($A28,'5. Company (current_at exit)'!$1:$1048576,11,FALSE),"")="","Mandatory: Tab 5",IFERROR(VLOOKUP($A28,'5. Company (current_at exit)'!$1:$1048576,11,FALSE),"")), "")</f>
        <v/>
      </c>
      <c r="Y28" s="73" t="str">
        <f>IF($A28&lt;&gt;"",IF(IFERROR(VLOOKUP($A28,'5. Company (current_at exit)'!$1:$1048576,12,FALSE),"")="","",IFERROR(VLOOKUP($A28,'5. Company (current_at exit)'!$1:$1048576,12,FALSE),"")), "")</f>
        <v/>
      </c>
      <c r="Z28" s="73" t="str">
        <f>IF($A28&lt;&gt;"",IF(IFERROR(VLOOKUP($A28,'5. Company (current_at exit)'!$1:$1048576,13,FALSE),"")="","",IFERROR(VLOOKUP($A28,'5. Company (current_at exit)'!$1:$1048576,13,FALSE),"")), "")</f>
        <v/>
      </c>
      <c r="AA28" s="16" t="str">
        <f>IF($A28&lt;&gt;"",IF(IFERROR(VLOOKUP($A28,'5. Company (current_at exit)'!$1:$1048576,14,FALSE),"")="","Mandatory: Tab 5",IFERROR(VLOOKUP($A28,'5. Company (current_at exit)'!$1:$1048576,14,FALSE),"")), "")</f>
        <v/>
      </c>
      <c r="AB28" s="16" t="str">
        <f>IF($A28&lt;&gt;"",IF(IFERROR(VLOOKUP($A28,'5. Company (current_at exit)'!$1:$1048576,15,FALSE),"")="","Mandatory: Tab 5",IFERROR(VLOOKUP($A28,'5. Company (current_at exit)'!$1:$1048576,15,FALSE),"")), "")</f>
        <v/>
      </c>
      <c r="AC28" s="76" t="str">
        <f>IF($A28&lt;&gt;"",IF(IFERROR(VLOOKUP($A28,'5. Company (current_at exit)'!$1:$1048576,16,FALSE),"")="","",IFERROR(VLOOKUP($A28,'5. Company (current_at exit)'!$1:$1048576,16,FALSE),"")), "")</f>
        <v/>
      </c>
      <c r="AD28" s="16" t="str">
        <f>IF($A28&lt;&gt;"",IF(IFERROR(VLOOKUP($A28,'5. Company (current_at exit)'!$1:$1048576,17,FALSE),"")="","",IFERROR(VLOOKUP($A28,'5. Company (current_at exit)'!$1:$1048576,17,FALSE),"")), "")</f>
        <v/>
      </c>
      <c r="AE28" s="401" t="str">
        <f>IF($A28&lt;&gt;"",IF(IFERROR(VLOOKUP($A28,'5. Company (current_at exit)'!$1:$1048576,18,FALSE),"")="","",IFERROR(VLOOKUP($A28,'5. Company (current_at exit)'!$1:$1048576,18,FALSE),"")), "")</f>
        <v/>
      </c>
      <c r="AF28" s="16" t="str">
        <f>IF($A28&lt;&gt;"",IF(IFERROR(VLOOKUP($A28,'5. Company (current_at exit)'!$1:$1048576,19,FALSE),"")="","Mandatory: Tab 5",IFERROR(VLOOKUP($A28,'5. Company (current_at exit)'!$1:$1048576,19,FALSE),"")), "")</f>
        <v/>
      </c>
      <c r="AG28" s="159" t="str">
        <f>IF($AF28="Yes",IF($A28&lt;&gt;"",IF(IFERROR(VLOOKUP($A28,'5. Company (current_at exit)'!$1:$1048576,20,FALSE),"")="","Mandatory: Tab 5",IFERROR(VLOOKUP($A28,'5. Company (current_at exit)'!$1:$1048576,20,FALSE),"")), ""),IF($A28&lt;&gt;"",IF(IFERROR(VLOOKUP($A28,'5. Company (current_at exit)'!$1:$1048576,20,FALSE),"")="","",IFERROR(VLOOKUP($A28,'5. Company (current_at exit)'!$1:$1048576,20,FALSE),"")), ""))</f>
        <v/>
      </c>
      <c r="AH28" s="159" t="str">
        <f>IF($AF28="Yes",IF($A28&lt;&gt;"",IF(IFERROR(VLOOKUP($A28,'5. Company (current_at exit)'!$1:$1048576,21,FALSE),"")="","Mandatory: Tab 5",IFERROR(VLOOKUP($A28,'5. Company (current_at exit)'!$1:$1048576,21,FALSE),"")), ""),IF($A28&lt;&gt;"",IF(IFERROR(VLOOKUP($A28,'5. Company (current_at exit)'!$1:$1048576,21,FALSE),"")="","",IFERROR(VLOOKUP($A28,'5. Company (current_at exit)'!$1:$1048576,21,FALSE),"")), ""))</f>
        <v/>
      </c>
      <c r="AI28" s="69" t="str">
        <f>IF($AF28="Yes",IF($A28&lt;&gt;"",IF(IFERROR(VLOOKUP($A28,'5. Company (current_at exit)'!$1:$1048576,22,FALSE),"")="","Mandatory: Tab 5",IFERROR(VLOOKUP($A28,'5. Company (current_at exit)'!$1:$1048576,22,FALSE),"")), ""),IF($A28&lt;&gt;"",IF(IFERROR(VLOOKUP($A28,'5. Company (current_at exit)'!$1:$1048576,22,FALSE),"")="","",IFERROR(VLOOKUP($A28,'5. Company (current_at exit)'!$1:$1048576,22,FALSE),"")), ""))</f>
        <v/>
      </c>
      <c r="AJ28" s="69" t="str">
        <f>IF($AF28="Yes",IF($A28&lt;&gt;"",IF(IFERROR(VLOOKUP($A28,'5. Company (current_at exit)'!$1:$1048576,23,FALSE),"")="","Mandatory: Tab 5",IFERROR(VLOOKUP($A28,'5. Company (current_at exit)'!$1:$1048576,23,FALSE),"")), ""),IF($A28&lt;&gt;"",IF(IFERROR(VLOOKUP($A28,'5. Company (current_at exit)'!$1:$1048576,23,FALSE),"")="","",IFERROR(VLOOKUP($A28,'5. Company (current_at exit)'!$1:$1048576,23,FALSE),"")), ""))</f>
        <v/>
      </c>
      <c r="AK28" s="159" t="str">
        <f>IF($AF28="Yes",IF($A28&lt;&gt;"",IF(IFERROR(VLOOKUP($A28,'5. Company (current_at exit)'!$1:$1048576,24,FALSE),"")="","",IFERROR(VLOOKUP($A28,'5. Company (current_at exit)'!$1:$1048576,24,FALSE),"")), ""),IF($A28&lt;&gt;"",IF(IFERROR(VLOOKUP($A28,'5. Company (current_at exit)'!$1:$1048576,24,FALSE),"")="","",IFERROR(VLOOKUP($A28,'5. Company (current_at exit)'!$1:$1048576,24,FALSE),"")), ""))</f>
        <v/>
      </c>
      <c r="AL28" s="403" t="str">
        <f>IF($A28&lt;&gt;"",IF(IFERROR(VLOOKUP($A28,'5. Company (current_at exit)'!$1:$1048576,25,FALSE),"")="","",IFERROR(VLOOKUP($A28,'5. Company (current_at exit)'!$1:$1048576,25,FALSE),"")), "")</f>
        <v/>
      </c>
      <c r="AM28" s="17" t="str">
        <f>IF($A28&lt;&gt;"",IF(IFERROR(VLOOKUP($A28,'5. Company (current_at exit)'!$1:$1048576,26,FALSE),"")="","Mandatory: Tab 5",IFERROR(VLOOKUP($A28,'5. Company (current_at exit)'!$1:$1048576,26,FALSE),"")), "")</f>
        <v/>
      </c>
      <c r="AN28" s="17" t="str">
        <f>IF($A28&lt;&gt;"",IF(IFERROR(VLOOKUP($A28,'5. Company (current_at exit)'!$1:$1048576,27,FALSE),"")="","Mandatory: Tab 5",IFERROR(VLOOKUP($A28,'5. Company (current_at exit)'!$1:$1048576,27,FALSE),"")), "")</f>
        <v/>
      </c>
      <c r="AO28" s="17" t="str">
        <f>IF($A28&lt;&gt;"",IF(IFERROR(VLOOKUP($A28,'5. Company (current_at exit)'!$1:$1048576,28,FALSE),"")="","Mandatory: Tab 5",IFERROR(VLOOKUP($A28,'5. Company (current_at exit)'!$1:$1048576,28,FALSE),"")), "")</f>
        <v/>
      </c>
      <c r="AP28" s="17" t="str">
        <f>IF($A28&lt;&gt;"",IF(IFERROR(VLOOKUP($A28,'5. Company (current_at exit)'!$1:$1048576,29,FALSE),"")="","Mandatory: Tab 5",IFERROR(VLOOKUP($A28,'5. Company (current_at exit)'!$1:$1048576,29,FALSE),"")), "")</f>
        <v/>
      </c>
      <c r="AQ28" s="17" t="str">
        <f>IF($A28&lt;&gt;"",IF(IFERROR(VLOOKUP($A28,'5. Company (current_at exit)'!$1:$1048576,30,FALSE),"")="","Mandatory: Tab 5",IFERROR(VLOOKUP($A28,'5. Company (current_at exit)'!$1:$1048576,30,FALSE),"")), "")</f>
        <v/>
      </c>
      <c r="AR28" s="17" t="str">
        <f>IF($A28&lt;&gt;"",IF(IFERROR(VLOOKUP($A28,'5. Company (current_at exit)'!$1:$1048576,31,FALSE),"")="","Mandatory: Tab 5",IFERROR(VLOOKUP($A28,'5. Company (current_at exit)'!$1:$1048576,31,FALSE),"")), "")</f>
        <v/>
      </c>
      <c r="AS28" s="17" t="str">
        <f>IF($A28&lt;&gt;"",IF(IFERROR(VLOOKUP($A28,'5. Company (current_at exit)'!$1:$1048576,32,FALSE),"")="","Mandatory: Tab 5",IFERROR(VLOOKUP($A28,'5. Company (current_at exit)'!$1:$1048576,32,FALSE),"")), "")</f>
        <v/>
      </c>
      <c r="AT28" s="17" t="str">
        <f>IF($A28&lt;&gt;"",IF(IFERROR(VLOOKUP($A28,'5. Company (current_at exit)'!$1:$1048576,33,FALSE),"")="","Mandatory: Tab 5",IFERROR(VLOOKUP($A28,'5. Company (current_at exit)'!$1:$1048576,33,FALSE),"")), "")</f>
        <v/>
      </c>
      <c r="AU28" s="17" t="str">
        <f>IF($A28&lt;&gt;"",IF(IFERROR(VLOOKUP($A28,'5. Company (current_at exit)'!$1:$1048576,34,FALSE),"")="","",IFERROR(VLOOKUP($A28,'5. Company (current_at exit)'!$1:$1048576,34,FALSE),"")), "")</f>
        <v/>
      </c>
      <c r="AV28" s="241" t="str">
        <f>IF($A28&lt;&gt;"",IF(IFERROR(VLOOKUP($A28,'5. Company (current_at exit)'!$1:$1048576,35,FALSE),"")="","",IFERROR(VLOOKUP($A28,'5. Company (current_at exit)'!$1:$1048576,35,FALSE),"")), "")</f>
        <v/>
      </c>
      <c r="AW28" s="17" t="str">
        <f>IF($D28="Fully Exited",IF($A28&lt;&gt;"",IF(IFERROR(VLOOKUP($A28,'5. Company (current_at exit)'!$1:$1048576,36,FALSE),"")="","",IFERROR(VLOOKUP($A28,'5. Company (current_at exit)'!$1:$1048576,36,FALSE),"")), ""),IF($A28&lt;&gt;"",IF(IFERROR(VLOOKUP($A28,'5. Company (current_at exit)'!$1:$1048576,36,FALSE),"")="","",IFERROR(VLOOKUP($A28,'5. Company (current_at exit)'!$1:$1048576,36,FALSE),"")), ""))</f>
        <v/>
      </c>
      <c r="AX28" s="239" t="str">
        <f>IF($A28&lt;&gt;"",IF(IFERROR(VLOOKUP($A28,'5. Company (current_at exit)'!$1:$1048576,37,FALSE),"")="","",IFERROR(VLOOKUP($A28,'5. Company (current_at exit)'!$1:$1048576,37,FALSE),"")), "")</f>
        <v/>
      </c>
      <c r="AY28" s="204" t="str">
        <f>IF($A28&lt;&gt;"",IF(IFERROR(VLOOKUP($A28,'5. Company (current_at exit)'!$1:$1048576,38,FALSE),"")="","",IFERROR(VLOOKUP($A28,'5. Company (current_at exit)'!$1:$1048576,38,FALSE),"")), "")</f>
        <v/>
      </c>
      <c r="AZ28" s="244" t="str">
        <f>IF($A28&lt;&gt;"",IF(IFERROR(VLOOKUP($A28,'5. Company (current_at exit)'!$1:$1048576,39,FALSE),"")="","",IFERROR(VLOOKUP($A28,'5. Company (current_at exit)'!$1:$1048576,39,FALSE),"")), "")</f>
        <v/>
      </c>
      <c r="BA28" s="244" t="str">
        <f>IF($A28&lt;&gt;"",IF(IFERROR(VLOOKUP($A28,'5. Company (current_at exit)'!$1:$1048576,40,FALSE),"")="","",IFERROR(VLOOKUP($A28,'5. Company (current_at exit)'!$1:$1048576,40,FALSE),"")), "")</f>
        <v/>
      </c>
      <c r="BB28" s="244" t="str">
        <f>IF($A28&lt;&gt;"",IF(IFERROR(VLOOKUP($A28,'5. Company (current_at exit)'!$1:$1048576,41,FALSE),"")="","",IFERROR(VLOOKUP($A28,'5. Company (current_at exit)'!$1:$1048576,41,FALSE),"")), "")</f>
        <v/>
      </c>
      <c r="BC28" s="76" t="str">
        <f>IF($A28&lt;&gt;"",IF(IFERROR(VLOOKUP($A28,'5. Company (current_at exit)'!$1:$1048576,42,FALSE),"")="","",IFERROR(VLOOKUP($A28,'5. Company (current_at exit)'!$1:$1048576,42,FALSE),"")), "")</f>
        <v/>
      </c>
      <c r="BD28" s="76" t="str">
        <f>IF($A28&lt;&gt;"",IF(IFERROR(VLOOKUP($A28,'5. Company (current_at exit)'!$1:$1048576,43,FALSE),"")="","",IFERROR(VLOOKUP($A28,'5. Company (current_at exit)'!$1:$1048576,43,FALSE),"")), "")</f>
        <v/>
      </c>
      <c r="BE28" s="239" t="str">
        <f>IF($A28&lt;&gt;"",IF(IFERROR(VLOOKUP($A28,'5. Company (current_at exit)'!$1:$1048576,44,FALSE),"")="","",IFERROR(VLOOKUP($A28,'5. Company (current_at exit)'!$1:$1048576,44,FALSE),"")), "")</f>
        <v/>
      </c>
      <c r="BF28" s="239" t="str">
        <f>IF($A28&lt;&gt;"",IF(IFERROR(VLOOKUP($A28,'5. Company (current_at exit)'!$1:$1048576,45,FALSE),"")="","",IFERROR(VLOOKUP($A28,'5. Company (current_at exit)'!$1:$1048576,45,FALSE),"")), "")</f>
        <v/>
      </c>
      <c r="BG28" s="239" t="str">
        <f>IF($A28&lt;&gt;"",IF(IFERROR(VLOOKUP($A28,'5. Company (current_at exit)'!$1:$1048576,46,FALSE),"")="","",IFERROR(VLOOKUP($A28,'5. Company (current_at exit)'!$1:$1048576,46,FALSE),"")), "")</f>
        <v/>
      </c>
      <c r="BH28" s="239" t="str">
        <f>IF($A28&lt;&gt;"",IF(IFERROR(VLOOKUP($A28,'5. Company (current_at exit)'!$1:$1048576,47,FALSE),"")="","",IFERROR(VLOOKUP($A28,'5. Company (current_at exit)'!$1:$1048576,47,FALSE),"")), "")</f>
        <v/>
      </c>
      <c r="BI28" s="239" t="str">
        <f>IF($A28&lt;&gt;"",IF(IFERROR(VLOOKUP($A28,'5. Company (current_at exit)'!$1:$1048576,48,FALSE),"")="","",IFERROR(VLOOKUP($A28,'5. Company (current_at exit)'!$1:$1048576,48,FALSE),"")), "")</f>
        <v/>
      </c>
      <c r="BJ28" s="360" t="str">
        <f>IF($A28&lt;&gt;"",IF(IFERROR(VLOOKUP($A28,'5. Company (current_at exit)'!$1:$1048576,49,FALSE),"")="","",IFERROR(VLOOKUP($A28,'5. Company (current_at exit)'!$1:$1048576,49,FALSE),"")), "")</f>
        <v/>
      </c>
      <c r="BK28" s="76" t="str">
        <f>IF($A28&lt;&gt;"",IF(IFERROR(VLOOKUP($A28,'5. Company (current_at exit)'!$1:$1048576,50,FALSE),"")="","Mandatory: Tab 5",IFERROR(VLOOKUP($A28,'5. Company (current_at exit)'!$1:$1048576,50,FALSE),"")), "")</f>
        <v/>
      </c>
      <c r="BL28" s="483" t="str">
        <f>IF($A28&lt;&gt;"",IF(IFERROR(VLOOKUP($A28,'5. Company (current_at exit)'!$1:$1048576,51,FALSE),"")="","Mandatory: Tab 5",IFERROR(VLOOKUP($A28,'5. Company (current_at exit)'!$1:$1048576,51,FALSE),"")), "")</f>
        <v/>
      </c>
      <c r="BM28" s="483" t="str">
        <f>IF($A28&lt;&gt;"",IF(IFERROR(VLOOKUP($A28,'5. Company (current_at exit)'!$1:$1048576,52,FALSE),"")="","Mandatory: Tab 5",IFERROR(VLOOKUP($A28,'5. Company (current_at exit)'!$1:$1048576,52,FALSE),"")), "")</f>
        <v/>
      </c>
      <c r="BN28" s="483" t="str">
        <f>IF($A28&lt;&gt;"",IF(IFERROR(VLOOKUP($A28,'5. Company (current_at exit)'!$1:$1048576,53,FALSE),"")="","Mandatory: Tab 5",IFERROR(VLOOKUP($A28,'5. Company (current_at exit)'!$1:$1048576,53,FALSE),"")), "")</f>
        <v/>
      </c>
      <c r="BO28" s="360" t="str">
        <f>IF($A28&lt;&gt;"",IF(IFERROR(VLOOKUP($A28,'5. Company (current_at exit)'!$1:$1048576,54,FALSE),"")="","",IFERROR(VLOOKUP($A28,'5. Company (current_at exit)'!$1:$1048576,54,FALSE),"")), "")</f>
        <v/>
      </c>
      <c r="BP28" s="17" t="str">
        <f>IF($A28&lt;&gt;"",IF(IFERROR(VLOOKUP($A28, '4. Company (at entry)'!$1:$1048576,3,FALSE),"")="","Mandatory: Tab 4",IFERROR(VLOOKUP($A28, '4. Company (at entry)'!$1:$1048576,3,FALSE),"")), "")</f>
        <v/>
      </c>
      <c r="BQ28" s="17" t="str">
        <f>IF($A28&lt;&gt;"",IF(IFERROR(VLOOKUP($A28, '4. Company (at entry)'!$1:$1048576,4,FALSE),"")="","Mandatory: Tab 4",IFERROR(VLOOKUP($A28, '4. Company (at entry)'!$1:$1048576,4,FALSE),"")), "")</f>
        <v/>
      </c>
      <c r="BR28" s="17" t="str">
        <f>IF($A28&lt;&gt;"",IF(IFERROR(VLOOKUP($A28, '4. Company (at entry)'!$1:$1048576,5,FALSE),"")="","Mandatory: Tab 4",IFERROR(VLOOKUP($A28, '4. Company (at entry)'!$1:$1048576,5,FALSE),"")), "")</f>
        <v/>
      </c>
      <c r="BS28" s="17" t="str">
        <f>IF($A28&lt;&gt;"",IF(IFERROR(VLOOKUP($A28, '4. Company (at entry)'!$1:$1048576,6,FALSE),"")="","Mandatory: Tab 4",IFERROR(VLOOKUP($A28, '4. Company (at entry)'!$1:$1048576,6,FALSE),"")), "")</f>
        <v/>
      </c>
      <c r="BT28" s="17" t="str">
        <f>IF($A28&lt;&gt;"",IF(IFERROR(VLOOKUP($A28, '4. Company (at entry)'!$1:$1048576,7,FALSE),"")="","Mandatory: Tab 4",IFERROR(VLOOKUP($A28, '4. Company (at entry)'!$1:$1048576,7,FALSE),"")), "")</f>
        <v/>
      </c>
      <c r="BU28" s="17" t="str">
        <f>IF($A28&lt;&gt;"",IF(IFERROR(VLOOKUP($A28, '4. Company (at entry)'!$1:$1048576,8,FALSE),"")="","Mandatory: Tab 4",IFERROR(VLOOKUP($A28, '4. Company (at entry)'!$1:$1048576,8,FALSE),"")), "")</f>
        <v/>
      </c>
      <c r="BV28" s="17" t="str">
        <f>IF($A28&lt;&gt;"",IF(IFERROR(VLOOKUP($A28, '4. Company (at entry)'!$1:$1048576,9,FALSE),"")="","Mandatory: Tab 4",IFERROR(VLOOKUP($A28, '4. Company (at entry)'!$1:$1048576,9,FALSE),"")), "")</f>
        <v/>
      </c>
      <c r="BW28" s="17" t="str">
        <f>IF($A28&lt;&gt;"",IF(IFERROR(VLOOKUP($A28, '4. Company (at entry)'!$1:$1048576,10,FALSE),"")="","",IFERROR(VLOOKUP($A28, '4. Company (at entry)'!$1:$1048576,10,FALSE),"")), "")</f>
        <v/>
      </c>
      <c r="BX28" s="208" t="str">
        <f>IF($A28&lt;&gt;"",IF(IFERROR(VLOOKUP($A28, '4. Company (at entry)'!$1:$1048576,11,FALSE),"")="","",IFERROR(VLOOKUP($A28, '4. Company (at entry)'!$1:$1048576,11,FALSE),"")), "")</f>
        <v/>
      </c>
      <c r="BY28" s="17" t="str">
        <f>IF($A28&lt;&gt;"",IF(IFERROR(VLOOKUP($A28, '4. Company (at entry)'!$1:$1048576,12,FALSE),"")="","",IFERROR(VLOOKUP($A28, '4. Company (at entry)'!$1:$1048576,12,FALSE),"")), "")</f>
        <v/>
      </c>
      <c r="BZ28" s="360" t="str">
        <f>IF($A28&lt;&gt;"",IF(IFERROR(VLOOKUP($A28, '4. Company (at entry)'!$1:$1048576,13,FALSE),"")="","",IFERROR(VLOOKUP($A28, '4. Company (at entry)'!$1:$1048576,13,FALSE),"")), "")</f>
        <v/>
      </c>
      <c r="CA28" s="17" t="str">
        <f>IF($A28&lt;&gt;"",IF(IFERROR('7. Position (current_at exit)'!F28,"")="", "Mandatory: Tab 7",IFERROR('7. Position (current_at exit)'!F28,"")),"")</f>
        <v/>
      </c>
      <c r="CB28" s="17" t="str">
        <f>IF($D28&lt;&gt;"Pending, Subsequently Closed",IF($A28&lt;&gt;"",IF(IFERROR('7. Position (current_at exit)'!G28,"")="", "Mandatory: Tab 7",IFERROR('7. Position (current_at exit)'!G28,"")),""), IF($A28&lt;&gt;"",IF(IFERROR('7. Position (current_at exit)'!G28,"")="", "",IFERROR('7. Position (current_at exit)'!G28,"")),""))</f>
        <v/>
      </c>
      <c r="CC28" s="17" t="str">
        <f>IF($D28&lt;&gt;"Pending, Subsequently Closed",IF($A28&lt;&gt;"",IF(IFERROR('7. Position (current_at exit)'!H28,"")="", "Mandatory: Tab 7",IFERROR('7. Position (current_at exit)'!H28,"")),""), IF($A28&lt;&gt;"",IF(IFERROR('7. Position (current_at exit)'!H28,"")="", "",IFERROR('7. Position (current_at exit)'!H28,"")),""))</f>
        <v/>
      </c>
      <c r="CD28" s="17" t="str">
        <f>IF($D28&lt;&gt;"Pending, Subsequently Closed",IF($A28&lt;&gt;"",IF(IFERROR('7. Position (current_at exit)'!I28,"")="", "Mandatory: Tab 7",IFERROR('7. Position (current_at exit)'!I28,"")),""), IF($A28&lt;&gt;"",IF(IFERROR('7. Position (current_at exit)'!I28,"")="", "",IFERROR('7. Position (current_at exit)'!I28,"")),""))</f>
        <v/>
      </c>
      <c r="CE28" s="17" t="str">
        <f>IF($D28&lt;&gt;"Pending, Subsequently Closed",IF($A28&lt;&gt;"",IF(IFERROR('7. Position (current_at exit)'!J28,"")="", "Mandatory: Tab 7",IFERROR('7. Position (current_at exit)'!J28,"")),""), IF($A28&lt;&gt;"",IF(IFERROR('7. Position (current_at exit)'!J28,"")="", "",IFERROR('7. Position (current_at exit)'!J28,"")),""))</f>
        <v/>
      </c>
      <c r="CF28" s="208" t="str">
        <f>IF($D28&lt;&gt;"Pending, Subsequently Closed",IF($A28&lt;&gt;"",IF(IFERROR('7. Position (current_at exit)'!K28,"")="", "Mandatory: Tab 7",IFERROR('7. Position (current_at exit)'!K28,"")),""), IF($A28&lt;&gt;"",IF(IFERROR('7. Position (current_at exit)'!K28,"")="", "",IFERROR('7. Position (current_at exit)'!K28,"")),""))</f>
        <v/>
      </c>
      <c r="CG28" s="186" t="str">
        <f>IF($D28&lt;&gt;"Pending, Subsequently Closed",IF($A28&lt;&gt;"",IF(IFERROR('7. Position (current_at exit)'!L28,"")="", "Mandatory: Tab 7",IFERROR('7. Position (current_at exit)'!L28,"")),""), IF($A28&lt;&gt;"",IF(IFERROR('7. Position (current_at exit)'!L28,"")="", "",IFERROR('7. Position (current_at exit)'!L28,"")),""))</f>
        <v/>
      </c>
      <c r="CH28" s="186" t="str">
        <f>IF($D28&lt;&gt;"Pending, Subsequently Closed",IF($A28&lt;&gt;"",IF(IFERROR('7. Position (current_at exit)'!M28,"")="", "Mandatory: Tab 7",IFERROR('7. Position (current_at exit)'!M28,"")),""), IF($A28&lt;&gt;"",IF(IFERROR('7. Position (current_at exit)'!M28,"")="", "",IFERROR('7. Position (current_at exit)'!M28,"")),""))</f>
        <v/>
      </c>
      <c r="CI28" s="186" t="str">
        <f>IF($D28&lt;&gt;"Pending, Subsequently Closed",IF($A28&lt;&gt;"",IF(IFERROR('7. Position (current_at exit)'!N28,"")="", "Mandatory: Tab 7",IFERROR('7. Position (current_at exit)'!N28,"")),""), IF($A28&lt;&gt;"",IF(IFERROR('7. Position (current_at exit)'!N28,"")="", "",IFERROR('7. Position (current_at exit)'!N28,"")),""))</f>
        <v/>
      </c>
      <c r="CJ28" s="408" t="str">
        <f>IF($D28&lt;&gt;"Pending, Subsequently Closed",IF($A28&lt;&gt;"",IF(IFERROR('7. Position (current_at exit)'!O28,"")="", "Mandatory: Tab 7",IFERROR('7. Position (current_at exit)'!O28,"")),""), IF($A28&lt;&gt;"",IF(IFERROR('7. Position (current_at exit)'!O28,"")="", "",IFERROR('7. Position (current_at exit)'!O28,"")),""))</f>
        <v/>
      </c>
      <c r="CK28" s="408" t="str">
        <f>IF($D28&lt;&gt;"Pending, Subsequently Closed",IF($A28&lt;&gt;"",IF(IFERROR('7. Position (current_at exit)'!P28,"")="", "Mandatory: Tab 7",IFERROR('7. Position (current_at exit)'!P28,"")),""), IF($A28&lt;&gt;"",IF(IFERROR('7. Position (current_at exit)'!P28,"")="", "",IFERROR('7. Position (current_at exit)'!P28,"")),""))</f>
        <v/>
      </c>
      <c r="CL28" s="360" t="str">
        <f>IF($A28&lt;&gt;"",IF(IFERROR('7. Position (current_at exit)'!Q28,"")="", "",IFERROR('7. Position (current_at exit)'!Q28,"")),"")</f>
        <v/>
      </c>
      <c r="CM28" s="18" t="str">
        <f>IF($F28&lt;&gt;"Debt",IF($A28&lt;&gt;"",IF(IFERROR('7. Position (current_at exit)'!R28,"")="", "Mandatory: Tab 7",IFERROR('7. Position (current_at exit)'!R28,"")),""), IF($A28&lt;&gt;"",IF(IFERROR('7. Position (current_at exit)'!R28,"")="", "",IFERROR('7. Position (current_at exit)'!R28,"")),""))</f>
        <v/>
      </c>
      <c r="CN28" s="18" t="str">
        <f>IF($F28&lt;&gt;"Debt",IF($A28&lt;&gt;"",IF(IFERROR('7. Position (current_at exit)'!S28,"")="", "Mandatory: Tab 7",IFERROR('7. Position (current_at exit)'!S28,"")),""), IF($A28&lt;&gt;"",IF(IFERROR('7. Position (current_at exit)'!S28,"")="", "",IFERROR('7. Position (current_at exit)'!S28,"")),""))</f>
        <v/>
      </c>
      <c r="CO28" s="17" t="str">
        <f>IF($F28&lt;&gt;"Debt",IF($A28&lt;&gt;"",IF(IFERROR('7. Position (current_at exit)'!T28,"")="", "Mandatory: Tab 7",IFERROR('7. Position (current_at exit)'!T28,"")),""), IF($A28&lt;&gt;"",IF(IFERROR('7. Position (current_at exit)'!T28,"")="", "",IFERROR('7. Position (current_at exit)'!T28,"")),""))</f>
        <v/>
      </c>
      <c r="CP28" s="17" t="str">
        <f>IF($A28&lt;&gt;"",IF(IFERROR('7. Position (current_at exit)'!U28,"")="", "Mandatory: Tab 7",IFERROR('7. Position (current_at exit)'!U28,"")),"")</f>
        <v/>
      </c>
      <c r="CQ28" s="17" t="str">
        <f>IF($F28&lt;&gt;"Debt",IF($A28&lt;&gt;"",IF(IFERROR('7. Position (current_at exit)'!V28,"")="", "Mandatory: Tab 7",IFERROR('7. Position (current_at exit)'!V28,"")),""), IF($A28&lt;&gt;"",IF(IFERROR('7. Position (current_at exit)'!V28,"")="", "",IFERROR('7. Position (current_at exit)'!V28,"")),""))</f>
        <v/>
      </c>
      <c r="CR28" s="16" t="str">
        <f>IF($F28&lt;&gt;"Debt",IF($A28&lt;&gt;"",IF(IFERROR('7. Position (current_at exit)'!W28,"")="", "",IFERROR('7. Position (current_at exit)'!W28,"")),""), IF($A28&lt;&gt;"",IF(IFERROR('7. Position (current_at exit)'!W28,"")="", "",IFERROR('7. Position (current_at exit)'!W28,"")),""))</f>
        <v/>
      </c>
      <c r="CS28" s="80" t="str">
        <f>IF($A28&lt;&gt;"",IF(IFERROR('7. Position (current_at exit)'!X28,"")="", "",IFERROR('7. Position (current_at exit)'!X28,"")),"")</f>
        <v/>
      </c>
      <c r="CT28" s="360" t="str">
        <f>IF($A28&lt;&gt;"",IF(IFERROR('7. Position (current_at exit)'!Y28,"")="", "",IFERROR('7. Position (current_at exit)'!Y28,"")),"")</f>
        <v/>
      </c>
      <c r="CU28" s="159" t="str">
        <f>IF(OR($D28="Fully Exited, No Escrow", $D28="Fully Exited, Escrow Pending", $D28="Fully Exited, Subsequently Closed"), IF($A28&lt;&gt;"",IF(IFERROR('7. Position (current_at exit)'!Z28,"")="", "Mandatory: Tab 7",IFERROR('7. Position (current_at exit)'!Z28,"")),""), IF($A28&lt;&gt;"",IF(IFERROR('7. Position (current_at exit)'!Z28,"")="", "",IFERROR('7. Position (current_at exit)'!Z28,"")),""))</f>
        <v/>
      </c>
      <c r="CV28" s="159" t="str">
        <f>IF(OR($D28="Fully Exited, No Escrow", $D28="Fully Exited, Escrow Pending", $D28="Fully Exited, Subsequently Closed"), IF($A28&lt;&gt;"",IF(IFERROR('7. Position (current_at exit)'!AA28,"")="", "Mandatory: Tab 7",IFERROR('7. Position (current_at exit)'!AA28,"")),""), IF($A28&lt;&gt;"",IF(IFERROR('7. Position (current_at exit)'!AA28,"")="", "",IFERROR('7. Position (current_at exit)'!AA28,"")),""))</f>
        <v/>
      </c>
      <c r="CW28" s="16" t="str">
        <f>IF($D28="Fully Exited",IF($A28&lt;&gt;"",IF(IFERROR('7. Position (current_at exit)'!AB28,"")="", "",IFERROR('7. Position (current_at exit)'!AB28,"")),""), IF($A28&lt;&gt;"",IF(IFERROR('7. Position (current_at exit)'!AB28,"")="", "",IFERROR('7. Position (current_at exit)'!AB28,"")),""))</f>
        <v/>
      </c>
      <c r="CX28" s="360" t="str">
        <f>IF($A28&lt;&gt;"",IF(IFERROR('7. Position (current_at exit)'!AC28,"")="", "",IFERROR('7. Position (current_at exit)'!AC28,"")),"")</f>
        <v/>
      </c>
      <c r="CY28" s="16" t="str">
        <f>IF($D28&lt;&gt;"Pending, Subsequently Closed",IF($A28&lt;&gt;"",IF(IFERROR('7. Position (current_at exit)'!AD28,"")="", "Mandatory: Tab 7",IFERROR('7. Position (current_at exit)'!AD28,"")),""), IF($A28&lt;&gt;"",IF(IFERROR('7. Position (current_at exit)'!AD28,"")="", "",IFERROR('7. Position (current_at exit)'!AD28,"")),""))</f>
        <v/>
      </c>
      <c r="CZ28" s="187" t="str">
        <f>IF($A28&lt;&gt;"",IF(IFERROR('7. Position (current_at exit)'!AE28,"")="", "",IFERROR('7. Position (current_at exit)'!AE28,"")),"")</f>
        <v/>
      </c>
      <c r="DA28" s="76" t="str">
        <f>IF($A28&lt;&gt;"",IF(IFERROR('7. Position (current_at exit)'!AF28,"")="", "",IFERROR('7. Position (current_at exit)'!AF28,"")),"")</f>
        <v/>
      </c>
      <c r="DB28" s="239" t="str">
        <f>IF($A28&lt;&gt;"",IF(IFERROR('7. Position (current_at exit)'!AG28,"")="", "",IFERROR('7. Position (current_at exit)'!AG28,"")),"")</f>
        <v/>
      </c>
      <c r="DC28" s="165" t="str">
        <f>IF($A28&lt;&gt;"",IF(IFERROR('7. Position (current_at exit)'!AH28,"")="", "",IFERROR('7. Position (current_at exit)'!AH28,"")),"")</f>
        <v/>
      </c>
      <c r="DD28" s="165" t="str">
        <f>IF($A28&lt;&gt;"",IF(IFERROR('7. Position (current_at exit)'!AI28,"")="", "",IFERROR('7. Position (current_at exit)'!AI28,"")),"")</f>
        <v/>
      </c>
      <c r="DE28" s="360" t="str">
        <f>IF($A28&lt;&gt;"",IF(IFERROR('7. Position (current_at exit)'!AJ28,"")="", "",IFERROR('7. Position (current_at exit)'!AJ28,"")),"")</f>
        <v/>
      </c>
      <c r="DF28" s="16" t="str">
        <f>IF($A28&lt;&gt;"",IF(IFERROR('7. Position (current_at exit)'!AK28,"")="", "",IFERROR('7. Position (current_at exit)'!AK28,"")),"")</f>
        <v/>
      </c>
      <c r="DG28" s="187" t="str">
        <f>IF($A28&lt;&gt;"",IF(IFERROR('7. Position (current_at exit)'!AL28,"")="", "",IFERROR('7. Position (current_at exit)'!AL28,"")),"")</f>
        <v/>
      </c>
      <c r="DH28" s="76" t="str">
        <f>IF($A28&lt;&gt;"",IF(IFERROR('7. Position (current_at exit)'!AM28,"")="", "",IFERROR('7. Position (current_at exit)'!AM28,"")),"")</f>
        <v/>
      </c>
      <c r="DI28" s="239" t="str">
        <f>IF($A28&lt;&gt;"",IF(IFERROR('7. Position (current_at exit)'!AN28,"")="", "",IFERROR('7. Position (current_at exit)'!AN28,"")),"")</f>
        <v/>
      </c>
      <c r="DJ28" s="165" t="str">
        <f>IF($A28&lt;&gt;"",IF(IFERROR('7. Position (current_at exit)'!AO28,"")="", "",IFERROR('7. Position (current_at exit)'!AO28,"")),"")</f>
        <v/>
      </c>
      <c r="DK28" s="165" t="str">
        <f>IF($A28&lt;&gt;"",IF(IFERROR('7. Position (current_at exit)'!AP28,"")="", "",IFERROR('7. Position (current_at exit)'!AP28,"")),"")</f>
        <v/>
      </c>
      <c r="DL28" s="360" t="str">
        <f>IF($A28&lt;&gt;"",IF(IFERROR('7. Position (current_at exit)'!AQ28,"")="", "",IFERROR('7. Position (current_at exit)'!AQ28,"")),"")</f>
        <v/>
      </c>
      <c r="DM28" s="17" t="str">
        <f>IF(OR($F28="Equity - Publicly Traded", $F28="Equity - Private"), IF($A28&lt;&gt;"",IF(IFERROR('6. Position (at entry)'!N28,"")="", "Mandatory: Tab 6",IFERROR('6. Position (at entry)'!N28,"")),""), IF($A28&lt;&gt;"",IF(IFERROR('6. Position (at entry)'!N28,"")="", "",IFERROR('6. Position (at entry)'!N28,"")),""))</f>
        <v/>
      </c>
      <c r="DN28" s="17" t="str">
        <f>IF(OR($F28="Equity - Publicly Traded", $F28="Equity - Private"), IF($A28&lt;&gt;"",IF(IFERROR('6. Position (at entry)'!O28,"")="", "Mandatory: Tab 6",IFERROR('6. Position (at entry)'!O28,"")),""), IF($A28&lt;&gt;"",IF(IFERROR('6. Position (at entry)'!O28,"")="", "",IFERROR('6. Position (at entry)'!O28,"")),""))</f>
        <v/>
      </c>
      <c r="DO28" s="17" t="str">
        <f>IF(OR($F28="Equity - Publicly Traded", $F28="Equity - Private"), IF($A28&lt;&gt;"",IF(IFERROR('6. Position (at entry)'!P28,"")="", "Mandatory: Tab 6",IFERROR('6. Position (at entry)'!P28,"")),""), IF($A28&lt;&gt;"",IF(IFERROR('6. Position (at entry)'!P28,"")="", "",IFERROR('6. Position (at entry)'!P28,"")),""))</f>
        <v/>
      </c>
      <c r="DP28" s="17" t="str">
        <f>IF(OR($F28="Equity - Publicly Traded", $F28="Equity - Private"), IF($A28&lt;&gt;"",IF(IFERROR('6. Position (at entry)'!Q28,"")="", "Mandatory: Tab 6",IFERROR('6. Position (at entry)'!Q28,"")),""), IF($A28&lt;&gt;"",IF(IFERROR('6. Position (at entry)'!Q28,"")="", "",IFERROR('6. Position (at entry)'!Q28,"")),""))</f>
        <v/>
      </c>
      <c r="DQ28" s="18" t="str">
        <f>IF(OR($F28="Equity - Publicly Traded", $F28="Equity - Private"), IF($A28&lt;&gt;"",IF(IFERROR('6. Position (at entry)'!R28,"")="", "Mandatory: Tab 6",IFERROR('6. Position (at entry)'!R28,"")),""), IF($A28&lt;&gt;"",IF(IFERROR('6. Position (at entry)'!R28,"")="", "",IFERROR('6. Position (at entry)'!R28,"")),""))</f>
        <v/>
      </c>
      <c r="DR28" s="18" t="str">
        <f>IF(OR($F28="Equity - Publicly Traded", $F28="Equity - Private"), IF($A28&lt;&gt;"",IF(IFERROR('6. Position (at entry)'!S28,"")="", "Mandatory: Tab 6",IFERROR('6. Position (at entry)'!S28,"")),""), IF($A28&lt;&gt;"",IF(IFERROR('6. Position (at entry)'!S28,"")="", "",IFERROR('6. Position (at entry)'!S28,"")),""))</f>
        <v/>
      </c>
      <c r="DS28" s="17" t="str">
        <f>IF(OR($F28="Equity - Publicly Traded", $F28="Equity - Private"), IF($A28&lt;&gt;"",IF(IFERROR('6. Position (at entry)'!T28,"")="", "Mandatory: Tab 6",IFERROR('6. Position (at entry)'!T28,"")),""), IF($A28&lt;&gt;"",IF(IFERROR('6. Position (at entry)'!T28,"")="", "",IFERROR('6. Position (at entry)'!T28,"")),""))</f>
        <v/>
      </c>
      <c r="DT28" s="16" t="str">
        <f>IF(OR($F28="Equity - Publicly Traded", $F28="Equity - Private"), IF($A28&lt;&gt;"",IF(IFERROR('6. Position (at entry)'!U28,"")="", "Mandatory: Tab 6",IFERROR('6. Position (at entry)'!U28,"")),""), IF($A28&lt;&gt;"",IF(IFERROR('6. Position (at entry)'!U28,"")="", "",IFERROR('6. Position (at entry)'!U28,"")),""))</f>
        <v/>
      </c>
      <c r="DU28" s="16" t="str">
        <f>IF(OR($F28="Equity - Publicly Traded", $F28="Equity - Private"), IF($A28&lt;&gt;"",IF(IFERROR('6. Position (at entry)'!V28,"")="", "",IFERROR('6. Position (at entry)'!V28,"")),""), IF($A28&lt;&gt;"",IF(IFERROR('6. Position (at entry)'!V28,"")="", "",IFERROR('6. Position (at entry)'!V28,"")),""))</f>
        <v/>
      </c>
      <c r="DV28" s="239" t="str">
        <f>IF(OR($F28="Equity - Publicly Traded", $F28="Equity - Private"), IF($A28&lt;&gt;"",IF(IFERROR('6. Position (at entry)'!W28,"")="", "",IFERROR('6. Position (at entry)'!W28,"")),""), IF($A28&lt;&gt;"",IF(IFERROR('6. Position (at entry)'!W28,"")="", "",IFERROR('6. Position (at entry)'!W28,"")),""))</f>
        <v/>
      </c>
      <c r="DW28" s="239" t="str">
        <f>IF(OR($F28="Equity - Publicly Traded", $F28="Equity - Private"), IF($A28&lt;&gt;"",IF(IFERROR('6. Position (at entry)'!X28,"")="", "",IFERROR('6. Position (at entry)'!X28,"")),""), IF($A28&lt;&gt;"",IF(IFERROR('6. Position (at entry)'!X28,"")="", "",IFERROR('6. Position (at entry)'!X28,"")),""))</f>
        <v/>
      </c>
      <c r="DX28" s="239" t="str">
        <f>IF(OR($F28="Equity - Publicly Traded", $F28="Equity - Private"), IF($A28&lt;&gt;"",IF(IFERROR('6. Position (at entry)'!Y28,"")="", "",IFERROR('6. Position (at entry)'!Y28,"")),""), IF($A28&lt;&gt;"",IF(IFERROR('6. Position (at entry)'!Y28,"")="", "",IFERROR('6. Position (at entry)'!Y28,"")),""))</f>
        <v/>
      </c>
      <c r="DY28" s="360" t="str">
        <f>IF($A28&lt;&gt;"",IF(IFERROR('6. Position (at entry)'!Z28,"")="", "",IFERROR('6. Position (at entry)'!Z28,"")),"")</f>
        <v/>
      </c>
      <c r="DZ28" s="76" t="str">
        <f>IF($A28&lt;&gt;"",IF(IFERROR('6. Position (at entry)'!AA28,"")="", "",IFERROR('6. Position (at entry)'!AA28,"")),"")</f>
        <v/>
      </c>
      <c r="EA28" s="76" t="str">
        <f>IF($A28&lt;&gt;"",IF(IFERROR('6. Position (at entry)'!AB28,"")="", "",IFERROR('6. Position (at entry)'!AB28,"")),"")</f>
        <v/>
      </c>
      <c r="EB28" s="78" t="str">
        <f>IF($A28&lt;&gt;"",IF(IFERROR('6. Position (at entry)'!AC28,"")="", "",IFERROR('6. Position (at entry)'!AC28,"")),"")</f>
        <v/>
      </c>
      <c r="EC28" s="78" t="str">
        <f>IF($A28&lt;&gt;"",IF(IFERROR('6. Position (at entry)'!AD28,"")="", "",IFERROR('6. Position (at entry)'!AD28,"")),"")</f>
        <v/>
      </c>
      <c r="ED28" s="226" t="str">
        <f>IF($A28&lt;&gt;"",IF(IFERROR('6. Position (at entry)'!AE28,"")="", "",IFERROR('6. Position (at entry)'!AE28,"")),"")</f>
        <v/>
      </c>
      <c r="EE28" s="80" t="str">
        <f>IF($A28&lt;&gt;"",IF(IFERROR('6. Position (at entry)'!AF28,"")="", "",IFERROR('6. Position (at entry)'!AF28,"")),"")</f>
        <v/>
      </c>
      <c r="EF28" s="80" t="str">
        <f>IF($A28&lt;&gt;"",IF(IFERROR('6. Position (at entry)'!AG28,"")="", "",IFERROR('6. Position (at entry)'!AG28,"")),"")</f>
        <v/>
      </c>
      <c r="EG28" s="80" t="str">
        <f>IF($A28&lt;&gt;"",IF(IFERROR('6. Position (at entry)'!AH28,"")="", "",IFERROR('6. Position (at entry)'!AH28,"")),"")</f>
        <v/>
      </c>
      <c r="EH28" s="360" t="str">
        <f>IF($A28&lt;&gt;"",IF(IFERROR('6. Position (at entry)'!AI28,"")="", "",IFERROR('6. Position (at entry)'!AI28,"")),"")</f>
        <v/>
      </c>
    </row>
    <row r="29" spans="1:138" ht="15" customHeight="1" x14ac:dyDescent="0.2">
      <c r="A29" s="16" t="str">
        <f>IF(ISBLANK('6. Position (at entry)'!A29), "", '6. Position (at entry)'!A29)</f>
        <v/>
      </c>
      <c r="B29" s="347" t="str">
        <f>IF($A29&lt;&gt;"",IF(IFERROR('6. Position (at entry)'!B29,"")="", "Mandatory: Tab 6",IFERROR('6. Position (at entry)'!B29,"")),"")</f>
        <v/>
      </c>
      <c r="C29" s="16" t="str">
        <f>IF($A29&lt;&gt;"",IF(IFERROR(VLOOKUP($A29, '4. Company (at entry)'!$1:$1048576,2,FALSE),"")="","Mandatory: Tab 4",IFERROR(VLOOKUP($A29, '4. Company (at entry)'!$1:$1048576,2,FALSE),"")), "")</f>
        <v/>
      </c>
      <c r="D29" s="16" t="str">
        <f>IF($A29&lt;&gt;"",IF(IFERROR('7. Position (current_at exit)'!D29,"")="", "Mandatory: Tab 7",IFERROR('7. Position (current_at exit)'!D29,"")),"")</f>
        <v/>
      </c>
      <c r="E29" s="16" t="str">
        <f>IF($A29&lt;&gt;"",IF(IFERROR('7. Position (current_at exit)'!E29,"")="", "Mandatory: Tab 7",IFERROR('7. Position (current_at exit)'!E29,"")),"")</f>
        <v/>
      </c>
      <c r="F29" s="16" t="str">
        <f>IF($A29&lt;&gt;"",IF(IFERROR('6. Position (at entry)'!D29,"")="", "Mandatory: Tab 6",IFERROR('6. Position (at entry)'!D29,"")),"")</f>
        <v/>
      </c>
      <c r="G29" s="16" t="str">
        <f>IF($A29&lt;&gt;"",IF(IFERROR('6. Position (at entry)'!E29,"")="", "Mandatory: Tab 6",IFERROR('6. Position (at entry)'!E29,"")),"")</f>
        <v/>
      </c>
      <c r="H29" s="16" t="str">
        <f>IF($A29&lt;&gt;"",IF(IFERROR('6. Position (at entry)'!F29,"")="", "Mandatory: Tab 6",IFERROR('6. Position (at entry)'!F29,"")),"")</f>
        <v/>
      </c>
      <c r="I29" s="16" t="str">
        <f>IF($A29&lt;&gt;"",IF(IFERROR('6. Position (at entry)'!G29,"")="", "Mandatory: Tab 6",IFERROR('6. Position (at entry)'!G29,"")),"")</f>
        <v/>
      </c>
      <c r="J29" s="16" t="str">
        <f>IF($A29&lt;&gt;"",IF(IFERROR('6. Position (at entry)'!H29,"")="", "Mandatory: Tab 6",IFERROR('6. Position (at entry)'!H29,"")),"")</f>
        <v/>
      </c>
      <c r="K29" s="159" t="str">
        <f>IF($A29&lt;&gt;"",IF(IFERROR('6. Position (at entry)'!I29,"")="", "Mandatory: Tab 6",IFERROR('6. Position (at entry)'!I29,"")),"")</f>
        <v/>
      </c>
      <c r="L29" s="16" t="str">
        <f>IF($A29&lt;&gt;"",IF(IFERROR('6. Position (at entry)'!J29,"")="", "Mandatory: Tab 6",IFERROR('6. Position (at entry)'!J29,"")),"")</f>
        <v/>
      </c>
      <c r="M29" s="16" t="str">
        <f>IF($A29&lt;&gt;"",IF(IFERROR('6. Position (at entry)'!K29,"")="", "Mandatory: Tab 6",IFERROR('6. Position (at entry)'!K29,"")),"")</f>
        <v/>
      </c>
      <c r="N29" s="16" t="str">
        <f>IF($A29&lt;&gt;"",IF(IFERROR('6. Position (at entry)'!L29,"")="", "",IFERROR('6. Position (at entry)'!L29,"")),"")</f>
        <v/>
      </c>
      <c r="O29" s="360" t="str">
        <f>IF($A29&lt;&gt;"",IF(IFERROR('6. Position (at entry)'!M29,"")="", "",IFERROR('6. Position (at entry)'!M29,"")),"")</f>
        <v/>
      </c>
      <c r="P29" s="16" t="str">
        <f>IF($A29&lt;&gt;"",IF(IFERROR(VLOOKUP($A29,'5. Company (current_at exit)'!$1:$1048576,3,FALSE),"")="","",IFERROR(VLOOKUP($A29,'5. Company (current_at exit)'!$1:$1048576,3,FALSE),"")), "")</f>
        <v/>
      </c>
      <c r="Q29" s="16" t="str">
        <f>IF($A29&lt;&gt;"",IF(IFERROR(VLOOKUP($A29,'5. Company (current_at exit)'!$1:$1048576,4,FALSE),"")="","",IFERROR(VLOOKUP($A29,'5. Company (current_at exit)'!$1:$1048576,4,FALSE),"")), "")</f>
        <v/>
      </c>
      <c r="R29" s="16" t="str">
        <f>IF($A29&lt;&gt;"",IF(IFERROR(VLOOKUP($A29,'5. Company (current_at exit)'!$1:$1048576,5,FALSE),"")="","",IFERROR(VLOOKUP($A29,'5. Company (current_at exit)'!$1:$1048576,5,FALSE),"")), "")</f>
        <v/>
      </c>
      <c r="S29" s="16" t="str">
        <f>IF($A29&lt;&gt;"",IF(IFERROR(VLOOKUP($A29,'5. Company (current_at exit)'!$1:$1048576,6,FALSE),"")="","",IFERROR(VLOOKUP($A29,'5. Company (current_at exit)'!$1:$1048576,6,FALSE),"")), "")</f>
        <v/>
      </c>
      <c r="T29" s="16" t="str">
        <f>IF($A29&lt;&gt;"",IF(IFERROR(VLOOKUP($A29,'5. Company (current_at exit)'!$1:$1048576,7,FALSE),"")="","Mandatory: Tab 5",IFERROR(VLOOKUP($A29,'5. Company (current_at exit)'!$1:$1048576,7,FALSE),"")), "")</f>
        <v/>
      </c>
      <c r="U29" s="72" t="str">
        <f>IF($A29&lt;&gt;"",IF(IFERROR(VLOOKUP($A29,'5. Company (current_at exit)'!$1:$1048576,8,FALSE),"")="","Mandatory: Tab 5",IFERROR(VLOOKUP($A29,'5. Company (current_at exit)'!$1:$1048576,8,FALSE),"")), "")</f>
        <v/>
      </c>
      <c r="V29" s="16" t="str">
        <f>IF($A29&lt;&gt;"",IF(IFERROR(VLOOKUP($A29,'5. Company (current_at exit)'!$1:$1048576,9,FALSE),"")="","",IFERROR(VLOOKUP($A29,'5. Company (current_at exit)'!$1:$1048576,9,FALSE),"")), "")</f>
        <v/>
      </c>
      <c r="W29" s="16" t="str">
        <f>IF($A29&lt;&gt;"",IF(IFERROR(VLOOKUP($A29,'5. Company (current_at exit)'!$1:$1048576,10,FALSE),"")="","Mandatory: Tab 5",IFERROR(VLOOKUP($A29,'5. Company (current_at exit)'!$1:$1048576,10,FALSE),"")), "")</f>
        <v/>
      </c>
      <c r="X29" s="73" t="str">
        <f>IF($A29&lt;&gt;"",IF(IFERROR(VLOOKUP($A29,'5. Company (current_at exit)'!$1:$1048576,11,FALSE),"")="","Mandatory: Tab 5",IFERROR(VLOOKUP($A29,'5. Company (current_at exit)'!$1:$1048576,11,FALSE),"")), "")</f>
        <v/>
      </c>
      <c r="Y29" s="73" t="str">
        <f>IF($A29&lt;&gt;"",IF(IFERROR(VLOOKUP($A29,'5. Company (current_at exit)'!$1:$1048576,12,FALSE),"")="","",IFERROR(VLOOKUP($A29,'5. Company (current_at exit)'!$1:$1048576,12,FALSE),"")), "")</f>
        <v/>
      </c>
      <c r="Z29" s="73" t="str">
        <f>IF($A29&lt;&gt;"",IF(IFERROR(VLOOKUP($A29,'5. Company (current_at exit)'!$1:$1048576,13,FALSE),"")="","",IFERROR(VLOOKUP($A29,'5. Company (current_at exit)'!$1:$1048576,13,FALSE),"")), "")</f>
        <v/>
      </c>
      <c r="AA29" s="16" t="str">
        <f>IF($A29&lt;&gt;"",IF(IFERROR(VLOOKUP($A29,'5. Company (current_at exit)'!$1:$1048576,14,FALSE),"")="","Mandatory: Tab 5",IFERROR(VLOOKUP($A29,'5. Company (current_at exit)'!$1:$1048576,14,FALSE),"")), "")</f>
        <v/>
      </c>
      <c r="AB29" s="16" t="str">
        <f>IF($A29&lt;&gt;"",IF(IFERROR(VLOOKUP($A29,'5. Company (current_at exit)'!$1:$1048576,15,FALSE),"")="","Mandatory: Tab 5",IFERROR(VLOOKUP($A29,'5. Company (current_at exit)'!$1:$1048576,15,FALSE),"")), "")</f>
        <v/>
      </c>
      <c r="AC29" s="76" t="str">
        <f>IF($A29&lt;&gt;"",IF(IFERROR(VLOOKUP($A29,'5. Company (current_at exit)'!$1:$1048576,16,FALSE),"")="","",IFERROR(VLOOKUP($A29,'5. Company (current_at exit)'!$1:$1048576,16,FALSE),"")), "")</f>
        <v/>
      </c>
      <c r="AD29" s="16" t="str">
        <f>IF($A29&lt;&gt;"",IF(IFERROR(VLOOKUP($A29,'5. Company (current_at exit)'!$1:$1048576,17,FALSE),"")="","",IFERROR(VLOOKUP($A29,'5. Company (current_at exit)'!$1:$1048576,17,FALSE),"")), "")</f>
        <v/>
      </c>
      <c r="AE29" s="401" t="str">
        <f>IF($A29&lt;&gt;"",IF(IFERROR(VLOOKUP($A29,'5. Company (current_at exit)'!$1:$1048576,18,FALSE),"")="","",IFERROR(VLOOKUP($A29,'5. Company (current_at exit)'!$1:$1048576,18,FALSE),"")), "")</f>
        <v/>
      </c>
      <c r="AF29" s="16" t="str">
        <f>IF($A29&lt;&gt;"",IF(IFERROR(VLOOKUP($A29,'5. Company (current_at exit)'!$1:$1048576,19,FALSE),"")="","Mandatory: Tab 5",IFERROR(VLOOKUP($A29,'5. Company (current_at exit)'!$1:$1048576,19,FALSE),"")), "")</f>
        <v/>
      </c>
      <c r="AG29" s="159" t="str">
        <f>IF($AF29="Yes",IF($A29&lt;&gt;"",IF(IFERROR(VLOOKUP($A29,'5. Company (current_at exit)'!$1:$1048576,20,FALSE),"")="","Mandatory: Tab 5",IFERROR(VLOOKUP($A29,'5. Company (current_at exit)'!$1:$1048576,20,FALSE),"")), ""),IF($A29&lt;&gt;"",IF(IFERROR(VLOOKUP($A29,'5. Company (current_at exit)'!$1:$1048576,20,FALSE),"")="","",IFERROR(VLOOKUP($A29,'5. Company (current_at exit)'!$1:$1048576,20,FALSE),"")), ""))</f>
        <v/>
      </c>
      <c r="AH29" s="159" t="str">
        <f>IF($AF29="Yes",IF($A29&lt;&gt;"",IF(IFERROR(VLOOKUP($A29,'5. Company (current_at exit)'!$1:$1048576,21,FALSE),"")="","Mandatory: Tab 5",IFERROR(VLOOKUP($A29,'5. Company (current_at exit)'!$1:$1048576,21,FALSE),"")), ""),IF($A29&lt;&gt;"",IF(IFERROR(VLOOKUP($A29,'5. Company (current_at exit)'!$1:$1048576,21,FALSE),"")="","",IFERROR(VLOOKUP($A29,'5. Company (current_at exit)'!$1:$1048576,21,FALSE),"")), ""))</f>
        <v/>
      </c>
      <c r="AI29" s="69" t="str">
        <f>IF($AF29="Yes",IF($A29&lt;&gt;"",IF(IFERROR(VLOOKUP($A29,'5. Company (current_at exit)'!$1:$1048576,22,FALSE),"")="","Mandatory: Tab 5",IFERROR(VLOOKUP($A29,'5. Company (current_at exit)'!$1:$1048576,22,FALSE),"")), ""),IF($A29&lt;&gt;"",IF(IFERROR(VLOOKUP($A29,'5. Company (current_at exit)'!$1:$1048576,22,FALSE),"")="","",IFERROR(VLOOKUP($A29,'5. Company (current_at exit)'!$1:$1048576,22,FALSE),"")), ""))</f>
        <v/>
      </c>
      <c r="AJ29" s="69" t="str">
        <f>IF($AF29="Yes",IF($A29&lt;&gt;"",IF(IFERROR(VLOOKUP($A29,'5. Company (current_at exit)'!$1:$1048576,23,FALSE),"")="","Mandatory: Tab 5",IFERROR(VLOOKUP($A29,'5. Company (current_at exit)'!$1:$1048576,23,FALSE),"")), ""),IF($A29&lt;&gt;"",IF(IFERROR(VLOOKUP($A29,'5. Company (current_at exit)'!$1:$1048576,23,FALSE),"")="","",IFERROR(VLOOKUP($A29,'5. Company (current_at exit)'!$1:$1048576,23,FALSE),"")), ""))</f>
        <v/>
      </c>
      <c r="AK29" s="159" t="str">
        <f>IF($AF29="Yes",IF($A29&lt;&gt;"",IF(IFERROR(VLOOKUP($A29,'5. Company (current_at exit)'!$1:$1048576,24,FALSE),"")="","",IFERROR(VLOOKUP($A29,'5. Company (current_at exit)'!$1:$1048576,24,FALSE),"")), ""),IF($A29&lt;&gt;"",IF(IFERROR(VLOOKUP($A29,'5. Company (current_at exit)'!$1:$1048576,24,FALSE),"")="","",IFERROR(VLOOKUP($A29,'5. Company (current_at exit)'!$1:$1048576,24,FALSE),"")), ""))</f>
        <v/>
      </c>
      <c r="AL29" s="403" t="str">
        <f>IF($A29&lt;&gt;"",IF(IFERROR(VLOOKUP($A29,'5. Company (current_at exit)'!$1:$1048576,25,FALSE),"")="","",IFERROR(VLOOKUP($A29,'5. Company (current_at exit)'!$1:$1048576,25,FALSE),"")), "")</f>
        <v/>
      </c>
      <c r="AM29" s="17" t="str">
        <f>IF($A29&lt;&gt;"",IF(IFERROR(VLOOKUP($A29,'5. Company (current_at exit)'!$1:$1048576,26,FALSE),"")="","Mandatory: Tab 5",IFERROR(VLOOKUP($A29,'5. Company (current_at exit)'!$1:$1048576,26,FALSE),"")), "")</f>
        <v/>
      </c>
      <c r="AN29" s="17" t="str">
        <f>IF($A29&lt;&gt;"",IF(IFERROR(VLOOKUP($A29,'5. Company (current_at exit)'!$1:$1048576,27,FALSE),"")="","Mandatory: Tab 5",IFERROR(VLOOKUP($A29,'5. Company (current_at exit)'!$1:$1048576,27,FALSE),"")), "")</f>
        <v/>
      </c>
      <c r="AO29" s="17" t="str">
        <f>IF($A29&lt;&gt;"",IF(IFERROR(VLOOKUP($A29,'5. Company (current_at exit)'!$1:$1048576,28,FALSE),"")="","Mandatory: Tab 5",IFERROR(VLOOKUP($A29,'5. Company (current_at exit)'!$1:$1048576,28,FALSE),"")), "")</f>
        <v/>
      </c>
      <c r="AP29" s="17" t="str">
        <f>IF($A29&lt;&gt;"",IF(IFERROR(VLOOKUP($A29,'5. Company (current_at exit)'!$1:$1048576,29,FALSE),"")="","Mandatory: Tab 5",IFERROR(VLOOKUP($A29,'5. Company (current_at exit)'!$1:$1048576,29,FALSE),"")), "")</f>
        <v/>
      </c>
      <c r="AQ29" s="17" t="str">
        <f>IF($A29&lt;&gt;"",IF(IFERROR(VLOOKUP($A29,'5. Company (current_at exit)'!$1:$1048576,30,FALSE),"")="","Mandatory: Tab 5",IFERROR(VLOOKUP($A29,'5. Company (current_at exit)'!$1:$1048576,30,FALSE),"")), "")</f>
        <v/>
      </c>
      <c r="AR29" s="17" t="str">
        <f>IF($A29&lt;&gt;"",IF(IFERROR(VLOOKUP($A29,'5. Company (current_at exit)'!$1:$1048576,31,FALSE),"")="","Mandatory: Tab 5",IFERROR(VLOOKUP($A29,'5. Company (current_at exit)'!$1:$1048576,31,FALSE),"")), "")</f>
        <v/>
      </c>
      <c r="AS29" s="17" t="str">
        <f>IF($A29&lt;&gt;"",IF(IFERROR(VLOOKUP($A29,'5. Company (current_at exit)'!$1:$1048576,32,FALSE),"")="","Mandatory: Tab 5",IFERROR(VLOOKUP($A29,'5. Company (current_at exit)'!$1:$1048576,32,FALSE),"")), "")</f>
        <v/>
      </c>
      <c r="AT29" s="17" t="str">
        <f>IF($A29&lt;&gt;"",IF(IFERROR(VLOOKUP($A29,'5. Company (current_at exit)'!$1:$1048576,33,FALSE),"")="","Mandatory: Tab 5",IFERROR(VLOOKUP($A29,'5. Company (current_at exit)'!$1:$1048576,33,FALSE),"")), "")</f>
        <v/>
      </c>
      <c r="AU29" s="17" t="str">
        <f>IF($A29&lt;&gt;"",IF(IFERROR(VLOOKUP($A29,'5. Company (current_at exit)'!$1:$1048576,34,FALSE),"")="","",IFERROR(VLOOKUP($A29,'5. Company (current_at exit)'!$1:$1048576,34,FALSE),"")), "")</f>
        <v/>
      </c>
      <c r="AV29" s="241" t="str">
        <f>IF($A29&lt;&gt;"",IF(IFERROR(VLOOKUP($A29,'5. Company (current_at exit)'!$1:$1048576,35,FALSE),"")="","",IFERROR(VLOOKUP($A29,'5. Company (current_at exit)'!$1:$1048576,35,FALSE),"")), "")</f>
        <v/>
      </c>
      <c r="AW29" s="17" t="str">
        <f>IF($D29="Fully Exited",IF($A29&lt;&gt;"",IF(IFERROR(VLOOKUP($A29,'5. Company (current_at exit)'!$1:$1048576,36,FALSE),"")="","",IFERROR(VLOOKUP($A29,'5. Company (current_at exit)'!$1:$1048576,36,FALSE),"")), ""),IF($A29&lt;&gt;"",IF(IFERROR(VLOOKUP($A29,'5. Company (current_at exit)'!$1:$1048576,36,FALSE),"")="","",IFERROR(VLOOKUP($A29,'5. Company (current_at exit)'!$1:$1048576,36,FALSE),"")), ""))</f>
        <v/>
      </c>
      <c r="AX29" s="239" t="str">
        <f>IF($A29&lt;&gt;"",IF(IFERROR(VLOOKUP($A29,'5. Company (current_at exit)'!$1:$1048576,37,FALSE),"")="","",IFERROR(VLOOKUP($A29,'5. Company (current_at exit)'!$1:$1048576,37,FALSE),"")), "")</f>
        <v/>
      </c>
      <c r="AY29" s="204" t="str">
        <f>IF($A29&lt;&gt;"",IF(IFERROR(VLOOKUP($A29,'5. Company (current_at exit)'!$1:$1048576,38,FALSE),"")="","",IFERROR(VLOOKUP($A29,'5. Company (current_at exit)'!$1:$1048576,38,FALSE),"")), "")</f>
        <v/>
      </c>
      <c r="AZ29" s="244" t="str">
        <f>IF($A29&lt;&gt;"",IF(IFERROR(VLOOKUP($A29,'5. Company (current_at exit)'!$1:$1048576,39,FALSE),"")="","",IFERROR(VLOOKUP($A29,'5. Company (current_at exit)'!$1:$1048576,39,FALSE),"")), "")</f>
        <v/>
      </c>
      <c r="BA29" s="244" t="str">
        <f>IF($A29&lt;&gt;"",IF(IFERROR(VLOOKUP($A29,'5. Company (current_at exit)'!$1:$1048576,40,FALSE),"")="","",IFERROR(VLOOKUP($A29,'5. Company (current_at exit)'!$1:$1048576,40,FALSE),"")), "")</f>
        <v/>
      </c>
      <c r="BB29" s="244" t="str">
        <f>IF($A29&lt;&gt;"",IF(IFERROR(VLOOKUP($A29,'5. Company (current_at exit)'!$1:$1048576,41,FALSE),"")="","",IFERROR(VLOOKUP($A29,'5. Company (current_at exit)'!$1:$1048576,41,FALSE),"")), "")</f>
        <v/>
      </c>
      <c r="BC29" s="76" t="str">
        <f>IF($A29&lt;&gt;"",IF(IFERROR(VLOOKUP($A29,'5. Company (current_at exit)'!$1:$1048576,42,FALSE),"")="","",IFERROR(VLOOKUP($A29,'5. Company (current_at exit)'!$1:$1048576,42,FALSE),"")), "")</f>
        <v/>
      </c>
      <c r="BD29" s="76" t="str">
        <f>IF($A29&lt;&gt;"",IF(IFERROR(VLOOKUP($A29,'5. Company (current_at exit)'!$1:$1048576,43,FALSE),"")="","",IFERROR(VLOOKUP($A29,'5. Company (current_at exit)'!$1:$1048576,43,FALSE),"")), "")</f>
        <v/>
      </c>
      <c r="BE29" s="239" t="str">
        <f>IF($A29&lt;&gt;"",IF(IFERROR(VLOOKUP($A29,'5. Company (current_at exit)'!$1:$1048576,44,FALSE),"")="","",IFERROR(VLOOKUP($A29,'5. Company (current_at exit)'!$1:$1048576,44,FALSE),"")), "")</f>
        <v/>
      </c>
      <c r="BF29" s="239" t="str">
        <f>IF($A29&lt;&gt;"",IF(IFERROR(VLOOKUP($A29,'5. Company (current_at exit)'!$1:$1048576,45,FALSE),"")="","",IFERROR(VLOOKUP($A29,'5. Company (current_at exit)'!$1:$1048576,45,FALSE),"")), "")</f>
        <v/>
      </c>
      <c r="BG29" s="239" t="str">
        <f>IF($A29&lt;&gt;"",IF(IFERROR(VLOOKUP($A29,'5. Company (current_at exit)'!$1:$1048576,46,FALSE),"")="","",IFERROR(VLOOKUP($A29,'5. Company (current_at exit)'!$1:$1048576,46,FALSE),"")), "")</f>
        <v/>
      </c>
      <c r="BH29" s="239" t="str">
        <f>IF($A29&lt;&gt;"",IF(IFERROR(VLOOKUP($A29,'5. Company (current_at exit)'!$1:$1048576,47,FALSE),"")="","",IFERROR(VLOOKUP($A29,'5. Company (current_at exit)'!$1:$1048576,47,FALSE),"")), "")</f>
        <v/>
      </c>
      <c r="BI29" s="239" t="str">
        <f>IF($A29&lt;&gt;"",IF(IFERROR(VLOOKUP($A29,'5. Company (current_at exit)'!$1:$1048576,48,FALSE),"")="","",IFERROR(VLOOKUP($A29,'5. Company (current_at exit)'!$1:$1048576,48,FALSE),"")), "")</f>
        <v/>
      </c>
      <c r="BJ29" s="360" t="str">
        <f>IF($A29&lt;&gt;"",IF(IFERROR(VLOOKUP($A29,'5. Company (current_at exit)'!$1:$1048576,49,FALSE),"")="","",IFERROR(VLOOKUP($A29,'5. Company (current_at exit)'!$1:$1048576,49,FALSE),"")), "")</f>
        <v/>
      </c>
      <c r="BK29" s="76" t="str">
        <f>IF($A29&lt;&gt;"",IF(IFERROR(VLOOKUP($A29,'5. Company (current_at exit)'!$1:$1048576,50,FALSE),"")="","Mandatory: Tab 5",IFERROR(VLOOKUP($A29,'5. Company (current_at exit)'!$1:$1048576,50,FALSE),"")), "")</f>
        <v/>
      </c>
      <c r="BL29" s="483" t="str">
        <f>IF($A29&lt;&gt;"",IF(IFERROR(VLOOKUP($A29,'5. Company (current_at exit)'!$1:$1048576,51,FALSE),"")="","Mandatory: Tab 5",IFERROR(VLOOKUP($A29,'5. Company (current_at exit)'!$1:$1048576,51,FALSE),"")), "")</f>
        <v/>
      </c>
      <c r="BM29" s="483" t="str">
        <f>IF($A29&lt;&gt;"",IF(IFERROR(VLOOKUP($A29,'5. Company (current_at exit)'!$1:$1048576,52,FALSE),"")="","Mandatory: Tab 5",IFERROR(VLOOKUP($A29,'5. Company (current_at exit)'!$1:$1048576,52,FALSE),"")), "")</f>
        <v/>
      </c>
      <c r="BN29" s="483" t="str">
        <f>IF($A29&lt;&gt;"",IF(IFERROR(VLOOKUP($A29,'5. Company (current_at exit)'!$1:$1048576,53,FALSE),"")="","Mandatory: Tab 5",IFERROR(VLOOKUP($A29,'5. Company (current_at exit)'!$1:$1048576,53,FALSE),"")), "")</f>
        <v/>
      </c>
      <c r="BO29" s="360" t="str">
        <f>IF($A29&lt;&gt;"",IF(IFERROR(VLOOKUP($A29,'5. Company (current_at exit)'!$1:$1048576,54,FALSE),"")="","",IFERROR(VLOOKUP($A29,'5. Company (current_at exit)'!$1:$1048576,54,FALSE),"")), "")</f>
        <v/>
      </c>
      <c r="BP29" s="17" t="str">
        <f>IF($A29&lt;&gt;"",IF(IFERROR(VLOOKUP($A29, '4. Company (at entry)'!$1:$1048576,3,FALSE),"")="","Mandatory: Tab 4",IFERROR(VLOOKUP($A29, '4. Company (at entry)'!$1:$1048576,3,FALSE),"")), "")</f>
        <v/>
      </c>
      <c r="BQ29" s="17" t="str">
        <f>IF($A29&lt;&gt;"",IF(IFERROR(VLOOKUP($A29, '4. Company (at entry)'!$1:$1048576,4,FALSE),"")="","Mandatory: Tab 4",IFERROR(VLOOKUP($A29, '4. Company (at entry)'!$1:$1048576,4,FALSE),"")), "")</f>
        <v/>
      </c>
      <c r="BR29" s="17" t="str">
        <f>IF($A29&lt;&gt;"",IF(IFERROR(VLOOKUP($A29, '4. Company (at entry)'!$1:$1048576,5,FALSE),"")="","Mandatory: Tab 4",IFERROR(VLOOKUP($A29, '4. Company (at entry)'!$1:$1048576,5,FALSE),"")), "")</f>
        <v/>
      </c>
      <c r="BS29" s="17" t="str">
        <f>IF($A29&lt;&gt;"",IF(IFERROR(VLOOKUP($A29, '4. Company (at entry)'!$1:$1048576,6,FALSE),"")="","Mandatory: Tab 4",IFERROR(VLOOKUP($A29, '4. Company (at entry)'!$1:$1048576,6,FALSE),"")), "")</f>
        <v/>
      </c>
      <c r="BT29" s="17" t="str">
        <f>IF($A29&lt;&gt;"",IF(IFERROR(VLOOKUP($A29, '4. Company (at entry)'!$1:$1048576,7,FALSE),"")="","Mandatory: Tab 4",IFERROR(VLOOKUP($A29, '4. Company (at entry)'!$1:$1048576,7,FALSE),"")), "")</f>
        <v/>
      </c>
      <c r="BU29" s="17" t="str">
        <f>IF($A29&lt;&gt;"",IF(IFERROR(VLOOKUP($A29, '4. Company (at entry)'!$1:$1048576,8,FALSE),"")="","Mandatory: Tab 4",IFERROR(VLOOKUP($A29, '4. Company (at entry)'!$1:$1048576,8,FALSE),"")), "")</f>
        <v/>
      </c>
      <c r="BV29" s="17" t="str">
        <f>IF($A29&lt;&gt;"",IF(IFERROR(VLOOKUP($A29, '4. Company (at entry)'!$1:$1048576,9,FALSE),"")="","Mandatory: Tab 4",IFERROR(VLOOKUP($A29, '4. Company (at entry)'!$1:$1048576,9,FALSE),"")), "")</f>
        <v/>
      </c>
      <c r="BW29" s="17" t="str">
        <f>IF($A29&lt;&gt;"",IF(IFERROR(VLOOKUP($A29, '4. Company (at entry)'!$1:$1048576,10,FALSE),"")="","",IFERROR(VLOOKUP($A29, '4. Company (at entry)'!$1:$1048576,10,FALSE),"")), "")</f>
        <v/>
      </c>
      <c r="BX29" s="208" t="str">
        <f>IF($A29&lt;&gt;"",IF(IFERROR(VLOOKUP($A29, '4. Company (at entry)'!$1:$1048576,11,FALSE),"")="","",IFERROR(VLOOKUP($A29, '4. Company (at entry)'!$1:$1048576,11,FALSE),"")), "")</f>
        <v/>
      </c>
      <c r="BY29" s="17" t="str">
        <f>IF($A29&lt;&gt;"",IF(IFERROR(VLOOKUP($A29, '4. Company (at entry)'!$1:$1048576,12,FALSE),"")="","",IFERROR(VLOOKUP($A29, '4. Company (at entry)'!$1:$1048576,12,FALSE),"")), "")</f>
        <v/>
      </c>
      <c r="BZ29" s="360" t="str">
        <f>IF($A29&lt;&gt;"",IF(IFERROR(VLOOKUP($A29, '4. Company (at entry)'!$1:$1048576,13,FALSE),"")="","",IFERROR(VLOOKUP($A29, '4. Company (at entry)'!$1:$1048576,13,FALSE),"")), "")</f>
        <v/>
      </c>
      <c r="CA29" s="17" t="str">
        <f>IF($A29&lt;&gt;"",IF(IFERROR('7. Position (current_at exit)'!F29,"")="", "Mandatory: Tab 7",IFERROR('7. Position (current_at exit)'!F29,"")),"")</f>
        <v/>
      </c>
      <c r="CB29" s="17" t="str">
        <f>IF($D29&lt;&gt;"Pending, Subsequently Closed",IF($A29&lt;&gt;"",IF(IFERROR('7. Position (current_at exit)'!G29,"")="", "Mandatory: Tab 7",IFERROR('7. Position (current_at exit)'!G29,"")),""), IF($A29&lt;&gt;"",IF(IFERROR('7. Position (current_at exit)'!G29,"")="", "",IFERROR('7. Position (current_at exit)'!G29,"")),""))</f>
        <v/>
      </c>
      <c r="CC29" s="17" t="str">
        <f>IF($D29&lt;&gt;"Pending, Subsequently Closed",IF($A29&lt;&gt;"",IF(IFERROR('7. Position (current_at exit)'!H29,"")="", "Mandatory: Tab 7",IFERROR('7. Position (current_at exit)'!H29,"")),""), IF($A29&lt;&gt;"",IF(IFERROR('7. Position (current_at exit)'!H29,"")="", "",IFERROR('7. Position (current_at exit)'!H29,"")),""))</f>
        <v/>
      </c>
      <c r="CD29" s="17" t="str">
        <f>IF($D29&lt;&gt;"Pending, Subsequently Closed",IF($A29&lt;&gt;"",IF(IFERROR('7. Position (current_at exit)'!I29,"")="", "Mandatory: Tab 7",IFERROR('7. Position (current_at exit)'!I29,"")),""), IF($A29&lt;&gt;"",IF(IFERROR('7. Position (current_at exit)'!I29,"")="", "",IFERROR('7. Position (current_at exit)'!I29,"")),""))</f>
        <v/>
      </c>
      <c r="CE29" s="17" t="str">
        <f>IF($D29&lt;&gt;"Pending, Subsequently Closed",IF($A29&lt;&gt;"",IF(IFERROR('7. Position (current_at exit)'!J29,"")="", "Mandatory: Tab 7",IFERROR('7. Position (current_at exit)'!J29,"")),""), IF($A29&lt;&gt;"",IF(IFERROR('7. Position (current_at exit)'!J29,"")="", "",IFERROR('7. Position (current_at exit)'!J29,"")),""))</f>
        <v/>
      </c>
      <c r="CF29" s="208" t="str">
        <f>IF($D29&lt;&gt;"Pending, Subsequently Closed",IF($A29&lt;&gt;"",IF(IFERROR('7. Position (current_at exit)'!K29,"")="", "Mandatory: Tab 7",IFERROR('7. Position (current_at exit)'!K29,"")),""), IF($A29&lt;&gt;"",IF(IFERROR('7. Position (current_at exit)'!K29,"")="", "",IFERROR('7. Position (current_at exit)'!K29,"")),""))</f>
        <v/>
      </c>
      <c r="CG29" s="186" t="str">
        <f>IF($D29&lt;&gt;"Pending, Subsequently Closed",IF($A29&lt;&gt;"",IF(IFERROR('7. Position (current_at exit)'!L29,"")="", "Mandatory: Tab 7",IFERROR('7. Position (current_at exit)'!L29,"")),""), IF($A29&lt;&gt;"",IF(IFERROR('7. Position (current_at exit)'!L29,"")="", "",IFERROR('7. Position (current_at exit)'!L29,"")),""))</f>
        <v/>
      </c>
      <c r="CH29" s="186" t="str">
        <f>IF($D29&lt;&gt;"Pending, Subsequently Closed",IF($A29&lt;&gt;"",IF(IFERROR('7. Position (current_at exit)'!M29,"")="", "Mandatory: Tab 7",IFERROR('7. Position (current_at exit)'!M29,"")),""), IF($A29&lt;&gt;"",IF(IFERROR('7. Position (current_at exit)'!M29,"")="", "",IFERROR('7. Position (current_at exit)'!M29,"")),""))</f>
        <v/>
      </c>
      <c r="CI29" s="186" t="str">
        <f>IF($D29&lt;&gt;"Pending, Subsequently Closed",IF($A29&lt;&gt;"",IF(IFERROR('7. Position (current_at exit)'!N29,"")="", "Mandatory: Tab 7",IFERROR('7. Position (current_at exit)'!N29,"")),""), IF($A29&lt;&gt;"",IF(IFERROR('7. Position (current_at exit)'!N29,"")="", "",IFERROR('7. Position (current_at exit)'!N29,"")),""))</f>
        <v/>
      </c>
      <c r="CJ29" s="408" t="str">
        <f>IF($D29&lt;&gt;"Pending, Subsequently Closed",IF($A29&lt;&gt;"",IF(IFERROR('7. Position (current_at exit)'!O29,"")="", "Mandatory: Tab 7",IFERROR('7. Position (current_at exit)'!O29,"")),""), IF($A29&lt;&gt;"",IF(IFERROR('7. Position (current_at exit)'!O29,"")="", "",IFERROR('7. Position (current_at exit)'!O29,"")),""))</f>
        <v/>
      </c>
      <c r="CK29" s="408" t="str">
        <f>IF($D29&lt;&gt;"Pending, Subsequently Closed",IF($A29&lt;&gt;"",IF(IFERROR('7. Position (current_at exit)'!P29,"")="", "Mandatory: Tab 7",IFERROR('7. Position (current_at exit)'!P29,"")),""), IF($A29&lt;&gt;"",IF(IFERROR('7. Position (current_at exit)'!P29,"")="", "",IFERROR('7. Position (current_at exit)'!P29,"")),""))</f>
        <v/>
      </c>
      <c r="CL29" s="360" t="str">
        <f>IF($A29&lt;&gt;"",IF(IFERROR('7. Position (current_at exit)'!Q29,"")="", "",IFERROR('7. Position (current_at exit)'!Q29,"")),"")</f>
        <v/>
      </c>
      <c r="CM29" s="18" t="str">
        <f>IF($F29&lt;&gt;"Debt",IF($A29&lt;&gt;"",IF(IFERROR('7. Position (current_at exit)'!R29,"")="", "Mandatory: Tab 7",IFERROR('7. Position (current_at exit)'!R29,"")),""), IF($A29&lt;&gt;"",IF(IFERROR('7. Position (current_at exit)'!R29,"")="", "",IFERROR('7. Position (current_at exit)'!R29,"")),""))</f>
        <v/>
      </c>
      <c r="CN29" s="18" t="str">
        <f>IF($F29&lt;&gt;"Debt",IF($A29&lt;&gt;"",IF(IFERROR('7. Position (current_at exit)'!S29,"")="", "Mandatory: Tab 7",IFERROR('7. Position (current_at exit)'!S29,"")),""), IF($A29&lt;&gt;"",IF(IFERROR('7. Position (current_at exit)'!S29,"")="", "",IFERROR('7. Position (current_at exit)'!S29,"")),""))</f>
        <v/>
      </c>
      <c r="CO29" s="17" t="str">
        <f>IF($F29&lt;&gt;"Debt",IF($A29&lt;&gt;"",IF(IFERROR('7. Position (current_at exit)'!T29,"")="", "Mandatory: Tab 7",IFERROR('7. Position (current_at exit)'!T29,"")),""), IF($A29&lt;&gt;"",IF(IFERROR('7. Position (current_at exit)'!T29,"")="", "",IFERROR('7. Position (current_at exit)'!T29,"")),""))</f>
        <v/>
      </c>
      <c r="CP29" s="17" t="str">
        <f>IF($A29&lt;&gt;"",IF(IFERROR('7. Position (current_at exit)'!U29,"")="", "Mandatory: Tab 7",IFERROR('7. Position (current_at exit)'!U29,"")),"")</f>
        <v/>
      </c>
      <c r="CQ29" s="17" t="str">
        <f>IF($F29&lt;&gt;"Debt",IF($A29&lt;&gt;"",IF(IFERROR('7. Position (current_at exit)'!V29,"")="", "Mandatory: Tab 7",IFERROR('7. Position (current_at exit)'!V29,"")),""), IF($A29&lt;&gt;"",IF(IFERROR('7. Position (current_at exit)'!V29,"")="", "",IFERROR('7. Position (current_at exit)'!V29,"")),""))</f>
        <v/>
      </c>
      <c r="CR29" s="16" t="str">
        <f>IF($F29&lt;&gt;"Debt",IF($A29&lt;&gt;"",IF(IFERROR('7. Position (current_at exit)'!W29,"")="", "",IFERROR('7. Position (current_at exit)'!W29,"")),""), IF($A29&lt;&gt;"",IF(IFERROR('7. Position (current_at exit)'!W29,"")="", "",IFERROR('7. Position (current_at exit)'!W29,"")),""))</f>
        <v/>
      </c>
      <c r="CS29" s="80" t="str">
        <f>IF($A29&lt;&gt;"",IF(IFERROR('7. Position (current_at exit)'!X29,"")="", "",IFERROR('7. Position (current_at exit)'!X29,"")),"")</f>
        <v/>
      </c>
      <c r="CT29" s="360" t="str">
        <f>IF($A29&lt;&gt;"",IF(IFERROR('7. Position (current_at exit)'!Y29,"")="", "",IFERROR('7. Position (current_at exit)'!Y29,"")),"")</f>
        <v/>
      </c>
      <c r="CU29" s="159" t="str">
        <f>IF(OR($D29="Fully Exited, No Escrow", $D29="Fully Exited, Escrow Pending", $D29="Fully Exited, Subsequently Closed"), IF($A29&lt;&gt;"",IF(IFERROR('7. Position (current_at exit)'!Z29,"")="", "Mandatory: Tab 7",IFERROR('7. Position (current_at exit)'!Z29,"")),""), IF($A29&lt;&gt;"",IF(IFERROR('7. Position (current_at exit)'!Z29,"")="", "",IFERROR('7. Position (current_at exit)'!Z29,"")),""))</f>
        <v/>
      </c>
      <c r="CV29" s="159" t="str">
        <f>IF(OR($D29="Fully Exited, No Escrow", $D29="Fully Exited, Escrow Pending", $D29="Fully Exited, Subsequently Closed"), IF($A29&lt;&gt;"",IF(IFERROR('7. Position (current_at exit)'!AA29,"")="", "Mandatory: Tab 7",IFERROR('7. Position (current_at exit)'!AA29,"")),""), IF($A29&lt;&gt;"",IF(IFERROR('7. Position (current_at exit)'!AA29,"")="", "",IFERROR('7. Position (current_at exit)'!AA29,"")),""))</f>
        <v/>
      </c>
      <c r="CW29" s="16" t="str">
        <f>IF($D29="Fully Exited",IF($A29&lt;&gt;"",IF(IFERROR('7. Position (current_at exit)'!AB29,"")="", "",IFERROR('7. Position (current_at exit)'!AB29,"")),""), IF($A29&lt;&gt;"",IF(IFERROR('7. Position (current_at exit)'!AB29,"")="", "",IFERROR('7. Position (current_at exit)'!AB29,"")),""))</f>
        <v/>
      </c>
      <c r="CX29" s="360" t="str">
        <f>IF($A29&lt;&gt;"",IF(IFERROR('7. Position (current_at exit)'!AC29,"")="", "",IFERROR('7. Position (current_at exit)'!AC29,"")),"")</f>
        <v/>
      </c>
      <c r="CY29" s="16" t="str">
        <f>IF($D29&lt;&gt;"Pending, Subsequently Closed",IF($A29&lt;&gt;"",IF(IFERROR('7. Position (current_at exit)'!AD29,"")="", "Mandatory: Tab 7",IFERROR('7. Position (current_at exit)'!AD29,"")),""), IF($A29&lt;&gt;"",IF(IFERROR('7. Position (current_at exit)'!AD29,"")="", "",IFERROR('7. Position (current_at exit)'!AD29,"")),""))</f>
        <v/>
      </c>
      <c r="CZ29" s="187" t="str">
        <f>IF($A29&lt;&gt;"",IF(IFERROR('7. Position (current_at exit)'!AE29,"")="", "",IFERROR('7. Position (current_at exit)'!AE29,"")),"")</f>
        <v/>
      </c>
      <c r="DA29" s="76" t="str">
        <f>IF($A29&lt;&gt;"",IF(IFERROR('7. Position (current_at exit)'!AF29,"")="", "",IFERROR('7. Position (current_at exit)'!AF29,"")),"")</f>
        <v/>
      </c>
      <c r="DB29" s="239" t="str">
        <f>IF($A29&lt;&gt;"",IF(IFERROR('7. Position (current_at exit)'!AG29,"")="", "",IFERROR('7. Position (current_at exit)'!AG29,"")),"")</f>
        <v/>
      </c>
      <c r="DC29" s="165" t="str">
        <f>IF($A29&lt;&gt;"",IF(IFERROR('7. Position (current_at exit)'!AH29,"")="", "",IFERROR('7. Position (current_at exit)'!AH29,"")),"")</f>
        <v/>
      </c>
      <c r="DD29" s="165" t="str">
        <f>IF($A29&lt;&gt;"",IF(IFERROR('7. Position (current_at exit)'!AI29,"")="", "",IFERROR('7. Position (current_at exit)'!AI29,"")),"")</f>
        <v/>
      </c>
      <c r="DE29" s="360" t="str">
        <f>IF($A29&lt;&gt;"",IF(IFERROR('7. Position (current_at exit)'!AJ29,"")="", "",IFERROR('7. Position (current_at exit)'!AJ29,"")),"")</f>
        <v/>
      </c>
      <c r="DF29" s="16" t="str">
        <f>IF($A29&lt;&gt;"",IF(IFERROR('7. Position (current_at exit)'!AK29,"")="", "",IFERROR('7. Position (current_at exit)'!AK29,"")),"")</f>
        <v/>
      </c>
      <c r="DG29" s="187" t="str">
        <f>IF($A29&lt;&gt;"",IF(IFERROR('7. Position (current_at exit)'!AL29,"")="", "",IFERROR('7. Position (current_at exit)'!AL29,"")),"")</f>
        <v/>
      </c>
      <c r="DH29" s="76" t="str">
        <f>IF($A29&lt;&gt;"",IF(IFERROR('7. Position (current_at exit)'!AM29,"")="", "",IFERROR('7. Position (current_at exit)'!AM29,"")),"")</f>
        <v/>
      </c>
      <c r="DI29" s="239" t="str">
        <f>IF($A29&lt;&gt;"",IF(IFERROR('7. Position (current_at exit)'!AN29,"")="", "",IFERROR('7. Position (current_at exit)'!AN29,"")),"")</f>
        <v/>
      </c>
      <c r="DJ29" s="165" t="str">
        <f>IF($A29&lt;&gt;"",IF(IFERROR('7. Position (current_at exit)'!AO29,"")="", "",IFERROR('7. Position (current_at exit)'!AO29,"")),"")</f>
        <v/>
      </c>
      <c r="DK29" s="165" t="str">
        <f>IF($A29&lt;&gt;"",IF(IFERROR('7. Position (current_at exit)'!AP29,"")="", "",IFERROR('7. Position (current_at exit)'!AP29,"")),"")</f>
        <v/>
      </c>
      <c r="DL29" s="360" t="str">
        <f>IF($A29&lt;&gt;"",IF(IFERROR('7. Position (current_at exit)'!AQ29,"")="", "",IFERROR('7. Position (current_at exit)'!AQ29,"")),"")</f>
        <v/>
      </c>
      <c r="DM29" s="17" t="str">
        <f>IF(OR($F29="Equity - Publicly Traded", $F29="Equity - Private"), IF($A29&lt;&gt;"",IF(IFERROR('6. Position (at entry)'!N29,"")="", "Mandatory: Tab 6",IFERROR('6. Position (at entry)'!N29,"")),""), IF($A29&lt;&gt;"",IF(IFERROR('6. Position (at entry)'!N29,"")="", "",IFERROR('6. Position (at entry)'!N29,"")),""))</f>
        <v/>
      </c>
      <c r="DN29" s="17" t="str">
        <f>IF(OR($F29="Equity - Publicly Traded", $F29="Equity - Private"), IF($A29&lt;&gt;"",IF(IFERROR('6. Position (at entry)'!O29,"")="", "Mandatory: Tab 6",IFERROR('6. Position (at entry)'!O29,"")),""), IF($A29&lt;&gt;"",IF(IFERROR('6. Position (at entry)'!O29,"")="", "",IFERROR('6. Position (at entry)'!O29,"")),""))</f>
        <v/>
      </c>
      <c r="DO29" s="17" t="str">
        <f>IF(OR($F29="Equity - Publicly Traded", $F29="Equity - Private"), IF($A29&lt;&gt;"",IF(IFERROR('6. Position (at entry)'!P29,"")="", "Mandatory: Tab 6",IFERROR('6. Position (at entry)'!P29,"")),""), IF($A29&lt;&gt;"",IF(IFERROR('6. Position (at entry)'!P29,"")="", "",IFERROR('6. Position (at entry)'!P29,"")),""))</f>
        <v/>
      </c>
      <c r="DP29" s="17" t="str">
        <f>IF(OR($F29="Equity - Publicly Traded", $F29="Equity - Private"), IF($A29&lt;&gt;"",IF(IFERROR('6. Position (at entry)'!Q29,"")="", "Mandatory: Tab 6",IFERROR('6. Position (at entry)'!Q29,"")),""), IF($A29&lt;&gt;"",IF(IFERROR('6. Position (at entry)'!Q29,"")="", "",IFERROR('6. Position (at entry)'!Q29,"")),""))</f>
        <v/>
      </c>
      <c r="DQ29" s="18" t="str">
        <f>IF(OR($F29="Equity - Publicly Traded", $F29="Equity - Private"), IF($A29&lt;&gt;"",IF(IFERROR('6. Position (at entry)'!R29,"")="", "Mandatory: Tab 6",IFERROR('6. Position (at entry)'!R29,"")),""), IF($A29&lt;&gt;"",IF(IFERROR('6. Position (at entry)'!R29,"")="", "",IFERROR('6. Position (at entry)'!R29,"")),""))</f>
        <v/>
      </c>
      <c r="DR29" s="18" t="str">
        <f>IF(OR($F29="Equity - Publicly Traded", $F29="Equity - Private"), IF($A29&lt;&gt;"",IF(IFERROR('6. Position (at entry)'!S29,"")="", "Mandatory: Tab 6",IFERROR('6. Position (at entry)'!S29,"")),""), IF($A29&lt;&gt;"",IF(IFERROR('6. Position (at entry)'!S29,"")="", "",IFERROR('6. Position (at entry)'!S29,"")),""))</f>
        <v/>
      </c>
      <c r="DS29" s="17" t="str">
        <f>IF(OR($F29="Equity - Publicly Traded", $F29="Equity - Private"), IF($A29&lt;&gt;"",IF(IFERROR('6. Position (at entry)'!T29,"")="", "Mandatory: Tab 6",IFERROR('6. Position (at entry)'!T29,"")),""), IF($A29&lt;&gt;"",IF(IFERROR('6. Position (at entry)'!T29,"")="", "",IFERROR('6. Position (at entry)'!T29,"")),""))</f>
        <v/>
      </c>
      <c r="DT29" s="16" t="str">
        <f>IF(OR($F29="Equity - Publicly Traded", $F29="Equity - Private"), IF($A29&lt;&gt;"",IF(IFERROR('6. Position (at entry)'!U29,"")="", "Mandatory: Tab 6",IFERROR('6. Position (at entry)'!U29,"")),""), IF($A29&lt;&gt;"",IF(IFERROR('6. Position (at entry)'!U29,"")="", "",IFERROR('6. Position (at entry)'!U29,"")),""))</f>
        <v/>
      </c>
      <c r="DU29" s="16" t="str">
        <f>IF(OR($F29="Equity - Publicly Traded", $F29="Equity - Private"), IF($A29&lt;&gt;"",IF(IFERROR('6. Position (at entry)'!V29,"")="", "",IFERROR('6. Position (at entry)'!V29,"")),""), IF($A29&lt;&gt;"",IF(IFERROR('6. Position (at entry)'!V29,"")="", "",IFERROR('6. Position (at entry)'!V29,"")),""))</f>
        <v/>
      </c>
      <c r="DV29" s="239" t="str">
        <f>IF(OR($F29="Equity - Publicly Traded", $F29="Equity - Private"), IF($A29&lt;&gt;"",IF(IFERROR('6. Position (at entry)'!W29,"")="", "",IFERROR('6. Position (at entry)'!W29,"")),""), IF($A29&lt;&gt;"",IF(IFERROR('6. Position (at entry)'!W29,"")="", "",IFERROR('6. Position (at entry)'!W29,"")),""))</f>
        <v/>
      </c>
      <c r="DW29" s="239" t="str">
        <f>IF(OR($F29="Equity - Publicly Traded", $F29="Equity - Private"), IF($A29&lt;&gt;"",IF(IFERROR('6. Position (at entry)'!X29,"")="", "",IFERROR('6. Position (at entry)'!X29,"")),""), IF($A29&lt;&gt;"",IF(IFERROR('6. Position (at entry)'!X29,"")="", "",IFERROR('6. Position (at entry)'!X29,"")),""))</f>
        <v/>
      </c>
      <c r="DX29" s="239" t="str">
        <f>IF(OR($F29="Equity - Publicly Traded", $F29="Equity - Private"), IF($A29&lt;&gt;"",IF(IFERROR('6. Position (at entry)'!Y29,"")="", "",IFERROR('6. Position (at entry)'!Y29,"")),""), IF($A29&lt;&gt;"",IF(IFERROR('6. Position (at entry)'!Y29,"")="", "",IFERROR('6. Position (at entry)'!Y29,"")),""))</f>
        <v/>
      </c>
      <c r="DY29" s="360" t="str">
        <f>IF($A29&lt;&gt;"",IF(IFERROR('6. Position (at entry)'!Z29,"")="", "",IFERROR('6. Position (at entry)'!Z29,"")),"")</f>
        <v/>
      </c>
      <c r="DZ29" s="76" t="str">
        <f>IF($A29&lt;&gt;"",IF(IFERROR('6. Position (at entry)'!AA29,"")="", "",IFERROR('6. Position (at entry)'!AA29,"")),"")</f>
        <v/>
      </c>
      <c r="EA29" s="76" t="str">
        <f>IF($A29&lt;&gt;"",IF(IFERROR('6. Position (at entry)'!AB29,"")="", "",IFERROR('6. Position (at entry)'!AB29,"")),"")</f>
        <v/>
      </c>
      <c r="EB29" s="78" t="str">
        <f>IF($A29&lt;&gt;"",IF(IFERROR('6. Position (at entry)'!AC29,"")="", "",IFERROR('6. Position (at entry)'!AC29,"")),"")</f>
        <v/>
      </c>
      <c r="EC29" s="78" t="str">
        <f>IF($A29&lt;&gt;"",IF(IFERROR('6. Position (at entry)'!AD29,"")="", "",IFERROR('6. Position (at entry)'!AD29,"")),"")</f>
        <v/>
      </c>
      <c r="ED29" s="226" t="str">
        <f>IF($A29&lt;&gt;"",IF(IFERROR('6. Position (at entry)'!AE29,"")="", "",IFERROR('6. Position (at entry)'!AE29,"")),"")</f>
        <v/>
      </c>
      <c r="EE29" s="80" t="str">
        <f>IF($A29&lt;&gt;"",IF(IFERROR('6. Position (at entry)'!AF29,"")="", "",IFERROR('6. Position (at entry)'!AF29,"")),"")</f>
        <v/>
      </c>
      <c r="EF29" s="80" t="str">
        <f>IF($A29&lt;&gt;"",IF(IFERROR('6. Position (at entry)'!AG29,"")="", "",IFERROR('6. Position (at entry)'!AG29,"")),"")</f>
        <v/>
      </c>
      <c r="EG29" s="80" t="str">
        <f>IF($A29&lt;&gt;"",IF(IFERROR('6. Position (at entry)'!AH29,"")="", "",IFERROR('6. Position (at entry)'!AH29,"")),"")</f>
        <v/>
      </c>
      <c r="EH29" s="360" t="str">
        <f>IF($A29&lt;&gt;"",IF(IFERROR('6. Position (at entry)'!AI29,"")="", "",IFERROR('6. Position (at entry)'!AI29,"")),"")</f>
        <v/>
      </c>
    </row>
    <row r="30" spans="1:138" ht="15" customHeight="1" x14ac:dyDescent="0.2">
      <c r="A30" s="16" t="str">
        <f>IF(ISBLANK('6. Position (at entry)'!A30), "", '6. Position (at entry)'!A30)</f>
        <v/>
      </c>
      <c r="B30" s="347" t="str">
        <f>IF($A30&lt;&gt;"",IF(IFERROR('6. Position (at entry)'!B30,"")="", "Mandatory: Tab 6",IFERROR('6. Position (at entry)'!B30,"")),"")</f>
        <v/>
      </c>
      <c r="C30" s="16" t="str">
        <f>IF($A30&lt;&gt;"",IF(IFERROR(VLOOKUP($A30, '4. Company (at entry)'!$1:$1048576,2,FALSE),"")="","Mandatory: Tab 4",IFERROR(VLOOKUP($A30, '4. Company (at entry)'!$1:$1048576,2,FALSE),"")), "")</f>
        <v/>
      </c>
      <c r="D30" s="16" t="str">
        <f>IF($A30&lt;&gt;"",IF(IFERROR('7. Position (current_at exit)'!D30,"")="", "Mandatory: Tab 7",IFERROR('7. Position (current_at exit)'!D30,"")),"")</f>
        <v/>
      </c>
      <c r="E30" s="16" t="str">
        <f>IF($A30&lt;&gt;"",IF(IFERROR('7. Position (current_at exit)'!E30,"")="", "Mandatory: Tab 7",IFERROR('7. Position (current_at exit)'!E30,"")),"")</f>
        <v/>
      </c>
      <c r="F30" s="16" t="str">
        <f>IF($A30&lt;&gt;"",IF(IFERROR('6. Position (at entry)'!D30,"")="", "Mandatory: Tab 6",IFERROR('6. Position (at entry)'!D30,"")),"")</f>
        <v/>
      </c>
      <c r="G30" s="16" t="str">
        <f>IF($A30&lt;&gt;"",IF(IFERROR('6. Position (at entry)'!E30,"")="", "Mandatory: Tab 6",IFERROR('6. Position (at entry)'!E30,"")),"")</f>
        <v/>
      </c>
      <c r="H30" s="16" t="str">
        <f>IF($A30&lt;&gt;"",IF(IFERROR('6. Position (at entry)'!F30,"")="", "Mandatory: Tab 6",IFERROR('6. Position (at entry)'!F30,"")),"")</f>
        <v/>
      </c>
      <c r="I30" s="16" t="str">
        <f>IF($A30&lt;&gt;"",IF(IFERROR('6. Position (at entry)'!G30,"")="", "Mandatory: Tab 6",IFERROR('6. Position (at entry)'!G30,"")),"")</f>
        <v/>
      </c>
      <c r="J30" s="16" t="str">
        <f>IF($A30&lt;&gt;"",IF(IFERROR('6. Position (at entry)'!H30,"")="", "Mandatory: Tab 6",IFERROR('6. Position (at entry)'!H30,"")),"")</f>
        <v/>
      </c>
      <c r="K30" s="159" t="str">
        <f>IF($A30&lt;&gt;"",IF(IFERROR('6. Position (at entry)'!I30,"")="", "Mandatory: Tab 6",IFERROR('6. Position (at entry)'!I30,"")),"")</f>
        <v/>
      </c>
      <c r="L30" s="16" t="str">
        <f>IF($A30&lt;&gt;"",IF(IFERROR('6. Position (at entry)'!J30,"")="", "Mandatory: Tab 6",IFERROR('6. Position (at entry)'!J30,"")),"")</f>
        <v/>
      </c>
      <c r="M30" s="16" t="str">
        <f>IF($A30&lt;&gt;"",IF(IFERROR('6. Position (at entry)'!K30,"")="", "Mandatory: Tab 6",IFERROR('6. Position (at entry)'!K30,"")),"")</f>
        <v/>
      </c>
      <c r="N30" s="16" t="str">
        <f>IF($A30&lt;&gt;"",IF(IFERROR('6. Position (at entry)'!L30,"")="", "",IFERROR('6. Position (at entry)'!L30,"")),"")</f>
        <v/>
      </c>
      <c r="O30" s="360" t="str">
        <f>IF($A30&lt;&gt;"",IF(IFERROR('6. Position (at entry)'!M30,"")="", "",IFERROR('6. Position (at entry)'!M30,"")),"")</f>
        <v/>
      </c>
      <c r="P30" s="16" t="str">
        <f>IF($A30&lt;&gt;"",IF(IFERROR(VLOOKUP($A30,'5. Company (current_at exit)'!$1:$1048576,3,FALSE),"")="","",IFERROR(VLOOKUP($A30,'5. Company (current_at exit)'!$1:$1048576,3,FALSE),"")), "")</f>
        <v/>
      </c>
      <c r="Q30" s="16" t="str">
        <f>IF($A30&lt;&gt;"",IF(IFERROR(VLOOKUP($A30,'5. Company (current_at exit)'!$1:$1048576,4,FALSE),"")="","",IFERROR(VLOOKUP($A30,'5. Company (current_at exit)'!$1:$1048576,4,FALSE),"")), "")</f>
        <v/>
      </c>
      <c r="R30" s="16" t="str">
        <f>IF($A30&lt;&gt;"",IF(IFERROR(VLOOKUP($A30,'5. Company (current_at exit)'!$1:$1048576,5,FALSE),"")="","",IFERROR(VLOOKUP($A30,'5. Company (current_at exit)'!$1:$1048576,5,FALSE),"")), "")</f>
        <v/>
      </c>
      <c r="S30" s="16" t="str">
        <f>IF($A30&lt;&gt;"",IF(IFERROR(VLOOKUP($A30,'5. Company (current_at exit)'!$1:$1048576,6,FALSE),"")="","",IFERROR(VLOOKUP($A30,'5. Company (current_at exit)'!$1:$1048576,6,FALSE),"")), "")</f>
        <v/>
      </c>
      <c r="T30" s="16" t="str">
        <f>IF($A30&lt;&gt;"",IF(IFERROR(VLOOKUP($A30,'5. Company (current_at exit)'!$1:$1048576,7,FALSE),"")="","Mandatory: Tab 5",IFERROR(VLOOKUP($A30,'5. Company (current_at exit)'!$1:$1048576,7,FALSE),"")), "")</f>
        <v/>
      </c>
      <c r="U30" s="72" t="str">
        <f>IF($A30&lt;&gt;"",IF(IFERROR(VLOOKUP($A30,'5. Company (current_at exit)'!$1:$1048576,8,FALSE),"")="","Mandatory: Tab 5",IFERROR(VLOOKUP($A30,'5. Company (current_at exit)'!$1:$1048576,8,FALSE),"")), "")</f>
        <v/>
      </c>
      <c r="V30" s="16" t="str">
        <f>IF($A30&lt;&gt;"",IF(IFERROR(VLOOKUP($A30,'5. Company (current_at exit)'!$1:$1048576,9,FALSE),"")="","",IFERROR(VLOOKUP($A30,'5. Company (current_at exit)'!$1:$1048576,9,FALSE),"")), "")</f>
        <v/>
      </c>
      <c r="W30" s="16" t="str">
        <f>IF($A30&lt;&gt;"",IF(IFERROR(VLOOKUP($A30,'5. Company (current_at exit)'!$1:$1048576,10,FALSE),"")="","Mandatory: Tab 5",IFERROR(VLOOKUP($A30,'5. Company (current_at exit)'!$1:$1048576,10,FALSE),"")), "")</f>
        <v/>
      </c>
      <c r="X30" s="73" t="str">
        <f>IF($A30&lt;&gt;"",IF(IFERROR(VLOOKUP($A30,'5. Company (current_at exit)'!$1:$1048576,11,FALSE),"")="","Mandatory: Tab 5",IFERROR(VLOOKUP($A30,'5. Company (current_at exit)'!$1:$1048576,11,FALSE),"")), "")</f>
        <v/>
      </c>
      <c r="Y30" s="73" t="str">
        <f>IF($A30&lt;&gt;"",IF(IFERROR(VLOOKUP($A30,'5. Company (current_at exit)'!$1:$1048576,12,FALSE),"")="","",IFERROR(VLOOKUP($A30,'5. Company (current_at exit)'!$1:$1048576,12,FALSE),"")), "")</f>
        <v/>
      </c>
      <c r="Z30" s="73" t="str">
        <f>IF($A30&lt;&gt;"",IF(IFERROR(VLOOKUP($A30,'5. Company (current_at exit)'!$1:$1048576,13,FALSE),"")="","",IFERROR(VLOOKUP($A30,'5. Company (current_at exit)'!$1:$1048576,13,FALSE),"")), "")</f>
        <v/>
      </c>
      <c r="AA30" s="16" t="str">
        <f>IF($A30&lt;&gt;"",IF(IFERROR(VLOOKUP($A30,'5. Company (current_at exit)'!$1:$1048576,14,FALSE),"")="","Mandatory: Tab 5",IFERROR(VLOOKUP($A30,'5. Company (current_at exit)'!$1:$1048576,14,FALSE),"")), "")</f>
        <v/>
      </c>
      <c r="AB30" s="16" t="str">
        <f>IF($A30&lt;&gt;"",IF(IFERROR(VLOOKUP($A30,'5. Company (current_at exit)'!$1:$1048576,15,FALSE),"")="","Mandatory: Tab 5",IFERROR(VLOOKUP($A30,'5. Company (current_at exit)'!$1:$1048576,15,FALSE),"")), "")</f>
        <v/>
      </c>
      <c r="AC30" s="76" t="str">
        <f>IF($A30&lt;&gt;"",IF(IFERROR(VLOOKUP($A30,'5. Company (current_at exit)'!$1:$1048576,16,FALSE),"")="","",IFERROR(VLOOKUP($A30,'5. Company (current_at exit)'!$1:$1048576,16,FALSE),"")), "")</f>
        <v/>
      </c>
      <c r="AD30" s="16" t="str">
        <f>IF($A30&lt;&gt;"",IF(IFERROR(VLOOKUP($A30,'5. Company (current_at exit)'!$1:$1048576,17,FALSE),"")="","",IFERROR(VLOOKUP($A30,'5. Company (current_at exit)'!$1:$1048576,17,FALSE),"")), "")</f>
        <v/>
      </c>
      <c r="AE30" s="401" t="str">
        <f>IF($A30&lt;&gt;"",IF(IFERROR(VLOOKUP($A30,'5. Company (current_at exit)'!$1:$1048576,18,FALSE),"")="","",IFERROR(VLOOKUP($A30,'5. Company (current_at exit)'!$1:$1048576,18,FALSE),"")), "")</f>
        <v/>
      </c>
      <c r="AF30" s="16" t="str">
        <f>IF($A30&lt;&gt;"",IF(IFERROR(VLOOKUP($A30,'5. Company (current_at exit)'!$1:$1048576,19,FALSE),"")="","Mandatory: Tab 5",IFERROR(VLOOKUP($A30,'5. Company (current_at exit)'!$1:$1048576,19,FALSE),"")), "")</f>
        <v/>
      </c>
      <c r="AG30" s="159" t="str">
        <f>IF($AF30="Yes",IF($A30&lt;&gt;"",IF(IFERROR(VLOOKUP($A30,'5. Company (current_at exit)'!$1:$1048576,20,FALSE),"")="","Mandatory: Tab 5",IFERROR(VLOOKUP($A30,'5. Company (current_at exit)'!$1:$1048576,20,FALSE),"")), ""),IF($A30&lt;&gt;"",IF(IFERROR(VLOOKUP($A30,'5. Company (current_at exit)'!$1:$1048576,20,FALSE),"")="","",IFERROR(VLOOKUP($A30,'5. Company (current_at exit)'!$1:$1048576,20,FALSE),"")), ""))</f>
        <v/>
      </c>
      <c r="AH30" s="159" t="str">
        <f>IF($AF30="Yes",IF($A30&lt;&gt;"",IF(IFERROR(VLOOKUP($A30,'5. Company (current_at exit)'!$1:$1048576,21,FALSE),"")="","Mandatory: Tab 5",IFERROR(VLOOKUP($A30,'5. Company (current_at exit)'!$1:$1048576,21,FALSE),"")), ""),IF($A30&lt;&gt;"",IF(IFERROR(VLOOKUP($A30,'5. Company (current_at exit)'!$1:$1048576,21,FALSE),"")="","",IFERROR(VLOOKUP($A30,'5. Company (current_at exit)'!$1:$1048576,21,FALSE),"")), ""))</f>
        <v/>
      </c>
      <c r="AI30" s="69" t="str">
        <f>IF($AF30="Yes",IF($A30&lt;&gt;"",IF(IFERROR(VLOOKUP($A30,'5. Company (current_at exit)'!$1:$1048576,22,FALSE),"")="","Mandatory: Tab 5",IFERROR(VLOOKUP($A30,'5. Company (current_at exit)'!$1:$1048576,22,FALSE),"")), ""),IF($A30&lt;&gt;"",IF(IFERROR(VLOOKUP($A30,'5. Company (current_at exit)'!$1:$1048576,22,FALSE),"")="","",IFERROR(VLOOKUP($A30,'5. Company (current_at exit)'!$1:$1048576,22,FALSE),"")), ""))</f>
        <v/>
      </c>
      <c r="AJ30" s="69" t="str">
        <f>IF($AF30="Yes",IF($A30&lt;&gt;"",IF(IFERROR(VLOOKUP($A30,'5. Company (current_at exit)'!$1:$1048576,23,FALSE),"")="","Mandatory: Tab 5",IFERROR(VLOOKUP($A30,'5. Company (current_at exit)'!$1:$1048576,23,FALSE),"")), ""),IF($A30&lt;&gt;"",IF(IFERROR(VLOOKUP($A30,'5. Company (current_at exit)'!$1:$1048576,23,FALSE),"")="","",IFERROR(VLOOKUP($A30,'5. Company (current_at exit)'!$1:$1048576,23,FALSE),"")), ""))</f>
        <v/>
      </c>
      <c r="AK30" s="159" t="str">
        <f>IF($AF30="Yes",IF($A30&lt;&gt;"",IF(IFERROR(VLOOKUP($A30,'5. Company (current_at exit)'!$1:$1048576,24,FALSE),"")="","",IFERROR(VLOOKUP($A30,'5. Company (current_at exit)'!$1:$1048576,24,FALSE),"")), ""),IF($A30&lt;&gt;"",IF(IFERROR(VLOOKUP($A30,'5. Company (current_at exit)'!$1:$1048576,24,FALSE),"")="","",IFERROR(VLOOKUP($A30,'5. Company (current_at exit)'!$1:$1048576,24,FALSE),"")), ""))</f>
        <v/>
      </c>
      <c r="AL30" s="403" t="str">
        <f>IF($A30&lt;&gt;"",IF(IFERROR(VLOOKUP($A30,'5. Company (current_at exit)'!$1:$1048576,25,FALSE),"")="","",IFERROR(VLOOKUP($A30,'5. Company (current_at exit)'!$1:$1048576,25,FALSE),"")), "")</f>
        <v/>
      </c>
      <c r="AM30" s="17" t="str">
        <f>IF($A30&lt;&gt;"",IF(IFERROR(VLOOKUP($A30,'5. Company (current_at exit)'!$1:$1048576,26,FALSE),"")="","Mandatory: Tab 5",IFERROR(VLOOKUP($A30,'5. Company (current_at exit)'!$1:$1048576,26,FALSE),"")), "")</f>
        <v/>
      </c>
      <c r="AN30" s="17" t="str">
        <f>IF($A30&lt;&gt;"",IF(IFERROR(VLOOKUP($A30,'5. Company (current_at exit)'!$1:$1048576,27,FALSE),"")="","Mandatory: Tab 5",IFERROR(VLOOKUP($A30,'5. Company (current_at exit)'!$1:$1048576,27,FALSE),"")), "")</f>
        <v/>
      </c>
      <c r="AO30" s="17" t="str">
        <f>IF($A30&lt;&gt;"",IF(IFERROR(VLOOKUP($A30,'5. Company (current_at exit)'!$1:$1048576,28,FALSE),"")="","Mandatory: Tab 5",IFERROR(VLOOKUP($A30,'5. Company (current_at exit)'!$1:$1048576,28,FALSE),"")), "")</f>
        <v/>
      </c>
      <c r="AP30" s="17" t="str">
        <f>IF($A30&lt;&gt;"",IF(IFERROR(VLOOKUP($A30,'5. Company (current_at exit)'!$1:$1048576,29,FALSE),"")="","Mandatory: Tab 5",IFERROR(VLOOKUP($A30,'5. Company (current_at exit)'!$1:$1048576,29,FALSE),"")), "")</f>
        <v/>
      </c>
      <c r="AQ30" s="17" t="str">
        <f>IF($A30&lt;&gt;"",IF(IFERROR(VLOOKUP($A30,'5. Company (current_at exit)'!$1:$1048576,30,FALSE),"")="","Mandatory: Tab 5",IFERROR(VLOOKUP($A30,'5. Company (current_at exit)'!$1:$1048576,30,FALSE),"")), "")</f>
        <v/>
      </c>
      <c r="AR30" s="17" t="str">
        <f>IF($A30&lt;&gt;"",IF(IFERROR(VLOOKUP($A30,'5. Company (current_at exit)'!$1:$1048576,31,FALSE),"")="","Mandatory: Tab 5",IFERROR(VLOOKUP($A30,'5. Company (current_at exit)'!$1:$1048576,31,FALSE),"")), "")</f>
        <v/>
      </c>
      <c r="AS30" s="17" t="str">
        <f>IF($A30&lt;&gt;"",IF(IFERROR(VLOOKUP($A30,'5. Company (current_at exit)'!$1:$1048576,32,FALSE),"")="","Mandatory: Tab 5",IFERROR(VLOOKUP($A30,'5. Company (current_at exit)'!$1:$1048576,32,FALSE),"")), "")</f>
        <v/>
      </c>
      <c r="AT30" s="17" t="str">
        <f>IF($A30&lt;&gt;"",IF(IFERROR(VLOOKUP($A30,'5. Company (current_at exit)'!$1:$1048576,33,FALSE),"")="","Mandatory: Tab 5",IFERROR(VLOOKUP($A30,'5. Company (current_at exit)'!$1:$1048576,33,FALSE),"")), "")</f>
        <v/>
      </c>
      <c r="AU30" s="17" t="str">
        <f>IF($A30&lt;&gt;"",IF(IFERROR(VLOOKUP($A30,'5. Company (current_at exit)'!$1:$1048576,34,FALSE),"")="","",IFERROR(VLOOKUP($A30,'5. Company (current_at exit)'!$1:$1048576,34,FALSE),"")), "")</f>
        <v/>
      </c>
      <c r="AV30" s="241" t="str">
        <f>IF($A30&lt;&gt;"",IF(IFERROR(VLOOKUP($A30,'5. Company (current_at exit)'!$1:$1048576,35,FALSE),"")="","",IFERROR(VLOOKUP($A30,'5. Company (current_at exit)'!$1:$1048576,35,FALSE),"")), "")</f>
        <v/>
      </c>
      <c r="AW30" s="17" t="str">
        <f>IF($D30="Fully Exited",IF($A30&lt;&gt;"",IF(IFERROR(VLOOKUP($A30,'5. Company (current_at exit)'!$1:$1048576,36,FALSE),"")="","",IFERROR(VLOOKUP($A30,'5. Company (current_at exit)'!$1:$1048576,36,FALSE),"")), ""),IF($A30&lt;&gt;"",IF(IFERROR(VLOOKUP($A30,'5. Company (current_at exit)'!$1:$1048576,36,FALSE),"")="","",IFERROR(VLOOKUP($A30,'5. Company (current_at exit)'!$1:$1048576,36,FALSE),"")), ""))</f>
        <v/>
      </c>
      <c r="AX30" s="239" t="str">
        <f>IF($A30&lt;&gt;"",IF(IFERROR(VLOOKUP($A30,'5. Company (current_at exit)'!$1:$1048576,37,FALSE),"")="","",IFERROR(VLOOKUP($A30,'5. Company (current_at exit)'!$1:$1048576,37,FALSE),"")), "")</f>
        <v/>
      </c>
      <c r="AY30" s="204" t="str">
        <f>IF($A30&lt;&gt;"",IF(IFERROR(VLOOKUP($A30,'5. Company (current_at exit)'!$1:$1048576,38,FALSE),"")="","",IFERROR(VLOOKUP($A30,'5. Company (current_at exit)'!$1:$1048576,38,FALSE),"")), "")</f>
        <v/>
      </c>
      <c r="AZ30" s="244" t="str">
        <f>IF($A30&lt;&gt;"",IF(IFERROR(VLOOKUP($A30,'5. Company (current_at exit)'!$1:$1048576,39,FALSE),"")="","",IFERROR(VLOOKUP($A30,'5. Company (current_at exit)'!$1:$1048576,39,FALSE),"")), "")</f>
        <v/>
      </c>
      <c r="BA30" s="244" t="str">
        <f>IF($A30&lt;&gt;"",IF(IFERROR(VLOOKUP($A30,'5. Company (current_at exit)'!$1:$1048576,40,FALSE),"")="","",IFERROR(VLOOKUP($A30,'5. Company (current_at exit)'!$1:$1048576,40,FALSE),"")), "")</f>
        <v/>
      </c>
      <c r="BB30" s="244" t="str">
        <f>IF($A30&lt;&gt;"",IF(IFERROR(VLOOKUP($A30,'5. Company (current_at exit)'!$1:$1048576,41,FALSE),"")="","",IFERROR(VLOOKUP($A30,'5. Company (current_at exit)'!$1:$1048576,41,FALSE),"")), "")</f>
        <v/>
      </c>
      <c r="BC30" s="76" t="str">
        <f>IF($A30&lt;&gt;"",IF(IFERROR(VLOOKUP($A30,'5. Company (current_at exit)'!$1:$1048576,42,FALSE),"")="","",IFERROR(VLOOKUP($A30,'5. Company (current_at exit)'!$1:$1048576,42,FALSE),"")), "")</f>
        <v/>
      </c>
      <c r="BD30" s="76" t="str">
        <f>IF($A30&lt;&gt;"",IF(IFERROR(VLOOKUP($A30,'5. Company (current_at exit)'!$1:$1048576,43,FALSE),"")="","",IFERROR(VLOOKUP($A30,'5. Company (current_at exit)'!$1:$1048576,43,FALSE),"")), "")</f>
        <v/>
      </c>
      <c r="BE30" s="239" t="str">
        <f>IF($A30&lt;&gt;"",IF(IFERROR(VLOOKUP($A30,'5. Company (current_at exit)'!$1:$1048576,44,FALSE),"")="","",IFERROR(VLOOKUP($A30,'5. Company (current_at exit)'!$1:$1048576,44,FALSE),"")), "")</f>
        <v/>
      </c>
      <c r="BF30" s="239" t="str">
        <f>IF($A30&lt;&gt;"",IF(IFERROR(VLOOKUP($A30,'5. Company (current_at exit)'!$1:$1048576,45,FALSE),"")="","",IFERROR(VLOOKUP($A30,'5. Company (current_at exit)'!$1:$1048576,45,FALSE),"")), "")</f>
        <v/>
      </c>
      <c r="BG30" s="239" t="str">
        <f>IF($A30&lt;&gt;"",IF(IFERROR(VLOOKUP($A30,'5. Company (current_at exit)'!$1:$1048576,46,FALSE),"")="","",IFERROR(VLOOKUP($A30,'5. Company (current_at exit)'!$1:$1048576,46,FALSE),"")), "")</f>
        <v/>
      </c>
      <c r="BH30" s="239" t="str">
        <f>IF($A30&lt;&gt;"",IF(IFERROR(VLOOKUP($A30,'5. Company (current_at exit)'!$1:$1048576,47,FALSE),"")="","",IFERROR(VLOOKUP($A30,'5. Company (current_at exit)'!$1:$1048576,47,FALSE),"")), "")</f>
        <v/>
      </c>
      <c r="BI30" s="239" t="str">
        <f>IF($A30&lt;&gt;"",IF(IFERROR(VLOOKUP($A30,'5. Company (current_at exit)'!$1:$1048576,48,FALSE),"")="","",IFERROR(VLOOKUP($A30,'5. Company (current_at exit)'!$1:$1048576,48,FALSE),"")), "")</f>
        <v/>
      </c>
      <c r="BJ30" s="360" t="str">
        <f>IF($A30&lt;&gt;"",IF(IFERROR(VLOOKUP($A30,'5. Company (current_at exit)'!$1:$1048576,49,FALSE),"")="","",IFERROR(VLOOKUP($A30,'5. Company (current_at exit)'!$1:$1048576,49,FALSE),"")), "")</f>
        <v/>
      </c>
      <c r="BK30" s="76" t="str">
        <f>IF($A30&lt;&gt;"",IF(IFERROR(VLOOKUP($A30,'5. Company (current_at exit)'!$1:$1048576,50,FALSE),"")="","Mandatory: Tab 5",IFERROR(VLOOKUP($A30,'5. Company (current_at exit)'!$1:$1048576,50,FALSE),"")), "")</f>
        <v/>
      </c>
      <c r="BL30" s="483" t="str">
        <f>IF($A30&lt;&gt;"",IF(IFERROR(VLOOKUP($A30,'5. Company (current_at exit)'!$1:$1048576,51,FALSE),"")="","Mandatory: Tab 5",IFERROR(VLOOKUP($A30,'5. Company (current_at exit)'!$1:$1048576,51,FALSE),"")), "")</f>
        <v/>
      </c>
      <c r="BM30" s="483" t="str">
        <f>IF($A30&lt;&gt;"",IF(IFERROR(VLOOKUP($A30,'5. Company (current_at exit)'!$1:$1048576,52,FALSE),"")="","Mandatory: Tab 5",IFERROR(VLOOKUP($A30,'5. Company (current_at exit)'!$1:$1048576,52,FALSE),"")), "")</f>
        <v/>
      </c>
      <c r="BN30" s="483" t="str">
        <f>IF($A30&lt;&gt;"",IF(IFERROR(VLOOKUP($A30,'5. Company (current_at exit)'!$1:$1048576,53,FALSE),"")="","Mandatory: Tab 5",IFERROR(VLOOKUP($A30,'5. Company (current_at exit)'!$1:$1048576,53,FALSE),"")), "")</f>
        <v/>
      </c>
      <c r="BO30" s="360" t="str">
        <f>IF($A30&lt;&gt;"",IF(IFERROR(VLOOKUP($A30,'5. Company (current_at exit)'!$1:$1048576,54,FALSE),"")="","",IFERROR(VLOOKUP($A30,'5. Company (current_at exit)'!$1:$1048576,54,FALSE),"")), "")</f>
        <v/>
      </c>
      <c r="BP30" s="17" t="str">
        <f>IF($A30&lt;&gt;"",IF(IFERROR(VLOOKUP($A30, '4. Company (at entry)'!$1:$1048576,3,FALSE),"")="","Mandatory: Tab 4",IFERROR(VLOOKUP($A30, '4. Company (at entry)'!$1:$1048576,3,FALSE),"")), "")</f>
        <v/>
      </c>
      <c r="BQ30" s="17" t="str">
        <f>IF($A30&lt;&gt;"",IF(IFERROR(VLOOKUP($A30, '4. Company (at entry)'!$1:$1048576,4,FALSE),"")="","Mandatory: Tab 4",IFERROR(VLOOKUP($A30, '4. Company (at entry)'!$1:$1048576,4,FALSE),"")), "")</f>
        <v/>
      </c>
      <c r="BR30" s="17" t="str">
        <f>IF($A30&lt;&gt;"",IF(IFERROR(VLOOKUP($A30, '4. Company (at entry)'!$1:$1048576,5,FALSE),"")="","Mandatory: Tab 4",IFERROR(VLOOKUP($A30, '4. Company (at entry)'!$1:$1048576,5,FALSE),"")), "")</f>
        <v/>
      </c>
      <c r="BS30" s="17" t="str">
        <f>IF($A30&lt;&gt;"",IF(IFERROR(VLOOKUP($A30, '4. Company (at entry)'!$1:$1048576,6,FALSE),"")="","Mandatory: Tab 4",IFERROR(VLOOKUP($A30, '4. Company (at entry)'!$1:$1048576,6,FALSE),"")), "")</f>
        <v/>
      </c>
      <c r="BT30" s="17" t="str">
        <f>IF($A30&lt;&gt;"",IF(IFERROR(VLOOKUP($A30, '4. Company (at entry)'!$1:$1048576,7,FALSE),"")="","Mandatory: Tab 4",IFERROR(VLOOKUP($A30, '4. Company (at entry)'!$1:$1048576,7,FALSE),"")), "")</f>
        <v/>
      </c>
      <c r="BU30" s="17" t="str">
        <f>IF($A30&lt;&gt;"",IF(IFERROR(VLOOKUP($A30, '4. Company (at entry)'!$1:$1048576,8,FALSE),"")="","Mandatory: Tab 4",IFERROR(VLOOKUP($A30, '4. Company (at entry)'!$1:$1048576,8,FALSE),"")), "")</f>
        <v/>
      </c>
      <c r="BV30" s="17" t="str">
        <f>IF($A30&lt;&gt;"",IF(IFERROR(VLOOKUP($A30, '4. Company (at entry)'!$1:$1048576,9,FALSE),"")="","Mandatory: Tab 4",IFERROR(VLOOKUP($A30, '4. Company (at entry)'!$1:$1048576,9,FALSE),"")), "")</f>
        <v/>
      </c>
      <c r="BW30" s="17" t="str">
        <f>IF($A30&lt;&gt;"",IF(IFERROR(VLOOKUP($A30, '4. Company (at entry)'!$1:$1048576,10,FALSE),"")="","",IFERROR(VLOOKUP($A30, '4. Company (at entry)'!$1:$1048576,10,FALSE),"")), "")</f>
        <v/>
      </c>
      <c r="BX30" s="208" t="str">
        <f>IF($A30&lt;&gt;"",IF(IFERROR(VLOOKUP($A30, '4. Company (at entry)'!$1:$1048576,11,FALSE),"")="","",IFERROR(VLOOKUP($A30, '4. Company (at entry)'!$1:$1048576,11,FALSE),"")), "")</f>
        <v/>
      </c>
      <c r="BY30" s="17" t="str">
        <f>IF($A30&lt;&gt;"",IF(IFERROR(VLOOKUP($A30, '4. Company (at entry)'!$1:$1048576,12,FALSE),"")="","",IFERROR(VLOOKUP($A30, '4. Company (at entry)'!$1:$1048576,12,FALSE),"")), "")</f>
        <v/>
      </c>
      <c r="BZ30" s="360" t="str">
        <f>IF($A30&lt;&gt;"",IF(IFERROR(VLOOKUP($A30, '4. Company (at entry)'!$1:$1048576,13,FALSE),"")="","",IFERROR(VLOOKUP($A30, '4. Company (at entry)'!$1:$1048576,13,FALSE),"")), "")</f>
        <v/>
      </c>
      <c r="CA30" s="17" t="str">
        <f>IF($A30&lt;&gt;"",IF(IFERROR('7. Position (current_at exit)'!F30,"")="", "Mandatory: Tab 7",IFERROR('7. Position (current_at exit)'!F30,"")),"")</f>
        <v/>
      </c>
      <c r="CB30" s="17" t="str">
        <f>IF($D30&lt;&gt;"Pending, Subsequently Closed",IF($A30&lt;&gt;"",IF(IFERROR('7. Position (current_at exit)'!G30,"")="", "Mandatory: Tab 7",IFERROR('7. Position (current_at exit)'!G30,"")),""), IF($A30&lt;&gt;"",IF(IFERROR('7. Position (current_at exit)'!G30,"")="", "",IFERROR('7. Position (current_at exit)'!G30,"")),""))</f>
        <v/>
      </c>
      <c r="CC30" s="17" t="str">
        <f>IF($D30&lt;&gt;"Pending, Subsequently Closed",IF($A30&lt;&gt;"",IF(IFERROR('7. Position (current_at exit)'!H30,"")="", "Mandatory: Tab 7",IFERROR('7. Position (current_at exit)'!H30,"")),""), IF($A30&lt;&gt;"",IF(IFERROR('7. Position (current_at exit)'!H30,"")="", "",IFERROR('7. Position (current_at exit)'!H30,"")),""))</f>
        <v/>
      </c>
      <c r="CD30" s="17" t="str">
        <f>IF($D30&lt;&gt;"Pending, Subsequently Closed",IF($A30&lt;&gt;"",IF(IFERROR('7. Position (current_at exit)'!I30,"")="", "Mandatory: Tab 7",IFERROR('7. Position (current_at exit)'!I30,"")),""), IF($A30&lt;&gt;"",IF(IFERROR('7. Position (current_at exit)'!I30,"")="", "",IFERROR('7. Position (current_at exit)'!I30,"")),""))</f>
        <v/>
      </c>
      <c r="CE30" s="17" t="str">
        <f>IF($D30&lt;&gt;"Pending, Subsequently Closed",IF($A30&lt;&gt;"",IF(IFERROR('7. Position (current_at exit)'!J30,"")="", "Mandatory: Tab 7",IFERROR('7. Position (current_at exit)'!J30,"")),""), IF($A30&lt;&gt;"",IF(IFERROR('7. Position (current_at exit)'!J30,"")="", "",IFERROR('7. Position (current_at exit)'!J30,"")),""))</f>
        <v/>
      </c>
      <c r="CF30" s="208" t="str">
        <f>IF($D30&lt;&gt;"Pending, Subsequently Closed",IF($A30&lt;&gt;"",IF(IFERROR('7. Position (current_at exit)'!K30,"")="", "Mandatory: Tab 7",IFERROR('7. Position (current_at exit)'!K30,"")),""), IF($A30&lt;&gt;"",IF(IFERROR('7. Position (current_at exit)'!K30,"")="", "",IFERROR('7. Position (current_at exit)'!K30,"")),""))</f>
        <v/>
      </c>
      <c r="CG30" s="186" t="str">
        <f>IF($D30&lt;&gt;"Pending, Subsequently Closed",IF($A30&lt;&gt;"",IF(IFERROR('7. Position (current_at exit)'!L30,"")="", "Mandatory: Tab 7",IFERROR('7. Position (current_at exit)'!L30,"")),""), IF($A30&lt;&gt;"",IF(IFERROR('7. Position (current_at exit)'!L30,"")="", "",IFERROR('7. Position (current_at exit)'!L30,"")),""))</f>
        <v/>
      </c>
      <c r="CH30" s="186" t="str">
        <f>IF($D30&lt;&gt;"Pending, Subsequently Closed",IF($A30&lt;&gt;"",IF(IFERROR('7. Position (current_at exit)'!M30,"")="", "Mandatory: Tab 7",IFERROR('7. Position (current_at exit)'!M30,"")),""), IF($A30&lt;&gt;"",IF(IFERROR('7. Position (current_at exit)'!M30,"")="", "",IFERROR('7. Position (current_at exit)'!M30,"")),""))</f>
        <v/>
      </c>
      <c r="CI30" s="186" t="str">
        <f>IF($D30&lt;&gt;"Pending, Subsequently Closed",IF($A30&lt;&gt;"",IF(IFERROR('7. Position (current_at exit)'!N30,"")="", "Mandatory: Tab 7",IFERROR('7. Position (current_at exit)'!N30,"")),""), IF($A30&lt;&gt;"",IF(IFERROR('7. Position (current_at exit)'!N30,"")="", "",IFERROR('7. Position (current_at exit)'!N30,"")),""))</f>
        <v/>
      </c>
      <c r="CJ30" s="408" t="str">
        <f>IF($D30&lt;&gt;"Pending, Subsequently Closed",IF($A30&lt;&gt;"",IF(IFERROR('7. Position (current_at exit)'!O30,"")="", "Mandatory: Tab 7",IFERROR('7. Position (current_at exit)'!O30,"")),""), IF($A30&lt;&gt;"",IF(IFERROR('7. Position (current_at exit)'!O30,"")="", "",IFERROR('7. Position (current_at exit)'!O30,"")),""))</f>
        <v/>
      </c>
      <c r="CK30" s="408" t="str">
        <f>IF($D30&lt;&gt;"Pending, Subsequently Closed",IF($A30&lt;&gt;"",IF(IFERROR('7. Position (current_at exit)'!P30,"")="", "Mandatory: Tab 7",IFERROR('7. Position (current_at exit)'!P30,"")),""), IF($A30&lt;&gt;"",IF(IFERROR('7. Position (current_at exit)'!P30,"")="", "",IFERROR('7. Position (current_at exit)'!P30,"")),""))</f>
        <v/>
      </c>
      <c r="CL30" s="360" t="str">
        <f>IF($A30&lt;&gt;"",IF(IFERROR('7. Position (current_at exit)'!Q30,"")="", "",IFERROR('7. Position (current_at exit)'!Q30,"")),"")</f>
        <v/>
      </c>
      <c r="CM30" s="18" t="str">
        <f>IF($F30&lt;&gt;"Debt",IF($A30&lt;&gt;"",IF(IFERROR('7. Position (current_at exit)'!R30,"")="", "Mandatory: Tab 7",IFERROR('7. Position (current_at exit)'!R30,"")),""), IF($A30&lt;&gt;"",IF(IFERROR('7. Position (current_at exit)'!R30,"")="", "",IFERROR('7. Position (current_at exit)'!R30,"")),""))</f>
        <v/>
      </c>
      <c r="CN30" s="18" t="str">
        <f>IF($F30&lt;&gt;"Debt",IF($A30&lt;&gt;"",IF(IFERROR('7. Position (current_at exit)'!S30,"")="", "Mandatory: Tab 7",IFERROR('7. Position (current_at exit)'!S30,"")),""), IF($A30&lt;&gt;"",IF(IFERROR('7. Position (current_at exit)'!S30,"")="", "",IFERROR('7. Position (current_at exit)'!S30,"")),""))</f>
        <v/>
      </c>
      <c r="CO30" s="17" t="str">
        <f>IF($F30&lt;&gt;"Debt",IF($A30&lt;&gt;"",IF(IFERROR('7. Position (current_at exit)'!T30,"")="", "Mandatory: Tab 7",IFERROR('7. Position (current_at exit)'!T30,"")),""), IF($A30&lt;&gt;"",IF(IFERROR('7. Position (current_at exit)'!T30,"")="", "",IFERROR('7. Position (current_at exit)'!T30,"")),""))</f>
        <v/>
      </c>
      <c r="CP30" s="17" t="str">
        <f>IF($A30&lt;&gt;"",IF(IFERROR('7. Position (current_at exit)'!U30,"")="", "Mandatory: Tab 7",IFERROR('7. Position (current_at exit)'!U30,"")),"")</f>
        <v/>
      </c>
      <c r="CQ30" s="17" t="str">
        <f>IF($F30&lt;&gt;"Debt",IF($A30&lt;&gt;"",IF(IFERROR('7. Position (current_at exit)'!V30,"")="", "Mandatory: Tab 7",IFERROR('7. Position (current_at exit)'!V30,"")),""), IF($A30&lt;&gt;"",IF(IFERROR('7. Position (current_at exit)'!V30,"")="", "",IFERROR('7. Position (current_at exit)'!V30,"")),""))</f>
        <v/>
      </c>
      <c r="CR30" s="16" t="str">
        <f>IF($F30&lt;&gt;"Debt",IF($A30&lt;&gt;"",IF(IFERROR('7. Position (current_at exit)'!W30,"")="", "",IFERROR('7. Position (current_at exit)'!W30,"")),""), IF($A30&lt;&gt;"",IF(IFERROR('7. Position (current_at exit)'!W30,"")="", "",IFERROR('7. Position (current_at exit)'!W30,"")),""))</f>
        <v/>
      </c>
      <c r="CS30" s="80" t="str">
        <f>IF($A30&lt;&gt;"",IF(IFERROR('7. Position (current_at exit)'!X30,"")="", "",IFERROR('7. Position (current_at exit)'!X30,"")),"")</f>
        <v/>
      </c>
      <c r="CT30" s="360" t="str">
        <f>IF($A30&lt;&gt;"",IF(IFERROR('7. Position (current_at exit)'!Y30,"")="", "",IFERROR('7. Position (current_at exit)'!Y30,"")),"")</f>
        <v/>
      </c>
      <c r="CU30" s="159" t="str">
        <f>IF(OR($D30="Fully Exited, No Escrow", $D30="Fully Exited, Escrow Pending", $D30="Fully Exited, Subsequently Closed"), IF($A30&lt;&gt;"",IF(IFERROR('7. Position (current_at exit)'!Z30,"")="", "Mandatory: Tab 7",IFERROR('7. Position (current_at exit)'!Z30,"")),""), IF($A30&lt;&gt;"",IF(IFERROR('7. Position (current_at exit)'!Z30,"")="", "",IFERROR('7. Position (current_at exit)'!Z30,"")),""))</f>
        <v/>
      </c>
      <c r="CV30" s="159" t="str">
        <f>IF(OR($D30="Fully Exited, No Escrow", $D30="Fully Exited, Escrow Pending", $D30="Fully Exited, Subsequently Closed"), IF($A30&lt;&gt;"",IF(IFERROR('7. Position (current_at exit)'!AA30,"")="", "Mandatory: Tab 7",IFERROR('7. Position (current_at exit)'!AA30,"")),""), IF($A30&lt;&gt;"",IF(IFERROR('7. Position (current_at exit)'!AA30,"")="", "",IFERROR('7. Position (current_at exit)'!AA30,"")),""))</f>
        <v/>
      </c>
      <c r="CW30" s="16" t="str">
        <f>IF($D30="Fully Exited",IF($A30&lt;&gt;"",IF(IFERROR('7. Position (current_at exit)'!AB30,"")="", "",IFERROR('7. Position (current_at exit)'!AB30,"")),""), IF($A30&lt;&gt;"",IF(IFERROR('7. Position (current_at exit)'!AB30,"")="", "",IFERROR('7. Position (current_at exit)'!AB30,"")),""))</f>
        <v/>
      </c>
      <c r="CX30" s="360" t="str">
        <f>IF($A30&lt;&gt;"",IF(IFERROR('7. Position (current_at exit)'!AC30,"")="", "",IFERROR('7. Position (current_at exit)'!AC30,"")),"")</f>
        <v/>
      </c>
      <c r="CY30" s="16" t="str">
        <f>IF($D30&lt;&gt;"Pending, Subsequently Closed",IF($A30&lt;&gt;"",IF(IFERROR('7. Position (current_at exit)'!AD30,"")="", "Mandatory: Tab 7",IFERROR('7. Position (current_at exit)'!AD30,"")),""), IF($A30&lt;&gt;"",IF(IFERROR('7. Position (current_at exit)'!AD30,"")="", "",IFERROR('7. Position (current_at exit)'!AD30,"")),""))</f>
        <v/>
      </c>
      <c r="CZ30" s="187" t="str">
        <f>IF($A30&lt;&gt;"",IF(IFERROR('7. Position (current_at exit)'!AE30,"")="", "",IFERROR('7. Position (current_at exit)'!AE30,"")),"")</f>
        <v/>
      </c>
      <c r="DA30" s="76" t="str">
        <f>IF($A30&lt;&gt;"",IF(IFERROR('7. Position (current_at exit)'!AF30,"")="", "",IFERROR('7. Position (current_at exit)'!AF30,"")),"")</f>
        <v/>
      </c>
      <c r="DB30" s="239" t="str">
        <f>IF($A30&lt;&gt;"",IF(IFERROR('7. Position (current_at exit)'!AG30,"")="", "",IFERROR('7. Position (current_at exit)'!AG30,"")),"")</f>
        <v/>
      </c>
      <c r="DC30" s="165" t="str">
        <f>IF($A30&lt;&gt;"",IF(IFERROR('7. Position (current_at exit)'!AH30,"")="", "",IFERROR('7. Position (current_at exit)'!AH30,"")),"")</f>
        <v/>
      </c>
      <c r="DD30" s="165" t="str">
        <f>IF($A30&lt;&gt;"",IF(IFERROR('7. Position (current_at exit)'!AI30,"")="", "",IFERROR('7. Position (current_at exit)'!AI30,"")),"")</f>
        <v/>
      </c>
      <c r="DE30" s="360" t="str">
        <f>IF($A30&lt;&gt;"",IF(IFERROR('7. Position (current_at exit)'!AJ30,"")="", "",IFERROR('7. Position (current_at exit)'!AJ30,"")),"")</f>
        <v/>
      </c>
      <c r="DF30" s="16" t="str">
        <f>IF($A30&lt;&gt;"",IF(IFERROR('7. Position (current_at exit)'!AK30,"")="", "",IFERROR('7. Position (current_at exit)'!AK30,"")),"")</f>
        <v/>
      </c>
      <c r="DG30" s="187" t="str">
        <f>IF($A30&lt;&gt;"",IF(IFERROR('7. Position (current_at exit)'!AL30,"")="", "",IFERROR('7. Position (current_at exit)'!AL30,"")),"")</f>
        <v/>
      </c>
      <c r="DH30" s="76" t="str">
        <f>IF($A30&lt;&gt;"",IF(IFERROR('7. Position (current_at exit)'!AM30,"")="", "",IFERROR('7. Position (current_at exit)'!AM30,"")),"")</f>
        <v/>
      </c>
      <c r="DI30" s="239" t="str">
        <f>IF($A30&lt;&gt;"",IF(IFERROR('7. Position (current_at exit)'!AN30,"")="", "",IFERROR('7. Position (current_at exit)'!AN30,"")),"")</f>
        <v/>
      </c>
      <c r="DJ30" s="165" t="str">
        <f>IF($A30&lt;&gt;"",IF(IFERROR('7. Position (current_at exit)'!AO30,"")="", "",IFERROR('7. Position (current_at exit)'!AO30,"")),"")</f>
        <v/>
      </c>
      <c r="DK30" s="165" t="str">
        <f>IF($A30&lt;&gt;"",IF(IFERROR('7. Position (current_at exit)'!AP30,"")="", "",IFERROR('7. Position (current_at exit)'!AP30,"")),"")</f>
        <v/>
      </c>
      <c r="DL30" s="360" t="str">
        <f>IF($A30&lt;&gt;"",IF(IFERROR('7. Position (current_at exit)'!AQ30,"")="", "",IFERROR('7. Position (current_at exit)'!AQ30,"")),"")</f>
        <v/>
      </c>
      <c r="DM30" s="17" t="str">
        <f>IF(OR($F30="Equity - Publicly Traded", $F30="Equity - Private"), IF($A30&lt;&gt;"",IF(IFERROR('6. Position (at entry)'!N30,"")="", "Mandatory: Tab 6",IFERROR('6. Position (at entry)'!N30,"")),""), IF($A30&lt;&gt;"",IF(IFERROR('6. Position (at entry)'!N30,"")="", "",IFERROR('6. Position (at entry)'!N30,"")),""))</f>
        <v/>
      </c>
      <c r="DN30" s="17" t="str">
        <f>IF(OR($F30="Equity - Publicly Traded", $F30="Equity - Private"), IF($A30&lt;&gt;"",IF(IFERROR('6. Position (at entry)'!O30,"")="", "Mandatory: Tab 6",IFERROR('6. Position (at entry)'!O30,"")),""), IF($A30&lt;&gt;"",IF(IFERROR('6. Position (at entry)'!O30,"")="", "",IFERROR('6. Position (at entry)'!O30,"")),""))</f>
        <v/>
      </c>
      <c r="DO30" s="17" t="str">
        <f>IF(OR($F30="Equity - Publicly Traded", $F30="Equity - Private"), IF($A30&lt;&gt;"",IF(IFERROR('6. Position (at entry)'!P30,"")="", "Mandatory: Tab 6",IFERROR('6. Position (at entry)'!P30,"")),""), IF($A30&lt;&gt;"",IF(IFERROR('6. Position (at entry)'!P30,"")="", "",IFERROR('6. Position (at entry)'!P30,"")),""))</f>
        <v/>
      </c>
      <c r="DP30" s="17" t="str">
        <f>IF(OR($F30="Equity - Publicly Traded", $F30="Equity - Private"), IF($A30&lt;&gt;"",IF(IFERROR('6. Position (at entry)'!Q30,"")="", "Mandatory: Tab 6",IFERROR('6. Position (at entry)'!Q30,"")),""), IF($A30&lt;&gt;"",IF(IFERROR('6. Position (at entry)'!Q30,"")="", "",IFERROR('6. Position (at entry)'!Q30,"")),""))</f>
        <v/>
      </c>
      <c r="DQ30" s="18" t="str">
        <f>IF(OR($F30="Equity - Publicly Traded", $F30="Equity - Private"), IF($A30&lt;&gt;"",IF(IFERROR('6. Position (at entry)'!R30,"")="", "Mandatory: Tab 6",IFERROR('6. Position (at entry)'!R30,"")),""), IF($A30&lt;&gt;"",IF(IFERROR('6. Position (at entry)'!R30,"")="", "",IFERROR('6. Position (at entry)'!R30,"")),""))</f>
        <v/>
      </c>
      <c r="DR30" s="18" t="str">
        <f>IF(OR($F30="Equity - Publicly Traded", $F30="Equity - Private"), IF($A30&lt;&gt;"",IF(IFERROR('6. Position (at entry)'!S30,"")="", "Mandatory: Tab 6",IFERROR('6. Position (at entry)'!S30,"")),""), IF($A30&lt;&gt;"",IF(IFERROR('6. Position (at entry)'!S30,"")="", "",IFERROR('6. Position (at entry)'!S30,"")),""))</f>
        <v/>
      </c>
      <c r="DS30" s="17" t="str">
        <f>IF(OR($F30="Equity - Publicly Traded", $F30="Equity - Private"), IF($A30&lt;&gt;"",IF(IFERROR('6. Position (at entry)'!T30,"")="", "Mandatory: Tab 6",IFERROR('6. Position (at entry)'!T30,"")),""), IF($A30&lt;&gt;"",IF(IFERROR('6. Position (at entry)'!T30,"")="", "",IFERROR('6. Position (at entry)'!T30,"")),""))</f>
        <v/>
      </c>
      <c r="DT30" s="16" t="str">
        <f>IF(OR($F30="Equity - Publicly Traded", $F30="Equity - Private"), IF($A30&lt;&gt;"",IF(IFERROR('6. Position (at entry)'!U30,"")="", "Mandatory: Tab 6",IFERROR('6. Position (at entry)'!U30,"")),""), IF($A30&lt;&gt;"",IF(IFERROR('6. Position (at entry)'!U30,"")="", "",IFERROR('6. Position (at entry)'!U30,"")),""))</f>
        <v/>
      </c>
      <c r="DU30" s="16" t="str">
        <f>IF(OR($F30="Equity - Publicly Traded", $F30="Equity - Private"), IF($A30&lt;&gt;"",IF(IFERROR('6. Position (at entry)'!V30,"")="", "",IFERROR('6. Position (at entry)'!V30,"")),""), IF($A30&lt;&gt;"",IF(IFERROR('6. Position (at entry)'!V30,"")="", "",IFERROR('6. Position (at entry)'!V30,"")),""))</f>
        <v/>
      </c>
      <c r="DV30" s="239" t="str">
        <f>IF(OR($F30="Equity - Publicly Traded", $F30="Equity - Private"), IF($A30&lt;&gt;"",IF(IFERROR('6. Position (at entry)'!W30,"")="", "",IFERROR('6. Position (at entry)'!W30,"")),""), IF($A30&lt;&gt;"",IF(IFERROR('6. Position (at entry)'!W30,"")="", "",IFERROR('6. Position (at entry)'!W30,"")),""))</f>
        <v/>
      </c>
      <c r="DW30" s="239" t="str">
        <f>IF(OR($F30="Equity - Publicly Traded", $F30="Equity - Private"), IF($A30&lt;&gt;"",IF(IFERROR('6. Position (at entry)'!X30,"")="", "",IFERROR('6. Position (at entry)'!X30,"")),""), IF($A30&lt;&gt;"",IF(IFERROR('6. Position (at entry)'!X30,"")="", "",IFERROR('6. Position (at entry)'!X30,"")),""))</f>
        <v/>
      </c>
      <c r="DX30" s="239" t="str">
        <f>IF(OR($F30="Equity - Publicly Traded", $F30="Equity - Private"), IF($A30&lt;&gt;"",IF(IFERROR('6. Position (at entry)'!Y30,"")="", "",IFERROR('6. Position (at entry)'!Y30,"")),""), IF($A30&lt;&gt;"",IF(IFERROR('6. Position (at entry)'!Y30,"")="", "",IFERROR('6. Position (at entry)'!Y30,"")),""))</f>
        <v/>
      </c>
      <c r="DY30" s="360" t="str">
        <f>IF($A30&lt;&gt;"",IF(IFERROR('6. Position (at entry)'!Z30,"")="", "",IFERROR('6. Position (at entry)'!Z30,"")),"")</f>
        <v/>
      </c>
      <c r="DZ30" s="76" t="str">
        <f>IF($A30&lt;&gt;"",IF(IFERROR('6. Position (at entry)'!AA30,"")="", "",IFERROR('6. Position (at entry)'!AA30,"")),"")</f>
        <v/>
      </c>
      <c r="EA30" s="76" t="str">
        <f>IF($A30&lt;&gt;"",IF(IFERROR('6. Position (at entry)'!AB30,"")="", "",IFERROR('6. Position (at entry)'!AB30,"")),"")</f>
        <v/>
      </c>
      <c r="EB30" s="78" t="str">
        <f>IF($A30&lt;&gt;"",IF(IFERROR('6. Position (at entry)'!AC30,"")="", "",IFERROR('6. Position (at entry)'!AC30,"")),"")</f>
        <v/>
      </c>
      <c r="EC30" s="78" t="str">
        <f>IF($A30&lt;&gt;"",IF(IFERROR('6. Position (at entry)'!AD30,"")="", "",IFERROR('6. Position (at entry)'!AD30,"")),"")</f>
        <v/>
      </c>
      <c r="ED30" s="226" t="str">
        <f>IF($A30&lt;&gt;"",IF(IFERROR('6. Position (at entry)'!AE30,"")="", "",IFERROR('6. Position (at entry)'!AE30,"")),"")</f>
        <v/>
      </c>
      <c r="EE30" s="80" t="str">
        <f>IF($A30&lt;&gt;"",IF(IFERROR('6. Position (at entry)'!AF30,"")="", "",IFERROR('6. Position (at entry)'!AF30,"")),"")</f>
        <v/>
      </c>
      <c r="EF30" s="80" t="str">
        <f>IF($A30&lt;&gt;"",IF(IFERROR('6. Position (at entry)'!AG30,"")="", "",IFERROR('6. Position (at entry)'!AG30,"")),"")</f>
        <v/>
      </c>
      <c r="EG30" s="80" t="str">
        <f>IF($A30&lt;&gt;"",IF(IFERROR('6. Position (at entry)'!AH30,"")="", "",IFERROR('6. Position (at entry)'!AH30,"")),"")</f>
        <v/>
      </c>
      <c r="EH30" s="360" t="str">
        <f>IF($A30&lt;&gt;"",IF(IFERROR('6. Position (at entry)'!AI30,"")="", "",IFERROR('6. Position (at entry)'!AI30,"")),"")</f>
        <v/>
      </c>
    </row>
    <row r="31" spans="1:138" ht="15" customHeight="1" x14ac:dyDescent="0.2">
      <c r="A31" s="16" t="str">
        <f>IF(ISBLANK('6. Position (at entry)'!A31), "", '6. Position (at entry)'!A31)</f>
        <v/>
      </c>
      <c r="B31" s="347" t="str">
        <f>IF($A31&lt;&gt;"",IF(IFERROR('6. Position (at entry)'!B31,"")="", "Mandatory: Tab 6",IFERROR('6. Position (at entry)'!B31,"")),"")</f>
        <v/>
      </c>
      <c r="C31" s="16" t="str">
        <f>IF($A31&lt;&gt;"",IF(IFERROR(VLOOKUP($A31, '4. Company (at entry)'!$1:$1048576,2,FALSE),"")="","Mandatory: Tab 4",IFERROR(VLOOKUP($A31, '4. Company (at entry)'!$1:$1048576,2,FALSE),"")), "")</f>
        <v/>
      </c>
      <c r="D31" s="16" t="str">
        <f>IF($A31&lt;&gt;"",IF(IFERROR('7. Position (current_at exit)'!D31,"")="", "Mandatory: Tab 7",IFERROR('7. Position (current_at exit)'!D31,"")),"")</f>
        <v/>
      </c>
      <c r="E31" s="16" t="str">
        <f>IF($A31&lt;&gt;"",IF(IFERROR('7. Position (current_at exit)'!E31,"")="", "Mandatory: Tab 7",IFERROR('7. Position (current_at exit)'!E31,"")),"")</f>
        <v/>
      </c>
      <c r="F31" s="16" t="str">
        <f>IF($A31&lt;&gt;"",IF(IFERROR('6. Position (at entry)'!D31,"")="", "Mandatory: Tab 6",IFERROR('6. Position (at entry)'!D31,"")),"")</f>
        <v/>
      </c>
      <c r="G31" s="16" t="str">
        <f>IF($A31&lt;&gt;"",IF(IFERROR('6. Position (at entry)'!E31,"")="", "Mandatory: Tab 6",IFERROR('6. Position (at entry)'!E31,"")),"")</f>
        <v/>
      </c>
      <c r="H31" s="16" t="str">
        <f>IF($A31&lt;&gt;"",IF(IFERROR('6. Position (at entry)'!F31,"")="", "Mandatory: Tab 6",IFERROR('6. Position (at entry)'!F31,"")),"")</f>
        <v/>
      </c>
      <c r="I31" s="16" t="str">
        <f>IF($A31&lt;&gt;"",IF(IFERROR('6. Position (at entry)'!G31,"")="", "Mandatory: Tab 6",IFERROR('6. Position (at entry)'!G31,"")),"")</f>
        <v/>
      </c>
      <c r="J31" s="16" t="str">
        <f>IF($A31&lt;&gt;"",IF(IFERROR('6. Position (at entry)'!H31,"")="", "Mandatory: Tab 6",IFERROR('6. Position (at entry)'!H31,"")),"")</f>
        <v/>
      </c>
      <c r="K31" s="159" t="str">
        <f>IF($A31&lt;&gt;"",IF(IFERROR('6. Position (at entry)'!I31,"")="", "Mandatory: Tab 6",IFERROR('6. Position (at entry)'!I31,"")),"")</f>
        <v/>
      </c>
      <c r="L31" s="16" t="str">
        <f>IF($A31&lt;&gt;"",IF(IFERROR('6. Position (at entry)'!J31,"")="", "Mandatory: Tab 6",IFERROR('6. Position (at entry)'!J31,"")),"")</f>
        <v/>
      </c>
      <c r="M31" s="16" t="str">
        <f>IF($A31&lt;&gt;"",IF(IFERROR('6. Position (at entry)'!K31,"")="", "Mandatory: Tab 6",IFERROR('6. Position (at entry)'!K31,"")),"")</f>
        <v/>
      </c>
      <c r="N31" s="16" t="str">
        <f>IF($A31&lt;&gt;"",IF(IFERROR('6. Position (at entry)'!L31,"")="", "",IFERROR('6. Position (at entry)'!L31,"")),"")</f>
        <v/>
      </c>
      <c r="O31" s="360" t="str">
        <f>IF($A31&lt;&gt;"",IF(IFERROR('6. Position (at entry)'!M31,"")="", "",IFERROR('6. Position (at entry)'!M31,"")),"")</f>
        <v/>
      </c>
      <c r="P31" s="16" t="str">
        <f>IF($A31&lt;&gt;"",IF(IFERROR(VLOOKUP($A31,'5. Company (current_at exit)'!$1:$1048576,3,FALSE),"")="","",IFERROR(VLOOKUP($A31,'5. Company (current_at exit)'!$1:$1048576,3,FALSE),"")), "")</f>
        <v/>
      </c>
      <c r="Q31" s="16" t="str">
        <f>IF($A31&lt;&gt;"",IF(IFERROR(VLOOKUP($A31,'5. Company (current_at exit)'!$1:$1048576,4,FALSE),"")="","",IFERROR(VLOOKUP($A31,'5. Company (current_at exit)'!$1:$1048576,4,FALSE),"")), "")</f>
        <v/>
      </c>
      <c r="R31" s="16" t="str">
        <f>IF($A31&lt;&gt;"",IF(IFERROR(VLOOKUP($A31,'5. Company (current_at exit)'!$1:$1048576,5,FALSE),"")="","",IFERROR(VLOOKUP($A31,'5. Company (current_at exit)'!$1:$1048576,5,FALSE),"")), "")</f>
        <v/>
      </c>
      <c r="S31" s="16" t="str">
        <f>IF($A31&lt;&gt;"",IF(IFERROR(VLOOKUP($A31,'5. Company (current_at exit)'!$1:$1048576,6,FALSE),"")="","",IFERROR(VLOOKUP($A31,'5. Company (current_at exit)'!$1:$1048576,6,FALSE),"")), "")</f>
        <v/>
      </c>
      <c r="T31" s="16" t="str">
        <f>IF($A31&lt;&gt;"",IF(IFERROR(VLOOKUP($A31,'5. Company (current_at exit)'!$1:$1048576,7,FALSE),"")="","Mandatory: Tab 5",IFERROR(VLOOKUP($A31,'5. Company (current_at exit)'!$1:$1048576,7,FALSE),"")), "")</f>
        <v/>
      </c>
      <c r="U31" s="72" t="str">
        <f>IF($A31&lt;&gt;"",IF(IFERROR(VLOOKUP($A31,'5. Company (current_at exit)'!$1:$1048576,8,FALSE),"")="","Mandatory: Tab 5",IFERROR(VLOOKUP($A31,'5. Company (current_at exit)'!$1:$1048576,8,FALSE),"")), "")</f>
        <v/>
      </c>
      <c r="V31" s="16" t="str">
        <f>IF($A31&lt;&gt;"",IF(IFERROR(VLOOKUP($A31,'5. Company (current_at exit)'!$1:$1048576,9,FALSE),"")="","",IFERROR(VLOOKUP($A31,'5. Company (current_at exit)'!$1:$1048576,9,FALSE),"")), "")</f>
        <v/>
      </c>
      <c r="W31" s="16" t="str">
        <f>IF($A31&lt;&gt;"",IF(IFERROR(VLOOKUP($A31,'5. Company (current_at exit)'!$1:$1048576,10,FALSE),"")="","Mandatory: Tab 5",IFERROR(VLOOKUP($A31,'5. Company (current_at exit)'!$1:$1048576,10,FALSE),"")), "")</f>
        <v/>
      </c>
      <c r="X31" s="73" t="str">
        <f>IF($A31&lt;&gt;"",IF(IFERROR(VLOOKUP($A31,'5. Company (current_at exit)'!$1:$1048576,11,FALSE),"")="","Mandatory: Tab 5",IFERROR(VLOOKUP($A31,'5. Company (current_at exit)'!$1:$1048576,11,FALSE),"")), "")</f>
        <v/>
      </c>
      <c r="Y31" s="73" t="str">
        <f>IF($A31&lt;&gt;"",IF(IFERROR(VLOOKUP($A31,'5. Company (current_at exit)'!$1:$1048576,12,FALSE),"")="","",IFERROR(VLOOKUP($A31,'5. Company (current_at exit)'!$1:$1048576,12,FALSE),"")), "")</f>
        <v/>
      </c>
      <c r="Z31" s="73" t="str">
        <f>IF($A31&lt;&gt;"",IF(IFERROR(VLOOKUP($A31,'5. Company (current_at exit)'!$1:$1048576,13,FALSE),"")="","",IFERROR(VLOOKUP($A31,'5. Company (current_at exit)'!$1:$1048576,13,FALSE),"")), "")</f>
        <v/>
      </c>
      <c r="AA31" s="16" t="str">
        <f>IF($A31&lt;&gt;"",IF(IFERROR(VLOOKUP($A31,'5. Company (current_at exit)'!$1:$1048576,14,FALSE),"")="","Mandatory: Tab 5",IFERROR(VLOOKUP($A31,'5. Company (current_at exit)'!$1:$1048576,14,FALSE),"")), "")</f>
        <v/>
      </c>
      <c r="AB31" s="16" t="str">
        <f>IF($A31&lt;&gt;"",IF(IFERROR(VLOOKUP($A31,'5. Company (current_at exit)'!$1:$1048576,15,FALSE),"")="","Mandatory: Tab 5",IFERROR(VLOOKUP($A31,'5. Company (current_at exit)'!$1:$1048576,15,FALSE),"")), "")</f>
        <v/>
      </c>
      <c r="AC31" s="76" t="str">
        <f>IF($A31&lt;&gt;"",IF(IFERROR(VLOOKUP($A31,'5. Company (current_at exit)'!$1:$1048576,16,FALSE),"")="","",IFERROR(VLOOKUP($A31,'5. Company (current_at exit)'!$1:$1048576,16,FALSE),"")), "")</f>
        <v/>
      </c>
      <c r="AD31" s="16" t="str">
        <f>IF($A31&lt;&gt;"",IF(IFERROR(VLOOKUP($A31,'5. Company (current_at exit)'!$1:$1048576,17,FALSE),"")="","",IFERROR(VLOOKUP($A31,'5. Company (current_at exit)'!$1:$1048576,17,FALSE),"")), "")</f>
        <v/>
      </c>
      <c r="AE31" s="401" t="str">
        <f>IF($A31&lt;&gt;"",IF(IFERROR(VLOOKUP($A31,'5. Company (current_at exit)'!$1:$1048576,18,FALSE),"")="","",IFERROR(VLOOKUP($A31,'5. Company (current_at exit)'!$1:$1048576,18,FALSE),"")), "")</f>
        <v/>
      </c>
      <c r="AF31" s="16" t="str">
        <f>IF($A31&lt;&gt;"",IF(IFERROR(VLOOKUP($A31,'5. Company (current_at exit)'!$1:$1048576,19,FALSE),"")="","Mandatory: Tab 5",IFERROR(VLOOKUP($A31,'5. Company (current_at exit)'!$1:$1048576,19,FALSE),"")), "")</f>
        <v/>
      </c>
      <c r="AG31" s="159" t="str">
        <f>IF($AF31="Yes",IF($A31&lt;&gt;"",IF(IFERROR(VLOOKUP($A31,'5. Company (current_at exit)'!$1:$1048576,20,FALSE),"")="","Mandatory: Tab 5",IFERROR(VLOOKUP($A31,'5. Company (current_at exit)'!$1:$1048576,20,FALSE),"")), ""),IF($A31&lt;&gt;"",IF(IFERROR(VLOOKUP($A31,'5. Company (current_at exit)'!$1:$1048576,20,FALSE),"")="","",IFERROR(VLOOKUP($A31,'5. Company (current_at exit)'!$1:$1048576,20,FALSE),"")), ""))</f>
        <v/>
      </c>
      <c r="AH31" s="159" t="str">
        <f>IF($AF31="Yes",IF($A31&lt;&gt;"",IF(IFERROR(VLOOKUP($A31,'5. Company (current_at exit)'!$1:$1048576,21,FALSE),"")="","Mandatory: Tab 5",IFERROR(VLOOKUP($A31,'5. Company (current_at exit)'!$1:$1048576,21,FALSE),"")), ""),IF($A31&lt;&gt;"",IF(IFERROR(VLOOKUP($A31,'5. Company (current_at exit)'!$1:$1048576,21,FALSE),"")="","",IFERROR(VLOOKUP($A31,'5. Company (current_at exit)'!$1:$1048576,21,FALSE),"")), ""))</f>
        <v/>
      </c>
      <c r="AI31" s="69" t="str">
        <f>IF($AF31="Yes",IF($A31&lt;&gt;"",IF(IFERROR(VLOOKUP($A31,'5. Company (current_at exit)'!$1:$1048576,22,FALSE),"")="","Mandatory: Tab 5",IFERROR(VLOOKUP($A31,'5. Company (current_at exit)'!$1:$1048576,22,FALSE),"")), ""),IF($A31&lt;&gt;"",IF(IFERROR(VLOOKUP($A31,'5. Company (current_at exit)'!$1:$1048576,22,FALSE),"")="","",IFERROR(VLOOKUP($A31,'5. Company (current_at exit)'!$1:$1048576,22,FALSE),"")), ""))</f>
        <v/>
      </c>
      <c r="AJ31" s="69" t="str">
        <f>IF($AF31="Yes",IF($A31&lt;&gt;"",IF(IFERROR(VLOOKUP($A31,'5. Company (current_at exit)'!$1:$1048576,23,FALSE),"")="","Mandatory: Tab 5",IFERROR(VLOOKUP($A31,'5. Company (current_at exit)'!$1:$1048576,23,FALSE),"")), ""),IF($A31&lt;&gt;"",IF(IFERROR(VLOOKUP($A31,'5. Company (current_at exit)'!$1:$1048576,23,FALSE),"")="","",IFERROR(VLOOKUP($A31,'5. Company (current_at exit)'!$1:$1048576,23,FALSE),"")), ""))</f>
        <v/>
      </c>
      <c r="AK31" s="159" t="str">
        <f>IF($AF31="Yes",IF($A31&lt;&gt;"",IF(IFERROR(VLOOKUP($A31,'5. Company (current_at exit)'!$1:$1048576,24,FALSE),"")="","",IFERROR(VLOOKUP($A31,'5. Company (current_at exit)'!$1:$1048576,24,FALSE),"")), ""),IF($A31&lt;&gt;"",IF(IFERROR(VLOOKUP($A31,'5. Company (current_at exit)'!$1:$1048576,24,FALSE),"")="","",IFERROR(VLOOKUP($A31,'5. Company (current_at exit)'!$1:$1048576,24,FALSE),"")), ""))</f>
        <v/>
      </c>
      <c r="AL31" s="403" t="str">
        <f>IF($A31&lt;&gt;"",IF(IFERROR(VLOOKUP($A31,'5. Company (current_at exit)'!$1:$1048576,25,FALSE),"")="","",IFERROR(VLOOKUP($A31,'5. Company (current_at exit)'!$1:$1048576,25,FALSE),"")), "")</f>
        <v/>
      </c>
      <c r="AM31" s="17" t="str">
        <f>IF($A31&lt;&gt;"",IF(IFERROR(VLOOKUP($A31,'5. Company (current_at exit)'!$1:$1048576,26,FALSE),"")="","Mandatory: Tab 5",IFERROR(VLOOKUP($A31,'5. Company (current_at exit)'!$1:$1048576,26,FALSE),"")), "")</f>
        <v/>
      </c>
      <c r="AN31" s="17" t="str">
        <f>IF($A31&lt;&gt;"",IF(IFERROR(VLOOKUP($A31,'5. Company (current_at exit)'!$1:$1048576,27,FALSE),"")="","Mandatory: Tab 5",IFERROR(VLOOKUP($A31,'5. Company (current_at exit)'!$1:$1048576,27,FALSE),"")), "")</f>
        <v/>
      </c>
      <c r="AO31" s="17" t="str">
        <f>IF($A31&lt;&gt;"",IF(IFERROR(VLOOKUP($A31,'5. Company (current_at exit)'!$1:$1048576,28,FALSE),"")="","Mandatory: Tab 5",IFERROR(VLOOKUP($A31,'5. Company (current_at exit)'!$1:$1048576,28,FALSE),"")), "")</f>
        <v/>
      </c>
      <c r="AP31" s="17" t="str">
        <f>IF($A31&lt;&gt;"",IF(IFERROR(VLOOKUP($A31,'5. Company (current_at exit)'!$1:$1048576,29,FALSE),"")="","Mandatory: Tab 5",IFERROR(VLOOKUP($A31,'5. Company (current_at exit)'!$1:$1048576,29,FALSE),"")), "")</f>
        <v/>
      </c>
      <c r="AQ31" s="17" t="str">
        <f>IF($A31&lt;&gt;"",IF(IFERROR(VLOOKUP($A31,'5. Company (current_at exit)'!$1:$1048576,30,FALSE),"")="","Mandatory: Tab 5",IFERROR(VLOOKUP($A31,'5. Company (current_at exit)'!$1:$1048576,30,FALSE),"")), "")</f>
        <v/>
      </c>
      <c r="AR31" s="17" t="str">
        <f>IF($A31&lt;&gt;"",IF(IFERROR(VLOOKUP($A31,'5. Company (current_at exit)'!$1:$1048576,31,FALSE),"")="","Mandatory: Tab 5",IFERROR(VLOOKUP($A31,'5. Company (current_at exit)'!$1:$1048576,31,FALSE),"")), "")</f>
        <v/>
      </c>
      <c r="AS31" s="17" t="str">
        <f>IF($A31&lt;&gt;"",IF(IFERROR(VLOOKUP($A31,'5. Company (current_at exit)'!$1:$1048576,32,FALSE),"")="","Mandatory: Tab 5",IFERROR(VLOOKUP($A31,'5. Company (current_at exit)'!$1:$1048576,32,FALSE),"")), "")</f>
        <v/>
      </c>
      <c r="AT31" s="17" t="str">
        <f>IF($A31&lt;&gt;"",IF(IFERROR(VLOOKUP($A31,'5. Company (current_at exit)'!$1:$1048576,33,FALSE),"")="","Mandatory: Tab 5",IFERROR(VLOOKUP($A31,'5. Company (current_at exit)'!$1:$1048576,33,FALSE),"")), "")</f>
        <v/>
      </c>
      <c r="AU31" s="17" t="str">
        <f>IF($A31&lt;&gt;"",IF(IFERROR(VLOOKUP($A31,'5. Company (current_at exit)'!$1:$1048576,34,FALSE),"")="","",IFERROR(VLOOKUP($A31,'5. Company (current_at exit)'!$1:$1048576,34,FALSE),"")), "")</f>
        <v/>
      </c>
      <c r="AV31" s="241" t="str">
        <f>IF($A31&lt;&gt;"",IF(IFERROR(VLOOKUP($A31,'5. Company (current_at exit)'!$1:$1048576,35,FALSE),"")="","",IFERROR(VLOOKUP($A31,'5. Company (current_at exit)'!$1:$1048576,35,FALSE),"")), "")</f>
        <v/>
      </c>
      <c r="AW31" s="17" t="str">
        <f>IF($D31="Fully Exited",IF($A31&lt;&gt;"",IF(IFERROR(VLOOKUP($A31,'5. Company (current_at exit)'!$1:$1048576,36,FALSE),"")="","",IFERROR(VLOOKUP($A31,'5. Company (current_at exit)'!$1:$1048576,36,FALSE),"")), ""),IF($A31&lt;&gt;"",IF(IFERROR(VLOOKUP($A31,'5. Company (current_at exit)'!$1:$1048576,36,FALSE),"")="","",IFERROR(VLOOKUP($A31,'5. Company (current_at exit)'!$1:$1048576,36,FALSE),"")), ""))</f>
        <v/>
      </c>
      <c r="AX31" s="239" t="str">
        <f>IF($A31&lt;&gt;"",IF(IFERROR(VLOOKUP($A31,'5. Company (current_at exit)'!$1:$1048576,37,FALSE),"")="","",IFERROR(VLOOKUP($A31,'5. Company (current_at exit)'!$1:$1048576,37,FALSE),"")), "")</f>
        <v/>
      </c>
      <c r="AY31" s="204" t="str">
        <f>IF($A31&lt;&gt;"",IF(IFERROR(VLOOKUP($A31,'5. Company (current_at exit)'!$1:$1048576,38,FALSE),"")="","",IFERROR(VLOOKUP($A31,'5. Company (current_at exit)'!$1:$1048576,38,FALSE),"")), "")</f>
        <v/>
      </c>
      <c r="AZ31" s="244" t="str">
        <f>IF($A31&lt;&gt;"",IF(IFERROR(VLOOKUP($A31,'5. Company (current_at exit)'!$1:$1048576,39,FALSE),"")="","",IFERROR(VLOOKUP($A31,'5. Company (current_at exit)'!$1:$1048576,39,FALSE),"")), "")</f>
        <v/>
      </c>
      <c r="BA31" s="244" t="str">
        <f>IF($A31&lt;&gt;"",IF(IFERROR(VLOOKUP($A31,'5. Company (current_at exit)'!$1:$1048576,40,FALSE),"")="","",IFERROR(VLOOKUP($A31,'5. Company (current_at exit)'!$1:$1048576,40,FALSE),"")), "")</f>
        <v/>
      </c>
      <c r="BB31" s="244" t="str">
        <f>IF($A31&lt;&gt;"",IF(IFERROR(VLOOKUP($A31,'5. Company (current_at exit)'!$1:$1048576,41,FALSE),"")="","",IFERROR(VLOOKUP($A31,'5. Company (current_at exit)'!$1:$1048576,41,FALSE),"")), "")</f>
        <v/>
      </c>
      <c r="BC31" s="76" t="str">
        <f>IF($A31&lt;&gt;"",IF(IFERROR(VLOOKUP($A31,'5. Company (current_at exit)'!$1:$1048576,42,FALSE),"")="","",IFERROR(VLOOKUP($A31,'5. Company (current_at exit)'!$1:$1048576,42,FALSE),"")), "")</f>
        <v/>
      </c>
      <c r="BD31" s="76" t="str">
        <f>IF($A31&lt;&gt;"",IF(IFERROR(VLOOKUP($A31,'5. Company (current_at exit)'!$1:$1048576,43,FALSE),"")="","",IFERROR(VLOOKUP($A31,'5. Company (current_at exit)'!$1:$1048576,43,FALSE),"")), "")</f>
        <v/>
      </c>
      <c r="BE31" s="239" t="str">
        <f>IF($A31&lt;&gt;"",IF(IFERROR(VLOOKUP($A31,'5. Company (current_at exit)'!$1:$1048576,44,FALSE),"")="","",IFERROR(VLOOKUP($A31,'5. Company (current_at exit)'!$1:$1048576,44,FALSE),"")), "")</f>
        <v/>
      </c>
      <c r="BF31" s="239" t="str">
        <f>IF($A31&lt;&gt;"",IF(IFERROR(VLOOKUP($A31,'5. Company (current_at exit)'!$1:$1048576,45,FALSE),"")="","",IFERROR(VLOOKUP($A31,'5. Company (current_at exit)'!$1:$1048576,45,FALSE),"")), "")</f>
        <v/>
      </c>
      <c r="BG31" s="239" t="str">
        <f>IF($A31&lt;&gt;"",IF(IFERROR(VLOOKUP($A31,'5. Company (current_at exit)'!$1:$1048576,46,FALSE),"")="","",IFERROR(VLOOKUP($A31,'5. Company (current_at exit)'!$1:$1048576,46,FALSE),"")), "")</f>
        <v/>
      </c>
      <c r="BH31" s="239" t="str">
        <f>IF($A31&lt;&gt;"",IF(IFERROR(VLOOKUP($A31,'5. Company (current_at exit)'!$1:$1048576,47,FALSE),"")="","",IFERROR(VLOOKUP($A31,'5. Company (current_at exit)'!$1:$1048576,47,FALSE),"")), "")</f>
        <v/>
      </c>
      <c r="BI31" s="239" t="str">
        <f>IF($A31&lt;&gt;"",IF(IFERROR(VLOOKUP($A31,'5. Company (current_at exit)'!$1:$1048576,48,FALSE),"")="","",IFERROR(VLOOKUP($A31,'5. Company (current_at exit)'!$1:$1048576,48,FALSE),"")), "")</f>
        <v/>
      </c>
      <c r="BJ31" s="360" t="str">
        <f>IF($A31&lt;&gt;"",IF(IFERROR(VLOOKUP($A31,'5. Company (current_at exit)'!$1:$1048576,49,FALSE),"")="","",IFERROR(VLOOKUP($A31,'5. Company (current_at exit)'!$1:$1048576,49,FALSE),"")), "")</f>
        <v/>
      </c>
      <c r="BK31" s="76" t="str">
        <f>IF($A31&lt;&gt;"",IF(IFERROR(VLOOKUP($A31,'5. Company (current_at exit)'!$1:$1048576,50,FALSE),"")="","Mandatory: Tab 5",IFERROR(VLOOKUP($A31,'5. Company (current_at exit)'!$1:$1048576,50,FALSE),"")), "")</f>
        <v/>
      </c>
      <c r="BL31" s="483" t="str">
        <f>IF($A31&lt;&gt;"",IF(IFERROR(VLOOKUP($A31,'5. Company (current_at exit)'!$1:$1048576,51,FALSE),"")="","Mandatory: Tab 5",IFERROR(VLOOKUP($A31,'5. Company (current_at exit)'!$1:$1048576,51,FALSE),"")), "")</f>
        <v/>
      </c>
      <c r="BM31" s="483" t="str">
        <f>IF($A31&lt;&gt;"",IF(IFERROR(VLOOKUP($A31,'5. Company (current_at exit)'!$1:$1048576,52,FALSE),"")="","Mandatory: Tab 5",IFERROR(VLOOKUP($A31,'5. Company (current_at exit)'!$1:$1048576,52,FALSE),"")), "")</f>
        <v/>
      </c>
      <c r="BN31" s="483" t="str">
        <f>IF($A31&lt;&gt;"",IF(IFERROR(VLOOKUP($A31,'5. Company (current_at exit)'!$1:$1048576,53,FALSE),"")="","Mandatory: Tab 5",IFERROR(VLOOKUP($A31,'5. Company (current_at exit)'!$1:$1048576,53,FALSE),"")), "")</f>
        <v/>
      </c>
      <c r="BO31" s="360" t="str">
        <f>IF($A31&lt;&gt;"",IF(IFERROR(VLOOKUP($A31,'5. Company (current_at exit)'!$1:$1048576,54,FALSE),"")="","",IFERROR(VLOOKUP($A31,'5. Company (current_at exit)'!$1:$1048576,54,FALSE),"")), "")</f>
        <v/>
      </c>
      <c r="BP31" s="17" t="str">
        <f>IF($A31&lt;&gt;"",IF(IFERROR(VLOOKUP($A31, '4. Company (at entry)'!$1:$1048576,3,FALSE),"")="","Mandatory: Tab 4",IFERROR(VLOOKUP($A31, '4. Company (at entry)'!$1:$1048576,3,FALSE),"")), "")</f>
        <v/>
      </c>
      <c r="BQ31" s="17" t="str">
        <f>IF($A31&lt;&gt;"",IF(IFERROR(VLOOKUP($A31, '4. Company (at entry)'!$1:$1048576,4,FALSE),"")="","Mandatory: Tab 4",IFERROR(VLOOKUP($A31, '4. Company (at entry)'!$1:$1048576,4,FALSE),"")), "")</f>
        <v/>
      </c>
      <c r="BR31" s="17" t="str">
        <f>IF($A31&lt;&gt;"",IF(IFERROR(VLOOKUP($A31, '4. Company (at entry)'!$1:$1048576,5,FALSE),"")="","Mandatory: Tab 4",IFERROR(VLOOKUP($A31, '4. Company (at entry)'!$1:$1048576,5,FALSE),"")), "")</f>
        <v/>
      </c>
      <c r="BS31" s="17" t="str">
        <f>IF($A31&lt;&gt;"",IF(IFERROR(VLOOKUP($A31, '4. Company (at entry)'!$1:$1048576,6,FALSE),"")="","Mandatory: Tab 4",IFERROR(VLOOKUP($A31, '4. Company (at entry)'!$1:$1048576,6,FALSE),"")), "")</f>
        <v/>
      </c>
      <c r="BT31" s="17" t="str">
        <f>IF($A31&lt;&gt;"",IF(IFERROR(VLOOKUP($A31, '4. Company (at entry)'!$1:$1048576,7,FALSE),"")="","Mandatory: Tab 4",IFERROR(VLOOKUP($A31, '4. Company (at entry)'!$1:$1048576,7,FALSE),"")), "")</f>
        <v/>
      </c>
      <c r="BU31" s="17" t="str">
        <f>IF($A31&lt;&gt;"",IF(IFERROR(VLOOKUP($A31, '4. Company (at entry)'!$1:$1048576,8,FALSE),"")="","Mandatory: Tab 4",IFERROR(VLOOKUP($A31, '4. Company (at entry)'!$1:$1048576,8,FALSE),"")), "")</f>
        <v/>
      </c>
      <c r="BV31" s="17" t="str">
        <f>IF($A31&lt;&gt;"",IF(IFERROR(VLOOKUP($A31, '4. Company (at entry)'!$1:$1048576,9,FALSE),"")="","Mandatory: Tab 4",IFERROR(VLOOKUP($A31, '4. Company (at entry)'!$1:$1048576,9,FALSE),"")), "")</f>
        <v/>
      </c>
      <c r="BW31" s="17" t="str">
        <f>IF($A31&lt;&gt;"",IF(IFERROR(VLOOKUP($A31, '4. Company (at entry)'!$1:$1048576,10,FALSE),"")="","",IFERROR(VLOOKUP($A31, '4. Company (at entry)'!$1:$1048576,10,FALSE),"")), "")</f>
        <v/>
      </c>
      <c r="BX31" s="208" t="str">
        <f>IF($A31&lt;&gt;"",IF(IFERROR(VLOOKUP($A31, '4. Company (at entry)'!$1:$1048576,11,FALSE),"")="","",IFERROR(VLOOKUP($A31, '4. Company (at entry)'!$1:$1048576,11,FALSE),"")), "")</f>
        <v/>
      </c>
      <c r="BY31" s="17" t="str">
        <f>IF($A31&lt;&gt;"",IF(IFERROR(VLOOKUP($A31, '4. Company (at entry)'!$1:$1048576,12,FALSE),"")="","",IFERROR(VLOOKUP($A31, '4. Company (at entry)'!$1:$1048576,12,FALSE),"")), "")</f>
        <v/>
      </c>
      <c r="BZ31" s="360" t="str">
        <f>IF($A31&lt;&gt;"",IF(IFERROR(VLOOKUP($A31, '4. Company (at entry)'!$1:$1048576,13,FALSE),"")="","",IFERROR(VLOOKUP($A31, '4. Company (at entry)'!$1:$1048576,13,FALSE),"")), "")</f>
        <v/>
      </c>
      <c r="CA31" s="17" t="str">
        <f>IF($A31&lt;&gt;"",IF(IFERROR('7. Position (current_at exit)'!F31,"")="", "Mandatory: Tab 7",IFERROR('7. Position (current_at exit)'!F31,"")),"")</f>
        <v/>
      </c>
      <c r="CB31" s="17" t="str">
        <f>IF($D31&lt;&gt;"Pending, Subsequently Closed",IF($A31&lt;&gt;"",IF(IFERROR('7. Position (current_at exit)'!G31,"")="", "Mandatory: Tab 7",IFERROR('7. Position (current_at exit)'!G31,"")),""), IF($A31&lt;&gt;"",IF(IFERROR('7. Position (current_at exit)'!G31,"")="", "",IFERROR('7. Position (current_at exit)'!G31,"")),""))</f>
        <v/>
      </c>
      <c r="CC31" s="17" t="str">
        <f>IF($D31&lt;&gt;"Pending, Subsequently Closed",IF($A31&lt;&gt;"",IF(IFERROR('7. Position (current_at exit)'!H31,"")="", "Mandatory: Tab 7",IFERROR('7. Position (current_at exit)'!H31,"")),""), IF($A31&lt;&gt;"",IF(IFERROR('7. Position (current_at exit)'!H31,"")="", "",IFERROR('7. Position (current_at exit)'!H31,"")),""))</f>
        <v/>
      </c>
      <c r="CD31" s="17" t="str">
        <f>IF($D31&lt;&gt;"Pending, Subsequently Closed",IF($A31&lt;&gt;"",IF(IFERROR('7. Position (current_at exit)'!I31,"")="", "Mandatory: Tab 7",IFERROR('7. Position (current_at exit)'!I31,"")),""), IF($A31&lt;&gt;"",IF(IFERROR('7. Position (current_at exit)'!I31,"")="", "",IFERROR('7. Position (current_at exit)'!I31,"")),""))</f>
        <v/>
      </c>
      <c r="CE31" s="17" t="str">
        <f>IF($D31&lt;&gt;"Pending, Subsequently Closed",IF($A31&lt;&gt;"",IF(IFERROR('7. Position (current_at exit)'!J31,"")="", "Mandatory: Tab 7",IFERROR('7. Position (current_at exit)'!J31,"")),""), IF($A31&lt;&gt;"",IF(IFERROR('7. Position (current_at exit)'!J31,"")="", "",IFERROR('7. Position (current_at exit)'!J31,"")),""))</f>
        <v/>
      </c>
      <c r="CF31" s="208" t="str">
        <f>IF($D31&lt;&gt;"Pending, Subsequently Closed",IF($A31&lt;&gt;"",IF(IFERROR('7. Position (current_at exit)'!K31,"")="", "Mandatory: Tab 7",IFERROR('7. Position (current_at exit)'!K31,"")),""), IF($A31&lt;&gt;"",IF(IFERROR('7. Position (current_at exit)'!K31,"")="", "",IFERROR('7. Position (current_at exit)'!K31,"")),""))</f>
        <v/>
      </c>
      <c r="CG31" s="186" t="str">
        <f>IF($D31&lt;&gt;"Pending, Subsequently Closed",IF($A31&lt;&gt;"",IF(IFERROR('7. Position (current_at exit)'!L31,"")="", "Mandatory: Tab 7",IFERROR('7. Position (current_at exit)'!L31,"")),""), IF($A31&lt;&gt;"",IF(IFERROR('7. Position (current_at exit)'!L31,"")="", "",IFERROR('7. Position (current_at exit)'!L31,"")),""))</f>
        <v/>
      </c>
      <c r="CH31" s="186" t="str">
        <f>IF($D31&lt;&gt;"Pending, Subsequently Closed",IF($A31&lt;&gt;"",IF(IFERROR('7. Position (current_at exit)'!M31,"")="", "Mandatory: Tab 7",IFERROR('7. Position (current_at exit)'!M31,"")),""), IF($A31&lt;&gt;"",IF(IFERROR('7. Position (current_at exit)'!M31,"")="", "",IFERROR('7. Position (current_at exit)'!M31,"")),""))</f>
        <v/>
      </c>
      <c r="CI31" s="186" t="str">
        <f>IF($D31&lt;&gt;"Pending, Subsequently Closed",IF($A31&lt;&gt;"",IF(IFERROR('7. Position (current_at exit)'!N31,"")="", "Mandatory: Tab 7",IFERROR('7. Position (current_at exit)'!N31,"")),""), IF($A31&lt;&gt;"",IF(IFERROR('7. Position (current_at exit)'!N31,"")="", "",IFERROR('7. Position (current_at exit)'!N31,"")),""))</f>
        <v/>
      </c>
      <c r="CJ31" s="408" t="str">
        <f>IF($D31&lt;&gt;"Pending, Subsequently Closed",IF($A31&lt;&gt;"",IF(IFERROR('7. Position (current_at exit)'!O31,"")="", "Mandatory: Tab 7",IFERROR('7. Position (current_at exit)'!O31,"")),""), IF($A31&lt;&gt;"",IF(IFERROR('7. Position (current_at exit)'!O31,"")="", "",IFERROR('7. Position (current_at exit)'!O31,"")),""))</f>
        <v/>
      </c>
      <c r="CK31" s="408" t="str">
        <f>IF($D31&lt;&gt;"Pending, Subsequently Closed",IF($A31&lt;&gt;"",IF(IFERROR('7. Position (current_at exit)'!P31,"")="", "Mandatory: Tab 7",IFERROR('7. Position (current_at exit)'!P31,"")),""), IF($A31&lt;&gt;"",IF(IFERROR('7. Position (current_at exit)'!P31,"")="", "",IFERROR('7. Position (current_at exit)'!P31,"")),""))</f>
        <v/>
      </c>
      <c r="CL31" s="360" t="str">
        <f>IF($A31&lt;&gt;"",IF(IFERROR('7. Position (current_at exit)'!Q31,"")="", "",IFERROR('7. Position (current_at exit)'!Q31,"")),"")</f>
        <v/>
      </c>
      <c r="CM31" s="18" t="str">
        <f>IF($F31&lt;&gt;"Debt",IF($A31&lt;&gt;"",IF(IFERROR('7. Position (current_at exit)'!R31,"")="", "Mandatory: Tab 7",IFERROR('7. Position (current_at exit)'!R31,"")),""), IF($A31&lt;&gt;"",IF(IFERROR('7. Position (current_at exit)'!R31,"")="", "",IFERROR('7. Position (current_at exit)'!R31,"")),""))</f>
        <v/>
      </c>
      <c r="CN31" s="18" t="str">
        <f>IF($F31&lt;&gt;"Debt",IF($A31&lt;&gt;"",IF(IFERROR('7. Position (current_at exit)'!S31,"")="", "Mandatory: Tab 7",IFERROR('7. Position (current_at exit)'!S31,"")),""), IF($A31&lt;&gt;"",IF(IFERROR('7. Position (current_at exit)'!S31,"")="", "",IFERROR('7. Position (current_at exit)'!S31,"")),""))</f>
        <v/>
      </c>
      <c r="CO31" s="17" t="str">
        <f>IF($F31&lt;&gt;"Debt",IF($A31&lt;&gt;"",IF(IFERROR('7. Position (current_at exit)'!T31,"")="", "Mandatory: Tab 7",IFERROR('7. Position (current_at exit)'!T31,"")),""), IF($A31&lt;&gt;"",IF(IFERROR('7. Position (current_at exit)'!T31,"")="", "",IFERROR('7. Position (current_at exit)'!T31,"")),""))</f>
        <v/>
      </c>
      <c r="CP31" s="17" t="str">
        <f>IF($A31&lt;&gt;"",IF(IFERROR('7. Position (current_at exit)'!U31,"")="", "Mandatory: Tab 7",IFERROR('7. Position (current_at exit)'!U31,"")),"")</f>
        <v/>
      </c>
      <c r="CQ31" s="17" t="str">
        <f>IF($F31&lt;&gt;"Debt",IF($A31&lt;&gt;"",IF(IFERROR('7. Position (current_at exit)'!V31,"")="", "Mandatory: Tab 7",IFERROR('7. Position (current_at exit)'!V31,"")),""), IF($A31&lt;&gt;"",IF(IFERROR('7. Position (current_at exit)'!V31,"")="", "",IFERROR('7. Position (current_at exit)'!V31,"")),""))</f>
        <v/>
      </c>
      <c r="CR31" s="16" t="str">
        <f>IF($F31&lt;&gt;"Debt",IF($A31&lt;&gt;"",IF(IFERROR('7. Position (current_at exit)'!W31,"")="", "",IFERROR('7. Position (current_at exit)'!W31,"")),""), IF($A31&lt;&gt;"",IF(IFERROR('7. Position (current_at exit)'!W31,"")="", "",IFERROR('7. Position (current_at exit)'!W31,"")),""))</f>
        <v/>
      </c>
      <c r="CS31" s="80" t="str">
        <f>IF($A31&lt;&gt;"",IF(IFERROR('7. Position (current_at exit)'!X31,"")="", "",IFERROR('7. Position (current_at exit)'!X31,"")),"")</f>
        <v/>
      </c>
      <c r="CT31" s="360" t="str">
        <f>IF($A31&lt;&gt;"",IF(IFERROR('7. Position (current_at exit)'!Y31,"")="", "",IFERROR('7. Position (current_at exit)'!Y31,"")),"")</f>
        <v/>
      </c>
      <c r="CU31" s="159" t="str">
        <f>IF(OR($D31="Fully Exited, No Escrow", $D31="Fully Exited, Escrow Pending", $D31="Fully Exited, Subsequently Closed"), IF($A31&lt;&gt;"",IF(IFERROR('7. Position (current_at exit)'!Z31,"")="", "Mandatory: Tab 7",IFERROR('7. Position (current_at exit)'!Z31,"")),""), IF($A31&lt;&gt;"",IF(IFERROR('7. Position (current_at exit)'!Z31,"")="", "",IFERROR('7. Position (current_at exit)'!Z31,"")),""))</f>
        <v/>
      </c>
      <c r="CV31" s="159" t="str">
        <f>IF(OR($D31="Fully Exited, No Escrow", $D31="Fully Exited, Escrow Pending", $D31="Fully Exited, Subsequently Closed"), IF($A31&lt;&gt;"",IF(IFERROR('7. Position (current_at exit)'!AA31,"")="", "Mandatory: Tab 7",IFERROR('7. Position (current_at exit)'!AA31,"")),""), IF($A31&lt;&gt;"",IF(IFERROR('7. Position (current_at exit)'!AA31,"")="", "",IFERROR('7. Position (current_at exit)'!AA31,"")),""))</f>
        <v/>
      </c>
      <c r="CW31" s="16" t="str">
        <f>IF($D31="Fully Exited",IF($A31&lt;&gt;"",IF(IFERROR('7. Position (current_at exit)'!AB31,"")="", "",IFERROR('7. Position (current_at exit)'!AB31,"")),""), IF($A31&lt;&gt;"",IF(IFERROR('7. Position (current_at exit)'!AB31,"")="", "",IFERROR('7. Position (current_at exit)'!AB31,"")),""))</f>
        <v/>
      </c>
      <c r="CX31" s="360" t="str">
        <f>IF($A31&lt;&gt;"",IF(IFERROR('7. Position (current_at exit)'!AC31,"")="", "",IFERROR('7. Position (current_at exit)'!AC31,"")),"")</f>
        <v/>
      </c>
      <c r="CY31" s="16" t="str">
        <f>IF($D31&lt;&gt;"Pending, Subsequently Closed",IF($A31&lt;&gt;"",IF(IFERROR('7. Position (current_at exit)'!AD31,"")="", "Mandatory: Tab 7",IFERROR('7. Position (current_at exit)'!AD31,"")),""), IF($A31&lt;&gt;"",IF(IFERROR('7. Position (current_at exit)'!AD31,"")="", "",IFERROR('7. Position (current_at exit)'!AD31,"")),""))</f>
        <v/>
      </c>
      <c r="CZ31" s="187" t="str">
        <f>IF($A31&lt;&gt;"",IF(IFERROR('7. Position (current_at exit)'!AE31,"")="", "",IFERROR('7. Position (current_at exit)'!AE31,"")),"")</f>
        <v/>
      </c>
      <c r="DA31" s="76" t="str">
        <f>IF($A31&lt;&gt;"",IF(IFERROR('7. Position (current_at exit)'!AF31,"")="", "",IFERROR('7. Position (current_at exit)'!AF31,"")),"")</f>
        <v/>
      </c>
      <c r="DB31" s="239" t="str">
        <f>IF($A31&lt;&gt;"",IF(IFERROR('7. Position (current_at exit)'!AG31,"")="", "",IFERROR('7. Position (current_at exit)'!AG31,"")),"")</f>
        <v/>
      </c>
      <c r="DC31" s="165" t="str">
        <f>IF($A31&lt;&gt;"",IF(IFERROR('7. Position (current_at exit)'!AH31,"")="", "",IFERROR('7. Position (current_at exit)'!AH31,"")),"")</f>
        <v/>
      </c>
      <c r="DD31" s="165" t="str">
        <f>IF($A31&lt;&gt;"",IF(IFERROR('7. Position (current_at exit)'!AI31,"")="", "",IFERROR('7. Position (current_at exit)'!AI31,"")),"")</f>
        <v/>
      </c>
      <c r="DE31" s="360" t="str">
        <f>IF($A31&lt;&gt;"",IF(IFERROR('7. Position (current_at exit)'!AJ31,"")="", "",IFERROR('7. Position (current_at exit)'!AJ31,"")),"")</f>
        <v/>
      </c>
      <c r="DF31" s="16" t="str">
        <f>IF($A31&lt;&gt;"",IF(IFERROR('7. Position (current_at exit)'!AK31,"")="", "",IFERROR('7. Position (current_at exit)'!AK31,"")),"")</f>
        <v/>
      </c>
      <c r="DG31" s="187" t="str">
        <f>IF($A31&lt;&gt;"",IF(IFERROR('7. Position (current_at exit)'!AL31,"")="", "",IFERROR('7. Position (current_at exit)'!AL31,"")),"")</f>
        <v/>
      </c>
      <c r="DH31" s="76" t="str">
        <f>IF($A31&lt;&gt;"",IF(IFERROR('7. Position (current_at exit)'!AM31,"")="", "",IFERROR('7. Position (current_at exit)'!AM31,"")),"")</f>
        <v/>
      </c>
      <c r="DI31" s="239" t="str">
        <f>IF($A31&lt;&gt;"",IF(IFERROR('7. Position (current_at exit)'!AN31,"")="", "",IFERROR('7. Position (current_at exit)'!AN31,"")),"")</f>
        <v/>
      </c>
      <c r="DJ31" s="165" t="str">
        <f>IF($A31&lt;&gt;"",IF(IFERROR('7. Position (current_at exit)'!AO31,"")="", "",IFERROR('7. Position (current_at exit)'!AO31,"")),"")</f>
        <v/>
      </c>
      <c r="DK31" s="165" t="str">
        <f>IF($A31&lt;&gt;"",IF(IFERROR('7. Position (current_at exit)'!AP31,"")="", "",IFERROR('7. Position (current_at exit)'!AP31,"")),"")</f>
        <v/>
      </c>
      <c r="DL31" s="360" t="str">
        <f>IF($A31&lt;&gt;"",IF(IFERROR('7. Position (current_at exit)'!AQ31,"")="", "",IFERROR('7. Position (current_at exit)'!AQ31,"")),"")</f>
        <v/>
      </c>
      <c r="DM31" s="17" t="str">
        <f>IF(OR($F31="Equity - Publicly Traded", $F31="Equity - Private"), IF($A31&lt;&gt;"",IF(IFERROR('6. Position (at entry)'!N31,"")="", "Mandatory: Tab 6",IFERROR('6. Position (at entry)'!N31,"")),""), IF($A31&lt;&gt;"",IF(IFERROR('6. Position (at entry)'!N31,"")="", "",IFERROR('6. Position (at entry)'!N31,"")),""))</f>
        <v/>
      </c>
      <c r="DN31" s="17" t="str">
        <f>IF(OR($F31="Equity - Publicly Traded", $F31="Equity - Private"), IF($A31&lt;&gt;"",IF(IFERROR('6. Position (at entry)'!O31,"")="", "Mandatory: Tab 6",IFERROR('6. Position (at entry)'!O31,"")),""), IF($A31&lt;&gt;"",IF(IFERROR('6. Position (at entry)'!O31,"")="", "",IFERROR('6. Position (at entry)'!O31,"")),""))</f>
        <v/>
      </c>
      <c r="DO31" s="17" t="str">
        <f>IF(OR($F31="Equity - Publicly Traded", $F31="Equity - Private"), IF($A31&lt;&gt;"",IF(IFERROR('6. Position (at entry)'!P31,"")="", "Mandatory: Tab 6",IFERROR('6. Position (at entry)'!P31,"")),""), IF($A31&lt;&gt;"",IF(IFERROR('6. Position (at entry)'!P31,"")="", "",IFERROR('6. Position (at entry)'!P31,"")),""))</f>
        <v/>
      </c>
      <c r="DP31" s="17" t="str">
        <f>IF(OR($F31="Equity - Publicly Traded", $F31="Equity - Private"), IF($A31&lt;&gt;"",IF(IFERROR('6. Position (at entry)'!Q31,"")="", "Mandatory: Tab 6",IFERROR('6. Position (at entry)'!Q31,"")),""), IF($A31&lt;&gt;"",IF(IFERROR('6. Position (at entry)'!Q31,"")="", "",IFERROR('6. Position (at entry)'!Q31,"")),""))</f>
        <v/>
      </c>
      <c r="DQ31" s="18" t="str">
        <f>IF(OR($F31="Equity - Publicly Traded", $F31="Equity - Private"), IF($A31&lt;&gt;"",IF(IFERROR('6. Position (at entry)'!R31,"")="", "Mandatory: Tab 6",IFERROR('6. Position (at entry)'!R31,"")),""), IF($A31&lt;&gt;"",IF(IFERROR('6. Position (at entry)'!R31,"")="", "",IFERROR('6. Position (at entry)'!R31,"")),""))</f>
        <v/>
      </c>
      <c r="DR31" s="18" t="str">
        <f>IF(OR($F31="Equity - Publicly Traded", $F31="Equity - Private"), IF($A31&lt;&gt;"",IF(IFERROR('6. Position (at entry)'!S31,"")="", "Mandatory: Tab 6",IFERROR('6. Position (at entry)'!S31,"")),""), IF($A31&lt;&gt;"",IF(IFERROR('6. Position (at entry)'!S31,"")="", "",IFERROR('6. Position (at entry)'!S31,"")),""))</f>
        <v/>
      </c>
      <c r="DS31" s="17" t="str">
        <f>IF(OR($F31="Equity - Publicly Traded", $F31="Equity - Private"), IF($A31&lt;&gt;"",IF(IFERROR('6. Position (at entry)'!T31,"")="", "Mandatory: Tab 6",IFERROR('6. Position (at entry)'!T31,"")),""), IF($A31&lt;&gt;"",IF(IFERROR('6. Position (at entry)'!T31,"")="", "",IFERROR('6. Position (at entry)'!T31,"")),""))</f>
        <v/>
      </c>
      <c r="DT31" s="16" t="str">
        <f>IF(OR($F31="Equity - Publicly Traded", $F31="Equity - Private"), IF($A31&lt;&gt;"",IF(IFERROR('6. Position (at entry)'!U31,"")="", "Mandatory: Tab 6",IFERROR('6. Position (at entry)'!U31,"")),""), IF($A31&lt;&gt;"",IF(IFERROR('6. Position (at entry)'!U31,"")="", "",IFERROR('6. Position (at entry)'!U31,"")),""))</f>
        <v/>
      </c>
      <c r="DU31" s="16" t="str">
        <f>IF(OR($F31="Equity - Publicly Traded", $F31="Equity - Private"), IF($A31&lt;&gt;"",IF(IFERROR('6. Position (at entry)'!V31,"")="", "",IFERROR('6. Position (at entry)'!V31,"")),""), IF($A31&lt;&gt;"",IF(IFERROR('6. Position (at entry)'!V31,"")="", "",IFERROR('6. Position (at entry)'!V31,"")),""))</f>
        <v/>
      </c>
      <c r="DV31" s="239" t="str">
        <f>IF(OR($F31="Equity - Publicly Traded", $F31="Equity - Private"), IF($A31&lt;&gt;"",IF(IFERROR('6. Position (at entry)'!W31,"")="", "",IFERROR('6. Position (at entry)'!W31,"")),""), IF($A31&lt;&gt;"",IF(IFERROR('6. Position (at entry)'!W31,"")="", "",IFERROR('6. Position (at entry)'!W31,"")),""))</f>
        <v/>
      </c>
      <c r="DW31" s="239" t="str">
        <f>IF(OR($F31="Equity - Publicly Traded", $F31="Equity - Private"), IF($A31&lt;&gt;"",IF(IFERROR('6. Position (at entry)'!X31,"")="", "",IFERROR('6. Position (at entry)'!X31,"")),""), IF($A31&lt;&gt;"",IF(IFERROR('6. Position (at entry)'!X31,"")="", "",IFERROR('6. Position (at entry)'!X31,"")),""))</f>
        <v/>
      </c>
      <c r="DX31" s="239" t="str">
        <f>IF(OR($F31="Equity - Publicly Traded", $F31="Equity - Private"), IF($A31&lt;&gt;"",IF(IFERROR('6. Position (at entry)'!Y31,"")="", "",IFERROR('6. Position (at entry)'!Y31,"")),""), IF($A31&lt;&gt;"",IF(IFERROR('6. Position (at entry)'!Y31,"")="", "",IFERROR('6. Position (at entry)'!Y31,"")),""))</f>
        <v/>
      </c>
      <c r="DY31" s="360" t="str">
        <f>IF($A31&lt;&gt;"",IF(IFERROR('6. Position (at entry)'!Z31,"")="", "",IFERROR('6. Position (at entry)'!Z31,"")),"")</f>
        <v/>
      </c>
      <c r="DZ31" s="76" t="str">
        <f>IF($A31&lt;&gt;"",IF(IFERROR('6. Position (at entry)'!AA31,"")="", "",IFERROR('6. Position (at entry)'!AA31,"")),"")</f>
        <v/>
      </c>
      <c r="EA31" s="76" t="str">
        <f>IF($A31&lt;&gt;"",IF(IFERROR('6. Position (at entry)'!AB31,"")="", "",IFERROR('6. Position (at entry)'!AB31,"")),"")</f>
        <v/>
      </c>
      <c r="EB31" s="78" t="str">
        <f>IF($A31&lt;&gt;"",IF(IFERROR('6. Position (at entry)'!AC31,"")="", "",IFERROR('6. Position (at entry)'!AC31,"")),"")</f>
        <v/>
      </c>
      <c r="EC31" s="78" t="str">
        <f>IF($A31&lt;&gt;"",IF(IFERROR('6. Position (at entry)'!AD31,"")="", "",IFERROR('6. Position (at entry)'!AD31,"")),"")</f>
        <v/>
      </c>
      <c r="ED31" s="226" t="str">
        <f>IF($A31&lt;&gt;"",IF(IFERROR('6. Position (at entry)'!AE31,"")="", "",IFERROR('6. Position (at entry)'!AE31,"")),"")</f>
        <v/>
      </c>
      <c r="EE31" s="80" t="str">
        <f>IF($A31&lt;&gt;"",IF(IFERROR('6. Position (at entry)'!AF31,"")="", "",IFERROR('6. Position (at entry)'!AF31,"")),"")</f>
        <v/>
      </c>
      <c r="EF31" s="80" t="str">
        <f>IF($A31&lt;&gt;"",IF(IFERROR('6. Position (at entry)'!AG31,"")="", "",IFERROR('6. Position (at entry)'!AG31,"")),"")</f>
        <v/>
      </c>
      <c r="EG31" s="80" t="str">
        <f>IF($A31&lt;&gt;"",IF(IFERROR('6. Position (at entry)'!AH31,"")="", "",IFERROR('6. Position (at entry)'!AH31,"")),"")</f>
        <v/>
      </c>
      <c r="EH31" s="360" t="str">
        <f>IF($A31&lt;&gt;"",IF(IFERROR('6. Position (at entry)'!AI31,"")="", "",IFERROR('6. Position (at entry)'!AI31,"")),"")</f>
        <v/>
      </c>
    </row>
    <row r="32" spans="1:138" ht="15" customHeight="1" x14ac:dyDescent="0.2">
      <c r="A32" s="16" t="str">
        <f>IF(ISBLANK('6. Position (at entry)'!A32), "", '6. Position (at entry)'!A32)</f>
        <v/>
      </c>
      <c r="B32" s="347" t="str">
        <f>IF($A32&lt;&gt;"",IF(IFERROR('6. Position (at entry)'!B32,"")="", "Mandatory: Tab 6",IFERROR('6. Position (at entry)'!B32,"")),"")</f>
        <v/>
      </c>
      <c r="C32" s="16" t="str">
        <f>IF($A32&lt;&gt;"",IF(IFERROR(VLOOKUP($A32, '4. Company (at entry)'!$1:$1048576,2,FALSE),"")="","Mandatory: Tab 4",IFERROR(VLOOKUP($A32, '4. Company (at entry)'!$1:$1048576,2,FALSE),"")), "")</f>
        <v/>
      </c>
      <c r="D32" s="16" t="str">
        <f>IF($A32&lt;&gt;"",IF(IFERROR('7. Position (current_at exit)'!D32,"")="", "Mandatory: Tab 7",IFERROR('7. Position (current_at exit)'!D32,"")),"")</f>
        <v/>
      </c>
      <c r="E32" s="16" t="str">
        <f>IF($A32&lt;&gt;"",IF(IFERROR('7. Position (current_at exit)'!E32,"")="", "Mandatory: Tab 7",IFERROR('7. Position (current_at exit)'!E32,"")),"")</f>
        <v/>
      </c>
      <c r="F32" s="16" t="str">
        <f>IF($A32&lt;&gt;"",IF(IFERROR('6. Position (at entry)'!D32,"")="", "Mandatory: Tab 6",IFERROR('6. Position (at entry)'!D32,"")),"")</f>
        <v/>
      </c>
      <c r="G32" s="16" t="str">
        <f>IF($A32&lt;&gt;"",IF(IFERROR('6. Position (at entry)'!E32,"")="", "Mandatory: Tab 6",IFERROR('6. Position (at entry)'!E32,"")),"")</f>
        <v/>
      </c>
      <c r="H32" s="16" t="str">
        <f>IF($A32&lt;&gt;"",IF(IFERROR('6. Position (at entry)'!F32,"")="", "Mandatory: Tab 6",IFERROR('6. Position (at entry)'!F32,"")),"")</f>
        <v/>
      </c>
      <c r="I32" s="16" t="str">
        <f>IF($A32&lt;&gt;"",IF(IFERROR('6. Position (at entry)'!G32,"")="", "Mandatory: Tab 6",IFERROR('6. Position (at entry)'!G32,"")),"")</f>
        <v/>
      </c>
      <c r="J32" s="16" t="str">
        <f>IF($A32&lt;&gt;"",IF(IFERROR('6. Position (at entry)'!H32,"")="", "Mandatory: Tab 6",IFERROR('6. Position (at entry)'!H32,"")),"")</f>
        <v/>
      </c>
      <c r="K32" s="159" t="str">
        <f>IF($A32&lt;&gt;"",IF(IFERROR('6. Position (at entry)'!I32,"")="", "Mandatory: Tab 6",IFERROR('6. Position (at entry)'!I32,"")),"")</f>
        <v/>
      </c>
      <c r="L32" s="16" t="str">
        <f>IF($A32&lt;&gt;"",IF(IFERROR('6. Position (at entry)'!J32,"")="", "Mandatory: Tab 6",IFERROR('6. Position (at entry)'!J32,"")),"")</f>
        <v/>
      </c>
      <c r="M32" s="16" t="str">
        <f>IF($A32&lt;&gt;"",IF(IFERROR('6. Position (at entry)'!K32,"")="", "Mandatory: Tab 6",IFERROR('6. Position (at entry)'!K32,"")),"")</f>
        <v/>
      </c>
      <c r="N32" s="16" t="str">
        <f>IF($A32&lt;&gt;"",IF(IFERROR('6. Position (at entry)'!L32,"")="", "",IFERROR('6. Position (at entry)'!L32,"")),"")</f>
        <v/>
      </c>
      <c r="O32" s="360" t="str">
        <f>IF($A32&lt;&gt;"",IF(IFERROR('6. Position (at entry)'!M32,"")="", "",IFERROR('6. Position (at entry)'!M32,"")),"")</f>
        <v/>
      </c>
      <c r="P32" s="16" t="str">
        <f>IF($A32&lt;&gt;"",IF(IFERROR(VLOOKUP($A32,'5. Company (current_at exit)'!$1:$1048576,3,FALSE),"")="","",IFERROR(VLOOKUP($A32,'5. Company (current_at exit)'!$1:$1048576,3,FALSE),"")), "")</f>
        <v/>
      </c>
      <c r="Q32" s="16" t="str">
        <f>IF($A32&lt;&gt;"",IF(IFERROR(VLOOKUP($A32,'5. Company (current_at exit)'!$1:$1048576,4,FALSE),"")="","",IFERROR(VLOOKUP($A32,'5. Company (current_at exit)'!$1:$1048576,4,FALSE),"")), "")</f>
        <v/>
      </c>
      <c r="R32" s="16" t="str">
        <f>IF($A32&lt;&gt;"",IF(IFERROR(VLOOKUP($A32,'5. Company (current_at exit)'!$1:$1048576,5,FALSE),"")="","",IFERROR(VLOOKUP($A32,'5. Company (current_at exit)'!$1:$1048576,5,FALSE),"")), "")</f>
        <v/>
      </c>
      <c r="S32" s="16" t="str">
        <f>IF($A32&lt;&gt;"",IF(IFERROR(VLOOKUP($A32,'5. Company (current_at exit)'!$1:$1048576,6,FALSE),"")="","",IFERROR(VLOOKUP($A32,'5. Company (current_at exit)'!$1:$1048576,6,FALSE),"")), "")</f>
        <v/>
      </c>
      <c r="T32" s="16" t="str">
        <f>IF($A32&lt;&gt;"",IF(IFERROR(VLOOKUP($A32,'5. Company (current_at exit)'!$1:$1048576,7,FALSE),"")="","Mandatory: Tab 5",IFERROR(VLOOKUP($A32,'5. Company (current_at exit)'!$1:$1048576,7,FALSE),"")), "")</f>
        <v/>
      </c>
      <c r="U32" s="72" t="str">
        <f>IF($A32&lt;&gt;"",IF(IFERROR(VLOOKUP($A32,'5. Company (current_at exit)'!$1:$1048576,8,FALSE),"")="","Mandatory: Tab 5",IFERROR(VLOOKUP($A32,'5. Company (current_at exit)'!$1:$1048576,8,FALSE),"")), "")</f>
        <v/>
      </c>
      <c r="V32" s="16" t="str">
        <f>IF($A32&lt;&gt;"",IF(IFERROR(VLOOKUP($A32,'5. Company (current_at exit)'!$1:$1048576,9,FALSE),"")="","",IFERROR(VLOOKUP($A32,'5. Company (current_at exit)'!$1:$1048576,9,FALSE),"")), "")</f>
        <v/>
      </c>
      <c r="W32" s="16" t="str">
        <f>IF($A32&lt;&gt;"",IF(IFERROR(VLOOKUP($A32,'5. Company (current_at exit)'!$1:$1048576,10,FALSE),"")="","Mandatory: Tab 5",IFERROR(VLOOKUP($A32,'5. Company (current_at exit)'!$1:$1048576,10,FALSE),"")), "")</f>
        <v/>
      </c>
      <c r="X32" s="73" t="str">
        <f>IF($A32&lt;&gt;"",IF(IFERROR(VLOOKUP($A32,'5. Company (current_at exit)'!$1:$1048576,11,FALSE),"")="","Mandatory: Tab 5",IFERROR(VLOOKUP($A32,'5. Company (current_at exit)'!$1:$1048576,11,FALSE),"")), "")</f>
        <v/>
      </c>
      <c r="Y32" s="73" t="str">
        <f>IF($A32&lt;&gt;"",IF(IFERROR(VLOOKUP($A32,'5. Company (current_at exit)'!$1:$1048576,12,FALSE),"")="","",IFERROR(VLOOKUP($A32,'5. Company (current_at exit)'!$1:$1048576,12,FALSE),"")), "")</f>
        <v/>
      </c>
      <c r="Z32" s="73" t="str">
        <f>IF($A32&lt;&gt;"",IF(IFERROR(VLOOKUP($A32,'5. Company (current_at exit)'!$1:$1048576,13,FALSE),"")="","",IFERROR(VLOOKUP($A32,'5. Company (current_at exit)'!$1:$1048576,13,FALSE),"")), "")</f>
        <v/>
      </c>
      <c r="AA32" s="16" t="str">
        <f>IF($A32&lt;&gt;"",IF(IFERROR(VLOOKUP($A32,'5. Company (current_at exit)'!$1:$1048576,14,FALSE),"")="","Mandatory: Tab 5",IFERROR(VLOOKUP($A32,'5. Company (current_at exit)'!$1:$1048576,14,FALSE),"")), "")</f>
        <v/>
      </c>
      <c r="AB32" s="16" t="str">
        <f>IF($A32&lt;&gt;"",IF(IFERROR(VLOOKUP($A32,'5. Company (current_at exit)'!$1:$1048576,15,FALSE),"")="","Mandatory: Tab 5",IFERROR(VLOOKUP($A32,'5. Company (current_at exit)'!$1:$1048576,15,FALSE),"")), "")</f>
        <v/>
      </c>
      <c r="AC32" s="76" t="str">
        <f>IF($A32&lt;&gt;"",IF(IFERROR(VLOOKUP($A32,'5. Company (current_at exit)'!$1:$1048576,16,FALSE),"")="","",IFERROR(VLOOKUP($A32,'5. Company (current_at exit)'!$1:$1048576,16,FALSE),"")), "")</f>
        <v/>
      </c>
      <c r="AD32" s="16" t="str">
        <f>IF($A32&lt;&gt;"",IF(IFERROR(VLOOKUP($A32,'5. Company (current_at exit)'!$1:$1048576,17,FALSE),"")="","",IFERROR(VLOOKUP($A32,'5. Company (current_at exit)'!$1:$1048576,17,FALSE),"")), "")</f>
        <v/>
      </c>
      <c r="AE32" s="401" t="str">
        <f>IF($A32&lt;&gt;"",IF(IFERROR(VLOOKUP($A32,'5. Company (current_at exit)'!$1:$1048576,18,FALSE),"")="","",IFERROR(VLOOKUP($A32,'5. Company (current_at exit)'!$1:$1048576,18,FALSE),"")), "")</f>
        <v/>
      </c>
      <c r="AF32" s="16" t="str">
        <f>IF($A32&lt;&gt;"",IF(IFERROR(VLOOKUP($A32,'5. Company (current_at exit)'!$1:$1048576,19,FALSE),"")="","Mandatory: Tab 5",IFERROR(VLOOKUP($A32,'5. Company (current_at exit)'!$1:$1048576,19,FALSE),"")), "")</f>
        <v/>
      </c>
      <c r="AG32" s="159" t="str">
        <f>IF($AF32="Yes",IF($A32&lt;&gt;"",IF(IFERROR(VLOOKUP($A32,'5. Company (current_at exit)'!$1:$1048576,20,FALSE),"")="","Mandatory: Tab 5",IFERROR(VLOOKUP($A32,'5. Company (current_at exit)'!$1:$1048576,20,FALSE),"")), ""),IF($A32&lt;&gt;"",IF(IFERROR(VLOOKUP($A32,'5. Company (current_at exit)'!$1:$1048576,20,FALSE),"")="","",IFERROR(VLOOKUP($A32,'5. Company (current_at exit)'!$1:$1048576,20,FALSE),"")), ""))</f>
        <v/>
      </c>
      <c r="AH32" s="159" t="str">
        <f>IF($AF32="Yes",IF($A32&lt;&gt;"",IF(IFERROR(VLOOKUP($A32,'5. Company (current_at exit)'!$1:$1048576,21,FALSE),"")="","Mandatory: Tab 5",IFERROR(VLOOKUP($A32,'5. Company (current_at exit)'!$1:$1048576,21,FALSE),"")), ""),IF($A32&lt;&gt;"",IF(IFERROR(VLOOKUP($A32,'5. Company (current_at exit)'!$1:$1048576,21,FALSE),"")="","",IFERROR(VLOOKUP($A32,'5. Company (current_at exit)'!$1:$1048576,21,FALSE),"")), ""))</f>
        <v/>
      </c>
      <c r="AI32" s="69" t="str">
        <f>IF($AF32="Yes",IF($A32&lt;&gt;"",IF(IFERROR(VLOOKUP($A32,'5. Company (current_at exit)'!$1:$1048576,22,FALSE),"")="","Mandatory: Tab 5",IFERROR(VLOOKUP($A32,'5. Company (current_at exit)'!$1:$1048576,22,FALSE),"")), ""),IF($A32&lt;&gt;"",IF(IFERROR(VLOOKUP($A32,'5. Company (current_at exit)'!$1:$1048576,22,FALSE),"")="","",IFERROR(VLOOKUP($A32,'5. Company (current_at exit)'!$1:$1048576,22,FALSE),"")), ""))</f>
        <v/>
      </c>
      <c r="AJ32" s="69" t="str">
        <f>IF($AF32="Yes",IF($A32&lt;&gt;"",IF(IFERROR(VLOOKUP($A32,'5. Company (current_at exit)'!$1:$1048576,23,FALSE),"")="","Mandatory: Tab 5",IFERROR(VLOOKUP($A32,'5. Company (current_at exit)'!$1:$1048576,23,FALSE),"")), ""),IF($A32&lt;&gt;"",IF(IFERROR(VLOOKUP($A32,'5. Company (current_at exit)'!$1:$1048576,23,FALSE),"")="","",IFERROR(VLOOKUP($A32,'5. Company (current_at exit)'!$1:$1048576,23,FALSE),"")), ""))</f>
        <v/>
      </c>
      <c r="AK32" s="159" t="str">
        <f>IF($AF32="Yes",IF($A32&lt;&gt;"",IF(IFERROR(VLOOKUP($A32,'5. Company (current_at exit)'!$1:$1048576,24,FALSE),"")="","",IFERROR(VLOOKUP($A32,'5. Company (current_at exit)'!$1:$1048576,24,FALSE),"")), ""),IF($A32&lt;&gt;"",IF(IFERROR(VLOOKUP($A32,'5. Company (current_at exit)'!$1:$1048576,24,FALSE),"")="","",IFERROR(VLOOKUP($A32,'5. Company (current_at exit)'!$1:$1048576,24,FALSE),"")), ""))</f>
        <v/>
      </c>
      <c r="AL32" s="403" t="str">
        <f>IF($A32&lt;&gt;"",IF(IFERROR(VLOOKUP($A32,'5. Company (current_at exit)'!$1:$1048576,25,FALSE),"")="","",IFERROR(VLOOKUP($A32,'5. Company (current_at exit)'!$1:$1048576,25,FALSE),"")), "")</f>
        <v/>
      </c>
      <c r="AM32" s="17" t="str">
        <f>IF($A32&lt;&gt;"",IF(IFERROR(VLOOKUP($A32,'5. Company (current_at exit)'!$1:$1048576,26,FALSE),"")="","Mandatory: Tab 5",IFERROR(VLOOKUP($A32,'5. Company (current_at exit)'!$1:$1048576,26,FALSE),"")), "")</f>
        <v/>
      </c>
      <c r="AN32" s="17" t="str">
        <f>IF($A32&lt;&gt;"",IF(IFERROR(VLOOKUP($A32,'5. Company (current_at exit)'!$1:$1048576,27,FALSE),"")="","Mandatory: Tab 5",IFERROR(VLOOKUP($A32,'5. Company (current_at exit)'!$1:$1048576,27,FALSE),"")), "")</f>
        <v/>
      </c>
      <c r="AO32" s="17" t="str">
        <f>IF($A32&lt;&gt;"",IF(IFERROR(VLOOKUP($A32,'5. Company (current_at exit)'!$1:$1048576,28,FALSE),"")="","Mandatory: Tab 5",IFERROR(VLOOKUP($A32,'5. Company (current_at exit)'!$1:$1048576,28,FALSE),"")), "")</f>
        <v/>
      </c>
      <c r="AP32" s="17" t="str">
        <f>IF($A32&lt;&gt;"",IF(IFERROR(VLOOKUP($A32,'5. Company (current_at exit)'!$1:$1048576,29,FALSE),"")="","Mandatory: Tab 5",IFERROR(VLOOKUP($A32,'5. Company (current_at exit)'!$1:$1048576,29,FALSE),"")), "")</f>
        <v/>
      </c>
      <c r="AQ32" s="17" t="str">
        <f>IF($A32&lt;&gt;"",IF(IFERROR(VLOOKUP($A32,'5. Company (current_at exit)'!$1:$1048576,30,FALSE),"")="","Mandatory: Tab 5",IFERROR(VLOOKUP($A32,'5. Company (current_at exit)'!$1:$1048576,30,FALSE),"")), "")</f>
        <v/>
      </c>
      <c r="AR32" s="17" t="str">
        <f>IF($A32&lt;&gt;"",IF(IFERROR(VLOOKUP($A32,'5. Company (current_at exit)'!$1:$1048576,31,FALSE),"")="","Mandatory: Tab 5",IFERROR(VLOOKUP($A32,'5. Company (current_at exit)'!$1:$1048576,31,FALSE),"")), "")</f>
        <v/>
      </c>
      <c r="AS32" s="17" t="str">
        <f>IF($A32&lt;&gt;"",IF(IFERROR(VLOOKUP($A32,'5. Company (current_at exit)'!$1:$1048576,32,FALSE),"")="","Mandatory: Tab 5",IFERROR(VLOOKUP($A32,'5. Company (current_at exit)'!$1:$1048576,32,FALSE),"")), "")</f>
        <v/>
      </c>
      <c r="AT32" s="17" t="str">
        <f>IF($A32&lt;&gt;"",IF(IFERROR(VLOOKUP($A32,'5. Company (current_at exit)'!$1:$1048576,33,FALSE),"")="","Mandatory: Tab 5",IFERROR(VLOOKUP($A32,'5. Company (current_at exit)'!$1:$1048576,33,FALSE),"")), "")</f>
        <v/>
      </c>
      <c r="AU32" s="17" t="str">
        <f>IF($A32&lt;&gt;"",IF(IFERROR(VLOOKUP($A32,'5. Company (current_at exit)'!$1:$1048576,34,FALSE),"")="","",IFERROR(VLOOKUP($A32,'5. Company (current_at exit)'!$1:$1048576,34,FALSE),"")), "")</f>
        <v/>
      </c>
      <c r="AV32" s="241" t="str">
        <f>IF($A32&lt;&gt;"",IF(IFERROR(VLOOKUP($A32,'5. Company (current_at exit)'!$1:$1048576,35,FALSE),"")="","",IFERROR(VLOOKUP($A32,'5. Company (current_at exit)'!$1:$1048576,35,FALSE),"")), "")</f>
        <v/>
      </c>
      <c r="AW32" s="17" t="str">
        <f>IF($D32="Fully Exited",IF($A32&lt;&gt;"",IF(IFERROR(VLOOKUP($A32,'5. Company (current_at exit)'!$1:$1048576,36,FALSE),"")="","",IFERROR(VLOOKUP($A32,'5. Company (current_at exit)'!$1:$1048576,36,FALSE),"")), ""),IF($A32&lt;&gt;"",IF(IFERROR(VLOOKUP($A32,'5. Company (current_at exit)'!$1:$1048576,36,FALSE),"")="","",IFERROR(VLOOKUP($A32,'5. Company (current_at exit)'!$1:$1048576,36,FALSE),"")), ""))</f>
        <v/>
      </c>
      <c r="AX32" s="239" t="str">
        <f>IF($A32&lt;&gt;"",IF(IFERROR(VLOOKUP($A32,'5. Company (current_at exit)'!$1:$1048576,37,FALSE),"")="","",IFERROR(VLOOKUP($A32,'5. Company (current_at exit)'!$1:$1048576,37,FALSE),"")), "")</f>
        <v/>
      </c>
      <c r="AY32" s="204" t="str">
        <f>IF($A32&lt;&gt;"",IF(IFERROR(VLOOKUP($A32,'5. Company (current_at exit)'!$1:$1048576,38,FALSE),"")="","",IFERROR(VLOOKUP($A32,'5. Company (current_at exit)'!$1:$1048576,38,FALSE),"")), "")</f>
        <v/>
      </c>
      <c r="AZ32" s="244" t="str">
        <f>IF($A32&lt;&gt;"",IF(IFERROR(VLOOKUP($A32,'5. Company (current_at exit)'!$1:$1048576,39,FALSE),"")="","",IFERROR(VLOOKUP($A32,'5. Company (current_at exit)'!$1:$1048576,39,FALSE),"")), "")</f>
        <v/>
      </c>
      <c r="BA32" s="244" t="str">
        <f>IF($A32&lt;&gt;"",IF(IFERROR(VLOOKUP($A32,'5. Company (current_at exit)'!$1:$1048576,40,FALSE),"")="","",IFERROR(VLOOKUP($A32,'5. Company (current_at exit)'!$1:$1048576,40,FALSE),"")), "")</f>
        <v/>
      </c>
      <c r="BB32" s="244" t="str">
        <f>IF($A32&lt;&gt;"",IF(IFERROR(VLOOKUP($A32,'5. Company (current_at exit)'!$1:$1048576,41,FALSE),"")="","",IFERROR(VLOOKUP($A32,'5. Company (current_at exit)'!$1:$1048576,41,FALSE),"")), "")</f>
        <v/>
      </c>
      <c r="BC32" s="76" t="str">
        <f>IF($A32&lt;&gt;"",IF(IFERROR(VLOOKUP($A32,'5. Company (current_at exit)'!$1:$1048576,42,FALSE),"")="","",IFERROR(VLOOKUP($A32,'5. Company (current_at exit)'!$1:$1048576,42,FALSE),"")), "")</f>
        <v/>
      </c>
      <c r="BD32" s="76" t="str">
        <f>IF($A32&lt;&gt;"",IF(IFERROR(VLOOKUP($A32,'5. Company (current_at exit)'!$1:$1048576,43,FALSE),"")="","",IFERROR(VLOOKUP($A32,'5. Company (current_at exit)'!$1:$1048576,43,FALSE),"")), "")</f>
        <v/>
      </c>
      <c r="BE32" s="239" t="str">
        <f>IF($A32&lt;&gt;"",IF(IFERROR(VLOOKUP($A32,'5. Company (current_at exit)'!$1:$1048576,44,FALSE),"")="","",IFERROR(VLOOKUP($A32,'5. Company (current_at exit)'!$1:$1048576,44,FALSE),"")), "")</f>
        <v/>
      </c>
      <c r="BF32" s="239" t="str">
        <f>IF($A32&lt;&gt;"",IF(IFERROR(VLOOKUP($A32,'5. Company (current_at exit)'!$1:$1048576,45,FALSE),"")="","",IFERROR(VLOOKUP($A32,'5. Company (current_at exit)'!$1:$1048576,45,FALSE),"")), "")</f>
        <v/>
      </c>
      <c r="BG32" s="239" t="str">
        <f>IF($A32&lt;&gt;"",IF(IFERROR(VLOOKUP($A32,'5. Company (current_at exit)'!$1:$1048576,46,FALSE),"")="","",IFERROR(VLOOKUP($A32,'5. Company (current_at exit)'!$1:$1048576,46,FALSE),"")), "")</f>
        <v/>
      </c>
      <c r="BH32" s="239" t="str">
        <f>IF($A32&lt;&gt;"",IF(IFERROR(VLOOKUP($A32,'5. Company (current_at exit)'!$1:$1048576,47,FALSE),"")="","",IFERROR(VLOOKUP($A32,'5. Company (current_at exit)'!$1:$1048576,47,FALSE),"")), "")</f>
        <v/>
      </c>
      <c r="BI32" s="239" t="str">
        <f>IF($A32&lt;&gt;"",IF(IFERROR(VLOOKUP($A32,'5. Company (current_at exit)'!$1:$1048576,48,FALSE),"")="","",IFERROR(VLOOKUP($A32,'5. Company (current_at exit)'!$1:$1048576,48,FALSE),"")), "")</f>
        <v/>
      </c>
      <c r="BJ32" s="360" t="str">
        <f>IF($A32&lt;&gt;"",IF(IFERROR(VLOOKUP($A32,'5. Company (current_at exit)'!$1:$1048576,49,FALSE),"")="","",IFERROR(VLOOKUP($A32,'5. Company (current_at exit)'!$1:$1048576,49,FALSE),"")), "")</f>
        <v/>
      </c>
      <c r="BK32" s="76" t="str">
        <f>IF($A32&lt;&gt;"",IF(IFERROR(VLOOKUP($A32,'5. Company (current_at exit)'!$1:$1048576,50,FALSE),"")="","Mandatory: Tab 5",IFERROR(VLOOKUP($A32,'5. Company (current_at exit)'!$1:$1048576,50,FALSE),"")), "")</f>
        <v/>
      </c>
      <c r="BL32" s="483" t="str">
        <f>IF($A32&lt;&gt;"",IF(IFERROR(VLOOKUP($A32,'5. Company (current_at exit)'!$1:$1048576,51,FALSE),"")="","Mandatory: Tab 5",IFERROR(VLOOKUP($A32,'5. Company (current_at exit)'!$1:$1048576,51,FALSE),"")), "")</f>
        <v/>
      </c>
      <c r="BM32" s="483" t="str">
        <f>IF($A32&lt;&gt;"",IF(IFERROR(VLOOKUP($A32,'5. Company (current_at exit)'!$1:$1048576,52,FALSE),"")="","Mandatory: Tab 5",IFERROR(VLOOKUP($A32,'5. Company (current_at exit)'!$1:$1048576,52,FALSE),"")), "")</f>
        <v/>
      </c>
      <c r="BN32" s="483" t="str">
        <f>IF($A32&lt;&gt;"",IF(IFERROR(VLOOKUP($A32,'5. Company (current_at exit)'!$1:$1048576,53,FALSE),"")="","Mandatory: Tab 5",IFERROR(VLOOKUP($A32,'5. Company (current_at exit)'!$1:$1048576,53,FALSE),"")), "")</f>
        <v/>
      </c>
      <c r="BO32" s="360" t="str">
        <f>IF($A32&lt;&gt;"",IF(IFERROR(VLOOKUP($A32,'5. Company (current_at exit)'!$1:$1048576,54,FALSE),"")="","",IFERROR(VLOOKUP($A32,'5. Company (current_at exit)'!$1:$1048576,54,FALSE),"")), "")</f>
        <v/>
      </c>
      <c r="BP32" s="17" t="str">
        <f>IF($A32&lt;&gt;"",IF(IFERROR(VLOOKUP($A32, '4. Company (at entry)'!$1:$1048576,3,FALSE),"")="","Mandatory: Tab 4",IFERROR(VLOOKUP($A32, '4. Company (at entry)'!$1:$1048576,3,FALSE),"")), "")</f>
        <v/>
      </c>
      <c r="BQ32" s="17" t="str">
        <f>IF($A32&lt;&gt;"",IF(IFERROR(VLOOKUP($A32, '4. Company (at entry)'!$1:$1048576,4,FALSE),"")="","Mandatory: Tab 4",IFERROR(VLOOKUP($A32, '4. Company (at entry)'!$1:$1048576,4,FALSE),"")), "")</f>
        <v/>
      </c>
      <c r="BR32" s="17" t="str">
        <f>IF($A32&lt;&gt;"",IF(IFERROR(VLOOKUP($A32, '4. Company (at entry)'!$1:$1048576,5,FALSE),"")="","Mandatory: Tab 4",IFERROR(VLOOKUP($A32, '4. Company (at entry)'!$1:$1048576,5,FALSE),"")), "")</f>
        <v/>
      </c>
      <c r="BS32" s="17" t="str">
        <f>IF($A32&lt;&gt;"",IF(IFERROR(VLOOKUP($A32, '4. Company (at entry)'!$1:$1048576,6,FALSE),"")="","Mandatory: Tab 4",IFERROR(VLOOKUP($A32, '4. Company (at entry)'!$1:$1048576,6,FALSE),"")), "")</f>
        <v/>
      </c>
      <c r="BT32" s="17" t="str">
        <f>IF($A32&lt;&gt;"",IF(IFERROR(VLOOKUP($A32, '4. Company (at entry)'!$1:$1048576,7,FALSE),"")="","Mandatory: Tab 4",IFERROR(VLOOKUP($A32, '4. Company (at entry)'!$1:$1048576,7,FALSE),"")), "")</f>
        <v/>
      </c>
      <c r="BU32" s="17" t="str">
        <f>IF($A32&lt;&gt;"",IF(IFERROR(VLOOKUP($A32, '4. Company (at entry)'!$1:$1048576,8,FALSE),"")="","Mandatory: Tab 4",IFERROR(VLOOKUP($A32, '4. Company (at entry)'!$1:$1048576,8,FALSE),"")), "")</f>
        <v/>
      </c>
      <c r="BV32" s="17" t="str">
        <f>IF($A32&lt;&gt;"",IF(IFERROR(VLOOKUP($A32, '4. Company (at entry)'!$1:$1048576,9,FALSE),"")="","Mandatory: Tab 4",IFERROR(VLOOKUP($A32, '4. Company (at entry)'!$1:$1048576,9,FALSE),"")), "")</f>
        <v/>
      </c>
      <c r="BW32" s="17" t="str">
        <f>IF($A32&lt;&gt;"",IF(IFERROR(VLOOKUP($A32, '4. Company (at entry)'!$1:$1048576,10,FALSE),"")="","",IFERROR(VLOOKUP($A32, '4. Company (at entry)'!$1:$1048576,10,FALSE),"")), "")</f>
        <v/>
      </c>
      <c r="BX32" s="208" t="str">
        <f>IF($A32&lt;&gt;"",IF(IFERROR(VLOOKUP($A32, '4. Company (at entry)'!$1:$1048576,11,FALSE),"")="","",IFERROR(VLOOKUP($A32, '4. Company (at entry)'!$1:$1048576,11,FALSE),"")), "")</f>
        <v/>
      </c>
      <c r="BY32" s="17" t="str">
        <f>IF($A32&lt;&gt;"",IF(IFERROR(VLOOKUP($A32, '4. Company (at entry)'!$1:$1048576,12,FALSE),"")="","",IFERROR(VLOOKUP($A32, '4. Company (at entry)'!$1:$1048576,12,FALSE),"")), "")</f>
        <v/>
      </c>
      <c r="BZ32" s="360" t="str">
        <f>IF($A32&lt;&gt;"",IF(IFERROR(VLOOKUP($A32, '4. Company (at entry)'!$1:$1048576,13,FALSE),"")="","",IFERROR(VLOOKUP($A32, '4. Company (at entry)'!$1:$1048576,13,FALSE),"")), "")</f>
        <v/>
      </c>
      <c r="CA32" s="17" t="str">
        <f>IF($A32&lt;&gt;"",IF(IFERROR('7. Position (current_at exit)'!F32,"")="", "Mandatory: Tab 7",IFERROR('7. Position (current_at exit)'!F32,"")),"")</f>
        <v/>
      </c>
      <c r="CB32" s="17" t="str">
        <f>IF($D32&lt;&gt;"Pending, Subsequently Closed",IF($A32&lt;&gt;"",IF(IFERROR('7. Position (current_at exit)'!G32,"")="", "Mandatory: Tab 7",IFERROR('7. Position (current_at exit)'!G32,"")),""), IF($A32&lt;&gt;"",IF(IFERROR('7. Position (current_at exit)'!G32,"")="", "",IFERROR('7. Position (current_at exit)'!G32,"")),""))</f>
        <v/>
      </c>
      <c r="CC32" s="17" t="str">
        <f>IF($D32&lt;&gt;"Pending, Subsequently Closed",IF($A32&lt;&gt;"",IF(IFERROR('7. Position (current_at exit)'!H32,"")="", "Mandatory: Tab 7",IFERROR('7. Position (current_at exit)'!H32,"")),""), IF($A32&lt;&gt;"",IF(IFERROR('7. Position (current_at exit)'!H32,"")="", "",IFERROR('7. Position (current_at exit)'!H32,"")),""))</f>
        <v/>
      </c>
      <c r="CD32" s="17" t="str">
        <f>IF($D32&lt;&gt;"Pending, Subsequently Closed",IF($A32&lt;&gt;"",IF(IFERROR('7. Position (current_at exit)'!I32,"")="", "Mandatory: Tab 7",IFERROR('7. Position (current_at exit)'!I32,"")),""), IF($A32&lt;&gt;"",IF(IFERROR('7. Position (current_at exit)'!I32,"")="", "",IFERROR('7. Position (current_at exit)'!I32,"")),""))</f>
        <v/>
      </c>
      <c r="CE32" s="17" t="str">
        <f>IF($D32&lt;&gt;"Pending, Subsequently Closed",IF($A32&lt;&gt;"",IF(IFERROR('7. Position (current_at exit)'!J32,"")="", "Mandatory: Tab 7",IFERROR('7. Position (current_at exit)'!J32,"")),""), IF($A32&lt;&gt;"",IF(IFERROR('7. Position (current_at exit)'!J32,"")="", "",IFERROR('7. Position (current_at exit)'!J32,"")),""))</f>
        <v/>
      </c>
      <c r="CF32" s="208" t="str">
        <f>IF($D32&lt;&gt;"Pending, Subsequently Closed",IF($A32&lt;&gt;"",IF(IFERROR('7. Position (current_at exit)'!K32,"")="", "Mandatory: Tab 7",IFERROR('7. Position (current_at exit)'!K32,"")),""), IF($A32&lt;&gt;"",IF(IFERROR('7. Position (current_at exit)'!K32,"")="", "",IFERROR('7. Position (current_at exit)'!K32,"")),""))</f>
        <v/>
      </c>
      <c r="CG32" s="186" t="str">
        <f>IF($D32&lt;&gt;"Pending, Subsequently Closed",IF($A32&lt;&gt;"",IF(IFERROR('7. Position (current_at exit)'!L32,"")="", "Mandatory: Tab 7",IFERROR('7. Position (current_at exit)'!L32,"")),""), IF($A32&lt;&gt;"",IF(IFERROR('7. Position (current_at exit)'!L32,"")="", "",IFERROR('7. Position (current_at exit)'!L32,"")),""))</f>
        <v/>
      </c>
      <c r="CH32" s="186" t="str">
        <f>IF($D32&lt;&gt;"Pending, Subsequently Closed",IF($A32&lt;&gt;"",IF(IFERROR('7. Position (current_at exit)'!M32,"")="", "Mandatory: Tab 7",IFERROR('7. Position (current_at exit)'!M32,"")),""), IF($A32&lt;&gt;"",IF(IFERROR('7. Position (current_at exit)'!M32,"")="", "",IFERROR('7. Position (current_at exit)'!M32,"")),""))</f>
        <v/>
      </c>
      <c r="CI32" s="186" t="str">
        <f>IF($D32&lt;&gt;"Pending, Subsequently Closed",IF($A32&lt;&gt;"",IF(IFERROR('7. Position (current_at exit)'!N32,"")="", "Mandatory: Tab 7",IFERROR('7. Position (current_at exit)'!N32,"")),""), IF($A32&lt;&gt;"",IF(IFERROR('7. Position (current_at exit)'!N32,"")="", "",IFERROR('7. Position (current_at exit)'!N32,"")),""))</f>
        <v/>
      </c>
      <c r="CJ32" s="408" t="str">
        <f>IF($D32&lt;&gt;"Pending, Subsequently Closed",IF($A32&lt;&gt;"",IF(IFERROR('7. Position (current_at exit)'!O32,"")="", "Mandatory: Tab 7",IFERROR('7. Position (current_at exit)'!O32,"")),""), IF($A32&lt;&gt;"",IF(IFERROR('7. Position (current_at exit)'!O32,"")="", "",IFERROR('7. Position (current_at exit)'!O32,"")),""))</f>
        <v/>
      </c>
      <c r="CK32" s="408" t="str">
        <f>IF($D32&lt;&gt;"Pending, Subsequently Closed",IF($A32&lt;&gt;"",IF(IFERROR('7. Position (current_at exit)'!P32,"")="", "Mandatory: Tab 7",IFERROR('7. Position (current_at exit)'!P32,"")),""), IF($A32&lt;&gt;"",IF(IFERROR('7. Position (current_at exit)'!P32,"")="", "",IFERROR('7. Position (current_at exit)'!P32,"")),""))</f>
        <v/>
      </c>
      <c r="CL32" s="360" t="str">
        <f>IF($A32&lt;&gt;"",IF(IFERROR('7. Position (current_at exit)'!Q32,"")="", "",IFERROR('7. Position (current_at exit)'!Q32,"")),"")</f>
        <v/>
      </c>
      <c r="CM32" s="18" t="str">
        <f>IF($F32&lt;&gt;"Debt",IF($A32&lt;&gt;"",IF(IFERROR('7. Position (current_at exit)'!R32,"")="", "Mandatory: Tab 7",IFERROR('7. Position (current_at exit)'!R32,"")),""), IF($A32&lt;&gt;"",IF(IFERROR('7. Position (current_at exit)'!R32,"")="", "",IFERROR('7. Position (current_at exit)'!R32,"")),""))</f>
        <v/>
      </c>
      <c r="CN32" s="18" t="str">
        <f>IF($F32&lt;&gt;"Debt",IF($A32&lt;&gt;"",IF(IFERROR('7. Position (current_at exit)'!S32,"")="", "Mandatory: Tab 7",IFERROR('7. Position (current_at exit)'!S32,"")),""), IF($A32&lt;&gt;"",IF(IFERROR('7. Position (current_at exit)'!S32,"")="", "",IFERROR('7. Position (current_at exit)'!S32,"")),""))</f>
        <v/>
      </c>
      <c r="CO32" s="17" t="str">
        <f>IF($F32&lt;&gt;"Debt",IF($A32&lt;&gt;"",IF(IFERROR('7. Position (current_at exit)'!T32,"")="", "Mandatory: Tab 7",IFERROR('7. Position (current_at exit)'!T32,"")),""), IF($A32&lt;&gt;"",IF(IFERROR('7. Position (current_at exit)'!T32,"")="", "",IFERROR('7. Position (current_at exit)'!T32,"")),""))</f>
        <v/>
      </c>
      <c r="CP32" s="17" t="str">
        <f>IF($A32&lt;&gt;"",IF(IFERROR('7. Position (current_at exit)'!U32,"")="", "Mandatory: Tab 7",IFERROR('7. Position (current_at exit)'!U32,"")),"")</f>
        <v/>
      </c>
      <c r="CQ32" s="17" t="str">
        <f>IF($F32&lt;&gt;"Debt",IF($A32&lt;&gt;"",IF(IFERROR('7. Position (current_at exit)'!V32,"")="", "Mandatory: Tab 7",IFERROR('7. Position (current_at exit)'!V32,"")),""), IF($A32&lt;&gt;"",IF(IFERROR('7. Position (current_at exit)'!V32,"")="", "",IFERROR('7. Position (current_at exit)'!V32,"")),""))</f>
        <v/>
      </c>
      <c r="CR32" s="16" t="str">
        <f>IF($F32&lt;&gt;"Debt",IF($A32&lt;&gt;"",IF(IFERROR('7. Position (current_at exit)'!W32,"")="", "",IFERROR('7. Position (current_at exit)'!W32,"")),""), IF($A32&lt;&gt;"",IF(IFERROR('7. Position (current_at exit)'!W32,"")="", "",IFERROR('7. Position (current_at exit)'!W32,"")),""))</f>
        <v/>
      </c>
      <c r="CS32" s="80" t="str">
        <f>IF($A32&lt;&gt;"",IF(IFERROR('7. Position (current_at exit)'!X32,"")="", "",IFERROR('7. Position (current_at exit)'!X32,"")),"")</f>
        <v/>
      </c>
      <c r="CT32" s="360" t="str">
        <f>IF($A32&lt;&gt;"",IF(IFERROR('7. Position (current_at exit)'!Y32,"")="", "",IFERROR('7. Position (current_at exit)'!Y32,"")),"")</f>
        <v/>
      </c>
      <c r="CU32" s="159" t="str">
        <f>IF(OR($D32="Fully Exited, No Escrow", $D32="Fully Exited, Escrow Pending", $D32="Fully Exited, Subsequently Closed"), IF($A32&lt;&gt;"",IF(IFERROR('7. Position (current_at exit)'!Z32,"")="", "Mandatory: Tab 7",IFERROR('7. Position (current_at exit)'!Z32,"")),""), IF($A32&lt;&gt;"",IF(IFERROR('7. Position (current_at exit)'!Z32,"")="", "",IFERROR('7. Position (current_at exit)'!Z32,"")),""))</f>
        <v/>
      </c>
      <c r="CV32" s="159" t="str">
        <f>IF(OR($D32="Fully Exited, No Escrow", $D32="Fully Exited, Escrow Pending", $D32="Fully Exited, Subsequently Closed"), IF($A32&lt;&gt;"",IF(IFERROR('7. Position (current_at exit)'!AA32,"")="", "Mandatory: Tab 7",IFERROR('7. Position (current_at exit)'!AA32,"")),""), IF($A32&lt;&gt;"",IF(IFERROR('7. Position (current_at exit)'!AA32,"")="", "",IFERROR('7. Position (current_at exit)'!AA32,"")),""))</f>
        <v/>
      </c>
      <c r="CW32" s="16" t="str">
        <f>IF($D32="Fully Exited",IF($A32&lt;&gt;"",IF(IFERROR('7. Position (current_at exit)'!AB32,"")="", "",IFERROR('7. Position (current_at exit)'!AB32,"")),""), IF($A32&lt;&gt;"",IF(IFERROR('7. Position (current_at exit)'!AB32,"")="", "",IFERROR('7. Position (current_at exit)'!AB32,"")),""))</f>
        <v/>
      </c>
      <c r="CX32" s="360" t="str">
        <f>IF($A32&lt;&gt;"",IF(IFERROR('7. Position (current_at exit)'!AC32,"")="", "",IFERROR('7. Position (current_at exit)'!AC32,"")),"")</f>
        <v/>
      </c>
      <c r="CY32" s="16" t="str">
        <f>IF($D32&lt;&gt;"Pending, Subsequently Closed",IF($A32&lt;&gt;"",IF(IFERROR('7. Position (current_at exit)'!AD32,"")="", "Mandatory: Tab 7",IFERROR('7. Position (current_at exit)'!AD32,"")),""), IF($A32&lt;&gt;"",IF(IFERROR('7. Position (current_at exit)'!AD32,"")="", "",IFERROR('7. Position (current_at exit)'!AD32,"")),""))</f>
        <v/>
      </c>
      <c r="CZ32" s="187" t="str">
        <f>IF($A32&lt;&gt;"",IF(IFERROR('7. Position (current_at exit)'!AE32,"")="", "",IFERROR('7. Position (current_at exit)'!AE32,"")),"")</f>
        <v/>
      </c>
      <c r="DA32" s="76" t="str">
        <f>IF($A32&lt;&gt;"",IF(IFERROR('7. Position (current_at exit)'!AF32,"")="", "",IFERROR('7. Position (current_at exit)'!AF32,"")),"")</f>
        <v/>
      </c>
      <c r="DB32" s="239" t="str">
        <f>IF($A32&lt;&gt;"",IF(IFERROR('7. Position (current_at exit)'!AG32,"")="", "",IFERROR('7. Position (current_at exit)'!AG32,"")),"")</f>
        <v/>
      </c>
      <c r="DC32" s="165" t="str">
        <f>IF($A32&lt;&gt;"",IF(IFERROR('7. Position (current_at exit)'!AH32,"")="", "",IFERROR('7. Position (current_at exit)'!AH32,"")),"")</f>
        <v/>
      </c>
      <c r="DD32" s="165" t="str">
        <f>IF($A32&lt;&gt;"",IF(IFERROR('7. Position (current_at exit)'!AI32,"")="", "",IFERROR('7. Position (current_at exit)'!AI32,"")),"")</f>
        <v/>
      </c>
      <c r="DE32" s="360" t="str">
        <f>IF($A32&lt;&gt;"",IF(IFERROR('7. Position (current_at exit)'!AJ32,"")="", "",IFERROR('7. Position (current_at exit)'!AJ32,"")),"")</f>
        <v/>
      </c>
      <c r="DF32" s="16" t="str">
        <f>IF($A32&lt;&gt;"",IF(IFERROR('7. Position (current_at exit)'!AK32,"")="", "",IFERROR('7. Position (current_at exit)'!AK32,"")),"")</f>
        <v/>
      </c>
      <c r="DG32" s="187" t="str">
        <f>IF($A32&lt;&gt;"",IF(IFERROR('7. Position (current_at exit)'!AL32,"")="", "",IFERROR('7. Position (current_at exit)'!AL32,"")),"")</f>
        <v/>
      </c>
      <c r="DH32" s="76" t="str">
        <f>IF($A32&lt;&gt;"",IF(IFERROR('7. Position (current_at exit)'!AM32,"")="", "",IFERROR('7. Position (current_at exit)'!AM32,"")),"")</f>
        <v/>
      </c>
      <c r="DI32" s="239" t="str">
        <f>IF($A32&lt;&gt;"",IF(IFERROR('7. Position (current_at exit)'!AN32,"")="", "",IFERROR('7. Position (current_at exit)'!AN32,"")),"")</f>
        <v/>
      </c>
      <c r="DJ32" s="165" t="str">
        <f>IF($A32&lt;&gt;"",IF(IFERROR('7. Position (current_at exit)'!AO32,"")="", "",IFERROR('7. Position (current_at exit)'!AO32,"")),"")</f>
        <v/>
      </c>
      <c r="DK32" s="165" t="str">
        <f>IF($A32&lt;&gt;"",IF(IFERROR('7. Position (current_at exit)'!AP32,"")="", "",IFERROR('7. Position (current_at exit)'!AP32,"")),"")</f>
        <v/>
      </c>
      <c r="DL32" s="360" t="str">
        <f>IF($A32&lt;&gt;"",IF(IFERROR('7. Position (current_at exit)'!AQ32,"")="", "",IFERROR('7. Position (current_at exit)'!AQ32,"")),"")</f>
        <v/>
      </c>
      <c r="DM32" s="17" t="str">
        <f>IF(OR($F32="Equity - Publicly Traded", $F32="Equity - Private"), IF($A32&lt;&gt;"",IF(IFERROR('6. Position (at entry)'!N32,"")="", "Mandatory: Tab 6",IFERROR('6. Position (at entry)'!N32,"")),""), IF($A32&lt;&gt;"",IF(IFERROR('6. Position (at entry)'!N32,"")="", "",IFERROR('6. Position (at entry)'!N32,"")),""))</f>
        <v/>
      </c>
      <c r="DN32" s="17" t="str">
        <f>IF(OR($F32="Equity - Publicly Traded", $F32="Equity - Private"), IF($A32&lt;&gt;"",IF(IFERROR('6. Position (at entry)'!O32,"")="", "Mandatory: Tab 6",IFERROR('6. Position (at entry)'!O32,"")),""), IF($A32&lt;&gt;"",IF(IFERROR('6. Position (at entry)'!O32,"")="", "",IFERROR('6. Position (at entry)'!O32,"")),""))</f>
        <v/>
      </c>
      <c r="DO32" s="17" t="str">
        <f>IF(OR($F32="Equity - Publicly Traded", $F32="Equity - Private"), IF($A32&lt;&gt;"",IF(IFERROR('6. Position (at entry)'!P32,"")="", "Mandatory: Tab 6",IFERROR('6. Position (at entry)'!P32,"")),""), IF($A32&lt;&gt;"",IF(IFERROR('6. Position (at entry)'!P32,"")="", "",IFERROR('6. Position (at entry)'!P32,"")),""))</f>
        <v/>
      </c>
      <c r="DP32" s="17" t="str">
        <f>IF(OR($F32="Equity - Publicly Traded", $F32="Equity - Private"), IF($A32&lt;&gt;"",IF(IFERROR('6. Position (at entry)'!Q32,"")="", "Mandatory: Tab 6",IFERROR('6. Position (at entry)'!Q32,"")),""), IF($A32&lt;&gt;"",IF(IFERROR('6. Position (at entry)'!Q32,"")="", "",IFERROR('6. Position (at entry)'!Q32,"")),""))</f>
        <v/>
      </c>
      <c r="DQ32" s="18" t="str">
        <f>IF(OR($F32="Equity - Publicly Traded", $F32="Equity - Private"), IF($A32&lt;&gt;"",IF(IFERROR('6. Position (at entry)'!R32,"")="", "Mandatory: Tab 6",IFERROR('6. Position (at entry)'!R32,"")),""), IF($A32&lt;&gt;"",IF(IFERROR('6. Position (at entry)'!R32,"")="", "",IFERROR('6. Position (at entry)'!R32,"")),""))</f>
        <v/>
      </c>
      <c r="DR32" s="18" t="str">
        <f>IF(OR($F32="Equity - Publicly Traded", $F32="Equity - Private"), IF($A32&lt;&gt;"",IF(IFERROR('6. Position (at entry)'!S32,"")="", "Mandatory: Tab 6",IFERROR('6. Position (at entry)'!S32,"")),""), IF($A32&lt;&gt;"",IF(IFERROR('6. Position (at entry)'!S32,"")="", "",IFERROR('6. Position (at entry)'!S32,"")),""))</f>
        <v/>
      </c>
      <c r="DS32" s="17" t="str">
        <f>IF(OR($F32="Equity - Publicly Traded", $F32="Equity - Private"), IF($A32&lt;&gt;"",IF(IFERROR('6. Position (at entry)'!T32,"")="", "Mandatory: Tab 6",IFERROR('6. Position (at entry)'!T32,"")),""), IF($A32&lt;&gt;"",IF(IFERROR('6. Position (at entry)'!T32,"")="", "",IFERROR('6. Position (at entry)'!T32,"")),""))</f>
        <v/>
      </c>
      <c r="DT32" s="16" t="str">
        <f>IF(OR($F32="Equity - Publicly Traded", $F32="Equity - Private"), IF($A32&lt;&gt;"",IF(IFERROR('6. Position (at entry)'!U32,"")="", "Mandatory: Tab 6",IFERROR('6. Position (at entry)'!U32,"")),""), IF($A32&lt;&gt;"",IF(IFERROR('6. Position (at entry)'!U32,"")="", "",IFERROR('6. Position (at entry)'!U32,"")),""))</f>
        <v/>
      </c>
      <c r="DU32" s="16" t="str">
        <f>IF(OR($F32="Equity - Publicly Traded", $F32="Equity - Private"), IF($A32&lt;&gt;"",IF(IFERROR('6. Position (at entry)'!V32,"")="", "",IFERROR('6. Position (at entry)'!V32,"")),""), IF($A32&lt;&gt;"",IF(IFERROR('6. Position (at entry)'!V32,"")="", "",IFERROR('6. Position (at entry)'!V32,"")),""))</f>
        <v/>
      </c>
      <c r="DV32" s="239" t="str">
        <f>IF(OR($F32="Equity - Publicly Traded", $F32="Equity - Private"), IF($A32&lt;&gt;"",IF(IFERROR('6. Position (at entry)'!W32,"")="", "",IFERROR('6. Position (at entry)'!W32,"")),""), IF($A32&lt;&gt;"",IF(IFERROR('6. Position (at entry)'!W32,"")="", "",IFERROR('6. Position (at entry)'!W32,"")),""))</f>
        <v/>
      </c>
      <c r="DW32" s="239" t="str">
        <f>IF(OR($F32="Equity - Publicly Traded", $F32="Equity - Private"), IF($A32&lt;&gt;"",IF(IFERROR('6. Position (at entry)'!X32,"")="", "",IFERROR('6. Position (at entry)'!X32,"")),""), IF($A32&lt;&gt;"",IF(IFERROR('6. Position (at entry)'!X32,"")="", "",IFERROR('6. Position (at entry)'!X32,"")),""))</f>
        <v/>
      </c>
      <c r="DX32" s="239" t="str">
        <f>IF(OR($F32="Equity - Publicly Traded", $F32="Equity - Private"), IF($A32&lt;&gt;"",IF(IFERROR('6. Position (at entry)'!Y32,"")="", "",IFERROR('6. Position (at entry)'!Y32,"")),""), IF($A32&lt;&gt;"",IF(IFERROR('6. Position (at entry)'!Y32,"")="", "",IFERROR('6. Position (at entry)'!Y32,"")),""))</f>
        <v/>
      </c>
      <c r="DY32" s="360" t="str">
        <f>IF($A32&lt;&gt;"",IF(IFERROR('6. Position (at entry)'!Z32,"")="", "",IFERROR('6. Position (at entry)'!Z32,"")),"")</f>
        <v/>
      </c>
      <c r="DZ32" s="76" t="str">
        <f>IF($A32&lt;&gt;"",IF(IFERROR('6. Position (at entry)'!AA32,"")="", "",IFERROR('6. Position (at entry)'!AA32,"")),"")</f>
        <v/>
      </c>
      <c r="EA32" s="76" t="str">
        <f>IF($A32&lt;&gt;"",IF(IFERROR('6. Position (at entry)'!AB32,"")="", "",IFERROR('6. Position (at entry)'!AB32,"")),"")</f>
        <v/>
      </c>
      <c r="EB32" s="78" t="str">
        <f>IF($A32&lt;&gt;"",IF(IFERROR('6. Position (at entry)'!AC32,"")="", "",IFERROR('6. Position (at entry)'!AC32,"")),"")</f>
        <v/>
      </c>
      <c r="EC32" s="78" t="str">
        <f>IF($A32&lt;&gt;"",IF(IFERROR('6. Position (at entry)'!AD32,"")="", "",IFERROR('6. Position (at entry)'!AD32,"")),"")</f>
        <v/>
      </c>
      <c r="ED32" s="226" t="str">
        <f>IF($A32&lt;&gt;"",IF(IFERROR('6. Position (at entry)'!AE32,"")="", "",IFERROR('6. Position (at entry)'!AE32,"")),"")</f>
        <v/>
      </c>
      <c r="EE32" s="80" t="str">
        <f>IF($A32&lt;&gt;"",IF(IFERROR('6. Position (at entry)'!AF32,"")="", "",IFERROR('6. Position (at entry)'!AF32,"")),"")</f>
        <v/>
      </c>
      <c r="EF32" s="80" t="str">
        <f>IF($A32&lt;&gt;"",IF(IFERROR('6. Position (at entry)'!AG32,"")="", "",IFERROR('6. Position (at entry)'!AG32,"")),"")</f>
        <v/>
      </c>
      <c r="EG32" s="80" t="str">
        <f>IF($A32&lt;&gt;"",IF(IFERROR('6. Position (at entry)'!AH32,"")="", "",IFERROR('6. Position (at entry)'!AH32,"")),"")</f>
        <v/>
      </c>
      <c r="EH32" s="360" t="str">
        <f>IF($A32&lt;&gt;"",IF(IFERROR('6. Position (at entry)'!AI32,"")="", "",IFERROR('6. Position (at entry)'!AI32,"")),"")</f>
        <v/>
      </c>
    </row>
    <row r="33" spans="1:138" ht="15" customHeight="1" x14ac:dyDescent="0.2">
      <c r="A33" s="16" t="str">
        <f>IF(ISBLANK('6. Position (at entry)'!A33), "", '6. Position (at entry)'!A33)</f>
        <v/>
      </c>
      <c r="B33" s="347" t="str">
        <f>IF($A33&lt;&gt;"",IF(IFERROR('6. Position (at entry)'!B33,"")="", "Mandatory: Tab 6",IFERROR('6. Position (at entry)'!B33,"")),"")</f>
        <v/>
      </c>
      <c r="C33" s="16" t="str">
        <f>IF($A33&lt;&gt;"",IF(IFERROR(VLOOKUP($A33, '4. Company (at entry)'!$1:$1048576,2,FALSE),"")="","Mandatory: Tab 4",IFERROR(VLOOKUP($A33, '4. Company (at entry)'!$1:$1048576,2,FALSE),"")), "")</f>
        <v/>
      </c>
      <c r="D33" s="16" t="str">
        <f>IF($A33&lt;&gt;"",IF(IFERROR('7. Position (current_at exit)'!D33,"")="", "Mandatory: Tab 7",IFERROR('7. Position (current_at exit)'!D33,"")),"")</f>
        <v/>
      </c>
      <c r="E33" s="16" t="str">
        <f>IF($A33&lt;&gt;"",IF(IFERROR('7. Position (current_at exit)'!E33,"")="", "Mandatory: Tab 7",IFERROR('7. Position (current_at exit)'!E33,"")),"")</f>
        <v/>
      </c>
      <c r="F33" s="16" t="str">
        <f>IF($A33&lt;&gt;"",IF(IFERROR('6. Position (at entry)'!D33,"")="", "Mandatory: Tab 6",IFERROR('6. Position (at entry)'!D33,"")),"")</f>
        <v/>
      </c>
      <c r="G33" s="16" t="str">
        <f>IF($A33&lt;&gt;"",IF(IFERROR('6. Position (at entry)'!E33,"")="", "Mandatory: Tab 6",IFERROR('6. Position (at entry)'!E33,"")),"")</f>
        <v/>
      </c>
      <c r="H33" s="16" t="str">
        <f>IF($A33&lt;&gt;"",IF(IFERROR('6. Position (at entry)'!F33,"")="", "Mandatory: Tab 6",IFERROR('6. Position (at entry)'!F33,"")),"")</f>
        <v/>
      </c>
      <c r="I33" s="16" t="str">
        <f>IF($A33&lt;&gt;"",IF(IFERROR('6. Position (at entry)'!G33,"")="", "Mandatory: Tab 6",IFERROR('6. Position (at entry)'!G33,"")),"")</f>
        <v/>
      </c>
      <c r="J33" s="16" t="str">
        <f>IF($A33&lt;&gt;"",IF(IFERROR('6. Position (at entry)'!H33,"")="", "Mandatory: Tab 6",IFERROR('6. Position (at entry)'!H33,"")),"")</f>
        <v/>
      </c>
      <c r="K33" s="159" t="str">
        <f>IF($A33&lt;&gt;"",IF(IFERROR('6. Position (at entry)'!I33,"")="", "Mandatory: Tab 6",IFERROR('6. Position (at entry)'!I33,"")),"")</f>
        <v/>
      </c>
      <c r="L33" s="16" t="str">
        <f>IF($A33&lt;&gt;"",IF(IFERROR('6. Position (at entry)'!J33,"")="", "Mandatory: Tab 6",IFERROR('6. Position (at entry)'!J33,"")),"")</f>
        <v/>
      </c>
      <c r="M33" s="16" t="str">
        <f>IF($A33&lt;&gt;"",IF(IFERROR('6. Position (at entry)'!K33,"")="", "Mandatory: Tab 6",IFERROR('6. Position (at entry)'!K33,"")),"")</f>
        <v/>
      </c>
      <c r="N33" s="16" t="str">
        <f>IF($A33&lt;&gt;"",IF(IFERROR('6. Position (at entry)'!L33,"")="", "",IFERROR('6. Position (at entry)'!L33,"")),"")</f>
        <v/>
      </c>
      <c r="O33" s="360" t="str">
        <f>IF($A33&lt;&gt;"",IF(IFERROR('6. Position (at entry)'!M33,"")="", "",IFERROR('6. Position (at entry)'!M33,"")),"")</f>
        <v/>
      </c>
      <c r="P33" s="16" t="str">
        <f>IF($A33&lt;&gt;"",IF(IFERROR(VLOOKUP($A33,'5. Company (current_at exit)'!$1:$1048576,3,FALSE),"")="","",IFERROR(VLOOKUP($A33,'5. Company (current_at exit)'!$1:$1048576,3,FALSE),"")), "")</f>
        <v/>
      </c>
      <c r="Q33" s="16" t="str">
        <f>IF($A33&lt;&gt;"",IF(IFERROR(VLOOKUP($A33,'5. Company (current_at exit)'!$1:$1048576,4,FALSE),"")="","",IFERROR(VLOOKUP($A33,'5. Company (current_at exit)'!$1:$1048576,4,FALSE),"")), "")</f>
        <v/>
      </c>
      <c r="R33" s="16" t="str">
        <f>IF($A33&lt;&gt;"",IF(IFERROR(VLOOKUP($A33,'5. Company (current_at exit)'!$1:$1048576,5,FALSE),"")="","",IFERROR(VLOOKUP($A33,'5. Company (current_at exit)'!$1:$1048576,5,FALSE),"")), "")</f>
        <v/>
      </c>
      <c r="S33" s="16" t="str">
        <f>IF($A33&lt;&gt;"",IF(IFERROR(VLOOKUP($A33,'5. Company (current_at exit)'!$1:$1048576,6,FALSE),"")="","",IFERROR(VLOOKUP($A33,'5. Company (current_at exit)'!$1:$1048576,6,FALSE),"")), "")</f>
        <v/>
      </c>
      <c r="T33" s="16" t="str">
        <f>IF($A33&lt;&gt;"",IF(IFERROR(VLOOKUP($A33,'5. Company (current_at exit)'!$1:$1048576,7,FALSE),"")="","Mandatory: Tab 5",IFERROR(VLOOKUP($A33,'5. Company (current_at exit)'!$1:$1048576,7,FALSE),"")), "")</f>
        <v/>
      </c>
      <c r="U33" s="72" t="str">
        <f>IF($A33&lt;&gt;"",IF(IFERROR(VLOOKUP($A33,'5. Company (current_at exit)'!$1:$1048576,8,FALSE),"")="","Mandatory: Tab 5",IFERROR(VLOOKUP($A33,'5. Company (current_at exit)'!$1:$1048576,8,FALSE),"")), "")</f>
        <v/>
      </c>
      <c r="V33" s="16" t="str">
        <f>IF($A33&lt;&gt;"",IF(IFERROR(VLOOKUP($A33,'5. Company (current_at exit)'!$1:$1048576,9,FALSE),"")="","",IFERROR(VLOOKUP($A33,'5. Company (current_at exit)'!$1:$1048576,9,FALSE),"")), "")</f>
        <v/>
      </c>
      <c r="W33" s="16" t="str">
        <f>IF($A33&lt;&gt;"",IF(IFERROR(VLOOKUP($A33,'5. Company (current_at exit)'!$1:$1048576,10,FALSE),"")="","Mandatory: Tab 5",IFERROR(VLOOKUP($A33,'5. Company (current_at exit)'!$1:$1048576,10,FALSE),"")), "")</f>
        <v/>
      </c>
      <c r="X33" s="73" t="str">
        <f>IF($A33&lt;&gt;"",IF(IFERROR(VLOOKUP($A33,'5. Company (current_at exit)'!$1:$1048576,11,FALSE),"")="","Mandatory: Tab 5",IFERROR(VLOOKUP($A33,'5. Company (current_at exit)'!$1:$1048576,11,FALSE),"")), "")</f>
        <v/>
      </c>
      <c r="Y33" s="73" t="str">
        <f>IF($A33&lt;&gt;"",IF(IFERROR(VLOOKUP($A33,'5. Company (current_at exit)'!$1:$1048576,12,FALSE),"")="","",IFERROR(VLOOKUP($A33,'5. Company (current_at exit)'!$1:$1048576,12,FALSE),"")), "")</f>
        <v/>
      </c>
      <c r="Z33" s="73" t="str">
        <f>IF($A33&lt;&gt;"",IF(IFERROR(VLOOKUP($A33,'5. Company (current_at exit)'!$1:$1048576,13,FALSE),"")="","",IFERROR(VLOOKUP($A33,'5. Company (current_at exit)'!$1:$1048576,13,FALSE),"")), "")</f>
        <v/>
      </c>
      <c r="AA33" s="16" t="str">
        <f>IF($A33&lt;&gt;"",IF(IFERROR(VLOOKUP($A33,'5. Company (current_at exit)'!$1:$1048576,14,FALSE),"")="","Mandatory: Tab 5",IFERROR(VLOOKUP($A33,'5. Company (current_at exit)'!$1:$1048576,14,FALSE),"")), "")</f>
        <v/>
      </c>
      <c r="AB33" s="16" t="str">
        <f>IF($A33&lt;&gt;"",IF(IFERROR(VLOOKUP($A33,'5. Company (current_at exit)'!$1:$1048576,15,FALSE),"")="","Mandatory: Tab 5",IFERROR(VLOOKUP($A33,'5. Company (current_at exit)'!$1:$1048576,15,FALSE),"")), "")</f>
        <v/>
      </c>
      <c r="AC33" s="76" t="str">
        <f>IF($A33&lt;&gt;"",IF(IFERROR(VLOOKUP($A33,'5. Company (current_at exit)'!$1:$1048576,16,FALSE),"")="","",IFERROR(VLOOKUP($A33,'5. Company (current_at exit)'!$1:$1048576,16,FALSE),"")), "")</f>
        <v/>
      </c>
      <c r="AD33" s="16" t="str">
        <f>IF($A33&lt;&gt;"",IF(IFERROR(VLOOKUP($A33,'5. Company (current_at exit)'!$1:$1048576,17,FALSE),"")="","",IFERROR(VLOOKUP($A33,'5. Company (current_at exit)'!$1:$1048576,17,FALSE),"")), "")</f>
        <v/>
      </c>
      <c r="AE33" s="401" t="str">
        <f>IF($A33&lt;&gt;"",IF(IFERROR(VLOOKUP($A33,'5. Company (current_at exit)'!$1:$1048576,18,FALSE),"")="","",IFERROR(VLOOKUP($A33,'5. Company (current_at exit)'!$1:$1048576,18,FALSE),"")), "")</f>
        <v/>
      </c>
      <c r="AF33" s="16" t="str">
        <f>IF($A33&lt;&gt;"",IF(IFERROR(VLOOKUP($A33,'5. Company (current_at exit)'!$1:$1048576,19,FALSE),"")="","Mandatory: Tab 5",IFERROR(VLOOKUP($A33,'5. Company (current_at exit)'!$1:$1048576,19,FALSE),"")), "")</f>
        <v/>
      </c>
      <c r="AG33" s="159" t="str">
        <f>IF($AF33="Yes",IF($A33&lt;&gt;"",IF(IFERROR(VLOOKUP($A33,'5. Company (current_at exit)'!$1:$1048576,20,FALSE),"")="","Mandatory: Tab 5",IFERROR(VLOOKUP($A33,'5. Company (current_at exit)'!$1:$1048576,20,FALSE),"")), ""),IF($A33&lt;&gt;"",IF(IFERROR(VLOOKUP($A33,'5. Company (current_at exit)'!$1:$1048576,20,FALSE),"")="","",IFERROR(VLOOKUP($A33,'5. Company (current_at exit)'!$1:$1048576,20,FALSE),"")), ""))</f>
        <v/>
      </c>
      <c r="AH33" s="159" t="str">
        <f>IF($AF33="Yes",IF($A33&lt;&gt;"",IF(IFERROR(VLOOKUP($A33,'5. Company (current_at exit)'!$1:$1048576,21,FALSE),"")="","Mandatory: Tab 5",IFERROR(VLOOKUP($A33,'5. Company (current_at exit)'!$1:$1048576,21,FALSE),"")), ""),IF($A33&lt;&gt;"",IF(IFERROR(VLOOKUP($A33,'5. Company (current_at exit)'!$1:$1048576,21,FALSE),"")="","",IFERROR(VLOOKUP($A33,'5. Company (current_at exit)'!$1:$1048576,21,FALSE),"")), ""))</f>
        <v/>
      </c>
      <c r="AI33" s="69" t="str">
        <f>IF($AF33="Yes",IF($A33&lt;&gt;"",IF(IFERROR(VLOOKUP($A33,'5. Company (current_at exit)'!$1:$1048576,22,FALSE),"")="","Mandatory: Tab 5",IFERROR(VLOOKUP($A33,'5. Company (current_at exit)'!$1:$1048576,22,FALSE),"")), ""),IF($A33&lt;&gt;"",IF(IFERROR(VLOOKUP($A33,'5. Company (current_at exit)'!$1:$1048576,22,FALSE),"")="","",IFERROR(VLOOKUP($A33,'5. Company (current_at exit)'!$1:$1048576,22,FALSE),"")), ""))</f>
        <v/>
      </c>
      <c r="AJ33" s="69" t="str">
        <f>IF($AF33="Yes",IF($A33&lt;&gt;"",IF(IFERROR(VLOOKUP($A33,'5. Company (current_at exit)'!$1:$1048576,23,FALSE),"")="","Mandatory: Tab 5",IFERROR(VLOOKUP($A33,'5. Company (current_at exit)'!$1:$1048576,23,FALSE),"")), ""),IF($A33&lt;&gt;"",IF(IFERROR(VLOOKUP($A33,'5. Company (current_at exit)'!$1:$1048576,23,FALSE),"")="","",IFERROR(VLOOKUP($A33,'5. Company (current_at exit)'!$1:$1048576,23,FALSE),"")), ""))</f>
        <v/>
      </c>
      <c r="AK33" s="159" t="str">
        <f>IF($AF33="Yes",IF($A33&lt;&gt;"",IF(IFERROR(VLOOKUP($A33,'5. Company (current_at exit)'!$1:$1048576,24,FALSE),"")="","",IFERROR(VLOOKUP($A33,'5. Company (current_at exit)'!$1:$1048576,24,FALSE),"")), ""),IF($A33&lt;&gt;"",IF(IFERROR(VLOOKUP($A33,'5. Company (current_at exit)'!$1:$1048576,24,FALSE),"")="","",IFERROR(VLOOKUP($A33,'5. Company (current_at exit)'!$1:$1048576,24,FALSE),"")), ""))</f>
        <v/>
      </c>
      <c r="AL33" s="403" t="str">
        <f>IF($A33&lt;&gt;"",IF(IFERROR(VLOOKUP($A33,'5. Company (current_at exit)'!$1:$1048576,25,FALSE),"")="","",IFERROR(VLOOKUP($A33,'5. Company (current_at exit)'!$1:$1048576,25,FALSE),"")), "")</f>
        <v/>
      </c>
      <c r="AM33" s="17" t="str">
        <f>IF($A33&lt;&gt;"",IF(IFERROR(VLOOKUP($A33,'5. Company (current_at exit)'!$1:$1048576,26,FALSE),"")="","Mandatory: Tab 5",IFERROR(VLOOKUP($A33,'5. Company (current_at exit)'!$1:$1048576,26,FALSE),"")), "")</f>
        <v/>
      </c>
      <c r="AN33" s="17" t="str">
        <f>IF($A33&lt;&gt;"",IF(IFERROR(VLOOKUP($A33,'5. Company (current_at exit)'!$1:$1048576,27,FALSE),"")="","Mandatory: Tab 5",IFERROR(VLOOKUP($A33,'5. Company (current_at exit)'!$1:$1048576,27,FALSE),"")), "")</f>
        <v/>
      </c>
      <c r="AO33" s="17" t="str">
        <f>IF($A33&lt;&gt;"",IF(IFERROR(VLOOKUP($A33,'5. Company (current_at exit)'!$1:$1048576,28,FALSE),"")="","Mandatory: Tab 5",IFERROR(VLOOKUP($A33,'5. Company (current_at exit)'!$1:$1048576,28,FALSE),"")), "")</f>
        <v/>
      </c>
      <c r="AP33" s="17" t="str">
        <f>IF($A33&lt;&gt;"",IF(IFERROR(VLOOKUP($A33,'5. Company (current_at exit)'!$1:$1048576,29,FALSE),"")="","Mandatory: Tab 5",IFERROR(VLOOKUP($A33,'5. Company (current_at exit)'!$1:$1048576,29,FALSE),"")), "")</f>
        <v/>
      </c>
      <c r="AQ33" s="17" t="str">
        <f>IF($A33&lt;&gt;"",IF(IFERROR(VLOOKUP($A33,'5. Company (current_at exit)'!$1:$1048576,30,FALSE),"")="","Mandatory: Tab 5",IFERROR(VLOOKUP($A33,'5. Company (current_at exit)'!$1:$1048576,30,FALSE),"")), "")</f>
        <v/>
      </c>
      <c r="AR33" s="17" t="str">
        <f>IF($A33&lt;&gt;"",IF(IFERROR(VLOOKUP($A33,'5. Company (current_at exit)'!$1:$1048576,31,FALSE),"")="","Mandatory: Tab 5",IFERROR(VLOOKUP($A33,'5. Company (current_at exit)'!$1:$1048576,31,FALSE),"")), "")</f>
        <v/>
      </c>
      <c r="AS33" s="17" t="str">
        <f>IF($A33&lt;&gt;"",IF(IFERROR(VLOOKUP($A33,'5. Company (current_at exit)'!$1:$1048576,32,FALSE),"")="","Mandatory: Tab 5",IFERROR(VLOOKUP($A33,'5. Company (current_at exit)'!$1:$1048576,32,FALSE),"")), "")</f>
        <v/>
      </c>
      <c r="AT33" s="17" t="str">
        <f>IF($A33&lt;&gt;"",IF(IFERROR(VLOOKUP($A33,'5. Company (current_at exit)'!$1:$1048576,33,FALSE),"")="","Mandatory: Tab 5",IFERROR(VLOOKUP($A33,'5. Company (current_at exit)'!$1:$1048576,33,FALSE),"")), "")</f>
        <v/>
      </c>
      <c r="AU33" s="17" t="str">
        <f>IF($A33&lt;&gt;"",IF(IFERROR(VLOOKUP($A33,'5. Company (current_at exit)'!$1:$1048576,34,FALSE),"")="","",IFERROR(VLOOKUP($A33,'5. Company (current_at exit)'!$1:$1048576,34,FALSE),"")), "")</f>
        <v/>
      </c>
      <c r="AV33" s="241" t="str">
        <f>IF($A33&lt;&gt;"",IF(IFERROR(VLOOKUP($A33,'5. Company (current_at exit)'!$1:$1048576,35,FALSE),"")="","",IFERROR(VLOOKUP($A33,'5. Company (current_at exit)'!$1:$1048576,35,FALSE),"")), "")</f>
        <v/>
      </c>
      <c r="AW33" s="17" t="str">
        <f>IF($D33="Fully Exited",IF($A33&lt;&gt;"",IF(IFERROR(VLOOKUP($A33,'5. Company (current_at exit)'!$1:$1048576,36,FALSE),"")="","",IFERROR(VLOOKUP($A33,'5. Company (current_at exit)'!$1:$1048576,36,FALSE),"")), ""),IF($A33&lt;&gt;"",IF(IFERROR(VLOOKUP($A33,'5. Company (current_at exit)'!$1:$1048576,36,FALSE),"")="","",IFERROR(VLOOKUP($A33,'5. Company (current_at exit)'!$1:$1048576,36,FALSE),"")), ""))</f>
        <v/>
      </c>
      <c r="AX33" s="239" t="str">
        <f>IF($A33&lt;&gt;"",IF(IFERROR(VLOOKUP($A33,'5. Company (current_at exit)'!$1:$1048576,37,FALSE),"")="","",IFERROR(VLOOKUP($A33,'5. Company (current_at exit)'!$1:$1048576,37,FALSE),"")), "")</f>
        <v/>
      </c>
      <c r="AY33" s="204" t="str">
        <f>IF($A33&lt;&gt;"",IF(IFERROR(VLOOKUP($A33,'5. Company (current_at exit)'!$1:$1048576,38,FALSE),"")="","",IFERROR(VLOOKUP($A33,'5. Company (current_at exit)'!$1:$1048576,38,FALSE),"")), "")</f>
        <v/>
      </c>
      <c r="AZ33" s="244" t="str">
        <f>IF($A33&lt;&gt;"",IF(IFERROR(VLOOKUP($A33,'5. Company (current_at exit)'!$1:$1048576,39,FALSE),"")="","",IFERROR(VLOOKUP($A33,'5. Company (current_at exit)'!$1:$1048576,39,FALSE),"")), "")</f>
        <v/>
      </c>
      <c r="BA33" s="244" t="str">
        <f>IF($A33&lt;&gt;"",IF(IFERROR(VLOOKUP($A33,'5. Company (current_at exit)'!$1:$1048576,40,FALSE),"")="","",IFERROR(VLOOKUP($A33,'5. Company (current_at exit)'!$1:$1048576,40,FALSE),"")), "")</f>
        <v/>
      </c>
      <c r="BB33" s="244" t="str">
        <f>IF($A33&lt;&gt;"",IF(IFERROR(VLOOKUP($A33,'5. Company (current_at exit)'!$1:$1048576,41,FALSE),"")="","",IFERROR(VLOOKUP($A33,'5. Company (current_at exit)'!$1:$1048576,41,FALSE),"")), "")</f>
        <v/>
      </c>
      <c r="BC33" s="76" t="str">
        <f>IF($A33&lt;&gt;"",IF(IFERROR(VLOOKUP($A33,'5. Company (current_at exit)'!$1:$1048576,42,FALSE),"")="","",IFERROR(VLOOKUP($A33,'5. Company (current_at exit)'!$1:$1048576,42,FALSE),"")), "")</f>
        <v/>
      </c>
      <c r="BD33" s="76" t="str">
        <f>IF($A33&lt;&gt;"",IF(IFERROR(VLOOKUP($A33,'5. Company (current_at exit)'!$1:$1048576,43,FALSE),"")="","",IFERROR(VLOOKUP($A33,'5. Company (current_at exit)'!$1:$1048576,43,FALSE),"")), "")</f>
        <v/>
      </c>
      <c r="BE33" s="239" t="str">
        <f>IF($A33&lt;&gt;"",IF(IFERROR(VLOOKUP($A33,'5. Company (current_at exit)'!$1:$1048576,44,FALSE),"")="","",IFERROR(VLOOKUP($A33,'5. Company (current_at exit)'!$1:$1048576,44,FALSE),"")), "")</f>
        <v/>
      </c>
      <c r="BF33" s="239" t="str">
        <f>IF($A33&lt;&gt;"",IF(IFERROR(VLOOKUP($A33,'5. Company (current_at exit)'!$1:$1048576,45,FALSE),"")="","",IFERROR(VLOOKUP($A33,'5. Company (current_at exit)'!$1:$1048576,45,FALSE),"")), "")</f>
        <v/>
      </c>
      <c r="BG33" s="239" t="str">
        <f>IF($A33&lt;&gt;"",IF(IFERROR(VLOOKUP($A33,'5. Company (current_at exit)'!$1:$1048576,46,FALSE),"")="","",IFERROR(VLOOKUP($A33,'5. Company (current_at exit)'!$1:$1048576,46,FALSE),"")), "")</f>
        <v/>
      </c>
      <c r="BH33" s="239" t="str">
        <f>IF($A33&lt;&gt;"",IF(IFERROR(VLOOKUP($A33,'5. Company (current_at exit)'!$1:$1048576,47,FALSE),"")="","",IFERROR(VLOOKUP($A33,'5. Company (current_at exit)'!$1:$1048576,47,FALSE),"")), "")</f>
        <v/>
      </c>
      <c r="BI33" s="239" t="str">
        <f>IF($A33&lt;&gt;"",IF(IFERROR(VLOOKUP($A33,'5. Company (current_at exit)'!$1:$1048576,48,FALSE),"")="","",IFERROR(VLOOKUP($A33,'5. Company (current_at exit)'!$1:$1048576,48,FALSE),"")), "")</f>
        <v/>
      </c>
      <c r="BJ33" s="360" t="str">
        <f>IF($A33&lt;&gt;"",IF(IFERROR(VLOOKUP($A33,'5. Company (current_at exit)'!$1:$1048576,49,FALSE),"")="","",IFERROR(VLOOKUP($A33,'5. Company (current_at exit)'!$1:$1048576,49,FALSE),"")), "")</f>
        <v/>
      </c>
      <c r="BK33" s="76" t="str">
        <f>IF($A33&lt;&gt;"",IF(IFERROR(VLOOKUP($A33,'5. Company (current_at exit)'!$1:$1048576,50,FALSE),"")="","Mandatory: Tab 5",IFERROR(VLOOKUP($A33,'5. Company (current_at exit)'!$1:$1048576,50,FALSE),"")), "")</f>
        <v/>
      </c>
      <c r="BL33" s="483" t="str">
        <f>IF($A33&lt;&gt;"",IF(IFERROR(VLOOKUP($A33,'5. Company (current_at exit)'!$1:$1048576,51,FALSE),"")="","Mandatory: Tab 5",IFERROR(VLOOKUP($A33,'5. Company (current_at exit)'!$1:$1048576,51,FALSE),"")), "")</f>
        <v/>
      </c>
      <c r="BM33" s="483" t="str">
        <f>IF($A33&lt;&gt;"",IF(IFERROR(VLOOKUP($A33,'5. Company (current_at exit)'!$1:$1048576,52,FALSE),"")="","Mandatory: Tab 5",IFERROR(VLOOKUP($A33,'5. Company (current_at exit)'!$1:$1048576,52,FALSE),"")), "")</f>
        <v/>
      </c>
      <c r="BN33" s="483" t="str">
        <f>IF($A33&lt;&gt;"",IF(IFERROR(VLOOKUP($A33,'5. Company (current_at exit)'!$1:$1048576,53,FALSE),"")="","Mandatory: Tab 5",IFERROR(VLOOKUP($A33,'5. Company (current_at exit)'!$1:$1048576,53,FALSE),"")), "")</f>
        <v/>
      </c>
      <c r="BO33" s="360" t="str">
        <f>IF($A33&lt;&gt;"",IF(IFERROR(VLOOKUP($A33,'5. Company (current_at exit)'!$1:$1048576,54,FALSE),"")="","",IFERROR(VLOOKUP($A33,'5. Company (current_at exit)'!$1:$1048576,54,FALSE),"")), "")</f>
        <v/>
      </c>
      <c r="BP33" s="17" t="str">
        <f>IF($A33&lt;&gt;"",IF(IFERROR(VLOOKUP($A33, '4. Company (at entry)'!$1:$1048576,3,FALSE),"")="","Mandatory: Tab 4",IFERROR(VLOOKUP($A33, '4. Company (at entry)'!$1:$1048576,3,FALSE),"")), "")</f>
        <v/>
      </c>
      <c r="BQ33" s="17" t="str">
        <f>IF($A33&lt;&gt;"",IF(IFERROR(VLOOKUP($A33, '4. Company (at entry)'!$1:$1048576,4,FALSE),"")="","Mandatory: Tab 4",IFERROR(VLOOKUP($A33, '4. Company (at entry)'!$1:$1048576,4,FALSE),"")), "")</f>
        <v/>
      </c>
      <c r="BR33" s="17" t="str">
        <f>IF($A33&lt;&gt;"",IF(IFERROR(VLOOKUP($A33, '4. Company (at entry)'!$1:$1048576,5,FALSE),"")="","Mandatory: Tab 4",IFERROR(VLOOKUP($A33, '4. Company (at entry)'!$1:$1048576,5,FALSE),"")), "")</f>
        <v/>
      </c>
      <c r="BS33" s="17" t="str">
        <f>IF($A33&lt;&gt;"",IF(IFERROR(VLOOKUP($A33, '4. Company (at entry)'!$1:$1048576,6,FALSE),"")="","Mandatory: Tab 4",IFERROR(VLOOKUP($A33, '4. Company (at entry)'!$1:$1048576,6,FALSE),"")), "")</f>
        <v/>
      </c>
      <c r="BT33" s="17" t="str">
        <f>IF($A33&lt;&gt;"",IF(IFERROR(VLOOKUP($A33, '4. Company (at entry)'!$1:$1048576,7,FALSE),"")="","Mandatory: Tab 4",IFERROR(VLOOKUP($A33, '4. Company (at entry)'!$1:$1048576,7,FALSE),"")), "")</f>
        <v/>
      </c>
      <c r="BU33" s="17" t="str">
        <f>IF($A33&lt;&gt;"",IF(IFERROR(VLOOKUP($A33, '4. Company (at entry)'!$1:$1048576,8,FALSE),"")="","Mandatory: Tab 4",IFERROR(VLOOKUP($A33, '4. Company (at entry)'!$1:$1048576,8,FALSE),"")), "")</f>
        <v/>
      </c>
      <c r="BV33" s="17" t="str">
        <f>IF($A33&lt;&gt;"",IF(IFERROR(VLOOKUP($A33, '4. Company (at entry)'!$1:$1048576,9,FALSE),"")="","Mandatory: Tab 4",IFERROR(VLOOKUP($A33, '4. Company (at entry)'!$1:$1048576,9,FALSE),"")), "")</f>
        <v/>
      </c>
      <c r="BW33" s="17" t="str">
        <f>IF($A33&lt;&gt;"",IF(IFERROR(VLOOKUP($A33, '4. Company (at entry)'!$1:$1048576,10,FALSE),"")="","",IFERROR(VLOOKUP($A33, '4. Company (at entry)'!$1:$1048576,10,FALSE),"")), "")</f>
        <v/>
      </c>
      <c r="BX33" s="208" t="str">
        <f>IF($A33&lt;&gt;"",IF(IFERROR(VLOOKUP($A33, '4. Company (at entry)'!$1:$1048576,11,FALSE),"")="","",IFERROR(VLOOKUP($A33, '4. Company (at entry)'!$1:$1048576,11,FALSE),"")), "")</f>
        <v/>
      </c>
      <c r="BY33" s="17" t="str">
        <f>IF($A33&lt;&gt;"",IF(IFERROR(VLOOKUP($A33, '4. Company (at entry)'!$1:$1048576,12,FALSE),"")="","",IFERROR(VLOOKUP($A33, '4. Company (at entry)'!$1:$1048576,12,FALSE),"")), "")</f>
        <v/>
      </c>
      <c r="BZ33" s="360" t="str">
        <f>IF($A33&lt;&gt;"",IF(IFERROR(VLOOKUP($A33, '4. Company (at entry)'!$1:$1048576,13,FALSE),"")="","",IFERROR(VLOOKUP($A33, '4. Company (at entry)'!$1:$1048576,13,FALSE),"")), "")</f>
        <v/>
      </c>
      <c r="CA33" s="17" t="str">
        <f>IF($A33&lt;&gt;"",IF(IFERROR('7. Position (current_at exit)'!F33,"")="", "Mandatory: Tab 7",IFERROR('7. Position (current_at exit)'!F33,"")),"")</f>
        <v/>
      </c>
      <c r="CB33" s="17" t="str">
        <f>IF($D33&lt;&gt;"Pending, Subsequently Closed",IF($A33&lt;&gt;"",IF(IFERROR('7. Position (current_at exit)'!G33,"")="", "Mandatory: Tab 7",IFERROR('7. Position (current_at exit)'!G33,"")),""), IF($A33&lt;&gt;"",IF(IFERROR('7. Position (current_at exit)'!G33,"")="", "",IFERROR('7. Position (current_at exit)'!G33,"")),""))</f>
        <v/>
      </c>
      <c r="CC33" s="17" t="str">
        <f>IF($D33&lt;&gt;"Pending, Subsequently Closed",IF($A33&lt;&gt;"",IF(IFERROR('7. Position (current_at exit)'!H33,"")="", "Mandatory: Tab 7",IFERROR('7. Position (current_at exit)'!H33,"")),""), IF($A33&lt;&gt;"",IF(IFERROR('7. Position (current_at exit)'!H33,"")="", "",IFERROR('7. Position (current_at exit)'!H33,"")),""))</f>
        <v/>
      </c>
      <c r="CD33" s="17" t="str">
        <f>IF($D33&lt;&gt;"Pending, Subsequently Closed",IF($A33&lt;&gt;"",IF(IFERROR('7. Position (current_at exit)'!I33,"")="", "Mandatory: Tab 7",IFERROR('7. Position (current_at exit)'!I33,"")),""), IF($A33&lt;&gt;"",IF(IFERROR('7. Position (current_at exit)'!I33,"")="", "",IFERROR('7. Position (current_at exit)'!I33,"")),""))</f>
        <v/>
      </c>
      <c r="CE33" s="17" t="str">
        <f>IF($D33&lt;&gt;"Pending, Subsequently Closed",IF($A33&lt;&gt;"",IF(IFERROR('7. Position (current_at exit)'!J33,"")="", "Mandatory: Tab 7",IFERROR('7. Position (current_at exit)'!J33,"")),""), IF($A33&lt;&gt;"",IF(IFERROR('7. Position (current_at exit)'!J33,"")="", "",IFERROR('7. Position (current_at exit)'!J33,"")),""))</f>
        <v/>
      </c>
      <c r="CF33" s="208" t="str">
        <f>IF($D33&lt;&gt;"Pending, Subsequently Closed",IF($A33&lt;&gt;"",IF(IFERROR('7. Position (current_at exit)'!K33,"")="", "Mandatory: Tab 7",IFERROR('7. Position (current_at exit)'!K33,"")),""), IF($A33&lt;&gt;"",IF(IFERROR('7. Position (current_at exit)'!K33,"")="", "",IFERROR('7. Position (current_at exit)'!K33,"")),""))</f>
        <v/>
      </c>
      <c r="CG33" s="186" t="str">
        <f>IF($D33&lt;&gt;"Pending, Subsequently Closed",IF($A33&lt;&gt;"",IF(IFERROR('7. Position (current_at exit)'!L33,"")="", "Mandatory: Tab 7",IFERROR('7. Position (current_at exit)'!L33,"")),""), IF($A33&lt;&gt;"",IF(IFERROR('7. Position (current_at exit)'!L33,"")="", "",IFERROR('7. Position (current_at exit)'!L33,"")),""))</f>
        <v/>
      </c>
      <c r="CH33" s="186" t="str">
        <f>IF($D33&lt;&gt;"Pending, Subsequently Closed",IF($A33&lt;&gt;"",IF(IFERROR('7. Position (current_at exit)'!M33,"")="", "Mandatory: Tab 7",IFERROR('7. Position (current_at exit)'!M33,"")),""), IF($A33&lt;&gt;"",IF(IFERROR('7. Position (current_at exit)'!M33,"")="", "",IFERROR('7. Position (current_at exit)'!M33,"")),""))</f>
        <v/>
      </c>
      <c r="CI33" s="186" t="str">
        <f>IF($D33&lt;&gt;"Pending, Subsequently Closed",IF($A33&lt;&gt;"",IF(IFERROR('7. Position (current_at exit)'!N33,"")="", "Mandatory: Tab 7",IFERROR('7. Position (current_at exit)'!N33,"")),""), IF($A33&lt;&gt;"",IF(IFERROR('7. Position (current_at exit)'!N33,"")="", "",IFERROR('7. Position (current_at exit)'!N33,"")),""))</f>
        <v/>
      </c>
      <c r="CJ33" s="408" t="str">
        <f>IF($D33&lt;&gt;"Pending, Subsequently Closed",IF($A33&lt;&gt;"",IF(IFERROR('7. Position (current_at exit)'!O33,"")="", "Mandatory: Tab 7",IFERROR('7. Position (current_at exit)'!O33,"")),""), IF($A33&lt;&gt;"",IF(IFERROR('7. Position (current_at exit)'!O33,"")="", "",IFERROR('7. Position (current_at exit)'!O33,"")),""))</f>
        <v/>
      </c>
      <c r="CK33" s="408" t="str">
        <f>IF($D33&lt;&gt;"Pending, Subsequently Closed",IF($A33&lt;&gt;"",IF(IFERROR('7. Position (current_at exit)'!P33,"")="", "Mandatory: Tab 7",IFERROR('7. Position (current_at exit)'!P33,"")),""), IF($A33&lt;&gt;"",IF(IFERROR('7. Position (current_at exit)'!P33,"")="", "",IFERROR('7. Position (current_at exit)'!P33,"")),""))</f>
        <v/>
      </c>
      <c r="CL33" s="360" t="str">
        <f>IF($A33&lt;&gt;"",IF(IFERROR('7. Position (current_at exit)'!Q33,"")="", "",IFERROR('7. Position (current_at exit)'!Q33,"")),"")</f>
        <v/>
      </c>
      <c r="CM33" s="18" t="str">
        <f>IF($F33&lt;&gt;"Debt",IF($A33&lt;&gt;"",IF(IFERROR('7. Position (current_at exit)'!R33,"")="", "Mandatory: Tab 7",IFERROR('7. Position (current_at exit)'!R33,"")),""), IF($A33&lt;&gt;"",IF(IFERROR('7. Position (current_at exit)'!R33,"")="", "",IFERROR('7. Position (current_at exit)'!R33,"")),""))</f>
        <v/>
      </c>
      <c r="CN33" s="18" t="str">
        <f>IF($F33&lt;&gt;"Debt",IF($A33&lt;&gt;"",IF(IFERROR('7. Position (current_at exit)'!S33,"")="", "Mandatory: Tab 7",IFERROR('7. Position (current_at exit)'!S33,"")),""), IF($A33&lt;&gt;"",IF(IFERROR('7. Position (current_at exit)'!S33,"")="", "",IFERROR('7. Position (current_at exit)'!S33,"")),""))</f>
        <v/>
      </c>
      <c r="CO33" s="17" t="str">
        <f>IF($F33&lt;&gt;"Debt",IF($A33&lt;&gt;"",IF(IFERROR('7. Position (current_at exit)'!T33,"")="", "Mandatory: Tab 7",IFERROR('7. Position (current_at exit)'!T33,"")),""), IF($A33&lt;&gt;"",IF(IFERROR('7. Position (current_at exit)'!T33,"")="", "",IFERROR('7. Position (current_at exit)'!T33,"")),""))</f>
        <v/>
      </c>
      <c r="CP33" s="17" t="str">
        <f>IF($A33&lt;&gt;"",IF(IFERROR('7. Position (current_at exit)'!U33,"")="", "Mandatory: Tab 7",IFERROR('7. Position (current_at exit)'!U33,"")),"")</f>
        <v/>
      </c>
      <c r="CQ33" s="17" t="str">
        <f>IF($F33&lt;&gt;"Debt",IF($A33&lt;&gt;"",IF(IFERROR('7. Position (current_at exit)'!V33,"")="", "Mandatory: Tab 7",IFERROR('7. Position (current_at exit)'!V33,"")),""), IF($A33&lt;&gt;"",IF(IFERROR('7. Position (current_at exit)'!V33,"")="", "",IFERROR('7. Position (current_at exit)'!V33,"")),""))</f>
        <v/>
      </c>
      <c r="CR33" s="16" t="str">
        <f>IF($F33&lt;&gt;"Debt",IF($A33&lt;&gt;"",IF(IFERROR('7. Position (current_at exit)'!W33,"")="", "",IFERROR('7. Position (current_at exit)'!W33,"")),""), IF($A33&lt;&gt;"",IF(IFERROR('7. Position (current_at exit)'!W33,"")="", "",IFERROR('7. Position (current_at exit)'!W33,"")),""))</f>
        <v/>
      </c>
      <c r="CS33" s="80" t="str">
        <f>IF($A33&lt;&gt;"",IF(IFERROR('7. Position (current_at exit)'!X33,"")="", "",IFERROR('7. Position (current_at exit)'!X33,"")),"")</f>
        <v/>
      </c>
      <c r="CT33" s="360" t="str">
        <f>IF($A33&lt;&gt;"",IF(IFERROR('7. Position (current_at exit)'!Y33,"")="", "",IFERROR('7. Position (current_at exit)'!Y33,"")),"")</f>
        <v/>
      </c>
      <c r="CU33" s="159" t="str">
        <f>IF(OR($D33="Fully Exited, No Escrow", $D33="Fully Exited, Escrow Pending", $D33="Fully Exited, Subsequently Closed"), IF($A33&lt;&gt;"",IF(IFERROR('7. Position (current_at exit)'!Z33,"")="", "Mandatory: Tab 7",IFERROR('7. Position (current_at exit)'!Z33,"")),""), IF($A33&lt;&gt;"",IF(IFERROR('7. Position (current_at exit)'!Z33,"")="", "",IFERROR('7. Position (current_at exit)'!Z33,"")),""))</f>
        <v/>
      </c>
      <c r="CV33" s="159" t="str">
        <f>IF(OR($D33="Fully Exited, No Escrow", $D33="Fully Exited, Escrow Pending", $D33="Fully Exited, Subsequently Closed"), IF($A33&lt;&gt;"",IF(IFERROR('7. Position (current_at exit)'!AA33,"")="", "Mandatory: Tab 7",IFERROR('7. Position (current_at exit)'!AA33,"")),""), IF($A33&lt;&gt;"",IF(IFERROR('7. Position (current_at exit)'!AA33,"")="", "",IFERROR('7. Position (current_at exit)'!AA33,"")),""))</f>
        <v/>
      </c>
      <c r="CW33" s="16" t="str">
        <f>IF($D33="Fully Exited",IF($A33&lt;&gt;"",IF(IFERROR('7. Position (current_at exit)'!AB33,"")="", "",IFERROR('7. Position (current_at exit)'!AB33,"")),""), IF($A33&lt;&gt;"",IF(IFERROR('7. Position (current_at exit)'!AB33,"")="", "",IFERROR('7. Position (current_at exit)'!AB33,"")),""))</f>
        <v/>
      </c>
      <c r="CX33" s="360" t="str">
        <f>IF($A33&lt;&gt;"",IF(IFERROR('7. Position (current_at exit)'!AC33,"")="", "",IFERROR('7. Position (current_at exit)'!AC33,"")),"")</f>
        <v/>
      </c>
      <c r="CY33" s="16" t="str">
        <f>IF($D33&lt;&gt;"Pending, Subsequently Closed",IF($A33&lt;&gt;"",IF(IFERROR('7. Position (current_at exit)'!AD33,"")="", "Mandatory: Tab 7",IFERROR('7. Position (current_at exit)'!AD33,"")),""), IF($A33&lt;&gt;"",IF(IFERROR('7. Position (current_at exit)'!AD33,"")="", "",IFERROR('7. Position (current_at exit)'!AD33,"")),""))</f>
        <v/>
      </c>
      <c r="CZ33" s="187" t="str">
        <f>IF($A33&lt;&gt;"",IF(IFERROR('7. Position (current_at exit)'!AE33,"")="", "",IFERROR('7. Position (current_at exit)'!AE33,"")),"")</f>
        <v/>
      </c>
      <c r="DA33" s="76" t="str">
        <f>IF($A33&lt;&gt;"",IF(IFERROR('7. Position (current_at exit)'!AF33,"")="", "",IFERROR('7. Position (current_at exit)'!AF33,"")),"")</f>
        <v/>
      </c>
      <c r="DB33" s="239" t="str">
        <f>IF($A33&lt;&gt;"",IF(IFERROR('7. Position (current_at exit)'!AG33,"")="", "",IFERROR('7. Position (current_at exit)'!AG33,"")),"")</f>
        <v/>
      </c>
      <c r="DC33" s="165" t="str">
        <f>IF($A33&lt;&gt;"",IF(IFERROR('7. Position (current_at exit)'!AH33,"")="", "",IFERROR('7. Position (current_at exit)'!AH33,"")),"")</f>
        <v/>
      </c>
      <c r="DD33" s="165" t="str">
        <f>IF($A33&lt;&gt;"",IF(IFERROR('7. Position (current_at exit)'!AI33,"")="", "",IFERROR('7. Position (current_at exit)'!AI33,"")),"")</f>
        <v/>
      </c>
      <c r="DE33" s="360" t="str">
        <f>IF($A33&lt;&gt;"",IF(IFERROR('7. Position (current_at exit)'!AJ33,"")="", "",IFERROR('7. Position (current_at exit)'!AJ33,"")),"")</f>
        <v/>
      </c>
      <c r="DF33" s="16" t="str">
        <f>IF($A33&lt;&gt;"",IF(IFERROR('7. Position (current_at exit)'!AK33,"")="", "",IFERROR('7. Position (current_at exit)'!AK33,"")),"")</f>
        <v/>
      </c>
      <c r="DG33" s="187" t="str">
        <f>IF($A33&lt;&gt;"",IF(IFERROR('7. Position (current_at exit)'!AL33,"")="", "",IFERROR('7. Position (current_at exit)'!AL33,"")),"")</f>
        <v/>
      </c>
      <c r="DH33" s="76" t="str">
        <f>IF($A33&lt;&gt;"",IF(IFERROR('7. Position (current_at exit)'!AM33,"")="", "",IFERROR('7. Position (current_at exit)'!AM33,"")),"")</f>
        <v/>
      </c>
      <c r="DI33" s="239" t="str">
        <f>IF($A33&lt;&gt;"",IF(IFERROR('7. Position (current_at exit)'!AN33,"")="", "",IFERROR('7. Position (current_at exit)'!AN33,"")),"")</f>
        <v/>
      </c>
      <c r="DJ33" s="165" t="str">
        <f>IF($A33&lt;&gt;"",IF(IFERROR('7. Position (current_at exit)'!AO33,"")="", "",IFERROR('7. Position (current_at exit)'!AO33,"")),"")</f>
        <v/>
      </c>
      <c r="DK33" s="165" t="str">
        <f>IF($A33&lt;&gt;"",IF(IFERROR('7. Position (current_at exit)'!AP33,"")="", "",IFERROR('7. Position (current_at exit)'!AP33,"")),"")</f>
        <v/>
      </c>
      <c r="DL33" s="360" t="str">
        <f>IF($A33&lt;&gt;"",IF(IFERROR('7. Position (current_at exit)'!AQ33,"")="", "",IFERROR('7. Position (current_at exit)'!AQ33,"")),"")</f>
        <v/>
      </c>
      <c r="DM33" s="17" t="str">
        <f>IF(OR($F33="Equity - Publicly Traded", $F33="Equity - Private"), IF($A33&lt;&gt;"",IF(IFERROR('6. Position (at entry)'!N33,"")="", "Mandatory: Tab 6",IFERROR('6. Position (at entry)'!N33,"")),""), IF($A33&lt;&gt;"",IF(IFERROR('6. Position (at entry)'!N33,"")="", "",IFERROR('6. Position (at entry)'!N33,"")),""))</f>
        <v/>
      </c>
      <c r="DN33" s="17" t="str">
        <f>IF(OR($F33="Equity - Publicly Traded", $F33="Equity - Private"), IF($A33&lt;&gt;"",IF(IFERROR('6. Position (at entry)'!O33,"")="", "Mandatory: Tab 6",IFERROR('6. Position (at entry)'!O33,"")),""), IF($A33&lt;&gt;"",IF(IFERROR('6. Position (at entry)'!O33,"")="", "",IFERROR('6. Position (at entry)'!O33,"")),""))</f>
        <v/>
      </c>
      <c r="DO33" s="17" t="str">
        <f>IF(OR($F33="Equity - Publicly Traded", $F33="Equity - Private"), IF($A33&lt;&gt;"",IF(IFERROR('6. Position (at entry)'!P33,"")="", "Mandatory: Tab 6",IFERROR('6. Position (at entry)'!P33,"")),""), IF($A33&lt;&gt;"",IF(IFERROR('6. Position (at entry)'!P33,"")="", "",IFERROR('6. Position (at entry)'!P33,"")),""))</f>
        <v/>
      </c>
      <c r="DP33" s="17" t="str">
        <f>IF(OR($F33="Equity - Publicly Traded", $F33="Equity - Private"), IF($A33&lt;&gt;"",IF(IFERROR('6. Position (at entry)'!Q33,"")="", "Mandatory: Tab 6",IFERROR('6. Position (at entry)'!Q33,"")),""), IF($A33&lt;&gt;"",IF(IFERROR('6. Position (at entry)'!Q33,"")="", "",IFERROR('6. Position (at entry)'!Q33,"")),""))</f>
        <v/>
      </c>
      <c r="DQ33" s="18" t="str">
        <f>IF(OR($F33="Equity - Publicly Traded", $F33="Equity - Private"), IF($A33&lt;&gt;"",IF(IFERROR('6. Position (at entry)'!R33,"")="", "Mandatory: Tab 6",IFERROR('6. Position (at entry)'!R33,"")),""), IF($A33&lt;&gt;"",IF(IFERROR('6. Position (at entry)'!R33,"")="", "",IFERROR('6. Position (at entry)'!R33,"")),""))</f>
        <v/>
      </c>
      <c r="DR33" s="18" t="str">
        <f>IF(OR($F33="Equity - Publicly Traded", $F33="Equity - Private"), IF($A33&lt;&gt;"",IF(IFERROR('6. Position (at entry)'!S33,"")="", "Mandatory: Tab 6",IFERROR('6. Position (at entry)'!S33,"")),""), IF($A33&lt;&gt;"",IF(IFERROR('6. Position (at entry)'!S33,"")="", "",IFERROR('6. Position (at entry)'!S33,"")),""))</f>
        <v/>
      </c>
      <c r="DS33" s="17" t="str">
        <f>IF(OR($F33="Equity - Publicly Traded", $F33="Equity - Private"), IF($A33&lt;&gt;"",IF(IFERROR('6. Position (at entry)'!T33,"")="", "Mandatory: Tab 6",IFERROR('6. Position (at entry)'!T33,"")),""), IF($A33&lt;&gt;"",IF(IFERROR('6. Position (at entry)'!T33,"")="", "",IFERROR('6. Position (at entry)'!T33,"")),""))</f>
        <v/>
      </c>
      <c r="DT33" s="16" t="str">
        <f>IF(OR($F33="Equity - Publicly Traded", $F33="Equity - Private"), IF($A33&lt;&gt;"",IF(IFERROR('6. Position (at entry)'!U33,"")="", "Mandatory: Tab 6",IFERROR('6. Position (at entry)'!U33,"")),""), IF($A33&lt;&gt;"",IF(IFERROR('6. Position (at entry)'!U33,"")="", "",IFERROR('6. Position (at entry)'!U33,"")),""))</f>
        <v/>
      </c>
      <c r="DU33" s="16" t="str">
        <f>IF(OR($F33="Equity - Publicly Traded", $F33="Equity - Private"), IF($A33&lt;&gt;"",IF(IFERROR('6. Position (at entry)'!V33,"")="", "",IFERROR('6. Position (at entry)'!V33,"")),""), IF($A33&lt;&gt;"",IF(IFERROR('6. Position (at entry)'!V33,"")="", "",IFERROR('6. Position (at entry)'!V33,"")),""))</f>
        <v/>
      </c>
      <c r="DV33" s="239" t="str">
        <f>IF(OR($F33="Equity - Publicly Traded", $F33="Equity - Private"), IF($A33&lt;&gt;"",IF(IFERROR('6. Position (at entry)'!W33,"")="", "",IFERROR('6. Position (at entry)'!W33,"")),""), IF($A33&lt;&gt;"",IF(IFERROR('6. Position (at entry)'!W33,"")="", "",IFERROR('6. Position (at entry)'!W33,"")),""))</f>
        <v/>
      </c>
      <c r="DW33" s="239" t="str">
        <f>IF(OR($F33="Equity - Publicly Traded", $F33="Equity - Private"), IF($A33&lt;&gt;"",IF(IFERROR('6. Position (at entry)'!X33,"")="", "",IFERROR('6. Position (at entry)'!X33,"")),""), IF($A33&lt;&gt;"",IF(IFERROR('6. Position (at entry)'!X33,"")="", "",IFERROR('6. Position (at entry)'!X33,"")),""))</f>
        <v/>
      </c>
      <c r="DX33" s="239" t="str">
        <f>IF(OR($F33="Equity - Publicly Traded", $F33="Equity - Private"), IF($A33&lt;&gt;"",IF(IFERROR('6. Position (at entry)'!Y33,"")="", "",IFERROR('6. Position (at entry)'!Y33,"")),""), IF($A33&lt;&gt;"",IF(IFERROR('6. Position (at entry)'!Y33,"")="", "",IFERROR('6. Position (at entry)'!Y33,"")),""))</f>
        <v/>
      </c>
      <c r="DY33" s="360" t="str">
        <f>IF($A33&lt;&gt;"",IF(IFERROR('6. Position (at entry)'!Z33,"")="", "",IFERROR('6. Position (at entry)'!Z33,"")),"")</f>
        <v/>
      </c>
      <c r="DZ33" s="76" t="str">
        <f>IF($A33&lt;&gt;"",IF(IFERROR('6. Position (at entry)'!AA33,"")="", "",IFERROR('6. Position (at entry)'!AA33,"")),"")</f>
        <v/>
      </c>
      <c r="EA33" s="76" t="str">
        <f>IF($A33&lt;&gt;"",IF(IFERROR('6. Position (at entry)'!AB33,"")="", "",IFERROR('6. Position (at entry)'!AB33,"")),"")</f>
        <v/>
      </c>
      <c r="EB33" s="78" t="str">
        <f>IF($A33&lt;&gt;"",IF(IFERROR('6. Position (at entry)'!AC33,"")="", "",IFERROR('6. Position (at entry)'!AC33,"")),"")</f>
        <v/>
      </c>
      <c r="EC33" s="78" t="str">
        <f>IF($A33&lt;&gt;"",IF(IFERROR('6. Position (at entry)'!AD33,"")="", "",IFERROR('6. Position (at entry)'!AD33,"")),"")</f>
        <v/>
      </c>
      <c r="ED33" s="226" t="str">
        <f>IF($A33&lt;&gt;"",IF(IFERROR('6. Position (at entry)'!AE33,"")="", "",IFERROR('6. Position (at entry)'!AE33,"")),"")</f>
        <v/>
      </c>
      <c r="EE33" s="80" t="str">
        <f>IF($A33&lt;&gt;"",IF(IFERROR('6. Position (at entry)'!AF33,"")="", "",IFERROR('6. Position (at entry)'!AF33,"")),"")</f>
        <v/>
      </c>
      <c r="EF33" s="80" t="str">
        <f>IF($A33&lt;&gt;"",IF(IFERROR('6. Position (at entry)'!AG33,"")="", "",IFERROR('6. Position (at entry)'!AG33,"")),"")</f>
        <v/>
      </c>
      <c r="EG33" s="80" t="str">
        <f>IF($A33&lt;&gt;"",IF(IFERROR('6. Position (at entry)'!AH33,"")="", "",IFERROR('6. Position (at entry)'!AH33,"")),"")</f>
        <v/>
      </c>
      <c r="EH33" s="360" t="str">
        <f>IF($A33&lt;&gt;"",IF(IFERROR('6. Position (at entry)'!AI33,"")="", "",IFERROR('6. Position (at entry)'!AI33,"")),"")</f>
        <v/>
      </c>
    </row>
    <row r="34" spans="1:138" ht="15" customHeight="1" x14ac:dyDescent="0.2">
      <c r="A34" s="16" t="str">
        <f>IF(ISBLANK('6. Position (at entry)'!A34), "", '6. Position (at entry)'!A34)</f>
        <v/>
      </c>
      <c r="B34" s="347" t="str">
        <f>IF($A34&lt;&gt;"",IF(IFERROR('6. Position (at entry)'!B34,"")="", "Mandatory: Tab 6",IFERROR('6. Position (at entry)'!B34,"")),"")</f>
        <v/>
      </c>
      <c r="C34" s="16" t="str">
        <f>IF($A34&lt;&gt;"",IF(IFERROR(VLOOKUP($A34, '4. Company (at entry)'!$1:$1048576,2,FALSE),"")="","Mandatory: Tab 4",IFERROR(VLOOKUP($A34, '4. Company (at entry)'!$1:$1048576,2,FALSE),"")), "")</f>
        <v/>
      </c>
      <c r="D34" s="16" t="str">
        <f>IF($A34&lt;&gt;"",IF(IFERROR('7. Position (current_at exit)'!D34,"")="", "Mandatory: Tab 7",IFERROR('7. Position (current_at exit)'!D34,"")),"")</f>
        <v/>
      </c>
      <c r="E34" s="16" t="str">
        <f>IF($A34&lt;&gt;"",IF(IFERROR('7. Position (current_at exit)'!E34,"")="", "Mandatory: Tab 7",IFERROR('7. Position (current_at exit)'!E34,"")),"")</f>
        <v/>
      </c>
      <c r="F34" s="16" t="str">
        <f>IF($A34&lt;&gt;"",IF(IFERROR('6. Position (at entry)'!D34,"")="", "Mandatory: Tab 6",IFERROR('6. Position (at entry)'!D34,"")),"")</f>
        <v/>
      </c>
      <c r="G34" s="16" t="str">
        <f>IF($A34&lt;&gt;"",IF(IFERROR('6. Position (at entry)'!E34,"")="", "Mandatory: Tab 6",IFERROR('6. Position (at entry)'!E34,"")),"")</f>
        <v/>
      </c>
      <c r="H34" s="16" t="str">
        <f>IF($A34&lt;&gt;"",IF(IFERROR('6. Position (at entry)'!F34,"")="", "Mandatory: Tab 6",IFERROR('6. Position (at entry)'!F34,"")),"")</f>
        <v/>
      </c>
      <c r="I34" s="16" t="str">
        <f>IF($A34&lt;&gt;"",IF(IFERROR('6. Position (at entry)'!G34,"")="", "Mandatory: Tab 6",IFERROR('6. Position (at entry)'!G34,"")),"")</f>
        <v/>
      </c>
      <c r="J34" s="16" t="str">
        <f>IF($A34&lt;&gt;"",IF(IFERROR('6. Position (at entry)'!H34,"")="", "Mandatory: Tab 6",IFERROR('6. Position (at entry)'!H34,"")),"")</f>
        <v/>
      </c>
      <c r="K34" s="159" t="str">
        <f>IF($A34&lt;&gt;"",IF(IFERROR('6. Position (at entry)'!I34,"")="", "Mandatory: Tab 6",IFERROR('6. Position (at entry)'!I34,"")),"")</f>
        <v/>
      </c>
      <c r="L34" s="16" t="str">
        <f>IF($A34&lt;&gt;"",IF(IFERROR('6. Position (at entry)'!J34,"")="", "Mandatory: Tab 6",IFERROR('6. Position (at entry)'!J34,"")),"")</f>
        <v/>
      </c>
      <c r="M34" s="16" t="str">
        <f>IF($A34&lt;&gt;"",IF(IFERROR('6. Position (at entry)'!K34,"")="", "Mandatory: Tab 6",IFERROR('6. Position (at entry)'!K34,"")),"")</f>
        <v/>
      </c>
      <c r="N34" s="16" t="str">
        <f>IF($A34&lt;&gt;"",IF(IFERROR('6. Position (at entry)'!L34,"")="", "",IFERROR('6. Position (at entry)'!L34,"")),"")</f>
        <v/>
      </c>
      <c r="O34" s="360" t="str">
        <f>IF($A34&lt;&gt;"",IF(IFERROR('6. Position (at entry)'!M34,"")="", "",IFERROR('6. Position (at entry)'!M34,"")),"")</f>
        <v/>
      </c>
      <c r="P34" s="16" t="str">
        <f>IF($A34&lt;&gt;"",IF(IFERROR(VLOOKUP($A34,'5. Company (current_at exit)'!$1:$1048576,3,FALSE),"")="","",IFERROR(VLOOKUP($A34,'5. Company (current_at exit)'!$1:$1048576,3,FALSE),"")), "")</f>
        <v/>
      </c>
      <c r="Q34" s="16" t="str">
        <f>IF($A34&lt;&gt;"",IF(IFERROR(VLOOKUP($A34,'5. Company (current_at exit)'!$1:$1048576,4,FALSE),"")="","",IFERROR(VLOOKUP($A34,'5. Company (current_at exit)'!$1:$1048576,4,FALSE),"")), "")</f>
        <v/>
      </c>
      <c r="R34" s="16" t="str">
        <f>IF($A34&lt;&gt;"",IF(IFERROR(VLOOKUP($A34,'5. Company (current_at exit)'!$1:$1048576,5,FALSE),"")="","",IFERROR(VLOOKUP($A34,'5. Company (current_at exit)'!$1:$1048576,5,FALSE),"")), "")</f>
        <v/>
      </c>
      <c r="S34" s="16" t="str">
        <f>IF($A34&lt;&gt;"",IF(IFERROR(VLOOKUP($A34,'5. Company (current_at exit)'!$1:$1048576,6,FALSE),"")="","",IFERROR(VLOOKUP($A34,'5. Company (current_at exit)'!$1:$1048576,6,FALSE),"")), "")</f>
        <v/>
      </c>
      <c r="T34" s="16" t="str">
        <f>IF($A34&lt;&gt;"",IF(IFERROR(VLOOKUP($A34,'5. Company (current_at exit)'!$1:$1048576,7,FALSE),"")="","Mandatory: Tab 5",IFERROR(VLOOKUP($A34,'5. Company (current_at exit)'!$1:$1048576,7,FALSE),"")), "")</f>
        <v/>
      </c>
      <c r="U34" s="72" t="str">
        <f>IF($A34&lt;&gt;"",IF(IFERROR(VLOOKUP($A34,'5. Company (current_at exit)'!$1:$1048576,8,FALSE),"")="","Mandatory: Tab 5",IFERROR(VLOOKUP($A34,'5. Company (current_at exit)'!$1:$1048576,8,FALSE),"")), "")</f>
        <v/>
      </c>
      <c r="V34" s="16" t="str">
        <f>IF($A34&lt;&gt;"",IF(IFERROR(VLOOKUP($A34,'5. Company (current_at exit)'!$1:$1048576,9,FALSE),"")="","",IFERROR(VLOOKUP($A34,'5. Company (current_at exit)'!$1:$1048576,9,FALSE),"")), "")</f>
        <v/>
      </c>
      <c r="W34" s="16" t="str">
        <f>IF($A34&lt;&gt;"",IF(IFERROR(VLOOKUP($A34,'5. Company (current_at exit)'!$1:$1048576,10,FALSE),"")="","Mandatory: Tab 5",IFERROR(VLOOKUP($A34,'5. Company (current_at exit)'!$1:$1048576,10,FALSE),"")), "")</f>
        <v/>
      </c>
      <c r="X34" s="73" t="str">
        <f>IF($A34&lt;&gt;"",IF(IFERROR(VLOOKUP($A34,'5. Company (current_at exit)'!$1:$1048576,11,FALSE),"")="","Mandatory: Tab 5",IFERROR(VLOOKUP($A34,'5. Company (current_at exit)'!$1:$1048576,11,FALSE),"")), "")</f>
        <v/>
      </c>
      <c r="Y34" s="73" t="str">
        <f>IF($A34&lt;&gt;"",IF(IFERROR(VLOOKUP($A34,'5. Company (current_at exit)'!$1:$1048576,12,FALSE),"")="","",IFERROR(VLOOKUP($A34,'5. Company (current_at exit)'!$1:$1048576,12,FALSE),"")), "")</f>
        <v/>
      </c>
      <c r="Z34" s="73" t="str">
        <f>IF($A34&lt;&gt;"",IF(IFERROR(VLOOKUP($A34,'5. Company (current_at exit)'!$1:$1048576,13,FALSE),"")="","",IFERROR(VLOOKUP($A34,'5. Company (current_at exit)'!$1:$1048576,13,FALSE),"")), "")</f>
        <v/>
      </c>
      <c r="AA34" s="16" t="str">
        <f>IF($A34&lt;&gt;"",IF(IFERROR(VLOOKUP($A34,'5. Company (current_at exit)'!$1:$1048576,14,FALSE),"")="","Mandatory: Tab 5",IFERROR(VLOOKUP($A34,'5. Company (current_at exit)'!$1:$1048576,14,FALSE),"")), "")</f>
        <v/>
      </c>
      <c r="AB34" s="16" t="str">
        <f>IF($A34&lt;&gt;"",IF(IFERROR(VLOOKUP($A34,'5. Company (current_at exit)'!$1:$1048576,15,FALSE),"")="","Mandatory: Tab 5",IFERROR(VLOOKUP($A34,'5. Company (current_at exit)'!$1:$1048576,15,FALSE),"")), "")</f>
        <v/>
      </c>
      <c r="AC34" s="76" t="str">
        <f>IF($A34&lt;&gt;"",IF(IFERROR(VLOOKUP($A34,'5. Company (current_at exit)'!$1:$1048576,16,FALSE),"")="","",IFERROR(VLOOKUP($A34,'5. Company (current_at exit)'!$1:$1048576,16,FALSE),"")), "")</f>
        <v/>
      </c>
      <c r="AD34" s="16" t="str">
        <f>IF($A34&lt;&gt;"",IF(IFERROR(VLOOKUP($A34,'5. Company (current_at exit)'!$1:$1048576,17,FALSE),"")="","",IFERROR(VLOOKUP($A34,'5. Company (current_at exit)'!$1:$1048576,17,FALSE),"")), "")</f>
        <v/>
      </c>
      <c r="AE34" s="401" t="str">
        <f>IF($A34&lt;&gt;"",IF(IFERROR(VLOOKUP($A34,'5. Company (current_at exit)'!$1:$1048576,18,FALSE),"")="","",IFERROR(VLOOKUP($A34,'5. Company (current_at exit)'!$1:$1048576,18,FALSE),"")), "")</f>
        <v/>
      </c>
      <c r="AF34" s="16" t="str">
        <f>IF($A34&lt;&gt;"",IF(IFERROR(VLOOKUP($A34,'5. Company (current_at exit)'!$1:$1048576,19,FALSE),"")="","Mandatory: Tab 5",IFERROR(VLOOKUP($A34,'5. Company (current_at exit)'!$1:$1048576,19,FALSE),"")), "")</f>
        <v/>
      </c>
      <c r="AG34" s="159" t="str">
        <f>IF($AF34="Yes",IF($A34&lt;&gt;"",IF(IFERROR(VLOOKUP($A34,'5. Company (current_at exit)'!$1:$1048576,20,FALSE),"")="","Mandatory: Tab 5",IFERROR(VLOOKUP($A34,'5. Company (current_at exit)'!$1:$1048576,20,FALSE),"")), ""),IF($A34&lt;&gt;"",IF(IFERROR(VLOOKUP($A34,'5. Company (current_at exit)'!$1:$1048576,20,FALSE),"")="","",IFERROR(VLOOKUP($A34,'5. Company (current_at exit)'!$1:$1048576,20,FALSE),"")), ""))</f>
        <v/>
      </c>
      <c r="AH34" s="159" t="str">
        <f>IF($AF34="Yes",IF($A34&lt;&gt;"",IF(IFERROR(VLOOKUP($A34,'5. Company (current_at exit)'!$1:$1048576,21,FALSE),"")="","Mandatory: Tab 5",IFERROR(VLOOKUP($A34,'5. Company (current_at exit)'!$1:$1048576,21,FALSE),"")), ""),IF($A34&lt;&gt;"",IF(IFERROR(VLOOKUP($A34,'5. Company (current_at exit)'!$1:$1048576,21,FALSE),"")="","",IFERROR(VLOOKUP($A34,'5. Company (current_at exit)'!$1:$1048576,21,FALSE),"")), ""))</f>
        <v/>
      </c>
      <c r="AI34" s="69" t="str">
        <f>IF($AF34="Yes",IF($A34&lt;&gt;"",IF(IFERROR(VLOOKUP($A34,'5. Company (current_at exit)'!$1:$1048576,22,FALSE),"")="","Mandatory: Tab 5",IFERROR(VLOOKUP($A34,'5. Company (current_at exit)'!$1:$1048576,22,FALSE),"")), ""),IF($A34&lt;&gt;"",IF(IFERROR(VLOOKUP($A34,'5. Company (current_at exit)'!$1:$1048576,22,FALSE),"")="","",IFERROR(VLOOKUP($A34,'5. Company (current_at exit)'!$1:$1048576,22,FALSE),"")), ""))</f>
        <v/>
      </c>
      <c r="AJ34" s="69" t="str">
        <f>IF($AF34="Yes",IF($A34&lt;&gt;"",IF(IFERROR(VLOOKUP($A34,'5. Company (current_at exit)'!$1:$1048576,23,FALSE),"")="","Mandatory: Tab 5",IFERROR(VLOOKUP($A34,'5. Company (current_at exit)'!$1:$1048576,23,FALSE),"")), ""),IF($A34&lt;&gt;"",IF(IFERROR(VLOOKUP($A34,'5. Company (current_at exit)'!$1:$1048576,23,FALSE),"")="","",IFERROR(VLOOKUP($A34,'5. Company (current_at exit)'!$1:$1048576,23,FALSE),"")), ""))</f>
        <v/>
      </c>
      <c r="AK34" s="159" t="str">
        <f>IF($AF34="Yes",IF($A34&lt;&gt;"",IF(IFERROR(VLOOKUP($A34,'5. Company (current_at exit)'!$1:$1048576,24,FALSE),"")="","",IFERROR(VLOOKUP($A34,'5. Company (current_at exit)'!$1:$1048576,24,FALSE),"")), ""),IF($A34&lt;&gt;"",IF(IFERROR(VLOOKUP($A34,'5. Company (current_at exit)'!$1:$1048576,24,FALSE),"")="","",IFERROR(VLOOKUP($A34,'5. Company (current_at exit)'!$1:$1048576,24,FALSE),"")), ""))</f>
        <v/>
      </c>
      <c r="AL34" s="403" t="str">
        <f>IF($A34&lt;&gt;"",IF(IFERROR(VLOOKUP($A34,'5. Company (current_at exit)'!$1:$1048576,25,FALSE),"")="","",IFERROR(VLOOKUP($A34,'5. Company (current_at exit)'!$1:$1048576,25,FALSE),"")), "")</f>
        <v/>
      </c>
      <c r="AM34" s="17" t="str">
        <f>IF($A34&lt;&gt;"",IF(IFERROR(VLOOKUP($A34,'5. Company (current_at exit)'!$1:$1048576,26,FALSE),"")="","Mandatory: Tab 5",IFERROR(VLOOKUP($A34,'5. Company (current_at exit)'!$1:$1048576,26,FALSE),"")), "")</f>
        <v/>
      </c>
      <c r="AN34" s="17" t="str">
        <f>IF($A34&lt;&gt;"",IF(IFERROR(VLOOKUP($A34,'5. Company (current_at exit)'!$1:$1048576,27,FALSE),"")="","Mandatory: Tab 5",IFERROR(VLOOKUP($A34,'5. Company (current_at exit)'!$1:$1048576,27,FALSE),"")), "")</f>
        <v/>
      </c>
      <c r="AO34" s="17" t="str">
        <f>IF($A34&lt;&gt;"",IF(IFERROR(VLOOKUP($A34,'5. Company (current_at exit)'!$1:$1048576,28,FALSE),"")="","Mandatory: Tab 5",IFERROR(VLOOKUP($A34,'5. Company (current_at exit)'!$1:$1048576,28,FALSE),"")), "")</f>
        <v/>
      </c>
      <c r="AP34" s="17" t="str">
        <f>IF($A34&lt;&gt;"",IF(IFERROR(VLOOKUP($A34,'5. Company (current_at exit)'!$1:$1048576,29,FALSE),"")="","Mandatory: Tab 5",IFERROR(VLOOKUP($A34,'5. Company (current_at exit)'!$1:$1048576,29,FALSE),"")), "")</f>
        <v/>
      </c>
      <c r="AQ34" s="17" t="str">
        <f>IF($A34&lt;&gt;"",IF(IFERROR(VLOOKUP($A34,'5. Company (current_at exit)'!$1:$1048576,30,FALSE),"")="","Mandatory: Tab 5",IFERROR(VLOOKUP($A34,'5. Company (current_at exit)'!$1:$1048576,30,FALSE),"")), "")</f>
        <v/>
      </c>
      <c r="AR34" s="17" t="str">
        <f>IF($A34&lt;&gt;"",IF(IFERROR(VLOOKUP($A34,'5. Company (current_at exit)'!$1:$1048576,31,FALSE),"")="","Mandatory: Tab 5",IFERROR(VLOOKUP($A34,'5. Company (current_at exit)'!$1:$1048576,31,FALSE),"")), "")</f>
        <v/>
      </c>
      <c r="AS34" s="17" t="str">
        <f>IF($A34&lt;&gt;"",IF(IFERROR(VLOOKUP($A34,'5. Company (current_at exit)'!$1:$1048576,32,FALSE),"")="","Mandatory: Tab 5",IFERROR(VLOOKUP($A34,'5. Company (current_at exit)'!$1:$1048576,32,FALSE),"")), "")</f>
        <v/>
      </c>
      <c r="AT34" s="17" t="str">
        <f>IF($A34&lt;&gt;"",IF(IFERROR(VLOOKUP($A34,'5. Company (current_at exit)'!$1:$1048576,33,FALSE),"")="","Mandatory: Tab 5",IFERROR(VLOOKUP($A34,'5. Company (current_at exit)'!$1:$1048576,33,FALSE),"")), "")</f>
        <v/>
      </c>
      <c r="AU34" s="17" t="str">
        <f>IF($A34&lt;&gt;"",IF(IFERROR(VLOOKUP($A34,'5. Company (current_at exit)'!$1:$1048576,34,FALSE),"")="","",IFERROR(VLOOKUP($A34,'5. Company (current_at exit)'!$1:$1048576,34,FALSE),"")), "")</f>
        <v/>
      </c>
      <c r="AV34" s="241" t="str">
        <f>IF($A34&lt;&gt;"",IF(IFERROR(VLOOKUP($A34,'5. Company (current_at exit)'!$1:$1048576,35,FALSE),"")="","",IFERROR(VLOOKUP($A34,'5. Company (current_at exit)'!$1:$1048576,35,FALSE),"")), "")</f>
        <v/>
      </c>
      <c r="AW34" s="17" t="str">
        <f>IF($D34="Fully Exited",IF($A34&lt;&gt;"",IF(IFERROR(VLOOKUP($A34,'5. Company (current_at exit)'!$1:$1048576,36,FALSE),"")="","",IFERROR(VLOOKUP($A34,'5. Company (current_at exit)'!$1:$1048576,36,FALSE),"")), ""),IF($A34&lt;&gt;"",IF(IFERROR(VLOOKUP($A34,'5. Company (current_at exit)'!$1:$1048576,36,FALSE),"")="","",IFERROR(VLOOKUP($A34,'5. Company (current_at exit)'!$1:$1048576,36,FALSE),"")), ""))</f>
        <v/>
      </c>
      <c r="AX34" s="239" t="str">
        <f>IF($A34&lt;&gt;"",IF(IFERROR(VLOOKUP($A34,'5. Company (current_at exit)'!$1:$1048576,37,FALSE),"")="","",IFERROR(VLOOKUP($A34,'5. Company (current_at exit)'!$1:$1048576,37,FALSE),"")), "")</f>
        <v/>
      </c>
      <c r="AY34" s="204" t="str">
        <f>IF($A34&lt;&gt;"",IF(IFERROR(VLOOKUP($A34,'5. Company (current_at exit)'!$1:$1048576,38,FALSE),"")="","",IFERROR(VLOOKUP($A34,'5. Company (current_at exit)'!$1:$1048576,38,FALSE),"")), "")</f>
        <v/>
      </c>
      <c r="AZ34" s="244" t="str">
        <f>IF($A34&lt;&gt;"",IF(IFERROR(VLOOKUP($A34,'5. Company (current_at exit)'!$1:$1048576,39,FALSE),"")="","",IFERROR(VLOOKUP($A34,'5. Company (current_at exit)'!$1:$1048576,39,FALSE),"")), "")</f>
        <v/>
      </c>
      <c r="BA34" s="244" t="str">
        <f>IF($A34&lt;&gt;"",IF(IFERROR(VLOOKUP($A34,'5. Company (current_at exit)'!$1:$1048576,40,FALSE),"")="","",IFERROR(VLOOKUP($A34,'5. Company (current_at exit)'!$1:$1048576,40,FALSE),"")), "")</f>
        <v/>
      </c>
      <c r="BB34" s="244" t="str">
        <f>IF($A34&lt;&gt;"",IF(IFERROR(VLOOKUP($A34,'5. Company (current_at exit)'!$1:$1048576,41,FALSE),"")="","",IFERROR(VLOOKUP($A34,'5. Company (current_at exit)'!$1:$1048576,41,FALSE),"")), "")</f>
        <v/>
      </c>
      <c r="BC34" s="76" t="str">
        <f>IF($A34&lt;&gt;"",IF(IFERROR(VLOOKUP($A34,'5. Company (current_at exit)'!$1:$1048576,42,FALSE),"")="","",IFERROR(VLOOKUP($A34,'5. Company (current_at exit)'!$1:$1048576,42,FALSE),"")), "")</f>
        <v/>
      </c>
      <c r="BD34" s="76" t="str">
        <f>IF($A34&lt;&gt;"",IF(IFERROR(VLOOKUP($A34,'5. Company (current_at exit)'!$1:$1048576,43,FALSE),"")="","",IFERROR(VLOOKUP($A34,'5. Company (current_at exit)'!$1:$1048576,43,FALSE),"")), "")</f>
        <v/>
      </c>
      <c r="BE34" s="239" t="str">
        <f>IF($A34&lt;&gt;"",IF(IFERROR(VLOOKUP($A34,'5. Company (current_at exit)'!$1:$1048576,44,FALSE),"")="","",IFERROR(VLOOKUP($A34,'5. Company (current_at exit)'!$1:$1048576,44,FALSE),"")), "")</f>
        <v/>
      </c>
      <c r="BF34" s="239" t="str">
        <f>IF($A34&lt;&gt;"",IF(IFERROR(VLOOKUP($A34,'5. Company (current_at exit)'!$1:$1048576,45,FALSE),"")="","",IFERROR(VLOOKUP($A34,'5. Company (current_at exit)'!$1:$1048576,45,FALSE),"")), "")</f>
        <v/>
      </c>
      <c r="BG34" s="239" t="str">
        <f>IF($A34&lt;&gt;"",IF(IFERROR(VLOOKUP($A34,'5. Company (current_at exit)'!$1:$1048576,46,FALSE),"")="","",IFERROR(VLOOKUP($A34,'5. Company (current_at exit)'!$1:$1048576,46,FALSE),"")), "")</f>
        <v/>
      </c>
      <c r="BH34" s="239" t="str">
        <f>IF($A34&lt;&gt;"",IF(IFERROR(VLOOKUP($A34,'5. Company (current_at exit)'!$1:$1048576,47,FALSE),"")="","",IFERROR(VLOOKUP($A34,'5. Company (current_at exit)'!$1:$1048576,47,FALSE),"")), "")</f>
        <v/>
      </c>
      <c r="BI34" s="239" t="str">
        <f>IF($A34&lt;&gt;"",IF(IFERROR(VLOOKUP($A34,'5. Company (current_at exit)'!$1:$1048576,48,FALSE),"")="","",IFERROR(VLOOKUP($A34,'5. Company (current_at exit)'!$1:$1048576,48,FALSE),"")), "")</f>
        <v/>
      </c>
      <c r="BJ34" s="360" t="str">
        <f>IF($A34&lt;&gt;"",IF(IFERROR(VLOOKUP($A34,'5. Company (current_at exit)'!$1:$1048576,49,FALSE),"")="","",IFERROR(VLOOKUP($A34,'5. Company (current_at exit)'!$1:$1048576,49,FALSE),"")), "")</f>
        <v/>
      </c>
      <c r="BK34" s="76" t="str">
        <f>IF($A34&lt;&gt;"",IF(IFERROR(VLOOKUP($A34,'5. Company (current_at exit)'!$1:$1048576,50,FALSE),"")="","Mandatory: Tab 5",IFERROR(VLOOKUP($A34,'5. Company (current_at exit)'!$1:$1048576,50,FALSE),"")), "")</f>
        <v/>
      </c>
      <c r="BL34" s="483" t="str">
        <f>IF($A34&lt;&gt;"",IF(IFERROR(VLOOKUP($A34,'5. Company (current_at exit)'!$1:$1048576,51,FALSE),"")="","Mandatory: Tab 5",IFERROR(VLOOKUP($A34,'5. Company (current_at exit)'!$1:$1048576,51,FALSE),"")), "")</f>
        <v/>
      </c>
      <c r="BM34" s="483" t="str">
        <f>IF($A34&lt;&gt;"",IF(IFERROR(VLOOKUP($A34,'5. Company (current_at exit)'!$1:$1048576,52,FALSE),"")="","Mandatory: Tab 5",IFERROR(VLOOKUP($A34,'5. Company (current_at exit)'!$1:$1048576,52,FALSE),"")), "")</f>
        <v/>
      </c>
      <c r="BN34" s="483" t="str">
        <f>IF($A34&lt;&gt;"",IF(IFERROR(VLOOKUP($A34,'5. Company (current_at exit)'!$1:$1048576,53,FALSE),"")="","Mandatory: Tab 5",IFERROR(VLOOKUP($A34,'5. Company (current_at exit)'!$1:$1048576,53,FALSE),"")), "")</f>
        <v/>
      </c>
      <c r="BO34" s="360" t="str">
        <f>IF($A34&lt;&gt;"",IF(IFERROR(VLOOKUP($A34,'5. Company (current_at exit)'!$1:$1048576,54,FALSE),"")="","",IFERROR(VLOOKUP($A34,'5. Company (current_at exit)'!$1:$1048576,54,FALSE),"")), "")</f>
        <v/>
      </c>
      <c r="BP34" s="17" t="str">
        <f>IF($A34&lt;&gt;"",IF(IFERROR(VLOOKUP($A34, '4. Company (at entry)'!$1:$1048576,3,FALSE),"")="","Mandatory: Tab 4",IFERROR(VLOOKUP($A34, '4. Company (at entry)'!$1:$1048576,3,FALSE),"")), "")</f>
        <v/>
      </c>
      <c r="BQ34" s="17" t="str">
        <f>IF($A34&lt;&gt;"",IF(IFERROR(VLOOKUP($A34, '4. Company (at entry)'!$1:$1048576,4,FALSE),"")="","Mandatory: Tab 4",IFERROR(VLOOKUP($A34, '4. Company (at entry)'!$1:$1048576,4,FALSE),"")), "")</f>
        <v/>
      </c>
      <c r="BR34" s="17" t="str">
        <f>IF($A34&lt;&gt;"",IF(IFERROR(VLOOKUP($A34, '4. Company (at entry)'!$1:$1048576,5,FALSE),"")="","Mandatory: Tab 4",IFERROR(VLOOKUP($A34, '4. Company (at entry)'!$1:$1048576,5,FALSE),"")), "")</f>
        <v/>
      </c>
      <c r="BS34" s="17" t="str">
        <f>IF($A34&lt;&gt;"",IF(IFERROR(VLOOKUP($A34, '4. Company (at entry)'!$1:$1048576,6,FALSE),"")="","Mandatory: Tab 4",IFERROR(VLOOKUP($A34, '4. Company (at entry)'!$1:$1048576,6,FALSE),"")), "")</f>
        <v/>
      </c>
      <c r="BT34" s="17" t="str">
        <f>IF($A34&lt;&gt;"",IF(IFERROR(VLOOKUP($A34, '4. Company (at entry)'!$1:$1048576,7,FALSE),"")="","Mandatory: Tab 4",IFERROR(VLOOKUP($A34, '4. Company (at entry)'!$1:$1048576,7,FALSE),"")), "")</f>
        <v/>
      </c>
      <c r="BU34" s="17" t="str">
        <f>IF($A34&lt;&gt;"",IF(IFERROR(VLOOKUP($A34, '4. Company (at entry)'!$1:$1048576,8,FALSE),"")="","Mandatory: Tab 4",IFERROR(VLOOKUP($A34, '4. Company (at entry)'!$1:$1048576,8,FALSE),"")), "")</f>
        <v/>
      </c>
      <c r="BV34" s="17" t="str">
        <f>IF($A34&lt;&gt;"",IF(IFERROR(VLOOKUP($A34, '4. Company (at entry)'!$1:$1048576,9,FALSE),"")="","Mandatory: Tab 4",IFERROR(VLOOKUP($A34, '4. Company (at entry)'!$1:$1048576,9,FALSE),"")), "")</f>
        <v/>
      </c>
      <c r="BW34" s="17" t="str">
        <f>IF($A34&lt;&gt;"",IF(IFERROR(VLOOKUP($A34, '4. Company (at entry)'!$1:$1048576,10,FALSE),"")="","",IFERROR(VLOOKUP($A34, '4. Company (at entry)'!$1:$1048576,10,FALSE),"")), "")</f>
        <v/>
      </c>
      <c r="BX34" s="208" t="str">
        <f>IF($A34&lt;&gt;"",IF(IFERROR(VLOOKUP($A34, '4. Company (at entry)'!$1:$1048576,11,FALSE),"")="","",IFERROR(VLOOKUP($A34, '4. Company (at entry)'!$1:$1048576,11,FALSE),"")), "")</f>
        <v/>
      </c>
      <c r="BY34" s="17" t="str">
        <f>IF($A34&lt;&gt;"",IF(IFERROR(VLOOKUP($A34, '4. Company (at entry)'!$1:$1048576,12,FALSE),"")="","",IFERROR(VLOOKUP($A34, '4. Company (at entry)'!$1:$1048576,12,FALSE),"")), "")</f>
        <v/>
      </c>
      <c r="BZ34" s="360" t="str">
        <f>IF($A34&lt;&gt;"",IF(IFERROR(VLOOKUP($A34, '4. Company (at entry)'!$1:$1048576,13,FALSE),"")="","",IFERROR(VLOOKUP($A34, '4. Company (at entry)'!$1:$1048576,13,FALSE),"")), "")</f>
        <v/>
      </c>
      <c r="CA34" s="17" t="str">
        <f>IF($A34&lt;&gt;"",IF(IFERROR('7. Position (current_at exit)'!F34,"")="", "Mandatory: Tab 7",IFERROR('7. Position (current_at exit)'!F34,"")),"")</f>
        <v/>
      </c>
      <c r="CB34" s="17" t="str">
        <f>IF($D34&lt;&gt;"Pending, Subsequently Closed",IF($A34&lt;&gt;"",IF(IFERROR('7. Position (current_at exit)'!G34,"")="", "Mandatory: Tab 7",IFERROR('7. Position (current_at exit)'!G34,"")),""), IF($A34&lt;&gt;"",IF(IFERROR('7. Position (current_at exit)'!G34,"")="", "",IFERROR('7. Position (current_at exit)'!G34,"")),""))</f>
        <v/>
      </c>
      <c r="CC34" s="17" t="str">
        <f>IF($D34&lt;&gt;"Pending, Subsequently Closed",IF($A34&lt;&gt;"",IF(IFERROR('7. Position (current_at exit)'!H34,"")="", "Mandatory: Tab 7",IFERROR('7. Position (current_at exit)'!H34,"")),""), IF($A34&lt;&gt;"",IF(IFERROR('7. Position (current_at exit)'!H34,"")="", "",IFERROR('7. Position (current_at exit)'!H34,"")),""))</f>
        <v/>
      </c>
      <c r="CD34" s="17" t="str">
        <f>IF($D34&lt;&gt;"Pending, Subsequently Closed",IF($A34&lt;&gt;"",IF(IFERROR('7. Position (current_at exit)'!I34,"")="", "Mandatory: Tab 7",IFERROR('7. Position (current_at exit)'!I34,"")),""), IF($A34&lt;&gt;"",IF(IFERROR('7. Position (current_at exit)'!I34,"")="", "",IFERROR('7. Position (current_at exit)'!I34,"")),""))</f>
        <v/>
      </c>
      <c r="CE34" s="17" t="str">
        <f>IF($D34&lt;&gt;"Pending, Subsequently Closed",IF($A34&lt;&gt;"",IF(IFERROR('7. Position (current_at exit)'!J34,"")="", "Mandatory: Tab 7",IFERROR('7. Position (current_at exit)'!J34,"")),""), IF($A34&lt;&gt;"",IF(IFERROR('7. Position (current_at exit)'!J34,"")="", "",IFERROR('7. Position (current_at exit)'!J34,"")),""))</f>
        <v/>
      </c>
      <c r="CF34" s="208" t="str">
        <f>IF($D34&lt;&gt;"Pending, Subsequently Closed",IF($A34&lt;&gt;"",IF(IFERROR('7. Position (current_at exit)'!K34,"")="", "Mandatory: Tab 7",IFERROR('7. Position (current_at exit)'!K34,"")),""), IF($A34&lt;&gt;"",IF(IFERROR('7. Position (current_at exit)'!K34,"")="", "",IFERROR('7. Position (current_at exit)'!K34,"")),""))</f>
        <v/>
      </c>
      <c r="CG34" s="186" t="str">
        <f>IF($D34&lt;&gt;"Pending, Subsequently Closed",IF($A34&lt;&gt;"",IF(IFERROR('7. Position (current_at exit)'!L34,"")="", "Mandatory: Tab 7",IFERROR('7. Position (current_at exit)'!L34,"")),""), IF($A34&lt;&gt;"",IF(IFERROR('7. Position (current_at exit)'!L34,"")="", "",IFERROR('7. Position (current_at exit)'!L34,"")),""))</f>
        <v/>
      </c>
      <c r="CH34" s="186" t="str">
        <f>IF($D34&lt;&gt;"Pending, Subsequently Closed",IF($A34&lt;&gt;"",IF(IFERROR('7. Position (current_at exit)'!M34,"")="", "Mandatory: Tab 7",IFERROR('7. Position (current_at exit)'!M34,"")),""), IF($A34&lt;&gt;"",IF(IFERROR('7. Position (current_at exit)'!M34,"")="", "",IFERROR('7. Position (current_at exit)'!M34,"")),""))</f>
        <v/>
      </c>
      <c r="CI34" s="186" t="str">
        <f>IF($D34&lt;&gt;"Pending, Subsequently Closed",IF($A34&lt;&gt;"",IF(IFERROR('7. Position (current_at exit)'!N34,"")="", "Mandatory: Tab 7",IFERROR('7. Position (current_at exit)'!N34,"")),""), IF($A34&lt;&gt;"",IF(IFERROR('7. Position (current_at exit)'!N34,"")="", "",IFERROR('7. Position (current_at exit)'!N34,"")),""))</f>
        <v/>
      </c>
      <c r="CJ34" s="408" t="str">
        <f>IF($D34&lt;&gt;"Pending, Subsequently Closed",IF($A34&lt;&gt;"",IF(IFERROR('7. Position (current_at exit)'!O34,"")="", "Mandatory: Tab 7",IFERROR('7. Position (current_at exit)'!O34,"")),""), IF($A34&lt;&gt;"",IF(IFERROR('7. Position (current_at exit)'!O34,"")="", "",IFERROR('7. Position (current_at exit)'!O34,"")),""))</f>
        <v/>
      </c>
      <c r="CK34" s="408" t="str">
        <f>IF($D34&lt;&gt;"Pending, Subsequently Closed",IF($A34&lt;&gt;"",IF(IFERROR('7. Position (current_at exit)'!P34,"")="", "Mandatory: Tab 7",IFERROR('7. Position (current_at exit)'!P34,"")),""), IF($A34&lt;&gt;"",IF(IFERROR('7. Position (current_at exit)'!P34,"")="", "",IFERROR('7. Position (current_at exit)'!P34,"")),""))</f>
        <v/>
      </c>
      <c r="CL34" s="360" t="str">
        <f>IF($A34&lt;&gt;"",IF(IFERROR('7. Position (current_at exit)'!Q34,"")="", "",IFERROR('7. Position (current_at exit)'!Q34,"")),"")</f>
        <v/>
      </c>
      <c r="CM34" s="18" t="str">
        <f>IF($F34&lt;&gt;"Debt",IF($A34&lt;&gt;"",IF(IFERROR('7. Position (current_at exit)'!R34,"")="", "Mandatory: Tab 7",IFERROR('7. Position (current_at exit)'!R34,"")),""), IF($A34&lt;&gt;"",IF(IFERROR('7. Position (current_at exit)'!R34,"")="", "",IFERROR('7. Position (current_at exit)'!R34,"")),""))</f>
        <v/>
      </c>
      <c r="CN34" s="18" t="str">
        <f>IF($F34&lt;&gt;"Debt",IF($A34&lt;&gt;"",IF(IFERROR('7. Position (current_at exit)'!S34,"")="", "Mandatory: Tab 7",IFERROR('7. Position (current_at exit)'!S34,"")),""), IF($A34&lt;&gt;"",IF(IFERROR('7. Position (current_at exit)'!S34,"")="", "",IFERROR('7. Position (current_at exit)'!S34,"")),""))</f>
        <v/>
      </c>
      <c r="CO34" s="17" t="str">
        <f>IF($F34&lt;&gt;"Debt",IF($A34&lt;&gt;"",IF(IFERROR('7. Position (current_at exit)'!T34,"")="", "Mandatory: Tab 7",IFERROR('7. Position (current_at exit)'!T34,"")),""), IF($A34&lt;&gt;"",IF(IFERROR('7. Position (current_at exit)'!T34,"")="", "",IFERROR('7. Position (current_at exit)'!T34,"")),""))</f>
        <v/>
      </c>
      <c r="CP34" s="17" t="str">
        <f>IF($A34&lt;&gt;"",IF(IFERROR('7. Position (current_at exit)'!U34,"")="", "Mandatory: Tab 7",IFERROR('7. Position (current_at exit)'!U34,"")),"")</f>
        <v/>
      </c>
      <c r="CQ34" s="17" t="str">
        <f>IF($F34&lt;&gt;"Debt",IF($A34&lt;&gt;"",IF(IFERROR('7. Position (current_at exit)'!V34,"")="", "Mandatory: Tab 7",IFERROR('7. Position (current_at exit)'!V34,"")),""), IF($A34&lt;&gt;"",IF(IFERROR('7. Position (current_at exit)'!V34,"")="", "",IFERROR('7. Position (current_at exit)'!V34,"")),""))</f>
        <v/>
      </c>
      <c r="CR34" s="16" t="str">
        <f>IF($F34&lt;&gt;"Debt",IF($A34&lt;&gt;"",IF(IFERROR('7. Position (current_at exit)'!W34,"")="", "",IFERROR('7. Position (current_at exit)'!W34,"")),""), IF($A34&lt;&gt;"",IF(IFERROR('7. Position (current_at exit)'!W34,"")="", "",IFERROR('7. Position (current_at exit)'!W34,"")),""))</f>
        <v/>
      </c>
      <c r="CS34" s="80" t="str">
        <f>IF($A34&lt;&gt;"",IF(IFERROR('7. Position (current_at exit)'!X34,"")="", "",IFERROR('7. Position (current_at exit)'!X34,"")),"")</f>
        <v/>
      </c>
      <c r="CT34" s="360" t="str">
        <f>IF($A34&lt;&gt;"",IF(IFERROR('7. Position (current_at exit)'!Y34,"")="", "",IFERROR('7. Position (current_at exit)'!Y34,"")),"")</f>
        <v/>
      </c>
      <c r="CU34" s="159" t="str">
        <f>IF(OR($D34="Fully Exited, No Escrow", $D34="Fully Exited, Escrow Pending", $D34="Fully Exited, Subsequently Closed"), IF($A34&lt;&gt;"",IF(IFERROR('7. Position (current_at exit)'!Z34,"")="", "Mandatory: Tab 7",IFERROR('7. Position (current_at exit)'!Z34,"")),""), IF($A34&lt;&gt;"",IF(IFERROR('7. Position (current_at exit)'!Z34,"")="", "",IFERROR('7. Position (current_at exit)'!Z34,"")),""))</f>
        <v/>
      </c>
      <c r="CV34" s="159" t="str">
        <f>IF(OR($D34="Fully Exited, No Escrow", $D34="Fully Exited, Escrow Pending", $D34="Fully Exited, Subsequently Closed"), IF($A34&lt;&gt;"",IF(IFERROR('7. Position (current_at exit)'!AA34,"")="", "Mandatory: Tab 7",IFERROR('7. Position (current_at exit)'!AA34,"")),""), IF($A34&lt;&gt;"",IF(IFERROR('7. Position (current_at exit)'!AA34,"")="", "",IFERROR('7. Position (current_at exit)'!AA34,"")),""))</f>
        <v/>
      </c>
      <c r="CW34" s="16" t="str">
        <f>IF($D34="Fully Exited",IF($A34&lt;&gt;"",IF(IFERROR('7. Position (current_at exit)'!AB34,"")="", "",IFERROR('7. Position (current_at exit)'!AB34,"")),""), IF($A34&lt;&gt;"",IF(IFERROR('7. Position (current_at exit)'!AB34,"")="", "",IFERROR('7. Position (current_at exit)'!AB34,"")),""))</f>
        <v/>
      </c>
      <c r="CX34" s="360" t="str">
        <f>IF($A34&lt;&gt;"",IF(IFERROR('7. Position (current_at exit)'!AC34,"")="", "",IFERROR('7. Position (current_at exit)'!AC34,"")),"")</f>
        <v/>
      </c>
      <c r="CY34" s="16" t="str">
        <f>IF($D34&lt;&gt;"Pending, Subsequently Closed",IF($A34&lt;&gt;"",IF(IFERROR('7. Position (current_at exit)'!AD34,"")="", "Mandatory: Tab 7",IFERROR('7. Position (current_at exit)'!AD34,"")),""), IF($A34&lt;&gt;"",IF(IFERROR('7. Position (current_at exit)'!AD34,"")="", "",IFERROR('7. Position (current_at exit)'!AD34,"")),""))</f>
        <v/>
      </c>
      <c r="CZ34" s="187" t="str">
        <f>IF($A34&lt;&gt;"",IF(IFERROR('7. Position (current_at exit)'!AE34,"")="", "",IFERROR('7. Position (current_at exit)'!AE34,"")),"")</f>
        <v/>
      </c>
      <c r="DA34" s="76" t="str">
        <f>IF($A34&lt;&gt;"",IF(IFERROR('7. Position (current_at exit)'!AF34,"")="", "",IFERROR('7. Position (current_at exit)'!AF34,"")),"")</f>
        <v/>
      </c>
      <c r="DB34" s="239" t="str">
        <f>IF($A34&lt;&gt;"",IF(IFERROR('7. Position (current_at exit)'!AG34,"")="", "",IFERROR('7. Position (current_at exit)'!AG34,"")),"")</f>
        <v/>
      </c>
      <c r="DC34" s="165" t="str">
        <f>IF($A34&lt;&gt;"",IF(IFERROR('7. Position (current_at exit)'!AH34,"")="", "",IFERROR('7. Position (current_at exit)'!AH34,"")),"")</f>
        <v/>
      </c>
      <c r="DD34" s="165" t="str">
        <f>IF($A34&lt;&gt;"",IF(IFERROR('7. Position (current_at exit)'!AI34,"")="", "",IFERROR('7. Position (current_at exit)'!AI34,"")),"")</f>
        <v/>
      </c>
      <c r="DE34" s="360" t="str">
        <f>IF($A34&lt;&gt;"",IF(IFERROR('7. Position (current_at exit)'!AJ34,"")="", "",IFERROR('7. Position (current_at exit)'!AJ34,"")),"")</f>
        <v/>
      </c>
      <c r="DF34" s="16" t="str">
        <f>IF($A34&lt;&gt;"",IF(IFERROR('7. Position (current_at exit)'!AK34,"")="", "",IFERROR('7. Position (current_at exit)'!AK34,"")),"")</f>
        <v/>
      </c>
      <c r="DG34" s="187" t="str">
        <f>IF($A34&lt;&gt;"",IF(IFERROR('7. Position (current_at exit)'!AL34,"")="", "",IFERROR('7. Position (current_at exit)'!AL34,"")),"")</f>
        <v/>
      </c>
      <c r="DH34" s="76" t="str">
        <f>IF($A34&lt;&gt;"",IF(IFERROR('7. Position (current_at exit)'!AM34,"")="", "",IFERROR('7. Position (current_at exit)'!AM34,"")),"")</f>
        <v/>
      </c>
      <c r="DI34" s="239" t="str">
        <f>IF($A34&lt;&gt;"",IF(IFERROR('7. Position (current_at exit)'!AN34,"")="", "",IFERROR('7. Position (current_at exit)'!AN34,"")),"")</f>
        <v/>
      </c>
      <c r="DJ34" s="165" t="str">
        <f>IF($A34&lt;&gt;"",IF(IFERROR('7. Position (current_at exit)'!AO34,"")="", "",IFERROR('7. Position (current_at exit)'!AO34,"")),"")</f>
        <v/>
      </c>
      <c r="DK34" s="165" t="str">
        <f>IF($A34&lt;&gt;"",IF(IFERROR('7. Position (current_at exit)'!AP34,"")="", "",IFERROR('7. Position (current_at exit)'!AP34,"")),"")</f>
        <v/>
      </c>
      <c r="DL34" s="360" t="str">
        <f>IF($A34&lt;&gt;"",IF(IFERROR('7. Position (current_at exit)'!AQ34,"")="", "",IFERROR('7. Position (current_at exit)'!AQ34,"")),"")</f>
        <v/>
      </c>
      <c r="DM34" s="17" t="str">
        <f>IF(OR($F34="Equity - Publicly Traded", $F34="Equity - Private"), IF($A34&lt;&gt;"",IF(IFERROR('6. Position (at entry)'!N34,"")="", "Mandatory: Tab 6",IFERROR('6. Position (at entry)'!N34,"")),""), IF($A34&lt;&gt;"",IF(IFERROR('6. Position (at entry)'!N34,"")="", "",IFERROR('6. Position (at entry)'!N34,"")),""))</f>
        <v/>
      </c>
      <c r="DN34" s="17" t="str">
        <f>IF(OR($F34="Equity - Publicly Traded", $F34="Equity - Private"), IF($A34&lt;&gt;"",IF(IFERROR('6. Position (at entry)'!O34,"")="", "Mandatory: Tab 6",IFERROR('6. Position (at entry)'!O34,"")),""), IF($A34&lt;&gt;"",IF(IFERROR('6. Position (at entry)'!O34,"")="", "",IFERROR('6. Position (at entry)'!O34,"")),""))</f>
        <v/>
      </c>
      <c r="DO34" s="17" t="str">
        <f>IF(OR($F34="Equity - Publicly Traded", $F34="Equity - Private"), IF($A34&lt;&gt;"",IF(IFERROR('6. Position (at entry)'!P34,"")="", "Mandatory: Tab 6",IFERROR('6. Position (at entry)'!P34,"")),""), IF($A34&lt;&gt;"",IF(IFERROR('6. Position (at entry)'!P34,"")="", "",IFERROR('6. Position (at entry)'!P34,"")),""))</f>
        <v/>
      </c>
      <c r="DP34" s="17" t="str">
        <f>IF(OR($F34="Equity - Publicly Traded", $F34="Equity - Private"), IF($A34&lt;&gt;"",IF(IFERROR('6. Position (at entry)'!Q34,"")="", "Mandatory: Tab 6",IFERROR('6. Position (at entry)'!Q34,"")),""), IF($A34&lt;&gt;"",IF(IFERROR('6. Position (at entry)'!Q34,"")="", "",IFERROR('6. Position (at entry)'!Q34,"")),""))</f>
        <v/>
      </c>
      <c r="DQ34" s="18" t="str">
        <f>IF(OR($F34="Equity - Publicly Traded", $F34="Equity - Private"), IF($A34&lt;&gt;"",IF(IFERROR('6. Position (at entry)'!R34,"")="", "Mandatory: Tab 6",IFERROR('6. Position (at entry)'!R34,"")),""), IF($A34&lt;&gt;"",IF(IFERROR('6. Position (at entry)'!R34,"")="", "",IFERROR('6. Position (at entry)'!R34,"")),""))</f>
        <v/>
      </c>
      <c r="DR34" s="18" t="str">
        <f>IF(OR($F34="Equity - Publicly Traded", $F34="Equity - Private"), IF($A34&lt;&gt;"",IF(IFERROR('6. Position (at entry)'!S34,"")="", "Mandatory: Tab 6",IFERROR('6. Position (at entry)'!S34,"")),""), IF($A34&lt;&gt;"",IF(IFERROR('6. Position (at entry)'!S34,"")="", "",IFERROR('6. Position (at entry)'!S34,"")),""))</f>
        <v/>
      </c>
      <c r="DS34" s="17" t="str">
        <f>IF(OR($F34="Equity - Publicly Traded", $F34="Equity - Private"), IF($A34&lt;&gt;"",IF(IFERROR('6. Position (at entry)'!T34,"")="", "Mandatory: Tab 6",IFERROR('6. Position (at entry)'!T34,"")),""), IF($A34&lt;&gt;"",IF(IFERROR('6. Position (at entry)'!T34,"")="", "",IFERROR('6. Position (at entry)'!T34,"")),""))</f>
        <v/>
      </c>
      <c r="DT34" s="16" t="str">
        <f>IF(OR($F34="Equity - Publicly Traded", $F34="Equity - Private"), IF($A34&lt;&gt;"",IF(IFERROR('6. Position (at entry)'!U34,"")="", "Mandatory: Tab 6",IFERROR('6. Position (at entry)'!U34,"")),""), IF($A34&lt;&gt;"",IF(IFERROR('6. Position (at entry)'!U34,"")="", "",IFERROR('6. Position (at entry)'!U34,"")),""))</f>
        <v/>
      </c>
      <c r="DU34" s="16" t="str">
        <f>IF(OR($F34="Equity - Publicly Traded", $F34="Equity - Private"), IF($A34&lt;&gt;"",IF(IFERROR('6. Position (at entry)'!V34,"")="", "",IFERROR('6. Position (at entry)'!V34,"")),""), IF($A34&lt;&gt;"",IF(IFERROR('6. Position (at entry)'!V34,"")="", "",IFERROR('6. Position (at entry)'!V34,"")),""))</f>
        <v/>
      </c>
      <c r="DV34" s="239" t="str">
        <f>IF(OR($F34="Equity - Publicly Traded", $F34="Equity - Private"), IF($A34&lt;&gt;"",IF(IFERROR('6. Position (at entry)'!W34,"")="", "",IFERROR('6. Position (at entry)'!W34,"")),""), IF($A34&lt;&gt;"",IF(IFERROR('6. Position (at entry)'!W34,"")="", "",IFERROR('6. Position (at entry)'!W34,"")),""))</f>
        <v/>
      </c>
      <c r="DW34" s="239" t="str">
        <f>IF(OR($F34="Equity - Publicly Traded", $F34="Equity - Private"), IF($A34&lt;&gt;"",IF(IFERROR('6. Position (at entry)'!X34,"")="", "",IFERROR('6. Position (at entry)'!X34,"")),""), IF($A34&lt;&gt;"",IF(IFERROR('6. Position (at entry)'!X34,"")="", "",IFERROR('6. Position (at entry)'!X34,"")),""))</f>
        <v/>
      </c>
      <c r="DX34" s="239" t="str">
        <f>IF(OR($F34="Equity - Publicly Traded", $F34="Equity - Private"), IF($A34&lt;&gt;"",IF(IFERROR('6. Position (at entry)'!Y34,"")="", "",IFERROR('6. Position (at entry)'!Y34,"")),""), IF($A34&lt;&gt;"",IF(IFERROR('6. Position (at entry)'!Y34,"")="", "",IFERROR('6. Position (at entry)'!Y34,"")),""))</f>
        <v/>
      </c>
      <c r="DY34" s="360" t="str">
        <f>IF($A34&lt;&gt;"",IF(IFERROR('6. Position (at entry)'!Z34,"")="", "",IFERROR('6. Position (at entry)'!Z34,"")),"")</f>
        <v/>
      </c>
      <c r="DZ34" s="76" t="str">
        <f>IF($A34&lt;&gt;"",IF(IFERROR('6. Position (at entry)'!AA34,"")="", "",IFERROR('6. Position (at entry)'!AA34,"")),"")</f>
        <v/>
      </c>
      <c r="EA34" s="76" t="str">
        <f>IF($A34&lt;&gt;"",IF(IFERROR('6. Position (at entry)'!AB34,"")="", "",IFERROR('6. Position (at entry)'!AB34,"")),"")</f>
        <v/>
      </c>
      <c r="EB34" s="78" t="str">
        <f>IF($A34&lt;&gt;"",IF(IFERROR('6. Position (at entry)'!AC34,"")="", "",IFERROR('6. Position (at entry)'!AC34,"")),"")</f>
        <v/>
      </c>
      <c r="EC34" s="78" t="str">
        <f>IF($A34&lt;&gt;"",IF(IFERROR('6. Position (at entry)'!AD34,"")="", "",IFERROR('6. Position (at entry)'!AD34,"")),"")</f>
        <v/>
      </c>
      <c r="ED34" s="226" t="str">
        <f>IF($A34&lt;&gt;"",IF(IFERROR('6. Position (at entry)'!AE34,"")="", "",IFERROR('6. Position (at entry)'!AE34,"")),"")</f>
        <v/>
      </c>
      <c r="EE34" s="80" t="str">
        <f>IF($A34&lt;&gt;"",IF(IFERROR('6. Position (at entry)'!AF34,"")="", "",IFERROR('6. Position (at entry)'!AF34,"")),"")</f>
        <v/>
      </c>
      <c r="EF34" s="80" t="str">
        <f>IF($A34&lt;&gt;"",IF(IFERROR('6. Position (at entry)'!AG34,"")="", "",IFERROR('6. Position (at entry)'!AG34,"")),"")</f>
        <v/>
      </c>
      <c r="EG34" s="80" t="str">
        <f>IF($A34&lt;&gt;"",IF(IFERROR('6. Position (at entry)'!AH34,"")="", "",IFERROR('6. Position (at entry)'!AH34,"")),"")</f>
        <v/>
      </c>
      <c r="EH34" s="360" t="str">
        <f>IF($A34&lt;&gt;"",IF(IFERROR('6. Position (at entry)'!AI34,"")="", "",IFERROR('6. Position (at entry)'!AI34,"")),"")</f>
        <v/>
      </c>
    </row>
    <row r="35" spans="1:138" ht="15" customHeight="1" x14ac:dyDescent="0.2">
      <c r="A35" s="16" t="str">
        <f>IF(ISBLANK('6. Position (at entry)'!A35), "", '6. Position (at entry)'!A35)</f>
        <v/>
      </c>
      <c r="B35" s="347" t="str">
        <f>IF($A35&lt;&gt;"",IF(IFERROR('6. Position (at entry)'!B35,"")="", "Mandatory: Tab 6",IFERROR('6. Position (at entry)'!B35,"")),"")</f>
        <v/>
      </c>
      <c r="C35" s="16" t="str">
        <f>IF($A35&lt;&gt;"",IF(IFERROR(VLOOKUP($A35, '4. Company (at entry)'!$1:$1048576,2,FALSE),"")="","Mandatory: Tab 4",IFERROR(VLOOKUP($A35, '4. Company (at entry)'!$1:$1048576,2,FALSE),"")), "")</f>
        <v/>
      </c>
      <c r="D35" s="16" t="str">
        <f>IF($A35&lt;&gt;"",IF(IFERROR('7. Position (current_at exit)'!D35,"")="", "Mandatory: Tab 7",IFERROR('7. Position (current_at exit)'!D35,"")),"")</f>
        <v/>
      </c>
      <c r="E35" s="16" t="str">
        <f>IF($A35&lt;&gt;"",IF(IFERROR('7. Position (current_at exit)'!E35,"")="", "Mandatory: Tab 7",IFERROR('7. Position (current_at exit)'!E35,"")),"")</f>
        <v/>
      </c>
      <c r="F35" s="16" t="str">
        <f>IF($A35&lt;&gt;"",IF(IFERROR('6. Position (at entry)'!D35,"")="", "Mandatory: Tab 6",IFERROR('6. Position (at entry)'!D35,"")),"")</f>
        <v/>
      </c>
      <c r="G35" s="16" t="str">
        <f>IF($A35&lt;&gt;"",IF(IFERROR('6. Position (at entry)'!E35,"")="", "Mandatory: Tab 6",IFERROR('6. Position (at entry)'!E35,"")),"")</f>
        <v/>
      </c>
      <c r="H35" s="16" t="str">
        <f>IF($A35&lt;&gt;"",IF(IFERROR('6. Position (at entry)'!F35,"")="", "Mandatory: Tab 6",IFERROR('6. Position (at entry)'!F35,"")),"")</f>
        <v/>
      </c>
      <c r="I35" s="16" t="str">
        <f>IF($A35&lt;&gt;"",IF(IFERROR('6. Position (at entry)'!G35,"")="", "Mandatory: Tab 6",IFERROR('6. Position (at entry)'!G35,"")),"")</f>
        <v/>
      </c>
      <c r="J35" s="16" t="str">
        <f>IF($A35&lt;&gt;"",IF(IFERROR('6. Position (at entry)'!H35,"")="", "Mandatory: Tab 6",IFERROR('6. Position (at entry)'!H35,"")),"")</f>
        <v/>
      </c>
      <c r="K35" s="159" t="str">
        <f>IF($A35&lt;&gt;"",IF(IFERROR('6. Position (at entry)'!I35,"")="", "Mandatory: Tab 6",IFERROR('6. Position (at entry)'!I35,"")),"")</f>
        <v/>
      </c>
      <c r="L35" s="16" t="str">
        <f>IF($A35&lt;&gt;"",IF(IFERROR('6. Position (at entry)'!J35,"")="", "Mandatory: Tab 6",IFERROR('6. Position (at entry)'!J35,"")),"")</f>
        <v/>
      </c>
      <c r="M35" s="16" t="str">
        <f>IF($A35&lt;&gt;"",IF(IFERROR('6. Position (at entry)'!K35,"")="", "Mandatory: Tab 6",IFERROR('6. Position (at entry)'!K35,"")),"")</f>
        <v/>
      </c>
      <c r="N35" s="16" t="str">
        <f>IF($A35&lt;&gt;"",IF(IFERROR('6. Position (at entry)'!L35,"")="", "",IFERROR('6. Position (at entry)'!L35,"")),"")</f>
        <v/>
      </c>
      <c r="O35" s="360" t="str">
        <f>IF($A35&lt;&gt;"",IF(IFERROR('6. Position (at entry)'!M35,"")="", "",IFERROR('6. Position (at entry)'!M35,"")),"")</f>
        <v/>
      </c>
      <c r="P35" s="16" t="str">
        <f>IF($A35&lt;&gt;"",IF(IFERROR(VLOOKUP($A35,'5. Company (current_at exit)'!$1:$1048576,3,FALSE),"")="","",IFERROR(VLOOKUP($A35,'5. Company (current_at exit)'!$1:$1048576,3,FALSE),"")), "")</f>
        <v/>
      </c>
      <c r="Q35" s="16" t="str">
        <f>IF($A35&lt;&gt;"",IF(IFERROR(VLOOKUP($A35,'5. Company (current_at exit)'!$1:$1048576,4,FALSE),"")="","",IFERROR(VLOOKUP($A35,'5. Company (current_at exit)'!$1:$1048576,4,FALSE),"")), "")</f>
        <v/>
      </c>
      <c r="R35" s="16" t="str">
        <f>IF($A35&lt;&gt;"",IF(IFERROR(VLOOKUP($A35,'5. Company (current_at exit)'!$1:$1048576,5,FALSE),"")="","",IFERROR(VLOOKUP($A35,'5. Company (current_at exit)'!$1:$1048576,5,FALSE),"")), "")</f>
        <v/>
      </c>
      <c r="S35" s="16" t="str">
        <f>IF($A35&lt;&gt;"",IF(IFERROR(VLOOKUP($A35,'5. Company (current_at exit)'!$1:$1048576,6,FALSE),"")="","",IFERROR(VLOOKUP($A35,'5. Company (current_at exit)'!$1:$1048576,6,FALSE),"")), "")</f>
        <v/>
      </c>
      <c r="T35" s="16" t="str">
        <f>IF($A35&lt;&gt;"",IF(IFERROR(VLOOKUP($A35,'5. Company (current_at exit)'!$1:$1048576,7,FALSE),"")="","Mandatory: Tab 5",IFERROR(VLOOKUP($A35,'5. Company (current_at exit)'!$1:$1048576,7,FALSE),"")), "")</f>
        <v/>
      </c>
      <c r="U35" s="72" t="str">
        <f>IF($A35&lt;&gt;"",IF(IFERROR(VLOOKUP($A35,'5. Company (current_at exit)'!$1:$1048576,8,FALSE),"")="","Mandatory: Tab 5",IFERROR(VLOOKUP($A35,'5. Company (current_at exit)'!$1:$1048576,8,FALSE),"")), "")</f>
        <v/>
      </c>
      <c r="V35" s="16" t="str">
        <f>IF($A35&lt;&gt;"",IF(IFERROR(VLOOKUP($A35,'5. Company (current_at exit)'!$1:$1048576,9,FALSE),"")="","",IFERROR(VLOOKUP($A35,'5. Company (current_at exit)'!$1:$1048576,9,FALSE),"")), "")</f>
        <v/>
      </c>
      <c r="W35" s="16" t="str">
        <f>IF($A35&lt;&gt;"",IF(IFERROR(VLOOKUP($A35,'5. Company (current_at exit)'!$1:$1048576,10,FALSE),"")="","Mandatory: Tab 5",IFERROR(VLOOKUP($A35,'5. Company (current_at exit)'!$1:$1048576,10,FALSE),"")), "")</f>
        <v/>
      </c>
      <c r="X35" s="73" t="str">
        <f>IF($A35&lt;&gt;"",IF(IFERROR(VLOOKUP($A35,'5. Company (current_at exit)'!$1:$1048576,11,FALSE),"")="","Mandatory: Tab 5",IFERROR(VLOOKUP($A35,'5. Company (current_at exit)'!$1:$1048576,11,FALSE),"")), "")</f>
        <v/>
      </c>
      <c r="Y35" s="73" t="str">
        <f>IF($A35&lt;&gt;"",IF(IFERROR(VLOOKUP($A35,'5. Company (current_at exit)'!$1:$1048576,12,FALSE),"")="","",IFERROR(VLOOKUP($A35,'5. Company (current_at exit)'!$1:$1048576,12,FALSE),"")), "")</f>
        <v/>
      </c>
      <c r="Z35" s="73" t="str">
        <f>IF($A35&lt;&gt;"",IF(IFERROR(VLOOKUP($A35,'5. Company (current_at exit)'!$1:$1048576,13,FALSE),"")="","",IFERROR(VLOOKUP($A35,'5. Company (current_at exit)'!$1:$1048576,13,FALSE),"")), "")</f>
        <v/>
      </c>
      <c r="AA35" s="16" t="str">
        <f>IF($A35&lt;&gt;"",IF(IFERROR(VLOOKUP($A35,'5. Company (current_at exit)'!$1:$1048576,14,FALSE),"")="","Mandatory: Tab 5",IFERROR(VLOOKUP($A35,'5. Company (current_at exit)'!$1:$1048576,14,FALSE),"")), "")</f>
        <v/>
      </c>
      <c r="AB35" s="16" t="str">
        <f>IF($A35&lt;&gt;"",IF(IFERROR(VLOOKUP($A35,'5. Company (current_at exit)'!$1:$1048576,15,FALSE),"")="","Mandatory: Tab 5",IFERROR(VLOOKUP($A35,'5. Company (current_at exit)'!$1:$1048576,15,FALSE),"")), "")</f>
        <v/>
      </c>
      <c r="AC35" s="76" t="str">
        <f>IF($A35&lt;&gt;"",IF(IFERROR(VLOOKUP($A35,'5. Company (current_at exit)'!$1:$1048576,16,FALSE),"")="","",IFERROR(VLOOKUP($A35,'5. Company (current_at exit)'!$1:$1048576,16,FALSE),"")), "")</f>
        <v/>
      </c>
      <c r="AD35" s="16" t="str">
        <f>IF($A35&lt;&gt;"",IF(IFERROR(VLOOKUP($A35,'5. Company (current_at exit)'!$1:$1048576,17,FALSE),"")="","",IFERROR(VLOOKUP($A35,'5. Company (current_at exit)'!$1:$1048576,17,FALSE),"")), "")</f>
        <v/>
      </c>
      <c r="AE35" s="401" t="str">
        <f>IF($A35&lt;&gt;"",IF(IFERROR(VLOOKUP($A35,'5. Company (current_at exit)'!$1:$1048576,18,FALSE),"")="","",IFERROR(VLOOKUP($A35,'5. Company (current_at exit)'!$1:$1048576,18,FALSE),"")), "")</f>
        <v/>
      </c>
      <c r="AF35" s="16" t="str">
        <f>IF($A35&lt;&gt;"",IF(IFERROR(VLOOKUP($A35,'5. Company (current_at exit)'!$1:$1048576,19,FALSE),"")="","Mandatory: Tab 5",IFERROR(VLOOKUP($A35,'5. Company (current_at exit)'!$1:$1048576,19,FALSE),"")), "")</f>
        <v/>
      </c>
      <c r="AG35" s="159" t="str">
        <f>IF($AF35="Yes",IF($A35&lt;&gt;"",IF(IFERROR(VLOOKUP($A35,'5. Company (current_at exit)'!$1:$1048576,20,FALSE),"")="","Mandatory: Tab 5",IFERROR(VLOOKUP($A35,'5. Company (current_at exit)'!$1:$1048576,20,FALSE),"")), ""),IF($A35&lt;&gt;"",IF(IFERROR(VLOOKUP($A35,'5. Company (current_at exit)'!$1:$1048576,20,FALSE),"")="","",IFERROR(VLOOKUP($A35,'5. Company (current_at exit)'!$1:$1048576,20,FALSE),"")), ""))</f>
        <v/>
      </c>
      <c r="AH35" s="159" t="str">
        <f>IF($AF35="Yes",IF($A35&lt;&gt;"",IF(IFERROR(VLOOKUP($A35,'5. Company (current_at exit)'!$1:$1048576,21,FALSE),"")="","Mandatory: Tab 5",IFERROR(VLOOKUP($A35,'5. Company (current_at exit)'!$1:$1048576,21,FALSE),"")), ""),IF($A35&lt;&gt;"",IF(IFERROR(VLOOKUP($A35,'5. Company (current_at exit)'!$1:$1048576,21,FALSE),"")="","",IFERROR(VLOOKUP($A35,'5. Company (current_at exit)'!$1:$1048576,21,FALSE),"")), ""))</f>
        <v/>
      </c>
      <c r="AI35" s="69" t="str">
        <f>IF($AF35="Yes",IF($A35&lt;&gt;"",IF(IFERROR(VLOOKUP($A35,'5. Company (current_at exit)'!$1:$1048576,22,FALSE),"")="","Mandatory: Tab 5",IFERROR(VLOOKUP($A35,'5. Company (current_at exit)'!$1:$1048576,22,FALSE),"")), ""),IF($A35&lt;&gt;"",IF(IFERROR(VLOOKUP($A35,'5. Company (current_at exit)'!$1:$1048576,22,FALSE),"")="","",IFERROR(VLOOKUP($A35,'5. Company (current_at exit)'!$1:$1048576,22,FALSE),"")), ""))</f>
        <v/>
      </c>
      <c r="AJ35" s="69" t="str">
        <f>IF($AF35="Yes",IF($A35&lt;&gt;"",IF(IFERROR(VLOOKUP($A35,'5. Company (current_at exit)'!$1:$1048576,23,FALSE),"")="","Mandatory: Tab 5",IFERROR(VLOOKUP($A35,'5. Company (current_at exit)'!$1:$1048576,23,FALSE),"")), ""),IF($A35&lt;&gt;"",IF(IFERROR(VLOOKUP($A35,'5. Company (current_at exit)'!$1:$1048576,23,FALSE),"")="","",IFERROR(VLOOKUP($A35,'5. Company (current_at exit)'!$1:$1048576,23,FALSE),"")), ""))</f>
        <v/>
      </c>
      <c r="AK35" s="159" t="str">
        <f>IF($AF35="Yes",IF($A35&lt;&gt;"",IF(IFERROR(VLOOKUP($A35,'5. Company (current_at exit)'!$1:$1048576,24,FALSE),"")="","",IFERROR(VLOOKUP($A35,'5. Company (current_at exit)'!$1:$1048576,24,FALSE),"")), ""),IF($A35&lt;&gt;"",IF(IFERROR(VLOOKUP($A35,'5. Company (current_at exit)'!$1:$1048576,24,FALSE),"")="","",IFERROR(VLOOKUP($A35,'5. Company (current_at exit)'!$1:$1048576,24,FALSE),"")), ""))</f>
        <v/>
      </c>
      <c r="AL35" s="403" t="str">
        <f>IF($A35&lt;&gt;"",IF(IFERROR(VLOOKUP($A35,'5. Company (current_at exit)'!$1:$1048576,25,FALSE),"")="","",IFERROR(VLOOKUP($A35,'5. Company (current_at exit)'!$1:$1048576,25,FALSE),"")), "")</f>
        <v/>
      </c>
      <c r="AM35" s="17" t="str">
        <f>IF($A35&lt;&gt;"",IF(IFERROR(VLOOKUP($A35,'5. Company (current_at exit)'!$1:$1048576,26,FALSE),"")="","Mandatory: Tab 5",IFERROR(VLOOKUP($A35,'5. Company (current_at exit)'!$1:$1048576,26,FALSE),"")), "")</f>
        <v/>
      </c>
      <c r="AN35" s="17" t="str">
        <f>IF($A35&lt;&gt;"",IF(IFERROR(VLOOKUP($A35,'5. Company (current_at exit)'!$1:$1048576,27,FALSE),"")="","Mandatory: Tab 5",IFERROR(VLOOKUP($A35,'5. Company (current_at exit)'!$1:$1048576,27,FALSE),"")), "")</f>
        <v/>
      </c>
      <c r="AO35" s="17" t="str">
        <f>IF($A35&lt;&gt;"",IF(IFERROR(VLOOKUP($A35,'5. Company (current_at exit)'!$1:$1048576,28,FALSE),"")="","Mandatory: Tab 5",IFERROR(VLOOKUP($A35,'5. Company (current_at exit)'!$1:$1048576,28,FALSE),"")), "")</f>
        <v/>
      </c>
      <c r="AP35" s="17" t="str">
        <f>IF($A35&lt;&gt;"",IF(IFERROR(VLOOKUP($A35,'5. Company (current_at exit)'!$1:$1048576,29,FALSE),"")="","Mandatory: Tab 5",IFERROR(VLOOKUP($A35,'5. Company (current_at exit)'!$1:$1048576,29,FALSE),"")), "")</f>
        <v/>
      </c>
      <c r="AQ35" s="17" t="str">
        <f>IF($A35&lt;&gt;"",IF(IFERROR(VLOOKUP($A35,'5. Company (current_at exit)'!$1:$1048576,30,FALSE),"")="","Mandatory: Tab 5",IFERROR(VLOOKUP($A35,'5. Company (current_at exit)'!$1:$1048576,30,FALSE),"")), "")</f>
        <v/>
      </c>
      <c r="AR35" s="17" t="str">
        <f>IF($A35&lt;&gt;"",IF(IFERROR(VLOOKUP($A35,'5. Company (current_at exit)'!$1:$1048576,31,FALSE),"")="","Mandatory: Tab 5",IFERROR(VLOOKUP($A35,'5. Company (current_at exit)'!$1:$1048576,31,FALSE),"")), "")</f>
        <v/>
      </c>
      <c r="AS35" s="17" t="str">
        <f>IF($A35&lt;&gt;"",IF(IFERROR(VLOOKUP($A35,'5. Company (current_at exit)'!$1:$1048576,32,FALSE),"")="","Mandatory: Tab 5",IFERROR(VLOOKUP($A35,'5. Company (current_at exit)'!$1:$1048576,32,FALSE),"")), "")</f>
        <v/>
      </c>
      <c r="AT35" s="17" t="str">
        <f>IF($A35&lt;&gt;"",IF(IFERROR(VLOOKUP($A35,'5. Company (current_at exit)'!$1:$1048576,33,FALSE),"")="","Mandatory: Tab 5",IFERROR(VLOOKUP($A35,'5. Company (current_at exit)'!$1:$1048576,33,FALSE),"")), "")</f>
        <v/>
      </c>
      <c r="AU35" s="17" t="str">
        <f>IF($A35&lt;&gt;"",IF(IFERROR(VLOOKUP($A35,'5. Company (current_at exit)'!$1:$1048576,34,FALSE),"")="","",IFERROR(VLOOKUP($A35,'5. Company (current_at exit)'!$1:$1048576,34,FALSE),"")), "")</f>
        <v/>
      </c>
      <c r="AV35" s="241" t="str">
        <f>IF($A35&lt;&gt;"",IF(IFERROR(VLOOKUP($A35,'5. Company (current_at exit)'!$1:$1048576,35,FALSE),"")="","",IFERROR(VLOOKUP($A35,'5. Company (current_at exit)'!$1:$1048576,35,FALSE),"")), "")</f>
        <v/>
      </c>
      <c r="AW35" s="17" t="str">
        <f>IF($D35="Fully Exited",IF($A35&lt;&gt;"",IF(IFERROR(VLOOKUP($A35,'5. Company (current_at exit)'!$1:$1048576,36,FALSE),"")="","",IFERROR(VLOOKUP($A35,'5. Company (current_at exit)'!$1:$1048576,36,FALSE),"")), ""),IF($A35&lt;&gt;"",IF(IFERROR(VLOOKUP($A35,'5. Company (current_at exit)'!$1:$1048576,36,FALSE),"")="","",IFERROR(VLOOKUP($A35,'5. Company (current_at exit)'!$1:$1048576,36,FALSE),"")), ""))</f>
        <v/>
      </c>
      <c r="AX35" s="239" t="str">
        <f>IF($A35&lt;&gt;"",IF(IFERROR(VLOOKUP($A35,'5. Company (current_at exit)'!$1:$1048576,37,FALSE),"")="","",IFERROR(VLOOKUP($A35,'5. Company (current_at exit)'!$1:$1048576,37,FALSE),"")), "")</f>
        <v/>
      </c>
      <c r="AY35" s="204" t="str">
        <f>IF($A35&lt;&gt;"",IF(IFERROR(VLOOKUP($A35,'5. Company (current_at exit)'!$1:$1048576,38,FALSE),"")="","",IFERROR(VLOOKUP($A35,'5. Company (current_at exit)'!$1:$1048576,38,FALSE),"")), "")</f>
        <v/>
      </c>
      <c r="AZ35" s="244" t="str">
        <f>IF($A35&lt;&gt;"",IF(IFERROR(VLOOKUP($A35,'5. Company (current_at exit)'!$1:$1048576,39,FALSE),"")="","",IFERROR(VLOOKUP($A35,'5. Company (current_at exit)'!$1:$1048576,39,FALSE),"")), "")</f>
        <v/>
      </c>
      <c r="BA35" s="244" t="str">
        <f>IF($A35&lt;&gt;"",IF(IFERROR(VLOOKUP($A35,'5. Company (current_at exit)'!$1:$1048576,40,FALSE),"")="","",IFERROR(VLOOKUP($A35,'5. Company (current_at exit)'!$1:$1048576,40,FALSE),"")), "")</f>
        <v/>
      </c>
      <c r="BB35" s="244" t="str">
        <f>IF($A35&lt;&gt;"",IF(IFERROR(VLOOKUP($A35,'5. Company (current_at exit)'!$1:$1048576,41,FALSE),"")="","",IFERROR(VLOOKUP($A35,'5. Company (current_at exit)'!$1:$1048576,41,FALSE),"")), "")</f>
        <v/>
      </c>
      <c r="BC35" s="76" t="str">
        <f>IF($A35&lt;&gt;"",IF(IFERROR(VLOOKUP($A35,'5. Company (current_at exit)'!$1:$1048576,42,FALSE),"")="","",IFERROR(VLOOKUP($A35,'5. Company (current_at exit)'!$1:$1048576,42,FALSE),"")), "")</f>
        <v/>
      </c>
      <c r="BD35" s="76" t="str">
        <f>IF($A35&lt;&gt;"",IF(IFERROR(VLOOKUP($A35,'5. Company (current_at exit)'!$1:$1048576,43,FALSE),"")="","",IFERROR(VLOOKUP($A35,'5. Company (current_at exit)'!$1:$1048576,43,FALSE),"")), "")</f>
        <v/>
      </c>
      <c r="BE35" s="239" t="str">
        <f>IF($A35&lt;&gt;"",IF(IFERROR(VLOOKUP($A35,'5. Company (current_at exit)'!$1:$1048576,44,FALSE),"")="","",IFERROR(VLOOKUP($A35,'5. Company (current_at exit)'!$1:$1048576,44,FALSE),"")), "")</f>
        <v/>
      </c>
      <c r="BF35" s="239" t="str">
        <f>IF($A35&lt;&gt;"",IF(IFERROR(VLOOKUP($A35,'5. Company (current_at exit)'!$1:$1048576,45,FALSE),"")="","",IFERROR(VLOOKUP($A35,'5. Company (current_at exit)'!$1:$1048576,45,FALSE),"")), "")</f>
        <v/>
      </c>
      <c r="BG35" s="239" t="str">
        <f>IF($A35&lt;&gt;"",IF(IFERROR(VLOOKUP($A35,'5. Company (current_at exit)'!$1:$1048576,46,FALSE),"")="","",IFERROR(VLOOKUP($A35,'5. Company (current_at exit)'!$1:$1048576,46,FALSE),"")), "")</f>
        <v/>
      </c>
      <c r="BH35" s="239" t="str">
        <f>IF($A35&lt;&gt;"",IF(IFERROR(VLOOKUP($A35,'5. Company (current_at exit)'!$1:$1048576,47,FALSE),"")="","",IFERROR(VLOOKUP($A35,'5. Company (current_at exit)'!$1:$1048576,47,FALSE),"")), "")</f>
        <v/>
      </c>
      <c r="BI35" s="239" t="str">
        <f>IF($A35&lt;&gt;"",IF(IFERROR(VLOOKUP($A35,'5. Company (current_at exit)'!$1:$1048576,48,FALSE),"")="","",IFERROR(VLOOKUP($A35,'5. Company (current_at exit)'!$1:$1048576,48,FALSE),"")), "")</f>
        <v/>
      </c>
      <c r="BJ35" s="360" t="str">
        <f>IF($A35&lt;&gt;"",IF(IFERROR(VLOOKUP($A35,'5. Company (current_at exit)'!$1:$1048576,49,FALSE),"")="","",IFERROR(VLOOKUP($A35,'5. Company (current_at exit)'!$1:$1048576,49,FALSE),"")), "")</f>
        <v/>
      </c>
      <c r="BK35" s="76" t="str">
        <f>IF($A35&lt;&gt;"",IF(IFERROR(VLOOKUP($A35,'5. Company (current_at exit)'!$1:$1048576,50,FALSE),"")="","Mandatory: Tab 5",IFERROR(VLOOKUP($A35,'5. Company (current_at exit)'!$1:$1048576,50,FALSE),"")), "")</f>
        <v/>
      </c>
      <c r="BL35" s="483" t="str">
        <f>IF($A35&lt;&gt;"",IF(IFERROR(VLOOKUP($A35,'5. Company (current_at exit)'!$1:$1048576,51,FALSE),"")="","Mandatory: Tab 5",IFERROR(VLOOKUP($A35,'5. Company (current_at exit)'!$1:$1048576,51,FALSE),"")), "")</f>
        <v/>
      </c>
      <c r="BM35" s="483" t="str">
        <f>IF($A35&lt;&gt;"",IF(IFERROR(VLOOKUP($A35,'5. Company (current_at exit)'!$1:$1048576,52,FALSE),"")="","Mandatory: Tab 5",IFERROR(VLOOKUP($A35,'5. Company (current_at exit)'!$1:$1048576,52,FALSE),"")), "")</f>
        <v/>
      </c>
      <c r="BN35" s="483" t="str">
        <f>IF($A35&lt;&gt;"",IF(IFERROR(VLOOKUP($A35,'5. Company (current_at exit)'!$1:$1048576,53,FALSE),"")="","Mandatory: Tab 5",IFERROR(VLOOKUP($A35,'5. Company (current_at exit)'!$1:$1048576,53,FALSE),"")), "")</f>
        <v/>
      </c>
      <c r="BO35" s="360" t="str">
        <f>IF($A35&lt;&gt;"",IF(IFERROR(VLOOKUP($A35,'5. Company (current_at exit)'!$1:$1048576,54,FALSE),"")="","",IFERROR(VLOOKUP($A35,'5. Company (current_at exit)'!$1:$1048576,54,FALSE),"")), "")</f>
        <v/>
      </c>
      <c r="BP35" s="17" t="str">
        <f>IF($A35&lt;&gt;"",IF(IFERROR(VLOOKUP($A35, '4. Company (at entry)'!$1:$1048576,3,FALSE),"")="","Mandatory: Tab 4",IFERROR(VLOOKUP($A35, '4. Company (at entry)'!$1:$1048576,3,FALSE),"")), "")</f>
        <v/>
      </c>
      <c r="BQ35" s="17" t="str">
        <f>IF($A35&lt;&gt;"",IF(IFERROR(VLOOKUP($A35, '4. Company (at entry)'!$1:$1048576,4,FALSE),"")="","Mandatory: Tab 4",IFERROR(VLOOKUP($A35, '4. Company (at entry)'!$1:$1048576,4,FALSE),"")), "")</f>
        <v/>
      </c>
      <c r="BR35" s="17" t="str">
        <f>IF($A35&lt;&gt;"",IF(IFERROR(VLOOKUP($A35, '4. Company (at entry)'!$1:$1048576,5,FALSE),"")="","Mandatory: Tab 4",IFERROR(VLOOKUP($A35, '4. Company (at entry)'!$1:$1048576,5,FALSE),"")), "")</f>
        <v/>
      </c>
      <c r="BS35" s="17" t="str">
        <f>IF($A35&lt;&gt;"",IF(IFERROR(VLOOKUP($A35, '4. Company (at entry)'!$1:$1048576,6,FALSE),"")="","Mandatory: Tab 4",IFERROR(VLOOKUP($A35, '4. Company (at entry)'!$1:$1048576,6,FALSE),"")), "")</f>
        <v/>
      </c>
      <c r="BT35" s="17" t="str">
        <f>IF($A35&lt;&gt;"",IF(IFERROR(VLOOKUP($A35, '4. Company (at entry)'!$1:$1048576,7,FALSE),"")="","Mandatory: Tab 4",IFERROR(VLOOKUP($A35, '4. Company (at entry)'!$1:$1048576,7,FALSE),"")), "")</f>
        <v/>
      </c>
      <c r="BU35" s="17" t="str">
        <f>IF($A35&lt;&gt;"",IF(IFERROR(VLOOKUP($A35, '4. Company (at entry)'!$1:$1048576,8,FALSE),"")="","Mandatory: Tab 4",IFERROR(VLOOKUP($A35, '4. Company (at entry)'!$1:$1048576,8,FALSE),"")), "")</f>
        <v/>
      </c>
      <c r="BV35" s="17" t="str">
        <f>IF($A35&lt;&gt;"",IF(IFERROR(VLOOKUP($A35, '4. Company (at entry)'!$1:$1048576,9,FALSE),"")="","Mandatory: Tab 4",IFERROR(VLOOKUP($A35, '4. Company (at entry)'!$1:$1048576,9,FALSE),"")), "")</f>
        <v/>
      </c>
      <c r="BW35" s="17" t="str">
        <f>IF($A35&lt;&gt;"",IF(IFERROR(VLOOKUP($A35, '4. Company (at entry)'!$1:$1048576,10,FALSE),"")="","",IFERROR(VLOOKUP($A35, '4. Company (at entry)'!$1:$1048576,10,FALSE),"")), "")</f>
        <v/>
      </c>
      <c r="BX35" s="208" t="str">
        <f>IF($A35&lt;&gt;"",IF(IFERROR(VLOOKUP($A35, '4. Company (at entry)'!$1:$1048576,11,FALSE),"")="","",IFERROR(VLOOKUP($A35, '4. Company (at entry)'!$1:$1048576,11,FALSE),"")), "")</f>
        <v/>
      </c>
      <c r="BY35" s="17" t="str">
        <f>IF($A35&lt;&gt;"",IF(IFERROR(VLOOKUP($A35, '4. Company (at entry)'!$1:$1048576,12,FALSE),"")="","",IFERROR(VLOOKUP($A35, '4. Company (at entry)'!$1:$1048576,12,FALSE),"")), "")</f>
        <v/>
      </c>
      <c r="BZ35" s="360" t="str">
        <f>IF($A35&lt;&gt;"",IF(IFERROR(VLOOKUP($A35, '4. Company (at entry)'!$1:$1048576,13,FALSE),"")="","",IFERROR(VLOOKUP($A35, '4. Company (at entry)'!$1:$1048576,13,FALSE),"")), "")</f>
        <v/>
      </c>
      <c r="CA35" s="17" t="str">
        <f>IF($A35&lt;&gt;"",IF(IFERROR('7. Position (current_at exit)'!F35,"")="", "Mandatory: Tab 7",IFERROR('7. Position (current_at exit)'!F35,"")),"")</f>
        <v/>
      </c>
      <c r="CB35" s="17" t="str">
        <f>IF($D35&lt;&gt;"Pending, Subsequently Closed",IF($A35&lt;&gt;"",IF(IFERROR('7. Position (current_at exit)'!G35,"")="", "Mandatory: Tab 7",IFERROR('7. Position (current_at exit)'!G35,"")),""), IF($A35&lt;&gt;"",IF(IFERROR('7. Position (current_at exit)'!G35,"")="", "",IFERROR('7. Position (current_at exit)'!G35,"")),""))</f>
        <v/>
      </c>
      <c r="CC35" s="17" t="str">
        <f>IF($D35&lt;&gt;"Pending, Subsequently Closed",IF($A35&lt;&gt;"",IF(IFERROR('7. Position (current_at exit)'!H35,"")="", "Mandatory: Tab 7",IFERROR('7. Position (current_at exit)'!H35,"")),""), IF($A35&lt;&gt;"",IF(IFERROR('7. Position (current_at exit)'!H35,"")="", "",IFERROR('7. Position (current_at exit)'!H35,"")),""))</f>
        <v/>
      </c>
      <c r="CD35" s="17" t="str">
        <f>IF($D35&lt;&gt;"Pending, Subsequently Closed",IF($A35&lt;&gt;"",IF(IFERROR('7. Position (current_at exit)'!I35,"")="", "Mandatory: Tab 7",IFERROR('7. Position (current_at exit)'!I35,"")),""), IF($A35&lt;&gt;"",IF(IFERROR('7. Position (current_at exit)'!I35,"")="", "",IFERROR('7. Position (current_at exit)'!I35,"")),""))</f>
        <v/>
      </c>
      <c r="CE35" s="17" t="str">
        <f>IF($D35&lt;&gt;"Pending, Subsequently Closed",IF($A35&lt;&gt;"",IF(IFERROR('7. Position (current_at exit)'!J35,"")="", "Mandatory: Tab 7",IFERROR('7. Position (current_at exit)'!J35,"")),""), IF($A35&lt;&gt;"",IF(IFERROR('7. Position (current_at exit)'!J35,"")="", "",IFERROR('7. Position (current_at exit)'!J35,"")),""))</f>
        <v/>
      </c>
      <c r="CF35" s="208" t="str">
        <f>IF($D35&lt;&gt;"Pending, Subsequently Closed",IF($A35&lt;&gt;"",IF(IFERROR('7. Position (current_at exit)'!K35,"")="", "Mandatory: Tab 7",IFERROR('7. Position (current_at exit)'!K35,"")),""), IF($A35&lt;&gt;"",IF(IFERROR('7. Position (current_at exit)'!K35,"")="", "",IFERROR('7. Position (current_at exit)'!K35,"")),""))</f>
        <v/>
      </c>
      <c r="CG35" s="186" t="str">
        <f>IF($D35&lt;&gt;"Pending, Subsequently Closed",IF($A35&lt;&gt;"",IF(IFERROR('7. Position (current_at exit)'!L35,"")="", "Mandatory: Tab 7",IFERROR('7. Position (current_at exit)'!L35,"")),""), IF($A35&lt;&gt;"",IF(IFERROR('7. Position (current_at exit)'!L35,"")="", "",IFERROR('7. Position (current_at exit)'!L35,"")),""))</f>
        <v/>
      </c>
      <c r="CH35" s="186" t="str">
        <f>IF($D35&lt;&gt;"Pending, Subsequently Closed",IF($A35&lt;&gt;"",IF(IFERROR('7. Position (current_at exit)'!M35,"")="", "Mandatory: Tab 7",IFERROR('7. Position (current_at exit)'!M35,"")),""), IF($A35&lt;&gt;"",IF(IFERROR('7. Position (current_at exit)'!M35,"")="", "",IFERROR('7. Position (current_at exit)'!M35,"")),""))</f>
        <v/>
      </c>
      <c r="CI35" s="186" t="str">
        <f>IF($D35&lt;&gt;"Pending, Subsequently Closed",IF($A35&lt;&gt;"",IF(IFERROR('7. Position (current_at exit)'!N35,"")="", "Mandatory: Tab 7",IFERROR('7. Position (current_at exit)'!N35,"")),""), IF($A35&lt;&gt;"",IF(IFERROR('7. Position (current_at exit)'!N35,"")="", "",IFERROR('7. Position (current_at exit)'!N35,"")),""))</f>
        <v/>
      </c>
      <c r="CJ35" s="408" t="str">
        <f>IF($D35&lt;&gt;"Pending, Subsequently Closed",IF($A35&lt;&gt;"",IF(IFERROR('7. Position (current_at exit)'!O35,"")="", "Mandatory: Tab 7",IFERROR('7. Position (current_at exit)'!O35,"")),""), IF($A35&lt;&gt;"",IF(IFERROR('7. Position (current_at exit)'!O35,"")="", "",IFERROR('7. Position (current_at exit)'!O35,"")),""))</f>
        <v/>
      </c>
      <c r="CK35" s="408" t="str">
        <f>IF($D35&lt;&gt;"Pending, Subsequently Closed",IF($A35&lt;&gt;"",IF(IFERROR('7. Position (current_at exit)'!P35,"")="", "Mandatory: Tab 7",IFERROR('7. Position (current_at exit)'!P35,"")),""), IF($A35&lt;&gt;"",IF(IFERROR('7. Position (current_at exit)'!P35,"")="", "",IFERROR('7. Position (current_at exit)'!P35,"")),""))</f>
        <v/>
      </c>
      <c r="CL35" s="360" t="str">
        <f>IF($A35&lt;&gt;"",IF(IFERROR('7. Position (current_at exit)'!Q35,"")="", "",IFERROR('7. Position (current_at exit)'!Q35,"")),"")</f>
        <v/>
      </c>
      <c r="CM35" s="18" t="str">
        <f>IF($F35&lt;&gt;"Debt",IF($A35&lt;&gt;"",IF(IFERROR('7. Position (current_at exit)'!R35,"")="", "Mandatory: Tab 7",IFERROR('7. Position (current_at exit)'!R35,"")),""), IF($A35&lt;&gt;"",IF(IFERROR('7. Position (current_at exit)'!R35,"")="", "",IFERROR('7. Position (current_at exit)'!R35,"")),""))</f>
        <v/>
      </c>
      <c r="CN35" s="18" t="str">
        <f>IF($F35&lt;&gt;"Debt",IF($A35&lt;&gt;"",IF(IFERROR('7. Position (current_at exit)'!S35,"")="", "Mandatory: Tab 7",IFERROR('7. Position (current_at exit)'!S35,"")),""), IF($A35&lt;&gt;"",IF(IFERROR('7. Position (current_at exit)'!S35,"")="", "",IFERROR('7. Position (current_at exit)'!S35,"")),""))</f>
        <v/>
      </c>
      <c r="CO35" s="17" t="str">
        <f>IF($F35&lt;&gt;"Debt",IF($A35&lt;&gt;"",IF(IFERROR('7. Position (current_at exit)'!T35,"")="", "Mandatory: Tab 7",IFERROR('7. Position (current_at exit)'!T35,"")),""), IF($A35&lt;&gt;"",IF(IFERROR('7. Position (current_at exit)'!T35,"")="", "",IFERROR('7. Position (current_at exit)'!T35,"")),""))</f>
        <v/>
      </c>
      <c r="CP35" s="17" t="str">
        <f>IF($A35&lt;&gt;"",IF(IFERROR('7. Position (current_at exit)'!U35,"")="", "Mandatory: Tab 7",IFERROR('7. Position (current_at exit)'!U35,"")),"")</f>
        <v/>
      </c>
      <c r="CQ35" s="17" t="str">
        <f>IF($F35&lt;&gt;"Debt",IF($A35&lt;&gt;"",IF(IFERROR('7. Position (current_at exit)'!V35,"")="", "Mandatory: Tab 7",IFERROR('7. Position (current_at exit)'!V35,"")),""), IF($A35&lt;&gt;"",IF(IFERROR('7. Position (current_at exit)'!V35,"")="", "",IFERROR('7. Position (current_at exit)'!V35,"")),""))</f>
        <v/>
      </c>
      <c r="CR35" s="16" t="str">
        <f>IF($F35&lt;&gt;"Debt",IF($A35&lt;&gt;"",IF(IFERROR('7. Position (current_at exit)'!W35,"")="", "",IFERROR('7. Position (current_at exit)'!W35,"")),""), IF($A35&lt;&gt;"",IF(IFERROR('7. Position (current_at exit)'!W35,"")="", "",IFERROR('7. Position (current_at exit)'!W35,"")),""))</f>
        <v/>
      </c>
      <c r="CS35" s="80" t="str">
        <f>IF($A35&lt;&gt;"",IF(IFERROR('7. Position (current_at exit)'!X35,"")="", "",IFERROR('7. Position (current_at exit)'!X35,"")),"")</f>
        <v/>
      </c>
      <c r="CT35" s="360" t="str">
        <f>IF($A35&lt;&gt;"",IF(IFERROR('7. Position (current_at exit)'!Y35,"")="", "",IFERROR('7. Position (current_at exit)'!Y35,"")),"")</f>
        <v/>
      </c>
      <c r="CU35" s="159" t="str">
        <f>IF(OR($D35="Fully Exited, No Escrow", $D35="Fully Exited, Escrow Pending", $D35="Fully Exited, Subsequently Closed"), IF($A35&lt;&gt;"",IF(IFERROR('7. Position (current_at exit)'!Z35,"")="", "Mandatory: Tab 7",IFERROR('7. Position (current_at exit)'!Z35,"")),""), IF($A35&lt;&gt;"",IF(IFERROR('7. Position (current_at exit)'!Z35,"")="", "",IFERROR('7. Position (current_at exit)'!Z35,"")),""))</f>
        <v/>
      </c>
      <c r="CV35" s="159" t="str">
        <f>IF(OR($D35="Fully Exited, No Escrow", $D35="Fully Exited, Escrow Pending", $D35="Fully Exited, Subsequently Closed"), IF($A35&lt;&gt;"",IF(IFERROR('7. Position (current_at exit)'!AA35,"")="", "Mandatory: Tab 7",IFERROR('7. Position (current_at exit)'!AA35,"")),""), IF($A35&lt;&gt;"",IF(IFERROR('7. Position (current_at exit)'!AA35,"")="", "",IFERROR('7. Position (current_at exit)'!AA35,"")),""))</f>
        <v/>
      </c>
      <c r="CW35" s="16" t="str">
        <f>IF($D35="Fully Exited",IF($A35&lt;&gt;"",IF(IFERROR('7. Position (current_at exit)'!AB35,"")="", "",IFERROR('7. Position (current_at exit)'!AB35,"")),""), IF($A35&lt;&gt;"",IF(IFERROR('7. Position (current_at exit)'!AB35,"")="", "",IFERROR('7. Position (current_at exit)'!AB35,"")),""))</f>
        <v/>
      </c>
      <c r="CX35" s="360" t="str">
        <f>IF($A35&lt;&gt;"",IF(IFERROR('7. Position (current_at exit)'!AC35,"")="", "",IFERROR('7. Position (current_at exit)'!AC35,"")),"")</f>
        <v/>
      </c>
      <c r="CY35" s="16" t="str">
        <f>IF($D35&lt;&gt;"Pending, Subsequently Closed",IF($A35&lt;&gt;"",IF(IFERROR('7. Position (current_at exit)'!AD35,"")="", "Mandatory: Tab 7",IFERROR('7. Position (current_at exit)'!AD35,"")),""), IF($A35&lt;&gt;"",IF(IFERROR('7. Position (current_at exit)'!AD35,"")="", "",IFERROR('7. Position (current_at exit)'!AD35,"")),""))</f>
        <v/>
      </c>
      <c r="CZ35" s="187" t="str">
        <f>IF($A35&lt;&gt;"",IF(IFERROR('7. Position (current_at exit)'!AE35,"")="", "",IFERROR('7. Position (current_at exit)'!AE35,"")),"")</f>
        <v/>
      </c>
      <c r="DA35" s="76" t="str">
        <f>IF($A35&lt;&gt;"",IF(IFERROR('7. Position (current_at exit)'!AF35,"")="", "",IFERROR('7. Position (current_at exit)'!AF35,"")),"")</f>
        <v/>
      </c>
      <c r="DB35" s="239" t="str">
        <f>IF($A35&lt;&gt;"",IF(IFERROR('7. Position (current_at exit)'!AG35,"")="", "",IFERROR('7. Position (current_at exit)'!AG35,"")),"")</f>
        <v/>
      </c>
      <c r="DC35" s="165" t="str">
        <f>IF($A35&lt;&gt;"",IF(IFERROR('7. Position (current_at exit)'!AH35,"")="", "",IFERROR('7. Position (current_at exit)'!AH35,"")),"")</f>
        <v/>
      </c>
      <c r="DD35" s="165" t="str">
        <f>IF($A35&lt;&gt;"",IF(IFERROR('7. Position (current_at exit)'!AI35,"")="", "",IFERROR('7. Position (current_at exit)'!AI35,"")),"")</f>
        <v/>
      </c>
      <c r="DE35" s="360" t="str">
        <f>IF($A35&lt;&gt;"",IF(IFERROR('7. Position (current_at exit)'!AJ35,"")="", "",IFERROR('7. Position (current_at exit)'!AJ35,"")),"")</f>
        <v/>
      </c>
      <c r="DF35" s="16" t="str">
        <f>IF($A35&lt;&gt;"",IF(IFERROR('7. Position (current_at exit)'!AK35,"")="", "",IFERROR('7. Position (current_at exit)'!AK35,"")),"")</f>
        <v/>
      </c>
      <c r="DG35" s="187" t="str">
        <f>IF($A35&lt;&gt;"",IF(IFERROR('7. Position (current_at exit)'!AL35,"")="", "",IFERROR('7. Position (current_at exit)'!AL35,"")),"")</f>
        <v/>
      </c>
      <c r="DH35" s="76" t="str">
        <f>IF($A35&lt;&gt;"",IF(IFERROR('7. Position (current_at exit)'!AM35,"")="", "",IFERROR('7. Position (current_at exit)'!AM35,"")),"")</f>
        <v/>
      </c>
      <c r="DI35" s="239" t="str">
        <f>IF($A35&lt;&gt;"",IF(IFERROR('7. Position (current_at exit)'!AN35,"")="", "",IFERROR('7. Position (current_at exit)'!AN35,"")),"")</f>
        <v/>
      </c>
      <c r="DJ35" s="165" t="str">
        <f>IF($A35&lt;&gt;"",IF(IFERROR('7. Position (current_at exit)'!AO35,"")="", "",IFERROR('7. Position (current_at exit)'!AO35,"")),"")</f>
        <v/>
      </c>
      <c r="DK35" s="165" t="str">
        <f>IF($A35&lt;&gt;"",IF(IFERROR('7. Position (current_at exit)'!AP35,"")="", "",IFERROR('7. Position (current_at exit)'!AP35,"")),"")</f>
        <v/>
      </c>
      <c r="DL35" s="360" t="str">
        <f>IF($A35&lt;&gt;"",IF(IFERROR('7. Position (current_at exit)'!AQ35,"")="", "",IFERROR('7. Position (current_at exit)'!AQ35,"")),"")</f>
        <v/>
      </c>
      <c r="DM35" s="17" t="str">
        <f>IF(OR($F35="Equity - Publicly Traded", $F35="Equity - Private"), IF($A35&lt;&gt;"",IF(IFERROR('6. Position (at entry)'!N35,"")="", "Mandatory: Tab 6",IFERROR('6. Position (at entry)'!N35,"")),""), IF($A35&lt;&gt;"",IF(IFERROR('6. Position (at entry)'!N35,"")="", "",IFERROR('6. Position (at entry)'!N35,"")),""))</f>
        <v/>
      </c>
      <c r="DN35" s="17" t="str">
        <f>IF(OR($F35="Equity - Publicly Traded", $F35="Equity - Private"), IF($A35&lt;&gt;"",IF(IFERROR('6. Position (at entry)'!O35,"")="", "Mandatory: Tab 6",IFERROR('6. Position (at entry)'!O35,"")),""), IF($A35&lt;&gt;"",IF(IFERROR('6. Position (at entry)'!O35,"")="", "",IFERROR('6. Position (at entry)'!O35,"")),""))</f>
        <v/>
      </c>
      <c r="DO35" s="17" t="str">
        <f>IF(OR($F35="Equity - Publicly Traded", $F35="Equity - Private"), IF($A35&lt;&gt;"",IF(IFERROR('6. Position (at entry)'!P35,"")="", "Mandatory: Tab 6",IFERROR('6. Position (at entry)'!P35,"")),""), IF($A35&lt;&gt;"",IF(IFERROR('6. Position (at entry)'!P35,"")="", "",IFERROR('6. Position (at entry)'!P35,"")),""))</f>
        <v/>
      </c>
      <c r="DP35" s="17" t="str">
        <f>IF(OR($F35="Equity - Publicly Traded", $F35="Equity - Private"), IF($A35&lt;&gt;"",IF(IFERROR('6. Position (at entry)'!Q35,"")="", "Mandatory: Tab 6",IFERROR('6. Position (at entry)'!Q35,"")),""), IF($A35&lt;&gt;"",IF(IFERROR('6. Position (at entry)'!Q35,"")="", "",IFERROR('6. Position (at entry)'!Q35,"")),""))</f>
        <v/>
      </c>
      <c r="DQ35" s="18" t="str">
        <f>IF(OR($F35="Equity - Publicly Traded", $F35="Equity - Private"), IF($A35&lt;&gt;"",IF(IFERROR('6. Position (at entry)'!R35,"")="", "Mandatory: Tab 6",IFERROR('6. Position (at entry)'!R35,"")),""), IF($A35&lt;&gt;"",IF(IFERROR('6. Position (at entry)'!R35,"")="", "",IFERROR('6. Position (at entry)'!R35,"")),""))</f>
        <v/>
      </c>
      <c r="DR35" s="18" t="str">
        <f>IF(OR($F35="Equity - Publicly Traded", $F35="Equity - Private"), IF($A35&lt;&gt;"",IF(IFERROR('6. Position (at entry)'!S35,"")="", "Mandatory: Tab 6",IFERROR('6. Position (at entry)'!S35,"")),""), IF($A35&lt;&gt;"",IF(IFERROR('6. Position (at entry)'!S35,"")="", "",IFERROR('6. Position (at entry)'!S35,"")),""))</f>
        <v/>
      </c>
      <c r="DS35" s="17" t="str">
        <f>IF(OR($F35="Equity - Publicly Traded", $F35="Equity - Private"), IF($A35&lt;&gt;"",IF(IFERROR('6. Position (at entry)'!T35,"")="", "Mandatory: Tab 6",IFERROR('6. Position (at entry)'!T35,"")),""), IF($A35&lt;&gt;"",IF(IFERROR('6. Position (at entry)'!T35,"")="", "",IFERROR('6. Position (at entry)'!T35,"")),""))</f>
        <v/>
      </c>
      <c r="DT35" s="16" t="str">
        <f>IF(OR($F35="Equity - Publicly Traded", $F35="Equity - Private"), IF($A35&lt;&gt;"",IF(IFERROR('6. Position (at entry)'!U35,"")="", "Mandatory: Tab 6",IFERROR('6. Position (at entry)'!U35,"")),""), IF($A35&lt;&gt;"",IF(IFERROR('6. Position (at entry)'!U35,"")="", "",IFERROR('6. Position (at entry)'!U35,"")),""))</f>
        <v/>
      </c>
      <c r="DU35" s="16" t="str">
        <f>IF(OR($F35="Equity - Publicly Traded", $F35="Equity - Private"), IF($A35&lt;&gt;"",IF(IFERROR('6. Position (at entry)'!V35,"")="", "",IFERROR('6. Position (at entry)'!V35,"")),""), IF($A35&lt;&gt;"",IF(IFERROR('6. Position (at entry)'!V35,"")="", "",IFERROR('6. Position (at entry)'!V35,"")),""))</f>
        <v/>
      </c>
      <c r="DV35" s="239" t="str">
        <f>IF(OR($F35="Equity - Publicly Traded", $F35="Equity - Private"), IF($A35&lt;&gt;"",IF(IFERROR('6. Position (at entry)'!W35,"")="", "",IFERROR('6. Position (at entry)'!W35,"")),""), IF($A35&lt;&gt;"",IF(IFERROR('6. Position (at entry)'!W35,"")="", "",IFERROR('6. Position (at entry)'!W35,"")),""))</f>
        <v/>
      </c>
      <c r="DW35" s="239" t="str">
        <f>IF(OR($F35="Equity - Publicly Traded", $F35="Equity - Private"), IF($A35&lt;&gt;"",IF(IFERROR('6. Position (at entry)'!X35,"")="", "",IFERROR('6. Position (at entry)'!X35,"")),""), IF($A35&lt;&gt;"",IF(IFERROR('6. Position (at entry)'!X35,"")="", "",IFERROR('6. Position (at entry)'!X35,"")),""))</f>
        <v/>
      </c>
      <c r="DX35" s="239" t="str">
        <f>IF(OR($F35="Equity - Publicly Traded", $F35="Equity - Private"), IF($A35&lt;&gt;"",IF(IFERROR('6. Position (at entry)'!Y35,"")="", "",IFERROR('6. Position (at entry)'!Y35,"")),""), IF($A35&lt;&gt;"",IF(IFERROR('6. Position (at entry)'!Y35,"")="", "",IFERROR('6. Position (at entry)'!Y35,"")),""))</f>
        <v/>
      </c>
      <c r="DY35" s="360" t="str">
        <f>IF($A35&lt;&gt;"",IF(IFERROR('6. Position (at entry)'!Z35,"")="", "",IFERROR('6. Position (at entry)'!Z35,"")),"")</f>
        <v/>
      </c>
      <c r="DZ35" s="76" t="str">
        <f>IF($A35&lt;&gt;"",IF(IFERROR('6. Position (at entry)'!AA35,"")="", "",IFERROR('6. Position (at entry)'!AA35,"")),"")</f>
        <v/>
      </c>
      <c r="EA35" s="76" t="str">
        <f>IF($A35&lt;&gt;"",IF(IFERROR('6. Position (at entry)'!AB35,"")="", "",IFERROR('6. Position (at entry)'!AB35,"")),"")</f>
        <v/>
      </c>
      <c r="EB35" s="78" t="str">
        <f>IF($A35&lt;&gt;"",IF(IFERROR('6. Position (at entry)'!AC35,"")="", "",IFERROR('6. Position (at entry)'!AC35,"")),"")</f>
        <v/>
      </c>
      <c r="EC35" s="78" t="str">
        <f>IF($A35&lt;&gt;"",IF(IFERROR('6. Position (at entry)'!AD35,"")="", "",IFERROR('6. Position (at entry)'!AD35,"")),"")</f>
        <v/>
      </c>
      <c r="ED35" s="226" t="str">
        <f>IF($A35&lt;&gt;"",IF(IFERROR('6. Position (at entry)'!AE35,"")="", "",IFERROR('6. Position (at entry)'!AE35,"")),"")</f>
        <v/>
      </c>
      <c r="EE35" s="80" t="str">
        <f>IF($A35&lt;&gt;"",IF(IFERROR('6. Position (at entry)'!AF35,"")="", "",IFERROR('6. Position (at entry)'!AF35,"")),"")</f>
        <v/>
      </c>
      <c r="EF35" s="80" t="str">
        <f>IF($A35&lt;&gt;"",IF(IFERROR('6. Position (at entry)'!AG35,"")="", "",IFERROR('6. Position (at entry)'!AG35,"")),"")</f>
        <v/>
      </c>
      <c r="EG35" s="80" t="str">
        <f>IF($A35&lt;&gt;"",IF(IFERROR('6. Position (at entry)'!AH35,"")="", "",IFERROR('6. Position (at entry)'!AH35,"")),"")</f>
        <v/>
      </c>
      <c r="EH35" s="360" t="str">
        <f>IF($A35&lt;&gt;"",IF(IFERROR('6. Position (at entry)'!AI35,"")="", "",IFERROR('6. Position (at entry)'!AI35,"")),"")</f>
        <v/>
      </c>
    </row>
    <row r="36" spans="1:138" ht="15" customHeight="1" x14ac:dyDescent="0.2">
      <c r="A36" s="16" t="str">
        <f>IF(ISBLANK('6. Position (at entry)'!A36), "", '6. Position (at entry)'!A36)</f>
        <v/>
      </c>
      <c r="B36" s="347" t="str">
        <f>IF($A36&lt;&gt;"",IF(IFERROR('6. Position (at entry)'!B36,"")="", "Mandatory: Tab 6",IFERROR('6. Position (at entry)'!B36,"")),"")</f>
        <v/>
      </c>
      <c r="C36" s="16" t="str">
        <f>IF($A36&lt;&gt;"",IF(IFERROR(VLOOKUP($A36, '4. Company (at entry)'!$1:$1048576,2,FALSE),"")="","Mandatory: Tab 4",IFERROR(VLOOKUP($A36, '4. Company (at entry)'!$1:$1048576,2,FALSE),"")), "")</f>
        <v/>
      </c>
      <c r="D36" s="16" t="str">
        <f>IF($A36&lt;&gt;"",IF(IFERROR('7. Position (current_at exit)'!D36,"")="", "Mandatory: Tab 7",IFERROR('7. Position (current_at exit)'!D36,"")),"")</f>
        <v/>
      </c>
      <c r="E36" s="16" t="str">
        <f>IF($A36&lt;&gt;"",IF(IFERROR('7. Position (current_at exit)'!E36,"")="", "Mandatory: Tab 7",IFERROR('7. Position (current_at exit)'!E36,"")),"")</f>
        <v/>
      </c>
      <c r="F36" s="16" t="str">
        <f>IF($A36&lt;&gt;"",IF(IFERROR('6. Position (at entry)'!D36,"")="", "Mandatory: Tab 6",IFERROR('6. Position (at entry)'!D36,"")),"")</f>
        <v/>
      </c>
      <c r="G36" s="16" t="str">
        <f>IF($A36&lt;&gt;"",IF(IFERROR('6. Position (at entry)'!E36,"")="", "Mandatory: Tab 6",IFERROR('6. Position (at entry)'!E36,"")),"")</f>
        <v/>
      </c>
      <c r="H36" s="16" t="str">
        <f>IF($A36&lt;&gt;"",IF(IFERROR('6. Position (at entry)'!F36,"")="", "Mandatory: Tab 6",IFERROR('6. Position (at entry)'!F36,"")),"")</f>
        <v/>
      </c>
      <c r="I36" s="16" t="str">
        <f>IF($A36&lt;&gt;"",IF(IFERROR('6. Position (at entry)'!G36,"")="", "Mandatory: Tab 6",IFERROR('6. Position (at entry)'!G36,"")),"")</f>
        <v/>
      </c>
      <c r="J36" s="16" t="str">
        <f>IF($A36&lt;&gt;"",IF(IFERROR('6. Position (at entry)'!H36,"")="", "Mandatory: Tab 6",IFERROR('6. Position (at entry)'!H36,"")),"")</f>
        <v/>
      </c>
      <c r="K36" s="159" t="str">
        <f>IF($A36&lt;&gt;"",IF(IFERROR('6. Position (at entry)'!I36,"")="", "Mandatory: Tab 6",IFERROR('6. Position (at entry)'!I36,"")),"")</f>
        <v/>
      </c>
      <c r="L36" s="16" t="str">
        <f>IF($A36&lt;&gt;"",IF(IFERROR('6. Position (at entry)'!J36,"")="", "Mandatory: Tab 6",IFERROR('6. Position (at entry)'!J36,"")),"")</f>
        <v/>
      </c>
      <c r="M36" s="16" t="str">
        <f>IF($A36&lt;&gt;"",IF(IFERROR('6. Position (at entry)'!K36,"")="", "Mandatory: Tab 6",IFERROR('6. Position (at entry)'!K36,"")),"")</f>
        <v/>
      </c>
      <c r="N36" s="16" t="str">
        <f>IF($A36&lt;&gt;"",IF(IFERROR('6. Position (at entry)'!L36,"")="", "",IFERROR('6. Position (at entry)'!L36,"")),"")</f>
        <v/>
      </c>
      <c r="O36" s="360" t="str">
        <f>IF($A36&lt;&gt;"",IF(IFERROR('6. Position (at entry)'!M36,"")="", "",IFERROR('6. Position (at entry)'!M36,"")),"")</f>
        <v/>
      </c>
      <c r="P36" s="16" t="str">
        <f>IF($A36&lt;&gt;"",IF(IFERROR(VLOOKUP($A36,'5. Company (current_at exit)'!$1:$1048576,3,FALSE),"")="","",IFERROR(VLOOKUP($A36,'5. Company (current_at exit)'!$1:$1048576,3,FALSE),"")), "")</f>
        <v/>
      </c>
      <c r="Q36" s="16" t="str">
        <f>IF($A36&lt;&gt;"",IF(IFERROR(VLOOKUP($A36,'5. Company (current_at exit)'!$1:$1048576,4,FALSE),"")="","",IFERROR(VLOOKUP($A36,'5. Company (current_at exit)'!$1:$1048576,4,FALSE),"")), "")</f>
        <v/>
      </c>
      <c r="R36" s="16" t="str">
        <f>IF($A36&lt;&gt;"",IF(IFERROR(VLOOKUP($A36,'5. Company (current_at exit)'!$1:$1048576,5,FALSE),"")="","",IFERROR(VLOOKUP($A36,'5. Company (current_at exit)'!$1:$1048576,5,FALSE),"")), "")</f>
        <v/>
      </c>
      <c r="S36" s="16" t="str">
        <f>IF($A36&lt;&gt;"",IF(IFERROR(VLOOKUP($A36,'5. Company (current_at exit)'!$1:$1048576,6,FALSE),"")="","",IFERROR(VLOOKUP($A36,'5. Company (current_at exit)'!$1:$1048576,6,FALSE),"")), "")</f>
        <v/>
      </c>
      <c r="T36" s="16" t="str">
        <f>IF($A36&lt;&gt;"",IF(IFERROR(VLOOKUP($A36,'5. Company (current_at exit)'!$1:$1048576,7,FALSE),"")="","Mandatory: Tab 5",IFERROR(VLOOKUP($A36,'5. Company (current_at exit)'!$1:$1048576,7,FALSE),"")), "")</f>
        <v/>
      </c>
      <c r="U36" s="72" t="str">
        <f>IF($A36&lt;&gt;"",IF(IFERROR(VLOOKUP($A36,'5. Company (current_at exit)'!$1:$1048576,8,FALSE),"")="","Mandatory: Tab 5",IFERROR(VLOOKUP($A36,'5. Company (current_at exit)'!$1:$1048576,8,FALSE),"")), "")</f>
        <v/>
      </c>
      <c r="V36" s="16" t="str">
        <f>IF($A36&lt;&gt;"",IF(IFERROR(VLOOKUP($A36,'5. Company (current_at exit)'!$1:$1048576,9,FALSE),"")="","",IFERROR(VLOOKUP($A36,'5. Company (current_at exit)'!$1:$1048576,9,FALSE),"")), "")</f>
        <v/>
      </c>
      <c r="W36" s="16" t="str">
        <f>IF($A36&lt;&gt;"",IF(IFERROR(VLOOKUP($A36,'5. Company (current_at exit)'!$1:$1048576,10,FALSE),"")="","Mandatory: Tab 5",IFERROR(VLOOKUP($A36,'5. Company (current_at exit)'!$1:$1048576,10,FALSE),"")), "")</f>
        <v/>
      </c>
      <c r="X36" s="73" t="str">
        <f>IF($A36&lt;&gt;"",IF(IFERROR(VLOOKUP($A36,'5. Company (current_at exit)'!$1:$1048576,11,FALSE),"")="","Mandatory: Tab 5",IFERROR(VLOOKUP($A36,'5. Company (current_at exit)'!$1:$1048576,11,FALSE),"")), "")</f>
        <v/>
      </c>
      <c r="Y36" s="73" t="str">
        <f>IF($A36&lt;&gt;"",IF(IFERROR(VLOOKUP($A36,'5. Company (current_at exit)'!$1:$1048576,12,FALSE),"")="","",IFERROR(VLOOKUP($A36,'5. Company (current_at exit)'!$1:$1048576,12,FALSE),"")), "")</f>
        <v/>
      </c>
      <c r="Z36" s="73" t="str">
        <f>IF($A36&lt;&gt;"",IF(IFERROR(VLOOKUP($A36,'5. Company (current_at exit)'!$1:$1048576,13,FALSE),"")="","",IFERROR(VLOOKUP($A36,'5. Company (current_at exit)'!$1:$1048576,13,FALSE),"")), "")</f>
        <v/>
      </c>
      <c r="AA36" s="16" t="str">
        <f>IF($A36&lt;&gt;"",IF(IFERROR(VLOOKUP($A36,'5. Company (current_at exit)'!$1:$1048576,14,FALSE),"")="","Mandatory: Tab 5",IFERROR(VLOOKUP($A36,'5. Company (current_at exit)'!$1:$1048576,14,FALSE),"")), "")</f>
        <v/>
      </c>
      <c r="AB36" s="16" t="str">
        <f>IF($A36&lt;&gt;"",IF(IFERROR(VLOOKUP($A36,'5. Company (current_at exit)'!$1:$1048576,15,FALSE),"")="","Mandatory: Tab 5",IFERROR(VLOOKUP($A36,'5. Company (current_at exit)'!$1:$1048576,15,FALSE),"")), "")</f>
        <v/>
      </c>
      <c r="AC36" s="76" t="str">
        <f>IF($A36&lt;&gt;"",IF(IFERROR(VLOOKUP($A36,'5. Company (current_at exit)'!$1:$1048576,16,FALSE),"")="","",IFERROR(VLOOKUP($A36,'5. Company (current_at exit)'!$1:$1048576,16,FALSE),"")), "")</f>
        <v/>
      </c>
      <c r="AD36" s="16" t="str">
        <f>IF($A36&lt;&gt;"",IF(IFERROR(VLOOKUP($A36,'5. Company (current_at exit)'!$1:$1048576,17,FALSE),"")="","",IFERROR(VLOOKUP($A36,'5. Company (current_at exit)'!$1:$1048576,17,FALSE),"")), "")</f>
        <v/>
      </c>
      <c r="AE36" s="401" t="str">
        <f>IF($A36&lt;&gt;"",IF(IFERROR(VLOOKUP($A36,'5. Company (current_at exit)'!$1:$1048576,18,FALSE),"")="","",IFERROR(VLOOKUP($A36,'5. Company (current_at exit)'!$1:$1048576,18,FALSE),"")), "")</f>
        <v/>
      </c>
      <c r="AF36" s="16" t="str">
        <f>IF($A36&lt;&gt;"",IF(IFERROR(VLOOKUP($A36,'5. Company (current_at exit)'!$1:$1048576,19,FALSE),"")="","Mandatory: Tab 5",IFERROR(VLOOKUP($A36,'5. Company (current_at exit)'!$1:$1048576,19,FALSE),"")), "")</f>
        <v/>
      </c>
      <c r="AG36" s="159" t="str">
        <f>IF($AF36="Yes",IF($A36&lt;&gt;"",IF(IFERROR(VLOOKUP($A36,'5. Company (current_at exit)'!$1:$1048576,20,FALSE),"")="","Mandatory: Tab 5",IFERROR(VLOOKUP($A36,'5. Company (current_at exit)'!$1:$1048576,20,FALSE),"")), ""),IF($A36&lt;&gt;"",IF(IFERROR(VLOOKUP($A36,'5. Company (current_at exit)'!$1:$1048576,20,FALSE),"")="","",IFERROR(VLOOKUP($A36,'5. Company (current_at exit)'!$1:$1048576,20,FALSE),"")), ""))</f>
        <v/>
      </c>
      <c r="AH36" s="159" t="str">
        <f>IF($AF36="Yes",IF($A36&lt;&gt;"",IF(IFERROR(VLOOKUP($A36,'5. Company (current_at exit)'!$1:$1048576,21,FALSE),"")="","Mandatory: Tab 5",IFERROR(VLOOKUP($A36,'5. Company (current_at exit)'!$1:$1048576,21,FALSE),"")), ""),IF($A36&lt;&gt;"",IF(IFERROR(VLOOKUP($A36,'5. Company (current_at exit)'!$1:$1048576,21,FALSE),"")="","",IFERROR(VLOOKUP($A36,'5. Company (current_at exit)'!$1:$1048576,21,FALSE),"")), ""))</f>
        <v/>
      </c>
      <c r="AI36" s="69" t="str">
        <f>IF($AF36="Yes",IF($A36&lt;&gt;"",IF(IFERROR(VLOOKUP($A36,'5. Company (current_at exit)'!$1:$1048576,22,FALSE),"")="","Mandatory: Tab 5",IFERROR(VLOOKUP($A36,'5. Company (current_at exit)'!$1:$1048576,22,FALSE),"")), ""),IF($A36&lt;&gt;"",IF(IFERROR(VLOOKUP($A36,'5. Company (current_at exit)'!$1:$1048576,22,FALSE),"")="","",IFERROR(VLOOKUP($A36,'5. Company (current_at exit)'!$1:$1048576,22,FALSE),"")), ""))</f>
        <v/>
      </c>
      <c r="AJ36" s="69" t="str">
        <f>IF($AF36="Yes",IF($A36&lt;&gt;"",IF(IFERROR(VLOOKUP($A36,'5. Company (current_at exit)'!$1:$1048576,23,FALSE),"")="","Mandatory: Tab 5",IFERROR(VLOOKUP($A36,'5. Company (current_at exit)'!$1:$1048576,23,FALSE),"")), ""),IF($A36&lt;&gt;"",IF(IFERROR(VLOOKUP($A36,'5. Company (current_at exit)'!$1:$1048576,23,FALSE),"")="","",IFERROR(VLOOKUP($A36,'5. Company (current_at exit)'!$1:$1048576,23,FALSE),"")), ""))</f>
        <v/>
      </c>
      <c r="AK36" s="159" t="str">
        <f>IF($AF36="Yes",IF($A36&lt;&gt;"",IF(IFERROR(VLOOKUP($A36,'5. Company (current_at exit)'!$1:$1048576,24,FALSE),"")="","",IFERROR(VLOOKUP($A36,'5. Company (current_at exit)'!$1:$1048576,24,FALSE),"")), ""),IF($A36&lt;&gt;"",IF(IFERROR(VLOOKUP($A36,'5. Company (current_at exit)'!$1:$1048576,24,FALSE),"")="","",IFERROR(VLOOKUP($A36,'5. Company (current_at exit)'!$1:$1048576,24,FALSE),"")), ""))</f>
        <v/>
      </c>
      <c r="AL36" s="403" t="str">
        <f>IF($A36&lt;&gt;"",IF(IFERROR(VLOOKUP($A36,'5. Company (current_at exit)'!$1:$1048576,25,FALSE),"")="","",IFERROR(VLOOKUP($A36,'5. Company (current_at exit)'!$1:$1048576,25,FALSE),"")), "")</f>
        <v/>
      </c>
      <c r="AM36" s="17" t="str">
        <f>IF($A36&lt;&gt;"",IF(IFERROR(VLOOKUP($A36,'5. Company (current_at exit)'!$1:$1048576,26,FALSE),"")="","Mandatory: Tab 5",IFERROR(VLOOKUP($A36,'5. Company (current_at exit)'!$1:$1048576,26,FALSE),"")), "")</f>
        <v/>
      </c>
      <c r="AN36" s="17" t="str">
        <f>IF($A36&lt;&gt;"",IF(IFERROR(VLOOKUP($A36,'5. Company (current_at exit)'!$1:$1048576,27,FALSE),"")="","Mandatory: Tab 5",IFERROR(VLOOKUP($A36,'5. Company (current_at exit)'!$1:$1048576,27,FALSE),"")), "")</f>
        <v/>
      </c>
      <c r="AO36" s="17" t="str">
        <f>IF($A36&lt;&gt;"",IF(IFERROR(VLOOKUP($A36,'5. Company (current_at exit)'!$1:$1048576,28,FALSE),"")="","Mandatory: Tab 5",IFERROR(VLOOKUP($A36,'5. Company (current_at exit)'!$1:$1048576,28,FALSE),"")), "")</f>
        <v/>
      </c>
      <c r="AP36" s="17" t="str">
        <f>IF($A36&lt;&gt;"",IF(IFERROR(VLOOKUP($A36,'5. Company (current_at exit)'!$1:$1048576,29,FALSE),"")="","Mandatory: Tab 5",IFERROR(VLOOKUP($A36,'5. Company (current_at exit)'!$1:$1048576,29,FALSE),"")), "")</f>
        <v/>
      </c>
      <c r="AQ36" s="17" t="str">
        <f>IF($A36&lt;&gt;"",IF(IFERROR(VLOOKUP($A36,'5. Company (current_at exit)'!$1:$1048576,30,FALSE),"")="","Mandatory: Tab 5",IFERROR(VLOOKUP($A36,'5. Company (current_at exit)'!$1:$1048576,30,FALSE),"")), "")</f>
        <v/>
      </c>
      <c r="AR36" s="17" t="str">
        <f>IF($A36&lt;&gt;"",IF(IFERROR(VLOOKUP($A36,'5. Company (current_at exit)'!$1:$1048576,31,FALSE),"")="","Mandatory: Tab 5",IFERROR(VLOOKUP($A36,'5. Company (current_at exit)'!$1:$1048576,31,FALSE),"")), "")</f>
        <v/>
      </c>
      <c r="AS36" s="17" t="str">
        <f>IF($A36&lt;&gt;"",IF(IFERROR(VLOOKUP($A36,'5. Company (current_at exit)'!$1:$1048576,32,FALSE),"")="","Mandatory: Tab 5",IFERROR(VLOOKUP($A36,'5. Company (current_at exit)'!$1:$1048576,32,FALSE),"")), "")</f>
        <v/>
      </c>
      <c r="AT36" s="17" t="str">
        <f>IF($A36&lt;&gt;"",IF(IFERROR(VLOOKUP($A36,'5. Company (current_at exit)'!$1:$1048576,33,FALSE),"")="","Mandatory: Tab 5",IFERROR(VLOOKUP($A36,'5. Company (current_at exit)'!$1:$1048576,33,FALSE),"")), "")</f>
        <v/>
      </c>
      <c r="AU36" s="17" t="str">
        <f>IF($A36&lt;&gt;"",IF(IFERROR(VLOOKUP($A36,'5. Company (current_at exit)'!$1:$1048576,34,FALSE),"")="","",IFERROR(VLOOKUP($A36,'5. Company (current_at exit)'!$1:$1048576,34,FALSE),"")), "")</f>
        <v/>
      </c>
      <c r="AV36" s="241" t="str">
        <f>IF($A36&lt;&gt;"",IF(IFERROR(VLOOKUP($A36,'5. Company (current_at exit)'!$1:$1048576,35,FALSE),"")="","",IFERROR(VLOOKUP($A36,'5. Company (current_at exit)'!$1:$1048576,35,FALSE),"")), "")</f>
        <v/>
      </c>
      <c r="AW36" s="17" t="str">
        <f>IF($D36="Fully Exited",IF($A36&lt;&gt;"",IF(IFERROR(VLOOKUP($A36,'5. Company (current_at exit)'!$1:$1048576,36,FALSE),"")="","",IFERROR(VLOOKUP($A36,'5. Company (current_at exit)'!$1:$1048576,36,FALSE),"")), ""),IF($A36&lt;&gt;"",IF(IFERROR(VLOOKUP($A36,'5. Company (current_at exit)'!$1:$1048576,36,FALSE),"")="","",IFERROR(VLOOKUP($A36,'5. Company (current_at exit)'!$1:$1048576,36,FALSE),"")), ""))</f>
        <v/>
      </c>
      <c r="AX36" s="239" t="str">
        <f>IF($A36&lt;&gt;"",IF(IFERROR(VLOOKUP($A36,'5. Company (current_at exit)'!$1:$1048576,37,FALSE),"")="","",IFERROR(VLOOKUP($A36,'5. Company (current_at exit)'!$1:$1048576,37,FALSE),"")), "")</f>
        <v/>
      </c>
      <c r="AY36" s="204" t="str">
        <f>IF($A36&lt;&gt;"",IF(IFERROR(VLOOKUP($A36,'5. Company (current_at exit)'!$1:$1048576,38,FALSE),"")="","",IFERROR(VLOOKUP($A36,'5. Company (current_at exit)'!$1:$1048576,38,FALSE),"")), "")</f>
        <v/>
      </c>
      <c r="AZ36" s="244" t="str">
        <f>IF($A36&lt;&gt;"",IF(IFERROR(VLOOKUP($A36,'5. Company (current_at exit)'!$1:$1048576,39,FALSE),"")="","",IFERROR(VLOOKUP($A36,'5. Company (current_at exit)'!$1:$1048576,39,FALSE),"")), "")</f>
        <v/>
      </c>
      <c r="BA36" s="244" t="str">
        <f>IF($A36&lt;&gt;"",IF(IFERROR(VLOOKUP($A36,'5. Company (current_at exit)'!$1:$1048576,40,FALSE),"")="","",IFERROR(VLOOKUP($A36,'5. Company (current_at exit)'!$1:$1048576,40,FALSE),"")), "")</f>
        <v/>
      </c>
      <c r="BB36" s="244" t="str">
        <f>IF($A36&lt;&gt;"",IF(IFERROR(VLOOKUP($A36,'5. Company (current_at exit)'!$1:$1048576,41,FALSE),"")="","",IFERROR(VLOOKUP($A36,'5. Company (current_at exit)'!$1:$1048576,41,FALSE),"")), "")</f>
        <v/>
      </c>
      <c r="BC36" s="76" t="str">
        <f>IF($A36&lt;&gt;"",IF(IFERROR(VLOOKUP($A36,'5. Company (current_at exit)'!$1:$1048576,42,FALSE),"")="","",IFERROR(VLOOKUP($A36,'5. Company (current_at exit)'!$1:$1048576,42,FALSE),"")), "")</f>
        <v/>
      </c>
      <c r="BD36" s="76" t="str">
        <f>IF($A36&lt;&gt;"",IF(IFERROR(VLOOKUP($A36,'5. Company (current_at exit)'!$1:$1048576,43,FALSE),"")="","",IFERROR(VLOOKUP($A36,'5. Company (current_at exit)'!$1:$1048576,43,FALSE),"")), "")</f>
        <v/>
      </c>
      <c r="BE36" s="239" t="str">
        <f>IF($A36&lt;&gt;"",IF(IFERROR(VLOOKUP($A36,'5. Company (current_at exit)'!$1:$1048576,44,FALSE),"")="","",IFERROR(VLOOKUP($A36,'5. Company (current_at exit)'!$1:$1048576,44,FALSE),"")), "")</f>
        <v/>
      </c>
      <c r="BF36" s="239" t="str">
        <f>IF($A36&lt;&gt;"",IF(IFERROR(VLOOKUP($A36,'5. Company (current_at exit)'!$1:$1048576,45,FALSE),"")="","",IFERROR(VLOOKUP($A36,'5. Company (current_at exit)'!$1:$1048576,45,FALSE),"")), "")</f>
        <v/>
      </c>
      <c r="BG36" s="239" t="str">
        <f>IF($A36&lt;&gt;"",IF(IFERROR(VLOOKUP($A36,'5. Company (current_at exit)'!$1:$1048576,46,FALSE),"")="","",IFERROR(VLOOKUP($A36,'5. Company (current_at exit)'!$1:$1048576,46,FALSE),"")), "")</f>
        <v/>
      </c>
      <c r="BH36" s="239" t="str">
        <f>IF($A36&lt;&gt;"",IF(IFERROR(VLOOKUP($A36,'5. Company (current_at exit)'!$1:$1048576,47,FALSE),"")="","",IFERROR(VLOOKUP($A36,'5. Company (current_at exit)'!$1:$1048576,47,FALSE),"")), "")</f>
        <v/>
      </c>
      <c r="BI36" s="239" t="str">
        <f>IF($A36&lt;&gt;"",IF(IFERROR(VLOOKUP($A36,'5. Company (current_at exit)'!$1:$1048576,48,FALSE),"")="","",IFERROR(VLOOKUP($A36,'5. Company (current_at exit)'!$1:$1048576,48,FALSE),"")), "")</f>
        <v/>
      </c>
      <c r="BJ36" s="360" t="str">
        <f>IF($A36&lt;&gt;"",IF(IFERROR(VLOOKUP($A36,'5. Company (current_at exit)'!$1:$1048576,49,FALSE),"")="","",IFERROR(VLOOKUP($A36,'5. Company (current_at exit)'!$1:$1048576,49,FALSE),"")), "")</f>
        <v/>
      </c>
      <c r="BK36" s="76" t="str">
        <f>IF($A36&lt;&gt;"",IF(IFERROR(VLOOKUP($A36,'5. Company (current_at exit)'!$1:$1048576,50,FALSE),"")="","Mandatory: Tab 5",IFERROR(VLOOKUP($A36,'5. Company (current_at exit)'!$1:$1048576,50,FALSE),"")), "")</f>
        <v/>
      </c>
      <c r="BL36" s="483" t="str">
        <f>IF($A36&lt;&gt;"",IF(IFERROR(VLOOKUP($A36,'5. Company (current_at exit)'!$1:$1048576,51,FALSE),"")="","Mandatory: Tab 5",IFERROR(VLOOKUP($A36,'5. Company (current_at exit)'!$1:$1048576,51,FALSE),"")), "")</f>
        <v/>
      </c>
      <c r="BM36" s="483" t="str">
        <f>IF($A36&lt;&gt;"",IF(IFERROR(VLOOKUP($A36,'5. Company (current_at exit)'!$1:$1048576,52,FALSE),"")="","Mandatory: Tab 5",IFERROR(VLOOKUP($A36,'5. Company (current_at exit)'!$1:$1048576,52,FALSE),"")), "")</f>
        <v/>
      </c>
      <c r="BN36" s="483" t="str">
        <f>IF($A36&lt;&gt;"",IF(IFERROR(VLOOKUP($A36,'5. Company (current_at exit)'!$1:$1048576,53,FALSE),"")="","Mandatory: Tab 5",IFERROR(VLOOKUP($A36,'5. Company (current_at exit)'!$1:$1048576,53,FALSE),"")), "")</f>
        <v/>
      </c>
      <c r="BO36" s="360" t="str">
        <f>IF($A36&lt;&gt;"",IF(IFERROR(VLOOKUP($A36,'5. Company (current_at exit)'!$1:$1048576,54,FALSE),"")="","",IFERROR(VLOOKUP($A36,'5. Company (current_at exit)'!$1:$1048576,54,FALSE),"")), "")</f>
        <v/>
      </c>
      <c r="BP36" s="17" t="str">
        <f>IF($A36&lt;&gt;"",IF(IFERROR(VLOOKUP($A36, '4. Company (at entry)'!$1:$1048576,3,FALSE),"")="","Mandatory: Tab 4",IFERROR(VLOOKUP($A36, '4. Company (at entry)'!$1:$1048576,3,FALSE),"")), "")</f>
        <v/>
      </c>
      <c r="BQ36" s="17" t="str">
        <f>IF($A36&lt;&gt;"",IF(IFERROR(VLOOKUP($A36, '4. Company (at entry)'!$1:$1048576,4,FALSE),"")="","Mandatory: Tab 4",IFERROR(VLOOKUP($A36, '4. Company (at entry)'!$1:$1048576,4,FALSE),"")), "")</f>
        <v/>
      </c>
      <c r="BR36" s="17" t="str">
        <f>IF($A36&lt;&gt;"",IF(IFERROR(VLOOKUP($A36, '4. Company (at entry)'!$1:$1048576,5,FALSE),"")="","Mandatory: Tab 4",IFERROR(VLOOKUP($A36, '4. Company (at entry)'!$1:$1048576,5,FALSE),"")), "")</f>
        <v/>
      </c>
      <c r="BS36" s="17" t="str">
        <f>IF($A36&lt;&gt;"",IF(IFERROR(VLOOKUP($A36, '4. Company (at entry)'!$1:$1048576,6,FALSE),"")="","Mandatory: Tab 4",IFERROR(VLOOKUP($A36, '4. Company (at entry)'!$1:$1048576,6,FALSE),"")), "")</f>
        <v/>
      </c>
      <c r="BT36" s="17" t="str">
        <f>IF($A36&lt;&gt;"",IF(IFERROR(VLOOKUP($A36, '4. Company (at entry)'!$1:$1048576,7,FALSE),"")="","Mandatory: Tab 4",IFERROR(VLOOKUP($A36, '4. Company (at entry)'!$1:$1048576,7,FALSE),"")), "")</f>
        <v/>
      </c>
      <c r="BU36" s="17" t="str">
        <f>IF($A36&lt;&gt;"",IF(IFERROR(VLOOKUP($A36, '4. Company (at entry)'!$1:$1048576,8,FALSE),"")="","Mandatory: Tab 4",IFERROR(VLOOKUP($A36, '4. Company (at entry)'!$1:$1048576,8,FALSE),"")), "")</f>
        <v/>
      </c>
      <c r="BV36" s="17" t="str">
        <f>IF($A36&lt;&gt;"",IF(IFERROR(VLOOKUP($A36, '4. Company (at entry)'!$1:$1048576,9,FALSE),"")="","Mandatory: Tab 4",IFERROR(VLOOKUP($A36, '4. Company (at entry)'!$1:$1048576,9,FALSE),"")), "")</f>
        <v/>
      </c>
      <c r="BW36" s="17" t="str">
        <f>IF($A36&lt;&gt;"",IF(IFERROR(VLOOKUP($A36, '4. Company (at entry)'!$1:$1048576,10,FALSE),"")="","",IFERROR(VLOOKUP($A36, '4. Company (at entry)'!$1:$1048576,10,FALSE),"")), "")</f>
        <v/>
      </c>
      <c r="BX36" s="208" t="str">
        <f>IF($A36&lt;&gt;"",IF(IFERROR(VLOOKUP($A36, '4. Company (at entry)'!$1:$1048576,11,FALSE),"")="","",IFERROR(VLOOKUP($A36, '4. Company (at entry)'!$1:$1048576,11,FALSE),"")), "")</f>
        <v/>
      </c>
      <c r="BY36" s="17" t="str">
        <f>IF($A36&lt;&gt;"",IF(IFERROR(VLOOKUP($A36, '4. Company (at entry)'!$1:$1048576,12,FALSE),"")="","",IFERROR(VLOOKUP($A36, '4. Company (at entry)'!$1:$1048576,12,FALSE),"")), "")</f>
        <v/>
      </c>
      <c r="BZ36" s="360" t="str">
        <f>IF($A36&lt;&gt;"",IF(IFERROR(VLOOKUP($A36, '4. Company (at entry)'!$1:$1048576,13,FALSE),"")="","",IFERROR(VLOOKUP($A36, '4. Company (at entry)'!$1:$1048576,13,FALSE),"")), "")</f>
        <v/>
      </c>
      <c r="CA36" s="17" t="str">
        <f>IF($A36&lt;&gt;"",IF(IFERROR('7. Position (current_at exit)'!F36,"")="", "Mandatory: Tab 7",IFERROR('7. Position (current_at exit)'!F36,"")),"")</f>
        <v/>
      </c>
      <c r="CB36" s="17" t="str">
        <f>IF($D36&lt;&gt;"Pending, Subsequently Closed",IF($A36&lt;&gt;"",IF(IFERROR('7. Position (current_at exit)'!G36,"")="", "Mandatory: Tab 7",IFERROR('7. Position (current_at exit)'!G36,"")),""), IF($A36&lt;&gt;"",IF(IFERROR('7. Position (current_at exit)'!G36,"")="", "",IFERROR('7. Position (current_at exit)'!G36,"")),""))</f>
        <v/>
      </c>
      <c r="CC36" s="17" t="str">
        <f>IF($D36&lt;&gt;"Pending, Subsequently Closed",IF($A36&lt;&gt;"",IF(IFERROR('7. Position (current_at exit)'!H36,"")="", "Mandatory: Tab 7",IFERROR('7. Position (current_at exit)'!H36,"")),""), IF($A36&lt;&gt;"",IF(IFERROR('7. Position (current_at exit)'!H36,"")="", "",IFERROR('7. Position (current_at exit)'!H36,"")),""))</f>
        <v/>
      </c>
      <c r="CD36" s="17" t="str">
        <f>IF($D36&lt;&gt;"Pending, Subsequently Closed",IF($A36&lt;&gt;"",IF(IFERROR('7. Position (current_at exit)'!I36,"")="", "Mandatory: Tab 7",IFERROR('7. Position (current_at exit)'!I36,"")),""), IF($A36&lt;&gt;"",IF(IFERROR('7. Position (current_at exit)'!I36,"")="", "",IFERROR('7. Position (current_at exit)'!I36,"")),""))</f>
        <v/>
      </c>
      <c r="CE36" s="17" t="str">
        <f>IF($D36&lt;&gt;"Pending, Subsequently Closed",IF($A36&lt;&gt;"",IF(IFERROR('7. Position (current_at exit)'!J36,"")="", "Mandatory: Tab 7",IFERROR('7. Position (current_at exit)'!J36,"")),""), IF($A36&lt;&gt;"",IF(IFERROR('7. Position (current_at exit)'!J36,"")="", "",IFERROR('7. Position (current_at exit)'!J36,"")),""))</f>
        <v/>
      </c>
      <c r="CF36" s="208" t="str">
        <f>IF($D36&lt;&gt;"Pending, Subsequently Closed",IF($A36&lt;&gt;"",IF(IFERROR('7. Position (current_at exit)'!K36,"")="", "Mandatory: Tab 7",IFERROR('7. Position (current_at exit)'!K36,"")),""), IF($A36&lt;&gt;"",IF(IFERROR('7. Position (current_at exit)'!K36,"")="", "",IFERROR('7. Position (current_at exit)'!K36,"")),""))</f>
        <v/>
      </c>
      <c r="CG36" s="186" t="str">
        <f>IF($D36&lt;&gt;"Pending, Subsequently Closed",IF($A36&lt;&gt;"",IF(IFERROR('7. Position (current_at exit)'!L36,"")="", "Mandatory: Tab 7",IFERROR('7. Position (current_at exit)'!L36,"")),""), IF($A36&lt;&gt;"",IF(IFERROR('7. Position (current_at exit)'!L36,"")="", "",IFERROR('7. Position (current_at exit)'!L36,"")),""))</f>
        <v/>
      </c>
      <c r="CH36" s="186" t="str">
        <f>IF($D36&lt;&gt;"Pending, Subsequently Closed",IF($A36&lt;&gt;"",IF(IFERROR('7. Position (current_at exit)'!M36,"")="", "Mandatory: Tab 7",IFERROR('7. Position (current_at exit)'!M36,"")),""), IF($A36&lt;&gt;"",IF(IFERROR('7. Position (current_at exit)'!M36,"")="", "",IFERROR('7. Position (current_at exit)'!M36,"")),""))</f>
        <v/>
      </c>
      <c r="CI36" s="186" t="str">
        <f>IF($D36&lt;&gt;"Pending, Subsequently Closed",IF($A36&lt;&gt;"",IF(IFERROR('7. Position (current_at exit)'!N36,"")="", "Mandatory: Tab 7",IFERROR('7. Position (current_at exit)'!N36,"")),""), IF($A36&lt;&gt;"",IF(IFERROR('7. Position (current_at exit)'!N36,"")="", "",IFERROR('7. Position (current_at exit)'!N36,"")),""))</f>
        <v/>
      </c>
      <c r="CJ36" s="408" t="str">
        <f>IF($D36&lt;&gt;"Pending, Subsequently Closed",IF($A36&lt;&gt;"",IF(IFERROR('7. Position (current_at exit)'!O36,"")="", "Mandatory: Tab 7",IFERROR('7. Position (current_at exit)'!O36,"")),""), IF($A36&lt;&gt;"",IF(IFERROR('7. Position (current_at exit)'!O36,"")="", "",IFERROR('7. Position (current_at exit)'!O36,"")),""))</f>
        <v/>
      </c>
      <c r="CK36" s="408" t="str">
        <f>IF($D36&lt;&gt;"Pending, Subsequently Closed",IF($A36&lt;&gt;"",IF(IFERROR('7. Position (current_at exit)'!P36,"")="", "Mandatory: Tab 7",IFERROR('7. Position (current_at exit)'!P36,"")),""), IF($A36&lt;&gt;"",IF(IFERROR('7. Position (current_at exit)'!P36,"")="", "",IFERROR('7. Position (current_at exit)'!P36,"")),""))</f>
        <v/>
      </c>
      <c r="CL36" s="360" t="str">
        <f>IF($A36&lt;&gt;"",IF(IFERROR('7. Position (current_at exit)'!Q36,"")="", "",IFERROR('7. Position (current_at exit)'!Q36,"")),"")</f>
        <v/>
      </c>
      <c r="CM36" s="18" t="str">
        <f>IF($F36&lt;&gt;"Debt",IF($A36&lt;&gt;"",IF(IFERROR('7. Position (current_at exit)'!R36,"")="", "Mandatory: Tab 7",IFERROR('7. Position (current_at exit)'!R36,"")),""), IF($A36&lt;&gt;"",IF(IFERROR('7. Position (current_at exit)'!R36,"")="", "",IFERROR('7. Position (current_at exit)'!R36,"")),""))</f>
        <v/>
      </c>
      <c r="CN36" s="18" t="str">
        <f>IF($F36&lt;&gt;"Debt",IF($A36&lt;&gt;"",IF(IFERROR('7. Position (current_at exit)'!S36,"")="", "Mandatory: Tab 7",IFERROR('7. Position (current_at exit)'!S36,"")),""), IF($A36&lt;&gt;"",IF(IFERROR('7. Position (current_at exit)'!S36,"")="", "",IFERROR('7. Position (current_at exit)'!S36,"")),""))</f>
        <v/>
      </c>
      <c r="CO36" s="17" t="str">
        <f>IF($F36&lt;&gt;"Debt",IF($A36&lt;&gt;"",IF(IFERROR('7. Position (current_at exit)'!T36,"")="", "Mandatory: Tab 7",IFERROR('7. Position (current_at exit)'!T36,"")),""), IF($A36&lt;&gt;"",IF(IFERROR('7. Position (current_at exit)'!T36,"")="", "",IFERROR('7. Position (current_at exit)'!T36,"")),""))</f>
        <v/>
      </c>
      <c r="CP36" s="17" t="str">
        <f>IF($A36&lt;&gt;"",IF(IFERROR('7. Position (current_at exit)'!U36,"")="", "Mandatory: Tab 7",IFERROR('7. Position (current_at exit)'!U36,"")),"")</f>
        <v/>
      </c>
      <c r="CQ36" s="17" t="str">
        <f>IF($F36&lt;&gt;"Debt",IF($A36&lt;&gt;"",IF(IFERROR('7. Position (current_at exit)'!V36,"")="", "Mandatory: Tab 7",IFERROR('7. Position (current_at exit)'!V36,"")),""), IF($A36&lt;&gt;"",IF(IFERROR('7. Position (current_at exit)'!V36,"")="", "",IFERROR('7. Position (current_at exit)'!V36,"")),""))</f>
        <v/>
      </c>
      <c r="CR36" s="16" t="str">
        <f>IF($F36&lt;&gt;"Debt",IF($A36&lt;&gt;"",IF(IFERROR('7. Position (current_at exit)'!W36,"")="", "",IFERROR('7. Position (current_at exit)'!W36,"")),""), IF($A36&lt;&gt;"",IF(IFERROR('7. Position (current_at exit)'!W36,"")="", "",IFERROR('7. Position (current_at exit)'!W36,"")),""))</f>
        <v/>
      </c>
      <c r="CS36" s="80" t="str">
        <f>IF($A36&lt;&gt;"",IF(IFERROR('7. Position (current_at exit)'!X36,"")="", "",IFERROR('7. Position (current_at exit)'!X36,"")),"")</f>
        <v/>
      </c>
      <c r="CT36" s="360" t="str">
        <f>IF($A36&lt;&gt;"",IF(IFERROR('7. Position (current_at exit)'!Y36,"")="", "",IFERROR('7. Position (current_at exit)'!Y36,"")),"")</f>
        <v/>
      </c>
      <c r="CU36" s="159" t="str">
        <f>IF(OR($D36="Fully Exited, No Escrow", $D36="Fully Exited, Escrow Pending", $D36="Fully Exited, Subsequently Closed"), IF($A36&lt;&gt;"",IF(IFERROR('7. Position (current_at exit)'!Z36,"")="", "Mandatory: Tab 7",IFERROR('7. Position (current_at exit)'!Z36,"")),""), IF($A36&lt;&gt;"",IF(IFERROR('7. Position (current_at exit)'!Z36,"")="", "",IFERROR('7. Position (current_at exit)'!Z36,"")),""))</f>
        <v/>
      </c>
      <c r="CV36" s="159" t="str">
        <f>IF(OR($D36="Fully Exited, No Escrow", $D36="Fully Exited, Escrow Pending", $D36="Fully Exited, Subsequently Closed"), IF($A36&lt;&gt;"",IF(IFERROR('7. Position (current_at exit)'!AA36,"")="", "Mandatory: Tab 7",IFERROR('7. Position (current_at exit)'!AA36,"")),""), IF($A36&lt;&gt;"",IF(IFERROR('7. Position (current_at exit)'!AA36,"")="", "",IFERROR('7. Position (current_at exit)'!AA36,"")),""))</f>
        <v/>
      </c>
      <c r="CW36" s="16" t="str">
        <f>IF($D36="Fully Exited",IF($A36&lt;&gt;"",IF(IFERROR('7. Position (current_at exit)'!AB36,"")="", "",IFERROR('7. Position (current_at exit)'!AB36,"")),""), IF($A36&lt;&gt;"",IF(IFERROR('7. Position (current_at exit)'!AB36,"")="", "",IFERROR('7. Position (current_at exit)'!AB36,"")),""))</f>
        <v/>
      </c>
      <c r="CX36" s="360" t="str">
        <f>IF($A36&lt;&gt;"",IF(IFERROR('7. Position (current_at exit)'!AC36,"")="", "",IFERROR('7. Position (current_at exit)'!AC36,"")),"")</f>
        <v/>
      </c>
      <c r="CY36" s="16" t="str">
        <f>IF($D36&lt;&gt;"Pending, Subsequently Closed",IF($A36&lt;&gt;"",IF(IFERROR('7. Position (current_at exit)'!AD36,"")="", "Mandatory: Tab 7",IFERROR('7. Position (current_at exit)'!AD36,"")),""), IF($A36&lt;&gt;"",IF(IFERROR('7. Position (current_at exit)'!AD36,"")="", "",IFERROR('7. Position (current_at exit)'!AD36,"")),""))</f>
        <v/>
      </c>
      <c r="CZ36" s="187" t="str">
        <f>IF($A36&lt;&gt;"",IF(IFERROR('7. Position (current_at exit)'!AE36,"")="", "",IFERROR('7. Position (current_at exit)'!AE36,"")),"")</f>
        <v/>
      </c>
      <c r="DA36" s="76" t="str">
        <f>IF($A36&lt;&gt;"",IF(IFERROR('7. Position (current_at exit)'!AF36,"")="", "",IFERROR('7. Position (current_at exit)'!AF36,"")),"")</f>
        <v/>
      </c>
      <c r="DB36" s="239" t="str">
        <f>IF($A36&lt;&gt;"",IF(IFERROR('7. Position (current_at exit)'!AG36,"")="", "",IFERROR('7. Position (current_at exit)'!AG36,"")),"")</f>
        <v/>
      </c>
      <c r="DC36" s="165" t="str">
        <f>IF($A36&lt;&gt;"",IF(IFERROR('7. Position (current_at exit)'!AH36,"")="", "",IFERROR('7. Position (current_at exit)'!AH36,"")),"")</f>
        <v/>
      </c>
      <c r="DD36" s="165" t="str">
        <f>IF($A36&lt;&gt;"",IF(IFERROR('7. Position (current_at exit)'!AI36,"")="", "",IFERROR('7. Position (current_at exit)'!AI36,"")),"")</f>
        <v/>
      </c>
      <c r="DE36" s="360" t="str">
        <f>IF($A36&lt;&gt;"",IF(IFERROR('7. Position (current_at exit)'!AJ36,"")="", "",IFERROR('7. Position (current_at exit)'!AJ36,"")),"")</f>
        <v/>
      </c>
      <c r="DF36" s="16" t="str">
        <f>IF($A36&lt;&gt;"",IF(IFERROR('7. Position (current_at exit)'!AK36,"")="", "",IFERROR('7. Position (current_at exit)'!AK36,"")),"")</f>
        <v/>
      </c>
      <c r="DG36" s="187" t="str">
        <f>IF($A36&lt;&gt;"",IF(IFERROR('7. Position (current_at exit)'!AL36,"")="", "",IFERROR('7. Position (current_at exit)'!AL36,"")),"")</f>
        <v/>
      </c>
      <c r="DH36" s="76" t="str">
        <f>IF($A36&lt;&gt;"",IF(IFERROR('7. Position (current_at exit)'!AM36,"")="", "",IFERROR('7. Position (current_at exit)'!AM36,"")),"")</f>
        <v/>
      </c>
      <c r="DI36" s="239" t="str">
        <f>IF($A36&lt;&gt;"",IF(IFERROR('7. Position (current_at exit)'!AN36,"")="", "",IFERROR('7. Position (current_at exit)'!AN36,"")),"")</f>
        <v/>
      </c>
      <c r="DJ36" s="165" t="str">
        <f>IF($A36&lt;&gt;"",IF(IFERROR('7. Position (current_at exit)'!AO36,"")="", "",IFERROR('7. Position (current_at exit)'!AO36,"")),"")</f>
        <v/>
      </c>
      <c r="DK36" s="165" t="str">
        <f>IF($A36&lt;&gt;"",IF(IFERROR('7. Position (current_at exit)'!AP36,"")="", "",IFERROR('7. Position (current_at exit)'!AP36,"")),"")</f>
        <v/>
      </c>
      <c r="DL36" s="360" t="str">
        <f>IF($A36&lt;&gt;"",IF(IFERROR('7. Position (current_at exit)'!AQ36,"")="", "",IFERROR('7. Position (current_at exit)'!AQ36,"")),"")</f>
        <v/>
      </c>
      <c r="DM36" s="17" t="str">
        <f>IF(OR($F36="Equity - Publicly Traded", $F36="Equity - Private"), IF($A36&lt;&gt;"",IF(IFERROR('6. Position (at entry)'!N36,"")="", "Mandatory: Tab 6",IFERROR('6. Position (at entry)'!N36,"")),""), IF($A36&lt;&gt;"",IF(IFERROR('6. Position (at entry)'!N36,"")="", "",IFERROR('6. Position (at entry)'!N36,"")),""))</f>
        <v/>
      </c>
      <c r="DN36" s="17" t="str">
        <f>IF(OR($F36="Equity - Publicly Traded", $F36="Equity - Private"), IF($A36&lt;&gt;"",IF(IFERROR('6. Position (at entry)'!O36,"")="", "Mandatory: Tab 6",IFERROR('6. Position (at entry)'!O36,"")),""), IF($A36&lt;&gt;"",IF(IFERROR('6. Position (at entry)'!O36,"")="", "",IFERROR('6. Position (at entry)'!O36,"")),""))</f>
        <v/>
      </c>
      <c r="DO36" s="17" t="str">
        <f>IF(OR($F36="Equity - Publicly Traded", $F36="Equity - Private"), IF($A36&lt;&gt;"",IF(IFERROR('6. Position (at entry)'!P36,"")="", "Mandatory: Tab 6",IFERROR('6. Position (at entry)'!P36,"")),""), IF($A36&lt;&gt;"",IF(IFERROR('6. Position (at entry)'!P36,"")="", "",IFERROR('6. Position (at entry)'!P36,"")),""))</f>
        <v/>
      </c>
      <c r="DP36" s="17" t="str">
        <f>IF(OR($F36="Equity - Publicly Traded", $F36="Equity - Private"), IF($A36&lt;&gt;"",IF(IFERROR('6. Position (at entry)'!Q36,"")="", "Mandatory: Tab 6",IFERROR('6. Position (at entry)'!Q36,"")),""), IF($A36&lt;&gt;"",IF(IFERROR('6. Position (at entry)'!Q36,"")="", "",IFERROR('6. Position (at entry)'!Q36,"")),""))</f>
        <v/>
      </c>
      <c r="DQ36" s="18" t="str">
        <f>IF(OR($F36="Equity - Publicly Traded", $F36="Equity - Private"), IF($A36&lt;&gt;"",IF(IFERROR('6. Position (at entry)'!R36,"")="", "Mandatory: Tab 6",IFERROR('6. Position (at entry)'!R36,"")),""), IF($A36&lt;&gt;"",IF(IFERROR('6. Position (at entry)'!R36,"")="", "",IFERROR('6. Position (at entry)'!R36,"")),""))</f>
        <v/>
      </c>
      <c r="DR36" s="18" t="str">
        <f>IF(OR($F36="Equity - Publicly Traded", $F36="Equity - Private"), IF($A36&lt;&gt;"",IF(IFERROR('6. Position (at entry)'!S36,"")="", "Mandatory: Tab 6",IFERROR('6. Position (at entry)'!S36,"")),""), IF($A36&lt;&gt;"",IF(IFERROR('6. Position (at entry)'!S36,"")="", "",IFERROR('6. Position (at entry)'!S36,"")),""))</f>
        <v/>
      </c>
      <c r="DS36" s="17" t="str">
        <f>IF(OR($F36="Equity - Publicly Traded", $F36="Equity - Private"), IF($A36&lt;&gt;"",IF(IFERROR('6. Position (at entry)'!T36,"")="", "Mandatory: Tab 6",IFERROR('6. Position (at entry)'!T36,"")),""), IF($A36&lt;&gt;"",IF(IFERROR('6. Position (at entry)'!T36,"")="", "",IFERROR('6. Position (at entry)'!T36,"")),""))</f>
        <v/>
      </c>
      <c r="DT36" s="16" t="str">
        <f>IF(OR($F36="Equity - Publicly Traded", $F36="Equity - Private"), IF($A36&lt;&gt;"",IF(IFERROR('6. Position (at entry)'!U36,"")="", "Mandatory: Tab 6",IFERROR('6. Position (at entry)'!U36,"")),""), IF($A36&lt;&gt;"",IF(IFERROR('6. Position (at entry)'!U36,"")="", "",IFERROR('6. Position (at entry)'!U36,"")),""))</f>
        <v/>
      </c>
      <c r="DU36" s="16" t="str">
        <f>IF(OR($F36="Equity - Publicly Traded", $F36="Equity - Private"), IF($A36&lt;&gt;"",IF(IFERROR('6. Position (at entry)'!V36,"")="", "",IFERROR('6. Position (at entry)'!V36,"")),""), IF($A36&lt;&gt;"",IF(IFERROR('6. Position (at entry)'!V36,"")="", "",IFERROR('6. Position (at entry)'!V36,"")),""))</f>
        <v/>
      </c>
      <c r="DV36" s="239" t="str">
        <f>IF(OR($F36="Equity - Publicly Traded", $F36="Equity - Private"), IF($A36&lt;&gt;"",IF(IFERROR('6. Position (at entry)'!W36,"")="", "",IFERROR('6. Position (at entry)'!W36,"")),""), IF($A36&lt;&gt;"",IF(IFERROR('6. Position (at entry)'!W36,"")="", "",IFERROR('6. Position (at entry)'!W36,"")),""))</f>
        <v/>
      </c>
      <c r="DW36" s="239" t="str">
        <f>IF(OR($F36="Equity - Publicly Traded", $F36="Equity - Private"), IF($A36&lt;&gt;"",IF(IFERROR('6. Position (at entry)'!X36,"")="", "",IFERROR('6. Position (at entry)'!X36,"")),""), IF($A36&lt;&gt;"",IF(IFERROR('6. Position (at entry)'!X36,"")="", "",IFERROR('6. Position (at entry)'!X36,"")),""))</f>
        <v/>
      </c>
      <c r="DX36" s="239" t="str">
        <f>IF(OR($F36="Equity - Publicly Traded", $F36="Equity - Private"), IF($A36&lt;&gt;"",IF(IFERROR('6. Position (at entry)'!Y36,"")="", "",IFERROR('6. Position (at entry)'!Y36,"")),""), IF($A36&lt;&gt;"",IF(IFERROR('6. Position (at entry)'!Y36,"")="", "",IFERROR('6. Position (at entry)'!Y36,"")),""))</f>
        <v/>
      </c>
      <c r="DY36" s="360" t="str">
        <f>IF($A36&lt;&gt;"",IF(IFERROR('6. Position (at entry)'!Z36,"")="", "",IFERROR('6. Position (at entry)'!Z36,"")),"")</f>
        <v/>
      </c>
      <c r="DZ36" s="76" t="str">
        <f>IF($A36&lt;&gt;"",IF(IFERROR('6. Position (at entry)'!AA36,"")="", "",IFERROR('6. Position (at entry)'!AA36,"")),"")</f>
        <v/>
      </c>
      <c r="EA36" s="76" t="str">
        <f>IF($A36&lt;&gt;"",IF(IFERROR('6. Position (at entry)'!AB36,"")="", "",IFERROR('6. Position (at entry)'!AB36,"")),"")</f>
        <v/>
      </c>
      <c r="EB36" s="78" t="str">
        <f>IF($A36&lt;&gt;"",IF(IFERROR('6. Position (at entry)'!AC36,"")="", "",IFERROR('6. Position (at entry)'!AC36,"")),"")</f>
        <v/>
      </c>
      <c r="EC36" s="78" t="str">
        <f>IF($A36&lt;&gt;"",IF(IFERROR('6. Position (at entry)'!AD36,"")="", "",IFERROR('6. Position (at entry)'!AD36,"")),"")</f>
        <v/>
      </c>
      <c r="ED36" s="226" t="str">
        <f>IF($A36&lt;&gt;"",IF(IFERROR('6. Position (at entry)'!AE36,"")="", "",IFERROR('6. Position (at entry)'!AE36,"")),"")</f>
        <v/>
      </c>
      <c r="EE36" s="80" t="str">
        <f>IF($A36&lt;&gt;"",IF(IFERROR('6. Position (at entry)'!AF36,"")="", "",IFERROR('6. Position (at entry)'!AF36,"")),"")</f>
        <v/>
      </c>
      <c r="EF36" s="80" t="str">
        <f>IF($A36&lt;&gt;"",IF(IFERROR('6. Position (at entry)'!AG36,"")="", "",IFERROR('6. Position (at entry)'!AG36,"")),"")</f>
        <v/>
      </c>
      <c r="EG36" s="80" t="str">
        <f>IF($A36&lt;&gt;"",IF(IFERROR('6. Position (at entry)'!AH36,"")="", "",IFERROR('6. Position (at entry)'!AH36,"")),"")</f>
        <v/>
      </c>
      <c r="EH36" s="360" t="str">
        <f>IF($A36&lt;&gt;"",IF(IFERROR('6. Position (at entry)'!AI36,"")="", "",IFERROR('6. Position (at entry)'!AI36,"")),"")</f>
        <v/>
      </c>
    </row>
    <row r="37" spans="1:138" ht="15" customHeight="1" x14ac:dyDescent="0.2">
      <c r="A37" s="16" t="str">
        <f>IF(ISBLANK('6. Position (at entry)'!A37), "", '6. Position (at entry)'!A37)</f>
        <v/>
      </c>
      <c r="B37" s="347" t="str">
        <f>IF($A37&lt;&gt;"",IF(IFERROR('6. Position (at entry)'!B37,"")="", "Mandatory: Tab 6",IFERROR('6. Position (at entry)'!B37,"")),"")</f>
        <v/>
      </c>
      <c r="C37" s="16" t="str">
        <f>IF($A37&lt;&gt;"",IF(IFERROR(VLOOKUP($A37, '4. Company (at entry)'!$1:$1048576,2,FALSE),"")="","Mandatory: Tab 4",IFERROR(VLOOKUP($A37, '4. Company (at entry)'!$1:$1048576,2,FALSE),"")), "")</f>
        <v/>
      </c>
      <c r="D37" s="16" t="str">
        <f>IF($A37&lt;&gt;"",IF(IFERROR('7. Position (current_at exit)'!D37,"")="", "Mandatory: Tab 7",IFERROR('7. Position (current_at exit)'!D37,"")),"")</f>
        <v/>
      </c>
      <c r="E37" s="16" t="str">
        <f>IF($A37&lt;&gt;"",IF(IFERROR('7. Position (current_at exit)'!E37,"")="", "Mandatory: Tab 7",IFERROR('7. Position (current_at exit)'!E37,"")),"")</f>
        <v/>
      </c>
      <c r="F37" s="16" t="str">
        <f>IF($A37&lt;&gt;"",IF(IFERROR('6. Position (at entry)'!D37,"")="", "Mandatory: Tab 6",IFERROR('6. Position (at entry)'!D37,"")),"")</f>
        <v/>
      </c>
      <c r="G37" s="16" t="str">
        <f>IF($A37&lt;&gt;"",IF(IFERROR('6. Position (at entry)'!E37,"")="", "Mandatory: Tab 6",IFERROR('6. Position (at entry)'!E37,"")),"")</f>
        <v/>
      </c>
      <c r="H37" s="16" t="str">
        <f>IF($A37&lt;&gt;"",IF(IFERROR('6. Position (at entry)'!F37,"")="", "Mandatory: Tab 6",IFERROR('6. Position (at entry)'!F37,"")),"")</f>
        <v/>
      </c>
      <c r="I37" s="16" t="str">
        <f>IF($A37&lt;&gt;"",IF(IFERROR('6. Position (at entry)'!G37,"")="", "Mandatory: Tab 6",IFERROR('6. Position (at entry)'!G37,"")),"")</f>
        <v/>
      </c>
      <c r="J37" s="16" t="str">
        <f>IF($A37&lt;&gt;"",IF(IFERROR('6. Position (at entry)'!H37,"")="", "Mandatory: Tab 6",IFERROR('6. Position (at entry)'!H37,"")),"")</f>
        <v/>
      </c>
      <c r="K37" s="159" t="str">
        <f>IF($A37&lt;&gt;"",IF(IFERROR('6. Position (at entry)'!I37,"")="", "Mandatory: Tab 6",IFERROR('6. Position (at entry)'!I37,"")),"")</f>
        <v/>
      </c>
      <c r="L37" s="16" t="str">
        <f>IF($A37&lt;&gt;"",IF(IFERROR('6. Position (at entry)'!J37,"")="", "Mandatory: Tab 6",IFERROR('6. Position (at entry)'!J37,"")),"")</f>
        <v/>
      </c>
      <c r="M37" s="16" t="str">
        <f>IF($A37&lt;&gt;"",IF(IFERROR('6. Position (at entry)'!K37,"")="", "Mandatory: Tab 6",IFERROR('6. Position (at entry)'!K37,"")),"")</f>
        <v/>
      </c>
      <c r="N37" s="16" t="str">
        <f>IF($A37&lt;&gt;"",IF(IFERROR('6. Position (at entry)'!L37,"")="", "",IFERROR('6. Position (at entry)'!L37,"")),"")</f>
        <v/>
      </c>
      <c r="O37" s="360" t="str">
        <f>IF($A37&lt;&gt;"",IF(IFERROR('6. Position (at entry)'!M37,"")="", "",IFERROR('6. Position (at entry)'!M37,"")),"")</f>
        <v/>
      </c>
      <c r="P37" s="16" t="str">
        <f>IF($A37&lt;&gt;"",IF(IFERROR(VLOOKUP($A37,'5. Company (current_at exit)'!$1:$1048576,3,FALSE),"")="","",IFERROR(VLOOKUP($A37,'5. Company (current_at exit)'!$1:$1048576,3,FALSE),"")), "")</f>
        <v/>
      </c>
      <c r="Q37" s="16" t="str">
        <f>IF($A37&lt;&gt;"",IF(IFERROR(VLOOKUP($A37,'5. Company (current_at exit)'!$1:$1048576,4,FALSE),"")="","",IFERROR(VLOOKUP($A37,'5. Company (current_at exit)'!$1:$1048576,4,FALSE),"")), "")</f>
        <v/>
      </c>
      <c r="R37" s="16" t="str">
        <f>IF($A37&lt;&gt;"",IF(IFERROR(VLOOKUP($A37,'5. Company (current_at exit)'!$1:$1048576,5,FALSE),"")="","",IFERROR(VLOOKUP($A37,'5. Company (current_at exit)'!$1:$1048576,5,FALSE),"")), "")</f>
        <v/>
      </c>
      <c r="S37" s="16" t="str">
        <f>IF($A37&lt;&gt;"",IF(IFERROR(VLOOKUP($A37,'5. Company (current_at exit)'!$1:$1048576,6,FALSE),"")="","",IFERROR(VLOOKUP($A37,'5. Company (current_at exit)'!$1:$1048576,6,FALSE),"")), "")</f>
        <v/>
      </c>
      <c r="T37" s="16" t="str">
        <f>IF($A37&lt;&gt;"",IF(IFERROR(VLOOKUP($A37,'5. Company (current_at exit)'!$1:$1048576,7,FALSE),"")="","Mandatory: Tab 5",IFERROR(VLOOKUP($A37,'5. Company (current_at exit)'!$1:$1048576,7,FALSE),"")), "")</f>
        <v/>
      </c>
      <c r="U37" s="72" t="str">
        <f>IF($A37&lt;&gt;"",IF(IFERROR(VLOOKUP($A37,'5. Company (current_at exit)'!$1:$1048576,8,FALSE),"")="","Mandatory: Tab 5",IFERROR(VLOOKUP($A37,'5. Company (current_at exit)'!$1:$1048576,8,FALSE),"")), "")</f>
        <v/>
      </c>
      <c r="V37" s="16" t="str">
        <f>IF($A37&lt;&gt;"",IF(IFERROR(VLOOKUP($A37,'5. Company (current_at exit)'!$1:$1048576,9,FALSE),"")="","",IFERROR(VLOOKUP($A37,'5. Company (current_at exit)'!$1:$1048576,9,FALSE),"")), "")</f>
        <v/>
      </c>
      <c r="W37" s="16" t="str">
        <f>IF($A37&lt;&gt;"",IF(IFERROR(VLOOKUP($A37,'5. Company (current_at exit)'!$1:$1048576,10,FALSE),"")="","Mandatory: Tab 5",IFERROR(VLOOKUP($A37,'5. Company (current_at exit)'!$1:$1048576,10,FALSE),"")), "")</f>
        <v/>
      </c>
      <c r="X37" s="73" t="str">
        <f>IF($A37&lt;&gt;"",IF(IFERROR(VLOOKUP($A37,'5. Company (current_at exit)'!$1:$1048576,11,FALSE),"")="","Mandatory: Tab 5",IFERROR(VLOOKUP($A37,'5. Company (current_at exit)'!$1:$1048576,11,FALSE),"")), "")</f>
        <v/>
      </c>
      <c r="Y37" s="73" t="str">
        <f>IF($A37&lt;&gt;"",IF(IFERROR(VLOOKUP($A37,'5. Company (current_at exit)'!$1:$1048576,12,FALSE),"")="","",IFERROR(VLOOKUP($A37,'5. Company (current_at exit)'!$1:$1048576,12,FALSE),"")), "")</f>
        <v/>
      </c>
      <c r="Z37" s="73" t="str">
        <f>IF($A37&lt;&gt;"",IF(IFERROR(VLOOKUP($A37,'5. Company (current_at exit)'!$1:$1048576,13,FALSE),"")="","",IFERROR(VLOOKUP($A37,'5. Company (current_at exit)'!$1:$1048576,13,FALSE),"")), "")</f>
        <v/>
      </c>
      <c r="AA37" s="16" t="str">
        <f>IF($A37&lt;&gt;"",IF(IFERROR(VLOOKUP($A37,'5. Company (current_at exit)'!$1:$1048576,14,FALSE),"")="","Mandatory: Tab 5",IFERROR(VLOOKUP($A37,'5. Company (current_at exit)'!$1:$1048576,14,FALSE),"")), "")</f>
        <v/>
      </c>
      <c r="AB37" s="16" t="str">
        <f>IF($A37&lt;&gt;"",IF(IFERROR(VLOOKUP($A37,'5. Company (current_at exit)'!$1:$1048576,15,FALSE),"")="","Mandatory: Tab 5",IFERROR(VLOOKUP($A37,'5. Company (current_at exit)'!$1:$1048576,15,FALSE),"")), "")</f>
        <v/>
      </c>
      <c r="AC37" s="76" t="str">
        <f>IF($A37&lt;&gt;"",IF(IFERROR(VLOOKUP($A37,'5. Company (current_at exit)'!$1:$1048576,16,FALSE),"")="","",IFERROR(VLOOKUP($A37,'5. Company (current_at exit)'!$1:$1048576,16,FALSE),"")), "")</f>
        <v/>
      </c>
      <c r="AD37" s="16" t="str">
        <f>IF($A37&lt;&gt;"",IF(IFERROR(VLOOKUP($A37,'5. Company (current_at exit)'!$1:$1048576,17,FALSE),"")="","",IFERROR(VLOOKUP($A37,'5. Company (current_at exit)'!$1:$1048576,17,FALSE),"")), "")</f>
        <v/>
      </c>
      <c r="AE37" s="401" t="str">
        <f>IF($A37&lt;&gt;"",IF(IFERROR(VLOOKUP($A37,'5. Company (current_at exit)'!$1:$1048576,18,FALSE),"")="","",IFERROR(VLOOKUP($A37,'5. Company (current_at exit)'!$1:$1048576,18,FALSE),"")), "")</f>
        <v/>
      </c>
      <c r="AF37" s="16" t="str">
        <f>IF($A37&lt;&gt;"",IF(IFERROR(VLOOKUP($A37,'5. Company (current_at exit)'!$1:$1048576,19,FALSE),"")="","Mandatory: Tab 5",IFERROR(VLOOKUP($A37,'5. Company (current_at exit)'!$1:$1048576,19,FALSE),"")), "")</f>
        <v/>
      </c>
      <c r="AG37" s="159" t="str">
        <f>IF($AF37="Yes",IF($A37&lt;&gt;"",IF(IFERROR(VLOOKUP($A37,'5. Company (current_at exit)'!$1:$1048576,20,FALSE),"")="","Mandatory: Tab 5",IFERROR(VLOOKUP($A37,'5. Company (current_at exit)'!$1:$1048576,20,FALSE),"")), ""),IF($A37&lt;&gt;"",IF(IFERROR(VLOOKUP($A37,'5. Company (current_at exit)'!$1:$1048576,20,FALSE),"")="","",IFERROR(VLOOKUP($A37,'5. Company (current_at exit)'!$1:$1048576,20,FALSE),"")), ""))</f>
        <v/>
      </c>
      <c r="AH37" s="159" t="str">
        <f>IF($AF37="Yes",IF($A37&lt;&gt;"",IF(IFERROR(VLOOKUP($A37,'5. Company (current_at exit)'!$1:$1048576,21,FALSE),"")="","Mandatory: Tab 5",IFERROR(VLOOKUP($A37,'5. Company (current_at exit)'!$1:$1048576,21,FALSE),"")), ""),IF($A37&lt;&gt;"",IF(IFERROR(VLOOKUP($A37,'5. Company (current_at exit)'!$1:$1048576,21,FALSE),"")="","",IFERROR(VLOOKUP($A37,'5. Company (current_at exit)'!$1:$1048576,21,FALSE),"")), ""))</f>
        <v/>
      </c>
      <c r="AI37" s="69" t="str">
        <f>IF($AF37="Yes",IF($A37&lt;&gt;"",IF(IFERROR(VLOOKUP($A37,'5. Company (current_at exit)'!$1:$1048576,22,FALSE),"")="","Mandatory: Tab 5",IFERROR(VLOOKUP($A37,'5. Company (current_at exit)'!$1:$1048576,22,FALSE),"")), ""),IF($A37&lt;&gt;"",IF(IFERROR(VLOOKUP($A37,'5. Company (current_at exit)'!$1:$1048576,22,FALSE),"")="","",IFERROR(VLOOKUP($A37,'5. Company (current_at exit)'!$1:$1048576,22,FALSE),"")), ""))</f>
        <v/>
      </c>
      <c r="AJ37" s="69" t="str">
        <f>IF($AF37="Yes",IF($A37&lt;&gt;"",IF(IFERROR(VLOOKUP($A37,'5. Company (current_at exit)'!$1:$1048576,23,FALSE),"")="","Mandatory: Tab 5",IFERROR(VLOOKUP($A37,'5. Company (current_at exit)'!$1:$1048576,23,FALSE),"")), ""),IF($A37&lt;&gt;"",IF(IFERROR(VLOOKUP($A37,'5. Company (current_at exit)'!$1:$1048576,23,FALSE),"")="","",IFERROR(VLOOKUP($A37,'5. Company (current_at exit)'!$1:$1048576,23,FALSE),"")), ""))</f>
        <v/>
      </c>
      <c r="AK37" s="159" t="str">
        <f>IF($AF37="Yes",IF($A37&lt;&gt;"",IF(IFERROR(VLOOKUP($A37,'5. Company (current_at exit)'!$1:$1048576,24,FALSE),"")="","",IFERROR(VLOOKUP($A37,'5. Company (current_at exit)'!$1:$1048576,24,FALSE),"")), ""),IF($A37&lt;&gt;"",IF(IFERROR(VLOOKUP($A37,'5. Company (current_at exit)'!$1:$1048576,24,FALSE),"")="","",IFERROR(VLOOKUP($A37,'5. Company (current_at exit)'!$1:$1048576,24,FALSE),"")), ""))</f>
        <v/>
      </c>
      <c r="AL37" s="403" t="str">
        <f>IF($A37&lt;&gt;"",IF(IFERROR(VLOOKUP($A37,'5. Company (current_at exit)'!$1:$1048576,25,FALSE),"")="","",IFERROR(VLOOKUP($A37,'5. Company (current_at exit)'!$1:$1048576,25,FALSE),"")), "")</f>
        <v/>
      </c>
      <c r="AM37" s="17" t="str">
        <f>IF($A37&lt;&gt;"",IF(IFERROR(VLOOKUP($A37,'5. Company (current_at exit)'!$1:$1048576,26,FALSE),"")="","Mandatory: Tab 5",IFERROR(VLOOKUP($A37,'5. Company (current_at exit)'!$1:$1048576,26,FALSE),"")), "")</f>
        <v/>
      </c>
      <c r="AN37" s="17" t="str">
        <f>IF($A37&lt;&gt;"",IF(IFERROR(VLOOKUP($A37,'5. Company (current_at exit)'!$1:$1048576,27,FALSE),"")="","Mandatory: Tab 5",IFERROR(VLOOKUP($A37,'5. Company (current_at exit)'!$1:$1048576,27,FALSE),"")), "")</f>
        <v/>
      </c>
      <c r="AO37" s="17" t="str">
        <f>IF($A37&lt;&gt;"",IF(IFERROR(VLOOKUP($A37,'5. Company (current_at exit)'!$1:$1048576,28,FALSE),"")="","Mandatory: Tab 5",IFERROR(VLOOKUP($A37,'5. Company (current_at exit)'!$1:$1048576,28,FALSE),"")), "")</f>
        <v/>
      </c>
      <c r="AP37" s="17" t="str">
        <f>IF($A37&lt;&gt;"",IF(IFERROR(VLOOKUP($A37,'5. Company (current_at exit)'!$1:$1048576,29,FALSE),"")="","Mandatory: Tab 5",IFERROR(VLOOKUP($A37,'5. Company (current_at exit)'!$1:$1048576,29,FALSE),"")), "")</f>
        <v/>
      </c>
      <c r="AQ37" s="17" t="str">
        <f>IF($A37&lt;&gt;"",IF(IFERROR(VLOOKUP($A37,'5. Company (current_at exit)'!$1:$1048576,30,FALSE),"")="","Mandatory: Tab 5",IFERROR(VLOOKUP($A37,'5. Company (current_at exit)'!$1:$1048576,30,FALSE),"")), "")</f>
        <v/>
      </c>
      <c r="AR37" s="17" t="str">
        <f>IF($A37&lt;&gt;"",IF(IFERROR(VLOOKUP($A37,'5. Company (current_at exit)'!$1:$1048576,31,FALSE),"")="","Mandatory: Tab 5",IFERROR(VLOOKUP($A37,'5. Company (current_at exit)'!$1:$1048576,31,FALSE),"")), "")</f>
        <v/>
      </c>
      <c r="AS37" s="17" t="str">
        <f>IF($A37&lt;&gt;"",IF(IFERROR(VLOOKUP($A37,'5. Company (current_at exit)'!$1:$1048576,32,FALSE),"")="","Mandatory: Tab 5",IFERROR(VLOOKUP($A37,'5. Company (current_at exit)'!$1:$1048576,32,FALSE),"")), "")</f>
        <v/>
      </c>
      <c r="AT37" s="17" t="str">
        <f>IF($A37&lt;&gt;"",IF(IFERROR(VLOOKUP($A37,'5. Company (current_at exit)'!$1:$1048576,33,FALSE),"")="","Mandatory: Tab 5",IFERROR(VLOOKUP($A37,'5. Company (current_at exit)'!$1:$1048576,33,FALSE),"")), "")</f>
        <v/>
      </c>
      <c r="AU37" s="17" t="str">
        <f>IF($A37&lt;&gt;"",IF(IFERROR(VLOOKUP($A37,'5. Company (current_at exit)'!$1:$1048576,34,FALSE),"")="","",IFERROR(VLOOKUP($A37,'5. Company (current_at exit)'!$1:$1048576,34,FALSE),"")), "")</f>
        <v/>
      </c>
      <c r="AV37" s="241" t="str">
        <f>IF($A37&lt;&gt;"",IF(IFERROR(VLOOKUP($A37,'5. Company (current_at exit)'!$1:$1048576,35,FALSE),"")="","",IFERROR(VLOOKUP($A37,'5. Company (current_at exit)'!$1:$1048576,35,FALSE),"")), "")</f>
        <v/>
      </c>
      <c r="AW37" s="17" t="str">
        <f>IF($D37="Fully Exited",IF($A37&lt;&gt;"",IF(IFERROR(VLOOKUP($A37,'5. Company (current_at exit)'!$1:$1048576,36,FALSE),"")="","",IFERROR(VLOOKUP($A37,'5. Company (current_at exit)'!$1:$1048576,36,FALSE),"")), ""),IF($A37&lt;&gt;"",IF(IFERROR(VLOOKUP($A37,'5. Company (current_at exit)'!$1:$1048576,36,FALSE),"")="","",IFERROR(VLOOKUP($A37,'5. Company (current_at exit)'!$1:$1048576,36,FALSE),"")), ""))</f>
        <v/>
      </c>
      <c r="AX37" s="239" t="str">
        <f>IF($A37&lt;&gt;"",IF(IFERROR(VLOOKUP($A37,'5. Company (current_at exit)'!$1:$1048576,37,FALSE),"")="","",IFERROR(VLOOKUP($A37,'5. Company (current_at exit)'!$1:$1048576,37,FALSE),"")), "")</f>
        <v/>
      </c>
      <c r="AY37" s="204" t="str">
        <f>IF($A37&lt;&gt;"",IF(IFERROR(VLOOKUP($A37,'5. Company (current_at exit)'!$1:$1048576,38,FALSE),"")="","",IFERROR(VLOOKUP($A37,'5. Company (current_at exit)'!$1:$1048576,38,FALSE),"")), "")</f>
        <v/>
      </c>
      <c r="AZ37" s="244" t="str">
        <f>IF($A37&lt;&gt;"",IF(IFERROR(VLOOKUP($A37,'5. Company (current_at exit)'!$1:$1048576,39,FALSE),"")="","",IFERROR(VLOOKUP($A37,'5. Company (current_at exit)'!$1:$1048576,39,FALSE),"")), "")</f>
        <v/>
      </c>
      <c r="BA37" s="244" t="str">
        <f>IF($A37&lt;&gt;"",IF(IFERROR(VLOOKUP($A37,'5. Company (current_at exit)'!$1:$1048576,40,FALSE),"")="","",IFERROR(VLOOKUP($A37,'5. Company (current_at exit)'!$1:$1048576,40,FALSE),"")), "")</f>
        <v/>
      </c>
      <c r="BB37" s="244" t="str">
        <f>IF($A37&lt;&gt;"",IF(IFERROR(VLOOKUP($A37,'5. Company (current_at exit)'!$1:$1048576,41,FALSE),"")="","",IFERROR(VLOOKUP($A37,'5. Company (current_at exit)'!$1:$1048576,41,FALSE),"")), "")</f>
        <v/>
      </c>
      <c r="BC37" s="76" t="str">
        <f>IF($A37&lt;&gt;"",IF(IFERROR(VLOOKUP($A37,'5. Company (current_at exit)'!$1:$1048576,42,FALSE),"")="","",IFERROR(VLOOKUP($A37,'5. Company (current_at exit)'!$1:$1048576,42,FALSE),"")), "")</f>
        <v/>
      </c>
      <c r="BD37" s="76" t="str">
        <f>IF($A37&lt;&gt;"",IF(IFERROR(VLOOKUP($A37,'5. Company (current_at exit)'!$1:$1048576,43,FALSE),"")="","",IFERROR(VLOOKUP($A37,'5. Company (current_at exit)'!$1:$1048576,43,FALSE),"")), "")</f>
        <v/>
      </c>
      <c r="BE37" s="239" t="str">
        <f>IF($A37&lt;&gt;"",IF(IFERROR(VLOOKUP($A37,'5. Company (current_at exit)'!$1:$1048576,44,FALSE),"")="","",IFERROR(VLOOKUP($A37,'5. Company (current_at exit)'!$1:$1048576,44,FALSE),"")), "")</f>
        <v/>
      </c>
      <c r="BF37" s="239" t="str">
        <f>IF($A37&lt;&gt;"",IF(IFERROR(VLOOKUP($A37,'5. Company (current_at exit)'!$1:$1048576,45,FALSE),"")="","",IFERROR(VLOOKUP($A37,'5. Company (current_at exit)'!$1:$1048576,45,FALSE),"")), "")</f>
        <v/>
      </c>
      <c r="BG37" s="239" t="str">
        <f>IF($A37&lt;&gt;"",IF(IFERROR(VLOOKUP($A37,'5. Company (current_at exit)'!$1:$1048576,46,FALSE),"")="","",IFERROR(VLOOKUP($A37,'5. Company (current_at exit)'!$1:$1048576,46,FALSE),"")), "")</f>
        <v/>
      </c>
      <c r="BH37" s="239" t="str">
        <f>IF($A37&lt;&gt;"",IF(IFERROR(VLOOKUP($A37,'5. Company (current_at exit)'!$1:$1048576,47,FALSE),"")="","",IFERROR(VLOOKUP($A37,'5. Company (current_at exit)'!$1:$1048576,47,FALSE),"")), "")</f>
        <v/>
      </c>
      <c r="BI37" s="239" t="str">
        <f>IF($A37&lt;&gt;"",IF(IFERROR(VLOOKUP($A37,'5. Company (current_at exit)'!$1:$1048576,48,FALSE),"")="","",IFERROR(VLOOKUP($A37,'5. Company (current_at exit)'!$1:$1048576,48,FALSE),"")), "")</f>
        <v/>
      </c>
      <c r="BJ37" s="360" t="str">
        <f>IF($A37&lt;&gt;"",IF(IFERROR(VLOOKUP($A37,'5. Company (current_at exit)'!$1:$1048576,49,FALSE),"")="","",IFERROR(VLOOKUP($A37,'5. Company (current_at exit)'!$1:$1048576,49,FALSE),"")), "")</f>
        <v/>
      </c>
      <c r="BK37" s="76" t="str">
        <f>IF($A37&lt;&gt;"",IF(IFERROR(VLOOKUP($A37,'5. Company (current_at exit)'!$1:$1048576,50,FALSE),"")="","Mandatory: Tab 5",IFERROR(VLOOKUP($A37,'5. Company (current_at exit)'!$1:$1048576,50,FALSE),"")), "")</f>
        <v/>
      </c>
      <c r="BL37" s="483" t="str">
        <f>IF($A37&lt;&gt;"",IF(IFERROR(VLOOKUP($A37,'5. Company (current_at exit)'!$1:$1048576,51,FALSE),"")="","Mandatory: Tab 5",IFERROR(VLOOKUP($A37,'5. Company (current_at exit)'!$1:$1048576,51,FALSE),"")), "")</f>
        <v/>
      </c>
      <c r="BM37" s="483" t="str">
        <f>IF($A37&lt;&gt;"",IF(IFERROR(VLOOKUP($A37,'5. Company (current_at exit)'!$1:$1048576,52,FALSE),"")="","Mandatory: Tab 5",IFERROR(VLOOKUP($A37,'5. Company (current_at exit)'!$1:$1048576,52,FALSE),"")), "")</f>
        <v/>
      </c>
      <c r="BN37" s="483" t="str">
        <f>IF($A37&lt;&gt;"",IF(IFERROR(VLOOKUP($A37,'5. Company (current_at exit)'!$1:$1048576,53,FALSE),"")="","Mandatory: Tab 5",IFERROR(VLOOKUP($A37,'5. Company (current_at exit)'!$1:$1048576,53,FALSE),"")), "")</f>
        <v/>
      </c>
      <c r="BO37" s="360" t="str">
        <f>IF($A37&lt;&gt;"",IF(IFERROR(VLOOKUP($A37,'5. Company (current_at exit)'!$1:$1048576,54,FALSE),"")="","",IFERROR(VLOOKUP($A37,'5. Company (current_at exit)'!$1:$1048576,54,FALSE),"")), "")</f>
        <v/>
      </c>
      <c r="BP37" s="17" t="str">
        <f>IF($A37&lt;&gt;"",IF(IFERROR(VLOOKUP($A37, '4. Company (at entry)'!$1:$1048576,3,FALSE),"")="","Mandatory: Tab 4",IFERROR(VLOOKUP($A37, '4. Company (at entry)'!$1:$1048576,3,FALSE),"")), "")</f>
        <v/>
      </c>
      <c r="BQ37" s="17" t="str">
        <f>IF($A37&lt;&gt;"",IF(IFERROR(VLOOKUP($A37, '4. Company (at entry)'!$1:$1048576,4,FALSE),"")="","Mandatory: Tab 4",IFERROR(VLOOKUP($A37, '4. Company (at entry)'!$1:$1048576,4,FALSE),"")), "")</f>
        <v/>
      </c>
      <c r="BR37" s="17" t="str">
        <f>IF($A37&lt;&gt;"",IF(IFERROR(VLOOKUP($A37, '4. Company (at entry)'!$1:$1048576,5,FALSE),"")="","Mandatory: Tab 4",IFERROR(VLOOKUP($A37, '4. Company (at entry)'!$1:$1048576,5,FALSE),"")), "")</f>
        <v/>
      </c>
      <c r="BS37" s="17" t="str">
        <f>IF($A37&lt;&gt;"",IF(IFERROR(VLOOKUP($A37, '4. Company (at entry)'!$1:$1048576,6,FALSE),"")="","Mandatory: Tab 4",IFERROR(VLOOKUP($A37, '4. Company (at entry)'!$1:$1048576,6,FALSE),"")), "")</f>
        <v/>
      </c>
      <c r="BT37" s="17" t="str">
        <f>IF($A37&lt;&gt;"",IF(IFERROR(VLOOKUP($A37, '4. Company (at entry)'!$1:$1048576,7,FALSE),"")="","Mandatory: Tab 4",IFERROR(VLOOKUP($A37, '4. Company (at entry)'!$1:$1048576,7,FALSE),"")), "")</f>
        <v/>
      </c>
      <c r="BU37" s="17" t="str">
        <f>IF($A37&lt;&gt;"",IF(IFERROR(VLOOKUP($A37, '4. Company (at entry)'!$1:$1048576,8,FALSE),"")="","Mandatory: Tab 4",IFERROR(VLOOKUP($A37, '4. Company (at entry)'!$1:$1048576,8,FALSE),"")), "")</f>
        <v/>
      </c>
      <c r="BV37" s="17" t="str">
        <f>IF($A37&lt;&gt;"",IF(IFERROR(VLOOKUP($A37, '4. Company (at entry)'!$1:$1048576,9,FALSE),"")="","Mandatory: Tab 4",IFERROR(VLOOKUP($A37, '4. Company (at entry)'!$1:$1048576,9,FALSE),"")), "")</f>
        <v/>
      </c>
      <c r="BW37" s="17" t="str">
        <f>IF($A37&lt;&gt;"",IF(IFERROR(VLOOKUP($A37, '4. Company (at entry)'!$1:$1048576,10,FALSE),"")="","",IFERROR(VLOOKUP($A37, '4. Company (at entry)'!$1:$1048576,10,FALSE),"")), "")</f>
        <v/>
      </c>
      <c r="BX37" s="208" t="str">
        <f>IF($A37&lt;&gt;"",IF(IFERROR(VLOOKUP($A37, '4. Company (at entry)'!$1:$1048576,11,FALSE),"")="","",IFERROR(VLOOKUP($A37, '4. Company (at entry)'!$1:$1048576,11,FALSE),"")), "")</f>
        <v/>
      </c>
      <c r="BY37" s="17" t="str">
        <f>IF($A37&lt;&gt;"",IF(IFERROR(VLOOKUP($A37, '4. Company (at entry)'!$1:$1048576,12,FALSE),"")="","",IFERROR(VLOOKUP($A37, '4. Company (at entry)'!$1:$1048576,12,FALSE),"")), "")</f>
        <v/>
      </c>
      <c r="BZ37" s="360" t="str">
        <f>IF($A37&lt;&gt;"",IF(IFERROR(VLOOKUP($A37, '4. Company (at entry)'!$1:$1048576,13,FALSE),"")="","",IFERROR(VLOOKUP($A37, '4. Company (at entry)'!$1:$1048576,13,FALSE),"")), "")</f>
        <v/>
      </c>
      <c r="CA37" s="17" t="str">
        <f>IF($A37&lt;&gt;"",IF(IFERROR('7. Position (current_at exit)'!F37,"")="", "Mandatory: Tab 7",IFERROR('7. Position (current_at exit)'!F37,"")),"")</f>
        <v/>
      </c>
      <c r="CB37" s="17" t="str">
        <f>IF($D37&lt;&gt;"Pending, Subsequently Closed",IF($A37&lt;&gt;"",IF(IFERROR('7. Position (current_at exit)'!G37,"")="", "Mandatory: Tab 7",IFERROR('7. Position (current_at exit)'!G37,"")),""), IF($A37&lt;&gt;"",IF(IFERROR('7. Position (current_at exit)'!G37,"")="", "",IFERROR('7. Position (current_at exit)'!G37,"")),""))</f>
        <v/>
      </c>
      <c r="CC37" s="17" t="str">
        <f>IF($D37&lt;&gt;"Pending, Subsequently Closed",IF($A37&lt;&gt;"",IF(IFERROR('7. Position (current_at exit)'!H37,"")="", "Mandatory: Tab 7",IFERROR('7. Position (current_at exit)'!H37,"")),""), IF($A37&lt;&gt;"",IF(IFERROR('7. Position (current_at exit)'!H37,"")="", "",IFERROR('7. Position (current_at exit)'!H37,"")),""))</f>
        <v/>
      </c>
      <c r="CD37" s="17" t="str">
        <f>IF($D37&lt;&gt;"Pending, Subsequently Closed",IF($A37&lt;&gt;"",IF(IFERROR('7. Position (current_at exit)'!I37,"")="", "Mandatory: Tab 7",IFERROR('7. Position (current_at exit)'!I37,"")),""), IF($A37&lt;&gt;"",IF(IFERROR('7. Position (current_at exit)'!I37,"")="", "",IFERROR('7. Position (current_at exit)'!I37,"")),""))</f>
        <v/>
      </c>
      <c r="CE37" s="17" t="str">
        <f>IF($D37&lt;&gt;"Pending, Subsequently Closed",IF($A37&lt;&gt;"",IF(IFERROR('7. Position (current_at exit)'!J37,"")="", "Mandatory: Tab 7",IFERROR('7. Position (current_at exit)'!J37,"")),""), IF($A37&lt;&gt;"",IF(IFERROR('7. Position (current_at exit)'!J37,"")="", "",IFERROR('7. Position (current_at exit)'!J37,"")),""))</f>
        <v/>
      </c>
      <c r="CF37" s="208" t="str">
        <f>IF($D37&lt;&gt;"Pending, Subsequently Closed",IF($A37&lt;&gt;"",IF(IFERROR('7. Position (current_at exit)'!K37,"")="", "Mandatory: Tab 7",IFERROR('7. Position (current_at exit)'!K37,"")),""), IF($A37&lt;&gt;"",IF(IFERROR('7. Position (current_at exit)'!K37,"")="", "",IFERROR('7. Position (current_at exit)'!K37,"")),""))</f>
        <v/>
      </c>
      <c r="CG37" s="186" t="str">
        <f>IF($D37&lt;&gt;"Pending, Subsequently Closed",IF($A37&lt;&gt;"",IF(IFERROR('7. Position (current_at exit)'!L37,"")="", "Mandatory: Tab 7",IFERROR('7. Position (current_at exit)'!L37,"")),""), IF($A37&lt;&gt;"",IF(IFERROR('7. Position (current_at exit)'!L37,"")="", "",IFERROR('7. Position (current_at exit)'!L37,"")),""))</f>
        <v/>
      </c>
      <c r="CH37" s="186" t="str">
        <f>IF($D37&lt;&gt;"Pending, Subsequently Closed",IF($A37&lt;&gt;"",IF(IFERROR('7. Position (current_at exit)'!M37,"")="", "Mandatory: Tab 7",IFERROR('7. Position (current_at exit)'!M37,"")),""), IF($A37&lt;&gt;"",IF(IFERROR('7. Position (current_at exit)'!M37,"")="", "",IFERROR('7. Position (current_at exit)'!M37,"")),""))</f>
        <v/>
      </c>
      <c r="CI37" s="186" t="str">
        <f>IF($D37&lt;&gt;"Pending, Subsequently Closed",IF($A37&lt;&gt;"",IF(IFERROR('7. Position (current_at exit)'!N37,"")="", "Mandatory: Tab 7",IFERROR('7. Position (current_at exit)'!N37,"")),""), IF($A37&lt;&gt;"",IF(IFERROR('7. Position (current_at exit)'!N37,"")="", "",IFERROR('7. Position (current_at exit)'!N37,"")),""))</f>
        <v/>
      </c>
      <c r="CJ37" s="408" t="str">
        <f>IF($D37&lt;&gt;"Pending, Subsequently Closed",IF($A37&lt;&gt;"",IF(IFERROR('7. Position (current_at exit)'!O37,"")="", "Mandatory: Tab 7",IFERROR('7. Position (current_at exit)'!O37,"")),""), IF($A37&lt;&gt;"",IF(IFERROR('7. Position (current_at exit)'!O37,"")="", "",IFERROR('7. Position (current_at exit)'!O37,"")),""))</f>
        <v/>
      </c>
      <c r="CK37" s="408" t="str">
        <f>IF($D37&lt;&gt;"Pending, Subsequently Closed",IF($A37&lt;&gt;"",IF(IFERROR('7. Position (current_at exit)'!P37,"")="", "Mandatory: Tab 7",IFERROR('7. Position (current_at exit)'!P37,"")),""), IF($A37&lt;&gt;"",IF(IFERROR('7. Position (current_at exit)'!P37,"")="", "",IFERROR('7. Position (current_at exit)'!P37,"")),""))</f>
        <v/>
      </c>
      <c r="CL37" s="360" t="str">
        <f>IF($A37&lt;&gt;"",IF(IFERROR('7. Position (current_at exit)'!Q37,"")="", "",IFERROR('7. Position (current_at exit)'!Q37,"")),"")</f>
        <v/>
      </c>
      <c r="CM37" s="18" t="str">
        <f>IF($F37&lt;&gt;"Debt",IF($A37&lt;&gt;"",IF(IFERROR('7. Position (current_at exit)'!R37,"")="", "Mandatory: Tab 7",IFERROR('7. Position (current_at exit)'!R37,"")),""), IF($A37&lt;&gt;"",IF(IFERROR('7. Position (current_at exit)'!R37,"")="", "",IFERROR('7. Position (current_at exit)'!R37,"")),""))</f>
        <v/>
      </c>
      <c r="CN37" s="18" t="str">
        <f>IF($F37&lt;&gt;"Debt",IF($A37&lt;&gt;"",IF(IFERROR('7. Position (current_at exit)'!S37,"")="", "Mandatory: Tab 7",IFERROR('7. Position (current_at exit)'!S37,"")),""), IF($A37&lt;&gt;"",IF(IFERROR('7. Position (current_at exit)'!S37,"")="", "",IFERROR('7. Position (current_at exit)'!S37,"")),""))</f>
        <v/>
      </c>
      <c r="CO37" s="17" t="str">
        <f>IF($F37&lt;&gt;"Debt",IF($A37&lt;&gt;"",IF(IFERROR('7. Position (current_at exit)'!T37,"")="", "Mandatory: Tab 7",IFERROR('7. Position (current_at exit)'!T37,"")),""), IF($A37&lt;&gt;"",IF(IFERROR('7. Position (current_at exit)'!T37,"")="", "",IFERROR('7. Position (current_at exit)'!T37,"")),""))</f>
        <v/>
      </c>
      <c r="CP37" s="17" t="str">
        <f>IF($A37&lt;&gt;"",IF(IFERROR('7. Position (current_at exit)'!U37,"")="", "Mandatory: Tab 7",IFERROR('7. Position (current_at exit)'!U37,"")),"")</f>
        <v/>
      </c>
      <c r="CQ37" s="17" t="str">
        <f>IF($F37&lt;&gt;"Debt",IF($A37&lt;&gt;"",IF(IFERROR('7. Position (current_at exit)'!V37,"")="", "Mandatory: Tab 7",IFERROR('7. Position (current_at exit)'!V37,"")),""), IF($A37&lt;&gt;"",IF(IFERROR('7. Position (current_at exit)'!V37,"")="", "",IFERROR('7. Position (current_at exit)'!V37,"")),""))</f>
        <v/>
      </c>
      <c r="CR37" s="16" t="str">
        <f>IF($F37&lt;&gt;"Debt",IF($A37&lt;&gt;"",IF(IFERROR('7. Position (current_at exit)'!W37,"")="", "",IFERROR('7. Position (current_at exit)'!W37,"")),""), IF($A37&lt;&gt;"",IF(IFERROR('7. Position (current_at exit)'!W37,"")="", "",IFERROR('7. Position (current_at exit)'!W37,"")),""))</f>
        <v/>
      </c>
      <c r="CS37" s="80" t="str">
        <f>IF($A37&lt;&gt;"",IF(IFERROR('7. Position (current_at exit)'!X37,"")="", "",IFERROR('7. Position (current_at exit)'!X37,"")),"")</f>
        <v/>
      </c>
      <c r="CT37" s="360" t="str">
        <f>IF($A37&lt;&gt;"",IF(IFERROR('7. Position (current_at exit)'!Y37,"")="", "",IFERROR('7. Position (current_at exit)'!Y37,"")),"")</f>
        <v/>
      </c>
      <c r="CU37" s="159" t="str">
        <f>IF(OR($D37="Fully Exited, No Escrow", $D37="Fully Exited, Escrow Pending", $D37="Fully Exited, Subsequently Closed"), IF($A37&lt;&gt;"",IF(IFERROR('7. Position (current_at exit)'!Z37,"")="", "Mandatory: Tab 7",IFERROR('7. Position (current_at exit)'!Z37,"")),""), IF($A37&lt;&gt;"",IF(IFERROR('7. Position (current_at exit)'!Z37,"")="", "",IFERROR('7. Position (current_at exit)'!Z37,"")),""))</f>
        <v/>
      </c>
      <c r="CV37" s="159" t="str">
        <f>IF(OR($D37="Fully Exited, No Escrow", $D37="Fully Exited, Escrow Pending", $D37="Fully Exited, Subsequently Closed"), IF($A37&lt;&gt;"",IF(IFERROR('7. Position (current_at exit)'!AA37,"")="", "Mandatory: Tab 7",IFERROR('7. Position (current_at exit)'!AA37,"")),""), IF($A37&lt;&gt;"",IF(IFERROR('7. Position (current_at exit)'!AA37,"")="", "",IFERROR('7. Position (current_at exit)'!AA37,"")),""))</f>
        <v/>
      </c>
      <c r="CW37" s="16" t="str">
        <f>IF($D37="Fully Exited",IF($A37&lt;&gt;"",IF(IFERROR('7. Position (current_at exit)'!AB37,"")="", "",IFERROR('7. Position (current_at exit)'!AB37,"")),""), IF($A37&lt;&gt;"",IF(IFERROR('7. Position (current_at exit)'!AB37,"")="", "",IFERROR('7. Position (current_at exit)'!AB37,"")),""))</f>
        <v/>
      </c>
      <c r="CX37" s="360" t="str">
        <f>IF($A37&lt;&gt;"",IF(IFERROR('7. Position (current_at exit)'!AC37,"")="", "",IFERROR('7. Position (current_at exit)'!AC37,"")),"")</f>
        <v/>
      </c>
      <c r="CY37" s="16" t="str">
        <f>IF($D37&lt;&gt;"Pending, Subsequently Closed",IF($A37&lt;&gt;"",IF(IFERROR('7. Position (current_at exit)'!AD37,"")="", "Mandatory: Tab 7",IFERROR('7. Position (current_at exit)'!AD37,"")),""), IF($A37&lt;&gt;"",IF(IFERROR('7. Position (current_at exit)'!AD37,"")="", "",IFERROR('7. Position (current_at exit)'!AD37,"")),""))</f>
        <v/>
      </c>
      <c r="CZ37" s="187" t="str">
        <f>IF($A37&lt;&gt;"",IF(IFERROR('7. Position (current_at exit)'!AE37,"")="", "",IFERROR('7. Position (current_at exit)'!AE37,"")),"")</f>
        <v/>
      </c>
      <c r="DA37" s="76" t="str">
        <f>IF($A37&lt;&gt;"",IF(IFERROR('7. Position (current_at exit)'!AF37,"")="", "",IFERROR('7. Position (current_at exit)'!AF37,"")),"")</f>
        <v/>
      </c>
      <c r="DB37" s="239" t="str">
        <f>IF($A37&lt;&gt;"",IF(IFERROR('7. Position (current_at exit)'!AG37,"")="", "",IFERROR('7. Position (current_at exit)'!AG37,"")),"")</f>
        <v/>
      </c>
      <c r="DC37" s="165" t="str">
        <f>IF($A37&lt;&gt;"",IF(IFERROR('7. Position (current_at exit)'!AH37,"")="", "",IFERROR('7. Position (current_at exit)'!AH37,"")),"")</f>
        <v/>
      </c>
      <c r="DD37" s="165" t="str">
        <f>IF($A37&lt;&gt;"",IF(IFERROR('7. Position (current_at exit)'!AI37,"")="", "",IFERROR('7. Position (current_at exit)'!AI37,"")),"")</f>
        <v/>
      </c>
      <c r="DE37" s="360" t="str">
        <f>IF($A37&lt;&gt;"",IF(IFERROR('7. Position (current_at exit)'!AJ37,"")="", "",IFERROR('7. Position (current_at exit)'!AJ37,"")),"")</f>
        <v/>
      </c>
      <c r="DF37" s="16" t="str">
        <f>IF($A37&lt;&gt;"",IF(IFERROR('7. Position (current_at exit)'!AK37,"")="", "",IFERROR('7. Position (current_at exit)'!AK37,"")),"")</f>
        <v/>
      </c>
      <c r="DG37" s="187" t="str">
        <f>IF($A37&lt;&gt;"",IF(IFERROR('7. Position (current_at exit)'!AL37,"")="", "",IFERROR('7. Position (current_at exit)'!AL37,"")),"")</f>
        <v/>
      </c>
      <c r="DH37" s="76" t="str">
        <f>IF($A37&lt;&gt;"",IF(IFERROR('7. Position (current_at exit)'!AM37,"")="", "",IFERROR('7. Position (current_at exit)'!AM37,"")),"")</f>
        <v/>
      </c>
      <c r="DI37" s="239" t="str">
        <f>IF($A37&lt;&gt;"",IF(IFERROR('7. Position (current_at exit)'!AN37,"")="", "",IFERROR('7. Position (current_at exit)'!AN37,"")),"")</f>
        <v/>
      </c>
      <c r="DJ37" s="165" t="str">
        <f>IF($A37&lt;&gt;"",IF(IFERROR('7. Position (current_at exit)'!AO37,"")="", "",IFERROR('7. Position (current_at exit)'!AO37,"")),"")</f>
        <v/>
      </c>
      <c r="DK37" s="165" t="str">
        <f>IF($A37&lt;&gt;"",IF(IFERROR('7. Position (current_at exit)'!AP37,"")="", "",IFERROR('7. Position (current_at exit)'!AP37,"")),"")</f>
        <v/>
      </c>
      <c r="DL37" s="360" t="str">
        <f>IF($A37&lt;&gt;"",IF(IFERROR('7. Position (current_at exit)'!AQ37,"")="", "",IFERROR('7. Position (current_at exit)'!AQ37,"")),"")</f>
        <v/>
      </c>
      <c r="DM37" s="17" t="str">
        <f>IF(OR($F37="Equity - Publicly Traded", $F37="Equity - Private"), IF($A37&lt;&gt;"",IF(IFERROR('6. Position (at entry)'!N37,"")="", "Mandatory: Tab 6",IFERROR('6. Position (at entry)'!N37,"")),""), IF($A37&lt;&gt;"",IF(IFERROR('6. Position (at entry)'!N37,"")="", "",IFERROR('6. Position (at entry)'!N37,"")),""))</f>
        <v/>
      </c>
      <c r="DN37" s="17" t="str">
        <f>IF(OR($F37="Equity - Publicly Traded", $F37="Equity - Private"), IF($A37&lt;&gt;"",IF(IFERROR('6. Position (at entry)'!O37,"")="", "Mandatory: Tab 6",IFERROR('6. Position (at entry)'!O37,"")),""), IF($A37&lt;&gt;"",IF(IFERROR('6. Position (at entry)'!O37,"")="", "",IFERROR('6. Position (at entry)'!O37,"")),""))</f>
        <v/>
      </c>
      <c r="DO37" s="17" t="str">
        <f>IF(OR($F37="Equity - Publicly Traded", $F37="Equity - Private"), IF($A37&lt;&gt;"",IF(IFERROR('6. Position (at entry)'!P37,"")="", "Mandatory: Tab 6",IFERROR('6. Position (at entry)'!P37,"")),""), IF($A37&lt;&gt;"",IF(IFERROR('6. Position (at entry)'!P37,"")="", "",IFERROR('6. Position (at entry)'!P37,"")),""))</f>
        <v/>
      </c>
      <c r="DP37" s="17" t="str">
        <f>IF(OR($F37="Equity - Publicly Traded", $F37="Equity - Private"), IF($A37&lt;&gt;"",IF(IFERROR('6. Position (at entry)'!Q37,"")="", "Mandatory: Tab 6",IFERROR('6. Position (at entry)'!Q37,"")),""), IF($A37&lt;&gt;"",IF(IFERROR('6. Position (at entry)'!Q37,"")="", "",IFERROR('6. Position (at entry)'!Q37,"")),""))</f>
        <v/>
      </c>
      <c r="DQ37" s="18" t="str">
        <f>IF(OR($F37="Equity - Publicly Traded", $F37="Equity - Private"), IF($A37&lt;&gt;"",IF(IFERROR('6. Position (at entry)'!R37,"")="", "Mandatory: Tab 6",IFERROR('6. Position (at entry)'!R37,"")),""), IF($A37&lt;&gt;"",IF(IFERROR('6. Position (at entry)'!R37,"")="", "",IFERROR('6. Position (at entry)'!R37,"")),""))</f>
        <v/>
      </c>
      <c r="DR37" s="18" t="str">
        <f>IF(OR($F37="Equity - Publicly Traded", $F37="Equity - Private"), IF($A37&lt;&gt;"",IF(IFERROR('6. Position (at entry)'!S37,"")="", "Mandatory: Tab 6",IFERROR('6. Position (at entry)'!S37,"")),""), IF($A37&lt;&gt;"",IF(IFERROR('6. Position (at entry)'!S37,"")="", "",IFERROR('6. Position (at entry)'!S37,"")),""))</f>
        <v/>
      </c>
      <c r="DS37" s="17" t="str">
        <f>IF(OR($F37="Equity - Publicly Traded", $F37="Equity - Private"), IF($A37&lt;&gt;"",IF(IFERROR('6. Position (at entry)'!T37,"")="", "Mandatory: Tab 6",IFERROR('6. Position (at entry)'!T37,"")),""), IF($A37&lt;&gt;"",IF(IFERROR('6. Position (at entry)'!T37,"")="", "",IFERROR('6. Position (at entry)'!T37,"")),""))</f>
        <v/>
      </c>
      <c r="DT37" s="16" t="str">
        <f>IF(OR($F37="Equity - Publicly Traded", $F37="Equity - Private"), IF($A37&lt;&gt;"",IF(IFERROR('6. Position (at entry)'!U37,"")="", "Mandatory: Tab 6",IFERROR('6. Position (at entry)'!U37,"")),""), IF($A37&lt;&gt;"",IF(IFERROR('6. Position (at entry)'!U37,"")="", "",IFERROR('6. Position (at entry)'!U37,"")),""))</f>
        <v/>
      </c>
      <c r="DU37" s="16" t="str">
        <f>IF(OR($F37="Equity - Publicly Traded", $F37="Equity - Private"), IF($A37&lt;&gt;"",IF(IFERROR('6. Position (at entry)'!V37,"")="", "",IFERROR('6. Position (at entry)'!V37,"")),""), IF($A37&lt;&gt;"",IF(IFERROR('6. Position (at entry)'!V37,"")="", "",IFERROR('6. Position (at entry)'!V37,"")),""))</f>
        <v/>
      </c>
      <c r="DV37" s="239" t="str">
        <f>IF(OR($F37="Equity - Publicly Traded", $F37="Equity - Private"), IF($A37&lt;&gt;"",IF(IFERROR('6. Position (at entry)'!W37,"")="", "",IFERROR('6. Position (at entry)'!W37,"")),""), IF($A37&lt;&gt;"",IF(IFERROR('6. Position (at entry)'!W37,"")="", "",IFERROR('6. Position (at entry)'!W37,"")),""))</f>
        <v/>
      </c>
      <c r="DW37" s="239" t="str">
        <f>IF(OR($F37="Equity - Publicly Traded", $F37="Equity - Private"), IF($A37&lt;&gt;"",IF(IFERROR('6. Position (at entry)'!X37,"")="", "",IFERROR('6. Position (at entry)'!X37,"")),""), IF($A37&lt;&gt;"",IF(IFERROR('6. Position (at entry)'!X37,"")="", "",IFERROR('6. Position (at entry)'!X37,"")),""))</f>
        <v/>
      </c>
      <c r="DX37" s="239" t="str">
        <f>IF(OR($F37="Equity - Publicly Traded", $F37="Equity - Private"), IF($A37&lt;&gt;"",IF(IFERROR('6. Position (at entry)'!Y37,"")="", "",IFERROR('6. Position (at entry)'!Y37,"")),""), IF($A37&lt;&gt;"",IF(IFERROR('6. Position (at entry)'!Y37,"")="", "",IFERROR('6. Position (at entry)'!Y37,"")),""))</f>
        <v/>
      </c>
      <c r="DY37" s="360" t="str">
        <f>IF($A37&lt;&gt;"",IF(IFERROR('6. Position (at entry)'!Z37,"")="", "",IFERROR('6. Position (at entry)'!Z37,"")),"")</f>
        <v/>
      </c>
      <c r="DZ37" s="76" t="str">
        <f>IF($A37&lt;&gt;"",IF(IFERROR('6. Position (at entry)'!AA37,"")="", "",IFERROR('6. Position (at entry)'!AA37,"")),"")</f>
        <v/>
      </c>
      <c r="EA37" s="76" t="str">
        <f>IF($A37&lt;&gt;"",IF(IFERROR('6. Position (at entry)'!AB37,"")="", "",IFERROR('6. Position (at entry)'!AB37,"")),"")</f>
        <v/>
      </c>
      <c r="EB37" s="78" t="str">
        <f>IF($A37&lt;&gt;"",IF(IFERROR('6. Position (at entry)'!AC37,"")="", "",IFERROR('6. Position (at entry)'!AC37,"")),"")</f>
        <v/>
      </c>
      <c r="EC37" s="78" t="str">
        <f>IF($A37&lt;&gt;"",IF(IFERROR('6. Position (at entry)'!AD37,"")="", "",IFERROR('6. Position (at entry)'!AD37,"")),"")</f>
        <v/>
      </c>
      <c r="ED37" s="226" t="str">
        <f>IF($A37&lt;&gt;"",IF(IFERROR('6. Position (at entry)'!AE37,"")="", "",IFERROR('6. Position (at entry)'!AE37,"")),"")</f>
        <v/>
      </c>
      <c r="EE37" s="80" t="str">
        <f>IF($A37&lt;&gt;"",IF(IFERROR('6. Position (at entry)'!AF37,"")="", "",IFERROR('6. Position (at entry)'!AF37,"")),"")</f>
        <v/>
      </c>
      <c r="EF37" s="80" t="str">
        <f>IF($A37&lt;&gt;"",IF(IFERROR('6. Position (at entry)'!AG37,"")="", "",IFERROR('6. Position (at entry)'!AG37,"")),"")</f>
        <v/>
      </c>
      <c r="EG37" s="80" t="str">
        <f>IF($A37&lt;&gt;"",IF(IFERROR('6. Position (at entry)'!AH37,"")="", "",IFERROR('6. Position (at entry)'!AH37,"")),"")</f>
        <v/>
      </c>
      <c r="EH37" s="360" t="str">
        <f>IF($A37&lt;&gt;"",IF(IFERROR('6. Position (at entry)'!AI37,"")="", "",IFERROR('6. Position (at entry)'!AI37,"")),"")</f>
        <v/>
      </c>
    </row>
    <row r="38" spans="1:138" ht="15" customHeight="1" x14ac:dyDescent="0.2">
      <c r="A38" s="16" t="str">
        <f>IF(ISBLANK('6. Position (at entry)'!A38), "", '6. Position (at entry)'!A38)</f>
        <v/>
      </c>
      <c r="B38" s="347" t="str">
        <f>IF($A38&lt;&gt;"",IF(IFERROR('6. Position (at entry)'!B38,"")="", "Mandatory: Tab 6",IFERROR('6. Position (at entry)'!B38,"")),"")</f>
        <v/>
      </c>
      <c r="C38" s="16" t="str">
        <f>IF($A38&lt;&gt;"",IF(IFERROR(VLOOKUP($A38, '4. Company (at entry)'!$1:$1048576,2,FALSE),"")="","Mandatory: Tab 4",IFERROR(VLOOKUP($A38, '4. Company (at entry)'!$1:$1048576,2,FALSE),"")), "")</f>
        <v/>
      </c>
      <c r="D38" s="16" t="str">
        <f>IF($A38&lt;&gt;"",IF(IFERROR('7. Position (current_at exit)'!D38,"")="", "Mandatory: Tab 7",IFERROR('7. Position (current_at exit)'!D38,"")),"")</f>
        <v/>
      </c>
      <c r="E38" s="16" t="str">
        <f>IF($A38&lt;&gt;"",IF(IFERROR('7. Position (current_at exit)'!E38,"")="", "Mandatory: Tab 7",IFERROR('7. Position (current_at exit)'!E38,"")),"")</f>
        <v/>
      </c>
      <c r="F38" s="16" t="str">
        <f>IF($A38&lt;&gt;"",IF(IFERROR('6. Position (at entry)'!D38,"")="", "Mandatory: Tab 6",IFERROR('6. Position (at entry)'!D38,"")),"")</f>
        <v/>
      </c>
      <c r="G38" s="16" t="str">
        <f>IF($A38&lt;&gt;"",IF(IFERROR('6. Position (at entry)'!E38,"")="", "Mandatory: Tab 6",IFERROR('6. Position (at entry)'!E38,"")),"")</f>
        <v/>
      </c>
      <c r="H38" s="16" t="str">
        <f>IF($A38&lt;&gt;"",IF(IFERROR('6. Position (at entry)'!F38,"")="", "Mandatory: Tab 6",IFERROR('6. Position (at entry)'!F38,"")),"")</f>
        <v/>
      </c>
      <c r="I38" s="16" t="str">
        <f>IF($A38&lt;&gt;"",IF(IFERROR('6. Position (at entry)'!G38,"")="", "Mandatory: Tab 6",IFERROR('6. Position (at entry)'!G38,"")),"")</f>
        <v/>
      </c>
      <c r="J38" s="16" t="str">
        <f>IF($A38&lt;&gt;"",IF(IFERROR('6. Position (at entry)'!H38,"")="", "Mandatory: Tab 6",IFERROR('6. Position (at entry)'!H38,"")),"")</f>
        <v/>
      </c>
      <c r="K38" s="159" t="str">
        <f>IF($A38&lt;&gt;"",IF(IFERROR('6. Position (at entry)'!I38,"")="", "Mandatory: Tab 6",IFERROR('6. Position (at entry)'!I38,"")),"")</f>
        <v/>
      </c>
      <c r="L38" s="16" t="str">
        <f>IF($A38&lt;&gt;"",IF(IFERROR('6. Position (at entry)'!J38,"")="", "Mandatory: Tab 6",IFERROR('6. Position (at entry)'!J38,"")),"")</f>
        <v/>
      </c>
      <c r="M38" s="16" t="str">
        <f>IF($A38&lt;&gt;"",IF(IFERROR('6. Position (at entry)'!K38,"")="", "Mandatory: Tab 6",IFERROR('6. Position (at entry)'!K38,"")),"")</f>
        <v/>
      </c>
      <c r="N38" s="16" t="str">
        <f>IF($A38&lt;&gt;"",IF(IFERROR('6. Position (at entry)'!L38,"")="", "",IFERROR('6. Position (at entry)'!L38,"")),"")</f>
        <v/>
      </c>
      <c r="O38" s="360" t="str">
        <f>IF($A38&lt;&gt;"",IF(IFERROR('6. Position (at entry)'!M38,"")="", "",IFERROR('6. Position (at entry)'!M38,"")),"")</f>
        <v/>
      </c>
      <c r="P38" s="16" t="str">
        <f>IF($A38&lt;&gt;"",IF(IFERROR(VLOOKUP($A38,'5. Company (current_at exit)'!$1:$1048576,3,FALSE),"")="","",IFERROR(VLOOKUP($A38,'5. Company (current_at exit)'!$1:$1048576,3,FALSE),"")), "")</f>
        <v/>
      </c>
      <c r="Q38" s="16" t="str">
        <f>IF($A38&lt;&gt;"",IF(IFERROR(VLOOKUP($A38,'5. Company (current_at exit)'!$1:$1048576,4,FALSE),"")="","",IFERROR(VLOOKUP($A38,'5. Company (current_at exit)'!$1:$1048576,4,FALSE),"")), "")</f>
        <v/>
      </c>
      <c r="R38" s="16" t="str">
        <f>IF($A38&lt;&gt;"",IF(IFERROR(VLOOKUP($A38,'5. Company (current_at exit)'!$1:$1048576,5,FALSE),"")="","",IFERROR(VLOOKUP($A38,'5. Company (current_at exit)'!$1:$1048576,5,FALSE),"")), "")</f>
        <v/>
      </c>
      <c r="S38" s="16" t="str">
        <f>IF($A38&lt;&gt;"",IF(IFERROR(VLOOKUP($A38,'5. Company (current_at exit)'!$1:$1048576,6,FALSE),"")="","",IFERROR(VLOOKUP($A38,'5. Company (current_at exit)'!$1:$1048576,6,FALSE),"")), "")</f>
        <v/>
      </c>
      <c r="T38" s="16" t="str">
        <f>IF($A38&lt;&gt;"",IF(IFERROR(VLOOKUP($A38,'5. Company (current_at exit)'!$1:$1048576,7,FALSE),"")="","Mandatory: Tab 5",IFERROR(VLOOKUP($A38,'5. Company (current_at exit)'!$1:$1048576,7,FALSE),"")), "")</f>
        <v/>
      </c>
      <c r="U38" s="72" t="str">
        <f>IF($A38&lt;&gt;"",IF(IFERROR(VLOOKUP($A38,'5. Company (current_at exit)'!$1:$1048576,8,FALSE),"")="","Mandatory: Tab 5",IFERROR(VLOOKUP($A38,'5. Company (current_at exit)'!$1:$1048576,8,FALSE),"")), "")</f>
        <v/>
      </c>
      <c r="V38" s="16" t="str">
        <f>IF($A38&lt;&gt;"",IF(IFERROR(VLOOKUP($A38,'5. Company (current_at exit)'!$1:$1048576,9,FALSE),"")="","",IFERROR(VLOOKUP($A38,'5. Company (current_at exit)'!$1:$1048576,9,FALSE),"")), "")</f>
        <v/>
      </c>
      <c r="W38" s="16" t="str">
        <f>IF($A38&lt;&gt;"",IF(IFERROR(VLOOKUP($A38,'5. Company (current_at exit)'!$1:$1048576,10,FALSE),"")="","Mandatory: Tab 5",IFERROR(VLOOKUP($A38,'5. Company (current_at exit)'!$1:$1048576,10,FALSE),"")), "")</f>
        <v/>
      </c>
      <c r="X38" s="73" t="str">
        <f>IF($A38&lt;&gt;"",IF(IFERROR(VLOOKUP($A38,'5. Company (current_at exit)'!$1:$1048576,11,FALSE),"")="","Mandatory: Tab 5",IFERROR(VLOOKUP($A38,'5. Company (current_at exit)'!$1:$1048576,11,FALSE),"")), "")</f>
        <v/>
      </c>
      <c r="Y38" s="73" t="str">
        <f>IF($A38&lt;&gt;"",IF(IFERROR(VLOOKUP($A38,'5. Company (current_at exit)'!$1:$1048576,12,FALSE),"")="","",IFERROR(VLOOKUP($A38,'5. Company (current_at exit)'!$1:$1048576,12,FALSE),"")), "")</f>
        <v/>
      </c>
      <c r="Z38" s="73" t="str">
        <f>IF($A38&lt;&gt;"",IF(IFERROR(VLOOKUP($A38,'5. Company (current_at exit)'!$1:$1048576,13,FALSE),"")="","",IFERROR(VLOOKUP($A38,'5. Company (current_at exit)'!$1:$1048576,13,FALSE),"")), "")</f>
        <v/>
      </c>
      <c r="AA38" s="16" t="str">
        <f>IF($A38&lt;&gt;"",IF(IFERROR(VLOOKUP($A38,'5. Company (current_at exit)'!$1:$1048576,14,FALSE),"")="","Mandatory: Tab 5",IFERROR(VLOOKUP($A38,'5. Company (current_at exit)'!$1:$1048576,14,FALSE),"")), "")</f>
        <v/>
      </c>
      <c r="AB38" s="16" t="str">
        <f>IF($A38&lt;&gt;"",IF(IFERROR(VLOOKUP($A38,'5. Company (current_at exit)'!$1:$1048576,15,FALSE),"")="","Mandatory: Tab 5",IFERROR(VLOOKUP($A38,'5. Company (current_at exit)'!$1:$1048576,15,FALSE),"")), "")</f>
        <v/>
      </c>
      <c r="AC38" s="76" t="str">
        <f>IF($A38&lt;&gt;"",IF(IFERROR(VLOOKUP($A38,'5. Company (current_at exit)'!$1:$1048576,16,FALSE),"")="","",IFERROR(VLOOKUP($A38,'5. Company (current_at exit)'!$1:$1048576,16,FALSE),"")), "")</f>
        <v/>
      </c>
      <c r="AD38" s="16" t="str">
        <f>IF($A38&lt;&gt;"",IF(IFERROR(VLOOKUP($A38,'5. Company (current_at exit)'!$1:$1048576,17,FALSE),"")="","",IFERROR(VLOOKUP($A38,'5. Company (current_at exit)'!$1:$1048576,17,FALSE),"")), "")</f>
        <v/>
      </c>
      <c r="AE38" s="401" t="str">
        <f>IF($A38&lt;&gt;"",IF(IFERROR(VLOOKUP($A38,'5. Company (current_at exit)'!$1:$1048576,18,FALSE),"")="","",IFERROR(VLOOKUP($A38,'5. Company (current_at exit)'!$1:$1048576,18,FALSE),"")), "")</f>
        <v/>
      </c>
      <c r="AF38" s="16" t="str">
        <f>IF($A38&lt;&gt;"",IF(IFERROR(VLOOKUP($A38,'5. Company (current_at exit)'!$1:$1048576,19,FALSE),"")="","Mandatory: Tab 5",IFERROR(VLOOKUP($A38,'5. Company (current_at exit)'!$1:$1048576,19,FALSE),"")), "")</f>
        <v/>
      </c>
      <c r="AG38" s="159" t="str">
        <f>IF($AF38="Yes",IF($A38&lt;&gt;"",IF(IFERROR(VLOOKUP($A38,'5. Company (current_at exit)'!$1:$1048576,20,FALSE),"")="","Mandatory: Tab 5",IFERROR(VLOOKUP($A38,'5. Company (current_at exit)'!$1:$1048576,20,FALSE),"")), ""),IF($A38&lt;&gt;"",IF(IFERROR(VLOOKUP($A38,'5. Company (current_at exit)'!$1:$1048576,20,FALSE),"")="","",IFERROR(VLOOKUP($A38,'5. Company (current_at exit)'!$1:$1048576,20,FALSE),"")), ""))</f>
        <v/>
      </c>
      <c r="AH38" s="159" t="str">
        <f>IF($AF38="Yes",IF($A38&lt;&gt;"",IF(IFERROR(VLOOKUP($A38,'5. Company (current_at exit)'!$1:$1048576,21,FALSE),"")="","Mandatory: Tab 5",IFERROR(VLOOKUP($A38,'5. Company (current_at exit)'!$1:$1048576,21,FALSE),"")), ""),IF($A38&lt;&gt;"",IF(IFERROR(VLOOKUP($A38,'5. Company (current_at exit)'!$1:$1048576,21,FALSE),"")="","",IFERROR(VLOOKUP($A38,'5. Company (current_at exit)'!$1:$1048576,21,FALSE),"")), ""))</f>
        <v/>
      </c>
      <c r="AI38" s="69" t="str">
        <f>IF($AF38="Yes",IF($A38&lt;&gt;"",IF(IFERROR(VLOOKUP($A38,'5. Company (current_at exit)'!$1:$1048576,22,FALSE),"")="","Mandatory: Tab 5",IFERROR(VLOOKUP($A38,'5. Company (current_at exit)'!$1:$1048576,22,FALSE),"")), ""),IF($A38&lt;&gt;"",IF(IFERROR(VLOOKUP($A38,'5. Company (current_at exit)'!$1:$1048576,22,FALSE),"")="","",IFERROR(VLOOKUP($A38,'5. Company (current_at exit)'!$1:$1048576,22,FALSE),"")), ""))</f>
        <v/>
      </c>
      <c r="AJ38" s="69" t="str">
        <f>IF($AF38="Yes",IF($A38&lt;&gt;"",IF(IFERROR(VLOOKUP($A38,'5. Company (current_at exit)'!$1:$1048576,23,FALSE),"")="","Mandatory: Tab 5",IFERROR(VLOOKUP($A38,'5. Company (current_at exit)'!$1:$1048576,23,FALSE),"")), ""),IF($A38&lt;&gt;"",IF(IFERROR(VLOOKUP($A38,'5. Company (current_at exit)'!$1:$1048576,23,FALSE),"")="","",IFERROR(VLOOKUP($A38,'5. Company (current_at exit)'!$1:$1048576,23,FALSE),"")), ""))</f>
        <v/>
      </c>
      <c r="AK38" s="159" t="str">
        <f>IF($AF38="Yes",IF($A38&lt;&gt;"",IF(IFERROR(VLOOKUP($A38,'5. Company (current_at exit)'!$1:$1048576,24,FALSE),"")="","",IFERROR(VLOOKUP($A38,'5. Company (current_at exit)'!$1:$1048576,24,FALSE),"")), ""),IF($A38&lt;&gt;"",IF(IFERROR(VLOOKUP($A38,'5. Company (current_at exit)'!$1:$1048576,24,FALSE),"")="","",IFERROR(VLOOKUP($A38,'5. Company (current_at exit)'!$1:$1048576,24,FALSE),"")), ""))</f>
        <v/>
      </c>
      <c r="AL38" s="403" t="str">
        <f>IF($A38&lt;&gt;"",IF(IFERROR(VLOOKUP($A38,'5. Company (current_at exit)'!$1:$1048576,25,FALSE),"")="","",IFERROR(VLOOKUP($A38,'5. Company (current_at exit)'!$1:$1048576,25,FALSE),"")), "")</f>
        <v/>
      </c>
      <c r="AM38" s="17" t="str">
        <f>IF($A38&lt;&gt;"",IF(IFERROR(VLOOKUP($A38,'5. Company (current_at exit)'!$1:$1048576,26,FALSE),"")="","Mandatory: Tab 5",IFERROR(VLOOKUP($A38,'5. Company (current_at exit)'!$1:$1048576,26,FALSE),"")), "")</f>
        <v/>
      </c>
      <c r="AN38" s="17" t="str">
        <f>IF($A38&lt;&gt;"",IF(IFERROR(VLOOKUP($A38,'5. Company (current_at exit)'!$1:$1048576,27,FALSE),"")="","Mandatory: Tab 5",IFERROR(VLOOKUP($A38,'5. Company (current_at exit)'!$1:$1048576,27,FALSE),"")), "")</f>
        <v/>
      </c>
      <c r="AO38" s="17" t="str">
        <f>IF($A38&lt;&gt;"",IF(IFERROR(VLOOKUP($A38,'5. Company (current_at exit)'!$1:$1048576,28,FALSE),"")="","Mandatory: Tab 5",IFERROR(VLOOKUP($A38,'5. Company (current_at exit)'!$1:$1048576,28,FALSE),"")), "")</f>
        <v/>
      </c>
      <c r="AP38" s="17" t="str">
        <f>IF($A38&lt;&gt;"",IF(IFERROR(VLOOKUP($A38,'5. Company (current_at exit)'!$1:$1048576,29,FALSE),"")="","Mandatory: Tab 5",IFERROR(VLOOKUP($A38,'5. Company (current_at exit)'!$1:$1048576,29,FALSE),"")), "")</f>
        <v/>
      </c>
      <c r="AQ38" s="17" t="str">
        <f>IF($A38&lt;&gt;"",IF(IFERROR(VLOOKUP($A38,'5. Company (current_at exit)'!$1:$1048576,30,FALSE),"")="","Mandatory: Tab 5",IFERROR(VLOOKUP($A38,'5. Company (current_at exit)'!$1:$1048576,30,FALSE),"")), "")</f>
        <v/>
      </c>
      <c r="AR38" s="17" t="str">
        <f>IF($A38&lt;&gt;"",IF(IFERROR(VLOOKUP($A38,'5. Company (current_at exit)'!$1:$1048576,31,FALSE),"")="","Mandatory: Tab 5",IFERROR(VLOOKUP($A38,'5. Company (current_at exit)'!$1:$1048576,31,FALSE),"")), "")</f>
        <v/>
      </c>
      <c r="AS38" s="17" t="str">
        <f>IF($A38&lt;&gt;"",IF(IFERROR(VLOOKUP($A38,'5. Company (current_at exit)'!$1:$1048576,32,FALSE),"")="","Mandatory: Tab 5",IFERROR(VLOOKUP($A38,'5. Company (current_at exit)'!$1:$1048576,32,FALSE),"")), "")</f>
        <v/>
      </c>
      <c r="AT38" s="17" t="str">
        <f>IF($A38&lt;&gt;"",IF(IFERROR(VLOOKUP($A38,'5. Company (current_at exit)'!$1:$1048576,33,FALSE),"")="","Mandatory: Tab 5",IFERROR(VLOOKUP($A38,'5. Company (current_at exit)'!$1:$1048576,33,FALSE),"")), "")</f>
        <v/>
      </c>
      <c r="AU38" s="17" t="str">
        <f>IF($A38&lt;&gt;"",IF(IFERROR(VLOOKUP($A38,'5. Company (current_at exit)'!$1:$1048576,34,FALSE),"")="","",IFERROR(VLOOKUP($A38,'5. Company (current_at exit)'!$1:$1048576,34,FALSE),"")), "")</f>
        <v/>
      </c>
      <c r="AV38" s="241" t="str">
        <f>IF($A38&lt;&gt;"",IF(IFERROR(VLOOKUP($A38,'5. Company (current_at exit)'!$1:$1048576,35,FALSE),"")="","",IFERROR(VLOOKUP($A38,'5. Company (current_at exit)'!$1:$1048576,35,FALSE),"")), "")</f>
        <v/>
      </c>
      <c r="AW38" s="17" t="str">
        <f>IF($D38="Fully Exited",IF($A38&lt;&gt;"",IF(IFERROR(VLOOKUP($A38,'5. Company (current_at exit)'!$1:$1048576,36,FALSE),"")="","",IFERROR(VLOOKUP($A38,'5. Company (current_at exit)'!$1:$1048576,36,FALSE),"")), ""),IF($A38&lt;&gt;"",IF(IFERROR(VLOOKUP($A38,'5. Company (current_at exit)'!$1:$1048576,36,FALSE),"")="","",IFERROR(VLOOKUP($A38,'5. Company (current_at exit)'!$1:$1048576,36,FALSE),"")), ""))</f>
        <v/>
      </c>
      <c r="AX38" s="239" t="str">
        <f>IF($A38&lt;&gt;"",IF(IFERROR(VLOOKUP($A38,'5. Company (current_at exit)'!$1:$1048576,37,FALSE),"")="","",IFERROR(VLOOKUP($A38,'5. Company (current_at exit)'!$1:$1048576,37,FALSE),"")), "")</f>
        <v/>
      </c>
      <c r="AY38" s="204" t="str">
        <f>IF($A38&lt;&gt;"",IF(IFERROR(VLOOKUP($A38,'5. Company (current_at exit)'!$1:$1048576,38,FALSE),"")="","",IFERROR(VLOOKUP($A38,'5. Company (current_at exit)'!$1:$1048576,38,FALSE),"")), "")</f>
        <v/>
      </c>
      <c r="AZ38" s="244" t="str">
        <f>IF($A38&lt;&gt;"",IF(IFERROR(VLOOKUP($A38,'5. Company (current_at exit)'!$1:$1048576,39,FALSE),"")="","",IFERROR(VLOOKUP($A38,'5. Company (current_at exit)'!$1:$1048576,39,FALSE),"")), "")</f>
        <v/>
      </c>
      <c r="BA38" s="244" t="str">
        <f>IF($A38&lt;&gt;"",IF(IFERROR(VLOOKUP($A38,'5. Company (current_at exit)'!$1:$1048576,40,FALSE),"")="","",IFERROR(VLOOKUP($A38,'5. Company (current_at exit)'!$1:$1048576,40,FALSE),"")), "")</f>
        <v/>
      </c>
      <c r="BB38" s="244" t="str">
        <f>IF($A38&lt;&gt;"",IF(IFERROR(VLOOKUP($A38,'5. Company (current_at exit)'!$1:$1048576,41,FALSE),"")="","",IFERROR(VLOOKUP($A38,'5. Company (current_at exit)'!$1:$1048576,41,FALSE),"")), "")</f>
        <v/>
      </c>
      <c r="BC38" s="76" t="str">
        <f>IF($A38&lt;&gt;"",IF(IFERROR(VLOOKUP($A38,'5. Company (current_at exit)'!$1:$1048576,42,FALSE),"")="","",IFERROR(VLOOKUP($A38,'5. Company (current_at exit)'!$1:$1048576,42,FALSE),"")), "")</f>
        <v/>
      </c>
      <c r="BD38" s="76" t="str">
        <f>IF($A38&lt;&gt;"",IF(IFERROR(VLOOKUP($A38,'5. Company (current_at exit)'!$1:$1048576,43,FALSE),"")="","",IFERROR(VLOOKUP($A38,'5. Company (current_at exit)'!$1:$1048576,43,FALSE),"")), "")</f>
        <v/>
      </c>
      <c r="BE38" s="239" t="str">
        <f>IF($A38&lt;&gt;"",IF(IFERROR(VLOOKUP($A38,'5. Company (current_at exit)'!$1:$1048576,44,FALSE),"")="","",IFERROR(VLOOKUP($A38,'5. Company (current_at exit)'!$1:$1048576,44,FALSE),"")), "")</f>
        <v/>
      </c>
      <c r="BF38" s="239" t="str">
        <f>IF($A38&lt;&gt;"",IF(IFERROR(VLOOKUP($A38,'5. Company (current_at exit)'!$1:$1048576,45,FALSE),"")="","",IFERROR(VLOOKUP($A38,'5. Company (current_at exit)'!$1:$1048576,45,FALSE),"")), "")</f>
        <v/>
      </c>
      <c r="BG38" s="239" t="str">
        <f>IF($A38&lt;&gt;"",IF(IFERROR(VLOOKUP($A38,'5. Company (current_at exit)'!$1:$1048576,46,FALSE),"")="","",IFERROR(VLOOKUP($A38,'5. Company (current_at exit)'!$1:$1048576,46,FALSE),"")), "")</f>
        <v/>
      </c>
      <c r="BH38" s="239" t="str">
        <f>IF($A38&lt;&gt;"",IF(IFERROR(VLOOKUP($A38,'5. Company (current_at exit)'!$1:$1048576,47,FALSE),"")="","",IFERROR(VLOOKUP($A38,'5. Company (current_at exit)'!$1:$1048576,47,FALSE),"")), "")</f>
        <v/>
      </c>
      <c r="BI38" s="239" t="str">
        <f>IF($A38&lt;&gt;"",IF(IFERROR(VLOOKUP($A38,'5. Company (current_at exit)'!$1:$1048576,48,FALSE),"")="","",IFERROR(VLOOKUP($A38,'5. Company (current_at exit)'!$1:$1048576,48,FALSE),"")), "")</f>
        <v/>
      </c>
      <c r="BJ38" s="360" t="str">
        <f>IF($A38&lt;&gt;"",IF(IFERROR(VLOOKUP($A38,'5. Company (current_at exit)'!$1:$1048576,49,FALSE),"")="","",IFERROR(VLOOKUP($A38,'5. Company (current_at exit)'!$1:$1048576,49,FALSE),"")), "")</f>
        <v/>
      </c>
      <c r="BK38" s="76" t="str">
        <f>IF($A38&lt;&gt;"",IF(IFERROR(VLOOKUP($A38,'5. Company (current_at exit)'!$1:$1048576,50,FALSE),"")="","Mandatory: Tab 5",IFERROR(VLOOKUP($A38,'5. Company (current_at exit)'!$1:$1048576,50,FALSE),"")), "")</f>
        <v/>
      </c>
      <c r="BL38" s="483" t="str">
        <f>IF($A38&lt;&gt;"",IF(IFERROR(VLOOKUP($A38,'5. Company (current_at exit)'!$1:$1048576,51,FALSE),"")="","Mandatory: Tab 5",IFERROR(VLOOKUP($A38,'5. Company (current_at exit)'!$1:$1048576,51,FALSE),"")), "")</f>
        <v/>
      </c>
      <c r="BM38" s="483" t="str">
        <f>IF($A38&lt;&gt;"",IF(IFERROR(VLOOKUP($A38,'5. Company (current_at exit)'!$1:$1048576,52,FALSE),"")="","Mandatory: Tab 5",IFERROR(VLOOKUP($A38,'5. Company (current_at exit)'!$1:$1048576,52,FALSE),"")), "")</f>
        <v/>
      </c>
      <c r="BN38" s="483" t="str">
        <f>IF($A38&lt;&gt;"",IF(IFERROR(VLOOKUP($A38,'5. Company (current_at exit)'!$1:$1048576,53,FALSE),"")="","Mandatory: Tab 5",IFERROR(VLOOKUP($A38,'5. Company (current_at exit)'!$1:$1048576,53,FALSE),"")), "")</f>
        <v/>
      </c>
      <c r="BO38" s="360" t="str">
        <f>IF($A38&lt;&gt;"",IF(IFERROR(VLOOKUP($A38,'5. Company (current_at exit)'!$1:$1048576,54,FALSE),"")="","",IFERROR(VLOOKUP($A38,'5. Company (current_at exit)'!$1:$1048576,54,FALSE),"")), "")</f>
        <v/>
      </c>
      <c r="BP38" s="17" t="str">
        <f>IF($A38&lt;&gt;"",IF(IFERROR(VLOOKUP($A38, '4. Company (at entry)'!$1:$1048576,3,FALSE),"")="","Mandatory: Tab 4",IFERROR(VLOOKUP($A38, '4. Company (at entry)'!$1:$1048576,3,FALSE),"")), "")</f>
        <v/>
      </c>
      <c r="BQ38" s="17" t="str">
        <f>IF($A38&lt;&gt;"",IF(IFERROR(VLOOKUP($A38, '4. Company (at entry)'!$1:$1048576,4,FALSE),"")="","Mandatory: Tab 4",IFERROR(VLOOKUP($A38, '4. Company (at entry)'!$1:$1048576,4,FALSE),"")), "")</f>
        <v/>
      </c>
      <c r="BR38" s="17" t="str">
        <f>IF($A38&lt;&gt;"",IF(IFERROR(VLOOKUP($A38, '4. Company (at entry)'!$1:$1048576,5,FALSE),"")="","Mandatory: Tab 4",IFERROR(VLOOKUP($A38, '4. Company (at entry)'!$1:$1048576,5,FALSE),"")), "")</f>
        <v/>
      </c>
      <c r="BS38" s="17" t="str">
        <f>IF($A38&lt;&gt;"",IF(IFERROR(VLOOKUP($A38, '4. Company (at entry)'!$1:$1048576,6,FALSE),"")="","Mandatory: Tab 4",IFERROR(VLOOKUP($A38, '4. Company (at entry)'!$1:$1048576,6,FALSE),"")), "")</f>
        <v/>
      </c>
      <c r="BT38" s="17" t="str">
        <f>IF($A38&lt;&gt;"",IF(IFERROR(VLOOKUP($A38, '4. Company (at entry)'!$1:$1048576,7,FALSE),"")="","Mandatory: Tab 4",IFERROR(VLOOKUP($A38, '4. Company (at entry)'!$1:$1048576,7,FALSE),"")), "")</f>
        <v/>
      </c>
      <c r="BU38" s="17" t="str">
        <f>IF($A38&lt;&gt;"",IF(IFERROR(VLOOKUP($A38, '4. Company (at entry)'!$1:$1048576,8,FALSE),"")="","Mandatory: Tab 4",IFERROR(VLOOKUP($A38, '4. Company (at entry)'!$1:$1048576,8,FALSE),"")), "")</f>
        <v/>
      </c>
      <c r="BV38" s="17" t="str">
        <f>IF($A38&lt;&gt;"",IF(IFERROR(VLOOKUP($A38, '4. Company (at entry)'!$1:$1048576,9,FALSE),"")="","Mandatory: Tab 4",IFERROR(VLOOKUP($A38, '4. Company (at entry)'!$1:$1048576,9,FALSE),"")), "")</f>
        <v/>
      </c>
      <c r="BW38" s="17" t="str">
        <f>IF($A38&lt;&gt;"",IF(IFERROR(VLOOKUP($A38, '4. Company (at entry)'!$1:$1048576,10,FALSE),"")="","",IFERROR(VLOOKUP($A38, '4. Company (at entry)'!$1:$1048576,10,FALSE),"")), "")</f>
        <v/>
      </c>
      <c r="BX38" s="208" t="str">
        <f>IF($A38&lt;&gt;"",IF(IFERROR(VLOOKUP($A38, '4. Company (at entry)'!$1:$1048576,11,FALSE),"")="","",IFERROR(VLOOKUP($A38, '4. Company (at entry)'!$1:$1048576,11,FALSE),"")), "")</f>
        <v/>
      </c>
      <c r="BY38" s="17" t="str">
        <f>IF($A38&lt;&gt;"",IF(IFERROR(VLOOKUP($A38, '4. Company (at entry)'!$1:$1048576,12,FALSE),"")="","",IFERROR(VLOOKUP($A38, '4. Company (at entry)'!$1:$1048576,12,FALSE),"")), "")</f>
        <v/>
      </c>
      <c r="BZ38" s="360" t="str">
        <f>IF($A38&lt;&gt;"",IF(IFERROR(VLOOKUP($A38, '4. Company (at entry)'!$1:$1048576,13,FALSE),"")="","",IFERROR(VLOOKUP($A38, '4. Company (at entry)'!$1:$1048576,13,FALSE),"")), "")</f>
        <v/>
      </c>
      <c r="CA38" s="17" t="str">
        <f>IF($A38&lt;&gt;"",IF(IFERROR('7. Position (current_at exit)'!F38,"")="", "Mandatory: Tab 7",IFERROR('7. Position (current_at exit)'!F38,"")),"")</f>
        <v/>
      </c>
      <c r="CB38" s="17" t="str">
        <f>IF($D38&lt;&gt;"Pending, Subsequently Closed",IF($A38&lt;&gt;"",IF(IFERROR('7. Position (current_at exit)'!G38,"")="", "Mandatory: Tab 7",IFERROR('7. Position (current_at exit)'!G38,"")),""), IF($A38&lt;&gt;"",IF(IFERROR('7. Position (current_at exit)'!G38,"")="", "",IFERROR('7. Position (current_at exit)'!G38,"")),""))</f>
        <v/>
      </c>
      <c r="CC38" s="17" t="str">
        <f>IF($D38&lt;&gt;"Pending, Subsequently Closed",IF($A38&lt;&gt;"",IF(IFERROR('7. Position (current_at exit)'!H38,"")="", "Mandatory: Tab 7",IFERROR('7. Position (current_at exit)'!H38,"")),""), IF($A38&lt;&gt;"",IF(IFERROR('7. Position (current_at exit)'!H38,"")="", "",IFERROR('7. Position (current_at exit)'!H38,"")),""))</f>
        <v/>
      </c>
      <c r="CD38" s="17" t="str">
        <f>IF($D38&lt;&gt;"Pending, Subsequently Closed",IF($A38&lt;&gt;"",IF(IFERROR('7. Position (current_at exit)'!I38,"")="", "Mandatory: Tab 7",IFERROR('7. Position (current_at exit)'!I38,"")),""), IF($A38&lt;&gt;"",IF(IFERROR('7. Position (current_at exit)'!I38,"")="", "",IFERROR('7. Position (current_at exit)'!I38,"")),""))</f>
        <v/>
      </c>
      <c r="CE38" s="17" t="str">
        <f>IF($D38&lt;&gt;"Pending, Subsequently Closed",IF($A38&lt;&gt;"",IF(IFERROR('7. Position (current_at exit)'!J38,"")="", "Mandatory: Tab 7",IFERROR('7. Position (current_at exit)'!J38,"")),""), IF($A38&lt;&gt;"",IF(IFERROR('7. Position (current_at exit)'!J38,"")="", "",IFERROR('7. Position (current_at exit)'!J38,"")),""))</f>
        <v/>
      </c>
      <c r="CF38" s="208" t="str">
        <f>IF($D38&lt;&gt;"Pending, Subsequently Closed",IF($A38&lt;&gt;"",IF(IFERROR('7. Position (current_at exit)'!K38,"")="", "Mandatory: Tab 7",IFERROR('7. Position (current_at exit)'!K38,"")),""), IF($A38&lt;&gt;"",IF(IFERROR('7. Position (current_at exit)'!K38,"")="", "",IFERROR('7. Position (current_at exit)'!K38,"")),""))</f>
        <v/>
      </c>
      <c r="CG38" s="186" t="str">
        <f>IF($D38&lt;&gt;"Pending, Subsequently Closed",IF($A38&lt;&gt;"",IF(IFERROR('7. Position (current_at exit)'!L38,"")="", "Mandatory: Tab 7",IFERROR('7. Position (current_at exit)'!L38,"")),""), IF($A38&lt;&gt;"",IF(IFERROR('7. Position (current_at exit)'!L38,"")="", "",IFERROR('7. Position (current_at exit)'!L38,"")),""))</f>
        <v/>
      </c>
      <c r="CH38" s="186" t="str">
        <f>IF($D38&lt;&gt;"Pending, Subsequently Closed",IF($A38&lt;&gt;"",IF(IFERROR('7. Position (current_at exit)'!M38,"")="", "Mandatory: Tab 7",IFERROR('7. Position (current_at exit)'!M38,"")),""), IF($A38&lt;&gt;"",IF(IFERROR('7. Position (current_at exit)'!M38,"")="", "",IFERROR('7. Position (current_at exit)'!M38,"")),""))</f>
        <v/>
      </c>
      <c r="CI38" s="186" t="str">
        <f>IF($D38&lt;&gt;"Pending, Subsequently Closed",IF($A38&lt;&gt;"",IF(IFERROR('7. Position (current_at exit)'!N38,"")="", "Mandatory: Tab 7",IFERROR('7. Position (current_at exit)'!N38,"")),""), IF($A38&lt;&gt;"",IF(IFERROR('7. Position (current_at exit)'!N38,"")="", "",IFERROR('7. Position (current_at exit)'!N38,"")),""))</f>
        <v/>
      </c>
      <c r="CJ38" s="408" t="str">
        <f>IF($D38&lt;&gt;"Pending, Subsequently Closed",IF($A38&lt;&gt;"",IF(IFERROR('7. Position (current_at exit)'!O38,"")="", "Mandatory: Tab 7",IFERROR('7. Position (current_at exit)'!O38,"")),""), IF($A38&lt;&gt;"",IF(IFERROR('7. Position (current_at exit)'!O38,"")="", "",IFERROR('7. Position (current_at exit)'!O38,"")),""))</f>
        <v/>
      </c>
      <c r="CK38" s="408" t="str">
        <f>IF($D38&lt;&gt;"Pending, Subsequently Closed",IF($A38&lt;&gt;"",IF(IFERROR('7. Position (current_at exit)'!P38,"")="", "Mandatory: Tab 7",IFERROR('7. Position (current_at exit)'!P38,"")),""), IF($A38&lt;&gt;"",IF(IFERROR('7. Position (current_at exit)'!P38,"")="", "",IFERROR('7. Position (current_at exit)'!P38,"")),""))</f>
        <v/>
      </c>
      <c r="CL38" s="360" t="str">
        <f>IF($A38&lt;&gt;"",IF(IFERROR('7. Position (current_at exit)'!Q38,"")="", "",IFERROR('7. Position (current_at exit)'!Q38,"")),"")</f>
        <v/>
      </c>
      <c r="CM38" s="18" t="str">
        <f>IF($F38&lt;&gt;"Debt",IF($A38&lt;&gt;"",IF(IFERROR('7. Position (current_at exit)'!R38,"")="", "Mandatory: Tab 7",IFERROR('7. Position (current_at exit)'!R38,"")),""), IF($A38&lt;&gt;"",IF(IFERROR('7. Position (current_at exit)'!R38,"")="", "",IFERROR('7. Position (current_at exit)'!R38,"")),""))</f>
        <v/>
      </c>
      <c r="CN38" s="18" t="str">
        <f>IF($F38&lt;&gt;"Debt",IF($A38&lt;&gt;"",IF(IFERROR('7. Position (current_at exit)'!S38,"")="", "Mandatory: Tab 7",IFERROR('7. Position (current_at exit)'!S38,"")),""), IF($A38&lt;&gt;"",IF(IFERROR('7. Position (current_at exit)'!S38,"")="", "",IFERROR('7. Position (current_at exit)'!S38,"")),""))</f>
        <v/>
      </c>
      <c r="CO38" s="17" t="str">
        <f>IF($F38&lt;&gt;"Debt",IF($A38&lt;&gt;"",IF(IFERROR('7. Position (current_at exit)'!T38,"")="", "Mandatory: Tab 7",IFERROR('7. Position (current_at exit)'!T38,"")),""), IF($A38&lt;&gt;"",IF(IFERROR('7. Position (current_at exit)'!T38,"")="", "",IFERROR('7. Position (current_at exit)'!T38,"")),""))</f>
        <v/>
      </c>
      <c r="CP38" s="17" t="str">
        <f>IF($A38&lt;&gt;"",IF(IFERROR('7. Position (current_at exit)'!U38,"")="", "Mandatory: Tab 7",IFERROR('7. Position (current_at exit)'!U38,"")),"")</f>
        <v/>
      </c>
      <c r="CQ38" s="17" t="str">
        <f>IF($F38&lt;&gt;"Debt",IF($A38&lt;&gt;"",IF(IFERROR('7. Position (current_at exit)'!V38,"")="", "Mandatory: Tab 7",IFERROR('7. Position (current_at exit)'!V38,"")),""), IF($A38&lt;&gt;"",IF(IFERROR('7. Position (current_at exit)'!V38,"")="", "",IFERROR('7. Position (current_at exit)'!V38,"")),""))</f>
        <v/>
      </c>
      <c r="CR38" s="16" t="str">
        <f>IF($F38&lt;&gt;"Debt",IF($A38&lt;&gt;"",IF(IFERROR('7. Position (current_at exit)'!W38,"")="", "",IFERROR('7. Position (current_at exit)'!W38,"")),""), IF($A38&lt;&gt;"",IF(IFERROR('7. Position (current_at exit)'!W38,"")="", "",IFERROR('7. Position (current_at exit)'!W38,"")),""))</f>
        <v/>
      </c>
      <c r="CS38" s="80" t="str">
        <f>IF($A38&lt;&gt;"",IF(IFERROR('7. Position (current_at exit)'!X38,"")="", "",IFERROR('7. Position (current_at exit)'!X38,"")),"")</f>
        <v/>
      </c>
      <c r="CT38" s="360" t="str">
        <f>IF($A38&lt;&gt;"",IF(IFERROR('7. Position (current_at exit)'!Y38,"")="", "",IFERROR('7. Position (current_at exit)'!Y38,"")),"")</f>
        <v/>
      </c>
      <c r="CU38" s="159" t="str">
        <f>IF(OR($D38="Fully Exited, No Escrow", $D38="Fully Exited, Escrow Pending", $D38="Fully Exited, Subsequently Closed"), IF($A38&lt;&gt;"",IF(IFERROR('7. Position (current_at exit)'!Z38,"")="", "Mandatory: Tab 7",IFERROR('7. Position (current_at exit)'!Z38,"")),""), IF($A38&lt;&gt;"",IF(IFERROR('7. Position (current_at exit)'!Z38,"")="", "",IFERROR('7. Position (current_at exit)'!Z38,"")),""))</f>
        <v/>
      </c>
      <c r="CV38" s="159" t="str">
        <f>IF(OR($D38="Fully Exited, No Escrow", $D38="Fully Exited, Escrow Pending", $D38="Fully Exited, Subsequently Closed"), IF($A38&lt;&gt;"",IF(IFERROR('7. Position (current_at exit)'!AA38,"")="", "Mandatory: Tab 7",IFERROR('7. Position (current_at exit)'!AA38,"")),""), IF($A38&lt;&gt;"",IF(IFERROR('7. Position (current_at exit)'!AA38,"")="", "",IFERROR('7. Position (current_at exit)'!AA38,"")),""))</f>
        <v/>
      </c>
      <c r="CW38" s="16" t="str">
        <f>IF($D38="Fully Exited",IF($A38&lt;&gt;"",IF(IFERROR('7. Position (current_at exit)'!AB38,"")="", "",IFERROR('7. Position (current_at exit)'!AB38,"")),""), IF($A38&lt;&gt;"",IF(IFERROR('7. Position (current_at exit)'!AB38,"")="", "",IFERROR('7. Position (current_at exit)'!AB38,"")),""))</f>
        <v/>
      </c>
      <c r="CX38" s="360" t="str">
        <f>IF($A38&lt;&gt;"",IF(IFERROR('7. Position (current_at exit)'!AC38,"")="", "",IFERROR('7. Position (current_at exit)'!AC38,"")),"")</f>
        <v/>
      </c>
      <c r="CY38" s="16" t="str">
        <f>IF($D38&lt;&gt;"Pending, Subsequently Closed",IF($A38&lt;&gt;"",IF(IFERROR('7. Position (current_at exit)'!AD38,"")="", "Mandatory: Tab 7",IFERROR('7. Position (current_at exit)'!AD38,"")),""), IF($A38&lt;&gt;"",IF(IFERROR('7. Position (current_at exit)'!AD38,"")="", "",IFERROR('7. Position (current_at exit)'!AD38,"")),""))</f>
        <v/>
      </c>
      <c r="CZ38" s="187" t="str">
        <f>IF($A38&lt;&gt;"",IF(IFERROR('7. Position (current_at exit)'!AE38,"")="", "",IFERROR('7. Position (current_at exit)'!AE38,"")),"")</f>
        <v/>
      </c>
      <c r="DA38" s="76" t="str">
        <f>IF($A38&lt;&gt;"",IF(IFERROR('7. Position (current_at exit)'!AF38,"")="", "",IFERROR('7. Position (current_at exit)'!AF38,"")),"")</f>
        <v/>
      </c>
      <c r="DB38" s="239" t="str">
        <f>IF($A38&lt;&gt;"",IF(IFERROR('7. Position (current_at exit)'!AG38,"")="", "",IFERROR('7. Position (current_at exit)'!AG38,"")),"")</f>
        <v/>
      </c>
      <c r="DC38" s="165" t="str">
        <f>IF($A38&lt;&gt;"",IF(IFERROR('7. Position (current_at exit)'!AH38,"")="", "",IFERROR('7. Position (current_at exit)'!AH38,"")),"")</f>
        <v/>
      </c>
      <c r="DD38" s="165" t="str">
        <f>IF($A38&lt;&gt;"",IF(IFERROR('7. Position (current_at exit)'!AI38,"")="", "",IFERROR('7. Position (current_at exit)'!AI38,"")),"")</f>
        <v/>
      </c>
      <c r="DE38" s="360" t="str">
        <f>IF($A38&lt;&gt;"",IF(IFERROR('7. Position (current_at exit)'!AJ38,"")="", "",IFERROR('7. Position (current_at exit)'!AJ38,"")),"")</f>
        <v/>
      </c>
      <c r="DF38" s="16" t="str">
        <f>IF($A38&lt;&gt;"",IF(IFERROR('7. Position (current_at exit)'!AK38,"")="", "",IFERROR('7. Position (current_at exit)'!AK38,"")),"")</f>
        <v/>
      </c>
      <c r="DG38" s="187" t="str">
        <f>IF($A38&lt;&gt;"",IF(IFERROR('7. Position (current_at exit)'!AL38,"")="", "",IFERROR('7. Position (current_at exit)'!AL38,"")),"")</f>
        <v/>
      </c>
      <c r="DH38" s="76" t="str">
        <f>IF($A38&lt;&gt;"",IF(IFERROR('7. Position (current_at exit)'!AM38,"")="", "",IFERROR('7. Position (current_at exit)'!AM38,"")),"")</f>
        <v/>
      </c>
      <c r="DI38" s="239" t="str">
        <f>IF($A38&lt;&gt;"",IF(IFERROR('7. Position (current_at exit)'!AN38,"")="", "",IFERROR('7. Position (current_at exit)'!AN38,"")),"")</f>
        <v/>
      </c>
      <c r="DJ38" s="165" t="str">
        <f>IF($A38&lt;&gt;"",IF(IFERROR('7. Position (current_at exit)'!AO38,"")="", "",IFERROR('7. Position (current_at exit)'!AO38,"")),"")</f>
        <v/>
      </c>
      <c r="DK38" s="165" t="str">
        <f>IF($A38&lt;&gt;"",IF(IFERROR('7. Position (current_at exit)'!AP38,"")="", "",IFERROR('7. Position (current_at exit)'!AP38,"")),"")</f>
        <v/>
      </c>
      <c r="DL38" s="360" t="str">
        <f>IF($A38&lt;&gt;"",IF(IFERROR('7. Position (current_at exit)'!AQ38,"")="", "",IFERROR('7. Position (current_at exit)'!AQ38,"")),"")</f>
        <v/>
      </c>
      <c r="DM38" s="17" t="str">
        <f>IF(OR($F38="Equity - Publicly Traded", $F38="Equity - Private"), IF($A38&lt;&gt;"",IF(IFERROR('6. Position (at entry)'!N38,"")="", "Mandatory: Tab 6",IFERROR('6. Position (at entry)'!N38,"")),""), IF($A38&lt;&gt;"",IF(IFERROR('6. Position (at entry)'!N38,"")="", "",IFERROR('6. Position (at entry)'!N38,"")),""))</f>
        <v/>
      </c>
      <c r="DN38" s="17" t="str">
        <f>IF(OR($F38="Equity - Publicly Traded", $F38="Equity - Private"), IF($A38&lt;&gt;"",IF(IFERROR('6. Position (at entry)'!O38,"")="", "Mandatory: Tab 6",IFERROR('6. Position (at entry)'!O38,"")),""), IF($A38&lt;&gt;"",IF(IFERROR('6. Position (at entry)'!O38,"")="", "",IFERROR('6. Position (at entry)'!O38,"")),""))</f>
        <v/>
      </c>
      <c r="DO38" s="17" t="str">
        <f>IF(OR($F38="Equity - Publicly Traded", $F38="Equity - Private"), IF($A38&lt;&gt;"",IF(IFERROR('6. Position (at entry)'!P38,"")="", "Mandatory: Tab 6",IFERROR('6. Position (at entry)'!P38,"")),""), IF($A38&lt;&gt;"",IF(IFERROR('6. Position (at entry)'!P38,"")="", "",IFERROR('6. Position (at entry)'!P38,"")),""))</f>
        <v/>
      </c>
      <c r="DP38" s="17" t="str">
        <f>IF(OR($F38="Equity - Publicly Traded", $F38="Equity - Private"), IF($A38&lt;&gt;"",IF(IFERROR('6. Position (at entry)'!Q38,"")="", "Mandatory: Tab 6",IFERROR('6. Position (at entry)'!Q38,"")),""), IF($A38&lt;&gt;"",IF(IFERROR('6. Position (at entry)'!Q38,"")="", "",IFERROR('6. Position (at entry)'!Q38,"")),""))</f>
        <v/>
      </c>
      <c r="DQ38" s="18" t="str">
        <f>IF(OR($F38="Equity - Publicly Traded", $F38="Equity - Private"), IF($A38&lt;&gt;"",IF(IFERROR('6. Position (at entry)'!R38,"")="", "Mandatory: Tab 6",IFERROR('6. Position (at entry)'!R38,"")),""), IF($A38&lt;&gt;"",IF(IFERROR('6. Position (at entry)'!R38,"")="", "",IFERROR('6. Position (at entry)'!R38,"")),""))</f>
        <v/>
      </c>
      <c r="DR38" s="18" t="str">
        <f>IF(OR($F38="Equity - Publicly Traded", $F38="Equity - Private"), IF($A38&lt;&gt;"",IF(IFERROR('6. Position (at entry)'!S38,"")="", "Mandatory: Tab 6",IFERROR('6. Position (at entry)'!S38,"")),""), IF($A38&lt;&gt;"",IF(IFERROR('6. Position (at entry)'!S38,"")="", "",IFERROR('6. Position (at entry)'!S38,"")),""))</f>
        <v/>
      </c>
      <c r="DS38" s="17" t="str">
        <f>IF(OR($F38="Equity - Publicly Traded", $F38="Equity - Private"), IF($A38&lt;&gt;"",IF(IFERROR('6. Position (at entry)'!T38,"")="", "Mandatory: Tab 6",IFERROR('6. Position (at entry)'!T38,"")),""), IF($A38&lt;&gt;"",IF(IFERROR('6. Position (at entry)'!T38,"")="", "",IFERROR('6. Position (at entry)'!T38,"")),""))</f>
        <v/>
      </c>
      <c r="DT38" s="16" t="str">
        <f>IF(OR($F38="Equity - Publicly Traded", $F38="Equity - Private"), IF($A38&lt;&gt;"",IF(IFERROR('6. Position (at entry)'!U38,"")="", "Mandatory: Tab 6",IFERROR('6. Position (at entry)'!U38,"")),""), IF($A38&lt;&gt;"",IF(IFERROR('6. Position (at entry)'!U38,"")="", "",IFERROR('6. Position (at entry)'!U38,"")),""))</f>
        <v/>
      </c>
      <c r="DU38" s="16" t="str">
        <f>IF(OR($F38="Equity - Publicly Traded", $F38="Equity - Private"), IF($A38&lt;&gt;"",IF(IFERROR('6. Position (at entry)'!V38,"")="", "",IFERROR('6. Position (at entry)'!V38,"")),""), IF($A38&lt;&gt;"",IF(IFERROR('6. Position (at entry)'!V38,"")="", "",IFERROR('6. Position (at entry)'!V38,"")),""))</f>
        <v/>
      </c>
      <c r="DV38" s="239" t="str">
        <f>IF(OR($F38="Equity - Publicly Traded", $F38="Equity - Private"), IF($A38&lt;&gt;"",IF(IFERROR('6. Position (at entry)'!W38,"")="", "",IFERROR('6. Position (at entry)'!W38,"")),""), IF($A38&lt;&gt;"",IF(IFERROR('6. Position (at entry)'!W38,"")="", "",IFERROR('6. Position (at entry)'!W38,"")),""))</f>
        <v/>
      </c>
      <c r="DW38" s="239" t="str">
        <f>IF(OR($F38="Equity - Publicly Traded", $F38="Equity - Private"), IF($A38&lt;&gt;"",IF(IFERROR('6. Position (at entry)'!X38,"")="", "",IFERROR('6. Position (at entry)'!X38,"")),""), IF($A38&lt;&gt;"",IF(IFERROR('6. Position (at entry)'!X38,"")="", "",IFERROR('6. Position (at entry)'!X38,"")),""))</f>
        <v/>
      </c>
      <c r="DX38" s="239" t="str">
        <f>IF(OR($F38="Equity - Publicly Traded", $F38="Equity - Private"), IF($A38&lt;&gt;"",IF(IFERROR('6. Position (at entry)'!Y38,"")="", "",IFERROR('6. Position (at entry)'!Y38,"")),""), IF($A38&lt;&gt;"",IF(IFERROR('6. Position (at entry)'!Y38,"")="", "",IFERROR('6. Position (at entry)'!Y38,"")),""))</f>
        <v/>
      </c>
      <c r="DY38" s="360" t="str">
        <f>IF($A38&lt;&gt;"",IF(IFERROR('6. Position (at entry)'!Z38,"")="", "",IFERROR('6. Position (at entry)'!Z38,"")),"")</f>
        <v/>
      </c>
      <c r="DZ38" s="76" t="str">
        <f>IF($A38&lt;&gt;"",IF(IFERROR('6. Position (at entry)'!AA38,"")="", "",IFERROR('6. Position (at entry)'!AA38,"")),"")</f>
        <v/>
      </c>
      <c r="EA38" s="76" t="str">
        <f>IF($A38&lt;&gt;"",IF(IFERROR('6. Position (at entry)'!AB38,"")="", "",IFERROR('6. Position (at entry)'!AB38,"")),"")</f>
        <v/>
      </c>
      <c r="EB38" s="78" t="str">
        <f>IF($A38&lt;&gt;"",IF(IFERROR('6. Position (at entry)'!AC38,"")="", "",IFERROR('6. Position (at entry)'!AC38,"")),"")</f>
        <v/>
      </c>
      <c r="EC38" s="78" t="str">
        <f>IF($A38&lt;&gt;"",IF(IFERROR('6. Position (at entry)'!AD38,"")="", "",IFERROR('6. Position (at entry)'!AD38,"")),"")</f>
        <v/>
      </c>
      <c r="ED38" s="226" t="str">
        <f>IF($A38&lt;&gt;"",IF(IFERROR('6. Position (at entry)'!AE38,"")="", "",IFERROR('6. Position (at entry)'!AE38,"")),"")</f>
        <v/>
      </c>
      <c r="EE38" s="80" t="str">
        <f>IF($A38&lt;&gt;"",IF(IFERROR('6. Position (at entry)'!AF38,"")="", "",IFERROR('6. Position (at entry)'!AF38,"")),"")</f>
        <v/>
      </c>
      <c r="EF38" s="80" t="str">
        <f>IF($A38&lt;&gt;"",IF(IFERROR('6. Position (at entry)'!AG38,"")="", "",IFERROR('6. Position (at entry)'!AG38,"")),"")</f>
        <v/>
      </c>
      <c r="EG38" s="80" t="str">
        <f>IF($A38&lt;&gt;"",IF(IFERROR('6. Position (at entry)'!AH38,"")="", "",IFERROR('6. Position (at entry)'!AH38,"")),"")</f>
        <v/>
      </c>
      <c r="EH38" s="360" t="str">
        <f>IF($A38&lt;&gt;"",IF(IFERROR('6. Position (at entry)'!AI38,"")="", "",IFERROR('6. Position (at entry)'!AI38,"")),"")</f>
        <v/>
      </c>
    </row>
    <row r="39" spans="1:138" ht="15" customHeight="1" x14ac:dyDescent="0.2">
      <c r="A39" s="16" t="str">
        <f>IF(ISBLANK('6. Position (at entry)'!A39), "", '6. Position (at entry)'!A39)</f>
        <v/>
      </c>
      <c r="B39" s="347" t="str">
        <f>IF($A39&lt;&gt;"",IF(IFERROR('6. Position (at entry)'!B39,"")="", "Mandatory: Tab 6",IFERROR('6. Position (at entry)'!B39,"")),"")</f>
        <v/>
      </c>
      <c r="C39" s="16" t="str">
        <f>IF($A39&lt;&gt;"",IF(IFERROR(VLOOKUP($A39, '4. Company (at entry)'!$1:$1048576,2,FALSE),"")="","Mandatory: Tab 4",IFERROR(VLOOKUP($A39, '4. Company (at entry)'!$1:$1048576,2,FALSE),"")), "")</f>
        <v/>
      </c>
      <c r="D39" s="16" t="str">
        <f>IF($A39&lt;&gt;"",IF(IFERROR('7. Position (current_at exit)'!D39,"")="", "Mandatory: Tab 7",IFERROR('7. Position (current_at exit)'!D39,"")),"")</f>
        <v/>
      </c>
      <c r="E39" s="16" t="str">
        <f>IF($A39&lt;&gt;"",IF(IFERROR('7. Position (current_at exit)'!E39,"")="", "Mandatory: Tab 7",IFERROR('7. Position (current_at exit)'!E39,"")),"")</f>
        <v/>
      </c>
      <c r="F39" s="16" t="str">
        <f>IF($A39&lt;&gt;"",IF(IFERROR('6. Position (at entry)'!D39,"")="", "Mandatory: Tab 6",IFERROR('6. Position (at entry)'!D39,"")),"")</f>
        <v/>
      </c>
      <c r="G39" s="16" t="str">
        <f>IF($A39&lt;&gt;"",IF(IFERROR('6. Position (at entry)'!E39,"")="", "Mandatory: Tab 6",IFERROR('6. Position (at entry)'!E39,"")),"")</f>
        <v/>
      </c>
      <c r="H39" s="16" t="str">
        <f>IF($A39&lt;&gt;"",IF(IFERROR('6. Position (at entry)'!F39,"")="", "Mandatory: Tab 6",IFERROR('6. Position (at entry)'!F39,"")),"")</f>
        <v/>
      </c>
      <c r="I39" s="16" t="str">
        <f>IF($A39&lt;&gt;"",IF(IFERROR('6. Position (at entry)'!G39,"")="", "Mandatory: Tab 6",IFERROR('6. Position (at entry)'!G39,"")),"")</f>
        <v/>
      </c>
      <c r="J39" s="16" t="str">
        <f>IF($A39&lt;&gt;"",IF(IFERROR('6. Position (at entry)'!H39,"")="", "Mandatory: Tab 6",IFERROR('6. Position (at entry)'!H39,"")),"")</f>
        <v/>
      </c>
      <c r="K39" s="159" t="str">
        <f>IF($A39&lt;&gt;"",IF(IFERROR('6. Position (at entry)'!I39,"")="", "Mandatory: Tab 6",IFERROR('6. Position (at entry)'!I39,"")),"")</f>
        <v/>
      </c>
      <c r="L39" s="16" t="str">
        <f>IF($A39&lt;&gt;"",IF(IFERROR('6. Position (at entry)'!J39,"")="", "Mandatory: Tab 6",IFERROR('6. Position (at entry)'!J39,"")),"")</f>
        <v/>
      </c>
      <c r="M39" s="16" t="str">
        <f>IF($A39&lt;&gt;"",IF(IFERROR('6. Position (at entry)'!K39,"")="", "Mandatory: Tab 6",IFERROR('6. Position (at entry)'!K39,"")),"")</f>
        <v/>
      </c>
      <c r="N39" s="16" t="str">
        <f>IF($A39&lt;&gt;"",IF(IFERROR('6. Position (at entry)'!L39,"")="", "",IFERROR('6. Position (at entry)'!L39,"")),"")</f>
        <v/>
      </c>
      <c r="O39" s="360" t="str">
        <f>IF($A39&lt;&gt;"",IF(IFERROR('6. Position (at entry)'!M39,"")="", "",IFERROR('6. Position (at entry)'!M39,"")),"")</f>
        <v/>
      </c>
      <c r="P39" s="16" t="str">
        <f>IF($A39&lt;&gt;"",IF(IFERROR(VLOOKUP($A39,'5. Company (current_at exit)'!$1:$1048576,3,FALSE),"")="","",IFERROR(VLOOKUP($A39,'5. Company (current_at exit)'!$1:$1048576,3,FALSE),"")), "")</f>
        <v/>
      </c>
      <c r="Q39" s="16" t="str">
        <f>IF($A39&lt;&gt;"",IF(IFERROR(VLOOKUP($A39,'5. Company (current_at exit)'!$1:$1048576,4,FALSE),"")="","",IFERROR(VLOOKUP($A39,'5. Company (current_at exit)'!$1:$1048576,4,FALSE),"")), "")</f>
        <v/>
      </c>
      <c r="R39" s="16" t="str">
        <f>IF($A39&lt;&gt;"",IF(IFERROR(VLOOKUP($A39,'5. Company (current_at exit)'!$1:$1048576,5,FALSE),"")="","",IFERROR(VLOOKUP($A39,'5. Company (current_at exit)'!$1:$1048576,5,FALSE),"")), "")</f>
        <v/>
      </c>
      <c r="S39" s="16" t="str">
        <f>IF($A39&lt;&gt;"",IF(IFERROR(VLOOKUP($A39,'5. Company (current_at exit)'!$1:$1048576,6,FALSE),"")="","",IFERROR(VLOOKUP($A39,'5. Company (current_at exit)'!$1:$1048576,6,FALSE),"")), "")</f>
        <v/>
      </c>
      <c r="T39" s="16" t="str">
        <f>IF($A39&lt;&gt;"",IF(IFERROR(VLOOKUP($A39,'5. Company (current_at exit)'!$1:$1048576,7,FALSE),"")="","Mandatory: Tab 5",IFERROR(VLOOKUP($A39,'5. Company (current_at exit)'!$1:$1048576,7,FALSE),"")), "")</f>
        <v/>
      </c>
      <c r="U39" s="72" t="str">
        <f>IF($A39&lt;&gt;"",IF(IFERROR(VLOOKUP($A39,'5. Company (current_at exit)'!$1:$1048576,8,FALSE),"")="","Mandatory: Tab 5",IFERROR(VLOOKUP($A39,'5. Company (current_at exit)'!$1:$1048576,8,FALSE),"")), "")</f>
        <v/>
      </c>
      <c r="V39" s="16" t="str">
        <f>IF($A39&lt;&gt;"",IF(IFERROR(VLOOKUP($A39,'5. Company (current_at exit)'!$1:$1048576,9,FALSE),"")="","",IFERROR(VLOOKUP($A39,'5. Company (current_at exit)'!$1:$1048576,9,FALSE),"")), "")</f>
        <v/>
      </c>
      <c r="W39" s="16" t="str">
        <f>IF($A39&lt;&gt;"",IF(IFERROR(VLOOKUP($A39,'5. Company (current_at exit)'!$1:$1048576,10,FALSE),"")="","Mandatory: Tab 5",IFERROR(VLOOKUP($A39,'5. Company (current_at exit)'!$1:$1048576,10,FALSE),"")), "")</f>
        <v/>
      </c>
      <c r="X39" s="73" t="str">
        <f>IF($A39&lt;&gt;"",IF(IFERROR(VLOOKUP($A39,'5. Company (current_at exit)'!$1:$1048576,11,FALSE),"")="","Mandatory: Tab 5",IFERROR(VLOOKUP($A39,'5. Company (current_at exit)'!$1:$1048576,11,FALSE),"")), "")</f>
        <v/>
      </c>
      <c r="Y39" s="73" t="str">
        <f>IF($A39&lt;&gt;"",IF(IFERROR(VLOOKUP($A39,'5. Company (current_at exit)'!$1:$1048576,12,FALSE),"")="","",IFERROR(VLOOKUP($A39,'5. Company (current_at exit)'!$1:$1048576,12,FALSE),"")), "")</f>
        <v/>
      </c>
      <c r="Z39" s="73" t="str">
        <f>IF($A39&lt;&gt;"",IF(IFERROR(VLOOKUP($A39,'5. Company (current_at exit)'!$1:$1048576,13,FALSE),"")="","",IFERROR(VLOOKUP($A39,'5. Company (current_at exit)'!$1:$1048576,13,FALSE),"")), "")</f>
        <v/>
      </c>
      <c r="AA39" s="16" t="str">
        <f>IF($A39&lt;&gt;"",IF(IFERROR(VLOOKUP($A39,'5. Company (current_at exit)'!$1:$1048576,14,FALSE),"")="","Mandatory: Tab 5",IFERROR(VLOOKUP($A39,'5. Company (current_at exit)'!$1:$1048576,14,FALSE),"")), "")</f>
        <v/>
      </c>
      <c r="AB39" s="16" t="str">
        <f>IF($A39&lt;&gt;"",IF(IFERROR(VLOOKUP($A39,'5. Company (current_at exit)'!$1:$1048576,15,FALSE),"")="","Mandatory: Tab 5",IFERROR(VLOOKUP($A39,'5. Company (current_at exit)'!$1:$1048576,15,FALSE),"")), "")</f>
        <v/>
      </c>
      <c r="AC39" s="76" t="str">
        <f>IF($A39&lt;&gt;"",IF(IFERROR(VLOOKUP($A39,'5. Company (current_at exit)'!$1:$1048576,16,FALSE),"")="","",IFERROR(VLOOKUP($A39,'5. Company (current_at exit)'!$1:$1048576,16,FALSE),"")), "")</f>
        <v/>
      </c>
      <c r="AD39" s="16" t="str">
        <f>IF($A39&lt;&gt;"",IF(IFERROR(VLOOKUP($A39,'5. Company (current_at exit)'!$1:$1048576,17,FALSE),"")="","",IFERROR(VLOOKUP($A39,'5. Company (current_at exit)'!$1:$1048576,17,FALSE),"")), "")</f>
        <v/>
      </c>
      <c r="AE39" s="401" t="str">
        <f>IF($A39&lt;&gt;"",IF(IFERROR(VLOOKUP($A39,'5. Company (current_at exit)'!$1:$1048576,18,FALSE),"")="","",IFERROR(VLOOKUP($A39,'5. Company (current_at exit)'!$1:$1048576,18,FALSE),"")), "")</f>
        <v/>
      </c>
      <c r="AF39" s="16" t="str">
        <f>IF($A39&lt;&gt;"",IF(IFERROR(VLOOKUP($A39,'5. Company (current_at exit)'!$1:$1048576,19,FALSE),"")="","Mandatory: Tab 5",IFERROR(VLOOKUP($A39,'5. Company (current_at exit)'!$1:$1048576,19,FALSE),"")), "")</f>
        <v/>
      </c>
      <c r="AG39" s="159" t="str">
        <f>IF($AF39="Yes",IF($A39&lt;&gt;"",IF(IFERROR(VLOOKUP($A39,'5. Company (current_at exit)'!$1:$1048576,20,FALSE),"")="","Mandatory: Tab 5",IFERROR(VLOOKUP($A39,'5. Company (current_at exit)'!$1:$1048576,20,FALSE),"")), ""),IF($A39&lt;&gt;"",IF(IFERROR(VLOOKUP($A39,'5. Company (current_at exit)'!$1:$1048576,20,FALSE),"")="","",IFERROR(VLOOKUP($A39,'5. Company (current_at exit)'!$1:$1048576,20,FALSE),"")), ""))</f>
        <v/>
      </c>
      <c r="AH39" s="159" t="str">
        <f>IF($AF39="Yes",IF($A39&lt;&gt;"",IF(IFERROR(VLOOKUP($A39,'5. Company (current_at exit)'!$1:$1048576,21,FALSE),"")="","Mandatory: Tab 5",IFERROR(VLOOKUP($A39,'5. Company (current_at exit)'!$1:$1048576,21,FALSE),"")), ""),IF($A39&lt;&gt;"",IF(IFERROR(VLOOKUP($A39,'5. Company (current_at exit)'!$1:$1048576,21,FALSE),"")="","",IFERROR(VLOOKUP($A39,'5. Company (current_at exit)'!$1:$1048576,21,FALSE),"")), ""))</f>
        <v/>
      </c>
      <c r="AI39" s="69" t="str">
        <f>IF($AF39="Yes",IF($A39&lt;&gt;"",IF(IFERROR(VLOOKUP($A39,'5. Company (current_at exit)'!$1:$1048576,22,FALSE),"")="","Mandatory: Tab 5",IFERROR(VLOOKUP($A39,'5. Company (current_at exit)'!$1:$1048576,22,FALSE),"")), ""),IF($A39&lt;&gt;"",IF(IFERROR(VLOOKUP($A39,'5. Company (current_at exit)'!$1:$1048576,22,FALSE),"")="","",IFERROR(VLOOKUP($A39,'5. Company (current_at exit)'!$1:$1048576,22,FALSE),"")), ""))</f>
        <v/>
      </c>
      <c r="AJ39" s="69" t="str">
        <f>IF($AF39="Yes",IF($A39&lt;&gt;"",IF(IFERROR(VLOOKUP($A39,'5. Company (current_at exit)'!$1:$1048576,23,FALSE),"")="","Mandatory: Tab 5",IFERROR(VLOOKUP($A39,'5. Company (current_at exit)'!$1:$1048576,23,FALSE),"")), ""),IF($A39&lt;&gt;"",IF(IFERROR(VLOOKUP($A39,'5. Company (current_at exit)'!$1:$1048576,23,FALSE),"")="","",IFERROR(VLOOKUP($A39,'5. Company (current_at exit)'!$1:$1048576,23,FALSE),"")), ""))</f>
        <v/>
      </c>
      <c r="AK39" s="159" t="str">
        <f>IF($AF39="Yes",IF($A39&lt;&gt;"",IF(IFERROR(VLOOKUP($A39,'5. Company (current_at exit)'!$1:$1048576,24,FALSE),"")="","",IFERROR(VLOOKUP($A39,'5. Company (current_at exit)'!$1:$1048576,24,FALSE),"")), ""),IF($A39&lt;&gt;"",IF(IFERROR(VLOOKUP($A39,'5. Company (current_at exit)'!$1:$1048576,24,FALSE),"")="","",IFERROR(VLOOKUP($A39,'5. Company (current_at exit)'!$1:$1048576,24,FALSE),"")), ""))</f>
        <v/>
      </c>
      <c r="AL39" s="403" t="str">
        <f>IF($A39&lt;&gt;"",IF(IFERROR(VLOOKUP($A39,'5. Company (current_at exit)'!$1:$1048576,25,FALSE),"")="","",IFERROR(VLOOKUP($A39,'5. Company (current_at exit)'!$1:$1048576,25,FALSE),"")), "")</f>
        <v/>
      </c>
      <c r="AM39" s="17" t="str">
        <f>IF($A39&lt;&gt;"",IF(IFERROR(VLOOKUP($A39,'5. Company (current_at exit)'!$1:$1048576,26,FALSE),"")="","Mandatory: Tab 5",IFERROR(VLOOKUP($A39,'5. Company (current_at exit)'!$1:$1048576,26,FALSE),"")), "")</f>
        <v/>
      </c>
      <c r="AN39" s="17" t="str">
        <f>IF($A39&lt;&gt;"",IF(IFERROR(VLOOKUP($A39,'5. Company (current_at exit)'!$1:$1048576,27,FALSE),"")="","Mandatory: Tab 5",IFERROR(VLOOKUP($A39,'5. Company (current_at exit)'!$1:$1048576,27,FALSE),"")), "")</f>
        <v/>
      </c>
      <c r="AO39" s="17" t="str">
        <f>IF($A39&lt;&gt;"",IF(IFERROR(VLOOKUP($A39,'5. Company (current_at exit)'!$1:$1048576,28,FALSE),"")="","Mandatory: Tab 5",IFERROR(VLOOKUP($A39,'5. Company (current_at exit)'!$1:$1048576,28,FALSE),"")), "")</f>
        <v/>
      </c>
      <c r="AP39" s="17" t="str">
        <f>IF($A39&lt;&gt;"",IF(IFERROR(VLOOKUP($A39,'5. Company (current_at exit)'!$1:$1048576,29,FALSE),"")="","Mandatory: Tab 5",IFERROR(VLOOKUP($A39,'5. Company (current_at exit)'!$1:$1048576,29,FALSE),"")), "")</f>
        <v/>
      </c>
      <c r="AQ39" s="17" t="str">
        <f>IF($A39&lt;&gt;"",IF(IFERROR(VLOOKUP($A39,'5. Company (current_at exit)'!$1:$1048576,30,FALSE),"")="","Mandatory: Tab 5",IFERROR(VLOOKUP($A39,'5. Company (current_at exit)'!$1:$1048576,30,FALSE),"")), "")</f>
        <v/>
      </c>
      <c r="AR39" s="17" t="str">
        <f>IF($A39&lt;&gt;"",IF(IFERROR(VLOOKUP($A39,'5. Company (current_at exit)'!$1:$1048576,31,FALSE),"")="","Mandatory: Tab 5",IFERROR(VLOOKUP($A39,'5. Company (current_at exit)'!$1:$1048576,31,FALSE),"")), "")</f>
        <v/>
      </c>
      <c r="AS39" s="17" t="str">
        <f>IF($A39&lt;&gt;"",IF(IFERROR(VLOOKUP($A39,'5. Company (current_at exit)'!$1:$1048576,32,FALSE),"")="","Mandatory: Tab 5",IFERROR(VLOOKUP($A39,'5. Company (current_at exit)'!$1:$1048576,32,FALSE),"")), "")</f>
        <v/>
      </c>
      <c r="AT39" s="17" t="str">
        <f>IF($A39&lt;&gt;"",IF(IFERROR(VLOOKUP($A39,'5. Company (current_at exit)'!$1:$1048576,33,FALSE),"")="","Mandatory: Tab 5",IFERROR(VLOOKUP($A39,'5. Company (current_at exit)'!$1:$1048576,33,FALSE),"")), "")</f>
        <v/>
      </c>
      <c r="AU39" s="17" t="str">
        <f>IF($A39&lt;&gt;"",IF(IFERROR(VLOOKUP($A39,'5. Company (current_at exit)'!$1:$1048576,34,FALSE),"")="","",IFERROR(VLOOKUP($A39,'5. Company (current_at exit)'!$1:$1048576,34,FALSE),"")), "")</f>
        <v/>
      </c>
      <c r="AV39" s="241" t="str">
        <f>IF($A39&lt;&gt;"",IF(IFERROR(VLOOKUP($A39,'5. Company (current_at exit)'!$1:$1048576,35,FALSE),"")="","",IFERROR(VLOOKUP($A39,'5. Company (current_at exit)'!$1:$1048576,35,FALSE),"")), "")</f>
        <v/>
      </c>
      <c r="AW39" s="17" t="str">
        <f>IF($D39="Fully Exited",IF($A39&lt;&gt;"",IF(IFERROR(VLOOKUP($A39,'5. Company (current_at exit)'!$1:$1048576,36,FALSE),"")="","",IFERROR(VLOOKUP($A39,'5. Company (current_at exit)'!$1:$1048576,36,FALSE),"")), ""),IF($A39&lt;&gt;"",IF(IFERROR(VLOOKUP($A39,'5. Company (current_at exit)'!$1:$1048576,36,FALSE),"")="","",IFERROR(VLOOKUP($A39,'5. Company (current_at exit)'!$1:$1048576,36,FALSE),"")), ""))</f>
        <v/>
      </c>
      <c r="AX39" s="239" t="str">
        <f>IF($A39&lt;&gt;"",IF(IFERROR(VLOOKUP($A39,'5. Company (current_at exit)'!$1:$1048576,37,FALSE),"")="","",IFERROR(VLOOKUP($A39,'5. Company (current_at exit)'!$1:$1048576,37,FALSE),"")), "")</f>
        <v/>
      </c>
      <c r="AY39" s="204" t="str">
        <f>IF($A39&lt;&gt;"",IF(IFERROR(VLOOKUP($A39,'5. Company (current_at exit)'!$1:$1048576,38,FALSE),"")="","",IFERROR(VLOOKUP($A39,'5. Company (current_at exit)'!$1:$1048576,38,FALSE),"")), "")</f>
        <v/>
      </c>
      <c r="AZ39" s="244" t="str">
        <f>IF($A39&lt;&gt;"",IF(IFERROR(VLOOKUP($A39,'5. Company (current_at exit)'!$1:$1048576,39,FALSE),"")="","",IFERROR(VLOOKUP($A39,'5. Company (current_at exit)'!$1:$1048576,39,FALSE),"")), "")</f>
        <v/>
      </c>
      <c r="BA39" s="244" t="str">
        <f>IF($A39&lt;&gt;"",IF(IFERROR(VLOOKUP($A39,'5. Company (current_at exit)'!$1:$1048576,40,FALSE),"")="","",IFERROR(VLOOKUP($A39,'5. Company (current_at exit)'!$1:$1048576,40,FALSE),"")), "")</f>
        <v/>
      </c>
      <c r="BB39" s="244" t="str">
        <f>IF($A39&lt;&gt;"",IF(IFERROR(VLOOKUP($A39,'5. Company (current_at exit)'!$1:$1048576,41,FALSE),"")="","",IFERROR(VLOOKUP($A39,'5. Company (current_at exit)'!$1:$1048576,41,FALSE),"")), "")</f>
        <v/>
      </c>
      <c r="BC39" s="76" t="str">
        <f>IF($A39&lt;&gt;"",IF(IFERROR(VLOOKUP($A39,'5. Company (current_at exit)'!$1:$1048576,42,FALSE),"")="","",IFERROR(VLOOKUP($A39,'5. Company (current_at exit)'!$1:$1048576,42,FALSE),"")), "")</f>
        <v/>
      </c>
      <c r="BD39" s="76" t="str">
        <f>IF($A39&lt;&gt;"",IF(IFERROR(VLOOKUP($A39,'5. Company (current_at exit)'!$1:$1048576,43,FALSE),"")="","",IFERROR(VLOOKUP($A39,'5. Company (current_at exit)'!$1:$1048576,43,FALSE),"")), "")</f>
        <v/>
      </c>
      <c r="BE39" s="239" t="str">
        <f>IF($A39&lt;&gt;"",IF(IFERROR(VLOOKUP($A39,'5. Company (current_at exit)'!$1:$1048576,44,FALSE),"")="","",IFERROR(VLOOKUP($A39,'5. Company (current_at exit)'!$1:$1048576,44,FALSE),"")), "")</f>
        <v/>
      </c>
      <c r="BF39" s="239" t="str">
        <f>IF($A39&lt;&gt;"",IF(IFERROR(VLOOKUP($A39,'5. Company (current_at exit)'!$1:$1048576,45,FALSE),"")="","",IFERROR(VLOOKUP($A39,'5. Company (current_at exit)'!$1:$1048576,45,FALSE),"")), "")</f>
        <v/>
      </c>
      <c r="BG39" s="239" t="str">
        <f>IF($A39&lt;&gt;"",IF(IFERROR(VLOOKUP($A39,'5. Company (current_at exit)'!$1:$1048576,46,FALSE),"")="","",IFERROR(VLOOKUP($A39,'5. Company (current_at exit)'!$1:$1048576,46,FALSE),"")), "")</f>
        <v/>
      </c>
      <c r="BH39" s="239" t="str">
        <f>IF($A39&lt;&gt;"",IF(IFERROR(VLOOKUP($A39,'5. Company (current_at exit)'!$1:$1048576,47,FALSE),"")="","",IFERROR(VLOOKUP($A39,'5. Company (current_at exit)'!$1:$1048576,47,FALSE),"")), "")</f>
        <v/>
      </c>
      <c r="BI39" s="239" t="str">
        <f>IF($A39&lt;&gt;"",IF(IFERROR(VLOOKUP($A39,'5. Company (current_at exit)'!$1:$1048576,48,FALSE),"")="","",IFERROR(VLOOKUP($A39,'5. Company (current_at exit)'!$1:$1048576,48,FALSE),"")), "")</f>
        <v/>
      </c>
      <c r="BJ39" s="360" t="str">
        <f>IF($A39&lt;&gt;"",IF(IFERROR(VLOOKUP($A39,'5. Company (current_at exit)'!$1:$1048576,49,FALSE),"")="","",IFERROR(VLOOKUP($A39,'5. Company (current_at exit)'!$1:$1048576,49,FALSE),"")), "")</f>
        <v/>
      </c>
      <c r="BK39" s="76" t="str">
        <f>IF($A39&lt;&gt;"",IF(IFERROR(VLOOKUP($A39,'5. Company (current_at exit)'!$1:$1048576,50,FALSE),"")="","Mandatory: Tab 5",IFERROR(VLOOKUP($A39,'5. Company (current_at exit)'!$1:$1048576,50,FALSE),"")), "")</f>
        <v/>
      </c>
      <c r="BL39" s="483" t="str">
        <f>IF($A39&lt;&gt;"",IF(IFERROR(VLOOKUP($A39,'5. Company (current_at exit)'!$1:$1048576,51,FALSE),"")="","Mandatory: Tab 5",IFERROR(VLOOKUP($A39,'5. Company (current_at exit)'!$1:$1048576,51,FALSE),"")), "")</f>
        <v/>
      </c>
      <c r="BM39" s="483" t="str">
        <f>IF($A39&lt;&gt;"",IF(IFERROR(VLOOKUP($A39,'5. Company (current_at exit)'!$1:$1048576,52,FALSE),"")="","Mandatory: Tab 5",IFERROR(VLOOKUP($A39,'5. Company (current_at exit)'!$1:$1048576,52,FALSE),"")), "")</f>
        <v/>
      </c>
      <c r="BN39" s="483" t="str">
        <f>IF($A39&lt;&gt;"",IF(IFERROR(VLOOKUP($A39,'5. Company (current_at exit)'!$1:$1048576,53,FALSE),"")="","Mandatory: Tab 5",IFERROR(VLOOKUP($A39,'5. Company (current_at exit)'!$1:$1048576,53,FALSE),"")), "")</f>
        <v/>
      </c>
      <c r="BO39" s="360" t="str">
        <f>IF($A39&lt;&gt;"",IF(IFERROR(VLOOKUP($A39,'5. Company (current_at exit)'!$1:$1048576,54,FALSE),"")="","",IFERROR(VLOOKUP($A39,'5. Company (current_at exit)'!$1:$1048576,54,FALSE),"")), "")</f>
        <v/>
      </c>
      <c r="BP39" s="17" t="str">
        <f>IF($A39&lt;&gt;"",IF(IFERROR(VLOOKUP($A39, '4. Company (at entry)'!$1:$1048576,3,FALSE),"")="","Mandatory: Tab 4",IFERROR(VLOOKUP($A39, '4. Company (at entry)'!$1:$1048576,3,FALSE),"")), "")</f>
        <v/>
      </c>
      <c r="BQ39" s="17" t="str">
        <f>IF($A39&lt;&gt;"",IF(IFERROR(VLOOKUP($A39, '4. Company (at entry)'!$1:$1048576,4,FALSE),"")="","Mandatory: Tab 4",IFERROR(VLOOKUP($A39, '4. Company (at entry)'!$1:$1048576,4,FALSE),"")), "")</f>
        <v/>
      </c>
      <c r="BR39" s="17" t="str">
        <f>IF($A39&lt;&gt;"",IF(IFERROR(VLOOKUP($A39, '4. Company (at entry)'!$1:$1048576,5,FALSE),"")="","Mandatory: Tab 4",IFERROR(VLOOKUP($A39, '4. Company (at entry)'!$1:$1048576,5,FALSE),"")), "")</f>
        <v/>
      </c>
      <c r="BS39" s="17" t="str">
        <f>IF($A39&lt;&gt;"",IF(IFERROR(VLOOKUP($A39, '4. Company (at entry)'!$1:$1048576,6,FALSE),"")="","Mandatory: Tab 4",IFERROR(VLOOKUP($A39, '4. Company (at entry)'!$1:$1048576,6,FALSE),"")), "")</f>
        <v/>
      </c>
      <c r="BT39" s="17" t="str">
        <f>IF($A39&lt;&gt;"",IF(IFERROR(VLOOKUP($A39, '4. Company (at entry)'!$1:$1048576,7,FALSE),"")="","Mandatory: Tab 4",IFERROR(VLOOKUP($A39, '4. Company (at entry)'!$1:$1048576,7,FALSE),"")), "")</f>
        <v/>
      </c>
      <c r="BU39" s="17" t="str">
        <f>IF($A39&lt;&gt;"",IF(IFERROR(VLOOKUP($A39, '4. Company (at entry)'!$1:$1048576,8,FALSE),"")="","Mandatory: Tab 4",IFERROR(VLOOKUP($A39, '4. Company (at entry)'!$1:$1048576,8,FALSE),"")), "")</f>
        <v/>
      </c>
      <c r="BV39" s="17" t="str">
        <f>IF($A39&lt;&gt;"",IF(IFERROR(VLOOKUP($A39, '4. Company (at entry)'!$1:$1048576,9,FALSE),"")="","Mandatory: Tab 4",IFERROR(VLOOKUP($A39, '4. Company (at entry)'!$1:$1048576,9,FALSE),"")), "")</f>
        <v/>
      </c>
      <c r="BW39" s="17" t="str">
        <f>IF($A39&lt;&gt;"",IF(IFERROR(VLOOKUP($A39, '4. Company (at entry)'!$1:$1048576,10,FALSE),"")="","",IFERROR(VLOOKUP($A39, '4. Company (at entry)'!$1:$1048576,10,FALSE),"")), "")</f>
        <v/>
      </c>
      <c r="BX39" s="208" t="str">
        <f>IF($A39&lt;&gt;"",IF(IFERROR(VLOOKUP($A39, '4. Company (at entry)'!$1:$1048576,11,FALSE),"")="","",IFERROR(VLOOKUP($A39, '4. Company (at entry)'!$1:$1048576,11,FALSE),"")), "")</f>
        <v/>
      </c>
      <c r="BY39" s="17" t="str">
        <f>IF($A39&lt;&gt;"",IF(IFERROR(VLOOKUP($A39, '4. Company (at entry)'!$1:$1048576,12,FALSE),"")="","",IFERROR(VLOOKUP($A39, '4. Company (at entry)'!$1:$1048576,12,FALSE),"")), "")</f>
        <v/>
      </c>
      <c r="BZ39" s="360" t="str">
        <f>IF($A39&lt;&gt;"",IF(IFERROR(VLOOKUP($A39, '4. Company (at entry)'!$1:$1048576,13,FALSE),"")="","",IFERROR(VLOOKUP($A39, '4. Company (at entry)'!$1:$1048576,13,FALSE),"")), "")</f>
        <v/>
      </c>
      <c r="CA39" s="17" t="str">
        <f>IF($A39&lt;&gt;"",IF(IFERROR('7. Position (current_at exit)'!F39,"")="", "Mandatory: Tab 7",IFERROR('7. Position (current_at exit)'!F39,"")),"")</f>
        <v/>
      </c>
      <c r="CB39" s="17" t="str">
        <f>IF($D39&lt;&gt;"Pending, Subsequently Closed",IF($A39&lt;&gt;"",IF(IFERROR('7. Position (current_at exit)'!G39,"")="", "Mandatory: Tab 7",IFERROR('7. Position (current_at exit)'!G39,"")),""), IF($A39&lt;&gt;"",IF(IFERROR('7. Position (current_at exit)'!G39,"")="", "",IFERROR('7. Position (current_at exit)'!G39,"")),""))</f>
        <v/>
      </c>
      <c r="CC39" s="17" t="str">
        <f>IF($D39&lt;&gt;"Pending, Subsequently Closed",IF($A39&lt;&gt;"",IF(IFERROR('7. Position (current_at exit)'!H39,"")="", "Mandatory: Tab 7",IFERROR('7. Position (current_at exit)'!H39,"")),""), IF($A39&lt;&gt;"",IF(IFERROR('7. Position (current_at exit)'!H39,"")="", "",IFERROR('7. Position (current_at exit)'!H39,"")),""))</f>
        <v/>
      </c>
      <c r="CD39" s="17" t="str">
        <f>IF($D39&lt;&gt;"Pending, Subsequently Closed",IF($A39&lt;&gt;"",IF(IFERROR('7. Position (current_at exit)'!I39,"")="", "Mandatory: Tab 7",IFERROR('7. Position (current_at exit)'!I39,"")),""), IF($A39&lt;&gt;"",IF(IFERROR('7. Position (current_at exit)'!I39,"")="", "",IFERROR('7. Position (current_at exit)'!I39,"")),""))</f>
        <v/>
      </c>
      <c r="CE39" s="17" t="str">
        <f>IF($D39&lt;&gt;"Pending, Subsequently Closed",IF($A39&lt;&gt;"",IF(IFERROR('7. Position (current_at exit)'!J39,"")="", "Mandatory: Tab 7",IFERROR('7. Position (current_at exit)'!J39,"")),""), IF($A39&lt;&gt;"",IF(IFERROR('7. Position (current_at exit)'!J39,"")="", "",IFERROR('7. Position (current_at exit)'!J39,"")),""))</f>
        <v/>
      </c>
      <c r="CF39" s="208" t="str">
        <f>IF($D39&lt;&gt;"Pending, Subsequently Closed",IF($A39&lt;&gt;"",IF(IFERROR('7. Position (current_at exit)'!K39,"")="", "Mandatory: Tab 7",IFERROR('7. Position (current_at exit)'!K39,"")),""), IF($A39&lt;&gt;"",IF(IFERROR('7. Position (current_at exit)'!K39,"")="", "",IFERROR('7. Position (current_at exit)'!K39,"")),""))</f>
        <v/>
      </c>
      <c r="CG39" s="186" t="str">
        <f>IF($D39&lt;&gt;"Pending, Subsequently Closed",IF($A39&lt;&gt;"",IF(IFERROR('7. Position (current_at exit)'!L39,"")="", "Mandatory: Tab 7",IFERROR('7. Position (current_at exit)'!L39,"")),""), IF($A39&lt;&gt;"",IF(IFERROR('7. Position (current_at exit)'!L39,"")="", "",IFERROR('7. Position (current_at exit)'!L39,"")),""))</f>
        <v/>
      </c>
      <c r="CH39" s="186" t="str">
        <f>IF($D39&lt;&gt;"Pending, Subsequently Closed",IF($A39&lt;&gt;"",IF(IFERROR('7. Position (current_at exit)'!M39,"")="", "Mandatory: Tab 7",IFERROR('7. Position (current_at exit)'!M39,"")),""), IF($A39&lt;&gt;"",IF(IFERROR('7. Position (current_at exit)'!M39,"")="", "",IFERROR('7. Position (current_at exit)'!M39,"")),""))</f>
        <v/>
      </c>
      <c r="CI39" s="186" t="str">
        <f>IF($D39&lt;&gt;"Pending, Subsequently Closed",IF($A39&lt;&gt;"",IF(IFERROR('7. Position (current_at exit)'!N39,"")="", "Mandatory: Tab 7",IFERROR('7. Position (current_at exit)'!N39,"")),""), IF($A39&lt;&gt;"",IF(IFERROR('7. Position (current_at exit)'!N39,"")="", "",IFERROR('7. Position (current_at exit)'!N39,"")),""))</f>
        <v/>
      </c>
      <c r="CJ39" s="408" t="str">
        <f>IF($D39&lt;&gt;"Pending, Subsequently Closed",IF($A39&lt;&gt;"",IF(IFERROR('7. Position (current_at exit)'!O39,"")="", "Mandatory: Tab 7",IFERROR('7. Position (current_at exit)'!O39,"")),""), IF($A39&lt;&gt;"",IF(IFERROR('7. Position (current_at exit)'!O39,"")="", "",IFERROR('7. Position (current_at exit)'!O39,"")),""))</f>
        <v/>
      </c>
      <c r="CK39" s="408" t="str">
        <f>IF($D39&lt;&gt;"Pending, Subsequently Closed",IF($A39&lt;&gt;"",IF(IFERROR('7. Position (current_at exit)'!P39,"")="", "Mandatory: Tab 7",IFERROR('7. Position (current_at exit)'!P39,"")),""), IF($A39&lt;&gt;"",IF(IFERROR('7. Position (current_at exit)'!P39,"")="", "",IFERROR('7. Position (current_at exit)'!P39,"")),""))</f>
        <v/>
      </c>
      <c r="CL39" s="360" t="str">
        <f>IF($A39&lt;&gt;"",IF(IFERROR('7. Position (current_at exit)'!Q39,"")="", "",IFERROR('7. Position (current_at exit)'!Q39,"")),"")</f>
        <v/>
      </c>
      <c r="CM39" s="18" t="str">
        <f>IF($F39&lt;&gt;"Debt",IF($A39&lt;&gt;"",IF(IFERROR('7. Position (current_at exit)'!R39,"")="", "Mandatory: Tab 7",IFERROR('7. Position (current_at exit)'!R39,"")),""), IF($A39&lt;&gt;"",IF(IFERROR('7. Position (current_at exit)'!R39,"")="", "",IFERROR('7. Position (current_at exit)'!R39,"")),""))</f>
        <v/>
      </c>
      <c r="CN39" s="18" t="str">
        <f>IF($F39&lt;&gt;"Debt",IF($A39&lt;&gt;"",IF(IFERROR('7. Position (current_at exit)'!S39,"")="", "Mandatory: Tab 7",IFERROR('7. Position (current_at exit)'!S39,"")),""), IF($A39&lt;&gt;"",IF(IFERROR('7. Position (current_at exit)'!S39,"")="", "",IFERROR('7. Position (current_at exit)'!S39,"")),""))</f>
        <v/>
      </c>
      <c r="CO39" s="17" t="str">
        <f>IF($F39&lt;&gt;"Debt",IF($A39&lt;&gt;"",IF(IFERROR('7. Position (current_at exit)'!T39,"")="", "Mandatory: Tab 7",IFERROR('7. Position (current_at exit)'!T39,"")),""), IF($A39&lt;&gt;"",IF(IFERROR('7. Position (current_at exit)'!T39,"")="", "",IFERROR('7. Position (current_at exit)'!T39,"")),""))</f>
        <v/>
      </c>
      <c r="CP39" s="17" t="str">
        <f>IF($A39&lt;&gt;"",IF(IFERROR('7. Position (current_at exit)'!U39,"")="", "Mandatory: Tab 7",IFERROR('7. Position (current_at exit)'!U39,"")),"")</f>
        <v/>
      </c>
      <c r="CQ39" s="17" t="str">
        <f>IF($F39&lt;&gt;"Debt",IF($A39&lt;&gt;"",IF(IFERROR('7. Position (current_at exit)'!V39,"")="", "Mandatory: Tab 7",IFERROR('7. Position (current_at exit)'!V39,"")),""), IF($A39&lt;&gt;"",IF(IFERROR('7. Position (current_at exit)'!V39,"")="", "",IFERROR('7. Position (current_at exit)'!V39,"")),""))</f>
        <v/>
      </c>
      <c r="CR39" s="16" t="str">
        <f>IF($F39&lt;&gt;"Debt",IF($A39&lt;&gt;"",IF(IFERROR('7. Position (current_at exit)'!W39,"")="", "",IFERROR('7. Position (current_at exit)'!W39,"")),""), IF($A39&lt;&gt;"",IF(IFERROR('7. Position (current_at exit)'!W39,"")="", "",IFERROR('7. Position (current_at exit)'!W39,"")),""))</f>
        <v/>
      </c>
      <c r="CS39" s="80" t="str">
        <f>IF($A39&lt;&gt;"",IF(IFERROR('7. Position (current_at exit)'!X39,"")="", "",IFERROR('7. Position (current_at exit)'!X39,"")),"")</f>
        <v/>
      </c>
      <c r="CT39" s="360" t="str">
        <f>IF($A39&lt;&gt;"",IF(IFERROR('7. Position (current_at exit)'!Y39,"")="", "",IFERROR('7. Position (current_at exit)'!Y39,"")),"")</f>
        <v/>
      </c>
      <c r="CU39" s="159" t="str">
        <f>IF(OR($D39="Fully Exited, No Escrow", $D39="Fully Exited, Escrow Pending", $D39="Fully Exited, Subsequently Closed"), IF($A39&lt;&gt;"",IF(IFERROR('7. Position (current_at exit)'!Z39,"")="", "Mandatory: Tab 7",IFERROR('7. Position (current_at exit)'!Z39,"")),""), IF($A39&lt;&gt;"",IF(IFERROR('7. Position (current_at exit)'!Z39,"")="", "",IFERROR('7. Position (current_at exit)'!Z39,"")),""))</f>
        <v/>
      </c>
      <c r="CV39" s="159" t="str">
        <f>IF(OR($D39="Fully Exited, No Escrow", $D39="Fully Exited, Escrow Pending", $D39="Fully Exited, Subsequently Closed"), IF($A39&lt;&gt;"",IF(IFERROR('7. Position (current_at exit)'!AA39,"")="", "Mandatory: Tab 7",IFERROR('7. Position (current_at exit)'!AA39,"")),""), IF($A39&lt;&gt;"",IF(IFERROR('7. Position (current_at exit)'!AA39,"")="", "",IFERROR('7. Position (current_at exit)'!AA39,"")),""))</f>
        <v/>
      </c>
      <c r="CW39" s="16" t="str">
        <f>IF($D39="Fully Exited",IF($A39&lt;&gt;"",IF(IFERROR('7. Position (current_at exit)'!AB39,"")="", "",IFERROR('7. Position (current_at exit)'!AB39,"")),""), IF($A39&lt;&gt;"",IF(IFERROR('7. Position (current_at exit)'!AB39,"")="", "",IFERROR('7. Position (current_at exit)'!AB39,"")),""))</f>
        <v/>
      </c>
      <c r="CX39" s="360" t="str">
        <f>IF($A39&lt;&gt;"",IF(IFERROR('7. Position (current_at exit)'!AC39,"")="", "",IFERROR('7. Position (current_at exit)'!AC39,"")),"")</f>
        <v/>
      </c>
      <c r="CY39" s="16" t="str">
        <f>IF($D39&lt;&gt;"Pending, Subsequently Closed",IF($A39&lt;&gt;"",IF(IFERROR('7. Position (current_at exit)'!AD39,"")="", "Mandatory: Tab 7",IFERROR('7. Position (current_at exit)'!AD39,"")),""), IF($A39&lt;&gt;"",IF(IFERROR('7. Position (current_at exit)'!AD39,"")="", "",IFERROR('7. Position (current_at exit)'!AD39,"")),""))</f>
        <v/>
      </c>
      <c r="CZ39" s="187" t="str">
        <f>IF($A39&lt;&gt;"",IF(IFERROR('7. Position (current_at exit)'!AE39,"")="", "",IFERROR('7. Position (current_at exit)'!AE39,"")),"")</f>
        <v/>
      </c>
      <c r="DA39" s="76" t="str">
        <f>IF($A39&lt;&gt;"",IF(IFERROR('7. Position (current_at exit)'!AF39,"")="", "",IFERROR('7. Position (current_at exit)'!AF39,"")),"")</f>
        <v/>
      </c>
      <c r="DB39" s="239" t="str">
        <f>IF($A39&lt;&gt;"",IF(IFERROR('7. Position (current_at exit)'!AG39,"")="", "",IFERROR('7. Position (current_at exit)'!AG39,"")),"")</f>
        <v/>
      </c>
      <c r="DC39" s="165" t="str">
        <f>IF($A39&lt;&gt;"",IF(IFERROR('7. Position (current_at exit)'!AH39,"")="", "",IFERROR('7. Position (current_at exit)'!AH39,"")),"")</f>
        <v/>
      </c>
      <c r="DD39" s="165" t="str">
        <f>IF($A39&lt;&gt;"",IF(IFERROR('7. Position (current_at exit)'!AI39,"")="", "",IFERROR('7. Position (current_at exit)'!AI39,"")),"")</f>
        <v/>
      </c>
      <c r="DE39" s="360" t="str">
        <f>IF($A39&lt;&gt;"",IF(IFERROR('7. Position (current_at exit)'!AJ39,"")="", "",IFERROR('7. Position (current_at exit)'!AJ39,"")),"")</f>
        <v/>
      </c>
      <c r="DF39" s="16" t="str">
        <f>IF($A39&lt;&gt;"",IF(IFERROR('7. Position (current_at exit)'!AK39,"")="", "",IFERROR('7. Position (current_at exit)'!AK39,"")),"")</f>
        <v/>
      </c>
      <c r="DG39" s="187" t="str">
        <f>IF($A39&lt;&gt;"",IF(IFERROR('7. Position (current_at exit)'!AL39,"")="", "",IFERROR('7. Position (current_at exit)'!AL39,"")),"")</f>
        <v/>
      </c>
      <c r="DH39" s="76" t="str">
        <f>IF($A39&lt;&gt;"",IF(IFERROR('7. Position (current_at exit)'!AM39,"")="", "",IFERROR('7. Position (current_at exit)'!AM39,"")),"")</f>
        <v/>
      </c>
      <c r="DI39" s="239" t="str">
        <f>IF($A39&lt;&gt;"",IF(IFERROR('7. Position (current_at exit)'!AN39,"")="", "",IFERROR('7. Position (current_at exit)'!AN39,"")),"")</f>
        <v/>
      </c>
      <c r="DJ39" s="165" t="str">
        <f>IF($A39&lt;&gt;"",IF(IFERROR('7. Position (current_at exit)'!AO39,"")="", "",IFERROR('7. Position (current_at exit)'!AO39,"")),"")</f>
        <v/>
      </c>
      <c r="DK39" s="165" t="str">
        <f>IF($A39&lt;&gt;"",IF(IFERROR('7. Position (current_at exit)'!AP39,"")="", "",IFERROR('7. Position (current_at exit)'!AP39,"")),"")</f>
        <v/>
      </c>
      <c r="DL39" s="360" t="str">
        <f>IF($A39&lt;&gt;"",IF(IFERROR('7. Position (current_at exit)'!AQ39,"")="", "",IFERROR('7. Position (current_at exit)'!AQ39,"")),"")</f>
        <v/>
      </c>
      <c r="DM39" s="17" t="str">
        <f>IF(OR($F39="Equity - Publicly Traded", $F39="Equity - Private"), IF($A39&lt;&gt;"",IF(IFERROR('6. Position (at entry)'!N39,"")="", "Mandatory: Tab 6",IFERROR('6. Position (at entry)'!N39,"")),""), IF($A39&lt;&gt;"",IF(IFERROR('6. Position (at entry)'!N39,"")="", "",IFERROR('6. Position (at entry)'!N39,"")),""))</f>
        <v/>
      </c>
      <c r="DN39" s="17" t="str">
        <f>IF(OR($F39="Equity - Publicly Traded", $F39="Equity - Private"), IF($A39&lt;&gt;"",IF(IFERROR('6. Position (at entry)'!O39,"")="", "Mandatory: Tab 6",IFERROR('6. Position (at entry)'!O39,"")),""), IF($A39&lt;&gt;"",IF(IFERROR('6. Position (at entry)'!O39,"")="", "",IFERROR('6. Position (at entry)'!O39,"")),""))</f>
        <v/>
      </c>
      <c r="DO39" s="17" t="str">
        <f>IF(OR($F39="Equity - Publicly Traded", $F39="Equity - Private"), IF($A39&lt;&gt;"",IF(IFERROR('6. Position (at entry)'!P39,"")="", "Mandatory: Tab 6",IFERROR('6. Position (at entry)'!P39,"")),""), IF($A39&lt;&gt;"",IF(IFERROR('6. Position (at entry)'!P39,"")="", "",IFERROR('6. Position (at entry)'!P39,"")),""))</f>
        <v/>
      </c>
      <c r="DP39" s="17" t="str">
        <f>IF(OR($F39="Equity - Publicly Traded", $F39="Equity - Private"), IF($A39&lt;&gt;"",IF(IFERROR('6. Position (at entry)'!Q39,"")="", "Mandatory: Tab 6",IFERROR('6. Position (at entry)'!Q39,"")),""), IF($A39&lt;&gt;"",IF(IFERROR('6. Position (at entry)'!Q39,"")="", "",IFERROR('6. Position (at entry)'!Q39,"")),""))</f>
        <v/>
      </c>
      <c r="DQ39" s="18" t="str">
        <f>IF(OR($F39="Equity - Publicly Traded", $F39="Equity - Private"), IF($A39&lt;&gt;"",IF(IFERROR('6. Position (at entry)'!R39,"")="", "Mandatory: Tab 6",IFERROR('6. Position (at entry)'!R39,"")),""), IF($A39&lt;&gt;"",IF(IFERROR('6. Position (at entry)'!R39,"")="", "",IFERROR('6. Position (at entry)'!R39,"")),""))</f>
        <v/>
      </c>
      <c r="DR39" s="18" t="str">
        <f>IF(OR($F39="Equity - Publicly Traded", $F39="Equity - Private"), IF($A39&lt;&gt;"",IF(IFERROR('6. Position (at entry)'!S39,"")="", "Mandatory: Tab 6",IFERROR('6. Position (at entry)'!S39,"")),""), IF($A39&lt;&gt;"",IF(IFERROR('6. Position (at entry)'!S39,"")="", "",IFERROR('6. Position (at entry)'!S39,"")),""))</f>
        <v/>
      </c>
      <c r="DS39" s="17" t="str">
        <f>IF(OR($F39="Equity - Publicly Traded", $F39="Equity - Private"), IF($A39&lt;&gt;"",IF(IFERROR('6. Position (at entry)'!T39,"")="", "Mandatory: Tab 6",IFERROR('6. Position (at entry)'!T39,"")),""), IF($A39&lt;&gt;"",IF(IFERROR('6. Position (at entry)'!T39,"")="", "",IFERROR('6. Position (at entry)'!T39,"")),""))</f>
        <v/>
      </c>
      <c r="DT39" s="16" t="str">
        <f>IF(OR($F39="Equity - Publicly Traded", $F39="Equity - Private"), IF($A39&lt;&gt;"",IF(IFERROR('6. Position (at entry)'!U39,"")="", "Mandatory: Tab 6",IFERROR('6. Position (at entry)'!U39,"")),""), IF($A39&lt;&gt;"",IF(IFERROR('6. Position (at entry)'!U39,"")="", "",IFERROR('6. Position (at entry)'!U39,"")),""))</f>
        <v/>
      </c>
      <c r="DU39" s="16" t="str">
        <f>IF(OR($F39="Equity - Publicly Traded", $F39="Equity - Private"), IF($A39&lt;&gt;"",IF(IFERROR('6. Position (at entry)'!V39,"")="", "",IFERROR('6. Position (at entry)'!V39,"")),""), IF($A39&lt;&gt;"",IF(IFERROR('6. Position (at entry)'!V39,"")="", "",IFERROR('6. Position (at entry)'!V39,"")),""))</f>
        <v/>
      </c>
      <c r="DV39" s="239" t="str">
        <f>IF(OR($F39="Equity - Publicly Traded", $F39="Equity - Private"), IF($A39&lt;&gt;"",IF(IFERROR('6. Position (at entry)'!W39,"")="", "",IFERROR('6. Position (at entry)'!W39,"")),""), IF($A39&lt;&gt;"",IF(IFERROR('6. Position (at entry)'!W39,"")="", "",IFERROR('6. Position (at entry)'!W39,"")),""))</f>
        <v/>
      </c>
      <c r="DW39" s="239" t="str">
        <f>IF(OR($F39="Equity - Publicly Traded", $F39="Equity - Private"), IF($A39&lt;&gt;"",IF(IFERROR('6. Position (at entry)'!X39,"")="", "",IFERROR('6. Position (at entry)'!X39,"")),""), IF($A39&lt;&gt;"",IF(IFERROR('6. Position (at entry)'!X39,"")="", "",IFERROR('6. Position (at entry)'!X39,"")),""))</f>
        <v/>
      </c>
      <c r="DX39" s="239" t="str">
        <f>IF(OR($F39="Equity - Publicly Traded", $F39="Equity - Private"), IF($A39&lt;&gt;"",IF(IFERROR('6. Position (at entry)'!Y39,"")="", "",IFERROR('6. Position (at entry)'!Y39,"")),""), IF($A39&lt;&gt;"",IF(IFERROR('6. Position (at entry)'!Y39,"")="", "",IFERROR('6. Position (at entry)'!Y39,"")),""))</f>
        <v/>
      </c>
      <c r="DY39" s="360" t="str">
        <f>IF($A39&lt;&gt;"",IF(IFERROR('6. Position (at entry)'!Z39,"")="", "",IFERROR('6. Position (at entry)'!Z39,"")),"")</f>
        <v/>
      </c>
      <c r="DZ39" s="76" t="str">
        <f>IF($A39&lt;&gt;"",IF(IFERROR('6. Position (at entry)'!AA39,"")="", "",IFERROR('6. Position (at entry)'!AA39,"")),"")</f>
        <v/>
      </c>
      <c r="EA39" s="76" t="str">
        <f>IF($A39&lt;&gt;"",IF(IFERROR('6. Position (at entry)'!AB39,"")="", "",IFERROR('6. Position (at entry)'!AB39,"")),"")</f>
        <v/>
      </c>
      <c r="EB39" s="78" t="str">
        <f>IF($A39&lt;&gt;"",IF(IFERROR('6. Position (at entry)'!AC39,"")="", "",IFERROR('6. Position (at entry)'!AC39,"")),"")</f>
        <v/>
      </c>
      <c r="EC39" s="78" t="str">
        <f>IF($A39&lt;&gt;"",IF(IFERROR('6. Position (at entry)'!AD39,"")="", "",IFERROR('6. Position (at entry)'!AD39,"")),"")</f>
        <v/>
      </c>
      <c r="ED39" s="226" t="str">
        <f>IF($A39&lt;&gt;"",IF(IFERROR('6. Position (at entry)'!AE39,"")="", "",IFERROR('6. Position (at entry)'!AE39,"")),"")</f>
        <v/>
      </c>
      <c r="EE39" s="80" t="str">
        <f>IF($A39&lt;&gt;"",IF(IFERROR('6. Position (at entry)'!AF39,"")="", "",IFERROR('6. Position (at entry)'!AF39,"")),"")</f>
        <v/>
      </c>
      <c r="EF39" s="80" t="str">
        <f>IF($A39&lt;&gt;"",IF(IFERROR('6. Position (at entry)'!AG39,"")="", "",IFERROR('6. Position (at entry)'!AG39,"")),"")</f>
        <v/>
      </c>
      <c r="EG39" s="80" t="str">
        <f>IF($A39&lt;&gt;"",IF(IFERROR('6. Position (at entry)'!AH39,"")="", "",IFERROR('6. Position (at entry)'!AH39,"")),"")</f>
        <v/>
      </c>
      <c r="EH39" s="360" t="str">
        <f>IF($A39&lt;&gt;"",IF(IFERROR('6. Position (at entry)'!AI39,"")="", "",IFERROR('6. Position (at entry)'!AI39,"")),"")</f>
        <v/>
      </c>
    </row>
    <row r="40" spans="1:138" ht="15" customHeight="1" x14ac:dyDescent="0.2">
      <c r="A40" s="16" t="str">
        <f>IF(ISBLANK('6. Position (at entry)'!A40), "", '6. Position (at entry)'!A40)</f>
        <v/>
      </c>
      <c r="B40" s="347" t="str">
        <f>IF($A40&lt;&gt;"",IF(IFERROR('6. Position (at entry)'!B40,"")="", "Mandatory: Tab 6",IFERROR('6. Position (at entry)'!B40,"")),"")</f>
        <v/>
      </c>
      <c r="C40" s="16" t="str">
        <f>IF($A40&lt;&gt;"",IF(IFERROR(VLOOKUP($A40, '4. Company (at entry)'!$1:$1048576,2,FALSE),"")="","Mandatory: Tab 4",IFERROR(VLOOKUP($A40, '4. Company (at entry)'!$1:$1048576,2,FALSE),"")), "")</f>
        <v/>
      </c>
      <c r="D40" s="16" t="str">
        <f>IF($A40&lt;&gt;"",IF(IFERROR('7. Position (current_at exit)'!D40,"")="", "Mandatory: Tab 7",IFERROR('7. Position (current_at exit)'!D40,"")),"")</f>
        <v/>
      </c>
      <c r="E40" s="16" t="str">
        <f>IF($A40&lt;&gt;"",IF(IFERROR('7. Position (current_at exit)'!E40,"")="", "Mandatory: Tab 7",IFERROR('7. Position (current_at exit)'!E40,"")),"")</f>
        <v/>
      </c>
      <c r="F40" s="16" t="str">
        <f>IF($A40&lt;&gt;"",IF(IFERROR('6. Position (at entry)'!D40,"")="", "Mandatory: Tab 6",IFERROR('6. Position (at entry)'!D40,"")),"")</f>
        <v/>
      </c>
      <c r="G40" s="16" t="str">
        <f>IF($A40&lt;&gt;"",IF(IFERROR('6. Position (at entry)'!E40,"")="", "Mandatory: Tab 6",IFERROR('6. Position (at entry)'!E40,"")),"")</f>
        <v/>
      </c>
      <c r="H40" s="16" t="str">
        <f>IF($A40&lt;&gt;"",IF(IFERROR('6. Position (at entry)'!F40,"")="", "Mandatory: Tab 6",IFERROR('6. Position (at entry)'!F40,"")),"")</f>
        <v/>
      </c>
      <c r="I40" s="16" t="str">
        <f>IF($A40&lt;&gt;"",IF(IFERROR('6. Position (at entry)'!G40,"")="", "Mandatory: Tab 6",IFERROR('6. Position (at entry)'!G40,"")),"")</f>
        <v/>
      </c>
      <c r="J40" s="16" t="str">
        <f>IF($A40&lt;&gt;"",IF(IFERROR('6. Position (at entry)'!H40,"")="", "Mandatory: Tab 6",IFERROR('6. Position (at entry)'!H40,"")),"")</f>
        <v/>
      </c>
      <c r="K40" s="159" t="str">
        <f>IF($A40&lt;&gt;"",IF(IFERROR('6. Position (at entry)'!I40,"")="", "Mandatory: Tab 6",IFERROR('6. Position (at entry)'!I40,"")),"")</f>
        <v/>
      </c>
      <c r="L40" s="16" t="str">
        <f>IF($A40&lt;&gt;"",IF(IFERROR('6. Position (at entry)'!J40,"")="", "Mandatory: Tab 6",IFERROR('6. Position (at entry)'!J40,"")),"")</f>
        <v/>
      </c>
      <c r="M40" s="16" t="str">
        <f>IF($A40&lt;&gt;"",IF(IFERROR('6. Position (at entry)'!K40,"")="", "Mandatory: Tab 6",IFERROR('6. Position (at entry)'!K40,"")),"")</f>
        <v/>
      </c>
      <c r="N40" s="16" t="str">
        <f>IF($A40&lt;&gt;"",IF(IFERROR('6. Position (at entry)'!L40,"")="", "",IFERROR('6. Position (at entry)'!L40,"")),"")</f>
        <v/>
      </c>
      <c r="O40" s="360" t="str">
        <f>IF($A40&lt;&gt;"",IF(IFERROR('6. Position (at entry)'!M40,"")="", "",IFERROR('6. Position (at entry)'!M40,"")),"")</f>
        <v/>
      </c>
      <c r="P40" s="16" t="str">
        <f>IF($A40&lt;&gt;"",IF(IFERROR(VLOOKUP($A40,'5. Company (current_at exit)'!$1:$1048576,3,FALSE),"")="","",IFERROR(VLOOKUP($A40,'5. Company (current_at exit)'!$1:$1048576,3,FALSE),"")), "")</f>
        <v/>
      </c>
      <c r="Q40" s="16" t="str">
        <f>IF($A40&lt;&gt;"",IF(IFERROR(VLOOKUP($A40,'5. Company (current_at exit)'!$1:$1048576,4,FALSE),"")="","",IFERROR(VLOOKUP($A40,'5. Company (current_at exit)'!$1:$1048576,4,FALSE),"")), "")</f>
        <v/>
      </c>
      <c r="R40" s="16" t="str">
        <f>IF($A40&lt;&gt;"",IF(IFERROR(VLOOKUP($A40,'5. Company (current_at exit)'!$1:$1048576,5,FALSE),"")="","",IFERROR(VLOOKUP($A40,'5. Company (current_at exit)'!$1:$1048576,5,FALSE),"")), "")</f>
        <v/>
      </c>
      <c r="S40" s="16" t="str">
        <f>IF($A40&lt;&gt;"",IF(IFERROR(VLOOKUP($A40,'5. Company (current_at exit)'!$1:$1048576,6,FALSE),"")="","",IFERROR(VLOOKUP($A40,'5. Company (current_at exit)'!$1:$1048576,6,FALSE),"")), "")</f>
        <v/>
      </c>
      <c r="T40" s="16" t="str">
        <f>IF($A40&lt;&gt;"",IF(IFERROR(VLOOKUP($A40,'5. Company (current_at exit)'!$1:$1048576,7,FALSE),"")="","Mandatory: Tab 5",IFERROR(VLOOKUP($A40,'5. Company (current_at exit)'!$1:$1048576,7,FALSE),"")), "")</f>
        <v/>
      </c>
      <c r="U40" s="72" t="str">
        <f>IF($A40&lt;&gt;"",IF(IFERROR(VLOOKUP($A40,'5. Company (current_at exit)'!$1:$1048576,8,FALSE),"")="","Mandatory: Tab 5",IFERROR(VLOOKUP($A40,'5. Company (current_at exit)'!$1:$1048576,8,FALSE),"")), "")</f>
        <v/>
      </c>
      <c r="V40" s="16" t="str">
        <f>IF($A40&lt;&gt;"",IF(IFERROR(VLOOKUP($A40,'5. Company (current_at exit)'!$1:$1048576,9,FALSE),"")="","",IFERROR(VLOOKUP($A40,'5. Company (current_at exit)'!$1:$1048576,9,FALSE),"")), "")</f>
        <v/>
      </c>
      <c r="W40" s="16" t="str">
        <f>IF($A40&lt;&gt;"",IF(IFERROR(VLOOKUP($A40,'5. Company (current_at exit)'!$1:$1048576,10,FALSE),"")="","Mandatory: Tab 5",IFERROR(VLOOKUP($A40,'5. Company (current_at exit)'!$1:$1048576,10,FALSE),"")), "")</f>
        <v/>
      </c>
      <c r="X40" s="73" t="str">
        <f>IF($A40&lt;&gt;"",IF(IFERROR(VLOOKUP($A40,'5. Company (current_at exit)'!$1:$1048576,11,FALSE),"")="","Mandatory: Tab 5",IFERROR(VLOOKUP($A40,'5. Company (current_at exit)'!$1:$1048576,11,FALSE),"")), "")</f>
        <v/>
      </c>
      <c r="Y40" s="73" t="str">
        <f>IF($A40&lt;&gt;"",IF(IFERROR(VLOOKUP($A40,'5. Company (current_at exit)'!$1:$1048576,12,FALSE),"")="","",IFERROR(VLOOKUP($A40,'5. Company (current_at exit)'!$1:$1048576,12,FALSE),"")), "")</f>
        <v/>
      </c>
      <c r="Z40" s="73" t="str">
        <f>IF($A40&lt;&gt;"",IF(IFERROR(VLOOKUP($A40,'5. Company (current_at exit)'!$1:$1048576,13,FALSE),"")="","",IFERROR(VLOOKUP($A40,'5. Company (current_at exit)'!$1:$1048576,13,FALSE),"")), "")</f>
        <v/>
      </c>
      <c r="AA40" s="16" t="str">
        <f>IF($A40&lt;&gt;"",IF(IFERROR(VLOOKUP($A40,'5. Company (current_at exit)'!$1:$1048576,14,FALSE),"")="","Mandatory: Tab 5",IFERROR(VLOOKUP($A40,'5. Company (current_at exit)'!$1:$1048576,14,FALSE),"")), "")</f>
        <v/>
      </c>
      <c r="AB40" s="16" t="str">
        <f>IF($A40&lt;&gt;"",IF(IFERROR(VLOOKUP($A40,'5. Company (current_at exit)'!$1:$1048576,15,FALSE),"")="","Mandatory: Tab 5",IFERROR(VLOOKUP($A40,'5. Company (current_at exit)'!$1:$1048576,15,FALSE),"")), "")</f>
        <v/>
      </c>
      <c r="AC40" s="76" t="str">
        <f>IF($A40&lt;&gt;"",IF(IFERROR(VLOOKUP($A40,'5. Company (current_at exit)'!$1:$1048576,16,FALSE),"")="","",IFERROR(VLOOKUP($A40,'5. Company (current_at exit)'!$1:$1048576,16,FALSE),"")), "")</f>
        <v/>
      </c>
      <c r="AD40" s="16" t="str">
        <f>IF($A40&lt;&gt;"",IF(IFERROR(VLOOKUP($A40,'5. Company (current_at exit)'!$1:$1048576,17,FALSE),"")="","",IFERROR(VLOOKUP($A40,'5. Company (current_at exit)'!$1:$1048576,17,FALSE),"")), "")</f>
        <v/>
      </c>
      <c r="AE40" s="401" t="str">
        <f>IF($A40&lt;&gt;"",IF(IFERROR(VLOOKUP($A40,'5. Company (current_at exit)'!$1:$1048576,18,FALSE),"")="","",IFERROR(VLOOKUP($A40,'5. Company (current_at exit)'!$1:$1048576,18,FALSE),"")), "")</f>
        <v/>
      </c>
      <c r="AF40" s="16" t="str">
        <f>IF($A40&lt;&gt;"",IF(IFERROR(VLOOKUP($A40,'5. Company (current_at exit)'!$1:$1048576,19,FALSE),"")="","Mandatory: Tab 5",IFERROR(VLOOKUP($A40,'5. Company (current_at exit)'!$1:$1048576,19,FALSE),"")), "")</f>
        <v/>
      </c>
      <c r="AG40" s="159" t="str">
        <f>IF($AF40="Yes",IF($A40&lt;&gt;"",IF(IFERROR(VLOOKUP($A40,'5. Company (current_at exit)'!$1:$1048576,20,FALSE),"")="","Mandatory: Tab 5",IFERROR(VLOOKUP($A40,'5. Company (current_at exit)'!$1:$1048576,20,FALSE),"")), ""),IF($A40&lt;&gt;"",IF(IFERROR(VLOOKUP($A40,'5. Company (current_at exit)'!$1:$1048576,20,FALSE),"")="","",IFERROR(VLOOKUP($A40,'5. Company (current_at exit)'!$1:$1048576,20,FALSE),"")), ""))</f>
        <v/>
      </c>
      <c r="AH40" s="159" t="str">
        <f>IF($AF40="Yes",IF($A40&lt;&gt;"",IF(IFERROR(VLOOKUP($A40,'5. Company (current_at exit)'!$1:$1048576,21,FALSE),"")="","Mandatory: Tab 5",IFERROR(VLOOKUP($A40,'5. Company (current_at exit)'!$1:$1048576,21,FALSE),"")), ""),IF($A40&lt;&gt;"",IF(IFERROR(VLOOKUP($A40,'5. Company (current_at exit)'!$1:$1048576,21,FALSE),"")="","",IFERROR(VLOOKUP($A40,'5. Company (current_at exit)'!$1:$1048576,21,FALSE),"")), ""))</f>
        <v/>
      </c>
      <c r="AI40" s="69" t="str">
        <f>IF($AF40="Yes",IF($A40&lt;&gt;"",IF(IFERROR(VLOOKUP($A40,'5. Company (current_at exit)'!$1:$1048576,22,FALSE),"")="","Mandatory: Tab 5",IFERROR(VLOOKUP($A40,'5. Company (current_at exit)'!$1:$1048576,22,FALSE),"")), ""),IF($A40&lt;&gt;"",IF(IFERROR(VLOOKUP($A40,'5. Company (current_at exit)'!$1:$1048576,22,FALSE),"")="","",IFERROR(VLOOKUP($A40,'5. Company (current_at exit)'!$1:$1048576,22,FALSE),"")), ""))</f>
        <v/>
      </c>
      <c r="AJ40" s="69" t="str">
        <f>IF($AF40="Yes",IF($A40&lt;&gt;"",IF(IFERROR(VLOOKUP($A40,'5. Company (current_at exit)'!$1:$1048576,23,FALSE),"")="","Mandatory: Tab 5",IFERROR(VLOOKUP($A40,'5. Company (current_at exit)'!$1:$1048576,23,FALSE),"")), ""),IF($A40&lt;&gt;"",IF(IFERROR(VLOOKUP($A40,'5. Company (current_at exit)'!$1:$1048576,23,FALSE),"")="","",IFERROR(VLOOKUP($A40,'5. Company (current_at exit)'!$1:$1048576,23,FALSE),"")), ""))</f>
        <v/>
      </c>
      <c r="AK40" s="159" t="str">
        <f>IF($AF40="Yes",IF($A40&lt;&gt;"",IF(IFERROR(VLOOKUP($A40,'5. Company (current_at exit)'!$1:$1048576,24,FALSE),"")="","",IFERROR(VLOOKUP($A40,'5. Company (current_at exit)'!$1:$1048576,24,FALSE),"")), ""),IF($A40&lt;&gt;"",IF(IFERROR(VLOOKUP($A40,'5. Company (current_at exit)'!$1:$1048576,24,FALSE),"")="","",IFERROR(VLOOKUP($A40,'5. Company (current_at exit)'!$1:$1048576,24,FALSE),"")), ""))</f>
        <v/>
      </c>
      <c r="AL40" s="403" t="str">
        <f>IF($A40&lt;&gt;"",IF(IFERROR(VLOOKUP($A40,'5. Company (current_at exit)'!$1:$1048576,25,FALSE),"")="","",IFERROR(VLOOKUP($A40,'5. Company (current_at exit)'!$1:$1048576,25,FALSE),"")), "")</f>
        <v/>
      </c>
      <c r="AM40" s="17" t="str">
        <f>IF($A40&lt;&gt;"",IF(IFERROR(VLOOKUP($A40,'5. Company (current_at exit)'!$1:$1048576,26,FALSE),"")="","Mandatory: Tab 5",IFERROR(VLOOKUP($A40,'5. Company (current_at exit)'!$1:$1048576,26,FALSE),"")), "")</f>
        <v/>
      </c>
      <c r="AN40" s="17" t="str">
        <f>IF($A40&lt;&gt;"",IF(IFERROR(VLOOKUP($A40,'5. Company (current_at exit)'!$1:$1048576,27,FALSE),"")="","Mandatory: Tab 5",IFERROR(VLOOKUP($A40,'5. Company (current_at exit)'!$1:$1048576,27,FALSE),"")), "")</f>
        <v/>
      </c>
      <c r="AO40" s="17" t="str">
        <f>IF($A40&lt;&gt;"",IF(IFERROR(VLOOKUP($A40,'5. Company (current_at exit)'!$1:$1048576,28,FALSE),"")="","Mandatory: Tab 5",IFERROR(VLOOKUP($A40,'5. Company (current_at exit)'!$1:$1048576,28,FALSE),"")), "")</f>
        <v/>
      </c>
      <c r="AP40" s="17" t="str">
        <f>IF($A40&lt;&gt;"",IF(IFERROR(VLOOKUP($A40,'5. Company (current_at exit)'!$1:$1048576,29,FALSE),"")="","Mandatory: Tab 5",IFERROR(VLOOKUP($A40,'5. Company (current_at exit)'!$1:$1048576,29,FALSE),"")), "")</f>
        <v/>
      </c>
      <c r="AQ40" s="17" t="str">
        <f>IF($A40&lt;&gt;"",IF(IFERROR(VLOOKUP($A40,'5. Company (current_at exit)'!$1:$1048576,30,FALSE),"")="","Mandatory: Tab 5",IFERROR(VLOOKUP($A40,'5. Company (current_at exit)'!$1:$1048576,30,FALSE),"")), "")</f>
        <v/>
      </c>
      <c r="AR40" s="17" t="str">
        <f>IF($A40&lt;&gt;"",IF(IFERROR(VLOOKUP($A40,'5. Company (current_at exit)'!$1:$1048576,31,FALSE),"")="","Mandatory: Tab 5",IFERROR(VLOOKUP($A40,'5. Company (current_at exit)'!$1:$1048576,31,FALSE),"")), "")</f>
        <v/>
      </c>
      <c r="AS40" s="17" t="str">
        <f>IF($A40&lt;&gt;"",IF(IFERROR(VLOOKUP($A40,'5. Company (current_at exit)'!$1:$1048576,32,FALSE),"")="","Mandatory: Tab 5",IFERROR(VLOOKUP($A40,'5. Company (current_at exit)'!$1:$1048576,32,FALSE),"")), "")</f>
        <v/>
      </c>
      <c r="AT40" s="17" t="str">
        <f>IF($A40&lt;&gt;"",IF(IFERROR(VLOOKUP($A40,'5. Company (current_at exit)'!$1:$1048576,33,FALSE),"")="","Mandatory: Tab 5",IFERROR(VLOOKUP($A40,'5. Company (current_at exit)'!$1:$1048576,33,FALSE),"")), "")</f>
        <v/>
      </c>
      <c r="AU40" s="17" t="str">
        <f>IF($A40&lt;&gt;"",IF(IFERROR(VLOOKUP($A40,'5. Company (current_at exit)'!$1:$1048576,34,FALSE),"")="","",IFERROR(VLOOKUP($A40,'5. Company (current_at exit)'!$1:$1048576,34,FALSE),"")), "")</f>
        <v/>
      </c>
      <c r="AV40" s="241" t="str">
        <f>IF($A40&lt;&gt;"",IF(IFERROR(VLOOKUP($A40,'5. Company (current_at exit)'!$1:$1048576,35,FALSE),"")="","",IFERROR(VLOOKUP($A40,'5. Company (current_at exit)'!$1:$1048576,35,FALSE),"")), "")</f>
        <v/>
      </c>
      <c r="AW40" s="17" t="str">
        <f>IF($D40="Fully Exited",IF($A40&lt;&gt;"",IF(IFERROR(VLOOKUP($A40,'5. Company (current_at exit)'!$1:$1048576,36,FALSE),"")="","",IFERROR(VLOOKUP($A40,'5. Company (current_at exit)'!$1:$1048576,36,FALSE),"")), ""),IF($A40&lt;&gt;"",IF(IFERROR(VLOOKUP($A40,'5. Company (current_at exit)'!$1:$1048576,36,FALSE),"")="","",IFERROR(VLOOKUP($A40,'5. Company (current_at exit)'!$1:$1048576,36,FALSE),"")), ""))</f>
        <v/>
      </c>
      <c r="AX40" s="239" t="str">
        <f>IF($A40&lt;&gt;"",IF(IFERROR(VLOOKUP($A40,'5. Company (current_at exit)'!$1:$1048576,37,FALSE),"")="","",IFERROR(VLOOKUP($A40,'5. Company (current_at exit)'!$1:$1048576,37,FALSE),"")), "")</f>
        <v/>
      </c>
      <c r="AY40" s="204" t="str">
        <f>IF($A40&lt;&gt;"",IF(IFERROR(VLOOKUP($A40,'5. Company (current_at exit)'!$1:$1048576,38,FALSE),"")="","",IFERROR(VLOOKUP($A40,'5. Company (current_at exit)'!$1:$1048576,38,FALSE),"")), "")</f>
        <v/>
      </c>
      <c r="AZ40" s="244" t="str">
        <f>IF($A40&lt;&gt;"",IF(IFERROR(VLOOKUP($A40,'5. Company (current_at exit)'!$1:$1048576,39,FALSE),"")="","",IFERROR(VLOOKUP($A40,'5. Company (current_at exit)'!$1:$1048576,39,FALSE),"")), "")</f>
        <v/>
      </c>
      <c r="BA40" s="244" t="str">
        <f>IF($A40&lt;&gt;"",IF(IFERROR(VLOOKUP($A40,'5. Company (current_at exit)'!$1:$1048576,40,FALSE),"")="","",IFERROR(VLOOKUP($A40,'5. Company (current_at exit)'!$1:$1048576,40,FALSE),"")), "")</f>
        <v/>
      </c>
      <c r="BB40" s="244" t="str">
        <f>IF($A40&lt;&gt;"",IF(IFERROR(VLOOKUP($A40,'5. Company (current_at exit)'!$1:$1048576,41,FALSE),"")="","",IFERROR(VLOOKUP($A40,'5. Company (current_at exit)'!$1:$1048576,41,FALSE),"")), "")</f>
        <v/>
      </c>
      <c r="BC40" s="76" t="str">
        <f>IF($A40&lt;&gt;"",IF(IFERROR(VLOOKUP($A40,'5. Company (current_at exit)'!$1:$1048576,42,FALSE),"")="","",IFERROR(VLOOKUP($A40,'5. Company (current_at exit)'!$1:$1048576,42,FALSE),"")), "")</f>
        <v/>
      </c>
      <c r="BD40" s="76" t="str">
        <f>IF($A40&lt;&gt;"",IF(IFERROR(VLOOKUP($A40,'5. Company (current_at exit)'!$1:$1048576,43,FALSE),"")="","",IFERROR(VLOOKUP($A40,'5. Company (current_at exit)'!$1:$1048576,43,FALSE),"")), "")</f>
        <v/>
      </c>
      <c r="BE40" s="239" t="str">
        <f>IF($A40&lt;&gt;"",IF(IFERROR(VLOOKUP($A40,'5. Company (current_at exit)'!$1:$1048576,44,FALSE),"")="","",IFERROR(VLOOKUP($A40,'5. Company (current_at exit)'!$1:$1048576,44,FALSE),"")), "")</f>
        <v/>
      </c>
      <c r="BF40" s="239" t="str">
        <f>IF($A40&lt;&gt;"",IF(IFERROR(VLOOKUP($A40,'5. Company (current_at exit)'!$1:$1048576,45,FALSE),"")="","",IFERROR(VLOOKUP($A40,'5. Company (current_at exit)'!$1:$1048576,45,FALSE),"")), "")</f>
        <v/>
      </c>
      <c r="BG40" s="239" t="str">
        <f>IF($A40&lt;&gt;"",IF(IFERROR(VLOOKUP($A40,'5. Company (current_at exit)'!$1:$1048576,46,FALSE),"")="","",IFERROR(VLOOKUP($A40,'5. Company (current_at exit)'!$1:$1048576,46,FALSE),"")), "")</f>
        <v/>
      </c>
      <c r="BH40" s="239" t="str">
        <f>IF($A40&lt;&gt;"",IF(IFERROR(VLOOKUP($A40,'5. Company (current_at exit)'!$1:$1048576,47,FALSE),"")="","",IFERROR(VLOOKUP($A40,'5. Company (current_at exit)'!$1:$1048576,47,FALSE),"")), "")</f>
        <v/>
      </c>
      <c r="BI40" s="239" t="str">
        <f>IF($A40&lt;&gt;"",IF(IFERROR(VLOOKUP($A40,'5. Company (current_at exit)'!$1:$1048576,48,FALSE),"")="","",IFERROR(VLOOKUP($A40,'5. Company (current_at exit)'!$1:$1048576,48,FALSE),"")), "")</f>
        <v/>
      </c>
      <c r="BJ40" s="360" t="str">
        <f>IF($A40&lt;&gt;"",IF(IFERROR(VLOOKUP($A40,'5. Company (current_at exit)'!$1:$1048576,49,FALSE),"")="","",IFERROR(VLOOKUP($A40,'5. Company (current_at exit)'!$1:$1048576,49,FALSE),"")), "")</f>
        <v/>
      </c>
      <c r="BK40" s="76" t="str">
        <f>IF($A40&lt;&gt;"",IF(IFERROR(VLOOKUP($A40,'5. Company (current_at exit)'!$1:$1048576,50,FALSE),"")="","Mandatory: Tab 5",IFERROR(VLOOKUP($A40,'5. Company (current_at exit)'!$1:$1048576,50,FALSE),"")), "")</f>
        <v/>
      </c>
      <c r="BL40" s="483" t="str">
        <f>IF($A40&lt;&gt;"",IF(IFERROR(VLOOKUP($A40,'5. Company (current_at exit)'!$1:$1048576,51,FALSE),"")="","Mandatory: Tab 5",IFERROR(VLOOKUP($A40,'5. Company (current_at exit)'!$1:$1048576,51,FALSE),"")), "")</f>
        <v/>
      </c>
      <c r="BM40" s="483" t="str">
        <f>IF($A40&lt;&gt;"",IF(IFERROR(VLOOKUP($A40,'5. Company (current_at exit)'!$1:$1048576,52,FALSE),"")="","Mandatory: Tab 5",IFERROR(VLOOKUP($A40,'5. Company (current_at exit)'!$1:$1048576,52,FALSE),"")), "")</f>
        <v/>
      </c>
      <c r="BN40" s="483" t="str">
        <f>IF($A40&lt;&gt;"",IF(IFERROR(VLOOKUP($A40,'5. Company (current_at exit)'!$1:$1048576,53,FALSE),"")="","Mandatory: Tab 5",IFERROR(VLOOKUP($A40,'5. Company (current_at exit)'!$1:$1048576,53,FALSE),"")), "")</f>
        <v/>
      </c>
      <c r="BO40" s="360" t="str">
        <f>IF($A40&lt;&gt;"",IF(IFERROR(VLOOKUP($A40,'5. Company (current_at exit)'!$1:$1048576,54,FALSE),"")="","",IFERROR(VLOOKUP($A40,'5. Company (current_at exit)'!$1:$1048576,54,FALSE),"")), "")</f>
        <v/>
      </c>
      <c r="BP40" s="17" t="str">
        <f>IF($A40&lt;&gt;"",IF(IFERROR(VLOOKUP($A40, '4. Company (at entry)'!$1:$1048576,3,FALSE),"")="","Mandatory: Tab 4",IFERROR(VLOOKUP($A40, '4. Company (at entry)'!$1:$1048576,3,FALSE),"")), "")</f>
        <v/>
      </c>
      <c r="BQ40" s="17" t="str">
        <f>IF($A40&lt;&gt;"",IF(IFERROR(VLOOKUP($A40, '4. Company (at entry)'!$1:$1048576,4,FALSE),"")="","Mandatory: Tab 4",IFERROR(VLOOKUP($A40, '4. Company (at entry)'!$1:$1048576,4,FALSE),"")), "")</f>
        <v/>
      </c>
      <c r="BR40" s="17" t="str">
        <f>IF($A40&lt;&gt;"",IF(IFERROR(VLOOKUP($A40, '4. Company (at entry)'!$1:$1048576,5,FALSE),"")="","Mandatory: Tab 4",IFERROR(VLOOKUP($A40, '4. Company (at entry)'!$1:$1048576,5,FALSE),"")), "")</f>
        <v/>
      </c>
      <c r="BS40" s="17" t="str">
        <f>IF($A40&lt;&gt;"",IF(IFERROR(VLOOKUP($A40, '4. Company (at entry)'!$1:$1048576,6,FALSE),"")="","Mandatory: Tab 4",IFERROR(VLOOKUP($A40, '4. Company (at entry)'!$1:$1048576,6,FALSE),"")), "")</f>
        <v/>
      </c>
      <c r="BT40" s="17" t="str">
        <f>IF($A40&lt;&gt;"",IF(IFERROR(VLOOKUP($A40, '4. Company (at entry)'!$1:$1048576,7,FALSE),"")="","Mandatory: Tab 4",IFERROR(VLOOKUP($A40, '4. Company (at entry)'!$1:$1048576,7,FALSE),"")), "")</f>
        <v/>
      </c>
      <c r="BU40" s="17" t="str">
        <f>IF($A40&lt;&gt;"",IF(IFERROR(VLOOKUP($A40, '4. Company (at entry)'!$1:$1048576,8,FALSE),"")="","Mandatory: Tab 4",IFERROR(VLOOKUP($A40, '4. Company (at entry)'!$1:$1048576,8,FALSE),"")), "")</f>
        <v/>
      </c>
      <c r="BV40" s="17" t="str">
        <f>IF($A40&lt;&gt;"",IF(IFERROR(VLOOKUP($A40, '4. Company (at entry)'!$1:$1048576,9,FALSE),"")="","Mandatory: Tab 4",IFERROR(VLOOKUP($A40, '4. Company (at entry)'!$1:$1048576,9,FALSE),"")), "")</f>
        <v/>
      </c>
      <c r="BW40" s="17" t="str">
        <f>IF($A40&lt;&gt;"",IF(IFERROR(VLOOKUP($A40, '4. Company (at entry)'!$1:$1048576,10,FALSE),"")="","",IFERROR(VLOOKUP($A40, '4. Company (at entry)'!$1:$1048576,10,FALSE),"")), "")</f>
        <v/>
      </c>
      <c r="BX40" s="208" t="str">
        <f>IF($A40&lt;&gt;"",IF(IFERROR(VLOOKUP($A40, '4. Company (at entry)'!$1:$1048576,11,FALSE),"")="","",IFERROR(VLOOKUP($A40, '4. Company (at entry)'!$1:$1048576,11,FALSE),"")), "")</f>
        <v/>
      </c>
      <c r="BY40" s="17" t="str">
        <f>IF($A40&lt;&gt;"",IF(IFERROR(VLOOKUP($A40, '4. Company (at entry)'!$1:$1048576,12,FALSE),"")="","",IFERROR(VLOOKUP($A40, '4. Company (at entry)'!$1:$1048576,12,FALSE),"")), "")</f>
        <v/>
      </c>
      <c r="BZ40" s="360" t="str">
        <f>IF($A40&lt;&gt;"",IF(IFERROR(VLOOKUP($A40, '4. Company (at entry)'!$1:$1048576,13,FALSE),"")="","",IFERROR(VLOOKUP($A40, '4. Company (at entry)'!$1:$1048576,13,FALSE),"")), "")</f>
        <v/>
      </c>
      <c r="CA40" s="17" t="str">
        <f>IF($A40&lt;&gt;"",IF(IFERROR('7. Position (current_at exit)'!F40,"")="", "Mandatory: Tab 7",IFERROR('7. Position (current_at exit)'!F40,"")),"")</f>
        <v/>
      </c>
      <c r="CB40" s="17" t="str">
        <f>IF($D40&lt;&gt;"Pending, Subsequently Closed",IF($A40&lt;&gt;"",IF(IFERROR('7. Position (current_at exit)'!G40,"")="", "Mandatory: Tab 7",IFERROR('7. Position (current_at exit)'!G40,"")),""), IF($A40&lt;&gt;"",IF(IFERROR('7. Position (current_at exit)'!G40,"")="", "",IFERROR('7. Position (current_at exit)'!G40,"")),""))</f>
        <v/>
      </c>
      <c r="CC40" s="17" t="str">
        <f>IF($D40&lt;&gt;"Pending, Subsequently Closed",IF($A40&lt;&gt;"",IF(IFERROR('7. Position (current_at exit)'!H40,"")="", "Mandatory: Tab 7",IFERROR('7. Position (current_at exit)'!H40,"")),""), IF($A40&lt;&gt;"",IF(IFERROR('7. Position (current_at exit)'!H40,"")="", "",IFERROR('7. Position (current_at exit)'!H40,"")),""))</f>
        <v/>
      </c>
      <c r="CD40" s="17" t="str">
        <f>IF($D40&lt;&gt;"Pending, Subsequently Closed",IF($A40&lt;&gt;"",IF(IFERROR('7. Position (current_at exit)'!I40,"")="", "Mandatory: Tab 7",IFERROR('7. Position (current_at exit)'!I40,"")),""), IF($A40&lt;&gt;"",IF(IFERROR('7. Position (current_at exit)'!I40,"")="", "",IFERROR('7. Position (current_at exit)'!I40,"")),""))</f>
        <v/>
      </c>
      <c r="CE40" s="17" t="str">
        <f>IF($D40&lt;&gt;"Pending, Subsequently Closed",IF($A40&lt;&gt;"",IF(IFERROR('7. Position (current_at exit)'!J40,"")="", "Mandatory: Tab 7",IFERROR('7. Position (current_at exit)'!J40,"")),""), IF($A40&lt;&gt;"",IF(IFERROR('7. Position (current_at exit)'!J40,"")="", "",IFERROR('7. Position (current_at exit)'!J40,"")),""))</f>
        <v/>
      </c>
      <c r="CF40" s="208" t="str">
        <f>IF($D40&lt;&gt;"Pending, Subsequently Closed",IF($A40&lt;&gt;"",IF(IFERROR('7. Position (current_at exit)'!K40,"")="", "Mandatory: Tab 7",IFERROR('7. Position (current_at exit)'!K40,"")),""), IF($A40&lt;&gt;"",IF(IFERROR('7. Position (current_at exit)'!K40,"")="", "",IFERROR('7. Position (current_at exit)'!K40,"")),""))</f>
        <v/>
      </c>
      <c r="CG40" s="186" t="str">
        <f>IF($D40&lt;&gt;"Pending, Subsequently Closed",IF($A40&lt;&gt;"",IF(IFERROR('7. Position (current_at exit)'!L40,"")="", "Mandatory: Tab 7",IFERROR('7. Position (current_at exit)'!L40,"")),""), IF($A40&lt;&gt;"",IF(IFERROR('7. Position (current_at exit)'!L40,"")="", "",IFERROR('7. Position (current_at exit)'!L40,"")),""))</f>
        <v/>
      </c>
      <c r="CH40" s="186" t="str">
        <f>IF($D40&lt;&gt;"Pending, Subsequently Closed",IF($A40&lt;&gt;"",IF(IFERROR('7. Position (current_at exit)'!M40,"")="", "Mandatory: Tab 7",IFERROR('7. Position (current_at exit)'!M40,"")),""), IF($A40&lt;&gt;"",IF(IFERROR('7. Position (current_at exit)'!M40,"")="", "",IFERROR('7. Position (current_at exit)'!M40,"")),""))</f>
        <v/>
      </c>
      <c r="CI40" s="186" t="str">
        <f>IF($D40&lt;&gt;"Pending, Subsequently Closed",IF($A40&lt;&gt;"",IF(IFERROR('7. Position (current_at exit)'!N40,"")="", "Mandatory: Tab 7",IFERROR('7. Position (current_at exit)'!N40,"")),""), IF($A40&lt;&gt;"",IF(IFERROR('7. Position (current_at exit)'!N40,"")="", "",IFERROR('7. Position (current_at exit)'!N40,"")),""))</f>
        <v/>
      </c>
      <c r="CJ40" s="408" t="str">
        <f>IF($D40&lt;&gt;"Pending, Subsequently Closed",IF($A40&lt;&gt;"",IF(IFERROR('7. Position (current_at exit)'!O40,"")="", "Mandatory: Tab 7",IFERROR('7. Position (current_at exit)'!O40,"")),""), IF($A40&lt;&gt;"",IF(IFERROR('7. Position (current_at exit)'!O40,"")="", "",IFERROR('7. Position (current_at exit)'!O40,"")),""))</f>
        <v/>
      </c>
      <c r="CK40" s="408" t="str">
        <f>IF($D40&lt;&gt;"Pending, Subsequently Closed",IF($A40&lt;&gt;"",IF(IFERROR('7. Position (current_at exit)'!P40,"")="", "Mandatory: Tab 7",IFERROR('7. Position (current_at exit)'!P40,"")),""), IF($A40&lt;&gt;"",IF(IFERROR('7. Position (current_at exit)'!P40,"")="", "",IFERROR('7. Position (current_at exit)'!P40,"")),""))</f>
        <v/>
      </c>
      <c r="CL40" s="360" t="str">
        <f>IF($A40&lt;&gt;"",IF(IFERROR('7. Position (current_at exit)'!Q40,"")="", "",IFERROR('7. Position (current_at exit)'!Q40,"")),"")</f>
        <v/>
      </c>
      <c r="CM40" s="18" t="str">
        <f>IF($F40&lt;&gt;"Debt",IF($A40&lt;&gt;"",IF(IFERROR('7. Position (current_at exit)'!R40,"")="", "Mandatory: Tab 7",IFERROR('7. Position (current_at exit)'!R40,"")),""), IF($A40&lt;&gt;"",IF(IFERROR('7. Position (current_at exit)'!R40,"")="", "",IFERROR('7. Position (current_at exit)'!R40,"")),""))</f>
        <v/>
      </c>
      <c r="CN40" s="18" t="str">
        <f>IF($F40&lt;&gt;"Debt",IF($A40&lt;&gt;"",IF(IFERROR('7. Position (current_at exit)'!S40,"")="", "Mandatory: Tab 7",IFERROR('7. Position (current_at exit)'!S40,"")),""), IF($A40&lt;&gt;"",IF(IFERROR('7. Position (current_at exit)'!S40,"")="", "",IFERROR('7. Position (current_at exit)'!S40,"")),""))</f>
        <v/>
      </c>
      <c r="CO40" s="17" t="str">
        <f>IF($F40&lt;&gt;"Debt",IF($A40&lt;&gt;"",IF(IFERROR('7. Position (current_at exit)'!T40,"")="", "Mandatory: Tab 7",IFERROR('7. Position (current_at exit)'!T40,"")),""), IF($A40&lt;&gt;"",IF(IFERROR('7. Position (current_at exit)'!T40,"")="", "",IFERROR('7. Position (current_at exit)'!T40,"")),""))</f>
        <v/>
      </c>
      <c r="CP40" s="17" t="str">
        <f>IF($A40&lt;&gt;"",IF(IFERROR('7. Position (current_at exit)'!U40,"")="", "Mandatory: Tab 7",IFERROR('7. Position (current_at exit)'!U40,"")),"")</f>
        <v/>
      </c>
      <c r="CQ40" s="17" t="str">
        <f>IF($F40&lt;&gt;"Debt",IF($A40&lt;&gt;"",IF(IFERROR('7. Position (current_at exit)'!V40,"")="", "Mandatory: Tab 7",IFERROR('7. Position (current_at exit)'!V40,"")),""), IF($A40&lt;&gt;"",IF(IFERROR('7. Position (current_at exit)'!V40,"")="", "",IFERROR('7. Position (current_at exit)'!V40,"")),""))</f>
        <v/>
      </c>
      <c r="CR40" s="16" t="str">
        <f>IF($F40&lt;&gt;"Debt",IF($A40&lt;&gt;"",IF(IFERROR('7. Position (current_at exit)'!W40,"")="", "",IFERROR('7. Position (current_at exit)'!W40,"")),""), IF($A40&lt;&gt;"",IF(IFERROR('7. Position (current_at exit)'!W40,"")="", "",IFERROR('7. Position (current_at exit)'!W40,"")),""))</f>
        <v/>
      </c>
      <c r="CS40" s="80" t="str">
        <f>IF($A40&lt;&gt;"",IF(IFERROR('7. Position (current_at exit)'!X40,"")="", "",IFERROR('7. Position (current_at exit)'!X40,"")),"")</f>
        <v/>
      </c>
      <c r="CT40" s="360" t="str">
        <f>IF($A40&lt;&gt;"",IF(IFERROR('7. Position (current_at exit)'!Y40,"")="", "",IFERROR('7. Position (current_at exit)'!Y40,"")),"")</f>
        <v/>
      </c>
      <c r="CU40" s="159" t="str">
        <f>IF(OR($D40="Fully Exited, No Escrow", $D40="Fully Exited, Escrow Pending", $D40="Fully Exited, Subsequently Closed"), IF($A40&lt;&gt;"",IF(IFERROR('7. Position (current_at exit)'!Z40,"")="", "Mandatory: Tab 7",IFERROR('7. Position (current_at exit)'!Z40,"")),""), IF($A40&lt;&gt;"",IF(IFERROR('7. Position (current_at exit)'!Z40,"")="", "",IFERROR('7. Position (current_at exit)'!Z40,"")),""))</f>
        <v/>
      </c>
      <c r="CV40" s="159" t="str">
        <f>IF(OR($D40="Fully Exited, No Escrow", $D40="Fully Exited, Escrow Pending", $D40="Fully Exited, Subsequently Closed"), IF($A40&lt;&gt;"",IF(IFERROR('7. Position (current_at exit)'!AA40,"")="", "Mandatory: Tab 7",IFERROR('7. Position (current_at exit)'!AA40,"")),""), IF($A40&lt;&gt;"",IF(IFERROR('7. Position (current_at exit)'!AA40,"")="", "",IFERROR('7. Position (current_at exit)'!AA40,"")),""))</f>
        <v/>
      </c>
      <c r="CW40" s="16" t="str">
        <f>IF($D40="Fully Exited",IF($A40&lt;&gt;"",IF(IFERROR('7. Position (current_at exit)'!AB40,"")="", "",IFERROR('7. Position (current_at exit)'!AB40,"")),""), IF($A40&lt;&gt;"",IF(IFERROR('7. Position (current_at exit)'!AB40,"")="", "",IFERROR('7. Position (current_at exit)'!AB40,"")),""))</f>
        <v/>
      </c>
      <c r="CX40" s="360" t="str">
        <f>IF($A40&lt;&gt;"",IF(IFERROR('7. Position (current_at exit)'!AC40,"")="", "",IFERROR('7. Position (current_at exit)'!AC40,"")),"")</f>
        <v/>
      </c>
      <c r="CY40" s="16" t="str">
        <f>IF($D40&lt;&gt;"Pending, Subsequently Closed",IF($A40&lt;&gt;"",IF(IFERROR('7. Position (current_at exit)'!AD40,"")="", "Mandatory: Tab 7",IFERROR('7. Position (current_at exit)'!AD40,"")),""), IF($A40&lt;&gt;"",IF(IFERROR('7. Position (current_at exit)'!AD40,"")="", "",IFERROR('7. Position (current_at exit)'!AD40,"")),""))</f>
        <v/>
      </c>
      <c r="CZ40" s="187" t="str">
        <f>IF($A40&lt;&gt;"",IF(IFERROR('7. Position (current_at exit)'!AE40,"")="", "",IFERROR('7. Position (current_at exit)'!AE40,"")),"")</f>
        <v/>
      </c>
      <c r="DA40" s="76" t="str">
        <f>IF($A40&lt;&gt;"",IF(IFERROR('7. Position (current_at exit)'!AF40,"")="", "",IFERROR('7. Position (current_at exit)'!AF40,"")),"")</f>
        <v/>
      </c>
      <c r="DB40" s="239" t="str">
        <f>IF($A40&lt;&gt;"",IF(IFERROR('7. Position (current_at exit)'!AG40,"")="", "",IFERROR('7. Position (current_at exit)'!AG40,"")),"")</f>
        <v/>
      </c>
      <c r="DC40" s="165" t="str">
        <f>IF($A40&lt;&gt;"",IF(IFERROR('7. Position (current_at exit)'!AH40,"")="", "",IFERROR('7. Position (current_at exit)'!AH40,"")),"")</f>
        <v/>
      </c>
      <c r="DD40" s="165" t="str">
        <f>IF($A40&lt;&gt;"",IF(IFERROR('7. Position (current_at exit)'!AI40,"")="", "",IFERROR('7. Position (current_at exit)'!AI40,"")),"")</f>
        <v/>
      </c>
      <c r="DE40" s="360" t="str">
        <f>IF($A40&lt;&gt;"",IF(IFERROR('7. Position (current_at exit)'!AJ40,"")="", "",IFERROR('7. Position (current_at exit)'!AJ40,"")),"")</f>
        <v/>
      </c>
      <c r="DF40" s="16" t="str">
        <f>IF($A40&lt;&gt;"",IF(IFERROR('7. Position (current_at exit)'!AK40,"")="", "",IFERROR('7. Position (current_at exit)'!AK40,"")),"")</f>
        <v/>
      </c>
      <c r="DG40" s="187" t="str">
        <f>IF($A40&lt;&gt;"",IF(IFERROR('7. Position (current_at exit)'!AL40,"")="", "",IFERROR('7. Position (current_at exit)'!AL40,"")),"")</f>
        <v/>
      </c>
      <c r="DH40" s="76" t="str">
        <f>IF($A40&lt;&gt;"",IF(IFERROR('7. Position (current_at exit)'!AM40,"")="", "",IFERROR('7. Position (current_at exit)'!AM40,"")),"")</f>
        <v/>
      </c>
      <c r="DI40" s="239" t="str">
        <f>IF($A40&lt;&gt;"",IF(IFERROR('7. Position (current_at exit)'!AN40,"")="", "",IFERROR('7. Position (current_at exit)'!AN40,"")),"")</f>
        <v/>
      </c>
      <c r="DJ40" s="165" t="str">
        <f>IF($A40&lt;&gt;"",IF(IFERROR('7. Position (current_at exit)'!AO40,"")="", "",IFERROR('7. Position (current_at exit)'!AO40,"")),"")</f>
        <v/>
      </c>
      <c r="DK40" s="165" t="str">
        <f>IF($A40&lt;&gt;"",IF(IFERROR('7. Position (current_at exit)'!AP40,"")="", "",IFERROR('7. Position (current_at exit)'!AP40,"")),"")</f>
        <v/>
      </c>
      <c r="DL40" s="360" t="str">
        <f>IF($A40&lt;&gt;"",IF(IFERROR('7. Position (current_at exit)'!AQ40,"")="", "",IFERROR('7. Position (current_at exit)'!AQ40,"")),"")</f>
        <v/>
      </c>
      <c r="DM40" s="17" t="str">
        <f>IF(OR($F40="Equity - Publicly Traded", $F40="Equity - Private"), IF($A40&lt;&gt;"",IF(IFERROR('6. Position (at entry)'!N40,"")="", "Mandatory: Tab 6",IFERROR('6. Position (at entry)'!N40,"")),""), IF($A40&lt;&gt;"",IF(IFERROR('6. Position (at entry)'!N40,"")="", "",IFERROR('6. Position (at entry)'!N40,"")),""))</f>
        <v/>
      </c>
      <c r="DN40" s="17" t="str">
        <f>IF(OR($F40="Equity - Publicly Traded", $F40="Equity - Private"), IF($A40&lt;&gt;"",IF(IFERROR('6. Position (at entry)'!O40,"")="", "Mandatory: Tab 6",IFERROR('6. Position (at entry)'!O40,"")),""), IF($A40&lt;&gt;"",IF(IFERROR('6. Position (at entry)'!O40,"")="", "",IFERROR('6. Position (at entry)'!O40,"")),""))</f>
        <v/>
      </c>
      <c r="DO40" s="17" t="str">
        <f>IF(OR($F40="Equity - Publicly Traded", $F40="Equity - Private"), IF($A40&lt;&gt;"",IF(IFERROR('6. Position (at entry)'!P40,"")="", "Mandatory: Tab 6",IFERROR('6. Position (at entry)'!P40,"")),""), IF($A40&lt;&gt;"",IF(IFERROR('6. Position (at entry)'!P40,"")="", "",IFERROR('6. Position (at entry)'!P40,"")),""))</f>
        <v/>
      </c>
      <c r="DP40" s="17" t="str">
        <f>IF(OR($F40="Equity - Publicly Traded", $F40="Equity - Private"), IF($A40&lt;&gt;"",IF(IFERROR('6. Position (at entry)'!Q40,"")="", "Mandatory: Tab 6",IFERROR('6. Position (at entry)'!Q40,"")),""), IF($A40&lt;&gt;"",IF(IFERROR('6. Position (at entry)'!Q40,"")="", "",IFERROR('6. Position (at entry)'!Q40,"")),""))</f>
        <v/>
      </c>
      <c r="DQ40" s="18" t="str">
        <f>IF(OR($F40="Equity - Publicly Traded", $F40="Equity - Private"), IF($A40&lt;&gt;"",IF(IFERROR('6. Position (at entry)'!R40,"")="", "Mandatory: Tab 6",IFERROR('6. Position (at entry)'!R40,"")),""), IF($A40&lt;&gt;"",IF(IFERROR('6. Position (at entry)'!R40,"")="", "",IFERROR('6. Position (at entry)'!R40,"")),""))</f>
        <v/>
      </c>
      <c r="DR40" s="18" t="str">
        <f>IF(OR($F40="Equity - Publicly Traded", $F40="Equity - Private"), IF($A40&lt;&gt;"",IF(IFERROR('6. Position (at entry)'!S40,"")="", "Mandatory: Tab 6",IFERROR('6. Position (at entry)'!S40,"")),""), IF($A40&lt;&gt;"",IF(IFERROR('6. Position (at entry)'!S40,"")="", "",IFERROR('6. Position (at entry)'!S40,"")),""))</f>
        <v/>
      </c>
      <c r="DS40" s="17" t="str">
        <f>IF(OR($F40="Equity - Publicly Traded", $F40="Equity - Private"), IF($A40&lt;&gt;"",IF(IFERROR('6. Position (at entry)'!T40,"")="", "Mandatory: Tab 6",IFERROR('6. Position (at entry)'!T40,"")),""), IF($A40&lt;&gt;"",IF(IFERROR('6. Position (at entry)'!T40,"")="", "",IFERROR('6. Position (at entry)'!T40,"")),""))</f>
        <v/>
      </c>
      <c r="DT40" s="16" t="str">
        <f>IF(OR($F40="Equity - Publicly Traded", $F40="Equity - Private"), IF($A40&lt;&gt;"",IF(IFERROR('6. Position (at entry)'!U40,"")="", "Mandatory: Tab 6",IFERROR('6. Position (at entry)'!U40,"")),""), IF($A40&lt;&gt;"",IF(IFERROR('6. Position (at entry)'!U40,"")="", "",IFERROR('6. Position (at entry)'!U40,"")),""))</f>
        <v/>
      </c>
      <c r="DU40" s="16" t="str">
        <f>IF(OR($F40="Equity - Publicly Traded", $F40="Equity - Private"), IF($A40&lt;&gt;"",IF(IFERROR('6. Position (at entry)'!V40,"")="", "",IFERROR('6. Position (at entry)'!V40,"")),""), IF($A40&lt;&gt;"",IF(IFERROR('6. Position (at entry)'!V40,"")="", "",IFERROR('6. Position (at entry)'!V40,"")),""))</f>
        <v/>
      </c>
      <c r="DV40" s="239" t="str">
        <f>IF(OR($F40="Equity - Publicly Traded", $F40="Equity - Private"), IF($A40&lt;&gt;"",IF(IFERROR('6. Position (at entry)'!W40,"")="", "",IFERROR('6. Position (at entry)'!W40,"")),""), IF($A40&lt;&gt;"",IF(IFERROR('6. Position (at entry)'!W40,"")="", "",IFERROR('6. Position (at entry)'!W40,"")),""))</f>
        <v/>
      </c>
      <c r="DW40" s="239" t="str">
        <f>IF(OR($F40="Equity - Publicly Traded", $F40="Equity - Private"), IF($A40&lt;&gt;"",IF(IFERROR('6. Position (at entry)'!X40,"")="", "",IFERROR('6. Position (at entry)'!X40,"")),""), IF($A40&lt;&gt;"",IF(IFERROR('6. Position (at entry)'!X40,"")="", "",IFERROR('6. Position (at entry)'!X40,"")),""))</f>
        <v/>
      </c>
      <c r="DX40" s="239" t="str">
        <f>IF(OR($F40="Equity - Publicly Traded", $F40="Equity - Private"), IF($A40&lt;&gt;"",IF(IFERROR('6. Position (at entry)'!Y40,"")="", "",IFERROR('6. Position (at entry)'!Y40,"")),""), IF($A40&lt;&gt;"",IF(IFERROR('6. Position (at entry)'!Y40,"")="", "",IFERROR('6. Position (at entry)'!Y40,"")),""))</f>
        <v/>
      </c>
      <c r="DY40" s="360" t="str">
        <f>IF($A40&lt;&gt;"",IF(IFERROR('6. Position (at entry)'!Z40,"")="", "",IFERROR('6. Position (at entry)'!Z40,"")),"")</f>
        <v/>
      </c>
      <c r="DZ40" s="76" t="str">
        <f>IF($A40&lt;&gt;"",IF(IFERROR('6. Position (at entry)'!AA40,"")="", "",IFERROR('6. Position (at entry)'!AA40,"")),"")</f>
        <v/>
      </c>
      <c r="EA40" s="76" t="str">
        <f>IF($A40&lt;&gt;"",IF(IFERROR('6. Position (at entry)'!AB40,"")="", "",IFERROR('6. Position (at entry)'!AB40,"")),"")</f>
        <v/>
      </c>
      <c r="EB40" s="78" t="str">
        <f>IF($A40&lt;&gt;"",IF(IFERROR('6. Position (at entry)'!AC40,"")="", "",IFERROR('6. Position (at entry)'!AC40,"")),"")</f>
        <v/>
      </c>
      <c r="EC40" s="78" t="str">
        <f>IF($A40&lt;&gt;"",IF(IFERROR('6. Position (at entry)'!AD40,"")="", "",IFERROR('6. Position (at entry)'!AD40,"")),"")</f>
        <v/>
      </c>
      <c r="ED40" s="226" t="str">
        <f>IF($A40&lt;&gt;"",IF(IFERROR('6. Position (at entry)'!AE40,"")="", "",IFERROR('6. Position (at entry)'!AE40,"")),"")</f>
        <v/>
      </c>
      <c r="EE40" s="80" t="str">
        <f>IF($A40&lt;&gt;"",IF(IFERROR('6. Position (at entry)'!AF40,"")="", "",IFERROR('6. Position (at entry)'!AF40,"")),"")</f>
        <v/>
      </c>
      <c r="EF40" s="80" t="str">
        <f>IF($A40&lt;&gt;"",IF(IFERROR('6. Position (at entry)'!AG40,"")="", "",IFERROR('6. Position (at entry)'!AG40,"")),"")</f>
        <v/>
      </c>
      <c r="EG40" s="80" t="str">
        <f>IF($A40&lt;&gt;"",IF(IFERROR('6. Position (at entry)'!AH40,"")="", "",IFERROR('6. Position (at entry)'!AH40,"")),"")</f>
        <v/>
      </c>
      <c r="EH40" s="360" t="str">
        <f>IF($A40&lt;&gt;"",IF(IFERROR('6. Position (at entry)'!AI40,"")="", "",IFERROR('6. Position (at entry)'!AI40,"")),"")</f>
        <v/>
      </c>
    </row>
    <row r="41" spans="1:138" ht="15" customHeight="1" x14ac:dyDescent="0.2">
      <c r="A41" s="16" t="str">
        <f>IF(ISBLANK('6. Position (at entry)'!A41), "", '6. Position (at entry)'!A41)</f>
        <v/>
      </c>
      <c r="B41" s="347" t="str">
        <f>IF($A41&lt;&gt;"",IF(IFERROR('6. Position (at entry)'!B41,"")="", "Mandatory: Tab 6",IFERROR('6. Position (at entry)'!B41,"")),"")</f>
        <v/>
      </c>
      <c r="C41" s="16" t="str">
        <f>IF($A41&lt;&gt;"",IF(IFERROR(VLOOKUP($A41, '4. Company (at entry)'!$1:$1048576,2,FALSE),"")="","Mandatory: Tab 4",IFERROR(VLOOKUP($A41, '4. Company (at entry)'!$1:$1048576,2,FALSE),"")), "")</f>
        <v/>
      </c>
      <c r="D41" s="16" t="str">
        <f>IF($A41&lt;&gt;"",IF(IFERROR('7. Position (current_at exit)'!D41,"")="", "Mandatory: Tab 7",IFERROR('7. Position (current_at exit)'!D41,"")),"")</f>
        <v/>
      </c>
      <c r="E41" s="16" t="str">
        <f>IF($A41&lt;&gt;"",IF(IFERROR('7. Position (current_at exit)'!E41,"")="", "Mandatory: Tab 7",IFERROR('7. Position (current_at exit)'!E41,"")),"")</f>
        <v/>
      </c>
      <c r="F41" s="16" t="str">
        <f>IF($A41&lt;&gt;"",IF(IFERROR('6. Position (at entry)'!D41,"")="", "Mandatory: Tab 6",IFERROR('6. Position (at entry)'!D41,"")),"")</f>
        <v/>
      </c>
      <c r="G41" s="16" t="str">
        <f>IF($A41&lt;&gt;"",IF(IFERROR('6. Position (at entry)'!E41,"")="", "Mandatory: Tab 6",IFERROR('6. Position (at entry)'!E41,"")),"")</f>
        <v/>
      </c>
      <c r="H41" s="16" t="str">
        <f>IF($A41&lt;&gt;"",IF(IFERROR('6. Position (at entry)'!F41,"")="", "Mandatory: Tab 6",IFERROR('6. Position (at entry)'!F41,"")),"")</f>
        <v/>
      </c>
      <c r="I41" s="16" t="str">
        <f>IF($A41&lt;&gt;"",IF(IFERROR('6. Position (at entry)'!G41,"")="", "Mandatory: Tab 6",IFERROR('6. Position (at entry)'!G41,"")),"")</f>
        <v/>
      </c>
      <c r="J41" s="16" t="str">
        <f>IF($A41&lt;&gt;"",IF(IFERROR('6. Position (at entry)'!H41,"")="", "Mandatory: Tab 6",IFERROR('6. Position (at entry)'!H41,"")),"")</f>
        <v/>
      </c>
      <c r="K41" s="159" t="str">
        <f>IF($A41&lt;&gt;"",IF(IFERROR('6. Position (at entry)'!I41,"")="", "Mandatory: Tab 6",IFERROR('6. Position (at entry)'!I41,"")),"")</f>
        <v/>
      </c>
      <c r="L41" s="16" t="str">
        <f>IF($A41&lt;&gt;"",IF(IFERROR('6. Position (at entry)'!J41,"")="", "Mandatory: Tab 6",IFERROR('6. Position (at entry)'!J41,"")),"")</f>
        <v/>
      </c>
      <c r="M41" s="16" t="str">
        <f>IF($A41&lt;&gt;"",IF(IFERROR('6. Position (at entry)'!K41,"")="", "Mandatory: Tab 6",IFERROR('6. Position (at entry)'!K41,"")),"")</f>
        <v/>
      </c>
      <c r="N41" s="16" t="str">
        <f>IF($A41&lt;&gt;"",IF(IFERROR('6. Position (at entry)'!L41,"")="", "",IFERROR('6. Position (at entry)'!L41,"")),"")</f>
        <v/>
      </c>
      <c r="O41" s="360" t="str">
        <f>IF($A41&lt;&gt;"",IF(IFERROR('6. Position (at entry)'!M41,"")="", "",IFERROR('6. Position (at entry)'!M41,"")),"")</f>
        <v/>
      </c>
      <c r="P41" s="16" t="str">
        <f>IF($A41&lt;&gt;"",IF(IFERROR(VLOOKUP($A41,'5. Company (current_at exit)'!$1:$1048576,3,FALSE),"")="","",IFERROR(VLOOKUP($A41,'5. Company (current_at exit)'!$1:$1048576,3,FALSE),"")), "")</f>
        <v/>
      </c>
      <c r="Q41" s="16" t="str">
        <f>IF($A41&lt;&gt;"",IF(IFERROR(VLOOKUP($A41,'5. Company (current_at exit)'!$1:$1048576,4,FALSE),"")="","",IFERROR(VLOOKUP($A41,'5. Company (current_at exit)'!$1:$1048576,4,FALSE),"")), "")</f>
        <v/>
      </c>
      <c r="R41" s="16" t="str">
        <f>IF($A41&lt;&gt;"",IF(IFERROR(VLOOKUP($A41,'5. Company (current_at exit)'!$1:$1048576,5,FALSE),"")="","",IFERROR(VLOOKUP($A41,'5. Company (current_at exit)'!$1:$1048576,5,FALSE),"")), "")</f>
        <v/>
      </c>
      <c r="S41" s="16" t="str">
        <f>IF($A41&lt;&gt;"",IF(IFERROR(VLOOKUP($A41,'5. Company (current_at exit)'!$1:$1048576,6,FALSE),"")="","",IFERROR(VLOOKUP($A41,'5. Company (current_at exit)'!$1:$1048576,6,FALSE),"")), "")</f>
        <v/>
      </c>
      <c r="T41" s="16" t="str">
        <f>IF($A41&lt;&gt;"",IF(IFERROR(VLOOKUP($A41,'5. Company (current_at exit)'!$1:$1048576,7,FALSE),"")="","Mandatory: Tab 5",IFERROR(VLOOKUP($A41,'5. Company (current_at exit)'!$1:$1048576,7,FALSE),"")), "")</f>
        <v/>
      </c>
      <c r="U41" s="72" t="str">
        <f>IF($A41&lt;&gt;"",IF(IFERROR(VLOOKUP($A41,'5. Company (current_at exit)'!$1:$1048576,8,FALSE),"")="","Mandatory: Tab 5",IFERROR(VLOOKUP($A41,'5. Company (current_at exit)'!$1:$1048576,8,FALSE),"")), "")</f>
        <v/>
      </c>
      <c r="V41" s="16" t="str">
        <f>IF($A41&lt;&gt;"",IF(IFERROR(VLOOKUP($A41,'5. Company (current_at exit)'!$1:$1048576,9,FALSE),"")="","",IFERROR(VLOOKUP($A41,'5. Company (current_at exit)'!$1:$1048576,9,FALSE),"")), "")</f>
        <v/>
      </c>
      <c r="W41" s="16" t="str">
        <f>IF($A41&lt;&gt;"",IF(IFERROR(VLOOKUP($A41,'5. Company (current_at exit)'!$1:$1048576,10,FALSE),"")="","Mandatory: Tab 5",IFERROR(VLOOKUP($A41,'5. Company (current_at exit)'!$1:$1048576,10,FALSE),"")), "")</f>
        <v/>
      </c>
      <c r="X41" s="73" t="str">
        <f>IF($A41&lt;&gt;"",IF(IFERROR(VLOOKUP($A41,'5. Company (current_at exit)'!$1:$1048576,11,FALSE),"")="","Mandatory: Tab 5",IFERROR(VLOOKUP($A41,'5. Company (current_at exit)'!$1:$1048576,11,FALSE),"")), "")</f>
        <v/>
      </c>
      <c r="Y41" s="73" t="str">
        <f>IF($A41&lt;&gt;"",IF(IFERROR(VLOOKUP($A41,'5. Company (current_at exit)'!$1:$1048576,12,FALSE),"")="","",IFERROR(VLOOKUP($A41,'5. Company (current_at exit)'!$1:$1048576,12,FALSE),"")), "")</f>
        <v/>
      </c>
      <c r="Z41" s="73" t="str">
        <f>IF($A41&lt;&gt;"",IF(IFERROR(VLOOKUP($A41,'5. Company (current_at exit)'!$1:$1048576,13,FALSE),"")="","",IFERROR(VLOOKUP($A41,'5. Company (current_at exit)'!$1:$1048576,13,FALSE),"")), "")</f>
        <v/>
      </c>
      <c r="AA41" s="16" t="str">
        <f>IF($A41&lt;&gt;"",IF(IFERROR(VLOOKUP($A41,'5. Company (current_at exit)'!$1:$1048576,14,FALSE),"")="","Mandatory: Tab 5",IFERROR(VLOOKUP($A41,'5. Company (current_at exit)'!$1:$1048576,14,FALSE),"")), "")</f>
        <v/>
      </c>
      <c r="AB41" s="16" t="str">
        <f>IF($A41&lt;&gt;"",IF(IFERROR(VLOOKUP($A41,'5. Company (current_at exit)'!$1:$1048576,15,FALSE),"")="","Mandatory: Tab 5",IFERROR(VLOOKUP($A41,'5. Company (current_at exit)'!$1:$1048576,15,FALSE),"")), "")</f>
        <v/>
      </c>
      <c r="AC41" s="76" t="str">
        <f>IF($A41&lt;&gt;"",IF(IFERROR(VLOOKUP($A41,'5. Company (current_at exit)'!$1:$1048576,16,FALSE),"")="","",IFERROR(VLOOKUP($A41,'5. Company (current_at exit)'!$1:$1048576,16,FALSE),"")), "")</f>
        <v/>
      </c>
      <c r="AD41" s="16" t="str">
        <f>IF($A41&lt;&gt;"",IF(IFERROR(VLOOKUP($A41,'5. Company (current_at exit)'!$1:$1048576,17,FALSE),"")="","",IFERROR(VLOOKUP($A41,'5. Company (current_at exit)'!$1:$1048576,17,FALSE),"")), "")</f>
        <v/>
      </c>
      <c r="AE41" s="401" t="str">
        <f>IF($A41&lt;&gt;"",IF(IFERROR(VLOOKUP($A41,'5. Company (current_at exit)'!$1:$1048576,18,FALSE),"")="","",IFERROR(VLOOKUP($A41,'5. Company (current_at exit)'!$1:$1048576,18,FALSE),"")), "")</f>
        <v/>
      </c>
      <c r="AF41" s="16" t="str">
        <f>IF($A41&lt;&gt;"",IF(IFERROR(VLOOKUP($A41,'5. Company (current_at exit)'!$1:$1048576,19,FALSE),"")="","Mandatory: Tab 5",IFERROR(VLOOKUP($A41,'5. Company (current_at exit)'!$1:$1048576,19,FALSE),"")), "")</f>
        <v/>
      </c>
      <c r="AG41" s="159" t="str">
        <f>IF($AF41="Yes",IF($A41&lt;&gt;"",IF(IFERROR(VLOOKUP($A41,'5. Company (current_at exit)'!$1:$1048576,20,FALSE),"")="","Mandatory: Tab 5",IFERROR(VLOOKUP($A41,'5. Company (current_at exit)'!$1:$1048576,20,FALSE),"")), ""),IF($A41&lt;&gt;"",IF(IFERROR(VLOOKUP($A41,'5. Company (current_at exit)'!$1:$1048576,20,FALSE),"")="","",IFERROR(VLOOKUP($A41,'5. Company (current_at exit)'!$1:$1048576,20,FALSE),"")), ""))</f>
        <v/>
      </c>
      <c r="AH41" s="159" t="str">
        <f>IF($AF41="Yes",IF($A41&lt;&gt;"",IF(IFERROR(VLOOKUP($A41,'5. Company (current_at exit)'!$1:$1048576,21,FALSE),"")="","Mandatory: Tab 5",IFERROR(VLOOKUP($A41,'5. Company (current_at exit)'!$1:$1048576,21,FALSE),"")), ""),IF($A41&lt;&gt;"",IF(IFERROR(VLOOKUP($A41,'5. Company (current_at exit)'!$1:$1048576,21,FALSE),"")="","",IFERROR(VLOOKUP($A41,'5. Company (current_at exit)'!$1:$1048576,21,FALSE),"")), ""))</f>
        <v/>
      </c>
      <c r="AI41" s="69" t="str">
        <f>IF($AF41="Yes",IF($A41&lt;&gt;"",IF(IFERROR(VLOOKUP($A41,'5. Company (current_at exit)'!$1:$1048576,22,FALSE),"")="","Mandatory: Tab 5",IFERROR(VLOOKUP($A41,'5. Company (current_at exit)'!$1:$1048576,22,FALSE),"")), ""),IF($A41&lt;&gt;"",IF(IFERROR(VLOOKUP($A41,'5. Company (current_at exit)'!$1:$1048576,22,FALSE),"")="","",IFERROR(VLOOKUP($A41,'5. Company (current_at exit)'!$1:$1048576,22,FALSE),"")), ""))</f>
        <v/>
      </c>
      <c r="AJ41" s="69" t="str">
        <f>IF($AF41="Yes",IF($A41&lt;&gt;"",IF(IFERROR(VLOOKUP($A41,'5. Company (current_at exit)'!$1:$1048576,23,FALSE),"")="","Mandatory: Tab 5",IFERROR(VLOOKUP($A41,'5. Company (current_at exit)'!$1:$1048576,23,FALSE),"")), ""),IF($A41&lt;&gt;"",IF(IFERROR(VLOOKUP($A41,'5. Company (current_at exit)'!$1:$1048576,23,FALSE),"")="","",IFERROR(VLOOKUP($A41,'5. Company (current_at exit)'!$1:$1048576,23,FALSE),"")), ""))</f>
        <v/>
      </c>
      <c r="AK41" s="159" t="str">
        <f>IF($AF41="Yes",IF($A41&lt;&gt;"",IF(IFERROR(VLOOKUP($A41,'5. Company (current_at exit)'!$1:$1048576,24,FALSE),"")="","",IFERROR(VLOOKUP($A41,'5. Company (current_at exit)'!$1:$1048576,24,FALSE),"")), ""),IF($A41&lt;&gt;"",IF(IFERROR(VLOOKUP($A41,'5. Company (current_at exit)'!$1:$1048576,24,FALSE),"")="","",IFERROR(VLOOKUP($A41,'5. Company (current_at exit)'!$1:$1048576,24,FALSE),"")), ""))</f>
        <v/>
      </c>
      <c r="AL41" s="403" t="str">
        <f>IF($A41&lt;&gt;"",IF(IFERROR(VLOOKUP($A41,'5. Company (current_at exit)'!$1:$1048576,25,FALSE),"")="","",IFERROR(VLOOKUP($A41,'5. Company (current_at exit)'!$1:$1048576,25,FALSE),"")), "")</f>
        <v/>
      </c>
      <c r="AM41" s="17" t="str">
        <f>IF($A41&lt;&gt;"",IF(IFERROR(VLOOKUP($A41,'5. Company (current_at exit)'!$1:$1048576,26,FALSE),"")="","Mandatory: Tab 5",IFERROR(VLOOKUP($A41,'5. Company (current_at exit)'!$1:$1048576,26,FALSE),"")), "")</f>
        <v/>
      </c>
      <c r="AN41" s="17" t="str">
        <f>IF($A41&lt;&gt;"",IF(IFERROR(VLOOKUP($A41,'5. Company (current_at exit)'!$1:$1048576,27,FALSE),"")="","Mandatory: Tab 5",IFERROR(VLOOKUP($A41,'5. Company (current_at exit)'!$1:$1048576,27,FALSE),"")), "")</f>
        <v/>
      </c>
      <c r="AO41" s="17" t="str">
        <f>IF($A41&lt;&gt;"",IF(IFERROR(VLOOKUP($A41,'5. Company (current_at exit)'!$1:$1048576,28,FALSE),"")="","Mandatory: Tab 5",IFERROR(VLOOKUP($A41,'5. Company (current_at exit)'!$1:$1048576,28,FALSE),"")), "")</f>
        <v/>
      </c>
      <c r="AP41" s="17" t="str">
        <f>IF($A41&lt;&gt;"",IF(IFERROR(VLOOKUP($A41,'5. Company (current_at exit)'!$1:$1048576,29,FALSE),"")="","Mandatory: Tab 5",IFERROR(VLOOKUP($A41,'5. Company (current_at exit)'!$1:$1048576,29,FALSE),"")), "")</f>
        <v/>
      </c>
      <c r="AQ41" s="17" t="str">
        <f>IF($A41&lt;&gt;"",IF(IFERROR(VLOOKUP($A41,'5. Company (current_at exit)'!$1:$1048576,30,FALSE),"")="","Mandatory: Tab 5",IFERROR(VLOOKUP($A41,'5. Company (current_at exit)'!$1:$1048576,30,FALSE),"")), "")</f>
        <v/>
      </c>
      <c r="AR41" s="17" t="str">
        <f>IF($A41&lt;&gt;"",IF(IFERROR(VLOOKUP($A41,'5. Company (current_at exit)'!$1:$1048576,31,FALSE),"")="","Mandatory: Tab 5",IFERROR(VLOOKUP($A41,'5. Company (current_at exit)'!$1:$1048576,31,FALSE),"")), "")</f>
        <v/>
      </c>
      <c r="AS41" s="17" t="str">
        <f>IF($A41&lt;&gt;"",IF(IFERROR(VLOOKUP($A41,'5. Company (current_at exit)'!$1:$1048576,32,FALSE),"")="","Mandatory: Tab 5",IFERROR(VLOOKUP($A41,'5. Company (current_at exit)'!$1:$1048576,32,FALSE),"")), "")</f>
        <v/>
      </c>
      <c r="AT41" s="17" t="str">
        <f>IF($A41&lt;&gt;"",IF(IFERROR(VLOOKUP($A41,'5. Company (current_at exit)'!$1:$1048576,33,FALSE),"")="","Mandatory: Tab 5",IFERROR(VLOOKUP($A41,'5. Company (current_at exit)'!$1:$1048576,33,FALSE),"")), "")</f>
        <v/>
      </c>
      <c r="AU41" s="17" t="str">
        <f>IF($A41&lt;&gt;"",IF(IFERROR(VLOOKUP($A41,'5. Company (current_at exit)'!$1:$1048576,34,FALSE),"")="","",IFERROR(VLOOKUP($A41,'5. Company (current_at exit)'!$1:$1048576,34,FALSE),"")), "")</f>
        <v/>
      </c>
      <c r="AV41" s="241" t="str">
        <f>IF($A41&lt;&gt;"",IF(IFERROR(VLOOKUP($A41,'5. Company (current_at exit)'!$1:$1048576,35,FALSE),"")="","",IFERROR(VLOOKUP($A41,'5. Company (current_at exit)'!$1:$1048576,35,FALSE),"")), "")</f>
        <v/>
      </c>
      <c r="AW41" s="17" t="str">
        <f>IF($D41="Fully Exited",IF($A41&lt;&gt;"",IF(IFERROR(VLOOKUP($A41,'5. Company (current_at exit)'!$1:$1048576,36,FALSE),"")="","",IFERROR(VLOOKUP($A41,'5. Company (current_at exit)'!$1:$1048576,36,FALSE),"")), ""),IF($A41&lt;&gt;"",IF(IFERROR(VLOOKUP($A41,'5. Company (current_at exit)'!$1:$1048576,36,FALSE),"")="","",IFERROR(VLOOKUP($A41,'5. Company (current_at exit)'!$1:$1048576,36,FALSE),"")), ""))</f>
        <v/>
      </c>
      <c r="AX41" s="239" t="str">
        <f>IF($A41&lt;&gt;"",IF(IFERROR(VLOOKUP($A41,'5. Company (current_at exit)'!$1:$1048576,37,FALSE),"")="","",IFERROR(VLOOKUP($A41,'5. Company (current_at exit)'!$1:$1048576,37,FALSE),"")), "")</f>
        <v/>
      </c>
      <c r="AY41" s="204" t="str">
        <f>IF($A41&lt;&gt;"",IF(IFERROR(VLOOKUP($A41,'5. Company (current_at exit)'!$1:$1048576,38,FALSE),"")="","",IFERROR(VLOOKUP($A41,'5. Company (current_at exit)'!$1:$1048576,38,FALSE),"")), "")</f>
        <v/>
      </c>
      <c r="AZ41" s="244" t="str">
        <f>IF($A41&lt;&gt;"",IF(IFERROR(VLOOKUP($A41,'5. Company (current_at exit)'!$1:$1048576,39,FALSE),"")="","",IFERROR(VLOOKUP($A41,'5. Company (current_at exit)'!$1:$1048576,39,FALSE),"")), "")</f>
        <v/>
      </c>
      <c r="BA41" s="244" t="str">
        <f>IF($A41&lt;&gt;"",IF(IFERROR(VLOOKUP($A41,'5. Company (current_at exit)'!$1:$1048576,40,FALSE),"")="","",IFERROR(VLOOKUP($A41,'5. Company (current_at exit)'!$1:$1048576,40,FALSE),"")), "")</f>
        <v/>
      </c>
      <c r="BB41" s="244" t="str">
        <f>IF($A41&lt;&gt;"",IF(IFERROR(VLOOKUP($A41,'5. Company (current_at exit)'!$1:$1048576,41,FALSE),"")="","",IFERROR(VLOOKUP($A41,'5. Company (current_at exit)'!$1:$1048576,41,FALSE),"")), "")</f>
        <v/>
      </c>
      <c r="BC41" s="76" t="str">
        <f>IF($A41&lt;&gt;"",IF(IFERROR(VLOOKUP($A41,'5. Company (current_at exit)'!$1:$1048576,42,FALSE),"")="","",IFERROR(VLOOKUP($A41,'5. Company (current_at exit)'!$1:$1048576,42,FALSE),"")), "")</f>
        <v/>
      </c>
      <c r="BD41" s="76" t="str">
        <f>IF($A41&lt;&gt;"",IF(IFERROR(VLOOKUP($A41,'5. Company (current_at exit)'!$1:$1048576,43,FALSE),"")="","",IFERROR(VLOOKUP($A41,'5. Company (current_at exit)'!$1:$1048576,43,FALSE),"")), "")</f>
        <v/>
      </c>
      <c r="BE41" s="239" t="str">
        <f>IF($A41&lt;&gt;"",IF(IFERROR(VLOOKUP($A41,'5. Company (current_at exit)'!$1:$1048576,44,FALSE),"")="","",IFERROR(VLOOKUP($A41,'5. Company (current_at exit)'!$1:$1048576,44,FALSE),"")), "")</f>
        <v/>
      </c>
      <c r="BF41" s="239" t="str">
        <f>IF($A41&lt;&gt;"",IF(IFERROR(VLOOKUP($A41,'5. Company (current_at exit)'!$1:$1048576,45,FALSE),"")="","",IFERROR(VLOOKUP($A41,'5. Company (current_at exit)'!$1:$1048576,45,FALSE),"")), "")</f>
        <v/>
      </c>
      <c r="BG41" s="239" t="str">
        <f>IF($A41&lt;&gt;"",IF(IFERROR(VLOOKUP($A41,'5. Company (current_at exit)'!$1:$1048576,46,FALSE),"")="","",IFERROR(VLOOKUP($A41,'5. Company (current_at exit)'!$1:$1048576,46,FALSE),"")), "")</f>
        <v/>
      </c>
      <c r="BH41" s="239" t="str">
        <f>IF($A41&lt;&gt;"",IF(IFERROR(VLOOKUP($A41,'5. Company (current_at exit)'!$1:$1048576,47,FALSE),"")="","",IFERROR(VLOOKUP($A41,'5. Company (current_at exit)'!$1:$1048576,47,FALSE),"")), "")</f>
        <v/>
      </c>
      <c r="BI41" s="239" t="str">
        <f>IF($A41&lt;&gt;"",IF(IFERROR(VLOOKUP($A41,'5. Company (current_at exit)'!$1:$1048576,48,FALSE),"")="","",IFERROR(VLOOKUP($A41,'5. Company (current_at exit)'!$1:$1048576,48,FALSE),"")), "")</f>
        <v/>
      </c>
      <c r="BJ41" s="360" t="str">
        <f>IF($A41&lt;&gt;"",IF(IFERROR(VLOOKUP($A41,'5. Company (current_at exit)'!$1:$1048576,49,FALSE),"")="","",IFERROR(VLOOKUP($A41,'5. Company (current_at exit)'!$1:$1048576,49,FALSE),"")), "")</f>
        <v/>
      </c>
      <c r="BK41" s="76" t="str">
        <f>IF($A41&lt;&gt;"",IF(IFERROR(VLOOKUP($A41,'5. Company (current_at exit)'!$1:$1048576,50,FALSE),"")="","Mandatory: Tab 5",IFERROR(VLOOKUP($A41,'5. Company (current_at exit)'!$1:$1048576,50,FALSE),"")), "")</f>
        <v/>
      </c>
      <c r="BL41" s="483" t="str">
        <f>IF($A41&lt;&gt;"",IF(IFERROR(VLOOKUP($A41,'5. Company (current_at exit)'!$1:$1048576,51,FALSE),"")="","Mandatory: Tab 5",IFERROR(VLOOKUP($A41,'5. Company (current_at exit)'!$1:$1048576,51,FALSE),"")), "")</f>
        <v/>
      </c>
      <c r="BM41" s="483" t="str">
        <f>IF($A41&lt;&gt;"",IF(IFERROR(VLOOKUP($A41,'5. Company (current_at exit)'!$1:$1048576,52,FALSE),"")="","Mandatory: Tab 5",IFERROR(VLOOKUP($A41,'5. Company (current_at exit)'!$1:$1048576,52,FALSE),"")), "")</f>
        <v/>
      </c>
      <c r="BN41" s="483" t="str">
        <f>IF($A41&lt;&gt;"",IF(IFERROR(VLOOKUP($A41,'5. Company (current_at exit)'!$1:$1048576,53,FALSE),"")="","Mandatory: Tab 5",IFERROR(VLOOKUP($A41,'5. Company (current_at exit)'!$1:$1048576,53,FALSE),"")), "")</f>
        <v/>
      </c>
      <c r="BO41" s="360" t="str">
        <f>IF($A41&lt;&gt;"",IF(IFERROR(VLOOKUP($A41,'5. Company (current_at exit)'!$1:$1048576,54,FALSE),"")="","",IFERROR(VLOOKUP($A41,'5. Company (current_at exit)'!$1:$1048576,54,FALSE),"")), "")</f>
        <v/>
      </c>
      <c r="BP41" s="17" t="str">
        <f>IF($A41&lt;&gt;"",IF(IFERROR(VLOOKUP($A41, '4. Company (at entry)'!$1:$1048576,3,FALSE),"")="","Mandatory: Tab 4",IFERROR(VLOOKUP($A41, '4. Company (at entry)'!$1:$1048576,3,FALSE),"")), "")</f>
        <v/>
      </c>
      <c r="BQ41" s="17" t="str">
        <f>IF($A41&lt;&gt;"",IF(IFERROR(VLOOKUP($A41, '4. Company (at entry)'!$1:$1048576,4,FALSE),"")="","Mandatory: Tab 4",IFERROR(VLOOKUP($A41, '4. Company (at entry)'!$1:$1048576,4,FALSE),"")), "")</f>
        <v/>
      </c>
      <c r="BR41" s="17" t="str">
        <f>IF($A41&lt;&gt;"",IF(IFERROR(VLOOKUP($A41, '4. Company (at entry)'!$1:$1048576,5,FALSE),"")="","Mandatory: Tab 4",IFERROR(VLOOKUP($A41, '4. Company (at entry)'!$1:$1048576,5,FALSE),"")), "")</f>
        <v/>
      </c>
      <c r="BS41" s="17" t="str">
        <f>IF($A41&lt;&gt;"",IF(IFERROR(VLOOKUP($A41, '4. Company (at entry)'!$1:$1048576,6,FALSE),"")="","Mandatory: Tab 4",IFERROR(VLOOKUP($A41, '4. Company (at entry)'!$1:$1048576,6,FALSE),"")), "")</f>
        <v/>
      </c>
      <c r="BT41" s="17" t="str">
        <f>IF($A41&lt;&gt;"",IF(IFERROR(VLOOKUP($A41, '4. Company (at entry)'!$1:$1048576,7,FALSE),"")="","Mandatory: Tab 4",IFERROR(VLOOKUP($A41, '4. Company (at entry)'!$1:$1048576,7,FALSE),"")), "")</f>
        <v/>
      </c>
      <c r="BU41" s="17" t="str">
        <f>IF($A41&lt;&gt;"",IF(IFERROR(VLOOKUP($A41, '4. Company (at entry)'!$1:$1048576,8,FALSE),"")="","Mandatory: Tab 4",IFERROR(VLOOKUP($A41, '4. Company (at entry)'!$1:$1048576,8,FALSE),"")), "")</f>
        <v/>
      </c>
      <c r="BV41" s="17" t="str">
        <f>IF($A41&lt;&gt;"",IF(IFERROR(VLOOKUP($A41, '4. Company (at entry)'!$1:$1048576,9,FALSE),"")="","Mandatory: Tab 4",IFERROR(VLOOKUP($A41, '4. Company (at entry)'!$1:$1048576,9,FALSE),"")), "")</f>
        <v/>
      </c>
      <c r="BW41" s="17" t="str">
        <f>IF($A41&lt;&gt;"",IF(IFERROR(VLOOKUP($A41, '4. Company (at entry)'!$1:$1048576,10,FALSE),"")="","",IFERROR(VLOOKUP($A41, '4. Company (at entry)'!$1:$1048576,10,FALSE),"")), "")</f>
        <v/>
      </c>
      <c r="BX41" s="208" t="str">
        <f>IF($A41&lt;&gt;"",IF(IFERROR(VLOOKUP($A41, '4. Company (at entry)'!$1:$1048576,11,FALSE),"")="","",IFERROR(VLOOKUP($A41, '4. Company (at entry)'!$1:$1048576,11,FALSE),"")), "")</f>
        <v/>
      </c>
      <c r="BY41" s="17" t="str">
        <f>IF($A41&lt;&gt;"",IF(IFERROR(VLOOKUP($A41, '4. Company (at entry)'!$1:$1048576,12,FALSE),"")="","",IFERROR(VLOOKUP($A41, '4. Company (at entry)'!$1:$1048576,12,FALSE),"")), "")</f>
        <v/>
      </c>
      <c r="BZ41" s="360" t="str">
        <f>IF($A41&lt;&gt;"",IF(IFERROR(VLOOKUP($A41, '4. Company (at entry)'!$1:$1048576,13,FALSE),"")="","",IFERROR(VLOOKUP($A41, '4. Company (at entry)'!$1:$1048576,13,FALSE),"")), "")</f>
        <v/>
      </c>
      <c r="CA41" s="17" t="str">
        <f>IF($A41&lt;&gt;"",IF(IFERROR('7. Position (current_at exit)'!F41,"")="", "Mandatory: Tab 7",IFERROR('7. Position (current_at exit)'!F41,"")),"")</f>
        <v/>
      </c>
      <c r="CB41" s="17" t="str">
        <f>IF($D41&lt;&gt;"Pending, Subsequently Closed",IF($A41&lt;&gt;"",IF(IFERROR('7. Position (current_at exit)'!G41,"")="", "Mandatory: Tab 7",IFERROR('7. Position (current_at exit)'!G41,"")),""), IF($A41&lt;&gt;"",IF(IFERROR('7. Position (current_at exit)'!G41,"")="", "",IFERROR('7. Position (current_at exit)'!G41,"")),""))</f>
        <v/>
      </c>
      <c r="CC41" s="17" t="str">
        <f>IF($D41&lt;&gt;"Pending, Subsequently Closed",IF($A41&lt;&gt;"",IF(IFERROR('7. Position (current_at exit)'!H41,"")="", "Mandatory: Tab 7",IFERROR('7. Position (current_at exit)'!H41,"")),""), IF($A41&lt;&gt;"",IF(IFERROR('7. Position (current_at exit)'!H41,"")="", "",IFERROR('7. Position (current_at exit)'!H41,"")),""))</f>
        <v/>
      </c>
      <c r="CD41" s="17" t="str">
        <f>IF($D41&lt;&gt;"Pending, Subsequently Closed",IF($A41&lt;&gt;"",IF(IFERROR('7. Position (current_at exit)'!I41,"")="", "Mandatory: Tab 7",IFERROR('7. Position (current_at exit)'!I41,"")),""), IF($A41&lt;&gt;"",IF(IFERROR('7. Position (current_at exit)'!I41,"")="", "",IFERROR('7. Position (current_at exit)'!I41,"")),""))</f>
        <v/>
      </c>
      <c r="CE41" s="17" t="str">
        <f>IF($D41&lt;&gt;"Pending, Subsequently Closed",IF($A41&lt;&gt;"",IF(IFERROR('7. Position (current_at exit)'!J41,"")="", "Mandatory: Tab 7",IFERROR('7. Position (current_at exit)'!J41,"")),""), IF($A41&lt;&gt;"",IF(IFERROR('7. Position (current_at exit)'!J41,"")="", "",IFERROR('7. Position (current_at exit)'!J41,"")),""))</f>
        <v/>
      </c>
      <c r="CF41" s="208" t="str">
        <f>IF($D41&lt;&gt;"Pending, Subsequently Closed",IF($A41&lt;&gt;"",IF(IFERROR('7. Position (current_at exit)'!K41,"")="", "Mandatory: Tab 7",IFERROR('7. Position (current_at exit)'!K41,"")),""), IF($A41&lt;&gt;"",IF(IFERROR('7. Position (current_at exit)'!K41,"")="", "",IFERROR('7. Position (current_at exit)'!K41,"")),""))</f>
        <v/>
      </c>
      <c r="CG41" s="186" t="str">
        <f>IF($D41&lt;&gt;"Pending, Subsequently Closed",IF($A41&lt;&gt;"",IF(IFERROR('7. Position (current_at exit)'!L41,"")="", "Mandatory: Tab 7",IFERROR('7. Position (current_at exit)'!L41,"")),""), IF($A41&lt;&gt;"",IF(IFERROR('7. Position (current_at exit)'!L41,"")="", "",IFERROR('7. Position (current_at exit)'!L41,"")),""))</f>
        <v/>
      </c>
      <c r="CH41" s="186" t="str">
        <f>IF($D41&lt;&gt;"Pending, Subsequently Closed",IF($A41&lt;&gt;"",IF(IFERROR('7. Position (current_at exit)'!M41,"")="", "Mandatory: Tab 7",IFERROR('7. Position (current_at exit)'!M41,"")),""), IF($A41&lt;&gt;"",IF(IFERROR('7. Position (current_at exit)'!M41,"")="", "",IFERROR('7. Position (current_at exit)'!M41,"")),""))</f>
        <v/>
      </c>
      <c r="CI41" s="186" t="str">
        <f>IF($D41&lt;&gt;"Pending, Subsequently Closed",IF($A41&lt;&gt;"",IF(IFERROR('7. Position (current_at exit)'!N41,"")="", "Mandatory: Tab 7",IFERROR('7. Position (current_at exit)'!N41,"")),""), IF($A41&lt;&gt;"",IF(IFERROR('7. Position (current_at exit)'!N41,"")="", "",IFERROR('7. Position (current_at exit)'!N41,"")),""))</f>
        <v/>
      </c>
      <c r="CJ41" s="408" t="str">
        <f>IF($D41&lt;&gt;"Pending, Subsequently Closed",IF($A41&lt;&gt;"",IF(IFERROR('7. Position (current_at exit)'!O41,"")="", "Mandatory: Tab 7",IFERROR('7. Position (current_at exit)'!O41,"")),""), IF($A41&lt;&gt;"",IF(IFERROR('7. Position (current_at exit)'!O41,"")="", "",IFERROR('7. Position (current_at exit)'!O41,"")),""))</f>
        <v/>
      </c>
      <c r="CK41" s="408" t="str">
        <f>IF($D41&lt;&gt;"Pending, Subsequently Closed",IF($A41&lt;&gt;"",IF(IFERROR('7. Position (current_at exit)'!P41,"")="", "Mandatory: Tab 7",IFERROR('7. Position (current_at exit)'!P41,"")),""), IF($A41&lt;&gt;"",IF(IFERROR('7. Position (current_at exit)'!P41,"")="", "",IFERROR('7. Position (current_at exit)'!P41,"")),""))</f>
        <v/>
      </c>
      <c r="CL41" s="360" t="str">
        <f>IF($A41&lt;&gt;"",IF(IFERROR('7. Position (current_at exit)'!Q41,"")="", "",IFERROR('7. Position (current_at exit)'!Q41,"")),"")</f>
        <v/>
      </c>
      <c r="CM41" s="18" t="str">
        <f>IF($F41&lt;&gt;"Debt",IF($A41&lt;&gt;"",IF(IFERROR('7. Position (current_at exit)'!R41,"")="", "Mandatory: Tab 7",IFERROR('7. Position (current_at exit)'!R41,"")),""), IF($A41&lt;&gt;"",IF(IFERROR('7. Position (current_at exit)'!R41,"")="", "",IFERROR('7. Position (current_at exit)'!R41,"")),""))</f>
        <v/>
      </c>
      <c r="CN41" s="18" t="str">
        <f>IF($F41&lt;&gt;"Debt",IF($A41&lt;&gt;"",IF(IFERROR('7. Position (current_at exit)'!S41,"")="", "Mandatory: Tab 7",IFERROR('7. Position (current_at exit)'!S41,"")),""), IF($A41&lt;&gt;"",IF(IFERROR('7. Position (current_at exit)'!S41,"")="", "",IFERROR('7. Position (current_at exit)'!S41,"")),""))</f>
        <v/>
      </c>
      <c r="CO41" s="17" t="str">
        <f>IF($F41&lt;&gt;"Debt",IF($A41&lt;&gt;"",IF(IFERROR('7. Position (current_at exit)'!T41,"")="", "Mandatory: Tab 7",IFERROR('7. Position (current_at exit)'!T41,"")),""), IF($A41&lt;&gt;"",IF(IFERROR('7. Position (current_at exit)'!T41,"")="", "",IFERROR('7. Position (current_at exit)'!T41,"")),""))</f>
        <v/>
      </c>
      <c r="CP41" s="17" t="str">
        <f>IF($A41&lt;&gt;"",IF(IFERROR('7. Position (current_at exit)'!U41,"")="", "Mandatory: Tab 7",IFERROR('7. Position (current_at exit)'!U41,"")),"")</f>
        <v/>
      </c>
      <c r="CQ41" s="17" t="str">
        <f>IF($F41&lt;&gt;"Debt",IF($A41&lt;&gt;"",IF(IFERROR('7. Position (current_at exit)'!V41,"")="", "Mandatory: Tab 7",IFERROR('7. Position (current_at exit)'!V41,"")),""), IF($A41&lt;&gt;"",IF(IFERROR('7. Position (current_at exit)'!V41,"")="", "",IFERROR('7. Position (current_at exit)'!V41,"")),""))</f>
        <v/>
      </c>
      <c r="CR41" s="16" t="str">
        <f>IF($F41&lt;&gt;"Debt",IF($A41&lt;&gt;"",IF(IFERROR('7. Position (current_at exit)'!W41,"")="", "",IFERROR('7. Position (current_at exit)'!W41,"")),""), IF($A41&lt;&gt;"",IF(IFERROR('7. Position (current_at exit)'!W41,"")="", "",IFERROR('7. Position (current_at exit)'!W41,"")),""))</f>
        <v/>
      </c>
      <c r="CS41" s="80" t="str">
        <f>IF($A41&lt;&gt;"",IF(IFERROR('7. Position (current_at exit)'!X41,"")="", "",IFERROR('7. Position (current_at exit)'!X41,"")),"")</f>
        <v/>
      </c>
      <c r="CT41" s="360" t="str">
        <f>IF($A41&lt;&gt;"",IF(IFERROR('7. Position (current_at exit)'!Y41,"")="", "",IFERROR('7. Position (current_at exit)'!Y41,"")),"")</f>
        <v/>
      </c>
      <c r="CU41" s="159" t="str">
        <f>IF(OR($D41="Fully Exited, No Escrow", $D41="Fully Exited, Escrow Pending", $D41="Fully Exited, Subsequently Closed"), IF($A41&lt;&gt;"",IF(IFERROR('7. Position (current_at exit)'!Z41,"")="", "Mandatory: Tab 7",IFERROR('7. Position (current_at exit)'!Z41,"")),""), IF($A41&lt;&gt;"",IF(IFERROR('7. Position (current_at exit)'!Z41,"")="", "",IFERROR('7. Position (current_at exit)'!Z41,"")),""))</f>
        <v/>
      </c>
      <c r="CV41" s="159" t="str">
        <f>IF(OR($D41="Fully Exited, No Escrow", $D41="Fully Exited, Escrow Pending", $D41="Fully Exited, Subsequently Closed"), IF($A41&lt;&gt;"",IF(IFERROR('7. Position (current_at exit)'!AA41,"")="", "Mandatory: Tab 7",IFERROR('7. Position (current_at exit)'!AA41,"")),""), IF($A41&lt;&gt;"",IF(IFERROR('7. Position (current_at exit)'!AA41,"")="", "",IFERROR('7. Position (current_at exit)'!AA41,"")),""))</f>
        <v/>
      </c>
      <c r="CW41" s="16" t="str">
        <f>IF($D41="Fully Exited",IF($A41&lt;&gt;"",IF(IFERROR('7. Position (current_at exit)'!AB41,"")="", "",IFERROR('7. Position (current_at exit)'!AB41,"")),""), IF($A41&lt;&gt;"",IF(IFERROR('7. Position (current_at exit)'!AB41,"")="", "",IFERROR('7. Position (current_at exit)'!AB41,"")),""))</f>
        <v/>
      </c>
      <c r="CX41" s="360" t="str">
        <f>IF($A41&lt;&gt;"",IF(IFERROR('7. Position (current_at exit)'!AC41,"")="", "",IFERROR('7. Position (current_at exit)'!AC41,"")),"")</f>
        <v/>
      </c>
      <c r="CY41" s="16" t="str">
        <f>IF($D41&lt;&gt;"Pending, Subsequently Closed",IF($A41&lt;&gt;"",IF(IFERROR('7. Position (current_at exit)'!AD41,"")="", "Mandatory: Tab 7",IFERROR('7. Position (current_at exit)'!AD41,"")),""), IF($A41&lt;&gt;"",IF(IFERROR('7. Position (current_at exit)'!AD41,"")="", "",IFERROR('7. Position (current_at exit)'!AD41,"")),""))</f>
        <v/>
      </c>
      <c r="CZ41" s="187" t="str">
        <f>IF($A41&lt;&gt;"",IF(IFERROR('7. Position (current_at exit)'!AE41,"")="", "",IFERROR('7. Position (current_at exit)'!AE41,"")),"")</f>
        <v/>
      </c>
      <c r="DA41" s="76" t="str">
        <f>IF($A41&lt;&gt;"",IF(IFERROR('7. Position (current_at exit)'!AF41,"")="", "",IFERROR('7. Position (current_at exit)'!AF41,"")),"")</f>
        <v/>
      </c>
      <c r="DB41" s="239" t="str">
        <f>IF($A41&lt;&gt;"",IF(IFERROR('7. Position (current_at exit)'!AG41,"")="", "",IFERROR('7. Position (current_at exit)'!AG41,"")),"")</f>
        <v/>
      </c>
      <c r="DC41" s="165" t="str">
        <f>IF($A41&lt;&gt;"",IF(IFERROR('7. Position (current_at exit)'!AH41,"")="", "",IFERROR('7. Position (current_at exit)'!AH41,"")),"")</f>
        <v/>
      </c>
      <c r="DD41" s="165" t="str">
        <f>IF($A41&lt;&gt;"",IF(IFERROR('7. Position (current_at exit)'!AI41,"")="", "",IFERROR('7. Position (current_at exit)'!AI41,"")),"")</f>
        <v/>
      </c>
      <c r="DE41" s="360" t="str">
        <f>IF($A41&lt;&gt;"",IF(IFERROR('7. Position (current_at exit)'!AJ41,"")="", "",IFERROR('7. Position (current_at exit)'!AJ41,"")),"")</f>
        <v/>
      </c>
      <c r="DF41" s="16" t="str">
        <f>IF($A41&lt;&gt;"",IF(IFERROR('7. Position (current_at exit)'!AK41,"")="", "",IFERROR('7. Position (current_at exit)'!AK41,"")),"")</f>
        <v/>
      </c>
      <c r="DG41" s="187" t="str">
        <f>IF($A41&lt;&gt;"",IF(IFERROR('7. Position (current_at exit)'!AL41,"")="", "",IFERROR('7. Position (current_at exit)'!AL41,"")),"")</f>
        <v/>
      </c>
      <c r="DH41" s="76" t="str">
        <f>IF($A41&lt;&gt;"",IF(IFERROR('7. Position (current_at exit)'!AM41,"")="", "",IFERROR('7. Position (current_at exit)'!AM41,"")),"")</f>
        <v/>
      </c>
      <c r="DI41" s="239" t="str">
        <f>IF($A41&lt;&gt;"",IF(IFERROR('7. Position (current_at exit)'!AN41,"")="", "",IFERROR('7. Position (current_at exit)'!AN41,"")),"")</f>
        <v/>
      </c>
      <c r="DJ41" s="165" t="str">
        <f>IF($A41&lt;&gt;"",IF(IFERROR('7. Position (current_at exit)'!AO41,"")="", "",IFERROR('7. Position (current_at exit)'!AO41,"")),"")</f>
        <v/>
      </c>
      <c r="DK41" s="165" t="str">
        <f>IF($A41&lt;&gt;"",IF(IFERROR('7. Position (current_at exit)'!AP41,"")="", "",IFERROR('7. Position (current_at exit)'!AP41,"")),"")</f>
        <v/>
      </c>
      <c r="DL41" s="360" t="str">
        <f>IF($A41&lt;&gt;"",IF(IFERROR('7. Position (current_at exit)'!AQ41,"")="", "",IFERROR('7. Position (current_at exit)'!AQ41,"")),"")</f>
        <v/>
      </c>
      <c r="DM41" s="17" t="str">
        <f>IF(OR($F41="Equity - Publicly Traded", $F41="Equity - Private"), IF($A41&lt;&gt;"",IF(IFERROR('6. Position (at entry)'!N41,"")="", "Mandatory: Tab 6",IFERROR('6. Position (at entry)'!N41,"")),""), IF($A41&lt;&gt;"",IF(IFERROR('6. Position (at entry)'!N41,"")="", "",IFERROR('6. Position (at entry)'!N41,"")),""))</f>
        <v/>
      </c>
      <c r="DN41" s="17" t="str">
        <f>IF(OR($F41="Equity - Publicly Traded", $F41="Equity - Private"), IF($A41&lt;&gt;"",IF(IFERROR('6. Position (at entry)'!O41,"")="", "Mandatory: Tab 6",IFERROR('6. Position (at entry)'!O41,"")),""), IF($A41&lt;&gt;"",IF(IFERROR('6. Position (at entry)'!O41,"")="", "",IFERROR('6. Position (at entry)'!O41,"")),""))</f>
        <v/>
      </c>
      <c r="DO41" s="17" t="str">
        <f>IF(OR($F41="Equity - Publicly Traded", $F41="Equity - Private"), IF($A41&lt;&gt;"",IF(IFERROR('6. Position (at entry)'!P41,"")="", "Mandatory: Tab 6",IFERROR('6. Position (at entry)'!P41,"")),""), IF($A41&lt;&gt;"",IF(IFERROR('6. Position (at entry)'!P41,"")="", "",IFERROR('6. Position (at entry)'!P41,"")),""))</f>
        <v/>
      </c>
      <c r="DP41" s="17" t="str">
        <f>IF(OR($F41="Equity - Publicly Traded", $F41="Equity - Private"), IF($A41&lt;&gt;"",IF(IFERROR('6. Position (at entry)'!Q41,"")="", "Mandatory: Tab 6",IFERROR('6. Position (at entry)'!Q41,"")),""), IF($A41&lt;&gt;"",IF(IFERROR('6. Position (at entry)'!Q41,"")="", "",IFERROR('6. Position (at entry)'!Q41,"")),""))</f>
        <v/>
      </c>
      <c r="DQ41" s="18" t="str">
        <f>IF(OR($F41="Equity - Publicly Traded", $F41="Equity - Private"), IF($A41&lt;&gt;"",IF(IFERROR('6. Position (at entry)'!R41,"")="", "Mandatory: Tab 6",IFERROR('6. Position (at entry)'!R41,"")),""), IF($A41&lt;&gt;"",IF(IFERROR('6. Position (at entry)'!R41,"")="", "",IFERROR('6. Position (at entry)'!R41,"")),""))</f>
        <v/>
      </c>
      <c r="DR41" s="18" t="str">
        <f>IF(OR($F41="Equity - Publicly Traded", $F41="Equity - Private"), IF($A41&lt;&gt;"",IF(IFERROR('6. Position (at entry)'!S41,"")="", "Mandatory: Tab 6",IFERROR('6. Position (at entry)'!S41,"")),""), IF($A41&lt;&gt;"",IF(IFERROR('6. Position (at entry)'!S41,"")="", "",IFERROR('6. Position (at entry)'!S41,"")),""))</f>
        <v/>
      </c>
      <c r="DS41" s="17" t="str">
        <f>IF(OR($F41="Equity - Publicly Traded", $F41="Equity - Private"), IF($A41&lt;&gt;"",IF(IFERROR('6. Position (at entry)'!T41,"")="", "Mandatory: Tab 6",IFERROR('6. Position (at entry)'!T41,"")),""), IF($A41&lt;&gt;"",IF(IFERROR('6. Position (at entry)'!T41,"")="", "",IFERROR('6. Position (at entry)'!T41,"")),""))</f>
        <v/>
      </c>
      <c r="DT41" s="16" t="str">
        <f>IF(OR($F41="Equity - Publicly Traded", $F41="Equity - Private"), IF($A41&lt;&gt;"",IF(IFERROR('6. Position (at entry)'!U41,"")="", "Mandatory: Tab 6",IFERROR('6. Position (at entry)'!U41,"")),""), IF($A41&lt;&gt;"",IF(IFERROR('6. Position (at entry)'!U41,"")="", "",IFERROR('6. Position (at entry)'!U41,"")),""))</f>
        <v/>
      </c>
      <c r="DU41" s="16" t="str">
        <f>IF(OR($F41="Equity - Publicly Traded", $F41="Equity - Private"), IF($A41&lt;&gt;"",IF(IFERROR('6. Position (at entry)'!V41,"")="", "",IFERROR('6. Position (at entry)'!V41,"")),""), IF($A41&lt;&gt;"",IF(IFERROR('6. Position (at entry)'!V41,"")="", "",IFERROR('6. Position (at entry)'!V41,"")),""))</f>
        <v/>
      </c>
      <c r="DV41" s="239" t="str">
        <f>IF(OR($F41="Equity - Publicly Traded", $F41="Equity - Private"), IF($A41&lt;&gt;"",IF(IFERROR('6. Position (at entry)'!W41,"")="", "",IFERROR('6. Position (at entry)'!W41,"")),""), IF($A41&lt;&gt;"",IF(IFERROR('6. Position (at entry)'!W41,"")="", "",IFERROR('6. Position (at entry)'!W41,"")),""))</f>
        <v/>
      </c>
      <c r="DW41" s="239" t="str">
        <f>IF(OR($F41="Equity - Publicly Traded", $F41="Equity - Private"), IF($A41&lt;&gt;"",IF(IFERROR('6. Position (at entry)'!X41,"")="", "",IFERROR('6. Position (at entry)'!X41,"")),""), IF($A41&lt;&gt;"",IF(IFERROR('6. Position (at entry)'!X41,"")="", "",IFERROR('6. Position (at entry)'!X41,"")),""))</f>
        <v/>
      </c>
      <c r="DX41" s="239" t="str">
        <f>IF(OR($F41="Equity - Publicly Traded", $F41="Equity - Private"), IF($A41&lt;&gt;"",IF(IFERROR('6. Position (at entry)'!Y41,"")="", "",IFERROR('6. Position (at entry)'!Y41,"")),""), IF($A41&lt;&gt;"",IF(IFERROR('6. Position (at entry)'!Y41,"")="", "",IFERROR('6. Position (at entry)'!Y41,"")),""))</f>
        <v/>
      </c>
      <c r="DY41" s="360" t="str">
        <f>IF($A41&lt;&gt;"",IF(IFERROR('6. Position (at entry)'!Z41,"")="", "",IFERROR('6. Position (at entry)'!Z41,"")),"")</f>
        <v/>
      </c>
      <c r="DZ41" s="76" t="str">
        <f>IF($A41&lt;&gt;"",IF(IFERROR('6. Position (at entry)'!AA41,"")="", "",IFERROR('6. Position (at entry)'!AA41,"")),"")</f>
        <v/>
      </c>
      <c r="EA41" s="76" t="str">
        <f>IF($A41&lt;&gt;"",IF(IFERROR('6. Position (at entry)'!AB41,"")="", "",IFERROR('6. Position (at entry)'!AB41,"")),"")</f>
        <v/>
      </c>
      <c r="EB41" s="78" t="str">
        <f>IF($A41&lt;&gt;"",IF(IFERROR('6. Position (at entry)'!AC41,"")="", "",IFERROR('6. Position (at entry)'!AC41,"")),"")</f>
        <v/>
      </c>
      <c r="EC41" s="78" t="str">
        <f>IF($A41&lt;&gt;"",IF(IFERROR('6. Position (at entry)'!AD41,"")="", "",IFERROR('6. Position (at entry)'!AD41,"")),"")</f>
        <v/>
      </c>
      <c r="ED41" s="226" t="str">
        <f>IF($A41&lt;&gt;"",IF(IFERROR('6. Position (at entry)'!AE41,"")="", "",IFERROR('6. Position (at entry)'!AE41,"")),"")</f>
        <v/>
      </c>
      <c r="EE41" s="80" t="str">
        <f>IF($A41&lt;&gt;"",IF(IFERROR('6. Position (at entry)'!AF41,"")="", "",IFERROR('6. Position (at entry)'!AF41,"")),"")</f>
        <v/>
      </c>
      <c r="EF41" s="80" t="str">
        <f>IF($A41&lt;&gt;"",IF(IFERROR('6. Position (at entry)'!AG41,"")="", "",IFERROR('6. Position (at entry)'!AG41,"")),"")</f>
        <v/>
      </c>
      <c r="EG41" s="80" t="str">
        <f>IF($A41&lt;&gt;"",IF(IFERROR('6. Position (at entry)'!AH41,"")="", "",IFERROR('6. Position (at entry)'!AH41,"")),"")</f>
        <v/>
      </c>
      <c r="EH41" s="360" t="str">
        <f>IF($A41&lt;&gt;"",IF(IFERROR('6. Position (at entry)'!AI41,"")="", "",IFERROR('6. Position (at entry)'!AI41,"")),"")</f>
        <v/>
      </c>
    </row>
    <row r="42" spans="1:138" ht="15" customHeight="1" x14ac:dyDescent="0.2">
      <c r="A42" s="16" t="str">
        <f>IF(ISBLANK('6. Position (at entry)'!A42), "", '6. Position (at entry)'!A42)</f>
        <v/>
      </c>
      <c r="B42" s="347" t="str">
        <f>IF($A42&lt;&gt;"",IF(IFERROR('6. Position (at entry)'!B42,"")="", "Mandatory: Tab 6",IFERROR('6. Position (at entry)'!B42,"")),"")</f>
        <v/>
      </c>
      <c r="C42" s="16" t="str">
        <f>IF($A42&lt;&gt;"",IF(IFERROR(VLOOKUP($A42, '4. Company (at entry)'!$1:$1048576,2,FALSE),"")="","Mandatory: Tab 4",IFERROR(VLOOKUP($A42, '4. Company (at entry)'!$1:$1048576,2,FALSE),"")), "")</f>
        <v/>
      </c>
      <c r="D42" s="16" t="str">
        <f>IF($A42&lt;&gt;"",IF(IFERROR('7. Position (current_at exit)'!D42,"")="", "Mandatory: Tab 7",IFERROR('7. Position (current_at exit)'!D42,"")),"")</f>
        <v/>
      </c>
      <c r="E42" s="16" t="str">
        <f>IF($A42&lt;&gt;"",IF(IFERROR('7. Position (current_at exit)'!E42,"")="", "Mandatory: Tab 7",IFERROR('7. Position (current_at exit)'!E42,"")),"")</f>
        <v/>
      </c>
      <c r="F42" s="16" t="str">
        <f>IF($A42&lt;&gt;"",IF(IFERROR('6. Position (at entry)'!D42,"")="", "Mandatory: Tab 6",IFERROR('6. Position (at entry)'!D42,"")),"")</f>
        <v/>
      </c>
      <c r="G42" s="16" t="str">
        <f>IF($A42&lt;&gt;"",IF(IFERROR('6. Position (at entry)'!E42,"")="", "Mandatory: Tab 6",IFERROR('6. Position (at entry)'!E42,"")),"")</f>
        <v/>
      </c>
      <c r="H42" s="16" t="str">
        <f>IF($A42&lt;&gt;"",IF(IFERROR('6. Position (at entry)'!F42,"")="", "Mandatory: Tab 6",IFERROR('6. Position (at entry)'!F42,"")),"")</f>
        <v/>
      </c>
      <c r="I42" s="16" t="str">
        <f>IF($A42&lt;&gt;"",IF(IFERROR('6. Position (at entry)'!G42,"")="", "Mandatory: Tab 6",IFERROR('6. Position (at entry)'!G42,"")),"")</f>
        <v/>
      </c>
      <c r="J42" s="16" t="str">
        <f>IF($A42&lt;&gt;"",IF(IFERROR('6. Position (at entry)'!H42,"")="", "Mandatory: Tab 6",IFERROR('6. Position (at entry)'!H42,"")),"")</f>
        <v/>
      </c>
      <c r="K42" s="159" t="str">
        <f>IF($A42&lt;&gt;"",IF(IFERROR('6. Position (at entry)'!I42,"")="", "Mandatory: Tab 6",IFERROR('6. Position (at entry)'!I42,"")),"")</f>
        <v/>
      </c>
      <c r="L42" s="16" t="str">
        <f>IF($A42&lt;&gt;"",IF(IFERROR('6. Position (at entry)'!J42,"")="", "Mandatory: Tab 6",IFERROR('6. Position (at entry)'!J42,"")),"")</f>
        <v/>
      </c>
      <c r="M42" s="16" t="str">
        <f>IF($A42&lt;&gt;"",IF(IFERROR('6. Position (at entry)'!K42,"")="", "Mandatory: Tab 6",IFERROR('6. Position (at entry)'!K42,"")),"")</f>
        <v/>
      </c>
      <c r="N42" s="16" t="str">
        <f>IF($A42&lt;&gt;"",IF(IFERROR('6. Position (at entry)'!L42,"")="", "",IFERROR('6. Position (at entry)'!L42,"")),"")</f>
        <v/>
      </c>
      <c r="O42" s="360" t="str">
        <f>IF($A42&lt;&gt;"",IF(IFERROR('6. Position (at entry)'!M42,"")="", "",IFERROR('6. Position (at entry)'!M42,"")),"")</f>
        <v/>
      </c>
      <c r="P42" s="16" t="str">
        <f>IF($A42&lt;&gt;"",IF(IFERROR(VLOOKUP($A42,'5. Company (current_at exit)'!$1:$1048576,3,FALSE),"")="","",IFERROR(VLOOKUP($A42,'5. Company (current_at exit)'!$1:$1048576,3,FALSE),"")), "")</f>
        <v/>
      </c>
      <c r="Q42" s="16" t="str">
        <f>IF($A42&lt;&gt;"",IF(IFERROR(VLOOKUP($A42,'5. Company (current_at exit)'!$1:$1048576,4,FALSE),"")="","",IFERROR(VLOOKUP($A42,'5. Company (current_at exit)'!$1:$1048576,4,FALSE),"")), "")</f>
        <v/>
      </c>
      <c r="R42" s="16" t="str">
        <f>IF($A42&lt;&gt;"",IF(IFERROR(VLOOKUP($A42,'5. Company (current_at exit)'!$1:$1048576,5,FALSE),"")="","",IFERROR(VLOOKUP($A42,'5. Company (current_at exit)'!$1:$1048576,5,FALSE),"")), "")</f>
        <v/>
      </c>
      <c r="S42" s="16" t="str">
        <f>IF($A42&lt;&gt;"",IF(IFERROR(VLOOKUP($A42,'5. Company (current_at exit)'!$1:$1048576,6,FALSE),"")="","",IFERROR(VLOOKUP($A42,'5. Company (current_at exit)'!$1:$1048576,6,FALSE),"")), "")</f>
        <v/>
      </c>
      <c r="T42" s="16" t="str">
        <f>IF($A42&lt;&gt;"",IF(IFERROR(VLOOKUP($A42,'5. Company (current_at exit)'!$1:$1048576,7,FALSE),"")="","Mandatory: Tab 5",IFERROR(VLOOKUP($A42,'5. Company (current_at exit)'!$1:$1048576,7,FALSE),"")), "")</f>
        <v/>
      </c>
      <c r="U42" s="72" t="str">
        <f>IF($A42&lt;&gt;"",IF(IFERROR(VLOOKUP($A42,'5. Company (current_at exit)'!$1:$1048576,8,FALSE),"")="","Mandatory: Tab 5",IFERROR(VLOOKUP($A42,'5. Company (current_at exit)'!$1:$1048576,8,FALSE),"")), "")</f>
        <v/>
      </c>
      <c r="V42" s="16" t="str">
        <f>IF($A42&lt;&gt;"",IF(IFERROR(VLOOKUP($A42,'5. Company (current_at exit)'!$1:$1048576,9,FALSE),"")="","",IFERROR(VLOOKUP($A42,'5. Company (current_at exit)'!$1:$1048576,9,FALSE),"")), "")</f>
        <v/>
      </c>
      <c r="W42" s="16" t="str">
        <f>IF($A42&lt;&gt;"",IF(IFERROR(VLOOKUP($A42,'5. Company (current_at exit)'!$1:$1048576,10,FALSE),"")="","Mandatory: Tab 5",IFERROR(VLOOKUP($A42,'5. Company (current_at exit)'!$1:$1048576,10,FALSE),"")), "")</f>
        <v/>
      </c>
      <c r="X42" s="73" t="str">
        <f>IF($A42&lt;&gt;"",IF(IFERROR(VLOOKUP($A42,'5. Company (current_at exit)'!$1:$1048576,11,FALSE),"")="","Mandatory: Tab 5",IFERROR(VLOOKUP($A42,'5. Company (current_at exit)'!$1:$1048576,11,FALSE),"")), "")</f>
        <v/>
      </c>
      <c r="Y42" s="73" t="str">
        <f>IF($A42&lt;&gt;"",IF(IFERROR(VLOOKUP($A42,'5. Company (current_at exit)'!$1:$1048576,12,FALSE),"")="","",IFERROR(VLOOKUP($A42,'5. Company (current_at exit)'!$1:$1048576,12,FALSE),"")), "")</f>
        <v/>
      </c>
      <c r="Z42" s="73" t="str">
        <f>IF($A42&lt;&gt;"",IF(IFERROR(VLOOKUP($A42,'5. Company (current_at exit)'!$1:$1048576,13,FALSE),"")="","",IFERROR(VLOOKUP($A42,'5. Company (current_at exit)'!$1:$1048576,13,FALSE),"")), "")</f>
        <v/>
      </c>
      <c r="AA42" s="16" t="str">
        <f>IF($A42&lt;&gt;"",IF(IFERROR(VLOOKUP($A42,'5. Company (current_at exit)'!$1:$1048576,14,FALSE),"")="","Mandatory: Tab 5",IFERROR(VLOOKUP($A42,'5. Company (current_at exit)'!$1:$1048576,14,FALSE),"")), "")</f>
        <v/>
      </c>
      <c r="AB42" s="16" t="str">
        <f>IF($A42&lt;&gt;"",IF(IFERROR(VLOOKUP($A42,'5. Company (current_at exit)'!$1:$1048576,15,FALSE),"")="","Mandatory: Tab 5",IFERROR(VLOOKUP($A42,'5. Company (current_at exit)'!$1:$1048576,15,FALSE),"")), "")</f>
        <v/>
      </c>
      <c r="AC42" s="76" t="str">
        <f>IF($A42&lt;&gt;"",IF(IFERROR(VLOOKUP($A42,'5. Company (current_at exit)'!$1:$1048576,16,FALSE),"")="","",IFERROR(VLOOKUP($A42,'5. Company (current_at exit)'!$1:$1048576,16,FALSE),"")), "")</f>
        <v/>
      </c>
      <c r="AD42" s="16" t="str">
        <f>IF($A42&lt;&gt;"",IF(IFERROR(VLOOKUP($A42,'5. Company (current_at exit)'!$1:$1048576,17,FALSE),"")="","",IFERROR(VLOOKUP($A42,'5. Company (current_at exit)'!$1:$1048576,17,FALSE),"")), "")</f>
        <v/>
      </c>
      <c r="AE42" s="401" t="str">
        <f>IF($A42&lt;&gt;"",IF(IFERROR(VLOOKUP($A42,'5. Company (current_at exit)'!$1:$1048576,18,FALSE),"")="","",IFERROR(VLOOKUP($A42,'5. Company (current_at exit)'!$1:$1048576,18,FALSE),"")), "")</f>
        <v/>
      </c>
      <c r="AF42" s="16" t="str">
        <f>IF($A42&lt;&gt;"",IF(IFERROR(VLOOKUP($A42,'5. Company (current_at exit)'!$1:$1048576,19,FALSE),"")="","Mandatory: Tab 5",IFERROR(VLOOKUP($A42,'5. Company (current_at exit)'!$1:$1048576,19,FALSE),"")), "")</f>
        <v/>
      </c>
      <c r="AG42" s="159" t="str">
        <f>IF($AF42="Yes",IF($A42&lt;&gt;"",IF(IFERROR(VLOOKUP($A42,'5. Company (current_at exit)'!$1:$1048576,20,FALSE),"")="","Mandatory: Tab 5",IFERROR(VLOOKUP($A42,'5. Company (current_at exit)'!$1:$1048576,20,FALSE),"")), ""),IF($A42&lt;&gt;"",IF(IFERROR(VLOOKUP($A42,'5. Company (current_at exit)'!$1:$1048576,20,FALSE),"")="","",IFERROR(VLOOKUP($A42,'5. Company (current_at exit)'!$1:$1048576,20,FALSE),"")), ""))</f>
        <v/>
      </c>
      <c r="AH42" s="159" t="str">
        <f>IF($AF42="Yes",IF($A42&lt;&gt;"",IF(IFERROR(VLOOKUP($A42,'5. Company (current_at exit)'!$1:$1048576,21,FALSE),"")="","Mandatory: Tab 5",IFERROR(VLOOKUP($A42,'5. Company (current_at exit)'!$1:$1048576,21,FALSE),"")), ""),IF($A42&lt;&gt;"",IF(IFERROR(VLOOKUP($A42,'5. Company (current_at exit)'!$1:$1048576,21,FALSE),"")="","",IFERROR(VLOOKUP($A42,'5. Company (current_at exit)'!$1:$1048576,21,FALSE),"")), ""))</f>
        <v/>
      </c>
      <c r="AI42" s="69" t="str">
        <f>IF($AF42="Yes",IF($A42&lt;&gt;"",IF(IFERROR(VLOOKUP($A42,'5. Company (current_at exit)'!$1:$1048576,22,FALSE),"")="","Mandatory: Tab 5",IFERROR(VLOOKUP($A42,'5. Company (current_at exit)'!$1:$1048576,22,FALSE),"")), ""),IF($A42&lt;&gt;"",IF(IFERROR(VLOOKUP($A42,'5. Company (current_at exit)'!$1:$1048576,22,FALSE),"")="","",IFERROR(VLOOKUP($A42,'5. Company (current_at exit)'!$1:$1048576,22,FALSE),"")), ""))</f>
        <v/>
      </c>
      <c r="AJ42" s="69" t="str">
        <f>IF($AF42="Yes",IF($A42&lt;&gt;"",IF(IFERROR(VLOOKUP($A42,'5. Company (current_at exit)'!$1:$1048576,23,FALSE),"")="","Mandatory: Tab 5",IFERROR(VLOOKUP($A42,'5. Company (current_at exit)'!$1:$1048576,23,FALSE),"")), ""),IF($A42&lt;&gt;"",IF(IFERROR(VLOOKUP($A42,'5. Company (current_at exit)'!$1:$1048576,23,FALSE),"")="","",IFERROR(VLOOKUP($A42,'5. Company (current_at exit)'!$1:$1048576,23,FALSE),"")), ""))</f>
        <v/>
      </c>
      <c r="AK42" s="159" t="str">
        <f>IF($AF42="Yes",IF($A42&lt;&gt;"",IF(IFERROR(VLOOKUP($A42,'5. Company (current_at exit)'!$1:$1048576,24,FALSE),"")="","",IFERROR(VLOOKUP($A42,'5. Company (current_at exit)'!$1:$1048576,24,FALSE),"")), ""),IF($A42&lt;&gt;"",IF(IFERROR(VLOOKUP($A42,'5. Company (current_at exit)'!$1:$1048576,24,FALSE),"")="","",IFERROR(VLOOKUP($A42,'5. Company (current_at exit)'!$1:$1048576,24,FALSE),"")), ""))</f>
        <v/>
      </c>
      <c r="AL42" s="403" t="str">
        <f>IF($A42&lt;&gt;"",IF(IFERROR(VLOOKUP($A42,'5. Company (current_at exit)'!$1:$1048576,25,FALSE),"")="","",IFERROR(VLOOKUP($A42,'5. Company (current_at exit)'!$1:$1048576,25,FALSE),"")), "")</f>
        <v/>
      </c>
      <c r="AM42" s="17" t="str">
        <f>IF($A42&lt;&gt;"",IF(IFERROR(VLOOKUP($A42,'5. Company (current_at exit)'!$1:$1048576,26,FALSE),"")="","Mandatory: Tab 5",IFERROR(VLOOKUP($A42,'5. Company (current_at exit)'!$1:$1048576,26,FALSE),"")), "")</f>
        <v/>
      </c>
      <c r="AN42" s="17" t="str">
        <f>IF($A42&lt;&gt;"",IF(IFERROR(VLOOKUP($A42,'5. Company (current_at exit)'!$1:$1048576,27,FALSE),"")="","Mandatory: Tab 5",IFERROR(VLOOKUP($A42,'5. Company (current_at exit)'!$1:$1048576,27,FALSE),"")), "")</f>
        <v/>
      </c>
      <c r="AO42" s="17" t="str">
        <f>IF($A42&lt;&gt;"",IF(IFERROR(VLOOKUP($A42,'5. Company (current_at exit)'!$1:$1048576,28,FALSE),"")="","Mandatory: Tab 5",IFERROR(VLOOKUP($A42,'5. Company (current_at exit)'!$1:$1048576,28,FALSE),"")), "")</f>
        <v/>
      </c>
      <c r="AP42" s="17" t="str">
        <f>IF($A42&lt;&gt;"",IF(IFERROR(VLOOKUP($A42,'5. Company (current_at exit)'!$1:$1048576,29,FALSE),"")="","Mandatory: Tab 5",IFERROR(VLOOKUP($A42,'5. Company (current_at exit)'!$1:$1048576,29,FALSE),"")), "")</f>
        <v/>
      </c>
      <c r="AQ42" s="17" t="str">
        <f>IF($A42&lt;&gt;"",IF(IFERROR(VLOOKUP($A42,'5. Company (current_at exit)'!$1:$1048576,30,FALSE),"")="","Mandatory: Tab 5",IFERROR(VLOOKUP($A42,'5. Company (current_at exit)'!$1:$1048576,30,FALSE),"")), "")</f>
        <v/>
      </c>
      <c r="AR42" s="17" t="str">
        <f>IF($A42&lt;&gt;"",IF(IFERROR(VLOOKUP($A42,'5. Company (current_at exit)'!$1:$1048576,31,FALSE),"")="","Mandatory: Tab 5",IFERROR(VLOOKUP($A42,'5. Company (current_at exit)'!$1:$1048576,31,FALSE),"")), "")</f>
        <v/>
      </c>
      <c r="AS42" s="17" t="str">
        <f>IF($A42&lt;&gt;"",IF(IFERROR(VLOOKUP($A42,'5. Company (current_at exit)'!$1:$1048576,32,FALSE),"")="","Mandatory: Tab 5",IFERROR(VLOOKUP($A42,'5. Company (current_at exit)'!$1:$1048576,32,FALSE),"")), "")</f>
        <v/>
      </c>
      <c r="AT42" s="17" t="str">
        <f>IF($A42&lt;&gt;"",IF(IFERROR(VLOOKUP($A42,'5. Company (current_at exit)'!$1:$1048576,33,FALSE),"")="","Mandatory: Tab 5",IFERROR(VLOOKUP($A42,'5. Company (current_at exit)'!$1:$1048576,33,FALSE),"")), "")</f>
        <v/>
      </c>
      <c r="AU42" s="17" t="str">
        <f>IF($A42&lt;&gt;"",IF(IFERROR(VLOOKUP($A42,'5. Company (current_at exit)'!$1:$1048576,34,FALSE),"")="","",IFERROR(VLOOKUP($A42,'5. Company (current_at exit)'!$1:$1048576,34,FALSE),"")), "")</f>
        <v/>
      </c>
      <c r="AV42" s="241" t="str">
        <f>IF($A42&lt;&gt;"",IF(IFERROR(VLOOKUP($A42,'5. Company (current_at exit)'!$1:$1048576,35,FALSE),"")="","",IFERROR(VLOOKUP($A42,'5. Company (current_at exit)'!$1:$1048576,35,FALSE),"")), "")</f>
        <v/>
      </c>
      <c r="AW42" s="17" t="str">
        <f>IF($D42="Fully Exited",IF($A42&lt;&gt;"",IF(IFERROR(VLOOKUP($A42,'5. Company (current_at exit)'!$1:$1048576,36,FALSE),"")="","",IFERROR(VLOOKUP($A42,'5. Company (current_at exit)'!$1:$1048576,36,FALSE),"")), ""),IF($A42&lt;&gt;"",IF(IFERROR(VLOOKUP($A42,'5. Company (current_at exit)'!$1:$1048576,36,FALSE),"")="","",IFERROR(VLOOKUP($A42,'5. Company (current_at exit)'!$1:$1048576,36,FALSE),"")), ""))</f>
        <v/>
      </c>
      <c r="AX42" s="239" t="str">
        <f>IF($A42&lt;&gt;"",IF(IFERROR(VLOOKUP($A42,'5. Company (current_at exit)'!$1:$1048576,37,FALSE),"")="","",IFERROR(VLOOKUP($A42,'5. Company (current_at exit)'!$1:$1048576,37,FALSE),"")), "")</f>
        <v/>
      </c>
      <c r="AY42" s="204" t="str">
        <f>IF($A42&lt;&gt;"",IF(IFERROR(VLOOKUP($A42,'5. Company (current_at exit)'!$1:$1048576,38,FALSE),"")="","",IFERROR(VLOOKUP($A42,'5. Company (current_at exit)'!$1:$1048576,38,FALSE),"")), "")</f>
        <v/>
      </c>
      <c r="AZ42" s="244" t="str">
        <f>IF($A42&lt;&gt;"",IF(IFERROR(VLOOKUP($A42,'5. Company (current_at exit)'!$1:$1048576,39,FALSE),"")="","",IFERROR(VLOOKUP($A42,'5. Company (current_at exit)'!$1:$1048576,39,FALSE),"")), "")</f>
        <v/>
      </c>
      <c r="BA42" s="244" t="str">
        <f>IF($A42&lt;&gt;"",IF(IFERROR(VLOOKUP($A42,'5. Company (current_at exit)'!$1:$1048576,40,FALSE),"")="","",IFERROR(VLOOKUP($A42,'5. Company (current_at exit)'!$1:$1048576,40,FALSE),"")), "")</f>
        <v/>
      </c>
      <c r="BB42" s="244" t="str">
        <f>IF($A42&lt;&gt;"",IF(IFERROR(VLOOKUP($A42,'5. Company (current_at exit)'!$1:$1048576,41,FALSE),"")="","",IFERROR(VLOOKUP($A42,'5. Company (current_at exit)'!$1:$1048576,41,FALSE),"")), "")</f>
        <v/>
      </c>
      <c r="BC42" s="76" t="str">
        <f>IF($A42&lt;&gt;"",IF(IFERROR(VLOOKUP($A42,'5. Company (current_at exit)'!$1:$1048576,42,FALSE),"")="","",IFERROR(VLOOKUP($A42,'5. Company (current_at exit)'!$1:$1048576,42,FALSE),"")), "")</f>
        <v/>
      </c>
      <c r="BD42" s="76" t="str">
        <f>IF($A42&lt;&gt;"",IF(IFERROR(VLOOKUP($A42,'5. Company (current_at exit)'!$1:$1048576,43,FALSE),"")="","",IFERROR(VLOOKUP($A42,'5. Company (current_at exit)'!$1:$1048576,43,FALSE),"")), "")</f>
        <v/>
      </c>
      <c r="BE42" s="239" t="str">
        <f>IF($A42&lt;&gt;"",IF(IFERROR(VLOOKUP($A42,'5. Company (current_at exit)'!$1:$1048576,44,FALSE),"")="","",IFERROR(VLOOKUP($A42,'5. Company (current_at exit)'!$1:$1048576,44,FALSE),"")), "")</f>
        <v/>
      </c>
      <c r="BF42" s="239" t="str">
        <f>IF($A42&lt;&gt;"",IF(IFERROR(VLOOKUP($A42,'5. Company (current_at exit)'!$1:$1048576,45,FALSE),"")="","",IFERROR(VLOOKUP($A42,'5. Company (current_at exit)'!$1:$1048576,45,FALSE),"")), "")</f>
        <v/>
      </c>
      <c r="BG42" s="239" t="str">
        <f>IF($A42&lt;&gt;"",IF(IFERROR(VLOOKUP($A42,'5. Company (current_at exit)'!$1:$1048576,46,FALSE),"")="","",IFERROR(VLOOKUP($A42,'5. Company (current_at exit)'!$1:$1048576,46,FALSE),"")), "")</f>
        <v/>
      </c>
      <c r="BH42" s="239" t="str">
        <f>IF($A42&lt;&gt;"",IF(IFERROR(VLOOKUP($A42,'5. Company (current_at exit)'!$1:$1048576,47,FALSE),"")="","",IFERROR(VLOOKUP($A42,'5. Company (current_at exit)'!$1:$1048576,47,FALSE),"")), "")</f>
        <v/>
      </c>
      <c r="BI42" s="239" t="str">
        <f>IF($A42&lt;&gt;"",IF(IFERROR(VLOOKUP($A42,'5. Company (current_at exit)'!$1:$1048576,48,FALSE),"")="","",IFERROR(VLOOKUP($A42,'5. Company (current_at exit)'!$1:$1048576,48,FALSE),"")), "")</f>
        <v/>
      </c>
      <c r="BJ42" s="360" t="str">
        <f>IF($A42&lt;&gt;"",IF(IFERROR(VLOOKUP($A42,'5. Company (current_at exit)'!$1:$1048576,49,FALSE),"")="","",IFERROR(VLOOKUP($A42,'5. Company (current_at exit)'!$1:$1048576,49,FALSE),"")), "")</f>
        <v/>
      </c>
      <c r="BK42" s="76" t="str">
        <f>IF($A42&lt;&gt;"",IF(IFERROR(VLOOKUP($A42,'5. Company (current_at exit)'!$1:$1048576,50,FALSE),"")="","Mandatory: Tab 5",IFERROR(VLOOKUP($A42,'5. Company (current_at exit)'!$1:$1048576,50,FALSE),"")), "")</f>
        <v/>
      </c>
      <c r="BL42" s="483" t="str">
        <f>IF($A42&lt;&gt;"",IF(IFERROR(VLOOKUP($A42,'5. Company (current_at exit)'!$1:$1048576,51,FALSE),"")="","Mandatory: Tab 5",IFERROR(VLOOKUP($A42,'5. Company (current_at exit)'!$1:$1048576,51,FALSE),"")), "")</f>
        <v/>
      </c>
      <c r="BM42" s="483" t="str">
        <f>IF($A42&lt;&gt;"",IF(IFERROR(VLOOKUP($A42,'5. Company (current_at exit)'!$1:$1048576,52,FALSE),"")="","Mandatory: Tab 5",IFERROR(VLOOKUP($A42,'5. Company (current_at exit)'!$1:$1048576,52,FALSE),"")), "")</f>
        <v/>
      </c>
      <c r="BN42" s="483" t="str">
        <f>IF($A42&lt;&gt;"",IF(IFERROR(VLOOKUP($A42,'5. Company (current_at exit)'!$1:$1048576,53,FALSE),"")="","Mandatory: Tab 5",IFERROR(VLOOKUP($A42,'5. Company (current_at exit)'!$1:$1048576,53,FALSE),"")), "")</f>
        <v/>
      </c>
      <c r="BO42" s="360" t="str">
        <f>IF($A42&lt;&gt;"",IF(IFERROR(VLOOKUP($A42,'5. Company (current_at exit)'!$1:$1048576,54,FALSE),"")="","",IFERROR(VLOOKUP($A42,'5. Company (current_at exit)'!$1:$1048576,54,FALSE),"")), "")</f>
        <v/>
      </c>
      <c r="BP42" s="17" t="str">
        <f>IF($A42&lt;&gt;"",IF(IFERROR(VLOOKUP($A42, '4. Company (at entry)'!$1:$1048576,3,FALSE),"")="","Mandatory: Tab 4",IFERROR(VLOOKUP($A42, '4. Company (at entry)'!$1:$1048576,3,FALSE),"")), "")</f>
        <v/>
      </c>
      <c r="BQ42" s="17" t="str">
        <f>IF($A42&lt;&gt;"",IF(IFERROR(VLOOKUP($A42, '4. Company (at entry)'!$1:$1048576,4,FALSE),"")="","Mandatory: Tab 4",IFERROR(VLOOKUP($A42, '4. Company (at entry)'!$1:$1048576,4,FALSE),"")), "")</f>
        <v/>
      </c>
      <c r="BR42" s="17" t="str">
        <f>IF($A42&lt;&gt;"",IF(IFERROR(VLOOKUP($A42, '4. Company (at entry)'!$1:$1048576,5,FALSE),"")="","Mandatory: Tab 4",IFERROR(VLOOKUP($A42, '4. Company (at entry)'!$1:$1048576,5,FALSE),"")), "")</f>
        <v/>
      </c>
      <c r="BS42" s="17" t="str">
        <f>IF($A42&lt;&gt;"",IF(IFERROR(VLOOKUP($A42, '4. Company (at entry)'!$1:$1048576,6,FALSE),"")="","Mandatory: Tab 4",IFERROR(VLOOKUP($A42, '4. Company (at entry)'!$1:$1048576,6,FALSE),"")), "")</f>
        <v/>
      </c>
      <c r="BT42" s="17" t="str">
        <f>IF($A42&lt;&gt;"",IF(IFERROR(VLOOKUP($A42, '4. Company (at entry)'!$1:$1048576,7,FALSE),"")="","Mandatory: Tab 4",IFERROR(VLOOKUP($A42, '4. Company (at entry)'!$1:$1048576,7,FALSE),"")), "")</f>
        <v/>
      </c>
      <c r="BU42" s="17" t="str">
        <f>IF($A42&lt;&gt;"",IF(IFERROR(VLOOKUP($A42, '4. Company (at entry)'!$1:$1048576,8,FALSE),"")="","Mandatory: Tab 4",IFERROR(VLOOKUP($A42, '4. Company (at entry)'!$1:$1048576,8,FALSE),"")), "")</f>
        <v/>
      </c>
      <c r="BV42" s="17" t="str">
        <f>IF($A42&lt;&gt;"",IF(IFERROR(VLOOKUP($A42, '4. Company (at entry)'!$1:$1048576,9,FALSE),"")="","Mandatory: Tab 4",IFERROR(VLOOKUP($A42, '4. Company (at entry)'!$1:$1048576,9,FALSE),"")), "")</f>
        <v/>
      </c>
      <c r="BW42" s="17" t="str">
        <f>IF($A42&lt;&gt;"",IF(IFERROR(VLOOKUP($A42, '4. Company (at entry)'!$1:$1048576,10,FALSE),"")="","",IFERROR(VLOOKUP($A42, '4. Company (at entry)'!$1:$1048576,10,FALSE),"")), "")</f>
        <v/>
      </c>
      <c r="BX42" s="208" t="str">
        <f>IF($A42&lt;&gt;"",IF(IFERROR(VLOOKUP($A42, '4. Company (at entry)'!$1:$1048576,11,FALSE),"")="","",IFERROR(VLOOKUP($A42, '4. Company (at entry)'!$1:$1048576,11,FALSE),"")), "")</f>
        <v/>
      </c>
      <c r="BY42" s="17" t="str">
        <f>IF($A42&lt;&gt;"",IF(IFERROR(VLOOKUP($A42, '4. Company (at entry)'!$1:$1048576,12,FALSE),"")="","",IFERROR(VLOOKUP($A42, '4. Company (at entry)'!$1:$1048576,12,FALSE),"")), "")</f>
        <v/>
      </c>
      <c r="BZ42" s="360" t="str">
        <f>IF($A42&lt;&gt;"",IF(IFERROR(VLOOKUP($A42, '4. Company (at entry)'!$1:$1048576,13,FALSE),"")="","",IFERROR(VLOOKUP($A42, '4. Company (at entry)'!$1:$1048576,13,FALSE),"")), "")</f>
        <v/>
      </c>
      <c r="CA42" s="17" t="str">
        <f>IF($A42&lt;&gt;"",IF(IFERROR('7. Position (current_at exit)'!F42,"")="", "Mandatory: Tab 7",IFERROR('7. Position (current_at exit)'!F42,"")),"")</f>
        <v/>
      </c>
      <c r="CB42" s="17" t="str">
        <f>IF($D42&lt;&gt;"Pending, Subsequently Closed",IF($A42&lt;&gt;"",IF(IFERROR('7. Position (current_at exit)'!G42,"")="", "Mandatory: Tab 7",IFERROR('7. Position (current_at exit)'!G42,"")),""), IF($A42&lt;&gt;"",IF(IFERROR('7. Position (current_at exit)'!G42,"")="", "",IFERROR('7. Position (current_at exit)'!G42,"")),""))</f>
        <v/>
      </c>
      <c r="CC42" s="17" t="str">
        <f>IF($D42&lt;&gt;"Pending, Subsequently Closed",IF($A42&lt;&gt;"",IF(IFERROR('7. Position (current_at exit)'!H42,"")="", "Mandatory: Tab 7",IFERROR('7. Position (current_at exit)'!H42,"")),""), IF($A42&lt;&gt;"",IF(IFERROR('7. Position (current_at exit)'!H42,"")="", "",IFERROR('7. Position (current_at exit)'!H42,"")),""))</f>
        <v/>
      </c>
      <c r="CD42" s="17" t="str">
        <f>IF($D42&lt;&gt;"Pending, Subsequently Closed",IF($A42&lt;&gt;"",IF(IFERROR('7. Position (current_at exit)'!I42,"")="", "Mandatory: Tab 7",IFERROR('7. Position (current_at exit)'!I42,"")),""), IF($A42&lt;&gt;"",IF(IFERROR('7. Position (current_at exit)'!I42,"")="", "",IFERROR('7. Position (current_at exit)'!I42,"")),""))</f>
        <v/>
      </c>
      <c r="CE42" s="17" t="str">
        <f>IF($D42&lt;&gt;"Pending, Subsequently Closed",IF($A42&lt;&gt;"",IF(IFERROR('7. Position (current_at exit)'!J42,"")="", "Mandatory: Tab 7",IFERROR('7. Position (current_at exit)'!J42,"")),""), IF($A42&lt;&gt;"",IF(IFERROR('7. Position (current_at exit)'!J42,"")="", "",IFERROR('7. Position (current_at exit)'!J42,"")),""))</f>
        <v/>
      </c>
      <c r="CF42" s="208" t="str">
        <f>IF($D42&lt;&gt;"Pending, Subsequently Closed",IF($A42&lt;&gt;"",IF(IFERROR('7. Position (current_at exit)'!K42,"")="", "Mandatory: Tab 7",IFERROR('7. Position (current_at exit)'!K42,"")),""), IF($A42&lt;&gt;"",IF(IFERROR('7. Position (current_at exit)'!K42,"")="", "",IFERROR('7. Position (current_at exit)'!K42,"")),""))</f>
        <v/>
      </c>
      <c r="CG42" s="186" t="str">
        <f>IF($D42&lt;&gt;"Pending, Subsequently Closed",IF($A42&lt;&gt;"",IF(IFERROR('7. Position (current_at exit)'!L42,"")="", "Mandatory: Tab 7",IFERROR('7. Position (current_at exit)'!L42,"")),""), IF($A42&lt;&gt;"",IF(IFERROR('7. Position (current_at exit)'!L42,"")="", "",IFERROR('7. Position (current_at exit)'!L42,"")),""))</f>
        <v/>
      </c>
      <c r="CH42" s="186" t="str">
        <f>IF($D42&lt;&gt;"Pending, Subsequently Closed",IF($A42&lt;&gt;"",IF(IFERROR('7. Position (current_at exit)'!M42,"")="", "Mandatory: Tab 7",IFERROR('7. Position (current_at exit)'!M42,"")),""), IF($A42&lt;&gt;"",IF(IFERROR('7. Position (current_at exit)'!M42,"")="", "",IFERROR('7. Position (current_at exit)'!M42,"")),""))</f>
        <v/>
      </c>
      <c r="CI42" s="186" t="str">
        <f>IF($D42&lt;&gt;"Pending, Subsequently Closed",IF($A42&lt;&gt;"",IF(IFERROR('7. Position (current_at exit)'!N42,"")="", "Mandatory: Tab 7",IFERROR('7. Position (current_at exit)'!N42,"")),""), IF($A42&lt;&gt;"",IF(IFERROR('7. Position (current_at exit)'!N42,"")="", "",IFERROR('7. Position (current_at exit)'!N42,"")),""))</f>
        <v/>
      </c>
      <c r="CJ42" s="408" t="str">
        <f>IF($D42&lt;&gt;"Pending, Subsequently Closed",IF($A42&lt;&gt;"",IF(IFERROR('7. Position (current_at exit)'!O42,"")="", "Mandatory: Tab 7",IFERROR('7. Position (current_at exit)'!O42,"")),""), IF($A42&lt;&gt;"",IF(IFERROR('7. Position (current_at exit)'!O42,"")="", "",IFERROR('7. Position (current_at exit)'!O42,"")),""))</f>
        <v/>
      </c>
      <c r="CK42" s="408" t="str">
        <f>IF($D42&lt;&gt;"Pending, Subsequently Closed",IF($A42&lt;&gt;"",IF(IFERROR('7. Position (current_at exit)'!P42,"")="", "Mandatory: Tab 7",IFERROR('7. Position (current_at exit)'!P42,"")),""), IF($A42&lt;&gt;"",IF(IFERROR('7. Position (current_at exit)'!P42,"")="", "",IFERROR('7. Position (current_at exit)'!P42,"")),""))</f>
        <v/>
      </c>
      <c r="CL42" s="360" t="str">
        <f>IF($A42&lt;&gt;"",IF(IFERROR('7. Position (current_at exit)'!Q42,"")="", "",IFERROR('7. Position (current_at exit)'!Q42,"")),"")</f>
        <v/>
      </c>
      <c r="CM42" s="18" t="str">
        <f>IF($F42&lt;&gt;"Debt",IF($A42&lt;&gt;"",IF(IFERROR('7. Position (current_at exit)'!R42,"")="", "Mandatory: Tab 7",IFERROR('7. Position (current_at exit)'!R42,"")),""), IF($A42&lt;&gt;"",IF(IFERROR('7. Position (current_at exit)'!R42,"")="", "",IFERROR('7. Position (current_at exit)'!R42,"")),""))</f>
        <v/>
      </c>
      <c r="CN42" s="18" t="str">
        <f>IF($F42&lt;&gt;"Debt",IF($A42&lt;&gt;"",IF(IFERROR('7. Position (current_at exit)'!S42,"")="", "Mandatory: Tab 7",IFERROR('7. Position (current_at exit)'!S42,"")),""), IF($A42&lt;&gt;"",IF(IFERROR('7. Position (current_at exit)'!S42,"")="", "",IFERROR('7. Position (current_at exit)'!S42,"")),""))</f>
        <v/>
      </c>
      <c r="CO42" s="17" t="str">
        <f>IF($F42&lt;&gt;"Debt",IF($A42&lt;&gt;"",IF(IFERROR('7. Position (current_at exit)'!T42,"")="", "Mandatory: Tab 7",IFERROR('7. Position (current_at exit)'!T42,"")),""), IF($A42&lt;&gt;"",IF(IFERROR('7. Position (current_at exit)'!T42,"")="", "",IFERROR('7. Position (current_at exit)'!T42,"")),""))</f>
        <v/>
      </c>
      <c r="CP42" s="17" t="str">
        <f>IF($A42&lt;&gt;"",IF(IFERROR('7. Position (current_at exit)'!U42,"")="", "Mandatory: Tab 7",IFERROR('7. Position (current_at exit)'!U42,"")),"")</f>
        <v/>
      </c>
      <c r="CQ42" s="17" t="str">
        <f>IF($F42&lt;&gt;"Debt",IF($A42&lt;&gt;"",IF(IFERROR('7. Position (current_at exit)'!V42,"")="", "Mandatory: Tab 7",IFERROR('7. Position (current_at exit)'!V42,"")),""), IF($A42&lt;&gt;"",IF(IFERROR('7. Position (current_at exit)'!V42,"")="", "",IFERROR('7. Position (current_at exit)'!V42,"")),""))</f>
        <v/>
      </c>
      <c r="CR42" s="16" t="str">
        <f>IF($F42&lt;&gt;"Debt",IF($A42&lt;&gt;"",IF(IFERROR('7. Position (current_at exit)'!W42,"")="", "",IFERROR('7. Position (current_at exit)'!W42,"")),""), IF($A42&lt;&gt;"",IF(IFERROR('7. Position (current_at exit)'!W42,"")="", "",IFERROR('7. Position (current_at exit)'!W42,"")),""))</f>
        <v/>
      </c>
      <c r="CS42" s="80" t="str">
        <f>IF($A42&lt;&gt;"",IF(IFERROR('7. Position (current_at exit)'!X42,"")="", "",IFERROR('7. Position (current_at exit)'!X42,"")),"")</f>
        <v/>
      </c>
      <c r="CT42" s="360" t="str">
        <f>IF($A42&lt;&gt;"",IF(IFERROR('7. Position (current_at exit)'!Y42,"")="", "",IFERROR('7. Position (current_at exit)'!Y42,"")),"")</f>
        <v/>
      </c>
      <c r="CU42" s="159" t="str">
        <f>IF(OR($D42="Fully Exited, No Escrow", $D42="Fully Exited, Escrow Pending", $D42="Fully Exited, Subsequently Closed"), IF($A42&lt;&gt;"",IF(IFERROR('7. Position (current_at exit)'!Z42,"")="", "Mandatory: Tab 7",IFERROR('7. Position (current_at exit)'!Z42,"")),""), IF($A42&lt;&gt;"",IF(IFERROR('7. Position (current_at exit)'!Z42,"")="", "",IFERROR('7. Position (current_at exit)'!Z42,"")),""))</f>
        <v/>
      </c>
      <c r="CV42" s="159" t="str">
        <f>IF(OR($D42="Fully Exited, No Escrow", $D42="Fully Exited, Escrow Pending", $D42="Fully Exited, Subsequently Closed"), IF($A42&lt;&gt;"",IF(IFERROR('7. Position (current_at exit)'!AA42,"")="", "Mandatory: Tab 7",IFERROR('7. Position (current_at exit)'!AA42,"")),""), IF($A42&lt;&gt;"",IF(IFERROR('7. Position (current_at exit)'!AA42,"")="", "",IFERROR('7. Position (current_at exit)'!AA42,"")),""))</f>
        <v/>
      </c>
      <c r="CW42" s="16" t="str">
        <f>IF($D42="Fully Exited",IF($A42&lt;&gt;"",IF(IFERROR('7. Position (current_at exit)'!AB42,"")="", "",IFERROR('7. Position (current_at exit)'!AB42,"")),""), IF($A42&lt;&gt;"",IF(IFERROR('7. Position (current_at exit)'!AB42,"")="", "",IFERROR('7. Position (current_at exit)'!AB42,"")),""))</f>
        <v/>
      </c>
      <c r="CX42" s="360" t="str">
        <f>IF($A42&lt;&gt;"",IF(IFERROR('7. Position (current_at exit)'!AC42,"")="", "",IFERROR('7. Position (current_at exit)'!AC42,"")),"")</f>
        <v/>
      </c>
      <c r="CY42" s="16" t="str">
        <f>IF($D42&lt;&gt;"Pending, Subsequently Closed",IF($A42&lt;&gt;"",IF(IFERROR('7. Position (current_at exit)'!AD42,"")="", "Mandatory: Tab 7",IFERROR('7. Position (current_at exit)'!AD42,"")),""), IF($A42&lt;&gt;"",IF(IFERROR('7. Position (current_at exit)'!AD42,"")="", "",IFERROR('7. Position (current_at exit)'!AD42,"")),""))</f>
        <v/>
      </c>
      <c r="CZ42" s="187" t="str">
        <f>IF($A42&lt;&gt;"",IF(IFERROR('7. Position (current_at exit)'!AE42,"")="", "",IFERROR('7. Position (current_at exit)'!AE42,"")),"")</f>
        <v/>
      </c>
      <c r="DA42" s="76" t="str">
        <f>IF($A42&lt;&gt;"",IF(IFERROR('7. Position (current_at exit)'!AF42,"")="", "",IFERROR('7. Position (current_at exit)'!AF42,"")),"")</f>
        <v/>
      </c>
      <c r="DB42" s="239" t="str">
        <f>IF($A42&lt;&gt;"",IF(IFERROR('7. Position (current_at exit)'!AG42,"")="", "",IFERROR('7. Position (current_at exit)'!AG42,"")),"")</f>
        <v/>
      </c>
      <c r="DC42" s="165" t="str">
        <f>IF($A42&lt;&gt;"",IF(IFERROR('7. Position (current_at exit)'!AH42,"")="", "",IFERROR('7. Position (current_at exit)'!AH42,"")),"")</f>
        <v/>
      </c>
      <c r="DD42" s="165" t="str">
        <f>IF($A42&lt;&gt;"",IF(IFERROR('7. Position (current_at exit)'!AI42,"")="", "",IFERROR('7. Position (current_at exit)'!AI42,"")),"")</f>
        <v/>
      </c>
      <c r="DE42" s="360" t="str">
        <f>IF($A42&lt;&gt;"",IF(IFERROR('7. Position (current_at exit)'!AJ42,"")="", "",IFERROR('7. Position (current_at exit)'!AJ42,"")),"")</f>
        <v/>
      </c>
      <c r="DF42" s="16" t="str">
        <f>IF($A42&lt;&gt;"",IF(IFERROR('7. Position (current_at exit)'!AK42,"")="", "",IFERROR('7. Position (current_at exit)'!AK42,"")),"")</f>
        <v/>
      </c>
      <c r="DG42" s="187" t="str">
        <f>IF($A42&lt;&gt;"",IF(IFERROR('7. Position (current_at exit)'!AL42,"")="", "",IFERROR('7. Position (current_at exit)'!AL42,"")),"")</f>
        <v/>
      </c>
      <c r="DH42" s="76" t="str">
        <f>IF($A42&lt;&gt;"",IF(IFERROR('7. Position (current_at exit)'!AM42,"")="", "",IFERROR('7. Position (current_at exit)'!AM42,"")),"")</f>
        <v/>
      </c>
      <c r="DI42" s="239" t="str">
        <f>IF($A42&lt;&gt;"",IF(IFERROR('7. Position (current_at exit)'!AN42,"")="", "",IFERROR('7. Position (current_at exit)'!AN42,"")),"")</f>
        <v/>
      </c>
      <c r="DJ42" s="165" t="str">
        <f>IF($A42&lt;&gt;"",IF(IFERROR('7. Position (current_at exit)'!AO42,"")="", "",IFERROR('7. Position (current_at exit)'!AO42,"")),"")</f>
        <v/>
      </c>
      <c r="DK42" s="165" t="str">
        <f>IF($A42&lt;&gt;"",IF(IFERROR('7. Position (current_at exit)'!AP42,"")="", "",IFERROR('7. Position (current_at exit)'!AP42,"")),"")</f>
        <v/>
      </c>
      <c r="DL42" s="360" t="str">
        <f>IF($A42&lt;&gt;"",IF(IFERROR('7. Position (current_at exit)'!AQ42,"")="", "",IFERROR('7. Position (current_at exit)'!AQ42,"")),"")</f>
        <v/>
      </c>
      <c r="DM42" s="17" t="str">
        <f>IF(OR($F42="Equity - Publicly Traded", $F42="Equity - Private"), IF($A42&lt;&gt;"",IF(IFERROR('6. Position (at entry)'!N42,"")="", "Mandatory: Tab 6",IFERROR('6. Position (at entry)'!N42,"")),""), IF($A42&lt;&gt;"",IF(IFERROR('6. Position (at entry)'!N42,"")="", "",IFERROR('6. Position (at entry)'!N42,"")),""))</f>
        <v/>
      </c>
      <c r="DN42" s="17" t="str">
        <f>IF(OR($F42="Equity - Publicly Traded", $F42="Equity - Private"), IF($A42&lt;&gt;"",IF(IFERROR('6. Position (at entry)'!O42,"")="", "Mandatory: Tab 6",IFERROR('6. Position (at entry)'!O42,"")),""), IF($A42&lt;&gt;"",IF(IFERROR('6. Position (at entry)'!O42,"")="", "",IFERROR('6. Position (at entry)'!O42,"")),""))</f>
        <v/>
      </c>
      <c r="DO42" s="17" t="str">
        <f>IF(OR($F42="Equity - Publicly Traded", $F42="Equity - Private"), IF($A42&lt;&gt;"",IF(IFERROR('6. Position (at entry)'!P42,"")="", "Mandatory: Tab 6",IFERROR('6. Position (at entry)'!P42,"")),""), IF($A42&lt;&gt;"",IF(IFERROR('6. Position (at entry)'!P42,"")="", "",IFERROR('6. Position (at entry)'!P42,"")),""))</f>
        <v/>
      </c>
      <c r="DP42" s="17" t="str">
        <f>IF(OR($F42="Equity - Publicly Traded", $F42="Equity - Private"), IF($A42&lt;&gt;"",IF(IFERROR('6. Position (at entry)'!Q42,"")="", "Mandatory: Tab 6",IFERROR('6. Position (at entry)'!Q42,"")),""), IF($A42&lt;&gt;"",IF(IFERROR('6. Position (at entry)'!Q42,"")="", "",IFERROR('6. Position (at entry)'!Q42,"")),""))</f>
        <v/>
      </c>
      <c r="DQ42" s="18" t="str">
        <f>IF(OR($F42="Equity - Publicly Traded", $F42="Equity - Private"), IF($A42&lt;&gt;"",IF(IFERROR('6. Position (at entry)'!R42,"")="", "Mandatory: Tab 6",IFERROR('6. Position (at entry)'!R42,"")),""), IF($A42&lt;&gt;"",IF(IFERROR('6. Position (at entry)'!R42,"")="", "",IFERROR('6. Position (at entry)'!R42,"")),""))</f>
        <v/>
      </c>
      <c r="DR42" s="18" t="str">
        <f>IF(OR($F42="Equity - Publicly Traded", $F42="Equity - Private"), IF($A42&lt;&gt;"",IF(IFERROR('6. Position (at entry)'!S42,"")="", "Mandatory: Tab 6",IFERROR('6. Position (at entry)'!S42,"")),""), IF($A42&lt;&gt;"",IF(IFERROR('6. Position (at entry)'!S42,"")="", "",IFERROR('6. Position (at entry)'!S42,"")),""))</f>
        <v/>
      </c>
      <c r="DS42" s="17" t="str">
        <f>IF(OR($F42="Equity - Publicly Traded", $F42="Equity - Private"), IF($A42&lt;&gt;"",IF(IFERROR('6. Position (at entry)'!T42,"")="", "Mandatory: Tab 6",IFERROR('6. Position (at entry)'!T42,"")),""), IF($A42&lt;&gt;"",IF(IFERROR('6. Position (at entry)'!T42,"")="", "",IFERROR('6. Position (at entry)'!T42,"")),""))</f>
        <v/>
      </c>
      <c r="DT42" s="16" t="str">
        <f>IF(OR($F42="Equity - Publicly Traded", $F42="Equity - Private"), IF($A42&lt;&gt;"",IF(IFERROR('6. Position (at entry)'!U42,"")="", "Mandatory: Tab 6",IFERROR('6. Position (at entry)'!U42,"")),""), IF($A42&lt;&gt;"",IF(IFERROR('6. Position (at entry)'!U42,"")="", "",IFERROR('6. Position (at entry)'!U42,"")),""))</f>
        <v/>
      </c>
      <c r="DU42" s="16" t="str">
        <f>IF(OR($F42="Equity - Publicly Traded", $F42="Equity - Private"), IF($A42&lt;&gt;"",IF(IFERROR('6. Position (at entry)'!V42,"")="", "",IFERROR('6. Position (at entry)'!V42,"")),""), IF($A42&lt;&gt;"",IF(IFERROR('6. Position (at entry)'!V42,"")="", "",IFERROR('6. Position (at entry)'!V42,"")),""))</f>
        <v/>
      </c>
      <c r="DV42" s="239" t="str">
        <f>IF(OR($F42="Equity - Publicly Traded", $F42="Equity - Private"), IF($A42&lt;&gt;"",IF(IFERROR('6. Position (at entry)'!W42,"")="", "",IFERROR('6. Position (at entry)'!W42,"")),""), IF($A42&lt;&gt;"",IF(IFERROR('6. Position (at entry)'!W42,"")="", "",IFERROR('6. Position (at entry)'!W42,"")),""))</f>
        <v/>
      </c>
      <c r="DW42" s="239" t="str">
        <f>IF(OR($F42="Equity - Publicly Traded", $F42="Equity - Private"), IF($A42&lt;&gt;"",IF(IFERROR('6. Position (at entry)'!X42,"")="", "",IFERROR('6. Position (at entry)'!X42,"")),""), IF($A42&lt;&gt;"",IF(IFERROR('6. Position (at entry)'!X42,"")="", "",IFERROR('6. Position (at entry)'!X42,"")),""))</f>
        <v/>
      </c>
      <c r="DX42" s="239" t="str">
        <f>IF(OR($F42="Equity - Publicly Traded", $F42="Equity - Private"), IF($A42&lt;&gt;"",IF(IFERROR('6. Position (at entry)'!Y42,"")="", "",IFERROR('6. Position (at entry)'!Y42,"")),""), IF($A42&lt;&gt;"",IF(IFERROR('6. Position (at entry)'!Y42,"")="", "",IFERROR('6. Position (at entry)'!Y42,"")),""))</f>
        <v/>
      </c>
      <c r="DY42" s="360" t="str">
        <f>IF($A42&lt;&gt;"",IF(IFERROR('6. Position (at entry)'!Z42,"")="", "",IFERROR('6. Position (at entry)'!Z42,"")),"")</f>
        <v/>
      </c>
      <c r="DZ42" s="76" t="str">
        <f>IF($A42&lt;&gt;"",IF(IFERROR('6. Position (at entry)'!AA42,"")="", "",IFERROR('6. Position (at entry)'!AA42,"")),"")</f>
        <v/>
      </c>
      <c r="EA42" s="76" t="str">
        <f>IF($A42&lt;&gt;"",IF(IFERROR('6. Position (at entry)'!AB42,"")="", "",IFERROR('6. Position (at entry)'!AB42,"")),"")</f>
        <v/>
      </c>
      <c r="EB42" s="78" t="str">
        <f>IF($A42&lt;&gt;"",IF(IFERROR('6. Position (at entry)'!AC42,"")="", "",IFERROR('6. Position (at entry)'!AC42,"")),"")</f>
        <v/>
      </c>
      <c r="EC42" s="78" t="str">
        <f>IF($A42&lt;&gt;"",IF(IFERROR('6. Position (at entry)'!AD42,"")="", "",IFERROR('6. Position (at entry)'!AD42,"")),"")</f>
        <v/>
      </c>
      <c r="ED42" s="226" t="str">
        <f>IF($A42&lt;&gt;"",IF(IFERROR('6. Position (at entry)'!AE42,"")="", "",IFERROR('6. Position (at entry)'!AE42,"")),"")</f>
        <v/>
      </c>
      <c r="EE42" s="80" t="str">
        <f>IF($A42&lt;&gt;"",IF(IFERROR('6. Position (at entry)'!AF42,"")="", "",IFERROR('6. Position (at entry)'!AF42,"")),"")</f>
        <v/>
      </c>
      <c r="EF42" s="80" t="str">
        <f>IF($A42&lt;&gt;"",IF(IFERROR('6. Position (at entry)'!AG42,"")="", "",IFERROR('6. Position (at entry)'!AG42,"")),"")</f>
        <v/>
      </c>
      <c r="EG42" s="80" t="str">
        <f>IF($A42&lt;&gt;"",IF(IFERROR('6. Position (at entry)'!AH42,"")="", "",IFERROR('6. Position (at entry)'!AH42,"")),"")</f>
        <v/>
      </c>
      <c r="EH42" s="360" t="str">
        <f>IF($A42&lt;&gt;"",IF(IFERROR('6. Position (at entry)'!AI42,"")="", "",IFERROR('6. Position (at entry)'!AI42,"")),"")</f>
        <v/>
      </c>
    </row>
    <row r="43" spans="1:138" ht="15" customHeight="1" x14ac:dyDescent="0.2">
      <c r="A43" s="16" t="str">
        <f>IF(ISBLANK('6. Position (at entry)'!A43), "", '6. Position (at entry)'!A43)</f>
        <v/>
      </c>
      <c r="B43" s="347" t="str">
        <f>IF($A43&lt;&gt;"",IF(IFERROR('6. Position (at entry)'!B43,"")="", "Mandatory: Tab 6",IFERROR('6. Position (at entry)'!B43,"")),"")</f>
        <v/>
      </c>
      <c r="C43" s="16" t="str">
        <f>IF($A43&lt;&gt;"",IF(IFERROR(VLOOKUP($A43, '4. Company (at entry)'!$1:$1048576,2,FALSE),"")="","Mandatory: Tab 4",IFERROR(VLOOKUP($A43, '4. Company (at entry)'!$1:$1048576,2,FALSE),"")), "")</f>
        <v/>
      </c>
      <c r="D43" s="16" t="str">
        <f>IF($A43&lt;&gt;"",IF(IFERROR('7. Position (current_at exit)'!D43,"")="", "Mandatory: Tab 7",IFERROR('7. Position (current_at exit)'!D43,"")),"")</f>
        <v/>
      </c>
      <c r="E43" s="16" t="str">
        <f>IF($A43&lt;&gt;"",IF(IFERROR('7. Position (current_at exit)'!E43,"")="", "Mandatory: Tab 7",IFERROR('7. Position (current_at exit)'!E43,"")),"")</f>
        <v/>
      </c>
      <c r="F43" s="16" t="str">
        <f>IF($A43&lt;&gt;"",IF(IFERROR('6. Position (at entry)'!D43,"")="", "Mandatory: Tab 6",IFERROR('6. Position (at entry)'!D43,"")),"")</f>
        <v/>
      </c>
      <c r="G43" s="16" t="str">
        <f>IF($A43&lt;&gt;"",IF(IFERROR('6. Position (at entry)'!E43,"")="", "Mandatory: Tab 6",IFERROR('6. Position (at entry)'!E43,"")),"")</f>
        <v/>
      </c>
      <c r="H43" s="16" t="str">
        <f>IF($A43&lt;&gt;"",IF(IFERROR('6. Position (at entry)'!F43,"")="", "Mandatory: Tab 6",IFERROR('6. Position (at entry)'!F43,"")),"")</f>
        <v/>
      </c>
      <c r="I43" s="16" t="str">
        <f>IF($A43&lt;&gt;"",IF(IFERROR('6. Position (at entry)'!G43,"")="", "Mandatory: Tab 6",IFERROR('6. Position (at entry)'!G43,"")),"")</f>
        <v/>
      </c>
      <c r="J43" s="16" t="str">
        <f>IF($A43&lt;&gt;"",IF(IFERROR('6. Position (at entry)'!H43,"")="", "Mandatory: Tab 6",IFERROR('6. Position (at entry)'!H43,"")),"")</f>
        <v/>
      </c>
      <c r="K43" s="159" t="str">
        <f>IF($A43&lt;&gt;"",IF(IFERROR('6. Position (at entry)'!I43,"")="", "Mandatory: Tab 6",IFERROR('6. Position (at entry)'!I43,"")),"")</f>
        <v/>
      </c>
      <c r="L43" s="16" t="str">
        <f>IF($A43&lt;&gt;"",IF(IFERROR('6. Position (at entry)'!J43,"")="", "Mandatory: Tab 6",IFERROR('6. Position (at entry)'!J43,"")),"")</f>
        <v/>
      </c>
      <c r="M43" s="16" t="str">
        <f>IF($A43&lt;&gt;"",IF(IFERROR('6. Position (at entry)'!K43,"")="", "Mandatory: Tab 6",IFERROR('6. Position (at entry)'!K43,"")),"")</f>
        <v/>
      </c>
      <c r="N43" s="16" t="str">
        <f>IF($A43&lt;&gt;"",IF(IFERROR('6. Position (at entry)'!L43,"")="", "",IFERROR('6. Position (at entry)'!L43,"")),"")</f>
        <v/>
      </c>
      <c r="O43" s="360" t="str">
        <f>IF($A43&lt;&gt;"",IF(IFERROR('6. Position (at entry)'!M43,"")="", "",IFERROR('6. Position (at entry)'!M43,"")),"")</f>
        <v/>
      </c>
      <c r="P43" s="16" t="str">
        <f>IF($A43&lt;&gt;"",IF(IFERROR(VLOOKUP($A43,'5. Company (current_at exit)'!$1:$1048576,3,FALSE),"")="","",IFERROR(VLOOKUP($A43,'5. Company (current_at exit)'!$1:$1048576,3,FALSE),"")), "")</f>
        <v/>
      </c>
      <c r="Q43" s="16" t="str">
        <f>IF($A43&lt;&gt;"",IF(IFERROR(VLOOKUP($A43,'5. Company (current_at exit)'!$1:$1048576,4,FALSE),"")="","",IFERROR(VLOOKUP($A43,'5. Company (current_at exit)'!$1:$1048576,4,FALSE),"")), "")</f>
        <v/>
      </c>
      <c r="R43" s="16" t="str">
        <f>IF($A43&lt;&gt;"",IF(IFERROR(VLOOKUP($A43,'5. Company (current_at exit)'!$1:$1048576,5,FALSE),"")="","",IFERROR(VLOOKUP($A43,'5. Company (current_at exit)'!$1:$1048576,5,FALSE),"")), "")</f>
        <v/>
      </c>
      <c r="S43" s="16" t="str">
        <f>IF($A43&lt;&gt;"",IF(IFERROR(VLOOKUP($A43,'5. Company (current_at exit)'!$1:$1048576,6,FALSE),"")="","",IFERROR(VLOOKUP($A43,'5. Company (current_at exit)'!$1:$1048576,6,FALSE),"")), "")</f>
        <v/>
      </c>
      <c r="T43" s="16" t="str">
        <f>IF($A43&lt;&gt;"",IF(IFERROR(VLOOKUP($A43,'5. Company (current_at exit)'!$1:$1048576,7,FALSE),"")="","Mandatory: Tab 5",IFERROR(VLOOKUP($A43,'5. Company (current_at exit)'!$1:$1048576,7,FALSE),"")), "")</f>
        <v/>
      </c>
      <c r="U43" s="72" t="str">
        <f>IF($A43&lt;&gt;"",IF(IFERROR(VLOOKUP($A43,'5. Company (current_at exit)'!$1:$1048576,8,FALSE),"")="","Mandatory: Tab 5",IFERROR(VLOOKUP($A43,'5. Company (current_at exit)'!$1:$1048576,8,FALSE),"")), "")</f>
        <v/>
      </c>
      <c r="V43" s="16" t="str">
        <f>IF($A43&lt;&gt;"",IF(IFERROR(VLOOKUP($A43,'5. Company (current_at exit)'!$1:$1048576,9,FALSE),"")="","",IFERROR(VLOOKUP($A43,'5. Company (current_at exit)'!$1:$1048576,9,FALSE),"")), "")</f>
        <v/>
      </c>
      <c r="W43" s="16" t="str">
        <f>IF($A43&lt;&gt;"",IF(IFERROR(VLOOKUP($A43,'5. Company (current_at exit)'!$1:$1048576,10,FALSE),"")="","Mandatory: Tab 5",IFERROR(VLOOKUP($A43,'5. Company (current_at exit)'!$1:$1048576,10,FALSE),"")), "")</f>
        <v/>
      </c>
      <c r="X43" s="73" t="str">
        <f>IF($A43&lt;&gt;"",IF(IFERROR(VLOOKUP($A43,'5. Company (current_at exit)'!$1:$1048576,11,FALSE),"")="","Mandatory: Tab 5",IFERROR(VLOOKUP($A43,'5. Company (current_at exit)'!$1:$1048576,11,FALSE),"")), "")</f>
        <v/>
      </c>
      <c r="Y43" s="73" t="str">
        <f>IF($A43&lt;&gt;"",IF(IFERROR(VLOOKUP($A43,'5. Company (current_at exit)'!$1:$1048576,12,FALSE),"")="","",IFERROR(VLOOKUP($A43,'5. Company (current_at exit)'!$1:$1048576,12,FALSE),"")), "")</f>
        <v/>
      </c>
      <c r="Z43" s="73" t="str">
        <f>IF($A43&lt;&gt;"",IF(IFERROR(VLOOKUP($A43,'5. Company (current_at exit)'!$1:$1048576,13,FALSE),"")="","",IFERROR(VLOOKUP($A43,'5. Company (current_at exit)'!$1:$1048576,13,FALSE),"")), "")</f>
        <v/>
      </c>
      <c r="AA43" s="16" t="str">
        <f>IF($A43&lt;&gt;"",IF(IFERROR(VLOOKUP($A43,'5. Company (current_at exit)'!$1:$1048576,14,FALSE),"")="","Mandatory: Tab 5",IFERROR(VLOOKUP($A43,'5. Company (current_at exit)'!$1:$1048576,14,FALSE),"")), "")</f>
        <v/>
      </c>
      <c r="AB43" s="16" t="str">
        <f>IF($A43&lt;&gt;"",IF(IFERROR(VLOOKUP($A43,'5. Company (current_at exit)'!$1:$1048576,15,FALSE),"")="","Mandatory: Tab 5",IFERROR(VLOOKUP($A43,'5. Company (current_at exit)'!$1:$1048576,15,FALSE),"")), "")</f>
        <v/>
      </c>
      <c r="AC43" s="76" t="str">
        <f>IF($A43&lt;&gt;"",IF(IFERROR(VLOOKUP($A43,'5. Company (current_at exit)'!$1:$1048576,16,FALSE),"")="","",IFERROR(VLOOKUP($A43,'5. Company (current_at exit)'!$1:$1048576,16,FALSE),"")), "")</f>
        <v/>
      </c>
      <c r="AD43" s="16" t="str">
        <f>IF($A43&lt;&gt;"",IF(IFERROR(VLOOKUP($A43,'5. Company (current_at exit)'!$1:$1048576,17,FALSE),"")="","",IFERROR(VLOOKUP($A43,'5. Company (current_at exit)'!$1:$1048576,17,FALSE),"")), "")</f>
        <v/>
      </c>
      <c r="AE43" s="401" t="str">
        <f>IF($A43&lt;&gt;"",IF(IFERROR(VLOOKUP($A43,'5. Company (current_at exit)'!$1:$1048576,18,FALSE),"")="","",IFERROR(VLOOKUP($A43,'5. Company (current_at exit)'!$1:$1048576,18,FALSE),"")), "")</f>
        <v/>
      </c>
      <c r="AF43" s="16" t="str">
        <f>IF($A43&lt;&gt;"",IF(IFERROR(VLOOKUP($A43,'5. Company (current_at exit)'!$1:$1048576,19,FALSE),"")="","Mandatory: Tab 5",IFERROR(VLOOKUP($A43,'5. Company (current_at exit)'!$1:$1048576,19,FALSE),"")), "")</f>
        <v/>
      </c>
      <c r="AG43" s="159" t="str">
        <f>IF($AF43="Yes",IF($A43&lt;&gt;"",IF(IFERROR(VLOOKUP($A43,'5. Company (current_at exit)'!$1:$1048576,20,FALSE),"")="","Mandatory: Tab 5",IFERROR(VLOOKUP($A43,'5. Company (current_at exit)'!$1:$1048576,20,FALSE),"")), ""),IF($A43&lt;&gt;"",IF(IFERROR(VLOOKUP($A43,'5. Company (current_at exit)'!$1:$1048576,20,FALSE),"")="","",IFERROR(VLOOKUP($A43,'5. Company (current_at exit)'!$1:$1048576,20,FALSE),"")), ""))</f>
        <v/>
      </c>
      <c r="AH43" s="159" t="str">
        <f>IF($AF43="Yes",IF($A43&lt;&gt;"",IF(IFERROR(VLOOKUP($A43,'5. Company (current_at exit)'!$1:$1048576,21,FALSE),"")="","Mandatory: Tab 5",IFERROR(VLOOKUP($A43,'5. Company (current_at exit)'!$1:$1048576,21,FALSE),"")), ""),IF($A43&lt;&gt;"",IF(IFERROR(VLOOKUP($A43,'5. Company (current_at exit)'!$1:$1048576,21,FALSE),"")="","",IFERROR(VLOOKUP($A43,'5. Company (current_at exit)'!$1:$1048576,21,FALSE),"")), ""))</f>
        <v/>
      </c>
      <c r="AI43" s="69" t="str">
        <f>IF($AF43="Yes",IF($A43&lt;&gt;"",IF(IFERROR(VLOOKUP($A43,'5. Company (current_at exit)'!$1:$1048576,22,FALSE),"")="","Mandatory: Tab 5",IFERROR(VLOOKUP($A43,'5. Company (current_at exit)'!$1:$1048576,22,FALSE),"")), ""),IF($A43&lt;&gt;"",IF(IFERROR(VLOOKUP($A43,'5. Company (current_at exit)'!$1:$1048576,22,FALSE),"")="","",IFERROR(VLOOKUP($A43,'5. Company (current_at exit)'!$1:$1048576,22,FALSE),"")), ""))</f>
        <v/>
      </c>
      <c r="AJ43" s="69" t="str">
        <f>IF($AF43="Yes",IF($A43&lt;&gt;"",IF(IFERROR(VLOOKUP($A43,'5. Company (current_at exit)'!$1:$1048576,23,FALSE),"")="","Mandatory: Tab 5",IFERROR(VLOOKUP($A43,'5. Company (current_at exit)'!$1:$1048576,23,FALSE),"")), ""),IF($A43&lt;&gt;"",IF(IFERROR(VLOOKUP($A43,'5. Company (current_at exit)'!$1:$1048576,23,FALSE),"")="","",IFERROR(VLOOKUP($A43,'5. Company (current_at exit)'!$1:$1048576,23,FALSE),"")), ""))</f>
        <v/>
      </c>
      <c r="AK43" s="159" t="str">
        <f>IF($AF43="Yes",IF($A43&lt;&gt;"",IF(IFERROR(VLOOKUP($A43,'5. Company (current_at exit)'!$1:$1048576,24,FALSE),"")="","",IFERROR(VLOOKUP($A43,'5. Company (current_at exit)'!$1:$1048576,24,FALSE),"")), ""),IF($A43&lt;&gt;"",IF(IFERROR(VLOOKUP($A43,'5. Company (current_at exit)'!$1:$1048576,24,FALSE),"")="","",IFERROR(VLOOKUP($A43,'5. Company (current_at exit)'!$1:$1048576,24,FALSE),"")), ""))</f>
        <v/>
      </c>
      <c r="AL43" s="403" t="str">
        <f>IF($A43&lt;&gt;"",IF(IFERROR(VLOOKUP($A43,'5. Company (current_at exit)'!$1:$1048576,25,FALSE),"")="","",IFERROR(VLOOKUP($A43,'5. Company (current_at exit)'!$1:$1048576,25,FALSE),"")), "")</f>
        <v/>
      </c>
      <c r="AM43" s="17" t="str">
        <f>IF($A43&lt;&gt;"",IF(IFERROR(VLOOKUP($A43,'5. Company (current_at exit)'!$1:$1048576,26,FALSE),"")="","Mandatory: Tab 5",IFERROR(VLOOKUP($A43,'5. Company (current_at exit)'!$1:$1048576,26,FALSE),"")), "")</f>
        <v/>
      </c>
      <c r="AN43" s="17" t="str">
        <f>IF($A43&lt;&gt;"",IF(IFERROR(VLOOKUP($A43,'5. Company (current_at exit)'!$1:$1048576,27,FALSE),"")="","Mandatory: Tab 5",IFERROR(VLOOKUP($A43,'5. Company (current_at exit)'!$1:$1048576,27,FALSE),"")), "")</f>
        <v/>
      </c>
      <c r="AO43" s="17" t="str">
        <f>IF($A43&lt;&gt;"",IF(IFERROR(VLOOKUP($A43,'5. Company (current_at exit)'!$1:$1048576,28,FALSE),"")="","Mandatory: Tab 5",IFERROR(VLOOKUP($A43,'5. Company (current_at exit)'!$1:$1048576,28,FALSE),"")), "")</f>
        <v/>
      </c>
      <c r="AP43" s="17" t="str">
        <f>IF($A43&lt;&gt;"",IF(IFERROR(VLOOKUP($A43,'5. Company (current_at exit)'!$1:$1048576,29,FALSE),"")="","Mandatory: Tab 5",IFERROR(VLOOKUP($A43,'5. Company (current_at exit)'!$1:$1048576,29,FALSE),"")), "")</f>
        <v/>
      </c>
      <c r="AQ43" s="17" t="str">
        <f>IF($A43&lt;&gt;"",IF(IFERROR(VLOOKUP($A43,'5. Company (current_at exit)'!$1:$1048576,30,FALSE),"")="","Mandatory: Tab 5",IFERROR(VLOOKUP($A43,'5. Company (current_at exit)'!$1:$1048576,30,FALSE),"")), "")</f>
        <v/>
      </c>
      <c r="AR43" s="17" t="str">
        <f>IF($A43&lt;&gt;"",IF(IFERROR(VLOOKUP($A43,'5. Company (current_at exit)'!$1:$1048576,31,FALSE),"")="","Mandatory: Tab 5",IFERROR(VLOOKUP($A43,'5. Company (current_at exit)'!$1:$1048576,31,FALSE),"")), "")</f>
        <v/>
      </c>
      <c r="AS43" s="17" t="str">
        <f>IF($A43&lt;&gt;"",IF(IFERROR(VLOOKUP($A43,'5. Company (current_at exit)'!$1:$1048576,32,FALSE),"")="","Mandatory: Tab 5",IFERROR(VLOOKUP($A43,'5. Company (current_at exit)'!$1:$1048576,32,FALSE),"")), "")</f>
        <v/>
      </c>
      <c r="AT43" s="17" t="str">
        <f>IF($A43&lt;&gt;"",IF(IFERROR(VLOOKUP($A43,'5. Company (current_at exit)'!$1:$1048576,33,FALSE),"")="","Mandatory: Tab 5",IFERROR(VLOOKUP($A43,'5. Company (current_at exit)'!$1:$1048576,33,FALSE),"")), "")</f>
        <v/>
      </c>
      <c r="AU43" s="17" t="str">
        <f>IF($A43&lt;&gt;"",IF(IFERROR(VLOOKUP($A43,'5. Company (current_at exit)'!$1:$1048576,34,FALSE),"")="","",IFERROR(VLOOKUP($A43,'5. Company (current_at exit)'!$1:$1048576,34,FALSE),"")), "")</f>
        <v/>
      </c>
      <c r="AV43" s="241" t="str">
        <f>IF($A43&lt;&gt;"",IF(IFERROR(VLOOKUP($A43,'5. Company (current_at exit)'!$1:$1048576,35,FALSE),"")="","",IFERROR(VLOOKUP($A43,'5. Company (current_at exit)'!$1:$1048576,35,FALSE),"")), "")</f>
        <v/>
      </c>
      <c r="AW43" s="17" t="str">
        <f>IF($D43="Fully Exited",IF($A43&lt;&gt;"",IF(IFERROR(VLOOKUP($A43,'5. Company (current_at exit)'!$1:$1048576,36,FALSE),"")="","",IFERROR(VLOOKUP($A43,'5. Company (current_at exit)'!$1:$1048576,36,FALSE),"")), ""),IF($A43&lt;&gt;"",IF(IFERROR(VLOOKUP($A43,'5. Company (current_at exit)'!$1:$1048576,36,FALSE),"")="","",IFERROR(VLOOKUP($A43,'5. Company (current_at exit)'!$1:$1048576,36,FALSE),"")), ""))</f>
        <v/>
      </c>
      <c r="AX43" s="239" t="str">
        <f>IF($A43&lt;&gt;"",IF(IFERROR(VLOOKUP($A43,'5. Company (current_at exit)'!$1:$1048576,37,FALSE),"")="","",IFERROR(VLOOKUP($A43,'5. Company (current_at exit)'!$1:$1048576,37,FALSE),"")), "")</f>
        <v/>
      </c>
      <c r="AY43" s="204" t="str">
        <f>IF($A43&lt;&gt;"",IF(IFERROR(VLOOKUP($A43,'5. Company (current_at exit)'!$1:$1048576,38,FALSE),"")="","",IFERROR(VLOOKUP($A43,'5. Company (current_at exit)'!$1:$1048576,38,FALSE),"")), "")</f>
        <v/>
      </c>
      <c r="AZ43" s="244" t="str">
        <f>IF($A43&lt;&gt;"",IF(IFERROR(VLOOKUP($A43,'5. Company (current_at exit)'!$1:$1048576,39,FALSE),"")="","",IFERROR(VLOOKUP($A43,'5. Company (current_at exit)'!$1:$1048576,39,FALSE),"")), "")</f>
        <v/>
      </c>
      <c r="BA43" s="244" t="str">
        <f>IF($A43&lt;&gt;"",IF(IFERROR(VLOOKUP($A43,'5. Company (current_at exit)'!$1:$1048576,40,FALSE),"")="","",IFERROR(VLOOKUP($A43,'5. Company (current_at exit)'!$1:$1048576,40,FALSE),"")), "")</f>
        <v/>
      </c>
      <c r="BB43" s="244" t="str">
        <f>IF($A43&lt;&gt;"",IF(IFERROR(VLOOKUP($A43,'5. Company (current_at exit)'!$1:$1048576,41,FALSE),"")="","",IFERROR(VLOOKUP($A43,'5. Company (current_at exit)'!$1:$1048576,41,FALSE),"")), "")</f>
        <v/>
      </c>
      <c r="BC43" s="76" t="str">
        <f>IF($A43&lt;&gt;"",IF(IFERROR(VLOOKUP($A43,'5. Company (current_at exit)'!$1:$1048576,42,FALSE),"")="","",IFERROR(VLOOKUP($A43,'5. Company (current_at exit)'!$1:$1048576,42,FALSE),"")), "")</f>
        <v/>
      </c>
      <c r="BD43" s="76" t="str">
        <f>IF($A43&lt;&gt;"",IF(IFERROR(VLOOKUP($A43,'5. Company (current_at exit)'!$1:$1048576,43,FALSE),"")="","",IFERROR(VLOOKUP($A43,'5. Company (current_at exit)'!$1:$1048576,43,FALSE),"")), "")</f>
        <v/>
      </c>
      <c r="BE43" s="239" t="str">
        <f>IF($A43&lt;&gt;"",IF(IFERROR(VLOOKUP($A43,'5. Company (current_at exit)'!$1:$1048576,44,FALSE),"")="","",IFERROR(VLOOKUP($A43,'5. Company (current_at exit)'!$1:$1048576,44,FALSE),"")), "")</f>
        <v/>
      </c>
      <c r="BF43" s="239" t="str">
        <f>IF($A43&lt;&gt;"",IF(IFERROR(VLOOKUP($A43,'5. Company (current_at exit)'!$1:$1048576,45,FALSE),"")="","",IFERROR(VLOOKUP($A43,'5. Company (current_at exit)'!$1:$1048576,45,FALSE),"")), "")</f>
        <v/>
      </c>
      <c r="BG43" s="239" t="str">
        <f>IF($A43&lt;&gt;"",IF(IFERROR(VLOOKUP($A43,'5. Company (current_at exit)'!$1:$1048576,46,FALSE),"")="","",IFERROR(VLOOKUP($A43,'5. Company (current_at exit)'!$1:$1048576,46,FALSE),"")), "")</f>
        <v/>
      </c>
      <c r="BH43" s="239" t="str">
        <f>IF($A43&lt;&gt;"",IF(IFERROR(VLOOKUP($A43,'5. Company (current_at exit)'!$1:$1048576,47,FALSE),"")="","",IFERROR(VLOOKUP($A43,'5. Company (current_at exit)'!$1:$1048576,47,FALSE),"")), "")</f>
        <v/>
      </c>
      <c r="BI43" s="239" t="str">
        <f>IF($A43&lt;&gt;"",IF(IFERROR(VLOOKUP($A43,'5. Company (current_at exit)'!$1:$1048576,48,FALSE),"")="","",IFERROR(VLOOKUP($A43,'5. Company (current_at exit)'!$1:$1048576,48,FALSE),"")), "")</f>
        <v/>
      </c>
      <c r="BJ43" s="360" t="str">
        <f>IF($A43&lt;&gt;"",IF(IFERROR(VLOOKUP($A43,'5. Company (current_at exit)'!$1:$1048576,49,FALSE),"")="","",IFERROR(VLOOKUP($A43,'5. Company (current_at exit)'!$1:$1048576,49,FALSE),"")), "")</f>
        <v/>
      </c>
      <c r="BK43" s="76" t="str">
        <f>IF($A43&lt;&gt;"",IF(IFERROR(VLOOKUP($A43,'5. Company (current_at exit)'!$1:$1048576,50,FALSE),"")="","Mandatory: Tab 5",IFERROR(VLOOKUP($A43,'5. Company (current_at exit)'!$1:$1048576,50,FALSE),"")), "")</f>
        <v/>
      </c>
      <c r="BL43" s="483" t="str">
        <f>IF($A43&lt;&gt;"",IF(IFERROR(VLOOKUP($A43,'5. Company (current_at exit)'!$1:$1048576,51,FALSE),"")="","Mandatory: Tab 5",IFERROR(VLOOKUP($A43,'5. Company (current_at exit)'!$1:$1048576,51,FALSE),"")), "")</f>
        <v/>
      </c>
      <c r="BM43" s="483" t="str">
        <f>IF($A43&lt;&gt;"",IF(IFERROR(VLOOKUP($A43,'5. Company (current_at exit)'!$1:$1048576,52,FALSE),"")="","Mandatory: Tab 5",IFERROR(VLOOKUP($A43,'5. Company (current_at exit)'!$1:$1048576,52,FALSE),"")), "")</f>
        <v/>
      </c>
      <c r="BN43" s="483" t="str">
        <f>IF($A43&lt;&gt;"",IF(IFERROR(VLOOKUP($A43,'5. Company (current_at exit)'!$1:$1048576,53,FALSE),"")="","Mandatory: Tab 5",IFERROR(VLOOKUP($A43,'5. Company (current_at exit)'!$1:$1048576,53,FALSE),"")), "")</f>
        <v/>
      </c>
      <c r="BO43" s="360" t="str">
        <f>IF($A43&lt;&gt;"",IF(IFERROR(VLOOKUP($A43,'5. Company (current_at exit)'!$1:$1048576,54,FALSE),"")="","",IFERROR(VLOOKUP($A43,'5. Company (current_at exit)'!$1:$1048576,54,FALSE),"")), "")</f>
        <v/>
      </c>
      <c r="BP43" s="17" t="str">
        <f>IF($A43&lt;&gt;"",IF(IFERROR(VLOOKUP($A43, '4. Company (at entry)'!$1:$1048576,3,FALSE),"")="","Mandatory: Tab 4",IFERROR(VLOOKUP($A43, '4. Company (at entry)'!$1:$1048576,3,FALSE),"")), "")</f>
        <v/>
      </c>
      <c r="BQ43" s="17" t="str">
        <f>IF($A43&lt;&gt;"",IF(IFERROR(VLOOKUP($A43, '4. Company (at entry)'!$1:$1048576,4,FALSE),"")="","Mandatory: Tab 4",IFERROR(VLOOKUP($A43, '4. Company (at entry)'!$1:$1048576,4,FALSE),"")), "")</f>
        <v/>
      </c>
      <c r="BR43" s="17" t="str">
        <f>IF($A43&lt;&gt;"",IF(IFERROR(VLOOKUP($A43, '4. Company (at entry)'!$1:$1048576,5,FALSE),"")="","Mandatory: Tab 4",IFERROR(VLOOKUP($A43, '4. Company (at entry)'!$1:$1048576,5,FALSE),"")), "")</f>
        <v/>
      </c>
      <c r="BS43" s="17" t="str">
        <f>IF($A43&lt;&gt;"",IF(IFERROR(VLOOKUP($A43, '4. Company (at entry)'!$1:$1048576,6,FALSE),"")="","Mandatory: Tab 4",IFERROR(VLOOKUP($A43, '4. Company (at entry)'!$1:$1048576,6,FALSE),"")), "")</f>
        <v/>
      </c>
      <c r="BT43" s="17" t="str">
        <f>IF($A43&lt;&gt;"",IF(IFERROR(VLOOKUP($A43, '4. Company (at entry)'!$1:$1048576,7,FALSE),"")="","Mandatory: Tab 4",IFERROR(VLOOKUP($A43, '4. Company (at entry)'!$1:$1048576,7,FALSE),"")), "")</f>
        <v/>
      </c>
      <c r="BU43" s="17" t="str">
        <f>IF($A43&lt;&gt;"",IF(IFERROR(VLOOKUP($A43, '4. Company (at entry)'!$1:$1048576,8,FALSE),"")="","Mandatory: Tab 4",IFERROR(VLOOKUP($A43, '4. Company (at entry)'!$1:$1048576,8,FALSE),"")), "")</f>
        <v/>
      </c>
      <c r="BV43" s="17" t="str">
        <f>IF($A43&lt;&gt;"",IF(IFERROR(VLOOKUP($A43, '4. Company (at entry)'!$1:$1048576,9,FALSE),"")="","Mandatory: Tab 4",IFERROR(VLOOKUP($A43, '4. Company (at entry)'!$1:$1048576,9,FALSE),"")), "")</f>
        <v/>
      </c>
      <c r="BW43" s="17" t="str">
        <f>IF($A43&lt;&gt;"",IF(IFERROR(VLOOKUP($A43, '4. Company (at entry)'!$1:$1048576,10,FALSE),"")="","",IFERROR(VLOOKUP($A43, '4. Company (at entry)'!$1:$1048576,10,FALSE),"")), "")</f>
        <v/>
      </c>
      <c r="BX43" s="208" t="str">
        <f>IF($A43&lt;&gt;"",IF(IFERROR(VLOOKUP($A43, '4. Company (at entry)'!$1:$1048576,11,FALSE),"")="","",IFERROR(VLOOKUP($A43, '4. Company (at entry)'!$1:$1048576,11,FALSE),"")), "")</f>
        <v/>
      </c>
      <c r="BY43" s="17" t="str">
        <f>IF($A43&lt;&gt;"",IF(IFERROR(VLOOKUP($A43, '4. Company (at entry)'!$1:$1048576,12,FALSE),"")="","",IFERROR(VLOOKUP($A43, '4. Company (at entry)'!$1:$1048576,12,FALSE),"")), "")</f>
        <v/>
      </c>
      <c r="BZ43" s="360" t="str">
        <f>IF($A43&lt;&gt;"",IF(IFERROR(VLOOKUP($A43, '4. Company (at entry)'!$1:$1048576,13,FALSE),"")="","",IFERROR(VLOOKUP($A43, '4. Company (at entry)'!$1:$1048576,13,FALSE),"")), "")</f>
        <v/>
      </c>
      <c r="CA43" s="17" t="str">
        <f>IF($A43&lt;&gt;"",IF(IFERROR('7. Position (current_at exit)'!F43,"")="", "Mandatory: Tab 7",IFERROR('7. Position (current_at exit)'!F43,"")),"")</f>
        <v/>
      </c>
      <c r="CB43" s="17" t="str">
        <f>IF($D43&lt;&gt;"Pending, Subsequently Closed",IF($A43&lt;&gt;"",IF(IFERROR('7. Position (current_at exit)'!G43,"")="", "Mandatory: Tab 7",IFERROR('7. Position (current_at exit)'!G43,"")),""), IF($A43&lt;&gt;"",IF(IFERROR('7. Position (current_at exit)'!G43,"")="", "",IFERROR('7. Position (current_at exit)'!G43,"")),""))</f>
        <v/>
      </c>
      <c r="CC43" s="17" t="str">
        <f>IF($D43&lt;&gt;"Pending, Subsequently Closed",IF($A43&lt;&gt;"",IF(IFERROR('7. Position (current_at exit)'!H43,"")="", "Mandatory: Tab 7",IFERROR('7. Position (current_at exit)'!H43,"")),""), IF($A43&lt;&gt;"",IF(IFERROR('7. Position (current_at exit)'!H43,"")="", "",IFERROR('7. Position (current_at exit)'!H43,"")),""))</f>
        <v/>
      </c>
      <c r="CD43" s="17" t="str">
        <f>IF($D43&lt;&gt;"Pending, Subsequently Closed",IF($A43&lt;&gt;"",IF(IFERROR('7. Position (current_at exit)'!I43,"")="", "Mandatory: Tab 7",IFERROR('7. Position (current_at exit)'!I43,"")),""), IF($A43&lt;&gt;"",IF(IFERROR('7. Position (current_at exit)'!I43,"")="", "",IFERROR('7. Position (current_at exit)'!I43,"")),""))</f>
        <v/>
      </c>
      <c r="CE43" s="17" t="str">
        <f>IF($D43&lt;&gt;"Pending, Subsequently Closed",IF($A43&lt;&gt;"",IF(IFERROR('7. Position (current_at exit)'!J43,"")="", "Mandatory: Tab 7",IFERROR('7. Position (current_at exit)'!J43,"")),""), IF($A43&lt;&gt;"",IF(IFERROR('7. Position (current_at exit)'!J43,"")="", "",IFERROR('7. Position (current_at exit)'!J43,"")),""))</f>
        <v/>
      </c>
      <c r="CF43" s="208" t="str">
        <f>IF($D43&lt;&gt;"Pending, Subsequently Closed",IF($A43&lt;&gt;"",IF(IFERROR('7. Position (current_at exit)'!K43,"")="", "Mandatory: Tab 7",IFERROR('7. Position (current_at exit)'!K43,"")),""), IF($A43&lt;&gt;"",IF(IFERROR('7. Position (current_at exit)'!K43,"")="", "",IFERROR('7. Position (current_at exit)'!K43,"")),""))</f>
        <v/>
      </c>
      <c r="CG43" s="186" t="str">
        <f>IF($D43&lt;&gt;"Pending, Subsequently Closed",IF($A43&lt;&gt;"",IF(IFERROR('7. Position (current_at exit)'!L43,"")="", "Mandatory: Tab 7",IFERROR('7. Position (current_at exit)'!L43,"")),""), IF($A43&lt;&gt;"",IF(IFERROR('7. Position (current_at exit)'!L43,"")="", "",IFERROR('7. Position (current_at exit)'!L43,"")),""))</f>
        <v/>
      </c>
      <c r="CH43" s="186" t="str">
        <f>IF($D43&lt;&gt;"Pending, Subsequently Closed",IF($A43&lt;&gt;"",IF(IFERROR('7. Position (current_at exit)'!M43,"")="", "Mandatory: Tab 7",IFERROR('7. Position (current_at exit)'!M43,"")),""), IF($A43&lt;&gt;"",IF(IFERROR('7. Position (current_at exit)'!M43,"")="", "",IFERROR('7. Position (current_at exit)'!M43,"")),""))</f>
        <v/>
      </c>
      <c r="CI43" s="186" t="str">
        <f>IF($D43&lt;&gt;"Pending, Subsequently Closed",IF($A43&lt;&gt;"",IF(IFERROR('7. Position (current_at exit)'!N43,"")="", "Mandatory: Tab 7",IFERROR('7. Position (current_at exit)'!N43,"")),""), IF($A43&lt;&gt;"",IF(IFERROR('7. Position (current_at exit)'!N43,"")="", "",IFERROR('7. Position (current_at exit)'!N43,"")),""))</f>
        <v/>
      </c>
      <c r="CJ43" s="408" t="str">
        <f>IF($D43&lt;&gt;"Pending, Subsequently Closed",IF($A43&lt;&gt;"",IF(IFERROR('7. Position (current_at exit)'!O43,"")="", "Mandatory: Tab 7",IFERROR('7. Position (current_at exit)'!O43,"")),""), IF($A43&lt;&gt;"",IF(IFERROR('7. Position (current_at exit)'!O43,"")="", "",IFERROR('7. Position (current_at exit)'!O43,"")),""))</f>
        <v/>
      </c>
      <c r="CK43" s="408" t="str">
        <f>IF($D43&lt;&gt;"Pending, Subsequently Closed",IF($A43&lt;&gt;"",IF(IFERROR('7. Position (current_at exit)'!P43,"")="", "Mandatory: Tab 7",IFERROR('7. Position (current_at exit)'!P43,"")),""), IF($A43&lt;&gt;"",IF(IFERROR('7. Position (current_at exit)'!P43,"")="", "",IFERROR('7. Position (current_at exit)'!P43,"")),""))</f>
        <v/>
      </c>
      <c r="CL43" s="360" t="str">
        <f>IF($A43&lt;&gt;"",IF(IFERROR('7. Position (current_at exit)'!Q43,"")="", "",IFERROR('7. Position (current_at exit)'!Q43,"")),"")</f>
        <v/>
      </c>
      <c r="CM43" s="18" t="str">
        <f>IF($F43&lt;&gt;"Debt",IF($A43&lt;&gt;"",IF(IFERROR('7. Position (current_at exit)'!R43,"")="", "Mandatory: Tab 7",IFERROR('7. Position (current_at exit)'!R43,"")),""), IF($A43&lt;&gt;"",IF(IFERROR('7. Position (current_at exit)'!R43,"")="", "",IFERROR('7. Position (current_at exit)'!R43,"")),""))</f>
        <v/>
      </c>
      <c r="CN43" s="18" t="str">
        <f>IF($F43&lt;&gt;"Debt",IF($A43&lt;&gt;"",IF(IFERROR('7. Position (current_at exit)'!S43,"")="", "Mandatory: Tab 7",IFERROR('7. Position (current_at exit)'!S43,"")),""), IF($A43&lt;&gt;"",IF(IFERROR('7. Position (current_at exit)'!S43,"")="", "",IFERROR('7. Position (current_at exit)'!S43,"")),""))</f>
        <v/>
      </c>
      <c r="CO43" s="17" t="str">
        <f>IF($F43&lt;&gt;"Debt",IF($A43&lt;&gt;"",IF(IFERROR('7. Position (current_at exit)'!T43,"")="", "Mandatory: Tab 7",IFERROR('7. Position (current_at exit)'!T43,"")),""), IF($A43&lt;&gt;"",IF(IFERROR('7. Position (current_at exit)'!T43,"")="", "",IFERROR('7. Position (current_at exit)'!T43,"")),""))</f>
        <v/>
      </c>
      <c r="CP43" s="17" t="str">
        <f>IF($A43&lt;&gt;"",IF(IFERROR('7. Position (current_at exit)'!U43,"")="", "Mandatory: Tab 7",IFERROR('7. Position (current_at exit)'!U43,"")),"")</f>
        <v/>
      </c>
      <c r="CQ43" s="17" t="str">
        <f>IF($F43&lt;&gt;"Debt",IF($A43&lt;&gt;"",IF(IFERROR('7. Position (current_at exit)'!V43,"")="", "Mandatory: Tab 7",IFERROR('7. Position (current_at exit)'!V43,"")),""), IF($A43&lt;&gt;"",IF(IFERROR('7. Position (current_at exit)'!V43,"")="", "",IFERROR('7. Position (current_at exit)'!V43,"")),""))</f>
        <v/>
      </c>
      <c r="CR43" s="16" t="str">
        <f>IF($F43&lt;&gt;"Debt",IF($A43&lt;&gt;"",IF(IFERROR('7. Position (current_at exit)'!W43,"")="", "",IFERROR('7. Position (current_at exit)'!W43,"")),""), IF($A43&lt;&gt;"",IF(IFERROR('7. Position (current_at exit)'!W43,"")="", "",IFERROR('7. Position (current_at exit)'!W43,"")),""))</f>
        <v/>
      </c>
      <c r="CS43" s="80" t="str">
        <f>IF($A43&lt;&gt;"",IF(IFERROR('7. Position (current_at exit)'!X43,"")="", "",IFERROR('7. Position (current_at exit)'!X43,"")),"")</f>
        <v/>
      </c>
      <c r="CT43" s="360" t="str">
        <f>IF($A43&lt;&gt;"",IF(IFERROR('7. Position (current_at exit)'!Y43,"")="", "",IFERROR('7. Position (current_at exit)'!Y43,"")),"")</f>
        <v/>
      </c>
      <c r="CU43" s="159" t="str">
        <f>IF(OR($D43="Fully Exited, No Escrow", $D43="Fully Exited, Escrow Pending", $D43="Fully Exited, Subsequently Closed"), IF($A43&lt;&gt;"",IF(IFERROR('7. Position (current_at exit)'!Z43,"")="", "Mandatory: Tab 7",IFERROR('7. Position (current_at exit)'!Z43,"")),""), IF($A43&lt;&gt;"",IF(IFERROR('7. Position (current_at exit)'!Z43,"")="", "",IFERROR('7. Position (current_at exit)'!Z43,"")),""))</f>
        <v/>
      </c>
      <c r="CV43" s="159" t="str">
        <f>IF(OR($D43="Fully Exited, No Escrow", $D43="Fully Exited, Escrow Pending", $D43="Fully Exited, Subsequently Closed"), IF($A43&lt;&gt;"",IF(IFERROR('7. Position (current_at exit)'!AA43,"")="", "Mandatory: Tab 7",IFERROR('7. Position (current_at exit)'!AA43,"")),""), IF($A43&lt;&gt;"",IF(IFERROR('7. Position (current_at exit)'!AA43,"")="", "",IFERROR('7. Position (current_at exit)'!AA43,"")),""))</f>
        <v/>
      </c>
      <c r="CW43" s="16" t="str">
        <f>IF($D43="Fully Exited",IF($A43&lt;&gt;"",IF(IFERROR('7. Position (current_at exit)'!AB43,"")="", "",IFERROR('7. Position (current_at exit)'!AB43,"")),""), IF($A43&lt;&gt;"",IF(IFERROR('7. Position (current_at exit)'!AB43,"")="", "",IFERROR('7. Position (current_at exit)'!AB43,"")),""))</f>
        <v/>
      </c>
      <c r="CX43" s="360" t="str">
        <f>IF($A43&lt;&gt;"",IF(IFERROR('7. Position (current_at exit)'!AC43,"")="", "",IFERROR('7. Position (current_at exit)'!AC43,"")),"")</f>
        <v/>
      </c>
      <c r="CY43" s="16" t="str">
        <f>IF($D43&lt;&gt;"Pending, Subsequently Closed",IF($A43&lt;&gt;"",IF(IFERROR('7. Position (current_at exit)'!AD43,"")="", "Mandatory: Tab 7",IFERROR('7. Position (current_at exit)'!AD43,"")),""), IF($A43&lt;&gt;"",IF(IFERROR('7. Position (current_at exit)'!AD43,"")="", "",IFERROR('7. Position (current_at exit)'!AD43,"")),""))</f>
        <v/>
      </c>
      <c r="CZ43" s="187" t="str">
        <f>IF($A43&lt;&gt;"",IF(IFERROR('7. Position (current_at exit)'!AE43,"")="", "",IFERROR('7. Position (current_at exit)'!AE43,"")),"")</f>
        <v/>
      </c>
      <c r="DA43" s="76" t="str">
        <f>IF($A43&lt;&gt;"",IF(IFERROR('7. Position (current_at exit)'!AF43,"")="", "",IFERROR('7. Position (current_at exit)'!AF43,"")),"")</f>
        <v/>
      </c>
      <c r="DB43" s="239" t="str">
        <f>IF($A43&lt;&gt;"",IF(IFERROR('7. Position (current_at exit)'!AG43,"")="", "",IFERROR('7. Position (current_at exit)'!AG43,"")),"")</f>
        <v/>
      </c>
      <c r="DC43" s="165" t="str">
        <f>IF($A43&lt;&gt;"",IF(IFERROR('7. Position (current_at exit)'!AH43,"")="", "",IFERROR('7. Position (current_at exit)'!AH43,"")),"")</f>
        <v/>
      </c>
      <c r="DD43" s="165" t="str">
        <f>IF($A43&lt;&gt;"",IF(IFERROR('7. Position (current_at exit)'!AI43,"")="", "",IFERROR('7. Position (current_at exit)'!AI43,"")),"")</f>
        <v/>
      </c>
      <c r="DE43" s="360" t="str">
        <f>IF($A43&lt;&gt;"",IF(IFERROR('7. Position (current_at exit)'!AJ43,"")="", "",IFERROR('7. Position (current_at exit)'!AJ43,"")),"")</f>
        <v/>
      </c>
      <c r="DF43" s="16" t="str">
        <f>IF($A43&lt;&gt;"",IF(IFERROR('7. Position (current_at exit)'!AK43,"")="", "",IFERROR('7. Position (current_at exit)'!AK43,"")),"")</f>
        <v/>
      </c>
      <c r="DG43" s="187" t="str">
        <f>IF($A43&lt;&gt;"",IF(IFERROR('7. Position (current_at exit)'!AL43,"")="", "",IFERROR('7. Position (current_at exit)'!AL43,"")),"")</f>
        <v/>
      </c>
      <c r="DH43" s="76" t="str">
        <f>IF($A43&lt;&gt;"",IF(IFERROR('7. Position (current_at exit)'!AM43,"")="", "",IFERROR('7. Position (current_at exit)'!AM43,"")),"")</f>
        <v/>
      </c>
      <c r="DI43" s="239" t="str">
        <f>IF($A43&lt;&gt;"",IF(IFERROR('7. Position (current_at exit)'!AN43,"")="", "",IFERROR('7. Position (current_at exit)'!AN43,"")),"")</f>
        <v/>
      </c>
      <c r="DJ43" s="165" t="str">
        <f>IF($A43&lt;&gt;"",IF(IFERROR('7. Position (current_at exit)'!AO43,"")="", "",IFERROR('7. Position (current_at exit)'!AO43,"")),"")</f>
        <v/>
      </c>
      <c r="DK43" s="165" t="str">
        <f>IF($A43&lt;&gt;"",IF(IFERROR('7. Position (current_at exit)'!AP43,"")="", "",IFERROR('7. Position (current_at exit)'!AP43,"")),"")</f>
        <v/>
      </c>
      <c r="DL43" s="360" t="str">
        <f>IF($A43&lt;&gt;"",IF(IFERROR('7. Position (current_at exit)'!AQ43,"")="", "",IFERROR('7. Position (current_at exit)'!AQ43,"")),"")</f>
        <v/>
      </c>
      <c r="DM43" s="17" t="str">
        <f>IF(OR($F43="Equity - Publicly Traded", $F43="Equity - Private"), IF($A43&lt;&gt;"",IF(IFERROR('6. Position (at entry)'!N43,"")="", "Mandatory: Tab 6",IFERROR('6. Position (at entry)'!N43,"")),""), IF($A43&lt;&gt;"",IF(IFERROR('6. Position (at entry)'!N43,"")="", "",IFERROR('6. Position (at entry)'!N43,"")),""))</f>
        <v/>
      </c>
      <c r="DN43" s="17" t="str">
        <f>IF(OR($F43="Equity - Publicly Traded", $F43="Equity - Private"), IF($A43&lt;&gt;"",IF(IFERROR('6. Position (at entry)'!O43,"")="", "Mandatory: Tab 6",IFERROR('6. Position (at entry)'!O43,"")),""), IF($A43&lt;&gt;"",IF(IFERROR('6. Position (at entry)'!O43,"")="", "",IFERROR('6. Position (at entry)'!O43,"")),""))</f>
        <v/>
      </c>
      <c r="DO43" s="17" t="str">
        <f>IF(OR($F43="Equity - Publicly Traded", $F43="Equity - Private"), IF($A43&lt;&gt;"",IF(IFERROR('6. Position (at entry)'!P43,"")="", "Mandatory: Tab 6",IFERROR('6. Position (at entry)'!P43,"")),""), IF($A43&lt;&gt;"",IF(IFERROR('6. Position (at entry)'!P43,"")="", "",IFERROR('6. Position (at entry)'!P43,"")),""))</f>
        <v/>
      </c>
      <c r="DP43" s="17" t="str">
        <f>IF(OR($F43="Equity - Publicly Traded", $F43="Equity - Private"), IF($A43&lt;&gt;"",IF(IFERROR('6. Position (at entry)'!Q43,"")="", "Mandatory: Tab 6",IFERROR('6. Position (at entry)'!Q43,"")),""), IF($A43&lt;&gt;"",IF(IFERROR('6. Position (at entry)'!Q43,"")="", "",IFERROR('6. Position (at entry)'!Q43,"")),""))</f>
        <v/>
      </c>
      <c r="DQ43" s="18" t="str">
        <f>IF(OR($F43="Equity - Publicly Traded", $F43="Equity - Private"), IF($A43&lt;&gt;"",IF(IFERROR('6. Position (at entry)'!R43,"")="", "Mandatory: Tab 6",IFERROR('6. Position (at entry)'!R43,"")),""), IF($A43&lt;&gt;"",IF(IFERROR('6. Position (at entry)'!R43,"")="", "",IFERROR('6. Position (at entry)'!R43,"")),""))</f>
        <v/>
      </c>
      <c r="DR43" s="18" t="str">
        <f>IF(OR($F43="Equity - Publicly Traded", $F43="Equity - Private"), IF($A43&lt;&gt;"",IF(IFERROR('6. Position (at entry)'!S43,"")="", "Mandatory: Tab 6",IFERROR('6. Position (at entry)'!S43,"")),""), IF($A43&lt;&gt;"",IF(IFERROR('6. Position (at entry)'!S43,"")="", "",IFERROR('6. Position (at entry)'!S43,"")),""))</f>
        <v/>
      </c>
      <c r="DS43" s="17" t="str">
        <f>IF(OR($F43="Equity - Publicly Traded", $F43="Equity - Private"), IF($A43&lt;&gt;"",IF(IFERROR('6. Position (at entry)'!T43,"")="", "Mandatory: Tab 6",IFERROR('6. Position (at entry)'!T43,"")),""), IF($A43&lt;&gt;"",IF(IFERROR('6. Position (at entry)'!T43,"")="", "",IFERROR('6. Position (at entry)'!T43,"")),""))</f>
        <v/>
      </c>
      <c r="DT43" s="16" t="str">
        <f>IF(OR($F43="Equity - Publicly Traded", $F43="Equity - Private"), IF($A43&lt;&gt;"",IF(IFERROR('6. Position (at entry)'!U43,"")="", "Mandatory: Tab 6",IFERROR('6. Position (at entry)'!U43,"")),""), IF($A43&lt;&gt;"",IF(IFERROR('6. Position (at entry)'!U43,"")="", "",IFERROR('6. Position (at entry)'!U43,"")),""))</f>
        <v/>
      </c>
      <c r="DU43" s="16" t="str">
        <f>IF(OR($F43="Equity - Publicly Traded", $F43="Equity - Private"), IF($A43&lt;&gt;"",IF(IFERROR('6. Position (at entry)'!V43,"")="", "",IFERROR('6. Position (at entry)'!V43,"")),""), IF($A43&lt;&gt;"",IF(IFERROR('6. Position (at entry)'!V43,"")="", "",IFERROR('6. Position (at entry)'!V43,"")),""))</f>
        <v/>
      </c>
      <c r="DV43" s="239" t="str">
        <f>IF(OR($F43="Equity - Publicly Traded", $F43="Equity - Private"), IF($A43&lt;&gt;"",IF(IFERROR('6. Position (at entry)'!W43,"")="", "",IFERROR('6. Position (at entry)'!W43,"")),""), IF($A43&lt;&gt;"",IF(IFERROR('6. Position (at entry)'!W43,"")="", "",IFERROR('6. Position (at entry)'!W43,"")),""))</f>
        <v/>
      </c>
      <c r="DW43" s="239" t="str">
        <f>IF(OR($F43="Equity - Publicly Traded", $F43="Equity - Private"), IF($A43&lt;&gt;"",IF(IFERROR('6. Position (at entry)'!X43,"")="", "",IFERROR('6. Position (at entry)'!X43,"")),""), IF($A43&lt;&gt;"",IF(IFERROR('6. Position (at entry)'!X43,"")="", "",IFERROR('6. Position (at entry)'!X43,"")),""))</f>
        <v/>
      </c>
      <c r="DX43" s="239" t="str">
        <f>IF(OR($F43="Equity - Publicly Traded", $F43="Equity - Private"), IF($A43&lt;&gt;"",IF(IFERROR('6. Position (at entry)'!Y43,"")="", "",IFERROR('6. Position (at entry)'!Y43,"")),""), IF($A43&lt;&gt;"",IF(IFERROR('6. Position (at entry)'!Y43,"")="", "",IFERROR('6. Position (at entry)'!Y43,"")),""))</f>
        <v/>
      </c>
      <c r="DY43" s="360" t="str">
        <f>IF($A43&lt;&gt;"",IF(IFERROR('6. Position (at entry)'!Z43,"")="", "",IFERROR('6. Position (at entry)'!Z43,"")),"")</f>
        <v/>
      </c>
      <c r="DZ43" s="76" t="str">
        <f>IF($A43&lt;&gt;"",IF(IFERROR('6. Position (at entry)'!AA43,"")="", "",IFERROR('6. Position (at entry)'!AA43,"")),"")</f>
        <v/>
      </c>
      <c r="EA43" s="76" t="str">
        <f>IF($A43&lt;&gt;"",IF(IFERROR('6. Position (at entry)'!AB43,"")="", "",IFERROR('6. Position (at entry)'!AB43,"")),"")</f>
        <v/>
      </c>
      <c r="EB43" s="78" t="str">
        <f>IF($A43&lt;&gt;"",IF(IFERROR('6. Position (at entry)'!AC43,"")="", "",IFERROR('6. Position (at entry)'!AC43,"")),"")</f>
        <v/>
      </c>
      <c r="EC43" s="78" t="str">
        <f>IF($A43&lt;&gt;"",IF(IFERROR('6. Position (at entry)'!AD43,"")="", "",IFERROR('6. Position (at entry)'!AD43,"")),"")</f>
        <v/>
      </c>
      <c r="ED43" s="226" t="str">
        <f>IF($A43&lt;&gt;"",IF(IFERROR('6. Position (at entry)'!AE43,"")="", "",IFERROR('6. Position (at entry)'!AE43,"")),"")</f>
        <v/>
      </c>
      <c r="EE43" s="80" t="str">
        <f>IF($A43&lt;&gt;"",IF(IFERROR('6. Position (at entry)'!AF43,"")="", "",IFERROR('6. Position (at entry)'!AF43,"")),"")</f>
        <v/>
      </c>
      <c r="EF43" s="80" t="str">
        <f>IF($A43&lt;&gt;"",IF(IFERROR('6. Position (at entry)'!AG43,"")="", "",IFERROR('6. Position (at entry)'!AG43,"")),"")</f>
        <v/>
      </c>
      <c r="EG43" s="80" t="str">
        <f>IF($A43&lt;&gt;"",IF(IFERROR('6. Position (at entry)'!AH43,"")="", "",IFERROR('6. Position (at entry)'!AH43,"")),"")</f>
        <v/>
      </c>
      <c r="EH43" s="360" t="str">
        <f>IF($A43&lt;&gt;"",IF(IFERROR('6. Position (at entry)'!AI43,"")="", "",IFERROR('6. Position (at entry)'!AI43,"")),"")</f>
        <v/>
      </c>
    </row>
    <row r="44" spans="1:138" ht="15" customHeight="1" x14ac:dyDescent="0.2">
      <c r="A44" s="16" t="str">
        <f>IF(ISBLANK('6. Position (at entry)'!A44), "", '6. Position (at entry)'!A44)</f>
        <v/>
      </c>
      <c r="B44" s="347" t="str">
        <f>IF($A44&lt;&gt;"",IF(IFERROR('6. Position (at entry)'!B44,"")="", "Mandatory: Tab 6",IFERROR('6. Position (at entry)'!B44,"")),"")</f>
        <v/>
      </c>
      <c r="C44" s="16" t="str">
        <f>IF($A44&lt;&gt;"",IF(IFERROR(VLOOKUP($A44, '4. Company (at entry)'!$1:$1048576,2,FALSE),"")="","Mandatory: Tab 4",IFERROR(VLOOKUP($A44, '4. Company (at entry)'!$1:$1048576,2,FALSE),"")), "")</f>
        <v/>
      </c>
      <c r="D44" s="16" t="str">
        <f>IF($A44&lt;&gt;"",IF(IFERROR('7. Position (current_at exit)'!D44,"")="", "Mandatory: Tab 7",IFERROR('7. Position (current_at exit)'!D44,"")),"")</f>
        <v/>
      </c>
      <c r="E44" s="16" t="str">
        <f>IF($A44&lt;&gt;"",IF(IFERROR('7. Position (current_at exit)'!E44,"")="", "Mandatory: Tab 7",IFERROR('7. Position (current_at exit)'!E44,"")),"")</f>
        <v/>
      </c>
      <c r="F44" s="16" t="str">
        <f>IF($A44&lt;&gt;"",IF(IFERROR('6. Position (at entry)'!D44,"")="", "Mandatory: Tab 6",IFERROR('6. Position (at entry)'!D44,"")),"")</f>
        <v/>
      </c>
      <c r="G44" s="16" t="str">
        <f>IF($A44&lt;&gt;"",IF(IFERROR('6. Position (at entry)'!E44,"")="", "Mandatory: Tab 6",IFERROR('6. Position (at entry)'!E44,"")),"")</f>
        <v/>
      </c>
      <c r="H44" s="16" t="str">
        <f>IF($A44&lt;&gt;"",IF(IFERROR('6. Position (at entry)'!F44,"")="", "Mandatory: Tab 6",IFERROR('6. Position (at entry)'!F44,"")),"")</f>
        <v/>
      </c>
      <c r="I44" s="16" t="str">
        <f>IF($A44&lt;&gt;"",IF(IFERROR('6. Position (at entry)'!G44,"")="", "Mandatory: Tab 6",IFERROR('6. Position (at entry)'!G44,"")),"")</f>
        <v/>
      </c>
      <c r="J44" s="16" t="str">
        <f>IF($A44&lt;&gt;"",IF(IFERROR('6. Position (at entry)'!H44,"")="", "Mandatory: Tab 6",IFERROR('6. Position (at entry)'!H44,"")),"")</f>
        <v/>
      </c>
      <c r="K44" s="159" t="str">
        <f>IF($A44&lt;&gt;"",IF(IFERROR('6. Position (at entry)'!I44,"")="", "Mandatory: Tab 6",IFERROR('6. Position (at entry)'!I44,"")),"")</f>
        <v/>
      </c>
      <c r="L44" s="16" t="str">
        <f>IF($A44&lt;&gt;"",IF(IFERROR('6. Position (at entry)'!J44,"")="", "Mandatory: Tab 6",IFERROR('6. Position (at entry)'!J44,"")),"")</f>
        <v/>
      </c>
      <c r="M44" s="16" t="str">
        <f>IF($A44&lt;&gt;"",IF(IFERROR('6. Position (at entry)'!K44,"")="", "Mandatory: Tab 6",IFERROR('6. Position (at entry)'!K44,"")),"")</f>
        <v/>
      </c>
      <c r="N44" s="16" t="str">
        <f>IF($A44&lt;&gt;"",IF(IFERROR('6. Position (at entry)'!L44,"")="", "",IFERROR('6. Position (at entry)'!L44,"")),"")</f>
        <v/>
      </c>
      <c r="O44" s="360" t="str">
        <f>IF($A44&lt;&gt;"",IF(IFERROR('6. Position (at entry)'!M44,"")="", "",IFERROR('6. Position (at entry)'!M44,"")),"")</f>
        <v/>
      </c>
      <c r="P44" s="16" t="str">
        <f>IF($A44&lt;&gt;"",IF(IFERROR(VLOOKUP($A44,'5. Company (current_at exit)'!$1:$1048576,3,FALSE),"")="","",IFERROR(VLOOKUP($A44,'5. Company (current_at exit)'!$1:$1048576,3,FALSE),"")), "")</f>
        <v/>
      </c>
      <c r="Q44" s="16" t="str">
        <f>IF($A44&lt;&gt;"",IF(IFERROR(VLOOKUP($A44,'5. Company (current_at exit)'!$1:$1048576,4,FALSE),"")="","",IFERROR(VLOOKUP($A44,'5. Company (current_at exit)'!$1:$1048576,4,FALSE),"")), "")</f>
        <v/>
      </c>
      <c r="R44" s="16" t="str">
        <f>IF($A44&lt;&gt;"",IF(IFERROR(VLOOKUP($A44,'5. Company (current_at exit)'!$1:$1048576,5,FALSE),"")="","",IFERROR(VLOOKUP($A44,'5. Company (current_at exit)'!$1:$1048576,5,FALSE),"")), "")</f>
        <v/>
      </c>
      <c r="S44" s="16" t="str">
        <f>IF($A44&lt;&gt;"",IF(IFERROR(VLOOKUP($A44,'5. Company (current_at exit)'!$1:$1048576,6,FALSE),"")="","",IFERROR(VLOOKUP($A44,'5. Company (current_at exit)'!$1:$1048576,6,FALSE),"")), "")</f>
        <v/>
      </c>
      <c r="T44" s="16" t="str">
        <f>IF($A44&lt;&gt;"",IF(IFERROR(VLOOKUP($A44,'5. Company (current_at exit)'!$1:$1048576,7,FALSE),"")="","Mandatory: Tab 5",IFERROR(VLOOKUP($A44,'5. Company (current_at exit)'!$1:$1048576,7,FALSE),"")), "")</f>
        <v/>
      </c>
      <c r="U44" s="72" t="str">
        <f>IF($A44&lt;&gt;"",IF(IFERROR(VLOOKUP($A44,'5. Company (current_at exit)'!$1:$1048576,8,FALSE),"")="","Mandatory: Tab 5",IFERROR(VLOOKUP($A44,'5. Company (current_at exit)'!$1:$1048576,8,FALSE),"")), "")</f>
        <v/>
      </c>
      <c r="V44" s="16" t="str">
        <f>IF($A44&lt;&gt;"",IF(IFERROR(VLOOKUP($A44,'5. Company (current_at exit)'!$1:$1048576,9,FALSE),"")="","",IFERROR(VLOOKUP($A44,'5. Company (current_at exit)'!$1:$1048576,9,FALSE),"")), "")</f>
        <v/>
      </c>
      <c r="W44" s="16" t="str">
        <f>IF($A44&lt;&gt;"",IF(IFERROR(VLOOKUP($A44,'5. Company (current_at exit)'!$1:$1048576,10,FALSE),"")="","Mandatory: Tab 5",IFERROR(VLOOKUP($A44,'5. Company (current_at exit)'!$1:$1048576,10,FALSE),"")), "")</f>
        <v/>
      </c>
      <c r="X44" s="73" t="str">
        <f>IF($A44&lt;&gt;"",IF(IFERROR(VLOOKUP($A44,'5. Company (current_at exit)'!$1:$1048576,11,FALSE),"")="","Mandatory: Tab 5",IFERROR(VLOOKUP($A44,'5. Company (current_at exit)'!$1:$1048576,11,FALSE),"")), "")</f>
        <v/>
      </c>
      <c r="Y44" s="73" t="str">
        <f>IF($A44&lt;&gt;"",IF(IFERROR(VLOOKUP($A44,'5. Company (current_at exit)'!$1:$1048576,12,FALSE),"")="","",IFERROR(VLOOKUP($A44,'5. Company (current_at exit)'!$1:$1048576,12,FALSE),"")), "")</f>
        <v/>
      </c>
      <c r="Z44" s="73" t="str">
        <f>IF($A44&lt;&gt;"",IF(IFERROR(VLOOKUP($A44,'5. Company (current_at exit)'!$1:$1048576,13,FALSE),"")="","",IFERROR(VLOOKUP($A44,'5. Company (current_at exit)'!$1:$1048576,13,FALSE),"")), "")</f>
        <v/>
      </c>
      <c r="AA44" s="16" t="str">
        <f>IF($A44&lt;&gt;"",IF(IFERROR(VLOOKUP($A44,'5. Company (current_at exit)'!$1:$1048576,14,FALSE),"")="","Mandatory: Tab 5",IFERROR(VLOOKUP($A44,'5. Company (current_at exit)'!$1:$1048576,14,FALSE),"")), "")</f>
        <v/>
      </c>
      <c r="AB44" s="16" t="str">
        <f>IF($A44&lt;&gt;"",IF(IFERROR(VLOOKUP($A44,'5. Company (current_at exit)'!$1:$1048576,15,FALSE),"")="","Mandatory: Tab 5",IFERROR(VLOOKUP($A44,'5. Company (current_at exit)'!$1:$1048576,15,FALSE),"")), "")</f>
        <v/>
      </c>
      <c r="AC44" s="76" t="str">
        <f>IF($A44&lt;&gt;"",IF(IFERROR(VLOOKUP($A44,'5. Company (current_at exit)'!$1:$1048576,16,FALSE),"")="","",IFERROR(VLOOKUP($A44,'5. Company (current_at exit)'!$1:$1048576,16,FALSE),"")), "")</f>
        <v/>
      </c>
      <c r="AD44" s="16" t="str">
        <f>IF($A44&lt;&gt;"",IF(IFERROR(VLOOKUP($A44,'5. Company (current_at exit)'!$1:$1048576,17,FALSE),"")="","",IFERROR(VLOOKUP($A44,'5. Company (current_at exit)'!$1:$1048576,17,FALSE),"")), "")</f>
        <v/>
      </c>
      <c r="AE44" s="401" t="str">
        <f>IF($A44&lt;&gt;"",IF(IFERROR(VLOOKUP($A44,'5. Company (current_at exit)'!$1:$1048576,18,FALSE),"")="","",IFERROR(VLOOKUP($A44,'5. Company (current_at exit)'!$1:$1048576,18,FALSE),"")), "")</f>
        <v/>
      </c>
      <c r="AF44" s="16" t="str">
        <f>IF($A44&lt;&gt;"",IF(IFERROR(VLOOKUP($A44,'5. Company (current_at exit)'!$1:$1048576,19,FALSE),"")="","Mandatory: Tab 5",IFERROR(VLOOKUP($A44,'5. Company (current_at exit)'!$1:$1048576,19,FALSE),"")), "")</f>
        <v/>
      </c>
      <c r="AG44" s="159" t="str">
        <f>IF($AF44="Yes",IF($A44&lt;&gt;"",IF(IFERROR(VLOOKUP($A44,'5. Company (current_at exit)'!$1:$1048576,20,FALSE),"")="","Mandatory: Tab 5",IFERROR(VLOOKUP($A44,'5. Company (current_at exit)'!$1:$1048576,20,FALSE),"")), ""),IF($A44&lt;&gt;"",IF(IFERROR(VLOOKUP($A44,'5. Company (current_at exit)'!$1:$1048576,20,FALSE),"")="","",IFERROR(VLOOKUP($A44,'5. Company (current_at exit)'!$1:$1048576,20,FALSE),"")), ""))</f>
        <v/>
      </c>
      <c r="AH44" s="159" t="str">
        <f>IF($AF44="Yes",IF($A44&lt;&gt;"",IF(IFERROR(VLOOKUP($A44,'5. Company (current_at exit)'!$1:$1048576,21,FALSE),"")="","Mandatory: Tab 5",IFERROR(VLOOKUP($A44,'5. Company (current_at exit)'!$1:$1048576,21,FALSE),"")), ""),IF($A44&lt;&gt;"",IF(IFERROR(VLOOKUP($A44,'5. Company (current_at exit)'!$1:$1048576,21,FALSE),"")="","",IFERROR(VLOOKUP($A44,'5. Company (current_at exit)'!$1:$1048576,21,FALSE),"")), ""))</f>
        <v/>
      </c>
      <c r="AI44" s="69" t="str">
        <f>IF($AF44="Yes",IF($A44&lt;&gt;"",IF(IFERROR(VLOOKUP($A44,'5. Company (current_at exit)'!$1:$1048576,22,FALSE),"")="","Mandatory: Tab 5",IFERROR(VLOOKUP($A44,'5. Company (current_at exit)'!$1:$1048576,22,FALSE),"")), ""),IF($A44&lt;&gt;"",IF(IFERROR(VLOOKUP($A44,'5. Company (current_at exit)'!$1:$1048576,22,FALSE),"")="","",IFERROR(VLOOKUP($A44,'5. Company (current_at exit)'!$1:$1048576,22,FALSE),"")), ""))</f>
        <v/>
      </c>
      <c r="AJ44" s="69" t="str">
        <f>IF($AF44="Yes",IF($A44&lt;&gt;"",IF(IFERROR(VLOOKUP($A44,'5. Company (current_at exit)'!$1:$1048576,23,FALSE),"")="","Mandatory: Tab 5",IFERROR(VLOOKUP($A44,'5. Company (current_at exit)'!$1:$1048576,23,FALSE),"")), ""),IF($A44&lt;&gt;"",IF(IFERROR(VLOOKUP($A44,'5. Company (current_at exit)'!$1:$1048576,23,FALSE),"")="","",IFERROR(VLOOKUP($A44,'5. Company (current_at exit)'!$1:$1048576,23,FALSE),"")), ""))</f>
        <v/>
      </c>
      <c r="AK44" s="159" t="str">
        <f>IF($AF44="Yes",IF($A44&lt;&gt;"",IF(IFERROR(VLOOKUP($A44,'5. Company (current_at exit)'!$1:$1048576,24,FALSE),"")="","",IFERROR(VLOOKUP($A44,'5. Company (current_at exit)'!$1:$1048576,24,FALSE),"")), ""),IF($A44&lt;&gt;"",IF(IFERROR(VLOOKUP($A44,'5. Company (current_at exit)'!$1:$1048576,24,FALSE),"")="","",IFERROR(VLOOKUP($A44,'5. Company (current_at exit)'!$1:$1048576,24,FALSE),"")), ""))</f>
        <v/>
      </c>
      <c r="AL44" s="403" t="str">
        <f>IF($A44&lt;&gt;"",IF(IFERROR(VLOOKUP($A44,'5. Company (current_at exit)'!$1:$1048576,25,FALSE),"")="","",IFERROR(VLOOKUP($A44,'5. Company (current_at exit)'!$1:$1048576,25,FALSE),"")), "")</f>
        <v/>
      </c>
      <c r="AM44" s="17" t="str">
        <f>IF($A44&lt;&gt;"",IF(IFERROR(VLOOKUP($A44,'5. Company (current_at exit)'!$1:$1048576,26,FALSE),"")="","Mandatory: Tab 5",IFERROR(VLOOKUP($A44,'5. Company (current_at exit)'!$1:$1048576,26,FALSE),"")), "")</f>
        <v/>
      </c>
      <c r="AN44" s="17" t="str">
        <f>IF($A44&lt;&gt;"",IF(IFERROR(VLOOKUP($A44,'5. Company (current_at exit)'!$1:$1048576,27,FALSE),"")="","Mandatory: Tab 5",IFERROR(VLOOKUP($A44,'5. Company (current_at exit)'!$1:$1048576,27,FALSE),"")), "")</f>
        <v/>
      </c>
      <c r="AO44" s="17" t="str">
        <f>IF($A44&lt;&gt;"",IF(IFERROR(VLOOKUP($A44,'5. Company (current_at exit)'!$1:$1048576,28,FALSE),"")="","Mandatory: Tab 5",IFERROR(VLOOKUP($A44,'5. Company (current_at exit)'!$1:$1048576,28,FALSE),"")), "")</f>
        <v/>
      </c>
      <c r="AP44" s="17" t="str">
        <f>IF($A44&lt;&gt;"",IF(IFERROR(VLOOKUP($A44,'5. Company (current_at exit)'!$1:$1048576,29,FALSE),"")="","Mandatory: Tab 5",IFERROR(VLOOKUP($A44,'5. Company (current_at exit)'!$1:$1048576,29,FALSE),"")), "")</f>
        <v/>
      </c>
      <c r="AQ44" s="17" t="str">
        <f>IF($A44&lt;&gt;"",IF(IFERROR(VLOOKUP($A44,'5. Company (current_at exit)'!$1:$1048576,30,FALSE),"")="","Mandatory: Tab 5",IFERROR(VLOOKUP($A44,'5. Company (current_at exit)'!$1:$1048576,30,FALSE),"")), "")</f>
        <v/>
      </c>
      <c r="AR44" s="17" t="str">
        <f>IF($A44&lt;&gt;"",IF(IFERROR(VLOOKUP($A44,'5. Company (current_at exit)'!$1:$1048576,31,FALSE),"")="","Mandatory: Tab 5",IFERROR(VLOOKUP($A44,'5. Company (current_at exit)'!$1:$1048576,31,FALSE),"")), "")</f>
        <v/>
      </c>
      <c r="AS44" s="17" t="str">
        <f>IF($A44&lt;&gt;"",IF(IFERROR(VLOOKUP($A44,'5. Company (current_at exit)'!$1:$1048576,32,FALSE),"")="","Mandatory: Tab 5",IFERROR(VLOOKUP($A44,'5. Company (current_at exit)'!$1:$1048576,32,FALSE),"")), "")</f>
        <v/>
      </c>
      <c r="AT44" s="17" t="str">
        <f>IF($A44&lt;&gt;"",IF(IFERROR(VLOOKUP($A44,'5. Company (current_at exit)'!$1:$1048576,33,FALSE),"")="","Mandatory: Tab 5",IFERROR(VLOOKUP($A44,'5. Company (current_at exit)'!$1:$1048576,33,FALSE),"")), "")</f>
        <v/>
      </c>
      <c r="AU44" s="17" t="str">
        <f>IF($A44&lt;&gt;"",IF(IFERROR(VLOOKUP($A44,'5. Company (current_at exit)'!$1:$1048576,34,FALSE),"")="","",IFERROR(VLOOKUP($A44,'5. Company (current_at exit)'!$1:$1048576,34,FALSE),"")), "")</f>
        <v/>
      </c>
      <c r="AV44" s="241" t="str">
        <f>IF($A44&lt;&gt;"",IF(IFERROR(VLOOKUP($A44,'5. Company (current_at exit)'!$1:$1048576,35,FALSE),"")="","",IFERROR(VLOOKUP($A44,'5. Company (current_at exit)'!$1:$1048576,35,FALSE),"")), "")</f>
        <v/>
      </c>
      <c r="AW44" s="17" t="str">
        <f>IF($D44="Fully Exited",IF($A44&lt;&gt;"",IF(IFERROR(VLOOKUP($A44,'5. Company (current_at exit)'!$1:$1048576,36,FALSE),"")="","",IFERROR(VLOOKUP($A44,'5. Company (current_at exit)'!$1:$1048576,36,FALSE),"")), ""),IF($A44&lt;&gt;"",IF(IFERROR(VLOOKUP($A44,'5. Company (current_at exit)'!$1:$1048576,36,FALSE),"")="","",IFERROR(VLOOKUP($A44,'5. Company (current_at exit)'!$1:$1048576,36,FALSE),"")), ""))</f>
        <v/>
      </c>
      <c r="AX44" s="239" t="str">
        <f>IF($A44&lt;&gt;"",IF(IFERROR(VLOOKUP($A44,'5. Company (current_at exit)'!$1:$1048576,37,FALSE),"")="","",IFERROR(VLOOKUP($A44,'5. Company (current_at exit)'!$1:$1048576,37,FALSE),"")), "")</f>
        <v/>
      </c>
      <c r="AY44" s="204" t="str">
        <f>IF($A44&lt;&gt;"",IF(IFERROR(VLOOKUP($A44,'5. Company (current_at exit)'!$1:$1048576,38,FALSE),"")="","",IFERROR(VLOOKUP($A44,'5. Company (current_at exit)'!$1:$1048576,38,FALSE),"")), "")</f>
        <v/>
      </c>
      <c r="AZ44" s="244" t="str">
        <f>IF($A44&lt;&gt;"",IF(IFERROR(VLOOKUP($A44,'5. Company (current_at exit)'!$1:$1048576,39,FALSE),"")="","",IFERROR(VLOOKUP($A44,'5. Company (current_at exit)'!$1:$1048576,39,FALSE),"")), "")</f>
        <v/>
      </c>
      <c r="BA44" s="244" t="str">
        <f>IF($A44&lt;&gt;"",IF(IFERROR(VLOOKUP($A44,'5. Company (current_at exit)'!$1:$1048576,40,FALSE),"")="","",IFERROR(VLOOKUP($A44,'5. Company (current_at exit)'!$1:$1048576,40,FALSE),"")), "")</f>
        <v/>
      </c>
      <c r="BB44" s="244" t="str">
        <f>IF($A44&lt;&gt;"",IF(IFERROR(VLOOKUP($A44,'5. Company (current_at exit)'!$1:$1048576,41,FALSE),"")="","",IFERROR(VLOOKUP($A44,'5. Company (current_at exit)'!$1:$1048576,41,FALSE),"")), "")</f>
        <v/>
      </c>
      <c r="BC44" s="76" t="str">
        <f>IF($A44&lt;&gt;"",IF(IFERROR(VLOOKUP($A44,'5. Company (current_at exit)'!$1:$1048576,42,FALSE),"")="","",IFERROR(VLOOKUP($A44,'5. Company (current_at exit)'!$1:$1048576,42,FALSE),"")), "")</f>
        <v/>
      </c>
      <c r="BD44" s="76" t="str">
        <f>IF($A44&lt;&gt;"",IF(IFERROR(VLOOKUP($A44,'5. Company (current_at exit)'!$1:$1048576,43,FALSE),"")="","",IFERROR(VLOOKUP($A44,'5. Company (current_at exit)'!$1:$1048576,43,FALSE),"")), "")</f>
        <v/>
      </c>
      <c r="BE44" s="239" t="str">
        <f>IF($A44&lt;&gt;"",IF(IFERROR(VLOOKUP($A44,'5. Company (current_at exit)'!$1:$1048576,44,FALSE),"")="","",IFERROR(VLOOKUP($A44,'5. Company (current_at exit)'!$1:$1048576,44,FALSE),"")), "")</f>
        <v/>
      </c>
      <c r="BF44" s="239" t="str">
        <f>IF($A44&lt;&gt;"",IF(IFERROR(VLOOKUP($A44,'5. Company (current_at exit)'!$1:$1048576,45,FALSE),"")="","",IFERROR(VLOOKUP($A44,'5. Company (current_at exit)'!$1:$1048576,45,FALSE),"")), "")</f>
        <v/>
      </c>
      <c r="BG44" s="239" t="str">
        <f>IF($A44&lt;&gt;"",IF(IFERROR(VLOOKUP($A44,'5. Company (current_at exit)'!$1:$1048576,46,FALSE),"")="","",IFERROR(VLOOKUP($A44,'5. Company (current_at exit)'!$1:$1048576,46,FALSE),"")), "")</f>
        <v/>
      </c>
      <c r="BH44" s="239" t="str">
        <f>IF($A44&lt;&gt;"",IF(IFERROR(VLOOKUP($A44,'5. Company (current_at exit)'!$1:$1048576,47,FALSE),"")="","",IFERROR(VLOOKUP($A44,'5. Company (current_at exit)'!$1:$1048576,47,FALSE),"")), "")</f>
        <v/>
      </c>
      <c r="BI44" s="239" t="str">
        <f>IF($A44&lt;&gt;"",IF(IFERROR(VLOOKUP($A44,'5. Company (current_at exit)'!$1:$1048576,48,FALSE),"")="","",IFERROR(VLOOKUP($A44,'5. Company (current_at exit)'!$1:$1048576,48,FALSE),"")), "")</f>
        <v/>
      </c>
      <c r="BJ44" s="360" t="str">
        <f>IF($A44&lt;&gt;"",IF(IFERROR(VLOOKUP($A44,'5. Company (current_at exit)'!$1:$1048576,49,FALSE),"")="","",IFERROR(VLOOKUP($A44,'5. Company (current_at exit)'!$1:$1048576,49,FALSE),"")), "")</f>
        <v/>
      </c>
      <c r="BK44" s="76" t="str">
        <f>IF($A44&lt;&gt;"",IF(IFERROR(VLOOKUP($A44,'5. Company (current_at exit)'!$1:$1048576,50,FALSE),"")="","Mandatory: Tab 5",IFERROR(VLOOKUP($A44,'5. Company (current_at exit)'!$1:$1048576,50,FALSE),"")), "")</f>
        <v/>
      </c>
      <c r="BL44" s="483" t="str">
        <f>IF($A44&lt;&gt;"",IF(IFERROR(VLOOKUP($A44,'5. Company (current_at exit)'!$1:$1048576,51,FALSE),"")="","Mandatory: Tab 5",IFERROR(VLOOKUP($A44,'5. Company (current_at exit)'!$1:$1048576,51,FALSE),"")), "")</f>
        <v/>
      </c>
      <c r="BM44" s="483" t="str">
        <f>IF($A44&lt;&gt;"",IF(IFERROR(VLOOKUP($A44,'5. Company (current_at exit)'!$1:$1048576,52,FALSE),"")="","Mandatory: Tab 5",IFERROR(VLOOKUP($A44,'5. Company (current_at exit)'!$1:$1048576,52,FALSE),"")), "")</f>
        <v/>
      </c>
      <c r="BN44" s="483" t="str">
        <f>IF($A44&lt;&gt;"",IF(IFERROR(VLOOKUP($A44,'5. Company (current_at exit)'!$1:$1048576,53,FALSE),"")="","Mandatory: Tab 5",IFERROR(VLOOKUP($A44,'5. Company (current_at exit)'!$1:$1048576,53,FALSE),"")), "")</f>
        <v/>
      </c>
      <c r="BO44" s="360" t="str">
        <f>IF($A44&lt;&gt;"",IF(IFERROR(VLOOKUP($A44,'5. Company (current_at exit)'!$1:$1048576,54,FALSE),"")="","",IFERROR(VLOOKUP($A44,'5. Company (current_at exit)'!$1:$1048576,54,FALSE),"")), "")</f>
        <v/>
      </c>
      <c r="BP44" s="17" t="str">
        <f>IF($A44&lt;&gt;"",IF(IFERROR(VLOOKUP($A44, '4. Company (at entry)'!$1:$1048576,3,FALSE),"")="","Mandatory: Tab 4",IFERROR(VLOOKUP($A44, '4. Company (at entry)'!$1:$1048576,3,FALSE),"")), "")</f>
        <v/>
      </c>
      <c r="BQ44" s="17" t="str">
        <f>IF($A44&lt;&gt;"",IF(IFERROR(VLOOKUP($A44, '4. Company (at entry)'!$1:$1048576,4,FALSE),"")="","Mandatory: Tab 4",IFERROR(VLOOKUP($A44, '4. Company (at entry)'!$1:$1048576,4,FALSE),"")), "")</f>
        <v/>
      </c>
      <c r="BR44" s="17" t="str">
        <f>IF($A44&lt;&gt;"",IF(IFERROR(VLOOKUP($A44, '4. Company (at entry)'!$1:$1048576,5,FALSE),"")="","Mandatory: Tab 4",IFERROR(VLOOKUP($A44, '4. Company (at entry)'!$1:$1048576,5,FALSE),"")), "")</f>
        <v/>
      </c>
      <c r="BS44" s="17" t="str">
        <f>IF($A44&lt;&gt;"",IF(IFERROR(VLOOKUP($A44, '4. Company (at entry)'!$1:$1048576,6,FALSE),"")="","Mandatory: Tab 4",IFERROR(VLOOKUP($A44, '4. Company (at entry)'!$1:$1048576,6,FALSE),"")), "")</f>
        <v/>
      </c>
      <c r="BT44" s="17" t="str">
        <f>IF($A44&lt;&gt;"",IF(IFERROR(VLOOKUP($A44, '4. Company (at entry)'!$1:$1048576,7,FALSE),"")="","Mandatory: Tab 4",IFERROR(VLOOKUP($A44, '4. Company (at entry)'!$1:$1048576,7,FALSE),"")), "")</f>
        <v/>
      </c>
      <c r="BU44" s="17" t="str">
        <f>IF($A44&lt;&gt;"",IF(IFERROR(VLOOKUP($A44, '4. Company (at entry)'!$1:$1048576,8,FALSE),"")="","Mandatory: Tab 4",IFERROR(VLOOKUP($A44, '4. Company (at entry)'!$1:$1048576,8,FALSE),"")), "")</f>
        <v/>
      </c>
      <c r="BV44" s="17" t="str">
        <f>IF($A44&lt;&gt;"",IF(IFERROR(VLOOKUP($A44, '4. Company (at entry)'!$1:$1048576,9,FALSE),"")="","Mandatory: Tab 4",IFERROR(VLOOKUP($A44, '4. Company (at entry)'!$1:$1048576,9,FALSE),"")), "")</f>
        <v/>
      </c>
      <c r="BW44" s="17" t="str">
        <f>IF($A44&lt;&gt;"",IF(IFERROR(VLOOKUP($A44, '4. Company (at entry)'!$1:$1048576,10,FALSE),"")="","",IFERROR(VLOOKUP($A44, '4. Company (at entry)'!$1:$1048576,10,FALSE),"")), "")</f>
        <v/>
      </c>
      <c r="BX44" s="208" t="str">
        <f>IF($A44&lt;&gt;"",IF(IFERROR(VLOOKUP($A44, '4. Company (at entry)'!$1:$1048576,11,FALSE),"")="","",IFERROR(VLOOKUP($A44, '4. Company (at entry)'!$1:$1048576,11,FALSE),"")), "")</f>
        <v/>
      </c>
      <c r="BY44" s="17" t="str">
        <f>IF($A44&lt;&gt;"",IF(IFERROR(VLOOKUP($A44, '4. Company (at entry)'!$1:$1048576,12,FALSE),"")="","",IFERROR(VLOOKUP($A44, '4. Company (at entry)'!$1:$1048576,12,FALSE),"")), "")</f>
        <v/>
      </c>
      <c r="BZ44" s="360" t="str">
        <f>IF($A44&lt;&gt;"",IF(IFERROR(VLOOKUP($A44, '4. Company (at entry)'!$1:$1048576,13,FALSE),"")="","",IFERROR(VLOOKUP($A44, '4. Company (at entry)'!$1:$1048576,13,FALSE),"")), "")</f>
        <v/>
      </c>
      <c r="CA44" s="17" t="str">
        <f>IF($A44&lt;&gt;"",IF(IFERROR('7. Position (current_at exit)'!F44,"")="", "Mandatory: Tab 7",IFERROR('7. Position (current_at exit)'!F44,"")),"")</f>
        <v/>
      </c>
      <c r="CB44" s="17" t="str">
        <f>IF($D44&lt;&gt;"Pending, Subsequently Closed",IF($A44&lt;&gt;"",IF(IFERROR('7. Position (current_at exit)'!G44,"")="", "Mandatory: Tab 7",IFERROR('7. Position (current_at exit)'!G44,"")),""), IF($A44&lt;&gt;"",IF(IFERROR('7. Position (current_at exit)'!G44,"")="", "",IFERROR('7. Position (current_at exit)'!G44,"")),""))</f>
        <v/>
      </c>
      <c r="CC44" s="17" t="str">
        <f>IF($D44&lt;&gt;"Pending, Subsequently Closed",IF($A44&lt;&gt;"",IF(IFERROR('7. Position (current_at exit)'!H44,"")="", "Mandatory: Tab 7",IFERROR('7. Position (current_at exit)'!H44,"")),""), IF($A44&lt;&gt;"",IF(IFERROR('7. Position (current_at exit)'!H44,"")="", "",IFERROR('7. Position (current_at exit)'!H44,"")),""))</f>
        <v/>
      </c>
      <c r="CD44" s="17" t="str">
        <f>IF($D44&lt;&gt;"Pending, Subsequently Closed",IF($A44&lt;&gt;"",IF(IFERROR('7. Position (current_at exit)'!I44,"")="", "Mandatory: Tab 7",IFERROR('7. Position (current_at exit)'!I44,"")),""), IF($A44&lt;&gt;"",IF(IFERROR('7. Position (current_at exit)'!I44,"")="", "",IFERROR('7. Position (current_at exit)'!I44,"")),""))</f>
        <v/>
      </c>
      <c r="CE44" s="17" t="str">
        <f>IF($D44&lt;&gt;"Pending, Subsequently Closed",IF($A44&lt;&gt;"",IF(IFERROR('7. Position (current_at exit)'!J44,"")="", "Mandatory: Tab 7",IFERROR('7. Position (current_at exit)'!J44,"")),""), IF($A44&lt;&gt;"",IF(IFERROR('7. Position (current_at exit)'!J44,"")="", "",IFERROR('7. Position (current_at exit)'!J44,"")),""))</f>
        <v/>
      </c>
      <c r="CF44" s="208" t="str">
        <f>IF($D44&lt;&gt;"Pending, Subsequently Closed",IF($A44&lt;&gt;"",IF(IFERROR('7. Position (current_at exit)'!K44,"")="", "Mandatory: Tab 7",IFERROR('7. Position (current_at exit)'!K44,"")),""), IF($A44&lt;&gt;"",IF(IFERROR('7. Position (current_at exit)'!K44,"")="", "",IFERROR('7. Position (current_at exit)'!K44,"")),""))</f>
        <v/>
      </c>
      <c r="CG44" s="186" t="str">
        <f>IF($D44&lt;&gt;"Pending, Subsequently Closed",IF($A44&lt;&gt;"",IF(IFERROR('7. Position (current_at exit)'!L44,"")="", "Mandatory: Tab 7",IFERROR('7. Position (current_at exit)'!L44,"")),""), IF($A44&lt;&gt;"",IF(IFERROR('7. Position (current_at exit)'!L44,"")="", "",IFERROR('7. Position (current_at exit)'!L44,"")),""))</f>
        <v/>
      </c>
      <c r="CH44" s="186" t="str">
        <f>IF($D44&lt;&gt;"Pending, Subsequently Closed",IF($A44&lt;&gt;"",IF(IFERROR('7. Position (current_at exit)'!M44,"")="", "Mandatory: Tab 7",IFERROR('7. Position (current_at exit)'!M44,"")),""), IF($A44&lt;&gt;"",IF(IFERROR('7. Position (current_at exit)'!M44,"")="", "",IFERROR('7. Position (current_at exit)'!M44,"")),""))</f>
        <v/>
      </c>
      <c r="CI44" s="186" t="str">
        <f>IF($D44&lt;&gt;"Pending, Subsequently Closed",IF($A44&lt;&gt;"",IF(IFERROR('7. Position (current_at exit)'!N44,"")="", "Mandatory: Tab 7",IFERROR('7. Position (current_at exit)'!N44,"")),""), IF($A44&lt;&gt;"",IF(IFERROR('7. Position (current_at exit)'!N44,"")="", "",IFERROR('7. Position (current_at exit)'!N44,"")),""))</f>
        <v/>
      </c>
      <c r="CJ44" s="408" t="str">
        <f>IF($D44&lt;&gt;"Pending, Subsequently Closed",IF($A44&lt;&gt;"",IF(IFERROR('7. Position (current_at exit)'!O44,"")="", "Mandatory: Tab 7",IFERROR('7. Position (current_at exit)'!O44,"")),""), IF($A44&lt;&gt;"",IF(IFERROR('7. Position (current_at exit)'!O44,"")="", "",IFERROR('7. Position (current_at exit)'!O44,"")),""))</f>
        <v/>
      </c>
      <c r="CK44" s="408" t="str">
        <f>IF($D44&lt;&gt;"Pending, Subsequently Closed",IF($A44&lt;&gt;"",IF(IFERROR('7. Position (current_at exit)'!P44,"")="", "Mandatory: Tab 7",IFERROR('7. Position (current_at exit)'!P44,"")),""), IF($A44&lt;&gt;"",IF(IFERROR('7. Position (current_at exit)'!P44,"")="", "",IFERROR('7. Position (current_at exit)'!P44,"")),""))</f>
        <v/>
      </c>
      <c r="CL44" s="360" t="str">
        <f>IF($A44&lt;&gt;"",IF(IFERROR('7. Position (current_at exit)'!Q44,"")="", "",IFERROR('7. Position (current_at exit)'!Q44,"")),"")</f>
        <v/>
      </c>
      <c r="CM44" s="18" t="str">
        <f>IF($F44&lt;&gt;"Debt",IF($A44&lt;&gt;"",IF(IFERROR('7. Position (current_at exit)'!R44,"")="", "Mandatory: Tab 7",IFERROR('7. Position (current_at exit)'!R44,"")),""), IF($A44&lt;&gt;"",IF(IFERROR('7. Position (current_at exit)'!R44,"")="", "",IFERROR('7. Position (current_at exit)'!R44,"")),""))</f>
        <v/>
      </c>
      <c r="CN44" s="18" t="str">
        <f>IF($F44&lt;&gt;"Debt",IF($A44&lt;&gt;"",IF(IFERROR('7. Position (current_at exit)'!S44,"")="", "Mandatory: Tab 7",IFERROR('7. Position (current_at exit)'!S44,"")),""), IF($A44&lt;&gt;"",IF(IFERROR('7. Position (current_at exit)'!S44,"")="", "",IFERROR('7. Position (current_at exit)'!S44,"")),""))</f>
        <v/>
      </c>
      <c r="CO44" s="17" t="str">
        <f>IF($F44&lt;&gt;"Debt",IF($A44&lt;&gt;"",IF(IFERROR('7. Position (current_at exit)'!T44,"")="", "Mandatory: Tab 7",IFERROR('7. Position (current_at exit)'!T44,"")),""), IF($A44&lt;&gt;"",IF(IFERROR('7. Position (current_at exit)'!T44,"")="", "",IFERROR('7. Position (current_at exit)'!T44,"")),""))</f>
        <v/>
      </c>
      <c r="CP44" s="17" t="str">
        <f>IF($A44&lt;&gt;"",IF(IFERROR('7. Position (current_at exit)'!U44,"")="", "Mandatory: Tab 7",IFERROR('7. Position (current_at exit)'!U44,"")),"")</f>
        <v/>
      </c>
      <c r="CQ44" s="17" t="str">
        <f>IF($F44&lt;&gt;"Debt",IF($A44&lt;&gt;"",IF(IFERROR('7. Position (current_at exit)'!V44,"")="", "Mandatory: Tab 7",IFERROR('7. Position (current_at exit)'!V44,"")),""), IF($A44&lt;&gt;"",IF(IFERROR('7. Position (current_at exit)'!V44,"")="", "",IFERROR('7. Position (current_at exit)'!V44,"")),""))</f>
        <v/>
      </c>
      <c r="CR44" s="16" t="str">
        <f>IF($F44&lt;&gt;"Debt",IF($A44&lt;&gt;"",IF(IFERROR('7. Position (current_at exit)'!W44,"")="", "",IFERROR('7. Position (current_at exit)'!W44,"")),""), IF($A44&lt;&gt;"",IF(IFERROR('7. Position (current_at exit)'!W44,"")="", "",IFERROR('7. Position (current_at exit)'!W44,"")),""))</f>
        <v/>
      </c>
      <c r="CS44" s="80" t="str">
        <f>IF($A44&lt;&gt;"",IF(IFERROR('7. Position (current_at exit)'!X44,"")="", "",IFERROR('7. Position (current_at exit)'!X44,"")),"")</f>
        <v/>
      </c>
      <c r="CT44" s="360" t="str">
        <f>IF($A44&lt;&gt;"",IF(IFERROR('7. Position (current_at exit)'!Y44,"")="", "",IFERROR('7. Position (current_at exit)'!Y44,"")),"")</f>
        <v/>
      </c>
      <c r="CU44" s="159" t="str">
        <f>IF(OR($D44="Fully Exited, No Escrow", $D44="Fully Exited, Escrow Pending", $D44="Fully Exited, Subsequently Closed"), IF($A44&lt;&gt;"",IF(IFERROR('7. Position (current_at exit)'!Z44,"")="", "Mandatory: Tab 7",IFERROR('7. Position (current_at exit)'!Z44,"")),""), IF($A44&lt;&gt;"",IF(IFERROR('7. Position (current_at exit)'!Z44,"")="", "",IFERROR('7. Position (current_at exit)'!Z44,"")),""))</f>
        <v/>
      </c>
      <c r="CV44" s="159" t="str">
        <f>IF(OR($D44="Fully Exited, No Escrow", $D44="Fully Exited, Escrow Pending", $D44="Fully Exited, Subsequently Closed"), IF($A44&lt;&gt;"",IF(IFERROR('7. Position (current_at exit)'!AA44,"")="", "Mandatory: Tab 7",IFERROR('7. Position (current_at exit)'!AA44,"")),""), IF($A44&lt;&gt;"",IF(IFERROR('7. Position (current_at exit)'!AA44,"")="", "",IFERROR('7. Position (current_at exit)'!AA44,"")),""))</f>
        <v/>
      </c>
      <c r="CW44" s="16" t="str">
        <f>IF($D44="Fully Exited",IF($A44&lt;&gt;"",IF(IFERROR('7. Position (current_at exit)'!AB44,"")="", "",IFERROR('7. Position (current_at exit)'!AB44,"")),""), IF($A44&lt;&gt;"",IF(IFERROR('7. Position (current_at exit)'!AB44,"")="", "",IFERROR('7. Position (current_at exit)'!AB44,"")),""))</f>
        <v/>
      </c>
      <c r="CX44" s="360" t="str">
        <f>IF($A44&lt;&gt;"",IF(IFERROR('7. Position (current_at exit)'!AC44,"")="", "",IFERROR('7. Position (current_at exit)'!AC44,"")),"")</f>
        <v/>
      </c>
      <c r="CY44" s="16" t="str">
        <f>IF($D44&lt;&gt;"Pending, Subsequently Closed",IF($A44&lt;&gt;"",IF(IFERROR('7. Position (current_at exit)'!AD44,"")="", "Mandatory: Tab 7",IFERROR('7. Position (current_at exit)'!AD44,"")),""), IF($A44&lt;&gt;"",IF(IFERROR('7. Position (current_at exit)'!AD44,"")="", "",IFERROR('7. Position (current_at exit)'!AD44,"")),""))</f>
        <v/>
      </c>
      <c r="CZ44" s="187" t="str">
        <f>IF($A44&lt;&gt;"",IF(IFERROR('7. Position (current_at exit)'!AE44,"")="", "",IFERROR('7. Position (current_at exit)'!AE44,"")),"")</f>
        <v/>
      </c>
      <c r="DA44" s="76" t="str">
        <f>IF($A44&lt;&gt;"",IF(IFERROR('7. Position (current_at exit)'!AF44,"")="", "",IFERROR('7. Position (current_at exit)'!AF44,"")),"")</f>
        <v/>
      </c>
      <c r="DB44" s="239" t="str">
        <f>IF($A44&lt;&gt;"",IF(IFERROR('7. Position (current_at exit)'!AG44,"")="", "",IFERROR('7. Position (current_at exit)'!AG44,"")),"")</f>
        <v/>
      </c>
      <c r="DC44" s="165" t="str">
        <f>IF($A44&lt;&gt;"",IF(IFERROR('7. Position (current_at exit)'!AH44,"")="", "",IFERROR('7. Position (current_at exit)'!AH44,"")),"")</f>
        <v/>
      </c>
      <c r="DD44" s="165" t="str">
        <f>IF($A44&lt;&gt;"",IF(IFERROR('7. Position (current_at exit)'!AI44,"")="", "",IFERROR('7. Position (current_at exit)'!AI44,"")),"")</f>
        <v/>
      </c>
      <c r="DE44" s="360" t="str">
        <f>IF($A44&lt;&gt;"",IF(IFERROR('7. Position (current_at exit)'!AJ44,"")="", "",IFERROR('7. Position (current_at exit)'!AJ44,"")),"")</f>
        <v/>
      </c>
      <c r="DF44" s="16" t="str">
        <f>IF($A44&lt;&gt;"",IF(IFERROR('7. Position (current_at exit)'!AK44,"")="", "",IFERROR('7. Position (current_at exit)'!AK44,"")),"")</f>
        <v/>
      </c>
      <c r="DG44" s="187" t="str">
        <f>IF($A44&lt;&gt;"",IF(IFERROR('7. Position (current_at exit)'!AL44,"")="", "",IFERROR('7. Position (current_at exit)'!AL44,"")),"")</f>
        <v/>
      </c>
      <c r="DH44" s="76" t="str">
        <f>IF($A44&lt;&gt;"",IF(IFERROR('7. Position (current_at exit)'!AM44,"")="", "",IFERROR('7. Position (current_at exit)'!AM44,"")),"")</f>
        <v/>
      </c>
      <c r="DI44" s="239" t="str">
        <f>IF($A44&lt;&gt;"",IF(IFERROR('7. Position (current_at exit)'!AN44,"")="", "",IFERROR('7. Position (current_at exit)'!AN44,"")),"")</f>
        <v/>
      </c>
      <c r="DJ44" s="165" t="str">
        <f>IF($A44&lt;&gt;"",IF(IFERROR('7. Position (current_at exit)'!AO44,"")="", "",IFERROR('7. Position (current_at exit)'!AO44,"")),"")</f>
        <v/>
      </c>
      <c r="DK44" s="165" t="str">
        <f>IF($A44&lt;&gt;"",IF(IFERROR('7. Position (current_at exit)'!AP44,"")="", "",IFERROR('7. Position (current_at exit)'!AP44,"")),"")</f>
        <v/>
      </c>
      <c r="DL44" s="360" t="str">
        <f>IF($A44&lt;&gt;"",IF(IFERROR('7. Position (current_at exit)'!AQ44,"")="", "",IFERROR('7. Position (current_at exit)'!AQ44,"")),"")</f>
        <v/>
      </c>
      <c r="DM44" s="17" t="str">
        <f>IF(OR($F44="Equity - Publicly Traded", $F44="Equity - Private"), IF($A44&lt;&gt;"",IF(IFERROR('6. Position (at entry)'!N44,"")="", "Mandatory: Tab 6",IFERROR('6. Position (at entry)'!N44,"")),""), IF($A44&lt;&gt;"",IF(IFERROR('6. Position (at entry)'!N44,"")="", "",IFERROR('6. Position (at entry)'!N44,"")),""))</f>
        <v/>
      </c>
      <c r="DN44" s="17" t="str">
        <f>IF(OR($F44="Equity - Publicly Traded", $F44="Equity - Private"), IF($A44&lt;&gt;"",IF(IFERROR('6. Position (at entry)'!O44,"")="", "Mandatory: Tab 6",IFERROR('6. Position (at entry)'!O44,"")),""), IF($A44&lt;&gt;"",IF(IFERROR('6. Position (at entry)'!O44,"")="", "",IFERROR('6. Position (at entry)'!O44,"")),""))</f>
        <v/>
      </c>
      <c r="DO44" s="17" t="str">
        <f>IF(OR($F44="Equity - Publicly Traded", $F44="Equity - Private"), IF($A44&lt;&gt;"",IF(IFERROR('6. Position (at entry)'!P44,"")="", "Mandatory: Tab 6",IFERROR('6. Position (at entry)'!P44,"")),""), IF($A44&lt;&gt;"",IF(IFERROR('6. Position (at entry)'!P44,"")="", "",IFERROR('6. Position (at entry)'!P44,"")),""))</f>
        <v/>
      </c>
      <c r="DP44" s="17" t="str">
        <f>IF(OR($F44="Equity - Publicly Traded", $F44="Equity - Private"), IF($A44&lt;&gt;"",IF(IFERROR('6. Position (at entry)'!Q44,"")="", "Mandatory: Tab 6",IFERROR('6. Position (at entry)'!Q44,"")),""), IF($A44&lt;&gt;"",IF(IFERROR('6. Position (at entry)'!Q44,"")="", "",IFERROR('6. Position (at entry)'!Q44,"")),""))</f>
        <v/>
      </c>
      <c r="DQ44" s="18" t="str">
        <f>IF(OR($F44="Equity - Publicly Traded", $F44="Equity - Private"), IF($A44&lt;&gt;"",IF(IFERROR('6. Position (at entry)'!R44,"")="", "Mandatory: Tab 6",IFERROR('6. Position (at entry)'!R44,"")),""), IF($A44&lt;&gt;"",IF(IFERROR('6. Position (at entry)'!R44,"")="", "",IFERROR('6. Position (at entry)'!R44,"")),""))</f>
        <v/>
      </c>
      <c r="DR44" s="18" t="str">
        <f>IF(OR($F44="Equity - Publicly Traded", $F44="Equity - Private"), IF($A44&lt;&gt;"",IF(IFERROR('6. Position (at entry)'!S44,"")="", "Mandatory: Tab 6",IFERROR('6. Position (at entry)'!S44,"")),""), IF($A44&lt;&gt;"",IF(IFERROR('6. Position (at entry)'!S44,"")="", "",IFERROR('6. Position (at entry)'!S44,"")),""))</f>
        <v/>
      </c>
      <c r="DS44" s="17" t="str">
        <f>IF(OR($F44="Equity - Publicly Traded", $F44="Equity - Private"), IF($A44&lt;&gt;"",IF(IFERROR('6. Position (at entry)'!T44,"")="", "Mandatory: Tab 6",IFERROR('6. Position (at entry)'!T44,"")),""), IF($A44&lt;&gt;"",IF(IFERROR('6. Position (at entry)'!T44,"")="", "",IFERROR('6. Position (at entry)'!T44,"")),""))</f>
        <v/>
      </c>
      <c r="DT44" s="16" t="str">
        <f>IF(OR($F44="Equity - Publicly Traded", $F44="Equity - Private"), IF($A44&lt;&gt;"",IF(IFERROR('6. Position (at entry)'!U44,"")="", "Mandatory: Tab 6",IFERROR('6. Position (at entry)'!U44,"")),""), IF($A44&lt;&gt;"",IF(IFERROR('6. Position (at entry)'!U44,"")="", "",IFERROR('6. Position (at entry)'!U44,"")),""))</f>
        <v/>
      </c>
      <c r="DU44" s="16" t="str">
        <f>IF(OR($F44="Equity - Publicly Traded", $F44="Equity - Private"), IF($A44&lt;&gt;"",IF(IFERROR('6. Position (at entry)'!V44,"")="", "",IFERROR('6. Position (at entry)'!V44,"")),""), IF($A44&lt;&gt;"",IF(IFERROR('6. Position (at entry)'!V44,"")="", "",IFERROR('6. Position (at entry)'!V44,"")),""))</f>
        <v/>
      </c>
      <c r="DV44" s="239" t="str">
        <f>IF(OR($F44="Equity - Publicly Traded", $F44="Equity - Private"), IF($A44&lt;&gt;"",IF(IFERROR('6. Position (at entry)'!W44,"")="", "",IFERROR('6. Position (at entry)'!W44,"")),""), IF($A44&lt;&gt;"",IF(IFERROR('6. Position (at entry)'!W44,"")="", "",IFERROR('6. Position (at entry)'!W44,"")),""))</f>
        <v/>
      </c>
      <c r="DW44" s="239" t="str">
        <f>IF(OR($F44="Equity - Publicly Traded", $F44="Equity - Private"), IF($A44&lt;&gt;"",IF(IFERROR('6. Position (at entry)'!X44,"")="", "",IFERROR('6. Position (at entry)'!X44,"")),""), IF($A44&lt;&gt;"",IF(IFERROR('6. Position (at entry)'!X44,"")="", "",IFERROR('6. Position (at entry)'!X44,"")),""))</f>
        <v/>
      </c>
      <c r="DX44" s="239" t="str">
        <f>IF(OR($F44="Equity - Publicly Traded", $F44="Equity - Private"), IF($A44&lt;&gt;"",IF(IFERROR('6. Position (at entry)'!Y44,"")="", "",IFERROR('6. Position (at entry)'!Y44,"")),""), IF($A44&lt;&gt;"",IF(IFERROR('6. Position (at entry)'!Y44,"")="", "",IFERROR('6. Position (at entry)'!Y44,"")),""))</f>
        <v/>
      </c>
      <c r="DY44" s="360" t="str">
        <f>IF($A44&lt;&gt;"",IF(IFERROR('6. Position (at entry)'!Z44,"")="", "",IFERROR('6. Position (at entry)'!Z44,"")),"")</f>
        <v/>
      </c>
      <c r="DZ44" s="76" t="str">
        <f>IF($A44&lt;&gt;"",IF(IFERROR('6. Position (at entry)'!AA44,"")="", "",IFERROR('6. Position (at entry)'!AA44,"")),"")</f>
        <v/>
      </c>
      <c r="EA44" s="76" t="str">
        <f>IF($A44&lt;&gt;"",IF(IFERROR('6. Position (at entry)'!AB44,"")="", "",IFERROR('6. Position (at entry)'!AB44,"")),"")</f>
        <v/>
      </c>
      <c r="EB44" s="78" t="str">
        <f>IF($A44&lt;&gt;"",IF(IFERROR('6. Position (at entry)'!AC44,"")="", "",IFERROR('6. Position (at entry)'!AC44,"")),"")</f>
        <v/>
      </c>
      <c r="EC44" s="78" t="str">
        <f>IF($A44&lt;&gt;"",IF(IFERROR('6. Position (at entry)'!AD44,"")="", "",IFERROR('6. Position (at entry)'!AD44,"")),"")</f>
        <v/>
      </c>
      <c r="ED44" s="226" t="str">
        <f>IF($A44&lt;&gt;"",IF(IFERROR('6. Position (at entry)'!AE44,"")="", "",IFERROR('6. Position (at entry)'!AE44,"")),"")</f>
        <v/>
      </c>
      <c r="EE44" s="80" t="str">
        <f>IF($A44&lt;&gt;"",IF(IFERROR('6. Position (at entry)'!AF44,"")="", "",IFERROR('6. Position (at entry)'!AF44,"")),"")</f>
        <v/>
      </c>
      <c r="EF44" s="80" t="str">
        <f>IF($A44&lt;&gt;"",IF(IFERROR('6. Position (at entry)'!AG44,"")="", "",IFERROR('6. Position (at entry)'!AG44,"")),"")</f>
        <v/>
      </c>
      <c r="EG44" s="80" t="str">
        <f>IF($A44&lt;&gt;"",IF(IFERROR('6. Position (at entry)'!AH44,"")="", "",IFERROR('6. Position (at entry)'!AH44,"")),"")</f>
        <v/>
      </c>
      <c r="EH44" s="360" t="str">
        <f>IF($A44&lt;&gt;"",IF(IFERROR('6. Position (at entry)'!AI44,"")="", "",IFERROR('6. Position (at entry)'!AI44,"")),"")</f>
        <v/>
      </c>
    </row>
    <row r="45" spans="1:138" ht="15" customHeight="1" x14ac:dyDescent="0.2">
      <c r="A45" s="16" t="str">
        <f>IF(ISBLANK('6. Position (at entry)'!A45), "", '6. Position (at entry)'!A45)</f>
        <v/>
      </c>
      <c r="B45" s="347" t="str">
        <f>IF($A45&lt;&gt;"",IF(IFERROR('6. Position (at entry)'!B45,"")="", "Mandatory: Tab 6",IFERROR('6. Position (at entry)'!B45,"")),"")</f>
        <v/>
      </c>
      <c r="C45" s="16" t="str">
        <f>IF($A45&lt;&gt;"",IF(IFERROR(VLOOKUP($A45, '4. Company (at entry)'!$1:$1048576,2,FALSE),"")="","Mandatory: Tab 4",IFERROR(VLOOKUP($A45, '4. Company (at entry)'!$1:$1048576,2,FALSE),"")), "")</f>
        <v/>
      </c>
      <c r="D45" s="16" t="str">
        <f>IF($A45&lt;&gt;"",IF(IFERROR('7. Position (current_at exit)'!D45,"")="", "Mandatory: Tab 7",IFERROR('7. Position (current_at exit)'!D45,"")),"")</f>
        <v/>
      </c>
      <c r="E45" s="16" t="str">
        <f>IF($A45&lt;&gt;"",IF(IFERROR('7. Position (current_at exit)'!E45,"")="", "Mandatory: Tab 7",IFERROR('7. Position (current_at exit)'!E45,"")),"")</f>
        <v/>
      </c>
      <c r="F45" s="16" t="str">
        <f>IF($A45&lt;&gt;"",IF(IFERROR('6. Position (at entry)'!D45,"")="", "Mandatory: Tab 6",IFERROR('6. Position (at entry)'!D45,"")),"")</f>
        <v/>
      </c>
      <c r="G45" s="16" t="str">
        <f>IF($A45&lt;&gt;"",IF(IFERROR('6. Position (at entry)'!E45,"")="", "Mandatory: Tab 6",IFERROR('6. Position (at entry)'!E45,"")),"")</f>
        <v/>
      </c>
      <c r="H45" s="16" t="str">
        <f>IF($A45&lt;&gt;"",IF(IFERROR('6. Position (at entry)'!F45,"")="", "Mandatory: Tab 6",IFERROR('6. Position (at entry)'!F45,"")),"")</f>
        <v/>
      </c>
      <c r="I45" s="16" t="str">
        <f>IF($A45&lt;&gt;"",IF(IFERROR('6. Position (at entry)'!G45,"")="", "Mandatory: Tab 6",IFERROR('6. Position (at entry)'!G45,"")),"")</f>
        <v/>
      </c>
      <c r="J45" s="16" t="str">
        <f>IF($A45&lt;&gt;"",IF(IFERROR('6. Position (at entry)'!H45,"")="", "Mandatory: Tab 6",IFERROR('6. Position (at entry)'!H45,"")),"")</f>
        <v/>
      </c>
      <c r="K45" s="159" t="str">
        <f>IF($A45&lt;&gt;"",IF(IFERROR('6. Position (at entry)'!I45,"")="", "Mandatory: Tab 6",IFERROR('6. Position (at entry)'!I45,"")),"")</f>
        <v/>
      </c>
      <c r="L45" s="16" t="str">
        <f>IF($A45&lt;&gt;"",IF(IFERROR('6. Position (at entry)'!J45,"")="", "Mandatory: Tab 6",IFERROR('6. Position (at entry)'!J45,"")),"")</f>
        <v/>
      </c>
      <c r="M45" s="16" t="str">
        <f>IF($A45&lt;&gt;"",IF(IFERROR('6. Position (at entry)'!K45,"")="", "Mandatory: Tab 6",IFERROR('6. Position (at entry)'!K45,"")),"")</f>
        <v/>
      </c>
      <c r="N45" s="16" t="str">
        <f>IF($A45&lt;&gt;"",IF(IFERROR('6. Position (at entry)'!L45,"")="", "",IFERROR('6. Position (at entry)'!L45,"")),"")</f>
        <v/>
      </c>
      <c r="O45" s="360" t="str">
        <f>IF($A45&lt;&gt;"",IF(IFERROR('6. Position (at entry)'!M45,"")="", "",IFERROR('6. Position (at entry)'!M45,"")),"")</f>
        <v/>
      </c>
      <c r="P45" s="16" t="str">
        <f>IF($A45&lt;&gt;"",IF(IFERROR(VLOOKUP($A45,'5. Company (current_at exit)'!$1:$1048576,3,FALSE),"")="","",IFERROR(VLOOKUP($A45,'5. Company (current_at exit)'!$1:$1048576,3,FALSE),"")), "")</f>
        <v/>
      </c>
      <c r="Q45" s="16" t="str">
        <f>IF($A45&lt;&gt;"",IF(IFERROR(VLOOKUP($A45,'5. Company (current_at exit)'!$1:$1048576,4,FALSE),"")="","",IFERROR(VLOOKUP($A45,'5. Company (current_at exit)'!$1:$1048576,4,FALSE),"")), "")</f>
        <v/>
      </c>
      <c r="R45" s="16" t="str">
        <f>IF($A45&lt;&gt;"",IF(IFERROR(VLOOKUP($A45,'5. Company (current_at exit)'!$1:$1048576,5,FALSE),"")="","",IFERROR(VLOOKUP($A45,'5. Company (current_at exit)'!$1:$1048576,5,FALSE),"")), "")</f>
        <v/>
      </c>
      <c r="S45" s="16" t="str">
        <f>IF($A45&lt;&gt;"",IF(IFERROR(VLOOKUP($A45,'5. Company (current_at exit)'!$1:$1048576,6,FALSE),"")="","",IFERROR(VLOOKUP($A45,'5. Company (current_at exit)'!$1:$1048576,6,FALSE),"")), "")</f>
        <v/>
      </c>
      <c r="T45" s="16" t="str">
        <f>IF($A45&lt;&gt;"",IF(IFERROR(VLOOKUP($A45,'5. Company (current_at exit)'!$1:$1048576,7,FALSE),"")="","Mandatory: Tab 5",IFERROR(VLOOKUP($A45,'5. Company (current_at exit)'!$1:$1048576,7,FALSE),"")), "")</f>
        <v/>
      </c>
      <c r="U45" s="72" t="str">
        <f>IF($A45&lt;&gt;"",IF(IFERROR(VLOOKUP($A45,'5. Company (current_at exit)'!$1:$1048576,8,FALSE),"")="","Mandatory: Tab 5",IFERROR(VLOOKUP($A45,'5. Company (current_at exit)'!$1:$1048576,8,FALSE),"")), "")</f>
        <v/>
      </c>
      <c r="V45" s="16" t="str">
        <f>IF($A45&lt;&gt;"",IF(IFERROR(VLOOKUP($A45,'5. Company (current_at exit)'!$1:$1048576,9,FALSE),"")="","",IFERROR(VLOOKUP($A45,'5. Company (current_at exit)'!$1:$1048576,9,FALSE),"")), "")</f>
        <v/>
      </c>
      <c r="W45" s="16" t="str">
        <f>IF($A45&lt;&gt;"",IF(IFERROR(VLOOKUP($A45,'5. Company (current_at exit)'!$1:$1048576,10,FALSE),"")="","Mandatory: Tab 5",IFERROR(VLOOKUP($A45,'5. Company (current_at exit)'!$1:$1048576,10,FALSE),"")), "")</f>
        <v/>
      </c>
      <c r="X45" s="73" t="str">
        <f>IF($A45&lt;&gt;"",IF(IFERROR(VLOOKUP($A45,'5. Company (current_at exit)'!$1:$1048576,11,FALSE),"")="","Mandatory: Tab 5",IFERROR(VLOOKUP($A45,'5. Company (current_at exit)'!$1:$1048576,11,FALSE),"")), "")</f>
        <v/>
      </c>
      <c r="Y45" s="73" t="str">
        <f>IF($A45&lt;&gt;"",IF(IFERROR(VLOOKUP($A45,'5. Company (current_at exit)'!$1:$1048576,12,FALSE),"")="","",IFERROR(VLOOKUP($A45,'5. Company (current_at exit)'!$1:$1048576,12,FALSE),"")), "")</f>
        <v/>
      </c>
      <c r="Z45" s="73" t="str">
        <f>IF($A45&lt;&gt;"",IF(IFERROR(VLOOKUP($A45,'5. Company (current_at exit)'!$1:$1048576,13,FALSE),"")="","",IFERROR(VLOOKUP($A45,'5. Company (current_at exit)'!$1:$1048576,13,FALSE),"")), "")</f>
        <v/>
      </c>
      <c r="AA45" s="16" t="str">
        <f>IF($A45&lt;&gt;"",IF(IFERROR(VLOOKUP($A45,'5. Company (current_at exit)'!$1:$1048576,14,FALSE),"")="","Mandatory: Tab 5",IFERROR(VLOOKUP($A45,'5. Company (current_at exit)'!$1:$1048576,14,FALSE),"")), "")</f>
        <v/>
      </c>
      <c r="AB45" s="16" t="str">
        <f>IF($A45&lt;&gt;"",IF(IFERROR(VLOOKUP($A45,'5. Company (current_at exit)'!$1:$1048576,15,FALSE),"")="","Mandatory: Tab 5",IFERROR(VLOOKUP($A45,'5. Company (current_at exit)'!$1:$1048576,15,FALSE),"")), "")</f>
        <v/>
      </c>
      <c r="AC45" s="76" t="str">
        <f>IF($A45&lt;&gt;"",IF(IFERROR(VLOOKUP($A45,'5. Company (current_at exit)'!$1:$1048576,16,FALSE),"")="","",IFERROR(VLOOKUP($A45,'5. Company (current_at exit)'!$1:$1048576,16,FALSE),"")), "")</f>
        <v/>
      </c>
      <c r="AD45" s="16" t="str">
        <f>IF($A45&lt;&gt;"",IF(IFERROR(VLOOKUP($A45,'5. Company (current_at exit)'!$1:$1048576,17,FALSE),"")="","",IFERROR(VLOOKUP($A45,'5. Company (current_at exit)'!$1:$1048576,17,FALSE),"")), "")</f>
        <v/>
      </c>
      <c r="AE45" s="401" t="str">
        <f>IF($A45&lt;&gt;"",IF(IFERROR(VLOOKUP($A45,'5. Company (current_at exit)'!$1:$1048576,18,FALSE),"")="","",IFERROR(VLOOKUP($A45,'5. Company (current_at exit)'!$1:$1048576,18,FALSE),"")), "")</f>
        <v/>
      </c>
      <c r="AF45" s="16" t="str">
        <f>IF($A45&lt;&gt;"",IF(IFERROR(VLOOKUP($A45,'5. Company (current_at exit)'!$1:$1048576,19,FALSE),"")="","Mandatory: Tab 5",IFERROR(VLOOKUP($A45,'5. Company (current_at exit)'!$1:$1048576,19,FALSE),"")), "")</f>
        <v/>
      </c>
      <c r="AG45" s="159" t="str">
        <f>IF($AF45="Yes",IF($A45&lt;&gt;"",IF(IFERROR(VLOOKUP($A45,'5. Company (current_at exit)'!$1:$1048576,20,FALSE),"")="","Mandatory: Tab 5",IFERROR(VLOOKUP($A45,'5. Company (current_at exit)'!$1:$1048576,20,FALSE),"")), ""),IF($A45&lt;&gt;"",IF(IFERROR(VLOOKUP($A45,'5. Company (current_at exit)'!$1:$1048576,20,FALSE),"")="","",IFERROR(VLOOKUP($A45,'5. Company (current_at exit)'!$1:$1048576,20,FALSE),"")), ""))</f>
        <v/>
      </c>
      <c r="AH45" s="159" t="str">
        <f>IF($AF45="Yes",IF($A45&lt;&gt;"",IF(IFERROR(VLOOKUP($A45,'5. Company (current_at exit)'!$1:$1048576,21,FALSE),"")="","Mandatory: Tab 5",IFERROR(VLOOKUP($A45,'5. Company (current_at exit)'!$1:$1048576,21,FALSE),"")), ""),IF($A45&lt;&gt;"",IF(IFERROR(VLOOKUP($A45,'5. Company (current_at exit)'!$1:$1048576,21,FALSE),"")="","",IFERROR(VLOOKUP($A45,'5. Company (current_at exit)'!$1:$1048576,21,FALSE),"")), ""))</f>
        <v/>
      </c>
      <c r="AI45" s="69" t="str">
        <f>IF($AF45="Yes",IF($A45&lt;&gt;"",IF(IFERROR(VLOOKUP($A45,'5. Company (current_at exit)'!$1:$1048576,22,FALSE),"")="","Mandatory: Tab 5",IFERROR(VLOOKUP($A45,'5. Company (current_at exit)'!$1:$1048576,22,FALSE),"")), ""),IF($A45&lt;&gt;"",IF(IFERROR(VLOOKUP($A45,'5. Company (current_at exit)'!$1:$1048576,22,FALSE),"")="","",IFERROR(VLOOKUP($A45,'5. Company (current_at exit)'!$1:$1048576,22,FALSE),"")), ""))</f>
        <v/>
      </c>
      <c r="AJ45" s="69" t="str">
        <f>IF($AF45="Yes",IF($A45&lt;&gt;"",IF(IFERROR(VLOOKUP($A45,'5. Company (current_at exit)'!$1:$1048576,23,FALSE),"")="","Mandatory: Tab 5",IFERROR(VLOOKUP($A45,'5. Company (current_at exit)'!$1:$1048576,23,FALSE),"")), ""),IF($A45&lt;&gt;"",IF(IFERROR(VLOOKUP($A45,'5. Company (current_at exit)'!$1:$1048576,23,FALSE),"")="","",IFERROR(VLOOKUP($A45,'5. Company (current_at exit)'!$1:$1048576,23,FALSE),"")), ""))</f>
        <v/>
      </c>
      <c r="AK45" s="159" t="str">
        <f>IF($AF45="Yes",IF($A45&lt;&gt;"",IF(IFERROR(VLOOKUP($A45,'5. Company (current_at exit)'!$1:$1048576,24,FALSE),"")="","",IFERROR(VLOOKUP($A45,'5. Company (current_at exit)'!$1:$1048576,24,FALSE),"")), ""),IF($A45&lt;&gt;"",IF(IFERROR(VLOOKUP($A45,'5. Company (current_at exit)'!$1:$1048576,24,FALSE),"")="","",IFERROR(VLOOKUP($A45,'5. Company (current_at exit)'!$1:$1048576,24,FALSE),"")), ""))</f>
        <v/>
      </c>
      <c r="AL45" s="403" t="str">
        <f>IF($A45&lt;&gt;"",IF(IFERROR(VLOOKUP($A45,'5. Company (current_at exit)'!$1:$1048576,25,FALSE),"")="","",IFERROR(VLOOKUP($A45,'5. Company (current_at exit)'!$1:$1048576,25,FALSE),"")), "")</f>
        <v/>
      </c>
      <c r="AM45" s="17" t="str">
        <f>IF($A45&lt;&gt;"",IF(IFERROR(VLOOKUP($A45,'5. Company (current_at exit)'!$1:$1048576,26,FALSE),"")="","Mandatory: Tab 5",IFERROR(VLOOKUP($A45,'5. Company (current_at exit)'!$1:$1048576,26,FALSE),"")), "")</f>
        <v/>
      </c>
      <c r="AN45" s="17" t="str">
        <f>IF($A45&lt;&gt;"",IF(IFERROR(VLOOKUP($A45,'5. Company (current_at exit)'!$1:$1048576,27,FALSE),"")="","Mandatory: Tab 5",IFERROR(VLOOKUP($A45,'5. Company (current_at exit)'!$1:$1048576,27,FALSE),"")), "")</f>
        <v/>
      </c>
      <c r="AO45" s="17" t="str">
        <f>IF($A45&lt;&gt;"",IF(IFERROR(VLOOKUP($A45,'5. Company (current_at exit)'!$1:$1048576,28,FALSE),"")="","Mandatory: Tab 5",IFERROR(VLOOKUP($A45,'5. Company (current_at exit)'!$1:$1048576,28,FALSE),"")), "")</f>
        <v/>
      </c>
      <c r="AP45" s="17" t="str">
        <f>IF($A45&lt;&gt;"",IF(IFERROR(VLOOKUP($A45,'5. Company (current_at exit)'!$1:$1048576,29,FALSE),"")="","Mandatory: Tab 5",IFERROR(VLOOKUP($A45,'5. Company (current_at exit)'!$1:$1048576,29,FALSE),"")), "")</f>
        <v/>
      </c>
      <c r="AQ45" s="17" t="str">
        <f>IF($A45&lt;&gt;"",IF(IFERROR(VLOOKUP($A45,'5. Company (current_at exit)'!$1:$1048576,30,FALSE),"")="","Mandatory: Tab 5",IFERROR(VLOOKUP($A45,'5. Company (current_at exit)'!$1:$1048576,30,FALSE),"")), "")</f>
        <v/>
      </c>
      <c r="AR45" s="17" t="str">
        <f>IF($A45&lt;&gt;"",IF(IFERROR(VLOOKUP($A45,'5. Company (current_at exit)'!$1:$1048576,31,FALSE),"")="","Mandatory: Tab 5",IFERROR(VLOOKUP($A45,'5. Company (current_at exit)'!$1:$1048576,31,FALSE),"")), "")</f>
        <v/>
      </c>
      <c r="AS45" s="17" t="str">
        <f>IF($A45&lt;&gt;"",IF(IFERROR(VLOOKUP($A45,'5. Company (current_at exit)'!$1:$1048576,32,FALSE),"")="","Mandatory: Tab 5",IFERROR(VLOOKUP($A45,'5. Company (current_at exit)'!$1:$1048576,32,FALSE),"")), "")</f>
        <v/>
      </c>
      <c r="AT45" s="17" t="str">
        <f>IF($A45&lt;&gt;"",IF(IFERROR(VLOOKUP($A45,'5. Company (current_at exit)'!$1:$1048576,33,FALSE),"")="","Mandatory: Tab 5",IFERROR(VLOOKUP($A45,'5. Company (current_at exit)'!$1:$1048576,33,FALSE),"")), "")</f>
        <v/>
      </c>
      <c r="AU45" s="17" t="str">
        <f>IF($A45&lt;&gt;"",IF(IFERROR(VLOOKUP($A45,'5. Company (current_at exit)'!$1:$1048576,34,FALSE),"")="","",IFERROR(VLOOKUP($A45,'5. Company (current_at exit)'!$1:$1048576,34,FALSE),"")), "")</f>
        <v/>
      </c>
      <c r="AV45" s="241" t="str">
        <f>IF($A45&lt;&gt;"",IF(IFERROR(VLOOKUP($A45,'5. Company (current_at exit)'!$1:$1048576,35,FALSE),"")="","",IFERROR(VLOOKUP($A45,'5. Company (current_at exit)'!$1:$1048576,35,FALSE),"")), "")</f>
        <v/>
      </c>
      <c r="AW45" s="17" t="str">
        <f>IF($D45="Fully Exited",IF($A45&lt;&gt;"",IF(IFERROR(VLOOKUP($A45,'5. Company (current_at exit)'!$1:$1048576,36,FALSE),"")="","",IFERROR(VLOOKUP($A45,'5. Company (current_at exit)'!$1:$1048576,36,FALSE),"")), ""),IF($A45&lt;&gt;"",IF(IFERROR(VLOOKUP($A45,'5. Company (current_at exit)'!$1:$1048576,36,FALSE),"")="","",IFERROR(VLOOKUP($A45,'5. Company (current_at exit)'!$1:$1048576,36,FALSE),"")), ""))</f>
        <v/>
      </c>
      <c r="AX45" s="239" t="str">
        <f>IF($A45&lt;&gt;"",IF(IFERROR(VLOOKUP($A45,'5. Company (current_at exit)'!$1:$1048576,37,FALSE),"")="","",IFERROR(VLOOKUP($A45,'5. Company (current_at exit)'!$1:$1048576,37,FALSE),"")), "")</f>
        <v/>
      </c>
      <c r="AY45" s="204" t="str">
        <f>IF($A45&lt;&gt;"",IF(IFERROR(VLOOKUP($A45,'5. Company (current_at exit)'!$1:$1048576,38,FALSE),"")="","",IFERROR(VLOOKUP($A45,'5. Company (current_at exit)'!$1:$1048576,38,FALSE),"")), "")</f>
        <v/>
      </c>
      <c r="AZ45" s="244" t="str">
        <f>IF($A45&lt;&gt;"",IF(IFERROR(VLOOKUP($A45,'5. Company (current_at exit)'!$1:$1048576,39,FALSE),"")="","",IFERROR(VLOOKUP($A45,'5. Company (current_at exit)'!$1:$1048576,39,FALSE),"")), "")</f>
        <v/>
      </c>
      <c r="BA45" s="244" t="str">
        <f>IF($A45&lt;&gt;"",IF(IFERROR(VLOOKUP($A45,'5. Company (current_at exit)'!$1:$1048576,40,FALSE),"")="","",IFERROR(VLOOKUP($A45,'5. Company (current_at exit)'!$1:$1048576,40,FALSE),"")), "")</f>
        <v/>
      </c>
      <c r="BB45" s="244" t="str">
        <f>IF($A45&lt;&gt;"",IF(IFERROR(VLOOKUP($A45,'5. Company (current_at exit)'!$1:$1048576,41,FALSE),"")="","",IFERROR(VLOOKUP($A45,'5. Company (current_at exit)'!$1:$1048576,41,FALSE),"")), "")</f>
        <v/>
      </c>
      <c r="BC45" s="76" t="str">
        <f>IF($A45&lt;&gt;"",IF(IFERROR(VLOOKUP($A45,'5. Company (current_at exit)'!$1:$1048576,42,FALSE),"")="","",IFERROR(VLOOKUP($A45,'5. Company (current_at exit)'!$1:$1048576,42,FALSE),"")), "")</f>
        <v/>
      </c>
      <c r="BD45" s="76" t="str">
        <f>IF($A45&lt;&gt;"",IF(IFERROR(VLOOKUP($A45,'5. Company (current_at exit)'!$1:$1048576,43,FALSE),"")="","",IFERROR(VLOOKUP($A45,'5. Company (current_at exit)'!$1:$1048576,43,FALSE),"")), "")</f>
        <v/>
      </c>
      <c r="BE45" s="239" t="str">
        <f>IF($A45&lt;&gt;"",IF(IFERROR(VLOOKUP($A45,'5. Company (current_at exit)'!$1:$1048576,44,FALSE),"")="","",IFERROR(VLOOKUP($A45,'5. Company (current_at exit)'!$1:$1048576,44,FALSE),"")), "")</f>
        <v/>
      </c>
      <c r="BF45" s="239" t="str">
        <f>IF($A45&lt;&gt;"",IF(IFERROR(VLOOKUP($A45,'5. Company (current_at exit)'!$1:$1048576,45,FALSE),"")="","",IFERROR(VLOOKUP($A45,'5. Company (current_at exit)'!$1:$1048576,45,FALSE),"")), "")</f>
        <v/>
      </c>
      <c r="BG45" s="239" t="str">
        <f>IF($A45&lt;&gt;"",IF(IFERROR(VLOOKUP($A45,'5. Company (current_at exit)'!$1:$1048576,46,FALSE),"")="","",IFERROR(VLOOKUP($A45,'5. Company (current_at exit)'!$1:$1048576,46,FALSE),"")), "")</f>
        <v/>
      </c>
      <c r="BH45" s="239" t="str">
        <f>IF($A45&lt;&gt;"",IF(IFERROR(VLOOKUP($A45,'5. Company (current_at exit)'!$1:$1048576,47,FALSE),"")="","",IFERROR(VLOOKUP($A45,'5. Company (current_at exit)'!$1:$1048576,47,FALSE),"")), "")</f>
        <v/>
      </c>
      <c r="BI45" s="239" t="str">
        <f>IF($A45&lt;&gt;"",IF(IFERROR(VLOOKUP($A45,'5. Company (current_at exit)'!$1:$1048576,48,FALSE),"")="","",IFERROR(VLOOKUP($A45,'5. Company (current_at exit)'!$1:$1048576,48,FALSE),"")), "")</f>
        <v/>
      </c>
      <c r="BJ45" s="360" t="str">
        <f>IF($A45&lt;&gt;"",IF(IFERROR(VLOOKUP($A45,'5. Company (current_at exit)'!$1:$1048576,49,FALSE),"")="","",IFERROR(VLOOKUP($A45,'5. Company (current_at exit)'!$1:$1048576,49,FALSE),"")), "")</f>
        <v/>
      </c>
      <c r="BK45" s="76" t="str">
        <f>IF($A45&lt;&gt;"",IF(IFERROR(VLOOKUP($A45,'5. Company (current_at exit)'!$1:$1048576,50,FALSE),"")="","Mandatory: Tab 5",IFERROR(VLOOKUP($A45,'5. Company (current_at exit)'!$1:$1048576,50,FALSE),"")), "")</f>
        <v/>
      </c>
      <c r="BL45" s="483" t="str">
        <f>IF($A45&lt;&gt;"",IF(IFERROR(VLOOKUP($A45,'5. Company (current_at exit)'!$1:$1048576,51,FALSE),"")="","Mandatory: Tab 5",IFERROR(VLOOKUP($A45,'5. Company (current_at exit)'!$1:$1048576,51,FALSE),"")), "")</f>
        <v/>
      </c>
      <c r="BM45" s="483" t="str">
        <f>IF($A45&lt;&gt;"",IF(IFERROR(VLOOKUP($A45,'5. Company (current_at exit)'!$1:$1048576,52,FALSE),"")="","Mandatory: Tab 5",IFERROR(VLOOKUP($A45,'5. Company (current_at exit)'!$1:$1048576,52,FALSE),"")), "")</f>
        <v/>
      </c>
      <c r="BN45" s="483" t="str">
        <f>IF($A45&lt;&gt;"",IF(IFERROR(VLOOKUP($A45,'5. Company (current_at exit)'!$1:$1048576,53,FALSE),"")="","Mandatory: Tab 5",IFERROR(VLOOKUP($A45,'5. Company (current_at exit)'!$1:$1048576,53,FALSE),"")), "")</f>
        <v/>
      </c>
      <c r="BO45" s="360" t="str">
        <f>IF($A45&lt;&gt;"",IF(IFERROR(VLOOKUP($A45,'5. Company (current_at exit)'!$1:$1048576,54,FALSE),"")="","",IFERROR(VLOOKUP($A45,'5. Company (current_at exit)'!$1:$1048576,54,FALSE),"")), "")</f>
        <v/>
      </c>
      <c r="BP45" s="17" t="str">
        <f>IF($A45&lt;&gt;"",IF(IFERROR(VLOOKUP($A45, '4. Company (at entry)'!$1:$1048576,3,FALSE),"")="","Mandatory: Tab 4",IFERROR(VLOOKUP($A45, '4. Company (at entry)'!$1:$1048576,3,FALSE),"")), "")</f>
        <v/>
      </c>
      <c r="BQ45" s="17" t="str">
        <f>IF($A45&lt;&gt;"",IF(IFERROR(VLOOKUP($A45, '4. Company (at entry)'!$1:$1048576,4,FALSE),"")="","Mandatory: Tab 4",IFERROR(VLOOKUP($A45, '4. Company (at entry)'!$1:$1048576,4,FALSE),"")), "")</f>
        <v/>
      </c>
      <c r="BR45" s="17" t="str">
        <f>IF($A45&lt;&gt;"",IF(IFERROR(VLOOKUP($A45, '4. Company (at entry)'!$1:$1048576,5,FALSE),"")="","Mandatory: Tab 4",IFERROR(VLOOKUP($A45, '4. Company (at entry)'!$1:$1048576,5,FALSE),"")), "")</f>
        <v/>
      </c>
      <c r="BS45" s="17" t="str">
        <f>IF($A45&lt;&gt;"",IF(IFERROR(VLOOKUP($A45, '4. Company (at entry)'!$1:$1048576,6,FALSE),"")="","Mandatory: Tab 4",IFERROR(VLOOKUP($A45, '4. Company (at entry)'!$1:$1048576,6,FALSE),"")), "")</f>
        <v/>
      </c>
      <c r="BT45" s="17" t="str">
        <f>IF($A45&lt;&gt;"",IF(IFERROR(VLOOKUP($A45, '4. Company (at entry)'!$1:$1048576,7,FALSE),"")="","Mandatory: Tab 4",IFERROR(VLOOKUP($A45, '4. Company (at entry)'!$1:$1048576,7,FALSE),"")), "")</f>
        <v/>
      </c>
      <c r="BU45" s="17" t="str">
        <f>IF($A45&lt;&gt;"",IF(IFERROR(VLOOKUP($A45, '4. Company (at entry)'!$1:$1048576,8,FALSE),"")="","Mandatory: Tab 4",IFERROR(VLOOKUP($A45, '4. Company (at entry)'!$1:$1048576,8,FALSE),"")), "")</f>
        <v/>
      </c>
      <c r="BV45" s="17" t="str">
        <f>IF($A45&lt;&gt;"",IF(IFERROR(VLOOKUP($A45, '4. Company (at entry)'!$1:$1048576,9,FALSE),"")="","Mandatory: Tab 4",IFERROR(VLOOKUP($A45, '4. Company (at entry)'!$1:$1048576,9,FALSE),"")), "")</f>
        <v/>
      </c>
      <c r="BW45" s="17" t="str">
        <f>IF($A45&lt;&gt;"",IF(IFERROR(VLOOKUP($A45, '4. Company (at entry)'!$1:$1048576,10,FALSE),"")="","",IFERROR(VLOOKUP($A45, '4. Company (at entry)'!$1:$1048576,10,FALSE),"")), "")</f>
        <v/>
      </c>
      <c r="BX45" s="208" t="str">
        <f>IF($A45&lt;&gt;"",IF(IFERROR(VLOOKUP($A45, '4. Company (at entry)'!$1:$1048576,11,FALSE),"")="","",IFERROR(VLOOKUP($A45, '4. Company (at entry)'!$1:$1048576,11,FALSE),"")), "")</f>
        <v/>
      </c>
      <c r="BY45" s="17" t="str">
        <f>IF($A45&lt;&gt;"",IF(IFERROR(VLOOKUP($A45, '4. Company (at entry)'!$1:$1048576,12,FALSE),"")="","",IFERROR(VLOOKUP($A45, '4. Company (at entry)'!$1:$1048576,12,FALSE),"")), "")</f>
        <v/>
      </c>
      <c r="BZ45" s="360" t="str">
        <f>IF($A45&lt;&gt;"",IF(IFERROR(VLOOKUP($A45, '4. Company (at entry)'!$1:$1048576,13,FALSE),"")="","",IFERROR(VLOOKUP($A45, '4. Company (at entry)'!$1:$1048576,13,FALSE),"")), "")</f>
        <v/>
      </c>
      <c r="CA45" s="17" t="str">
        <f>IF($A45&lt;&gt;"",IF(IFERROR('7. Position (current_at exit)'!F45,"")="", "Mandatory: Tab 7",IFERROR('7. Position (current_at exit)'!F45,"")),"")</f>
        <v/>
      </c>
      <c r="CB45" s="17" t="str">
        <f>IF($D45&lt;&gt;"Pending, Subsequently Closed",IF($A45&lt;&gt;"",IF(IFERROR('7. Position (current_at exit)'!G45,"")="", "Mandatory: Tab 7",IFERROR('7. Position (current_at exit)'!G45,"")),""), IF($A45&lt;&gt;"",IF(IFERROR('7. Position (current_at exit)'!G45,"")="", "",IFERROR('7. Position (current_at exit)'!G45,"")),""))</f>
        <v/>
      </c>
      <c r="CC45" s="17" t="str">
        <f>IF($D45&lt;&gt;"Pending, Subsequently Closed",IF($A45&lt;&gt;"",IF(IFERROR('7. Position (current_at exit)'!H45,"")="", "Mandatory: Tab 7",IFERROR('7. Position (current_at exit)'!H45,"")),""), IF($A45&lt;&gt;"",IF(IFERROR('7. Position (current_at exit)'!H45,"")="", "",IFERROR('7. Position (current_at exit)'!H45,"")),""))</f>
        <v/>
      </c>
      <c r="CD45" s="17" t="str">
        <f>IF($D45&lt;&gt;"Pending, Subsequently Closed",IF($A45&lt;&gt;"",IF(IFERROR('7. Position (current_at exit)'!I45,"")="", "Mandatory: Tab 7",IFERROR('7. Position (current_at exit)'!I45,"")),""), IF($A45&lt;&gt;"",IF(IFERROR('7. Position (current_at exit)'!I45,"")="", "",IFERROR('7. Position (current_at exit)'!I45,"")),""))</f>
        <v/>
      </c>
      <c r="CE45" s="17" t="str">
        <f>IF($D45&lt;&gt;"Pending, Subsequently Closed",IF($A45&lt;&gt;"",IF(IFERROR('7. Position (current_at exit)'!J45,"")="", "Mandatory: Tab 7",IFERROR('7. Position (current_at exit)'!J45,"")),""), IF($A45&lt;&gt;"",IF(IFERROR('7. Position (current_at exit)'!J45,"")="", "",IFERROR('7. Position (current_at exit)'!J45,"")),""))</f>
        <v/>
      </c>
      <c r="CF45" s="208" t="str">
        <f>IF($D45&lt;&gt;"Pending, Subsequently Closed",IF($A45&lt;&gt;"",IF(IFERROR('7. Position (current_at exit)'!K45,"")="", "Mandatory: Tab 7",IFERROR('7. Position (current_at exit)'!K45,"")),""), IF($A45&lt;&gt;"",IF(IFERROR('7. Position (current_at exit)'!K45,"")="", "",IFERROR('7. Position (current_at exit)'!K45,"")),""))</f>
        <v/>
      </c>
      <c r="CG45" s="186" t="str">
        <f>IF($D45&lt;&gt;"Pending, Subsequently Closed",IF($A45&lt;&gt;"",IF(IFERROR('7. Position (current_at exit)'!L45,"")="", "Mandatory: Tab 7",IFERROR('7. Position (current_at exit)'!L45,"")),""), IF($A45&lt;&gt;"",IF(IFERROR('7. Position (current_at exit)'!L45,"")="", "",IFERROR('7. Position (current_at exit)'!L45,"")),""))</f>
        <v/>
      </c>
      <c r="CH45" s="186" t="str">
        <f>IF($D45&lt;&gt;"Pending, Subsequently Closed",IF($A45&lt;&gt;"",IF(IFERROR('7. Position (current_at exit)'!M45,"")="", "Mandatory: Tab 7",IFERROR('7. Position (current_at exit)'!M45,"")),""), IF($A45&lt;&gt;"",IF(IFERROR('7. Position (current_at exit)'!M45,"")="", "",IFERROR('7. Position (current_at exit)'!M45,"")),""))</f>
        <v/>
      </c>
      <c r="CI45" s="186" t="str">
        <f>IF($D45&lt;&gt;"Pending, Subsequently Closed",IF($A45&lt;&gt;"",IF(IFERROR('7. Position (current_at exit)'!N45,"")="", "Mandatory: Tab 7",IFERROR('7. Position (current_at exit)'!N45,"")),""), IF($A45&lt;&gt;"",IF(IFERROR('7. Position (current_at exit)'!N45,"")="", "",IFERROR('7. Position (current_at exit)'!N45,"")),""))</f>
        <v/>
      </c>
      <c r="CJ45" s="408" t="str">
        <f>IF($D45&lt;&gt;"Pending, Subsequently Closed",IF($A45&lt;&gt;"",IF(IFERROR('7. Position (current_at exit)'!O45,"")="", "Mandatory: Tab 7",IFERROR('7. Position (current_at exit)'!O45,"")),""), IF($A45&lt;&gt;"",IF(IFERROR('7. Position (current_at exit)'!O45,"")="", "",IFERROR('7. Position (current_at exit)'!O45,"")),""))</f>
        <v/>
      </c>
      <c r="CK45" s="408" t="str">
        <f>IF($D45&lt;&gt;"Pending, Subsequently Closed",IF($A45&lt;&gt;"",IF(IFERROR('7. Position (current_at exit)'!P45,"")="", "Mandatory: Tab 7",IFERROR('7. Position (current_at exit)'!P45,"")),""), IF($A45&lt;&gt;"",IF(IFERROR('7. Position (current_at exit)'!P45,"")="", "",IFERROR('7. Position (current_at exit)'!P45,"")),""))</f>
        <v/>
      </c>
      <c r="CL45" s="360" t="str">
        <f>IF($A45&lt;&gt;"",IF(IFERROR('7. Position (current_at exit)'!Q45,"")="", "",IFERROR('7. Position (current_at exit)'!Q45,"")),"")</f>
        <v/>
      </c>
      <c r="CM45" s="18" t="str">
        <f>IF($F45&lt;&gt;"Debt",IF($A45&lt;&gt;"",IF(IFERROR('7. Position (current_at exit)'!R45,"")="", "Mandatory: Tab 7",IFERROR('7. Position (current_at exit)'!R45,"")),""), IF($A45&lt;&gt;"",IF(IFERROR('7. Position (current_at exit)'!R45,"")="", "",IFERROR('7. Position (current_at exit)'!R45,"")),""))</f>
        <v/>
      </c>
      <c r="CN45" s="18" t="str">
        <f>IF($F45&lt;&gt;"Debt",IF($A45&lt;&gt;"",IF(IFERROR('7. Position (current_at exit)'!S45,"")="", "Mandatory: Tab 7",IFERROR('7. Position (current_at exit)'!S45,"")),""), IF($A45&lt;&gt;"",IF(IFERROR('7. Position (current_at exit)'!S45,"")="", "",IFERROR('7. Position (current_at exit)'!S45,"")),""))</f>
        <v/>
      </c>
      <c r="CO45" s="17" t="str">
        <f>IF($F45&lt;&gt;"Debt",IF($A45&lt;&gt;"",IF(IFERROR('7. Position (current_at exit)'!T45,"")="", "Mandatory: Tab 7",IFERROR('7. Position (current_at exit)'!T45,"")),""), IF($A45&lt;&gt;"",IF(IFERROR('7. Position (current_at exit)'!T45,"")="", "",IFERROR('7. Position (current_at exit)'!T45,"")),""))</f>
        <v/>
      </c>
      <c r="CP45" s="17" t="str">
        <f>IF($A45&lt;&gt;"",IF(IFERROR('7. Position (current_at exit)'!U45,"")="", "Mandatory: Tab 7",IFERROR('7. Position (current_at exit)'!U45,"")),"")</f>
        <v/>
      </c>
      <c r="CQ45" s="17" t="str">
        <f>IF($F45&lt;&gt;"Debt",IF($A45&lt;&gt;"",IF(IFERROR('7. Position (current_at exit)'!V45,"")="", "Mandatory: Tab 7",IFERROR('7. Position (current_at exit)'!V45,"")),""), IF($A45&lt;&gt;"",IF(IFERROR('7. Position (current_at exit)'!V45,"")="", "",IFERROR('7. Position (current_at exit)'!V45,"")),""))</f>
        <v/>
      </c>
      <c r="CR45" s="16" t="str">
        <f>IF($F45&lt;&gt;"Debt",IF($A45&lt;&gt;"",IF(IFERROR('7. Position (current_at exit)'!W45,"")="", "",IFERROR('7. Position (current_at exit)'!W45,"")),""), IF($A45&lt;&gt;"",IF(IFERROR('7. Position (current_at exit)'!W45,"")="", "",IFERROR('7. Position (current_at exit)'!W45,"")),""))</f>
        <v/>
      </c>
      <c r="CS45" s="80" t="str">
        <f>IF($A45&lt;&gt;"",IF(IFERROR('7. Position (current_at exit)'!X45,"")="", "",IFERROR('7. Position (current_at exit)'!X45,"")),"")</f>
        <v/>
      </c>
      <c r="CT45" s="360" t="str">
        <f>IF($A45&lt;&gt;"",IF(IFERROR('7. Position (current_at exit)'!Y45,"")="", "",IFERROR('7. Position (current_at exit)'!Y45,"")),"")</f>
        <v/>
      </c>
      <c r="CU45" s="159" t="str">
        <f>IF(OR($D45="Fully Exited, No Escrow", $D45="Fully Exited, Escrow Pending", $D45="Fully Exited, Subsequently Closed"), IF($A45&lt;&gt;"",IF(IFERROR('7. Position (current_at exit)'!Z45,"")="", "Mandatory: Tab 7",IFERROR('7. Position (current_at exit)'!Z45,"")),""), IF($A45&lt;&gt;"",IF(IFERROR('7. Position (current_at exit)'!Z45,"")="", "",IFERROR('7. Position (current_at exit)'!Z45,"")),""))</f>
        <v/>
      </c>
      <c r="CV45" s="159" t="str">
        <f>IF(OR($D45="Fully Exited, No Escrow", $D45="Fully Exited, Escrow Pending", $D45="Fully Exited, Subsequently Closed"), IF($A45&lt;&gt;"",IF(IFERROR('7. Position (current_at exit)'!AA45,"")="", "Mandatory: Tab 7",IFERROR('7. Position (current_at exit)'!AA45,"")),""), IF($A45&lt;&gt;"",IF(IFERROR('7. Position (current_at exit)'!AA45,"")="", "",IFERROR('7. Position (current_at exit)'!AA45,"")),""))</f>
        <v/>
      </c>
      <c r="CW45" s="16" t="str">
        <f>IF($D45="Fully Exited",IF($A45&lt;&gt;"",IF(IFERROR('7. Position (current_at exit)'!AB45,"")="", "",IFERROR('7. Position (current_at exit)'!AB45,"")),""), IF($A45&lt;&gt;"",IF(IFERROR('7. Position (current_at exit)'!AB45,"")="", "",IFERROR('7. Position (current_at exit)'!AB45,"")),""))</f>
        <v/>
      </c>
      <c r="CX45" s="360" t="str">
        <f>IF($A45&lt;&gt;"",IF(IFERROR('7. Position (current_at exit)'!AC45,"")="", "",IFERROR('7. Position (current_at exit)'!AC45,"")),"")</f>
        <v/>
      </c>
      <c r="CY45" s="16" t="str">
        <f>IF($D45&lt;&gt;"Pending, Subsequently Closed",IF($A45&lt;&gt;"",IF(IFERROR('7. Position (current_at exit)'!AD45,"")="", "Mandatory: Tab 7",IFERROR('7. Position (current_at exit)'!AD45,"")),""), IF($A45&lt;&gt;"",IF(IFERROR('7. Position (current_at exit)'!AD45,"")="", "",IFERROR('7. Position (current_at exit)'!AD45,"")),""))</f>
        <v/>
      </c>
      <c r="CZ45" s="187" t="str">
        <f>IF($A45&lt;&gt;"",IF(IFERROR('7. Position (current_at exit)'!AE45,"")="", "",IFERROR('7. Position (current_at exit)'!AE45,"")),"")</f>
        <v/>
      </c>
      <c r="DA45" s="76" t="str">
        <f>IF($A45&lt;&gt;"",IF(IFERROR('7. Position (current_at exit)'!AF45,"")="", "",IFERROR('7. Position (current_at exit)'!AF45,"")),"")</f>
        <v/>
      </c>
      <c r="DB45" s="239" t="str">
        <f>IF($A45&lt;&gt;"",IF(IFERROR('7. Position (current_at exit)'!AG45,"")="", "",IFERROR('7. Position (current_at exit)'!AG45,"")),"")</f>
        <v/>
      </c>
      <c r="DC45" s="165" t="str">
        <f>IF($A45&lt;&gt;"",IF(IFERROR('7. Position (current_at exit)'!AH45,"")="", "",IFERROR('7. Position (current_at exit)'!AH45,"")),"")</f>
        <v/>
      </c>
      <c r="DD45" s="165" t="str">
        <f>IF($A45&lt;&gt;"",IF(IFERROR('7. Position (current_at exit)'!AI45,"")="", "",IFERROR('7. Position (current_at exit)'!AI45,"")),"")</f>
        <v/>
      </c>
      <c r="DE45" s="360" t="str">
        <f>IF($A45&lt;&gt;"",IF(IFERROR('7. Position (current_at exit)'!AJ45,"")="", "",IFERROR('7. Position (current_at exit)'!AJ45,"")),"")</f>
        <v/>
      </c>
      <c r="DF45" s="16" t="str">
        <f>IF($A45&lt;&gt;"",IF(IFERROR('7. Position (current_at exit)'!AK45,"")="", "",IFERROR('7. Position (current_at exit)'!AK45,"")),"")</f>
        <v/>
      </c>
      <c r="DG45" s="187" t="str">
        <f>IF($A45&lt;&gt;"",IF(IFERROR('7. Position (current_at exit)'!AL45,"")="", "",IFERROR('7. Position (current_at exit)'!AL45,"")),"")</f>
        <v/>
      </c>
      <c r="DH45" s="76" t="str">
        <f>IF($A45&lt;&gt;"",IF(IFERROR('7. Position (current_at exit)'!AM45,"")="", "",IFERROR('7. Position (current_at exit)'!AM45,"")),"")</f>
        <v/>
      </c>
      <c r="DI45" s="239" t="str">
        <f>IF($A45&lt;&gt;"",IF(IFERROR('7. Position (current_at exit)'!AN45,"")="", "",IFERROR('7. Position (current_at exit)'!AN45,"")),"")</f>
        <v/>
      </c>
      <c r="DJ45" s="165" t="str">
        <f>IF($A45&lt;&gt;"",IF(IFERROR('7. Position (current_at exit)'!AO45,"")="", "",IFERROR('7. Position (current_at exit)'!AO45,"")),"")</f>
        <v/>
      </c>
      <c r="DK45" s="165" t="str">
        <f>IF($A45&lt;&gt;"",IF(IFERROR('7. Position (current_at exit)'!AP45,"")="", "",IFERROR('7. Position (current_at exit)'!AP45,"")),"")</f>
        <v/>
      </c>
      <c r="DL45" s="360" t="str">
        <f>IF($A45&lt;&gt;"",IF(IFERROR('7. Position (current_at exit)'!AQ45,"")="", "",IFERROR('7. Position (current_at exit)'!AQ45,"")),"")</f>
        <v/>
      </c>
      <c r="DM45" s="17" t="str">
        <f>IF(OR($F45="Equity - Publicly Traded", $F45="Equity - Private"), IF($A45&lt;&gt;"",IF(IFERROR('6. Position (at entry)'!N45,"")="", "Mandatory: Tab 6",IFERROR('6. Position (at entry)'!N45,"")),""), IF($A45&lt;&gt;"",IF(IFERROR('6. Position (at entry)'!N45,"")="", "",IFERROR('6. Position (at entry)'!N45,"")),""))</f>
        <v/>
      </c>
      <c r="DN45" s="17" t="str">
        <f>IF(OR($F45="Equity - Publicly Traded", $F45="Equity - Private"), IF($A45&lt;&gt;"",IF(IFERROR('6. Position (at entry)'!O45,"")="", "Mandatory: Tab 6",IFERROR('6. Position (at entry)'!O45,"")),""), IF($A45&lt;&gt;"",IF(IFERROR('6. Position (at entry)'!O45,"")="", "",IFERROR('6. Position (at entry)'!O45,"")),""))</f>
        <v/>
      </c>
      <c r="DO45" s="17" t="str">
        <f>IF(OR($F45="Equity - Publicly Traded", $F45="Equity - Private"), IF($A45&lt;&gt;"",IF(IFERROR('6. Position (at entry)'!P45,"")="", "Mandatory: Tab 6",IFERROR('6. Position (at entry)'!P45,"")),""), IF($A45&lt;&gt;"",IF(IFERROR('6. Position (at entry)'!P45,"")="", "",IFERROR('6. Position (at entry)'!P45,"")),""))</f>
        <v/>
      </c>
      <c r="DP45" s="17" t="str">
        <f>IF(OR($F45="Equity - Publicly Traded", $F45="Equity - Private"), IF($A45&lt;&gt;"",IF(IFERROR('6. Position (at entry)'!Q45,"")="", "Mandatory: Tab 6",IFERROR('6. Position (at entry)'!Q45,"")),""), IF($A45&lt;&gt;"",IF(IFERROR('6. Position (at entry)'!Q45,"")="", "",IFERROR('6. Position (at entry)'!Q45,"")),""))</f>
        <v/>
      </c>
      <c r="DQ45" s="18" t="str">
        <f>IF(OR($F45="Equity - Publicly Traded", $F45="Equity - Private"), IF($A45&lt;&gt;"",IF(IFERROR('6. Position (at entry)'!R45,"")="", "Mandatory: Tab 6",IFERROR('6. Position (at entry)'!R45,"")),""), IF($A45&lt;&gt;"",IF(IFERROR('6. Position (at entry)'!R45,"")="", "",IFERROR('6. Position (at entry)'!R45,"")),""))</f>
        <v/>
      </c>
      <c r="DR45" s="18" t="str">
        <f>IF(OR($F45="Equity - Publicly Traded", $F45="Equity - Private"), IF($A45&lt;&gt;"",IF(IFERROR('6. Position (at entry)'!S45,"")="", "Mandatory: Tab 6",IFERROR('6. Position (at entry)'!S45,"")),""), IF($A45&lt;&gt;"",IF(IFERROR('6. Position (at entry)'!S45,"")="", "",IFERROR('6. Position (at entry)'!S45,"")),""))</f>
        <v/>
      </c>
      <c r="DS45" s="17" t="str">
        <f>IF(OR($F45="Equity - Publicly Traded", $F45="Equity - Private"), IF($A45&lt;&gt;"",IF(IFERROR('6. Position (at entry)'!T45,"")="", "Mandatory: Tab 6",IFERROR('6. Position (at entry)'!T45,"")),""), IF($A45&lt;&gt;"",IF(IFERROR('6. Position (at entry)'!T45,"")="", "",IFERROR('6. Position (at entry)'!T45,"")),""))</f>
        <v/>
      </c>
      <c r="DT45" s="16" t="str">
        <f>IF(OR($F45="Equity - Publicly Traded", $F45="Equity - Private"), IF($A45&lt;&gt;"",IF(IFERROR('6. Position (at entry)'!U45,"")="", "Mandatory: Tab 6",IFERROR('6. Position (at entry)'!U45,"")),""), IF($A45&lt;&gt;"",IF(IFERROR('6. Position (at entry)'!U45,"")="", "",IFERROR('6. Position (at entry)'!U45,"")),""))</f>
        <v/>
      </c>
      <c r="DU45" s="16" t="str">
        <f>IF(OR($F45="Equity - Publicly Traded", $F45="Equity - Private"), IF($A45&lt;&gt;"",IF(IFERROR('6. Position (at entry)'!V45,"")="", "",IFERROR('6. Position (at entry)'!V45,"")),""), IF($A45&lt;&gt;"",IF(IFERROR('6. Position (at entry)'!V45,"")="", "",IFERROR('6. Position (at entry)'!V45,"")),""))</f>
        <v/>
      </c>
      <c r="DV45" s="239" t="str">
        <f>IF(OR($F45="Equity - Publicly Traded", $F45="Equity - Private"), IF($A45&lt;&gt;"",IF(IFERROR('6. Position (at entry)'!W45,"")="", "",IFERROR('6. Position (at entry)'!W45,"")),""), IF($A45&lt;&gt;"",IF(IFERROR('6. Position (at entry)'!W45,"")="", "",IFERROR('6. Position (at entry)'!W45,"")),""))</f>
        <v/>
      </c>
      <c r="DW45" s="239" t="str">
        <f>IF(OR($F45="Equity - Publicly Traded", $F45="Equity - Private"), IF($A45&lt;&gt;"",IF(IFERROR('6. Position (at entry)'!X45,"")="", "",IFERROR('6. Position (at entry)'!X45,"")),""), IF($A45&lt;&gt;"",IF(IFERROR('6. Position (at entry)'!X45,"")="", "",IFERROR('6. Position (at entry)'!X45,"")),""))</f>
        <v/>
      </c>
      <c r="DX45" s="239" t="str">
        <f>IF(OR($F45="Equity - Publicly Traded", $F45="Equity - Private"), IF($A45&lt;&gt;"",IF(IFERROR('6. Position (at entry)'!Y45,"")="", "",IFERROR('6. Position (at entry)'!Y45,"")),""), IF($A45&lt;&gt;"",IF(IFERROR('6. Position (at entry)'!Y45,"")="", "",IFERROR('6. Position (at entry)'!Y45,"")),""))</f>
        <v/>
      </c>
      <c r="DY45" s="360" t="str">
        <f>IF($A45&lt;&gt;"",IF(IFERROR('6. Position (at entry)'!Z45,"")="", "",IFERROR('6. Position (at entry)'!Z45,"")),"")</f>
        <v/>
      </c>
      <c r="DZ45" s="76" t="str">
        <f>IF($A45&lt;&gt;"",IF(IFERROR('6. Position (at entry)'!AA45,"")="", "",IFERROR('6. Position (at entry)'!AA45,"")),"")</f>
        <v/>
      </c>
      <c r="EA45" s="76" t="str">
        <f>IF($A45&lt;&gt;"",IF(IFERROR('6. Position (at entry)'!AB45,"")="", "",IFERROR('6. Position (at entry)'!AB45,"")),"")</f>
        <v/>
      </c>
      <c r="EB45" s="78" t="str">
        <f>IF($A45&lt;&gt;"",IF(IFERROR('6. Position (at entry)'!AC45,"")="", "",IFERROR('6. Position (at entry)'!AC45,"")),"")</f>
        <v/>
      </c>
      <c r="EC45" s="78" t="str">
        <f>IF($A45&lt;&gt;"",IF(IFERROR('6. Position (at entry)'!AD45,"")="", "",IFERROR('6. Position (at entry)'!AD45,"")),"")</f>
        <v/>
      </c>
      <c r="ED45" s="226" t="str">
        <f>IF($A45&lt;&gt;"",IF(IFERROR('6. Position (at entry)'!AE45,"")="", "",IFERROR('6. Position (at entry)'!AE45,"")),"")</f>
        <v/>
      </c>
      <c r="EE45" s="80" t="str">
        <f>IF($A45&lt;&gt;"",IF(IFERROR('6. Position (at entry)'!AF45,"")="", "",IFERROR('6. Position (at entry)'!AF45,"")),"")</f>
        <v/>
      </c>
      <c r="EF45" s="80" t="str">
        <f>IF($A45&lt;&gt;"",IF(IFERROR('6. Position (at entry)'!AG45,"")="", "",IFERROR('6. Position (at entry)'!AG45,"")),"")</f>
        <v/>
      </c>
      <c r="EG45" s="80" t="str">
        <f>IF($A45&lt;&gt;"",IF(IFERROR('6. Position (at entry)'!AH45,"")="", "",IFERROR('6. Position (at entry)'!AH45,"")),"")</f>
        <v/>
      </c>
      <c r="EH45" s="360" t="str">
        <f>IF($A45&lt;&gt;"",IF(IFERROR('6. Position (at entry)'!AI45,"")="", "",IFERROR('6. Position (at entry)'!AI45,"")),"")</f>
        <v/>
      </c>
    </row>
    <row r="46" spans="1:138" ht="15" customHeight="1" x14ac:dyDescent="0.2">
      <c r="A46" s="16" t="str">
        <f>IF(ISBLANK('6. Position (at entry)'!A46), "", '6. Position (at entry)'!A46)</f>
        <v/>
      </c>
      <c r="B46" s="347" t="str">
        <f>IF($A46&lt;&gt;"",IF(IFERROR('6. Position (at entry)'!B46,"")="", "Mandatory: Tab 6",IFERROR('6. Position (at entry)'!B46,"")),"")</f>
        <v/>
      </c>
      <c r="C46" s="16" t="str">
        <f>IF($A46&lt;&gt;"",IF(IFERROR(VLOOKUP($A46, '4. Company (at entry)'!$1:$1048576,2,FALSE),"")="","Mandatory: Tab 4",IFERROR(VLOOKUP($A46, '4. Company (at entry)'!$1:$1048576,2,FALSE),"")), "")</f>
        <v/>
      </c>
      <c r="D46" s="16" t="str">
        <f>IF($A46&lt;&gt;"",IF(IFERROR('7. Position (current_at exit)'!D46,"")="", "Mandatory: Tab 7",IFERROR('7. Position (current_at exit)'!D46,"")),"")</f>
        <v/>
      </c>
      <c r="E46" s="16" t="str">
        <f>IF($A46&lt;&gt;"",IF(IFERROR('7. Position (current_at exit)'!E46,"")="", "Mandatory: Tab 7",IFERROR('7. Position (current_at exit)'!E46,"")),"")</f>
        <v/>
      </c>
      <c r="F46" s="16" t="str">
        <f>IF($A46&lt;&gt;"",IF(IFERROR('6. Position (at entry)'!D46,"")="", "Mandatory: Tab 6",IFERROR('6. Position (at entry)'!D46,"")),"")</f>
        <v/>
      </c>
      <c r="G46" s="16" t="str">
        <f>IF($A46&lt;&gt;"",IF(IFERROR('6. Position (at entry)'!E46,"")="", "Mandatory: Tab 6",IFERROR('6. Position (at entry)'!E46,"")),"")</f>
        <v/>
      </c>
      <c r="H46" s="16" t="str">
        <f>IF($A46&lt;&gt;"",IF(IFERROR('6. Position (at entry)'!F46,"")="", "Mandatory: Tab 6",IFERROR('6. Position (at entry)'!F46,"")),"")</f>
        <v/>
      </c>
      <c r="I46" s="16" t="str">
        <f>IF($A46&lt;&gt;"",IF(IFERROR('6. Position (at entry)'!G46,"")="", "Mandatory: Tab 6",IFERROR('6. Position (at entry)'!G46,"")),"")</f>
        <v/>
      </c>
      <c r="J46" s="16" t="str">
        <f>IF($A46&lt;&gt;"",IF(IFERROR('6. Position (at entry)'!H46,"")="", "Mandatory: Tab 6",IFERROR('6. Position (at entry)'!H46,"")),"")</f>
        <v/>
      </c>
      <c r="K46" s="159" t="str">
        <f>IF($A46&lt;&gt;"",IF(IFERROR('6. Position (at entry)'!I46,"")="", "Mandatory: Tab 6",IFERROR('6. Position (at entry)'!I46,"")),"")</f>
        <v/>
      </c>
      <c r="L46" s="16" t="str">
        <f>IF($A46&lt;&gt;"",IF(IFERROR('6. Position (at entry)'!J46,"")="", "Mandatory: Tab 6",IFERROR('6. Position (at entry)'!J46,"")),"")</f>
        <v/>
      </c>
      <c r="M46" s="16" t="str">
        <f>IF($A46&lt;&gt;"",IF(IFERROR('6. Position (at entry)'!K46,"")="", "Mandatory: Tab 6",IFERROR('6. Position (at entry)'!K46,"")),"")</f>
        <v/>
      </c>
      <c r="N46" s="16" t="str">
        <f>IF($A46&lt;&gt;"",IF(IFERROR('6. Position (at entry)'!L46,"")="", "",IFERROR('6. Position (at entry)'!L46,"")),"")</f>
        <v/>
      </c>
      <c r="O46" s="360" t="str">
        <f>IF($A46&lt;&gt;"",IF(IFERROR('6. Position (at entry)'!M46,"")="", "",IFERROR('6. Position (at entry)'!M46,"")),"")</f>
        <v/>
      </c>
      <c r="P46" s="16" t="str">
        <f>IF($A46&lt;&gt;"",IF(IFERROR(VLOOKUP($A46,'5. Company (current_at exit)'!$1:$1048576,3,FALSE),"")="","",IFERROR(VLOOKUP($A46,'5. Company (current_at exit)'!$1:$1048576,3,FALSE),"")), "")</f>
        <v/>
      </c>
      <c r="Q46" s="16" t="str">
        <f>IF($A46&lt;&gt;"",IF(IFERROR(VLOOKUP($A46,'5. Company (current_at exit)'!$1:$1048576,4,FALSE),"")="","",IFERROR(VLOOKUP($A46,'5. Company (current_at exit)'!$1:$1048576,4,FALSE),"")), "")</f>
        <v/>
      </c>
      <c r="R46" s="16" t="str">
        <f>IF($A46&lt;&gt;"",IF(IFERROR(VLOOKUP($A46,'5. Company (current_at exit)'!$1:$1048576,5,FALSE),"")="","",IFERROR(VLOOKUP($A46,'5. Company (current_at exit)'!$1:$1048576,5,FALSE),"")), "")</f>
        <v/>
      </c>
      <c r="S46" s="16" t="str">
        <f>IF($A46&lt;&gt;"",IF(IFERROR(VLOOKUP($A46,'5. Company (current_at exit)'!$1:$1048576,6,FALSE),"")="","",IFERROR(VLOOKUP($A46,'5. Company (current_at exit)'!$1:$1048576,6,FALSE),"")), "")</f>
        <v/>
      </c>
      <c r="T46" s="16" t="str">
        <f>IF($A46&lt;&gt;"",IF(IFERROR(VLOOKUP($A46,'5. Company (current_at exit)'!$1:$1048576,7,FALSE),"")="","Mandatory: Tab 5",IFERROR(VLOOKUP($A46,'5. Company (current_at exit)'!$1:$1048576,7,FALSE),"")), "")</f>
        <v/>
      </c>
      <c r="U46" s="72" t="str">
        <f>IF($A46&lt;&gt;"",IF(IFERROR(VLOOKUP($A46,'5. Company (current_at exit)'!$1:$1048576,8,FALSE),"")="","Mandatory: Tab 5",IFERROR(VLOOKUP($A46,'5. Company (current_at exit)'!$1:$1048576,8,FALSE),"")), "")</f>
        <v/>
      </c>
      <c r="V46" s="16" t="str">
        <f>IF($A46&lt;&gt;"",IF(IFERROR(VLOOKUP($A46,'5. Company (current_at exit)'!$1:$1048576,9,FALSE),"")="","",IFERROR(VLOOKUP($A46,'5. Company (current_at exit)'!$1:$1048576,9,FALSE),"")), "")</f>
        <v/>
      </c>
      <c r="W46" s="16" t="str">
        <f>IF($A46&lt;&gt;"",IF(IFERROR(VLOOKUP($A46,'5. Company (current_at exit)'!$1:$1048576,10,FALSE),"")="","Mandatory: Tab 5",IFERROR(VLOOKUP($A46,'5. Company (current_at exit)'!$1:$1048576,10,FALSE),"")), "")</f>
        <v/>
      </c>
      <c r="X46" s="73" t="str">
        <f>IF($A46&lt;&gt;"",IF(IFERROR(VLOOKUP($A46,'5. Company (current_at exit)'!$1:$1048576,11,FALSE),"")="","Mandatory: Tab 5",IFERROR(VLOOKUP($A46,'5. Company (current_at exit)'!$1:$1048576,11,FALSE),"")), "")</f>
        <v/>
      </c>
      <c r="Y46" s="73" t="str">
        <f>IF($A46&lt;&gt;"",IF(IFERROR(VLOOKUP($A46,'5. Company (current_at exit)'!$1:$1048576,12,FALSE),"")="","",IFERROR(VLOOKUP($A46,'5. Company (current_at exit)'!$1:$1048576,12,FALSE),"")), "")</f>
        <v/>
      </c>
      <c r="Z46" s="73" t="str">
        <f>IF($A46&lt;&gt;"",IF(IFERROR(VLOOKUP($A46,'5. Company (current_at exit)'!$1:$1048576,13,FALSE),"")="","",IFERROR(VLOOKUP($A46,'5. Company (current_at exit)'!$1:$1048576,13,FALSE),"")), "")</f>
        <v/>
      </c>
      <c r="AA46" s="16" t="str">
        <f>IF($A46&lt;&gt;"",IF(IFERROR(VLOOKUP($A46,'5. Company (current_at exit)'!$1:$1048576,14,FALSE),"")="","Mandatory: Tab 5",IFERROR(VLOOKUP($A46,'5. Company (current_at exit)'!$1:$1048576,14,FALSE),"")), "")</f>
        <v/>
      </c>
      <c r="AB46" s="16" t="str">
        <f>IF($A46&lt;&gt;"",IF(IFERROR(VLOOKUP($A46,'5. Company (current_at exit)'!$1:$1048576,15,FALSE),"")="","Mandatory: Tab 5",IFERROR(VLOOKUP($A46,'5. Company (current_at exit)'!$1:$1048576,15,FALSE),"")), "")</f>
        <v/>
      </c>
      <c r="AC46" s="76" t="str">
        <f>IF($A46&lt;&gt;"",IF(IFERROR(VLOOKUP($A46,'5. Company (current_at exit)'!$1:$1048576,16,FALSE),"")="","",IFERROR(VLOOKUP($A46,'5. Company (current_at exit)'!$1:$1048576,16,FALSE),"")), "")</f>
        <v/>
      </c>
      <c r="AD46" s="16" t="str">
        <f>IF($A46&lt;&gt;"",IF(IFERROR(VLOOKUP($A46,'5. Company (current_at exit)'!$1:$1048576,17,FALSE),"")="","",IFERROR(VLOOKUP($A46,'5. Company (current_at exit)'!$1:$1048576,17,FALSE),"")), "")</f>
        <v/>
      </c>
      <c r="AE46" s="401" t="str">
        <f>IF($A46&lt;&gt;"",IF(IFERROR(VLOOKUP($A46,'5. Company (current_at exit)'!$1:$1048576,18,FALSE),"")="","",IFERROR(VLOOKUP($A46,'5. Company (current_at exit)'!$1:$1048576,18,FALSE),"")), "")</f>
        <v/>
      </c>
      <c r="AF46" s="16" t="str">
        <f>IF($A46&lt;&gt;"",IF(IFERROR(VLOOKUP($A46,'5. Company (current_at exit)'!$1:$1048576,19,FALSE),"")="","Mandatory: Tab 5",IFERROR(VLOOKUP($A46,'5. Company (current_at exit)'!$1:$1048576,19,FALSE),"")), "")</f>
        <v/>
      </c>
      <c r="AG46" s="159" t="str">
        <f>IF($AF46="Yes",IF($A46&lt;&gt;"",IF(IFERROR(VLOOKUP($A46,'5. Company (current_at exit)'!$1:$1048576,20,FALSE),"")="","Mandatory: Tab 5",IFERROR(VLOOKUP($A46,'5. Company (current_at exit)'!$1:$1048576,20,FALSE),"")), ""),IF($A46&lt;&gt;"",IF(IFERROR(VLOOKUP($A46,'5. Company (current_at exit)'!$1:$1048576,20,FALSE),"")="","",IFERROR(VLOOKUP($A46,'5. Company (current_at exit)'!$1:$1048576,20,FALSE),"")), ""))</f>
        <v/>
      </c>
      <c r="AH46" s="159" t="str">
        <f>IF($AF46="Yes",IF($A46&lt;&gt;"",IF(IFERROR(VLOOKUP($A46,'5. Company (current_at exit)'!$1:$1048576,21,FALSE),"")="","Mandatory: Tab 5",IFERROR(VLOOKUP($A46,'5. Company (current_at exit)'!$1:$1048576,21,FALSE),"")), ""),IF($A46&lt;&gt;"",IF(IFERROR(VLOOKUP($A46,'5. Company (current_at exit)'!$1:$1048576,21,FALSE),"")="","",IFERROR(VLOOKUP($A46,'5. Company (current_at exit)'!$1:$1048576,21,FALSE),"")), ""))</f>
        <v/>
      </c>
      <c r="AI46" s="69" t="str">
        <f>IF($AF46="Yes",IF($A46&lt;&gt;"",IF(IFERROR(VLOOKUP($A46,'5. Company (current_at exit)'!$1:$1048576,22,FALSE),"")="","Mandatory: Tab 5",IFERROR(VLOOKUP($A46,'5. Company (current_at exit)'!$1:$1048576,22,FALSE),"")), ""),IF($A46&lt;&gt;"",IF(IFERROR(VLOOKUP($A46,'5. Company (current_at exit)'!$1:$1048576,22,FALSE),"")="","",IFERROR(VLOOKUP($A46,'5. Company (current_at exit)'!$1:$1048576,22,FALSE),"")), ""))</f>
        <v/>
      </c>
      <c r="AJ46" s="69" t="str">
        <f>IF($AF46="Yes",IF($A46&lt;&gt;"",IF(IFERROR(VLOOKUP($A46,'5. Company (current_at exit)'!$1:$1048576,23,FALSE),"")="","Mandatory: Tab 5",IFERROR(VLOOKUP($A46,'5. Company (current_at exit)'!$1:$1048576,23,FALSE),"")), ""),IF($A46&lt;&gt;"",IF(IFERROR(VLOOKUP($A46,'5. Company (current_at exit)'!$1:$1048576,23,FALSE),"")="","",IFERROR(VLOOKUP($A46,'5. Company (current_at exit)'!$1:$1048576,23,FALSE),"")), ""))</f>
        <v/>
      </c>
      <c r="AK46" s="159" t="str">
        <f>IF($AF46="Yes",IF($A46&lt;&gt;"",IF(IFERROR(VLOOKUP($A46,'5. Company (current_at exit)'!$1:$1048576,24,FALSE),"")="","",IFERROR(VLOOKUP($A46,'5. Company (current_at exit)'!$1:$1048576,24,FALSE),"")), ""),IF($A46&lt;&gt;"",IF(IFERROR(VLOOKUP($A46,'5. Company (current_at exit)'!$1:$1048576,24,FALSE),"")="","",IFERROR(VLOOKUP($A46,'5. Company (current_at exit)'!$1:$1048576,24,FALSE),"")), ""))</f>
        <v/>
      </c>
      <c r="AL46" s="403" t="str">
        <f>IF($A46&lt;&gt;"",IF(IFERROR(VLOOKUP($A46,'5. Company (current_at exit)'!$1:$1048576,25,FALSE),"")="","",IFERROR(VLOOKUP($A46,'5. Company (current_at exit)'!$1:$1048576,25,FALSE),"")), "")</f>
        <v/>
      </c>
      <c r="AM46" s="17" t="str">
        <f>IF($A46&lt;&gt;"",IF(IFERROR(VLOOKUP($A46,'5. Company (current_at exit)'!$1:$1048576,26,FALSE),"")="","Mandatory: Tab 5",IFERROR(VLOOKUP($A46,'5. Company (current_at exit)'!$1:$1048576,26,FALSE),"")), "")</f>
        <v/>
      </c>
      <c r="AN46" s="17" t="str">
        <f>IF($A46&lt;&gt;"",IF(IFERROR(VLOOKUP($A46,'5. Company (current_at exit)'!$1:$1048576,27,FALSE),"")="","Mandatory: Tab 5",IFERROR(VLOOKUP($A46,'5. Company (current_at exit)'!$1:$1048576,27,FALSE),"")), "")</f>
        <v/>
      </c>
      <c r="AO46" s="17" t="str">
        <f>IF($A46&lt;&gt;"",IF(IFERROR(VLOOKUP($A46,'5. Company (current_at exit)'!$1:$1048576,28,FALSE),"")="","Mandatory: Tab 5",IFERROR(VLOOKUP($A46,'5. Company (current_at exit)'!$1:$1048576,28,FALSE),"")), "")</f>
        <v/>
      </c>
      <c r="AP46" s="17" t="str">
        <f>IF($A46&lt;&gt;"",IF(IFERROR(VLOOKUP($A46,'5. Company (current_at exit)'!$1:$1048576,29,FALSE),"")="","Mandatory: Tab 5",IFERROR(VLOOKUP($A46,'5. Company (current_at exit)'!$1:$1048576,29,FALSE),"")), "")</f>
        <v/>
      </c>
      <c r="AQ46" s="17" t="str">
        <f>IF($A46&lt;&gt;"",IF(IFERROR(VLOOKUP($A46,'5. Company (current_at exit)'!$1:$1048576,30,FALSE),"")="","Mandatory: Tab 5",IFERROR(VLOOKUP($A46,'5. Company (current_at exit)'!$1:$1048576,30,FALSE),"")), "")</f>
        <v/>
      </c>
      <c r="AR46" s="17" t="str">
        <f>IF($A46&lt;&gt;"",IF(IFERROR(VLOOKUP($A46,'5. Company (current_at exit)'!$1:$1048576,31,FALSE),"")="","Mandatory: Tab 5",IFERROR(VLOOKUP($A46,'5. Company (current_at exit)'!$1:$1048576,31,FALSE),"")), "")</f>
        <v/>
      </c>
      <c r="AS46" s="17" t="str">
        <f>IF($A46&lt;&gt;"",IF(IFERROR(VLOOKUP($A46,'5. Company (current_at exit)'!$1:$1048576,32,FALSE),"")="","Mandatory: Tab 5",IFERROR(VLOOKUP($A46,'5. Company (current_at exit)'!$1:$1048576,32,FALSE),"")), "")</f>
        <v/>
      </c>
      <c r="AT46" s="17" t="str">
        <f>IF($A46&lt;&gt;"",IF(IFERROR(VLOOKUP($A46,'5. Company (current_at exit)'!$1:$1048576,33,FALSE),"")="","Mandatory: Tab 5",IFERROR(VLOOKUP($A46,'5. Company (current_at exit)'!$1:$1048576,33,FALSE),"")), "")</f>
        <v/>
      </c>
      <c r="AU46" s="17" t="str">
        <f>IF($A46&lt;&gt;"",IF(IFERROR(VLOOKUP($A46,'5. Company (current_at exit)'!$1:$1048576,34,FALSE),"")="","",IFERROR(VLOOKUP($A46,'5. Company (current_at exit)'!$1:$1048576,34,FALSE),"")), "")</f>
        <v/>
      </c>
      <c r="AV46" s="241" t="str">
        <f>IF($A46&lt;&gt;"",IF(IFERROR(VLOOKUP($A46,'5. Company (current_at exit)'!$1:$1048576,35,FALSE),"")="","",IFERROR(VLOOKUP($A46,'5. Company (current_at exit)'!$1:$1048576,35,FALSE),"")), "")</f>
        <v/>
      </c>
      <c r="AW46" s="17" t="str">
        <f>IF($D46="Fully Exited",IF($A46&lt;&gt;"",IF(IFERROR(VLOOKUP($A46,'5. Company (current_at exit)'!$1:$1048576,36,FALSE),"")="","",IFERROR(VLOOKUP($A46,'5. Company (current_at exit)'!$1:$1048576,36,FALSE),"")), ""),IF($A46&lt;&gt;"",IF(IFERROR(VLOOKUP($A46,'5. Company (current_at exit)'!$1:$1048576,36,FALSE),"")="","",IFERROR(VLOOKUP($A46,'5. Company (current_at exit)'!$1:$1048576,36,FALSE),"")), ""))</f>
        <v/>
      </c>
      <c r="AX46" s="239" t="str">
        <f>IF($A46&lt;&gt;"",IF(IFERROR(VLOOKUP($A46,'5. Company (current_at exit)'!$1:$1048576,37,FALSE),"")="","",IFERROR(VLOOKUP($A46,'5. Company (current_at exit)'!$1:$1048576,37,FALSE),"")), "")</f>
        <v/>
      </c>
      <c r="AY46" s="204" t="str">
        <f>IF($A46&lt;&gt;"",IF(IFERROR(VLOOKUP($A46,'5. Company (current_at exit)'!$1:$1048576,38,FALSE),"")="","",IFERROR(VLOOKUP($A46,'5. Company (current_at exit)'!$1:$1048576,38,FALSE),"")), "")</f>
        <v/>
      </c>
      <c r="AZ46" s="244" t="str">
        <f>IF($A46&lt;&gt;"",IF(IFERROR(VLOOKUP($A46,'5. Company (current_at exit)'!$1:$1048576,39,FALSE),"")="","",IFERROR(VLOOKUP($A46,'5. Company (current_at exit)'!$1:$1048576,39,FALSE),"")), "")</f>
        <v/>
      </c>
      <c r="BA46" s="244" t="str">
        <f>IF($A46&lt;&gt;"",IF(IFERROR(VLOOKUP($A46,'5. Company (current_at exit)'!$1:$1048576,40,FALSE),"")="","",IFERROR(VLOOKUP($A46,'5. Company (current_at exit)'!$1:$1048576,40,FALSE),"")), "")</f>
        <v/>
      </c>
      <c r="BB46" s="244" t="str">
        <f>IF($A46&lt;&gt;"",IF(IFERROR(VLOOKUP($A46,'5. Company (current_at exit)'!$1:$1048576,41,FALSE),"")="","",IFERROR(VLOOKUP($A46,'5. Company (current_at exit)'!$1:$1048576,41,FALSE),"")), "")</f>
        <v/>
      </c>
      <c r="BC46" s="76" t="str">
        <f>IF($A46&lt;&gt;"",IF(IFERROR(VLOOKUP($A46,'5. Company (current_at exit)'!$1:$1048576,42,FALSE),"")="","",IFERROR(VLOOKUP($A46,'5. Company (current_at exit)'!$1:$1048576,42,FALSE),"")), "")</f>
        <v/>
      </c>
      <c r="BD46" s="76" t="str">
        <f>IF($A46&lt;&gt;"",IF(IFERROR(VLOOKUP($A46,'5. Company (current_at exit)'!$1:$1048576,43,FALSE),"")="","",IFERROR(VLOOKUP($A46,'5. Company (current_at exit)'!$1:$1048576,43,FALSE),"")), "")</f>
        <v/>
      </c>
      <c r="BE46" s="239" t="str">
        <f>IF($A46&lt;&gt;"",IF(IFERROR(VLOOKUP($A46,'5. Company (current_at exit)'!$1:$1048576,44,FALSE),"")="","",IFERROR(VLOOKUP($A46,'5. Company (current_at exit)'!$1:$1048576,44,FALSE),"")), "")</f>
        <v/>
      </c>
      <c r="BF46" s="239" t="str">
        <f>IF($A46&lt;&gt;"",IF(IFERROR(VLOOKUP($A46,'5. Company (current_at exit)'!$1:$1048576,45,FALSE),"")="","",IFERROR(VLOOKUP($A46,'5. Company (current_at exit)'!$1:$1048576,45,FALSE),"")), "")</f>
        <v/>
      </c>
      <c r="BG46" s="239" t="str">
        <f>IF($A46&lt;&gt;"",IF(IFERROR(VLOOKUP($A46,'5. Company (current_at exit)'!$1:$1048576,46,FALSE),"")="","",IFERROR(VLOOKUP($A46,'5. Company (current_at exit)'!$1:$1048576,46,FALSE),"")), "")</f>
        <v/>
      </c>
      <c r="BH46" s="239" t="str">
        <f>IF($A46&lt;&gt;"",IF(IFERROR(VLOOKUP($A46,'5. Company (current_at exit)'!$1:$1048576,47,FALSE),"")="","",IFERROR(VLOOKUP($A46,'5. Company (current_at exit)'!$1:$1048576,47,FALSE),"")), "")</f>
        <v/>
      </c>
      <c r="BI46" s="239" t="str">
        <f>IF($A46&lt;&gt;"",IF(IFERROR(VLOOKUP($A46,'5. Company (current_at exit)'!$1:$1048576,48,FALSE),"")="","",IFERROR(VLOOKUP($A46,'5. Company (current_at exit)'!$1:$1048576,48,FALSE),"")), "")</f>
        <v/>
      </c>
      <c r="BJ46" s="360" t="str">
        <f>IF($A46&lt;&gt;"",IF(IFERROR(VLOOKUP($A46,'5. Company (current_at exit)'!$1:$1048576,49,FALSE),"")="","",IFERROR(VLOOKUP($A46,'5. Company (current_at exit)'!$1:$1048576,49,FALSE),"")), "")</f>
        <v/>
      </c>
      <c r="BK46" s="76" t="str">
        <f>IF($A46&lt;&gt;"",IF(IFERROR(VLOOKUP($A46,'5. Company (current_at exit)'!$1:$1048576,50,FALSE),"")="","Mandatory: Tab 5",IFERROR(VLOOKUP($A46,'5. Company (current_at exit)'!$1:$1048576,50,FALSE),"")), "")</f>
        <v/>
      </c>
      <c r="BL46" s="483" t="str">
        <f>IF($A46&lt;&gt;"",IF(IFERROR(VLOOKUP($A46,'5. Company (current_at exit)'!$1:$1048576,51,FALSE),"")="","Mandatory: Tab 5",IFERROR(VLOOKUP($A46,'5. Company (current_at exit)'!$1:$1048576,51,FALSE),"")), "")</f>
        <v/>
      </c>
      <c r="BM46" s="483" t="str">
        <f>IF($A46&lt;&gt;"",IF(IFERROR(VLOOKUP($A46,'5. Company (current_at exit)'!$1:$1048576,52,FALSE),"")="","Mandatory: Tab 5",IFERROR(VLOOKUP($A46,'5. Company (current_at exit)'!$1:$1048576,52,FALSE),"")), "")</f>
        <v/>
      </c>
      <c r="BN46" s="483" t="str">
        <f>IF($A46&lt;&gt;"",IF(IFERROR(VLOOKUP($A46,'5. Company (current_at exit)'!$1:$1048576,53,FALSE),"")="","Mandatory: Tab 5",IFERROR(VLOOKUP($A46,'5. Company (current_at exit)'!$1:$1048576,53,FALSE),"")), "")</f>
        <v/>
      </c>
      <c r="BO46" s="360" t="str">
        <f>IF($A46&lt;&gt;"",IF(IFERROR(VLOOKUP($A46,'5. Company (current_at exit)'!$1:$1048576,54,FALSE),"")="","",IFERROR(VLOOKUP($A46,'5. Company (current_at exit)'!$1:$1048576,54,FALSE),"")), "")</f>
        <v/>
      </c>
      <c r="BP46" s="17" t="str">
        <f>IF($A46&lt;&gt;"",IF(IFERROR(VLOOKUP($A46, '4. Company (at entry)'!$1:$1048576,3,FALSE),"")="","Mandatory: Tab 4",IFERROR(VLOOKUP($A46, '4. Company (at entry)'!$1:$1048576,3,FALSE),"")), "")</f>
        <v/>
      </c>
      <c r="BQ46" s="17" t="str">
        <f>IF($A46&lt;&gt;"",IF(IFERROR(VLOOKUP($A46, '4. Company (at entry)'!$1:$1048576,4,FALSE),"")="","Mandatory: Tab 4",IFERROR(VLOOKUP($A46, '4. Company (at entry)'!$1:$1048576,4,FALSE),"")), "")</f>
        <v/>
      </c>
      <c r="BR46" s="17" t="str">
        <f>IF($A46&lt;&gt;"",IF(IFERROR(VLOOKUP($A46, '4. Company (at entry)'!$1:$1048576,5,FALSE),"")="","Mandatory: Tab 4",IFERROR(VLOOKUP($A46, '4. Company (at entry)'!$1:$1048576,5,FALSE),"")), "")</f>
        <v/>
      </c>
      <c r="BS46" s="17" t="str">
        <f>IF($A46&lt;&gt;"",IF(IFERROR(VLOOKUP($A46, '4. Company (at entry)'!$1:$1048576,6,FALSE),"")="","Mandatory: Tab 4",IFERROR(VLOOKUP($A46, '4. Company (at entry)'!$1:$1048576,6,FALSE),"")), "")</f>
        <v/>
      </c>
      <c r="BT46" s="17" t="str">
        <f>IF($A46&lt;&gt;"",IF(IFERROR(VLOOKUP($A46, '4. Company (at entry)'!$1:$1048576,7,FALSE),"")="","Mandatory: Tab 4",IFERROR(VLOOKUP($A46, '4. Company (at entry)'!$1:$1048576,7,FALSE),"")), "")</f>
        <v/>
      </c>
      <c r="BU46" s="17" t="str">
        <f>IF($A46&lt;&gt;"",IF(IFERROR(VLOOKUP($A46, '4. Company (at entry)'!$1:$1048576,8,FALSE),"")="","Mandatory: Tab 4",IFERROR(VLOOKUP($A46, '4. Company (at entry)'!$1:$1048576,8,FALSE),"")), "")</f>
        <v/>
      </c>
      <c r="BV46" s="17" t="str">
        <f>IF($A46&lt;&gt;"",IF(IFERROR(VLOOKUP($A46, '4. Company (at entry)'!$1:$1048576,9,FALSE),"")="","Mandatory: Tab 4",IFERROR(VLOOKUP($A46, '4. Company (at entry)'!$1:$1048576,9,FALSE),"")), "")</f>
        <v/>
      </c>
      <c r="BW46" s="17" t="str">
        <f>IF($A46&lt;&gt;"",IF(IFERROR(VLOOKUP($A46, '4. Company (at entry)'!$1:$1048576,10,FALSE),"")="","",IFERROR(VLOOKUP($A46, '4. Company (at entry)'!$1:$1048576,10,FALSE),"")), "")</f>
        <v/>
      </c>
      <c r="BX46" s="208" t="str">
        <f>IF($A46&lt;&gt;"",IF(IFERROR(VLOOKUP($A46, '4. Company (at entry)'!$1:$1048576,11,FALSE),"")="","",IFERROR(VLOOKUP($A46, '4. Company (at entry)'!$1:$1048576,11,FALSE),"")), "")</f>
        <v/>
      </c>
      <c r="BY46" s="17" t="str">
        <f>IF($A46&lt;&gt;"",IF(IFERROR(VLOOKUP($A46, '4. Company (at entry)'!$1:$1048576,12,FALSE),"")="","",IFERROR(VLOOKUP($A46, '4. Company (at entry)'!$1:$1048576,12,FALSE),"")), "")</f>
        <v/>
      </c>
      <c r="BZ46" s="360" t="str">
        <f>IF($A46&lt;&gt;"",IF(IFERROR(VLOOKUP($A46, '4. Company (at entry)'!$1:$1048576,13,FALSE),"")="","",IFERROR(VLOOKUP($A46, '4. Company (at entry)'!$1:$1048576,13,FALSE),"")), "")</f>
        <v/>
      </c>
      <c r="CA46" s="17" t="str">
        <f>IF($A46&lt;&gt;"",IF(IFERROR('7. Position (current_at exit)'!F46,"")="", "Mandatory: Tab 7",IFERROR('7. Position (current_at exit)'!F46,"")),"")</f>
        <v/>
      </c>
      <c r="CB46" s="17" t="str">
        <f>IF($D46&lt;&gt;"Pending, Subsequently Closed",IF($A46&lt;&gt;"",IF(IFERROR('7. Position (current_at exit)'!G46,"")="", "Mandatory: Tab 7",IFERROR('7. Position (current_at exit)'!G46,"")),""), IF($A46&lt;&gt;"",IF(IFERROR('7. Position (current_at exit)'!G46,"")="", "",IFERROR('7. Position (current_at exit)'!G46,"")),""))</f>
        <v/>
      </c>
      <c r="CC46" s="17" t="str">
        <f>IF($D46&lt;&gt;"Pending, Subsequently Closed",IF($A46&lt;&gt;"",IF(IFERROR('7. Position (current_at exit)'!H46,"")="", "Mandatory: Tab 7",IFERROR('7. Position (current_at exit)'!H46,"")),""), IF($A46&lt;&gt;"",IF(IFERROR('7. Position (current_at exit)'!H46,"")="", "",IFERROR('7. Position (current_at exit)'!H46,"")),""))</f>
        <v/>
      </c>
      <c r="CD46" s="17" t="str">
        <f>IF($D46&lt;&gt;"Pending, Subsequently Closed",IF($A46&lt;&gt;"",IF(IFERROR('7. Position (current_at exit)'!I46,"")="", "Mandatory: Tab 7",IFERROR('7. Position (current_at exit)'!I46,"")),""), IF($A46&lt;&gt;"",IF(IFERROR('7. Position (current_at exit)'!I46,"")="", "",IFERROR('7. Position (current_at exit)'!I46,"")),""))</f>
        <v/>
      </c>
      <c r="CE46" s="17" t="str">
        <f>IF($D46&lt;&gt;"Pending, Subsequently Closed",IF($A46&lt;&gt;"",IF(IFERROR('7. Position (current_at exit)'!J46,"")="", "Mandatory: Tab 7",IFERROR('7. Position (current_at exit)'!J46,"")),""), IF($A46&lt;&gt;"",IF(IFERROR('7. Position (current_at exit)'!J46,"")="", "",IFERROR('7. Position (current_at exit)'!J46,"")),""))</f>
        <v/>
      </c>
      <c r="CF46" s="208" t="str">
        <f>IF($D46&lt;&gt;"Pending, Subsequently Closed",IF($A46&lt;&gt;"",IF(IFERROR('7. Position (current_at exit)'!K46,"")="", "Mandatory: Tab 7",IFERROR('7. Position (current_at exit)'!K46,"")),""), IF($A46&lt;&gt;"",IF(IFERROR('7. Position (current_at exit)'!K46,"")="", "",IFERROR('7. Position (current_at exit)'!K46,"")),""))</f>
        <v/>
      </c>
      <c r="CG46" s="186" t="str">
        <f>IF($D46&lt;&gt;"Pending, Subsequently Closed",IF($A46&lt;&gt;"",IF(IFERROR('7. Position (current_at exit)'!L46,"")="", "Mandatory: Tab 7",IFERROR('7. Position (current_at exit)'!L46,"")),""), IF($A46&lt;&gt;"",IF(IFERROR('7. Position (current_at exit)'!L46,"")="", "",IFERROR('7. Position (current_at exit)'!L46,"")),""))</f>
        <v/>
      </c>
      <c r="CH46" s="186" t="str">
        <f>IF($D46&lt;&gt;"Pending, Subsequently Closed",IF($A46&lt;&gt;"",IF(IFERROR('7. Position (current_at exit)'!M46,"")="", "Mandatory: Tab 7",IFERROR('7. Position (current_at exit)'!M46,"")),""), IF($A46&lt;&gt;"",IF(IFERROR('7. Position (current_at exit)'!M46,"")="", "",IFERROR('7. Position (current_at exit)'!M46,"")),""))</f>
        <v/>
      </c>
      <c r="CI46" s="186" t="str">
        <f>IF($D46&lt;&gt;"Pending, Subsequently Closed",IF($A46&lt;&gt;"",IF(IFERROR('7. Position (current_at exit)'!N46,"")="", "Mandatory: Tab 7",IFERROR('7. Position (current_at exit)'!N46,"")),""), IF($A46&lt;&gt;"",IF(IFERROR('7. Position (current_at exit)'!N46,"")="", "",IFERROR('7. Position (current_at exit)'!N46,"")),""))</f>
        <v/>
      </c>
      <c r="CJ46" s="408" t="str">
        <f>IF($D46&lt;&gt;"Pending, Subsequently Closed",IF($A46&lt;&gt;"",IF(IFERROR('7. Position (current_at exit)'!O46,"")="", "Mandatory: Tab 7",IFERROR('7. Position (current_at exit)'!O46,"")),""), IF($A46&lt;&gt;"",IF(IFERROR('7. Position (current_at exit)'!O46,"")="", "",IFERROR('7. Position (current_at exit)'!O46,"")),""))</f>
        <v/>
      </c>
      <c r="CK46" s="408" t="str">
        <f>IF($D46&lt;&gt;"Pending, Subsequently Closed",IF($A46&lt;&gt;"",IF(IFERROR('7. Position (current_at exit)'!P46,"")="", "Mandatory: Tab 7",IFERROR('7. Position (current_at exit)'!P46,"")),""), IF($A46&lt;&gt;"",IF(IFERROR('7. Position (current_at exit)'!P46,"")="", "",IFERROR('7. Position (current_at exit)'!P46,"")),""))</f>
        <v/>
      </c>
      <c r="CL46" s="360" t="str">
        <f>IF($A46&lt;&gt;"",IF(IFERROR('7. Position (current_at exit)'!Q46,"")="", "",IFERROR('7. Position (current_at exit)'!Q46,"")),"")</f>
        <v/>
      </c>
      <c r="CM46" s="18" t="str">
        <f>IF($F46&lt;&gt;"Debt",IF($A46&lt;&gt;"",IF(IFERROR('7. Position (current_at exit)'!R46,"")="", "Mandatory: Tab 7",IFERROR('7. Position (current_at exit)'!R46,"")),""), IF($A46&lt;&gt;"",IF(IFERROR('7. Position (current_at exit)'!R46,"")="", "",IFERROR('7. Position (current_at exit)'!R46,"")),""))</f>
        <v/>
      </c>
      <c r="CN46" s="18" t="str">
        <f>IF($F46&lt;&gt;"Debt",IF($A46&lt;&gt;"",IF(IFERROR('7. Position (current_at exit)'!S46,"")="", "Mandatory: Tab 7",IFERROR('7. Position (current_at exit)'!S46,"")),""), IF($A46&lt;&gt;"",IF(IFERROR('7. Position (current_at exit)'!S46,"")="", "",IFERROR('7. Position (current_at exit)'!S46,"")),""))</f>
        <v/>
      </c>
      <c r="CO46" s="17" t="str">
        <f>IF($F46&lt;&gt;"Debt",IF($A46&lt;&gt;"",IF(IFERROR('7. Position (current_at exit)'!T46,"")="", "Mandatory: Tab 7",IFERROR('7. Position (current_at exit)'!T46,"")),""), IF($A46&lt;&gt;"",IF(IFERROR('7. Position (current_at exit)'!T46,"")="", "",IFERROR('7. Position (current_at exit)'!T46,"")),""))</f>
        <v/>
      </c>
      <c r="CP46" s="17" t="str">
        <f>IF($A46&lt;&gt;"",IF(IFERROR('7. Position (current_at exit)'!U46,"")="", "Mandatory: Tab 7",IFERROR('7. Position (current_at exit)'!U46,"")),"")</f>
        <v/>
      </c>
      <c r="CQ46" s="17" t="str">
        <f>IF($F46&lt;&gt;"Debt",IF($A46&lt;&gt;"",IF(IFERROR('7. Position (current_at exit)'!V46,"")="", "Mandatory: Tab 7",IFERROR('7. Position (current_at exit)'!V46,"")),""), IF($A46&lt;&gt;"",IF(IFERROR('7. Position (current_at exit)'!V46,"")="", "",IFERROR('7. Position (current_at exit)'!V46,"")),""))</f>
        <v/>
      </c>
      <c r="CR46" s="16" t="str">
        <f>IF($F46&lt;&gt;"Debt",IF($A46&lt;&gt;"",IF(IFERROR('7. Position (current_at exit)'!W46,"")="", "",IFERROR('7. Position (current_at exit)'!W46,"")),""), IF($A46&lt;&gt;"",IF(IFERROR('7. Position (current_at exit)'!W46,"")="", "",IFERROR('7. Position (current_at exit)'!W46,"")),""))</f>
        <v/>
      </c>
      <c r="CS46" s="80" t="str">
        <f>IF($A46&lt;&gt;"",IF(IFERROR('7. Position (current_at exit)'!X46,"")="", "",IFERROR('7. Position (current_at exit)'!X46,"")),"")</f>
        <v/>
      </c>
      <c r="CT46" s="360" t="str">
        <f>IF($A46&lt;&gt;"",IF(IFERROR('7. Position (current_at exit)'!Y46,"")="", "",IFERROR('7. Position (current_at exit)'!Y46,"")),"")</f>
        <v/>
      </c>
      <c r="CU46" s="159" t="str">
        <f>IF(OR($D46="Fully Exited, No Escrow", $D46="Fully Exited, Escrow Pending", $D46="Fully Exited, Subsequently Closed"), IF($A46&lt;&gt;"",IF(IFERROR('7. Position (current_at exit)'!Z46,"")="", "Mandatory: Tab 7",IFERROR('7. Position (current_at exit)'!Z46,"")),""), IF($A46&lt;&gt;"",IF(IFERROR('7. Position (current_at exit)'!Z46,"")="", "",IFERROR('7. Position (current_at exit)'!Z46,"")),""))</f>
        <v/>
      </c>
      <c r="CV46" s="159" t="str">
        <f>IF(OR($D46="Fully Exited, No Escrow", $D46="Fully Exited, Escrow Pending", $D46="Fully Exited, Subsequently Closed"), IF($A46&lt;&gt;"",IF(IFERROR('7. Position (current_at exit)'!AA46,"")="", "Mandatory: Tab 7",IFERROR('7. Position (current_at exit)'!AA46,"")),""), IF($A46&lt;&gt;"",IF(IFERROR('7. Position (current_at exit)'!AA46,"")="", "",IFERROR('7. Position (current_at exit)'!AA46,"")),""))</f>
        <v/>
      </c>
      <c r="CW46" s="16" t="str">
        <f>IF($D46="Fully Exited",IF($A46&lt;&gt;"",IF(IFERROR('7. Position (current_at exit)'!AB46,"")="", "",IFERROR('7. Position (current_at exit)'!AB46,"")),""), IF($A46&lt;&gt;"",IF(IFERROR('7. Position (current_at exit)'!AB46,"")="", "",IFERROR('7. Position (current_at exit)'!AB46,"")),""))</f>
        <v/>
      </c>
      <c r="CX46" s="360" t="str">
        <f>IF($A46&lt;&gt;"",IF(IFERROR('7. Position (current_at exit)'!AC46,"")="", "",IFERROR('7. Position (current_at exit)'!AC46,"")),"")</f>
        <v/>
      </c>
      <c r="CY46" s="16" t="str">
        <f>IF($D46&lt;&gt;"Pending, Subsequently Closed",IF($A46&lt;&gt;"",IF(IFERROR('7. Position (current_at exit)'!AD46,"")="", "Mandatory: Tab 7",IFERROR('7. Position (current_at exit)'!AD46,"")),""), IF($A46&lt;&gt;"",IF(IFERROR('7. Position (current_at exit)'!AD46,"")="", "",IFERROR('7. Position (current_at exit)'!AD46,"")),""))</f>
        <v/>
      </c>
      <c r="CZ46" s="187" t="str">
        <f>IF($A46&lt;&gt;"",IF(IFERROR('7. Position (current_at exit)'!AE46,"")="", "",IFERROR('7. Position (current_at exit)'!AE46,"")),"")</f>
        <v/>
      </c>
      <c r="DA46" s="76" t="str">
        <f>IF($A46&lt;&gt;"",IF(IFERROR('7. Position (current_at exit)'!AF46,"")="", "",IFERROR('7. Position (current_at exit)'!AF46,"")),"")</f>
        <v/>
      </c>
      <c r="DB46" s="239" t="str">
        <f>IF($A46&lt;&gt;"",IF(IFERROR('7. Position (current_at exit)'!AG46,"")="", "",IFERROR('7. Position (current_at exit)'!AG46,"")),"")</f>
        <v/>
      </c>
      <c r="DC46" s="165" t="str">
        <f>IF($A46&lt;&gt;"",IF(IFERROR('7. Position (current_at exit)'!AH46,"")="", "",IFERROR('7. Position (current_at exit)'!AH46,"")),"")</f>
        <v/>
      </c>
      <c r="DD46" s="165" t="str">
        <f>IF($A46&lt;&gt;"",IF(IFERROR('7. Position (current_at exit)'!AI46,"")="", "",IFERROR('7. Position (current_at exit)'!AI46,"")),"")</f>
        <v/>
      </c>
      <c r="DE46" s="360" t="str">
        <f>IF($A46&lt;&gt;"",IF(IFERROR('7. Position (current_at exit)'!AJ46,"")="", "",IFERROR('7. Position (current_at exit)'!AJ46,"")),"")</f>
        <v/>
      </c>
      <c r="DF46" s="16" t="str">
        <f>IF($A46&lt;&gt;"",IF(IFERROR('7. Position (current_at exit)'!AK46,"")="", "",IFERROR('7. Position (current_at exit)'!AK46,"")),"")</f>
        <v/>
      </c>
      <c r="DG46" s="187" t="str">
        <f>IF($A46&lt;&gt;"",IF(IFERROR('7. Position (current_at exit)'!AL46,"")="", "",IFERROR('7. Position (current_at exit)'!AL46,"")),"")</f>
        <v/>
      </c>
      <c r="DH46" s="76" t="str">
        <f>IF($A46&lt;&gt;"",IF(IFERROR('7. Position (current_at exit)'!AM46,"")="", "",IFERROR('7. Position (current_at exit)'!AM46,"")),"")</f>
        <v/>
      </c>
      <c r="DI46" s="239" t="str">
        <f>IF($A46&lt;&gt;"",IF(IFERROR('7. Position (current_at exit)'!AN46,"")="", "",IFERROR('7. Position (current_at exit)'!AN46,"")),"")</f>
        <v/>
      </c>
      <c r="DJ46" s="165" t="str">
        <f>IF($A46&lt;&gt;"",IF(IFERROR('7. Position (current_at exit)'!AO46,"")="", "",IFERROR('7. Position (current_at exit)'!AO46,"")),"")</f>
        <v/>
      </c>
      <c r="DK46" s="165" t="str">
        <f>IF($A46&lt;&gt;"",IF(IFERROR('7. Position (current_at exit)'!AP46,"")="", "",IFERROR('7. Position (current_at exit)'!AP46,"")),"")</f>
        <v/>
      </c>
      <c r="DL46" s="360" t="str">
        <f>IF($A46&lt;&gt;"",IF(IFERROR('7. Position (current_at exit)'!AQ46,"")="", "",IFERROR('7. Position (current_at exit)'!AQ46,"")),"")</f>
        <v/>
      </c>
      <c r="DM46" s="17" t="str">
        <f>IF(OR($F46="Equity - Publicly Traded", $F46="Equity - Private"), IF($A46&lt;&gt;"",IF(IFERROR('6. Position (at entry)'!N46,"")="", "Mandatory: Tab 6",IFERROR('6. Position (at entry)'!N46,"")),""), IF($A46&lt;&gt;"",IF(IFERROR('6. Position (at entry)'!N46,"")="", "",IFERROR('6. Position (at entry)'!N46,"")),""))</f>
        <v/>
      </c>
      <c r="DN46" s="17" t="str">
        <f>IF(OR($F46="Equity - Publicly Traded", $F46="Equity - Private"), IF($A46&lt;&gt;"",IF(IFERROR('6. Position (at entry)'!O46,"")="", "Mandatory: Tab 6",IFERROR('6. Position (at entry)'!O46,"")),""), IF($A46&lt;&gt;"",IF(IFERROR('6. Position (at entry)'!O46,"")="", "",IFERROR('6. Position (at entry)'!O46,"")),""))</f>
        <v/>
      </c>
      <c r="DO46" s="17" t="str">
        <f>IF(OR($F46="Equity - Publicly Traded", $F46="Equity - Private"), IF($A46&lt;&gt;"",IF(IFERROR('6. Position (at entry)'!P46,"")="", "Mandatory: Tab 6",IFERROR('6. Position (at entry)'!P46,"")),""), IF($A46&lt;&gt;"",IF(IFERROR('6. Position (at entry)'!P46,"")="", "",IFERROR('6. Position (at entry)'!P46,"")),""))</f>
        <v/>
      </c>
      <c r="DP46" s="17" t="str">
        <f>IF(OR($F46="Equity - Publicly Traded", $F46="Equity - Private"), IF($A46&lt;&gt;"",IF(IFERROR('6. Position (at entry)'!Q46,"")="", "Mandatory: Tab 6",IFERROR('6. Position (at entry)'!Q46,"")),""), IF($A46&lt;&gt;"",IF(IFERROR('6. Position (at entry)'!Q46,"")="", "",IFERROR('6. Position (at entry)'!Q46,"")),""))</f>
        <v/>
      </c>
      <c r="DQ46" s="18" t="str">
        <f>IF(OR($F46="Equity - Publicly Traded", $F46="Equity - Private"), IF($A46&lt;&gt;"",IF(IFERROR('6. Position (at entry)'!R46,"")="", "Mandatory: Tab 6",IFERROR('6. Position (at entry)'!R46,"")),""), IF($A46&lt;&gt;"",IF(IFERROR('6. Position (at entry)'!R46,"")="", "",IFERROR('6. Position (at entry)'!R46,"")),""))</f>
        <v/>
      </c>
      <c r="DR46" s="18" t="str">
        <f>IF(OR($F46="Equity - Publicly Traded", $F46="Equity - Private"), IF($A46&lt;&gt;"",IF(IFERROR('6. Position (at entry)'!S46,"")="", "Mandatory: Tab 6",IFERROR('6. Position (at entry)'!S46,"")),""), IF($A46&lt;&gt;"",IF(IFERROR('6. Position (at entry)'!S46,"")="", "",IFERROR('6. Position (at entry)'!S46,"")),""))</f>
        <v/>
      </c>
      <c r="DS46" s="17" t="str">
        <f>IF(OR($F46="Equity - Publicly Traded", $F46="Equity - Private"), IF($A46&lt;&gt;"",IF(IFERROR('6. Position (at entry)'!T46,"")="", "Mandatory: Tab 6",IFERROR('6. Position (at entry)'!T46,"")),""), IF($A46&lt;&gt;"",IF(IFERROR('6. Position (at entry)'!T46,"")="", "",IFERROR('6. Position (at entry)'!T46,"")),""))</f>
        <v/>
      </c>
      <c r="DT46" s="16" t="str">
        <f>IF(OR($F46="Equity - Publicly Traded", $F46="Equity - Private"), IF($A46&lt;&gt;"",IF(IFERROR('6. Position (at entry)'!U46,"")="", "Mandatory: Tab 6",IFERROR('6. Position (at entry)'!U46,"")),""), IF($A46&lt;&gt;"",IF(IFERROR('6. Position (at entry)'!U46,"")="", "",IFERROR('6. Position (at entry)'!U46,"")),""))</f>
        <v/>
      </c>
      <c r="DU46" s="16" t="str">
        <f>IF(OR($F46="Equity - Publicly Traded", $F46="Equity - Private"), IF($A46&lt;&gt;"",IF(IFERROR('6. Position (at entry)'!V46,"")="", "",IFERROR('6. Position (at entry)'!V46,"")),""), IF($A46&lt;&gt;"",IF(IFERROR('6. Position (at entry)'!V46,"")="", "",IFERROR('6. Position (at entry)'!V46,"")),""))</f>
        <v/>
      </c>
      <c r="DV46" s="239" t="str">
        <f>IF(OR($F46="Equity - Publicly Traded", $F46="Equity - Private"), IF($A46&lt;&gt;"",IF(IFERROR('6. Position (at entry)'!W46,"")="", "",IFERROR('6. Position (at entry)'!W46,"")),""), IF($A46&lt;&gt;"",IF(IFERROR('6. Position (at entry)'!W46,"")="", "",IFERROR('6. Position (at entry)'!W46,"")),""))</f>
        <v/>
      </c>
      <c r="DW46" s="239" t="str">
        <f>IF(OR($F46="Equity - Publicly Traded", $F46="Equity - Private"), IF($A46&lt;&gt;"",IF(IFERROR('6. Position (at entry)'!X46,"")="", "",IFERROR('6. Position (at entry)'!X46,"")),""), IF($A46&lt;&gt;"",IF(IFERROR('6. Position (at entry)'!X46,"")="", "",IFERROR('6. Position (at entry)'!X46,"")),""))</f>
        <v/>
      </c>
      <c r="DX46" s="239" t="str">
        <f>IF(OR($F46="Equity - Publicly Traded", $F46="Equity - Private"), IF($A46&lt;&gt;"",IF(IFERROR('6. Position (at entry)'!Y46,"")="", "",IFERROR('6. Position (at entry)'!Y46,"")),""), IF($A46&lt;&gt;"",IF(IFERROR('6. Position (at entry)'!Y46,"")="", "",IFERROR('6. Position (at entry)'!Y46,"")),""))</f>
        <v/>
      </c>
      <c r="DY46" s="360" t="str">
        <f>IF($A46&lt;&gt;"",IF(IFERROR('6. Position (at entry)'!Z46,"")="", "",IFERROR('6. Position (at entry)'!Z46,"")),"")</f>
        <v/>
      </c>
      <c r="DZ46" s="76" t="str">
        <f>IF($A46&lt;&gt;"",IF(IFERROR('6. Position (at entry)'!AA46,"")="", "",IFERROR('6. Position (at entry)'!AA46,"")),"")</f>
        <v/>
      </c>
      <c r="EA46" s="76" t="str">
        <f>IF($A46&lt;&gt;"",IF(IFERROR('6. Position (at entry)'!AB46,"")="", "",IFERROR('6. Position (at entry)'!AB46,"")),"")</f>
        <v/>
      </c>
      <c r="EB46" s="78" t="str">
        <f>IF($A46&lt;&gt;"",IF(IFERROR('6. Position (at entry)'!AC46,"")="", "",IFERROR('6. Position (at entry)'!AC46,"")),"")</f>
        <v/>
      </c>
      <c r="EC46" s="78" t="str">
        <f>IF($A46&lt;&gt;"",IF(IFERROR('6. Position (at entry)'!AD46,"")="", "",IFERROR('6. Position (at entry)'!AD46,"")),"")</f>
        <v/>
      </c>
      <c r="ED46" s="226" t="str">
        <f>IF($A46&lt;&gt;"",IF(IFERROR('6. Position (at entry)'!AE46,"")="", "",IFERROR('6. Position (at entry)'!AE46,"")),"")</f>
        <v/>
      </c>
      <c r="EE46" s="80" t="str">
        <f>IF($A46&lt;&gt;"",IF(IFERROR('6. Position (at entry)'!AF46,"")="", "",IFERROR('6. Position (at entry)'!AF46,"")),"")</f>
        <v/>
      </c>
      <c r="EF46" s="80" t="str">
        <f>IF($A46&lt;&gt;"",IF(IFERROR('6. Position (at entry)'!AG46,"")="", "",IFERROR('6. Position (at entry)'!AG46,"")),"")</f>
        <v/>
      </c>
      <c r="EG46" s="80" t="str">
        <f>IF($A46&lt;&gt;"",IF(IFERROR('6. Position (at entry)'!AH46,"")="", "",IFERROR('6. Position (at entry)'!AH46,"")),"")</f>
        <v/>
      </c>
      <c r="EH46" s="360" t="str">
        <f>IF($A46&lt;&gt;"",IF(IFERROR('6. Position (at entry)'!AI46,"")="", "",IFERROR('6. Position (at entry)'!AI46,"")),"")</f>
        <v/>
      </c>
    </row>
    <row r="47" spans="1:138" ht="15" customHeight="1" x14ac:dyDescent="0.2">
      <c r="A47" s="16" t="str">
        <f>IF(ISBLANK('6. Position (at entry)'!A47), "", '6. Position (at entry)'!A47)</f>
        <v/>
      </c>
      <c r="B47" s="347" t="str">
        <f>IF($A47&lt;&gt;"",IF(IFERROR('6. Position (at entry)'!B47,"")="", "Mandatory: Tab 6",IFERROR('6. Position (at entry)'!B47,"")),"")</f>
        <v/>
      </c>
      <c r="C47" s="16" t="str">
        <f>IF($A47&lt;&gt;"",IF(IFERROR(VLOOKUP($A47, '4. Company (at entry)'!$1:$1048576,2,FALSE),"")="","Mandatory: Tab 4",IFERROR(VLOOKUP($A47, '4. Company (at entry)'!$1:$1048576,2,FALSE),"")), "")</f>
        <v/>
      </c>
      <c r="D47" s="16" t="str">
        <f>IF($A47&lt;&gt;"",IF(IFERROR('7. Position (current_at exit)'!D47,"")="", "Mandatory: Tab 7",IFERROR('7. Position (current_at exit)'!D47,"")),"")</f>
        <v/>
      </c>
      <c r="E47" s="16" t="str">
        <f>IF($A47&lt;&gt;"",IF(IFERROR('7. Position (current_at exit)'!E47,"")="", "Mandatory: Tab 7",IFERROR('7. Position (current_at exit)'!E47,"")),"")</f>
        <v/>
      </c>
      <c r="F47" s="16" t="str">
        <f>IF($A47&lt;&gt;"",IF(IFERROR('6. Position (at entry)'!D47,"")="", "Mandatory: Tab 6",IFERROR('6. Position (at entry)'!D47,"")),"")</f>
        <v/>
      </c>
      <c r="G47" s="16" t="str">
        <f>IF($A47&lt;&gt;"",IF(IFERROR('6. Position (at entry)'!E47,"")="", "Mandatory: Tab 6",IFERROR('6. Position (at entry)'!E47,"")),"")</f>
        <v/>
      </c>
      <c r="H47" s="16" t="str">
        <f>IF($A47&lt;&gt;"",IF(IFERROR('6. Position (at entry)'!F47,"")="", "Mandatory: Tab 6",IFERROR('6. Position (at entry)'!F47,"")),"")</f>
        <v/>
      </c>
      <c r="I47" s="16" t="str">
        <f>IF($A47&lt;&gt;"",IF(IFERROR('6. Position (at entry)'!G47,"")="", "Mandatory: Tab 6",IFERROR('6. Position (at entry)'!G47,"")),"")</f>
        <v/>
      </c>
      <c r="J47" s="16" t="str">
        <f>IF($A47&lt;&gt;"",IF(IFERROR('6. Position (at entry)'!H47,"")="", "Mandatory: Tab 6",IFERROR('6. Position (at entry)'!H47,"")),"")</f>
        <v/>
      </c>
      <c r="K47" s="159" t="str">
        <f>IF($A47&lt;&gt;"",IF(IFERROR('6. Position (at entry)'!I47,"")="", "Mandatory: Tab 6",IFERROR('6. Position (at entry)'!I47,"")),"")</f>
        <v/>
      </c>
      <c r="L47" s="16" t="str">
        <f>IF($A47&lt;&gt;"",IF(IFERROR('6. Position (at entry)'!J47,"")="", "Mandatory: Tab 6",IFERROR('6. Position (at entry)'!J47,"")),"")</f>
        <v/>
      </c>
      <c r="M47" s="16" t="str">
        <f>IF($A47&lt;&gt;"",IF(IFERROR('6. Position (at entry)'!K47,"")="", "Mandatory: Tab 6",IFERROR('6. Position (at entry)'!K47,"")),"")</f>
        <v/>
      </c>
      <c r="N47" s="16" t="str">
        <f>IF($A47&lt;&gt;"",IF(IFERROR('6. Position (at entry)'!L47,"")="", "",IFERROR('6. Position (at entry)'!L47,"")),"")</f>
        <v/>
      </c>
      <c r="O47" s="360" t="str">
        <f>IF($A47&lt;&gt;"",IF(IFERROR('6. Position (at entry)'!M47,"")="", "",IFERROR('6. Position (at entry)'!M47,"")),"")</f>
        <v/>
      </c>
      <c r="P47" s="16" t="str">
        <f>IF($A47&lt;&gt;"",IF(IFERROR(VLOOKUP($A47,'5. Company (current_at exit)'!$1:$1048576,3,FALSE),"")="","",IFERROR(VLOOKUP($A47,'5. Company (current_at exit)'!$1:$1048576,3,FALSE),"")), "")</f>
        <v/>
      </c>
      <c r="Q47" s="16" t="str">
        <f>IF($A47&lt;&gt;"",IF(IFERROR(VLOOKUP($A47,'5. Company (current_at exit)'!$1:$1048576,4,FALSE),"")="","",IFERROR(VLOOKUP($A47,'5. Company (current_at exit)'!$1:$1048576,4,FALSE),"")), "")</f>
        <v/>
      </c>
      <c r="R47" s="16" t="str">
        <f>IF($A47&lt;&gt;"",IF(IFERROR(VLOOKUP($A47,'5. Company (current_at exit)'!$1:$1048576,5,FALSE),"")="","",IFERROR(VLOOKUP($A47,'5. Company (current_at exit)'!$1:$1048576,5,FALSE),"")), "")</f>
        <v/>
      </c>
      <c r="S47" s="16" t="str">
        <f>IF($A47&lt;&gt;"",IF(IFERROR(VLOOKUP($A47,'5. Company (current_at exit)'!$1:$1048576,6,FALSE),"")="","",IFERROR(VLOOKUP($A47,'5. Company (current_at exit)'!$1:$1048576,6,FALSE),"")), "")</f>
        <v/>
      </c>
      <c r="T47" s="16" t="str">
        <f>IF($A47&lt;&gt;"",IF(IFERROR(VLOOKUP($A47,'5. Company (current_at exit)'!$1:$1048576,7,FALSE),"")="","Mandatory: Tab 5",IFERROR(VLOOKUP($A47,'5. Company (current_at exit)'!$1:$1048576,7,FALSE),"")), "")</f>
        <v/>
      </c>
      <c r="U47" s="72" t="str">
        <f>IF($A47&lt;&gt;"",IF(IFERROR(VLOOKUP($A47,'5. Company (current_at exit)'!$1:$1048576,8,FALSE),"")="","Mandatory: Tab 5",IFERROR(VLOOKUP($A47,'5. Company (current_at exit)'!$1:$1048576,8,FALSE),"")), "")</f>
        <v/>
      </c>
      <c r="V47" s="16" t="str">
        <f>IF($A47&lt;&gt;"",IF(IFERROR(VLOOKUP($A47,'5. Company (current_at exit)'!$1:$1048576,9,FALSE),"")="","",IFERROR(VLOOKUP($A47,'5. Company (current_at exit)'!$1:$1048576,9,FALSE),"")), "")</f>
        <v/>
      </c>
      <c r="W47" s="16" t="str">
        <f>IF($A47&lt;&gt;"",IF(IFERROR(VLOOKUP($A47,'5. Company (current_at exit)'!$1:$1048576,10,FALSE),"")="","Mandatory: Tab 5",IFERROR(VLOOKUP($A47,'5. Company (current_at exit)'!$1:$1048576,10,FALSE),"")), "")</f>
        <v/>
      </c>
      <c r="X47" s="73" t="str">
        <f>IF($A47&lt;&gt;"",IF(IFERROR(VLOOKUP($A47,'5. Company (current_at exit)'!$1:$1048576,11,FALSE),"")="","Mandatory: Tab 5",IFERROR(VLOOKUP($A47,'5. Company (current_at exit)'!$1:$1048576,11,FALSE),"")), "")</f>
        <v/>
      </c>
      <c r="Y47" s="73" t="str">
        <f>IF($A47&lt;&gt;"",IF(IFERROR(VLOOKUP($A47,'5. Company (current_at exit)'!$1:$1048576,12,FALSE),"")="","",IFERROR(VLOOKUP($A47,'5. Company (current_at exit)'!$1:$1048576,12,FALSE),"")), "")</f>
        <v/>
      </c>
      <c r="Z47" s="73" t="str">
        <f>IF($A47&lt;&gt;"",IF(IFERROR(VLOOKUP($A47,'5. Company (current_at exit)'!$1:$1048576,13,FALSE),"")="","",IFERROR(VLOOKUP($A47,'5. Company (current_at exit)'!$1:$1048576,13,FALSE),"")), "")</f>
        <v/>
      </c>
      <c r="AA47" s="16" t="str">
        <f>IF($A47&lt;&gt;"",IF(IFERROR(VLOOKUP($A47,'5. Company (current_at exit)'!$1:$1048576,14,FALSE),"")="","Mandatory: Tab 5",IFERROR(VLOOKUP($A47,'5. Company (current_at exit)'!$1:$1048576,14,FALSE),"")), "")</f>
        <v/>
      </c>
      <c r="AB47" s="16" t="str">
        <f>IF($A47&lt;&gt;"",IF(IFERROR(VLOOKUP($A47,'5. Company (current_at exit)'!$1:$1048576,15,FALSE),"")="","Mandatory: Tab 5",IFERROR(VLOOKUP($A47,'5. Company (current_at exit)'!$1:$1048576,15,FALSE),"")), "")</f>
        <v/>
      </c>
      <c r="AC47" s="76" t="str">
        <f>IF($A47&lt;&gt;"",IF(IFERROR(VLOOKUP($A47,'5. Company (current_at exit)'!$1:$1048576,16,FALSE),"")="","",IFERROR(VLOOKUP($A47,'5. Company (current_at exit)'!$1:$1048576,16,FALSE),"")), "")</f>
        <v/>
      </c>
      <c r="AD47" s="16" t="str">
        <f>IF($A47&lt;&gt;"",IF(IFERROR(VLOOKUP($A47,'5. Company (current_at exit)'!$1:$1048576,17,FALSE),"")="","",IFERROR(VLOOKUP($A47,'5. Company (current_at exit)'!$1:$1048576,17,FALSE),"")), "")</f>
        <v/>
      </c>
      <c r="AE47" s="401" t="str">
        <f>IF($A47&lt;&gt;"",IF(IFERROR(VLOOKUP($A47,'5. Company (current_at exit)'!$1:$1048576,18,FALSE),"")="","",IFERROR(VLOOKUP($A47,'5. Company (current_at exit)'!$1:$1048576,18,FALSE),"")), "")</f>
        <v/>
      </c>
      <c r="AF47" s="16" t="str">
        <f>IF($A47&lt;&gt;"",IF(IFERROR(VLOOKUP($A47,'5. Company (current_at exit)'!$1:$1048576,19,FALSE),"")="","Mandatory: Tab 5",IFERROR(VLOOKUP($A47,'5. Company (current_at exit)'!$1:$1048576,19,FALSE),"")), "")</f>
        <v/>
      </c>
      <c r="AG47" s="159" t="str">
        <f>IF($AF47="Yes",IF($A47&lt;&gt;"",IF(IFERROR(VLOOKUP($A47,'5. Company (current_at exit)'!$1:$1048576,20,FALSE),"")="","Mandatory: Tab 5",IFERROR(VLOOKUP($A47,'5. Company (current_at exit)'!$1:$1048576,20,FALSE),"")), ""),IF($A47&lt;&gt;"",IF(IFERROR(VLOOKUP($A47,'5. Company (current_at exit)'!$1:$1048576,20,FALSE),"")="","",IFERROR(VLOOKUP($A47,'5. Company (current_at exit)'!$1:$1048576,20,FALSE),"")), ""))</f>
        <v/>
      </c>
      <c r="AH47" s="159" t="str">
        <f>IF($AF47="Yes",IF($A47&lt;&gt;"",IF(IFERROR(VLOOKUP($A47,'5. Company (current_at exit)'!$1:$1048576,21,FALSE),"")="","Mandatory: Tab 5",IFERROR(VLOOKUP($A47,'5. Company (current_at exit)'!$1:$1048576,21,FALSE),"")), ""),IF($A47&lt;&gt;"",IF(IFERROR(VLOOKUP($A47,'5. Company (current_at exit)'!$1:$1048576,21,FALSE),"")="","",IFERROR(VLOOKUP($A47,'5. Company (current_at exit)'!$1:$1048576,21,FALSE),"")), ""))</f>
        <v/>
      </c>
      <c r="AI47" s="69" t="str">
        <f>IF($AF47="Yes",IF($A47&lt;&gt;"",IF(IFERROR(VLOOKUP($A47,'5. Company (current_at exit)'!$1:$1048576,22,FALSE),"")="","Mandatory: Tab 5",IFERROR(VLOOKUP($A47,'5. Company (current_at exit)'!$1:$1048576,22,FALSE),"")), ""),IF($A47&lt;&gt;"",IF(IFERROR(VLOOKUP($A47,'5. Company (current_at exit)'!$1:$1048576,22,FALSE),"")="","",IFERROR(VLOOKUP($A47,'5. Company (current_at exit)'!$1:$1048576,22,FALSE),"")), ""))</f>
        <v/>
      </c>
      <c r="AJ47" s="69" t="str">
        <f>IF($AF47="Yes",IF($A47&lt;&gt;"",IF(IFERROR(VLOOKUP($A47,'5. Company (current_at exit)'!$1:$1048576,23,FALSE),"")="","Mandatory: Tab 5",IFERROR(VLOOKUP($A47,'5. Company (current_at exit)'!$1:$1048576,23,FALSE),"")), ""),IF($A47&lt;&gt;"",IF(IFERROR(VLOOKUP($A47,'5. Company (current_at exit)'!$1:$1048576,23,FALSE),"")="","",IFERROR(VLOOKUP($A47,'5. Company (current_at exit)'!$1:$1048576,23,FALSE),"")), ""))</f>
        <v/>
      </c>
      <c r="AK47" s="159" t="str">
        <f>IF($AF47="Yes",IF($A47&lt;&gt;"",IF(IFERROR(VLOOKUP($A47,'5. Company (current_at exit)'!$1:$1048576,24,FALSE),"")="","",IFERROR(VLOOKUP($A47,'5. Company (current_at exit)'!$1:$1048576,24,FALSE),"")), ""),IF($A47&lt;&gt;"",IF(IFERROR(VLOOKUP($A47,'5. Company (current_at exit)'!$1:$1048576,24,FALSE),"")="","",IFERROR(VLOOKUP($A47,'5. Company (current_at exit)'!$1:$1048576,24,FALSE),"")), ""))</f>
        <v/>
      </c>
      <c r="AL47" s="403" t="str">
        <f>IF($A47&lt;&gt;"",IF(IFERROR(VLOOKUP($A47,'5. Company (current_at exit)'!$1:$1048576,25,FALSE),"")="","",IFERROR(VLOOKUP($A47,'5. Company (current_at exit)'!$1:$1048576,25,FALSE),"")), "")</f>
        <v/>
      </c>
      <c r="AM47" s="17" t="str">
        <f>IF($A47&lt;&gt;"",IF(IFERROR(VLOOKUP($A47,'5. Company (current_at exit)'!$1:$1048576,26,FALSE),"")="","Mandatory: Tab 5",IFERROR(VLOOKUP($A47,'5. Company (current_at exit)'!$1:$1048576,26,FALSE),"")), "")</f>
        <v/>
      </c>
      <c r="AN47" s="17" t="str">
        <f>IF($A47&lt;&gt;"",IF(IFERROR(VLOOKUP($A47,'5. Company (current_at exit)'!$1:$1048576,27,FALSE),"")="","Mandatory: Tab 5",IFERROR(VLOOKUP($A47,'5. Company (current_at exit)'!$1:$1048576,27,FALSE),"")), "")</f>
        <v/>
      </c>
      <c r="AO47" s="17" t="str">
        <f>IF($A47&lt;&gt;"",IF(IFERROR(VLOOKUP($A47,'5. Company (current_at exit)'!$1:$1048576,28,FALSE),"")="","Mandatory: Tab 5",IFERROR(VLOOKUP($A47,'5. Company (current_at exit)'!$1:$1048576,28,FALSE),"")), "")</f>
        <v/>
      </c>
      <c r="AP47" s="17" t="str">
        <f>IF($A47&lt;&gt;"",IF(IFERROR(VLOOKUP($A47,'5. Company (current_at exit)'!$1:$1048576,29,FALSE),"")="","Mandatory: Tab 5",IFERROR(VLOOKUP($A47,'5. Company (current_at exit)'!$1:$1048576,29,FALSE),"")), "")</f>
        <v/>
      </c>
      <c r="AQ47" s="17" t="str">
        <f>IF($A47&lt;&gt;"",IF(IFERROR(VLOOKUP($A47,'5. Company (current_at exit)'!$1:$1048576,30,FALSE),"")="","Mandatory: Tab 5",IFERROR(VLOOKUP($A47,'5. Company (current_at exit)'!$1:$1048576,30,FALSE),"")), "")</f>
        <v/>
      </c>
      <c r="AR47" s="17" t="str">
        <f>IF($A47&lt;&gt;"",IF(IFERROR(VLOOKUP($A47,'5. Company (current_at exit)'!$1:$1048576,31,FALSE),"")="","Mandatory: Tab 5",IFERROR(VLOOKUP($A47,'5. Company (current_at exit)'!$1:$1048576,31,FALSE),"")), "")</f>
        <v/>
      </c>
      <c r="AS47" s="17" t="str">
        <f>IF($A47&lt;&gt;"",IF(IFERROR(VLOOKUP($A47,'5. Company (current_at exit)'!$1:$1048576,32,FALSE),"")="","Mandatory: Tab 5",IFERROR(VLOOKUP($A47,'5. Company (current_at exit)'!$1:$1048576,32,FALSE),"")), "")</f>
        <v/>
      </c>
      <c r="AT47" s="17" t="str">
        <f>IF($A47&lt;&gt;"",IF(IFERROR(VLOOKUP($A47,'5. Company (current_at exit)'!$1:$1048576,33,FALSE),"")="","Mandatory: Tab 5",IFERROR(VLOOKUP($A47,'5. Company (current_at exit)'!$1:$1048576,33,FALSE),"")), "")</f>
        <v/>
      </c>
      <c r="AU47" s="17" t="str">
        <f>IF($A47&lt;&gt;"",IF(IFERROR(VLOOKUP($A47,'5. Company (current_at exit)'!$1:$1048576,34,FALSE),"")="","",IFERROR(VLOOKUP($A47,'5. Company (current_at exit)'!$1:$1048576,34,FALSE),"")), "")</f>
        <v/>
      </c>
      <c r="AV47" s="241" t="str">
        <f>IF($A47&lt;&gt;"",IF(IFERROR(VLOOKUP($A47,'5. Company (current_at exit)'!$1:$1048576,35,FALSE),"")="","",IFERROR(VLOOKUP($A47,'5. Company (current_at exit)'!$1:$1048576,35,FALSE),"")), "")</f>
        <v/>
      </c>
      <c r="AW47" s="17" t="str">
        <f>IF($D47="Fully Exited",IF($A47&lt;&gt;"",IF(IFERROR(VLOOKUP($A47,'5. Company (current_at exit)'!$1:$1048576,36,FALSE),"")="","",IFERROR(VLOOKUP($A47,'5. Company (current_at exit)'!$1:$1048576,36,FALSE),"")), ""),IF($A47&lt;&gt;"",IF(IFERROR(VLOOKUP($A47,'5. Company (current_at exit)'!$1:$1048576,36,FALSE),"")="","",IFERROR(VLOOKUP($A47,'5. Company (current_at exit)'!$1:$1048576,36,FALSE),"")), ""))</f>
        <v/>
      </c>
      <c r="AX47" s="239" t="str">
        <f>IF($A47&lt;&gt;"",IF(IFERROR(VLOOKUP($A47,'5. Company (current_at exit)'!$1:$1048576,37,FALSE),"")="","",IFERROR(VLOOKUP($A47,'5. Company (current_at exit)'!$1:$1048576,37,FALSE),"")), "")</f>
        <v/>
      </c>
      <c r="AY47" s="204" t="str">
        <f>IF($A47&lt;&gt;"",IF(IFERROR(VLOOKUP($A47,'5. Company (current_at exit)'!$1:$1048576,38,FALSE),"")="","",IFERROR(VLOOKUP($A47,'5. Company (current_at exit)'!$1:$1048576,38,FALSE),"")), "")</f>
        <v/>
      </c>
      <c r="AZ47" s="244" t="str">
        <f>IF($A47&lt;&gt;"",IF(IFERROR(VLOOKUP($A47,'5. Company (current_at exit)'!$1:$1048576,39,FALSE),"")="","",IFERROR(VLOOKUP($A47,'5. Company (current_at exit)'!$1:$1048576,39,FALSE),"")), "")</f>
        <v/>
      </c>
      <c r="BA47" s="244" t="str">
        <f>IF($A47&lt;&gt;"",IF(IFERROR(VLOOKUP($A47,'5. Company (current_at exit)'!$1:$1048576,40,FALSE),"")="","",IFERROR(VLOOKUP($A47,'5. Company (current_at exit)'!$1:$1048576,40,FALSE),"")), "")</f>
        <v/>
      </c>
      <c r="BB47" s="244" t="str">
        <f>IF($A47&lt;&gt;"",IF(IFERROR(VLOOKUP($A47,'5. Company (current_at exit)'!$1:$1048576,41,FALSE),"")="","",IFERROR(VLOOKUP($A47,'5. Company (current_at exit)'!$1:$1048576,41,FALSE),"")), "")</f>
        <v/>
      </c>
      <c r="BC47" s="76" t="str">
        <f>IF($A47&lt;&gt;"",IF(IFERROR(VLOOKUP($A47,'5. Company (current_at exit)'!$1:$1048576,42,FALSE),"")="","",IFERROR(VLOOKUP($A47,'5. Company (current_at exit)'!$1:$1048576,42,FALSE),"")), "")</f>
        <v/>
      </c>
      <c r="BD47" s="76" t="str">
        <f>IF($A47&lt;&gt;"",IF(IFERROR(VLOOKUP($A47,'5. Company (current_at exit)'!$1:$1048576,43,FALSE),"")="","",IFERROR(VLOOKUP($A47,'5. Company (current_at exit)'!$1:$1048576,43,FALSE),"")), "")</f>
        <v/>
      </c>
      <c r="BE47" s="239" t="str">
        <f>IF($A47&lt;&gt;"",IF(IFERROR(VLOOKUP($A47,'5. Company (current_at exit)'!$1:$1048576,44,FALSE),"")="","",IFERROR(VLOOKUP($A47,'5. Company (current_at exit)'!$1:$1048576,44,FALSE),"")), "")</f>
        <v/>
      </c>
      <c r="BF47" s="239" t="str">
        <f>IF($A47&lt;&gt;"",IF(IFERROR(VLOOKUP($A47,'5. Company (current_at exit)'!$1:$1048576,45,FALSE),"")="","",IFERROR(VLOOKUP($A47,'5. Company (current_at exit)'!$1:$1048576,45,FALSE),"")), "")</f>
        <v/>
      </c>
      <c r="BG47" s="239" t="str">
        <f>IF($A47&lt;&gt;"",IF(IFERROR(VLOOKUP($A47,'5. Company (current_at exit)'!$1:$1048576,46,FALSE),"")="","",IFERROR(VLOOKUP($A47,'5. Company (current_at exit)'!$1:$1048576,46,FALSE),"")), "")</f>
        <v/>
      </c>
      <c r="BH47" s="239" t="str">
        <f>IF($A47&lt;&gt;"",IF(IFERROR(VLOOKUP($A47,'5. Company (current_at exit)'!$1:$1048576,47,FALSE),"")="","",IFERROR(VLOOKUP($A47,'5. Company (current_at exit)'!$1:$1048576,47,FALSE),"")), "")</f>
        <v/>
      </c>
      <c r="BI47" s="239" t="str">
        <f>IF($A47&lt;&gt;"",IF(IFERROR(VLOOKUP($A47,'5. Company (current_at exit)'!$1:$1048576,48,FALSE),"")="","",IFERROR(VLOOKUP($A47,'5. Company (current_at exit)'!$1:$1048576,48,FALSE),"")), "")</f>
        <v/>
      </c>
      <c r="BJ47" s="360" t="str">
        <f>IF($A47&lt;&gt;"",IF(IFERROR(VLOOKUP($A47,'5. Company (current_at exit)'!$1:$1048576,49,FALSE),"")="","",IFERROR(VLOOKUP($A47,'5. Company (current_at exit)'!$1:$1048576,49,FALSE),"")), "")</f>
        <v/>
      </c>
      <c r="BK47" s="76" t="str">
        <f>IF($A47&lt;&gt;"",IF(IFERROR(VLOOKUP($A47,'5. Company (current_at exit)'!$1:$1048576,50,FALSE),"")="","Mandatory: Tab 5",IFERROR(VLOOKUP($A47,'5. Company (current_at exit)'!$1:$1048576,50,FALSE),"")), "")</f>
        <v/>
      </c>
      <c r="BL47" s="483" t="str">
        <f>IF($A47&lt;&gt;"",IF(IFERROR(VLOOKUP($A47,'5. Company (current_at exit)'!$1:$1048576,51,FALSE),"")="","Mandatory: Tab 5",IFERROR(VLOOKUP($A47,'5. Company (current_at exit)'!$1:$1048576,51,FALSE),"")), "")</f>
        <v/>
      </c>
      <c r="BM47" s="483" t="str">
        <f>IF($A47&lt;&gt;"",IF(IFERROR(VLOOKUP($A47,'5. Company (current_at exit)'!$1:$1048576,52,FALSE),"")="","Mandatory: Tab 5",IFERROR(VLOOKUP($A47,'5. Company (current_at exit)'!$1:$1048576,52,FALSE),"")), "")</f>
        <v/>
      </c>
      <c r="BN47" s="483" t="str">
        <f>IF($A47&lt;&gt;"",IF(IFERROR(VLOOKUP($A47,'5. Company (current_at exit)'!$1:$1048576,53,FALSE),"")="","Mandatory: Tab 5",IFERROR(VLOOKUP($A47,'5. Company (current_at exit)'!$1:$1048576,53,FALSE),"")), "")</f>
        <v/>
      </c>
      <c r="BO47" s="360" t="str">
        <f>IF($A47&lt;&gt;"",IF(IFERROR(VLOOKUP($A47,'5. Company (current_at exit)'!$1:$1048576,54,FALSE),"")="","",IFERROR(VLOOKUP($A47,'5. Company (current_at exit)'!$1:$1048576,54,FALSE),"")), "")</f>
        <v/>
      </c>
      <c r="BP47" s="17" t="str">
        <f>IF($A47&lt;&gt;"",IF(IFERROR(VLOOKUP($A47, '4. Company (at entry)'!$1:$1048576,3,FALSE),"")="","Mandatory: Tab 4",IFERROR(VLOOKUP($A47, '4. Company (at entry)'!$1:$1048576,3,FALSE),"")), "")</f>
        <v/>
      </c>
      <c r="BQ47" s="17" t="str">
        <f>IF($A47&lt;&gt;"",IF(IFERROR(VLOOKUP($A47, '4. Company (at entry)'!$1:$1048576,4,FALSE),"")="","Mandatory: Tab 4",IFERROR(VLOOKUP($A47, '4. Company (at entry)'!$1:$1048576,4,FALSE),"")), "")</f>
        <v/>
      </c>
      <c r="BR47" s="17" t="str">
        <f>IF($A47&lt;&gt;"",IF(IFERROR(VLOOKUP($A47, '4. Company (at entry)'!$1:$1048576,5,FALSE),"")="","Mandatory: Tab 4",IFERROR(VLOOKUP($A47, '4. Company (at entry)'!$1:$1048576,5,FALSE),"")), "")</f>
        <v/>
      </c>
      <c r="BS47" s="17" t="str">
        <f>IF($A47&lt;&gt;"",IF(IFERROR(VLOOKUP($A47, '4. Company (at entry)'!$1:$1048576,6,FALSE),"")="","Mandatory: Tab 4",IFERROR(VLOOKUP($A47, '4. Company (at entry)'!$1:$1048576,6,FALSE),"")), "")</f>
        <v/>
      </c>
      <c r="BT47" s="17" t="str">
        <f>IF($A47&lt;&gt;"",IF(IFERROR(VLOOKUP($A47, '4. Company (at entry)'!$1:$1048576,7,FALSE),"")="","Mandatory: Tab 4",IFERROR(VLOOKUP($A47, '4. Company (at entry)'!$1:$1048576,7,FALSE),"")), "")</f>
        <v/>
      </c>
      <c r="BU47" s="17" t="str">
        <f>IF($A47&lt;&gt;"",IF(IFERROR(VLOOKUP($A47, '4. Company (at entry)'!$1:$1048576,8,FALSE),"")="","Mandatory: Tab 4",IFERROR(VLOOKUP($A47, '4. Company (at entry)'!$1:$1048576,8,FALSE),"")), "")</f>
        <v/>
      </c>
      <c r="BV47" s="17" t="str">
        <f>IF($A47&lt;&gt;"",IF(IFERROR(VLOOKUP($A47, '4. Company (at entry)'!$1:$1048576,9,FALSE),"")="","Mandatory: Tab 4",IFERROR(VLOOKUP($A47, '4. Company (at entry)'!$1:$1048576,9,FALSE),"")), "")</f>
        <v/>
      </c>
      <c r="BW47" s="17" t="str">
        <f>IF($A47&lt;&gt;"",IF(IFERROR(VLOOKUP($A47, '4. Company (at entry)'!$1:$1048576,10,FALSE),"")="","",IFERROR(VLOOKUP($A47, '4. Company (at entry)'!$1:$1048576,10,FALSE),"")), "")</f>
        <v/>
      </c>
      <c r="BX47" s="208" t="str">
        <f>IF($A47&lt;&gt;"",IF(IFERROR(VLOOKUP($A47, '4. Company (at entry)'!$1:$1048576,11,FALSE),"")="","",IFERROR(VLOOKUP($A47, '4. Company (at entry)'!$1:$1048576,11,FALSE),"")), "")</f>
        <v/>
      </c>
      <c r="BY47" s="17" t="str">
        <f>IF($A47&lt;&gt;"",IF(IFERROR(VLOOKUP($A47, '4. Company (at entry)'!$1:$1048576,12,FALSE),"")="","",IFERROR(VLOOKUP($A47, '4. Company (at entry)'!$1:$1048576,12,FALSE),"")), "")</f>
        <v/>
      </c>
      <c r="BZ47" s="360" t="str">
        <f>IF($A47&lt;&gt;"",IF(IFERROR(VLOOKUP($A47, '4. Company (at entry)'!$1:$1048576,13,FALSE),"")="","",IFERROR(VLOOKUP($A47, '4. Company (at entry)'!$1:$1048576,13,FALSE),"")), "")</f>
        <v/>
      </c>
      <c r="CA47" s="17" t="str">
        <f>IF($A47&lt;&gt;"",IF(IFERROR('7. Position (current_at exit)'!F47,"")="", "Mandatory: Tab 7",IFERROR('7. Position (current_at exit)'!F47,"")),"")</f>
        <v/>
      </c>
      <c r="CB47" s="17" t="str">
        <f>IF($D47&lt;&gt;"Pending, Subsequently Closed",IF($A47&lt;&gt;"",IF(IFERROR('7. Position (current_at exit)'!G47,"")="", "Mandatory: Tab 7",IFERROR('7. Position (current_at exit)'!G47,"")),""), IF($A47&lt;&gt;"",IF(IFERROR('7. Position (current_at exit)'!G47,"")="", "",IFERROR('7. Position (current_at exit)'!G47,"")),""))</f>
        <v/>
      </c>
      <c r="CC47" s="17" t="str">
        <f>IF($D47&lt;&gt;"Pending, Subsequently Closed",IF($A47&lt;&gt;"",IF(IFERROR('7. Position (current_at exit)'!H47,"")="", "Mandatory: Tab 7",IFERROR('7. Position (current_at exit)'!H47,"")),""), IF($A47&lt;&gt;"",IF(IFERROR('7. Position (current_at exit)'!H47,"")="", "",IFERROR('7. Position (current_at exit)'!H47,"")),""))</f>
        <v/>
      </c>
      <c r="CD47" s="17" t="str">
        <f>IF($D47&lt;&gt;"Pending, Subsequently Closed",IF($A47&lt;&gt;"",IF(IFERROR('7. Position (current_at exit)'!I47,"")="", "Mandatory: Tab 7",IFERROR('7. Position (current_at exit)'!I47,"")),""), IF($A47&lt;&gt;"",IF(IFERROR('7. Position (current_at exit)'!I47,"")="", "",IFERROR('7. Position (current_at exit)'!I47,"")),""))</f>
        <v/>
      </c>
      <c r="CE47" s="17" t="str">
        <f>IF($D47&lt;&gt;"Pending, Subsequently Closed",IF($A47&lt;&gt;"",IF(IFERROR('7. Position (current_at exit)'!J47,"")="", "Mandatory: Tab 7",IFERROR('7. Position (current_at exit)'!J47,"")),""), IF($A47&lt;&gt;"",IF(IFERROR('7. Position (current_at exit)'!J47,"")="", "",IFERROR('7. Position (current_at exit)'!J47,"")),""))</f>
        <v/>
      </c>
      <c r="CF47" s="208" t="str">
        <f>IF($D47&lt;&gt;"Pending, Subsequently Closed",IF($A47&lt;&gt;"",IF(IFERROR('7. Position (current_at exit)'!K47,"")="", "Mandatory: Tab 7",IFERROR('7. Position (current_at exit)'!K47,"")),""), IF($A47&lt;&gt;"",IF(IFERROR('7. Position (current_at exit)'!K47,"")="", "",IFERROR('7. Position (current_at exit)'!K47,"")),""))</f>
        <v/>
      </c>
      <c r="CG47" s="186" t="str">
        <f>IF($D47&lt;&gt;"Pending, Subsequently Closed",IF($A47&lt;&gt;"",IF(IFERROR('7. Position (current_at exit)'!L47,"")="", "Mandatory: Tab 7",IFERROR('7. Position (current_at exit)'!L47,"")),""), IF($A47&lt;&gt;"",IF(IFERROR('7. Position (current_at exit)'!L47,"")="", "",IFERROR('7. Position (current_at exit)'!L47,"")),""))</f>
        <v/>
      </c>
      <c r="CH47" s="186" t="str">
        <f>IF($D47&lt;&gt;"Pending, Subsequently Closed",IF($A47&lt;&gt;"",IF(IFERROR('7. Position (current_at exit)'!M47,"")="", "Mandatory: Tab 7",IFERROR('7. Position (current_at exit)'!M47,"")),""), IF($A47&lt;&gt;"",IF(IFERROR('7. Position (current_at exit)'!M47,"")="", "",IFERROR('7. Position (current_at exit)'!M47,"")),""))</f>
        <v/>
      </c>
      <c r="CI47" s="186" t="str">
        <f>IF($D47&lt;&gt;"Pending, Subsequently Closed",IF($A47&lt;&gt;"",IF(IFERROR('7. Position (current_at exit)'!N47,"")="", "Mandatory: Tab 7",IFERROR('7. Position (current_at exit)'!N47,"")),""), IF($A47&lt;&gt;"",IF(IFERROR('7. Position (current_at exit)'!N47,"")="", "",IFERROR('7. Position (current_at exit)'!N47,"")),""))</f>
        <v/>
      </c>
      <c r="CJ47" s="408" t="str">
        <f>IF($D47&lt;&gt;"Pending, Subsequently Closed",IF($A47&lt;&gt;"",IF(IFERROR('7. Position (current_at exit)'!O47,"")="", "Mandatory: Tab 7",IFERROR('7. Position (current_at exit)'!O47,"")),""), IF($A47&lt;&gt;"",IF(IFERROR('7. Position (current_at exit)'!O47,"")="", "",IFERROR('7. Position (current_at exit)'!O47,"")),""))</f>
        <v/>
      </c>
      <c r="CK47" s="408" t="str">
        <f>IF($D47&lt;&gt;"Pending, Subsequently Closed",IF($A47&lt;&gt;"",IF(IFERROR('7. Position (current_at exit)'!P47,"")="", "Mandatory: Tab 7",IFERROR('7. Position (current_at exit)'!P47,"")),""), IF($A47&lt;&gt;"",IF(IFERROR('7. Position (current_at exit)'!P47,"")="", "",IFERROR('7. Position (current_at exit)'!P47,"")),""))</f>
        <v/>
      </c>
      <c r="CL47" s="360" t="str">
        <f>IF($A47&lt;&gt;"",IF(IFERROR('7. Position (current_at exit)'!Q47,"")="", "",IFERROR('7. Position (current_at exit)'!Q47,"")),"")</f>
        <v/>
      </c>
      <c r="CM47" s="18" t="str">
        <f>IF($F47&lt;&gt;"Debt",IF($A47&lt;&gt;"",IF(IFERROR('7. Position (current_at exit)'!R47,"")="", "Mandatory: Tab 7",IFERROR('7. Position (current_at exit)'!R47,"")),""), IF($A47&lt;&gt;"",IF(IFERROR('7. Position (current_at exit)'!R47,"")="", "",IFERROR('7. Position (current_at exit)'!R47,"")),""))</f>
        <v/>
      </c>
      <c r="CN47" s="18" t="str">
        <f>IF($F47&lt;&gt;"Debt",IF($A47&lt;&gt;"",IF(IFERROR('7. Position (current_at exit)'!S47,"")="", "Mandatory: Tab 7",IFERROR('7. Position (current_at exit)'!S47,"")),""), IF($A47&lt;&gt;"",IF(IFERROR('7. Position (current_at exit)'!S47,"")="", "",IFERROR('7. Position (current_at exit)'!S47,"")),""))</f>
        <v/>
      </c>
      <c r="CO47" s="17" t="str">
        <f>IF($F47&lt;&gt;"Debt",IF($A47&lt;&gt;"",IF(IFERROR('7. Position (current_at exit)'!T47,"")="", "Mandatory: Tab 7",IFERROR('7. Position (current_at exit)'!T47,"")),""), IF($A47&lt;&gt;"",IF(IFERROR('7. Position (current_at exit)'!T47,"")="", "",IFERROR('7. Position (current_at exit)'!T47,"")),""))</f>
        <v/>
      </c>
      <c r="CP47" s="17" t="str">
        <f>IF($A47&lt;&gt;"",IF(IFERROR('7. Position (current_at exit)'!U47,"")="", "Mandatory: Tab 7",IFERROR('7. Position (current_at exit)'!U47,"")),"")</f>
        <v/>
      </c>
      <c r="CQ47" s="17" t="str">
        <f>IF($F47&lt;&gt;"Debt",IF($A47&lt;&gt;"",IF(IFERROR('7. Position (current_at exit)'!V47,"")="", "Mandatory: Tab 7",IFERROR('7. Position (current_at exit)'!V47,"")),""), IF($A47&lt;&gt;"",IF(IFERROR('7. Position (current_at exit)'!V47,"")="", "",IFERROR('7. Position (current_at exit)'!V47,"")),""))</f>
        <v/>
      </c>
      <c r="CR47" s="16" t="str">
        <f>IF($F47&lt;&gt;"Debt",IF($A47&lt;&gt;"",IF(IFERROR('7. Position (current_at exit)'!W47,"")="", "",IFERROR('7. Position (current_at exit)'!W47,"")),""), IF($A47&lt;&gt;"",IF(IFERROR('7. Position (current_at exit)'!W47,"")="", "",IFERROR('7. Position (current_at exit)'!W47,"")),""))</f>
        <v/>
      </c>
      <c r="CS47" s="80" t="str">
        <f>IF($A47&lt;&gt;"",IF(IFERROR('7. Position (current_at exit)'!X47,"")="", "",IFERROR('7. Position (current_at exit)'!X47,"")),"")</f>
        <v/>
      </c>
      <c r="CT47" s="360" t="str">
        <f>IF($A47&lt;&gt;"",IF(IFERROR('7. Position (current_at exit)'!Y47,"")="", "",IFERROR('7. Position (current_at exit)'!Y47,"")),"")</f>
        <v/>
      </c>
      <c r="CU47" s="159" t="str">
        <f>IF(OR($D47="Fully Exited, No Escrow", $D47="Fully Exited, Escrow Pending", $D47="Fully Exited, Subsequently Closed"), IF($A47&lt;&gt;"",IF(IFERROR('7. Position (current_at exit)'!Z47,"")="", "Mandatory: Tab 7",IFERROR('7. Position (current_at exit)'!Z47,"")),""), IF($A47&lt;&gt;"",IF(IFERROR('7. Position (current_at exit)'!Z47,"")="", "",IFERROR('7. Position (current_at exit)'!Z47,"")),""))</f>
        <v/>
      </c>
      <c r="CV47" s="159" t="str">
        <f>IF(OR($D47="Fully Exited, No Escrow", $D47="Fully Exited, Escrow Pending", $D47="Fully Exited, Subsequently Closed"), IF($A47&lt;&gt;"",IF(IFERROR('7. Position (current_at exit)'!AA47,"")="", "Mandatory: Tab 7",IFERROR('7. Position (current_at exit)'!AA47,"")),""), IF($A47&lt;&gt;"",IF(IFERROR('7. Position (current_at exit)'!AA47,"")="", "",IFERROR('7. Position (current_at exit)'!AA47,"")),""))</f>
        <v/>
      </c>
      <c r="CW47" s="16" t="str">
        <f>IF($D47="Fully Exited",IF($A47&lt;&gt;"",IF(IFERROR('7. Position (current_at exit)'!AB47,"")="", "",IFERROR('7. Position (current_at exit)'!AB47,"")),""), IF($A47&lt;&gt;"",IF(IFERROR('7. Position (current_at exit)'!AB47,"")="", "",IFERROR('7. Position (current_at exit)'!AB47,"")),""))</f>
        <v/>
      </c>
      <c r="CX47" s="360" t="str">
        <f>IF($A47&lt;&gt;"",IF(IFERROR('7. Position (current_at exit)'!AC47,"")="", "",IFERROR('7. Position (current_at exit)'!AC47,"")),"")</f>
        <v/>
      </c>
      <c r="CY47" s="16" t="str">
        <f>IF($D47&lt;&gt;"Pending, Subsequently Closed",IF($A47&lt;&gt;"",IF(IFERROR('7. Position (current_at exit)'!AD47,"")="", "Mandatory: Tab 7",IFERROR('7. Position (current_at exit)'!AD47,"")),""), IF($A47&lt;&gt;"",IF(IFERROR('7. Position (current_at exit)'!AD47,"")="", "",IFERROR('7. Position (current_at exit)'!AD47,"")),""))</f>
        <v/>
      </c>
      <c r="CZ47" s="187" t="str">
        <f>IF($A47&lt;&gt;"",IF(IFERROR('7. Position (current_at exit)'!AE47,"")="", "",IFERROR('7. Position (current_at exit)'!AE47,"")),"")</f>
        <v/>
      </c>
      <c r="DA47" s="76" t="str">
        <f>IF($A47&lt;&gt;"",IF(IFERROR('7. Position (current_at exit)'!AF47,"")="", "",IFERROR('7. Position (current_at exit)'!AF47,"")),"")</f>
        <v/>
      </c>
      <c r="DB47" s="239" t="str">
        <f>IF($A47&lt;&gt;"",IF(IFERROR('7. Position (current_at exit)'!AG47,"")="", "",IFERROR('7. Position (current_at exit)'!AG47,"")),"")</f>
        <v/>
      </c>
      <c r="DC47" s="165" t="str">
        <f>IF($A47&lt;&gt;"",IF(IFERROR('7. Position (current_at exit)'!AH47,"")="", "",IFERROR('7. Position (current_at exit)'!AH47,"")),"")</f>
        <v/>
      </c>
      <c r="DD47" s="165" t="str">
        <f>IF($A47&lt;&gt;"",IF(IFERROR('7. Position (current_at exit)'!AI47,"")="", "",IFERROR('7. Position (current_at exit)'!AI47,"")),"")</f>
        <v/>
      </c>
      <c r="DE47" s="360" t="str">
        <f>IF($A47&lt;&gt;"",IF(IFERROR('7. Position (current_at exit)'!AJ47,"")="", "",IFERROR('7. Position (current_at exit)'!AJ47,"")),"")</f>
        <v/>
      </c>
      <c r="DF47" s="16" t="str">
        <f>IF($A47&lt;&gt;"",IF(IFERROR('7. Position (current_at exit)'!AK47,"")="", "",IFERROR('7. Position (current_at exit)'!AK47,"")),"")</f>
        <v/>
      </c>
      <c r="DG47" s="187" t="str">
        <f>IF($A47&lt;&gt;"",IF(IFERROR('7. Position (current_at exit)'!AL47,"")="", "",IFERROR('7. Position (current_at exit)'!AL47,"")),"")</f>
        <v/>
      </c>
      <c r="DH47" s="76" t="str">
        <f>IF($A47&lt;&gt;"",IF(IFERROR('7. Position (current_at exit)'!AM47,"")="", "",IFERROR('7. Position (current_at exit)'!AM47,"")),"")</f>
        <v/>
      </c>
      <c r="DI47" s="239" t="str">
        <f>IF($A47&lt;&gt;"",IF(IFERROR('7. Position (current_at exit)'!AN47,"")="", "",IFERROR('7. Position (current_at exit)'!AN47,"")),"")</f>
        <v/>
      </c>
      <c r="DJ47" s="165" t="str">
        <f>IF($A47&lt;&gt;"",IF(IFERROR('7. Position (current_at exit)'!AO47,"")="", "",IFERROR('7. Position (current_at exit)'!AO47,"")),"")</f>
        <v/>
      </c>
      <c r="DK47" s="165" t="str">
        <f>IF($A47&lt;&gt;"",IF(IFERROR('7. Position (current_at exit)'!AP47,"")="", "",IFERROR('7. Position (current_at exit)'!AP47,"")),"")</f>
        <v/>
      </c>
      <c r="DL47" s="360" t="str">
        <f>IF($A47&lt;&gt;"",IF(IFERROR('7. Position (current_at exit)'!AQ47,"")="", "",IFERROR('7. Position (current_at exit)'!AQ47,"")),"")</f>
        <v/>
      </c>
      <c r="DM47" s="17" t="str">
        <f>IF(OR($F47="Equity - Publicly Traded", $F47="Equity - Private"), IF($A47&lt;&gt;"",IF(IFERROR('6. Position (at entry)'!N47,"")="", "Mandatory: Tab 6",IFERROR('6. Position (at entry)'!N47,"")),""), IF($A47&lt;&gt;"",IF(IFERROR('6. Position (at entry)'!N47,"")="", "",IFERROR('6. Position (at entry)'!N47,"")),""))</f>
        <v/>
      </c>
      <c r="DN47" s="17" t="str">
        <f>IF(OR($F47="Equity - Publicly Traded", $F47="Equity - Private"), IF($A47&lt;&gt;"",IF(IFERROR('6. Position (at entry)'!O47,"")="", "Mandatory: Tab 6",IFERROR('6. Position (at entry)'!O47,"")),""), IF($A47&lt;&gt;"",IF(IFERROR('6. Position (at entry)'!O47,"")="", "",IFERROR('6. Position (at entry)'!O47,"")),""))</f>
        <v/>
      </c>
      <c r="DO47" s="17" t="str">
        <f>IF(OR($F47="Equity - Publicly Traded", $F47="Equity - Private"), IF($A47&lt;&gt;"",IF(IFERROR('6. Position (at entry)'!P47,"")="", "Mandatory: Tab 6",IFERROR('6. Position (at entry)'!P47,"")),""), IF($A47&lt;&gt;"",IF(IFERROR('6. Position (at entry)'!P47,"")="", "",IFERROR('6. Position (at entry)'!P47,"")),""))</f>
        <v/>
      </c>
      <c r="DP47" s="17" t="str">
        <f>IF(OR($F47="Equity - Publicly Traded", $F47="Equity - Private"), IF($A47&lt;&gt;"",IF(IFERROR('6. Position (at entry)'!Q47,"")="", "Mandatory: Tab 6",IFERROR('6. Position (at entry)'!Q47,"")),""), IF($A47&lt;&gt;"",IF(IFERROR('6. Position (at entry)'!Q47,"")="", "",IFERROR('6. Position (at entry)'!Q47,"")),""))</f>
        <v/>
      </c>
      <c r="DQ47" s="18" t="str">
        <f>IF(OR($F47="Equity - Publicly Traded", $F47="Equity - Private"), IF($A47&lt;&gt;"",IF(IFERROR('6. Position (at entry)'!R47,"")="", "Mandatory: Tab 6",IFERROR('6. Position (at entry)'!R47,"")),""), IF($A47&lt;&gt;"",IF(IFERROR('6. Position (at entry)'!R47,"")="", "",IFERROR('6. Position (at entry)'!R47,"")),""))</f>
        <v/>
      </c>
      <c r="DR47" s="18" t="str">
        <f>IF(OR($F47="Equity - Publicly Traded", $F47="Equity - Private"), IF($A47&lt;&gt;"",IF(IFERROR('6. Position (at entry)'!S47,"")="", "Mandatory: Tab 6",IFERROR('6. Position (at entry)'!S47,"")),""), IF($A47&lt;&gt;"",IF(IFERROR('6. Position (at entry)'!S47,"")="", "",IFERROR('6. Position (at entry)'!S47,"")),""))</f>
        <v/>
      </c>
      <c r="DS47" s="17" t="str">
        <f>IF(OR($F47="Equity - Publicly Traded", $F47="Equity - Private"), IF($A47&lt;&gt;"",IF(IFERROR('6. Position (at entry)'!T47,"")="", "Mandatory: Tab 6",IFERROR('6. Position (at entry)'!T47,"")),""), IF($A47&lt;&gt;"",IF(IFERROR('6. Position (at entry)'!T47,"")="", "",IFERROR('6. Position (at entry)'!T47,"")),""))</f>
        <v/>
      </c>
      <c r="DT47" s="16" t="str">
        <f>IF(OR($F47="Equity - Publicly Traded", $F47="Equity - Private"), IF($A47&lt;&gt;"",IF(IFERROR('6. Position (at entry)'!U47,"")="", "Mandatory: Tab 6",IFERROR('6. Position (at entry)'!U47,"")),""), IF($A47&lt;&gt;"",IF(IFERROR('6. Position (at entry)'!U47,"")="", "",IFERROR('6. Position (at entry)'!U47,"")),""))</f>
        <v/>
      </c>
      <c r="DU47" s="16" t="str">
        <f>IF(OR($F47="Equity - Publicly Traded", $F47="Equity - Private"), IF($A47&lt;&gt;"",IF(IFERROR('6. Position (at entry)'!V47,"")="", "",IFERROR('6. Position (at entry)'!V47,"")),""), IF($A47&lt;&gt;"",IF(IFERROR('6. Position (at entry)'!V47,"")="", "",IFERROR('6. Position (at entry)'!V47,"")),""))</f>
        <v/>
      </c>
      <c r="DV47" s="239" t="str">
        <f>IF(OR($F47="Equity - Publicly Traded", $F47="Equity - Private"), IF($A47&lt;&gt;"",IF(IFERROR('6. Position (at entry)'!W47,"")="", "",IFERROR('6. Position (at entry)'!W47,"")),""), IF($A47&lt;&gt;"",IF(IFERROR('6. Position (at entry)'!W47,"")="", "",IFERROR('6. Position (at entry)'!W47,"")),""))</f>
        <v/>
      </c>
      <c r="DW47" s="239" t="str">
        <f>IF(OR($F47="Equity - Publicly Traded", $F47="Equity - Private"), IF($A47&lt;&gt;"",IF(IFERROR('6. Position (at entry)'!X47,"")="", "",IFERROR('6. Position (at entry)'!X47,"")),""), IF($A47&lt;&gt;"",IF(IFERROR('6. Position (at entry)'!X47,"")="", "",IFERROR('6. Position (at entry)'!X47,"")),""))</f>
        <v/>
      </c>
      <c r="DX47" s="239" t="str">
        <f>IF(OR($F47="Equity - Publicly Traded", $F47="Equity - Private"), IF($A47&lt;&gt;"",IF(IFERROR('6. Position (at entry)'!Y47,"")="", "",IFERROR('6. Position (at entry)'!Y47,"")),""), IF($A47&lt;&gt;"",IF(IFERROR('6. Position (at entry)'!Y47,"")="", "",IFERROR('6. Position (at entry)'!Y47,"")),""))</f>
        <v/>
      </c>
      <c r="DY47" s="360" t="str">
        <f>IF($A47&lt;&gt;"",IF(IFERROR('6. Position (at entry)'!Z47,"")="", "",IFERROR('6. Position (at entry)'!Z47,"")),"")</f>
        <v/>
      </c>
      <c r="DZ47" s="76" t="str">
        <f>IF($A47&lt;&gt;"",IF(IFERROR('6. Position (at entry)'!AA47,"")="", "",IFERROR('6. Position (at entry)'!AA47,"")),"")</f>
        <v/>
      </c>
      <c r="EA47" s="76" t="str">
        <f>IF($A47&lt;&gt;"",IF(IFERROR('6. Position (at entry)'!AB47,"")="", "",IFERROR('6. Position (at entry)'!AB47,"")),"")</f>
        <v/>
      </c>
      <c r="EB47" s="78" t="str">
        <f>IF($A47&lt;&gt;"",IF(IFERROR('6. Position (at entry)'!AC47,"")="", "",IFERROR('6. Position (at entry)'!AC47,"")),"")</f>
        <v/>
      </c>
      <c r="EC47" s="78" t="str">
        <f>IF($A47&lt;&gt;"",IF(IFERROR('6. Position (at entry)'!AD47,"")="", "",IFERROR('6. Position (at entry)'!AD47,"")),"")</f>
        <v/>
      </c>
      <c r="ED47" s="226" t="str">
        <f>IF($A47&lt;&gt;"",IF(IFERROR('6. Position (at entry)'!AE47,"")="", "",IFERROR('6. Position (at entry)'!AE47,"")),"")</f>
        <v/>
      </c>
      <c r="EE47" s="80" t="str">
        <f>IF($A47&lt;&gt;"",IF(IFERROR('6. Position (at entry)'!AF47,"")="", "",IFERROR('6. Position (at entry)'!AF47,"")),"")</f>
        <v/>
      </c>
      <c r="EF47" s="80" t="str">
        <f>IF($A47&lt;&gt;"",IF(IFERROR('6. Position (at entry)'!AG47,"")="", "",IFERROR('6. Position (at entry)'!AG47,"")),"")</f>
        <v/>
      </c>
      <c r="EG47" s="80" t="str">
        <f>IF($A47&lt;&gt;"",IF(IFERROR('6. Position (at entry)'!AH47,"")="", "",IFERROR('6. Position (at entry)'!AH47,"")),"")</f>
        <v/>
      </c>
      <c r="EH47" s="360" t="str">
        <f>IF($A47&lt;&gt;"",IF(IFERROR('6. Position (at entry)'!AI47,"")="", "",IFERROR('6. Position (at entry)'!AI47,"")),"")</f>
        <v/>
      </c>
    </row>
    <row r="48" spans="1:138" ht="15" customHeight="1" x14ac:dyDescent="0.2">
      <c r="A48" s="16" t="str">
        <f>IF(ISBLANK('6. Position (at entry)'!A48), "", '6. Position (at entry)'!A48)</f>
        <v/>
      </c>
      <c r="B48" s="347" t="str">
        <f>IF($A48&lt;&gt;"",IF(IFERROR('6. Position (at entry)'!B48,"")="", "Mandatory: Tab 6",IFERROR('6. Position (at entry)'!B48,"")),"")</f>
        <v/>
      </c>
      <c r="C48" s="16" t="str">
        <f>IF($A48&lt;&gt;"",IF(IFERROR(VLOOKUP($A48, '4. Company (at entry)'!$1:$1048576,2,FALSE),"")="","Mandatory: Tab 4",IFERROR(VLOOKUP($A48, '4. Company (at entry)'!$1:$1048576,2,FALSE),"")), "")</f>
        <v/>
      </c>
      <c r="D48" s="16" t="str">
        <f>IF($A48&lt;&gt;"",IF(IFERROR('7. Position (current_at exit)'!D48,"")="", "Mandatory: Tab 7",IFERROR('7. Position (current_at exit)'!D48,"")),"")</f>
        <v/>
      </c>
      <c r="E48" s="16" t="str">
        <f>IF($A48&lt;&gt;"",IF(IFERROR('7. Position (current_at exit)'!E48,"")="", "Mandatory: Tab 7",IFERROR('7. Position (current_at exit)'!E48,"")),"")</f>
        <v/>
      </c>
      <c r="F48" s="16" t="str">
        <f>IF($A48&lt;&gt;"",IF(IFERROR('6. Position (at entry)'!D48,"")="", "Mandatory: Tab 6",IFERROR('6. Position (at entry)'!D48,"")),"")</f>
        <v/>
      </c>
      <c r="G48" s="16" t="str">
        <f>IF($A48&lt;&gt;"",IF(IFERROR('6. Position (at entry)'!E48,"")="", "Mandatory: Tab 6",IFERROR('6. Position (at entry)'!E48,"")),"")</f>
        <v/>
      </c>
      <c r="H48" s="16" t="str">
        <f>IF($A48&lt;&gt;"",IF(IFERROR('6. Position (at entry)'!F48,"")="", "Mandatory: Tab 6",IFERROR('6. Position (at entry)'!F48,"")),"")</f>
        <v/>
      </c>
      <c r="I48" s="16" t="str">
        <f>IF($A48&lt;&gt;"",IF(IFERROR('6. Position (at entry)'!G48,"")="", "Mandatory: Tab 6",IFERROR('6. Position (at entry)'!G48,"")),"")</f>
        <v/>
      </c>
      <c r="J48" s="16" t="str">
        <f>IF($A48&lt;&gt;"",IF(IFERROR('6. Position (at entry)'!H48,"")="", "Mandatory: Tab 6",IFERROR('6. Position (at entry)'!H48,"")),"")</f>
        <v/>
      </c>
      <c r="K48" s="159" t="str">
        <f>IF($A48&lt;&gt;"",IF(IFERROR('6. Position (at entry)'!I48,"")="", "Mandatory: Tab 6",IFERROR('6. Position (at entry)'!I48,"")),"")</f>
        <v/>
      </c>
      <c r="L48" s="16" t="str">
        <f>IF($A48&lt;&gt;"",IF(IFERROR('6. Position (at entry)'!J48,"")="", "Mandatory: Tab 6",IFERROR('6. Position (at entry)'!J48,"")),"")</f>
        <v/>
      </c>
      <c r="M48" s="16" t="str">
        <f>IF($A48&lt;&gt;"",IF(IFERROR('6. Position (at entry)'!K48,"")="", "Mandatory: Tab 6",IFERROR('6. Position (at entry)'!K48,"")),"")</f>
        <v/>
      </c>
      <c r="N48" s="16" t="str">
        <f>IF($A48&lt;&gt;"",IF(IFERROR('6. Position (at entry)'!L48,"")="", "",IFERROR('6. Position (at entry)'!L48,"")),"")</f>
        <v/>
      </c>
      <c r="O48" s="360" t="str">
        <f>IF($A48&lt;&gt;"",IF(IFERROR('6. Position (at entry)'!M48,"")="", "",IFERROR('6. Position (at entry)'!M48,"")),"")</f>
        <v/>
      </c>
      <c r="P48" s="16" t="str">
        <f>IF($A48&lt;&gt;"",IF(IFERROR(VLOOKUP($A48,'5. Company (current_at exit)'!$1:$1048576,3,FALSE),"")="","",IFERROR(VLOOKUP($A48,'5. Company (current_at exit)'!$1:$1048576,3,FALSE),"")), "")</f>
        <v/>
      </c>
      <c r="Q48" s="16" t="str">
        <f>IF($A48&lt;&gt;"",IF(IFERROR(VLOOKUP($A48,'5. Company (current_at exit)'!$1:$1048576,4,FALSE),"")="","",IFERROR(VLOOKUP($A48,'5. Company (current_at exit)'!$1:$1048576,4,FALSE),"")), "")</f>
        <v/>
      </c>
      <c r="R48" s="16" t="str">
        <f>IF($A48&lt;&gt;"",IF(IFERROR(VLOOKUP($A48,'5. Company (current_at exit)'!$1:$1048576,5,FALSE),"")="","",IFERROR(VLOOKUP($A48,'5. Company (current_at exit)'!$1:$1048576,5,FALSE),"")), "")</f>
        <v/>
      </c>
      <c r="S48" s="16" t="str">
        <f>IF($A48&lt;&gt;"",IF(IFERROR(VLOOKUP($A48,'5. Company (current_at exit)'!$1:$1048576,6,FALSE),"")="","",IFERROR(VLOOKUP($A48,'5. Company (current_at exit)'!$1:$1048576,6,FALSE),"")), "")</f>
        <v/>
      </c>
      <c r="T48" s="16" t="str">
        <f>IF($A48&lt;&gt;"",IF(IFERROR(VLOOKUP($A48,'5. Company (current_at exit)'!$1:$1048576,7,FALSE),"")="","Mandatory: Tab 5",IFERROR(VLOOKUP($A48,'5. Company (current_at exit)'!$1:$1048576,7,FALSE),"")), "")</f>
        <v/>
      </c>
      <c r="U48" s="72" t="str">
        <f>IF($A48&lt;&gt;"",IF(IFERROR(VLOOKUP($A48,'5. Company (current_at exit)'!$1:$1048576,8,FALSE),"")="","Mandatory: Tab 5",IFERROR(VLOOKUP($A48,'5. Company (current_at exit)'!$1:$1048576,8,FALSE),"")), "")</f>
        <v/>
      </c>
      <c r="V48" s="16" t="str">
        <f>IF($A48&lt;&gt;"",IF(IFERROR(VLOOKUP($A48,'5. Company (current_at exit)'!$1:$1048576,9,FALSE),"")="","",IFERROR(VLOOKUP($A48,'5. Company (current_at exit)'!$1:$1048576,9,FALSE),"")), "")</f>
        <v/>
      </c>
      <c r="W48" s="16" t="str">
        <f>IF($A48&lt;&gt;"",IF(IFERROR(VLOOKUP($A48,'5. Company (current_at exit)'!$1:$1048576,10,FALSE),"")="","Mandatory: Tab 5",IFERROR(VLOOKUP($A48,'5. Company (current_at exit)'!$1:$1048576,10,FALSE),"")), "")</f>
        <v/>
      </c>
      <c r="X48" s="73" t="str">
        <f>IF($A48&lt;&gt;"",IF(IFERROR(VLOOKUP($A48,'5. Company (current_at exit)'!$1:$1048576,11,FALSE),"")="","Mandatory: Tab 5",IFERROR(VLOOKUP($A48,'5. Company (current_at exit)'!$1:$1048576,11,FALSE),"")), "")</f>
        <v/>
      </c>
      <c r="Y48" s="73" t="str">
        <f>IF($A48&lt;&gt;"",IF(IFERROR(VLOOKUP($A48,'5. Company (current_at exit)'!$1:$1048576,12,FALSE),"")="","",IFERROR(VLOOKUP($A48,'5. Company (current_at exit)'!$1:$1048576,12,FALSE),"")), "")</f>
        <v/>
      </c>
      <c r="Z48" s="73" t="str">
        <f>IF($A48&lt;&gt;"",IF(IFERROR(VLOOKUP($A48,'5. Company (current_at exit)'!$1:$1048576,13,FALSE),"")="","",IFERROR(VLOOKUP($A48,'5. Company (current_at exit)'!$1:$1048576,13,FALSE),"")), "")</f>
        <v/>
      </c>
      <c r="AA48" s="16" t="str">
        <f>IF($A48&lt;&gt;"",IF(IFERROR(VLOOKUP($A48,'5. Company (current_at exit)'!$1:$1048576,14,FALSE),"")="","Mandatory: Tab 5",IFERROR(VLOOKUP($A48,'5. Company (current_at exit)'!$1:$1048576,14,FALSE),"")), "")</f>
        <v/>
      </c>
      <c r="AB48" s="16" t="str">
        <f>IF($A48&lt;&gt;"",IF(IFERROR(VLOOKUP($A48,'5. Company (current_at exit)'!$1:$1048576,15,FALSE),"")="","Mandatory: Tab 5",IFERROR(VLOOKUP($A48,'5. Company (current_at exit)'!$1:$1048576,15,FALSE),"")), "")</f>
        <v/>
      </c>
      <c r="AC48" s="76" t="str">
        <f>IF($A48&lt;&gt;"",IF(IFERROR(VLOOKUP($A48,'5. Company (current_at exit)'!$1:$1048576,16,FALSE),"")="","",IFERROR(VLOOKUP($A48,'5. Company (current_at exit)'!$1:$1048576,16,FALSE),"")), "")</f>
        <v/>
      </c>
      <c r="AD48" s="16" t="str">
        <f>IF($A48&lt;&gt;"",IF(IFERROR(VLOOKUP($A48,'5. Company (current_at exit)'!$1:$1048576,17,FALSE),"")="","",IFERROR(VLOOKUP($A48,'5. Company (current_at exit)'!$1:$1048576,17,FALSE),"")), "")</f>
        <v/>
      </c>
      <c r="AE48" s="401" t="str">
        <f>IF($A48&lt;&gt;"",IF(IFERROR(VLOOKUP($A48,'5. Company (current_at exit)'!$1:$1048576,18,FALSE),"")="","",IFERROR(VLOOKUP($A48,'5. Company (current_at exit)'!$1:$1048576,18,FALSE),"")), "")</f>
        <v/>
      </c>
      <c r="AF48" s="16" t="str">
        <f>IF($A48&lt;&gt;"",IF(IFERROR(VLOOKUP($A48,'5. Company (current_at exit)'!$1:$1048576,19,FALSE),"")="","Mandatory: Tab 5",IFERROR(VLOOKUP($A48,'5. Company (current_at exit)'!$1:$1048576,19,FALSE),"")), "")</f>
        <v/>
      </c>
      <c r="AG48" s="159" t="str">
        <f>IF($AF48="Yes",IF($A48&lt;&gt;"",IF(IFERROR(VLOOKUP($A48,'5. Company (current_at exit)'!$1:$1048576,20,FALSE),"")="","Mandatory: Tab 5",IFERROR(VLOOKUP($A48,'5. Company (current_at exit)'!$1:$1048576,20,FALSE),"")), ""),IF($A48&lt;&gt;"",IF(IFERROR(VLOOKUP($A48,'5. Company (current_at exit)'!$1:$1048576,20,FALSE),"")="","",IFERROR(VLOOKUP($A48,'5. Company (current_at exit)'!$1:$1048576,20,FALSE),"")), ""))</f>
        <v/>
      </c>
      <c r="AH48" s="159" t="str">
        <f>IF($AF48="Yes",IF($A48&lt;&gt;"",IF(IFERROR(VLOOKUP($A48,'5. Company (current_at exit)'!$1:$1048576,21,FALSE),"")="","Mandatory: Tab 5",IFERROR(VLOOKUP($A48,'5. Company (current_at exit)'!$1:$1048576,21,FALSE),"")), ""),IF($A48&lt;&gt;"",IF(IFERROR(VLOOKUP($A48,'5. Company (current_at exit)'!$1:$1048576,21,FALSE),"")="","",IFERROR(VLOOKUP($A48,'5. Company (current_at exit)'!$1:$1048576,21,FALSE),"")), ""))</f>
        <v/>
      </c>
      <c r="AI48" s="69" t="str">
        <f>IF($AF48="Yes",IF($A48&lt;&gt;"",IF(IFERROR(VLOOKUP($A48,'5. Company (current_at exit)'!$1:$1048576,22,FALSE),"")="","Mandatory: Tab 5",IFERROR(VLOOKUP($A48,'5. Company (current_at exit)'!$1:$1048576,22,FALSE),"")), ""),IF($A48&lt;&gt;"",IF(IFERROR(VLOOKUP($A48,'5. Company (current_at exit)'!$1:$1048576,22,FALSE),"")="","",IFERROR(VLOOKUP($A48,'5. Company (current_at exit)'!$1:$1048576,22,FALSE),"")), ""))</f>
        <v/>
      </c>
      <c r="AJ48" s="69" t="str">
        <f>IF($AF48="Yes",IF($A48&lt;&gt;"",IF(IFERROR(VLOOKUP($A48,'5. Company (current_at exit)'!$1:$1048576,23,FALSE),"")="","Mandatory: Tab 5",IFERROR(VLOOKUP($A48,'5. Company (current_at exit)'!$1:$1048576,23,FALSE),"")), ""),IF($A48&lt;&gt;"",IF(IFERROR(VLOOKUP($A48,'5. Company (current_at exit)'!$1:$1048576,23,FALSE),"")="","",IFERROR(VLOOKUP($A48,'5. Company (current_at exit)'!$1:$1048576,23,FALSE),"")), ""))</f>
        <v/>
      </c>
      <c r="AK48" s="159" t="str">
        <f>IF($AF48="Yes",IF($A48&lt;&gt;"",IF(IFERROR(VLOOKUP($A48,'5. Company (current_at exit)'!$1:$1048576,24,FALSE),"")="","",IFERROR(VLOOKUP($A48,'5. Company (current_at exit)'!$1:$1048576,24,FALSE),"")), ""),IF($A48&lt;&gt;"",IF(IFERROR(VLOOKUP($A48,'5. Company (current_at exit)'!$1:$1048576,24,FALSE),"")="","",IFERROR(VLOOKUP($A48,'5. Company (current_at exit)'!$1:$1048576,24,FALSE),"")), ""))</f>
        <v/>
      </c>
      <c r="AL48" s="403" t="str">
        <f>IF($A48&lt;&gt;"",IF(IFERROR(VLOOKUP($A48,'5. Company (current_at exit)'!$1:$1048576,25,FALSE),"")="","",IFERROR(VLOOKUP($A48,'5. Company (current_at exit)'!$1:$1048576,25,FALSE),"")), "")</f>
        <v/>
      </c>
      <c r="AM48" s="17" t="str">
        <f>IF($A48&lt;&gt;"",IF(IFERROR(VLOOKUP($A48,'5. Company (current_at exit)'!$1:$1048576,26,FALSE),"")="","Mandatory: Tab 5",IFERROR(VLOOKUP($A48,'5. Company (current_at exit)'!$1:$1048576,26,FALSE),"")), "")</f>
        <v/>
      </c>
      <c r="AN48" s="17" t="str">
        <f>IF($A48&lt;&gt;"",IF(IFERROR(VLOOKUP($A48,'5. Company (current_at exit)'!$1:$1048576,27,FALSE),"")="","Mandatory: Tab 5",IFERROR(VLOOKUP($A48,'5. Company (current_at exit)'!$1:$1048576,27,FALSE),"")), "")</f>
        <v/>
      </c>
      <c r="AO48" s="17" t="str">
        <f>IF($A48&lt;&gt;"",IF(IFERROR(VLOOKUP($A48,'5. Company (current_at exit)'!$1:$1048576,28,FALSE),"")="","Mandatory: Tab 5",IFERROR(VLOOKUP($A48,'5. Company (current_at exit)'!$1:$1048576,28,FALSE),"")), "")</f>
        <v/>
      </c>
      <c r="AP48" s="17" t="str">
        <f>IF($A48&lt;&gt;"",IF(IFERROR(VLOOKUP($A48,'5. Company (current_at exit)'!$1:$1048576,29,FALSE),"")="","Mandatory: Tab 5",IFERROR(VLOOKUP($A48,'5. Company (current_at exit)'!$1:$1048576,29,FALSE),"")), "")</f>
        <v/>
      </c>
      <c r="AQ48" s="17" t="str">
        <f>IF($A48&lt;&gt;"",IF(IFERROR(VLOOKUP($A48,'5. Company (current_at exit)'!$1:$1048576,30,FALSE),"")="","Mandatory: Tab 5",IFERROR(VLOOKUP($A48,'5. Company (current_at exit)'!$1:$1048576,30,FALSE),"")), "")</f>
        <v/>
      </c>
      <c r="AR48" s="17" t="str">
        <f>IF($A48&lt;&gt;"",IF(IFERROR(VLOOKUP($A48,'5. Company (current_at exit)'!$1:$1048576,31,FALSE),"")="","Mandatory: Tab 5",IFERROR(VLOOKUP($A48,'5. Company (current_at exit)'!$1:$1048576,31,FALSE),"")), "")</f>
        <v/>
      </c>
      <c r="AS48" s="17" t="str">
        <f>IF($A48&lt;&gt;"",IF(IFERROR(VLOOKUP($A48,'5. Company (current_at exit)'!$1:$1048576,32,FALSE),"")="","Mandatory: Tab 5",IFERROR(VLOOKUP($A48,'5. Company (current_at exit)'!$1:$1048576,32,FALSE),"")), "")</f>
        <v/>
      </c>
      <c r="AT48" s="17" t="str">
        <f>IF($A48&lt;&gt;"",IF(IFERROR(VLOOKUP($A48,'5. Company (current_at exit)'!$1:$1048576,33,FALSE),"")="","Mandatory: Tab 5",IFERROR(VLOOKUP($A48,'5. Company (current_at exit)'!$1:$1048576,33,FALSE),"")), "")</f>
        <v/>
      </c>
      <c r="AU48" s="17" t="str">
        <f>IF($A48&lt;&gt;"",IF(IFERROR(VLOOKUP($A48,'5. Company (current_at exit)'!$1:$1048576,34,FALSE),"")="","",IFERROR(VLOOKUP($A48,'5. Company (current_at exit)'!$1:$1048576,34,FALSE),"")), "")</f>
        <v/>
      </c>
      <c r="AV48" s="241" t="str">
        <f>IF($A48&lt;&gt;"",IF(IFERROR(VLOOKUP($A48,'5. Company (current_at exit)'!$1:$1048576,35,FALSE),"")="","",IFERROR(VLOOKUP($A48,'5. Company (current_at exit)'!$1:$1048576,35,FALSE),"")), "")</f>
        <v/>
      </c>
      <c r="AW48" s="17" t="str">
        <f>IF($D48="Fully Exited",IF($A48&lt;&gt;"",IF(IFERROR(VLOOKUP($A48,'5. Company (current_at exit)'!$1:$1048576,36,FALSE),"")="","",IFERROR(VLOOKUP($A48,'5. Company (current_at exit)'!$1:$1048576,36,FALSE),"")), ""),IF($A48&lt;&gt;"",IF(IFERROR(VLOOKUP($A48,'5. Company (current_at exit)'!$1:$1048576,36,FALSE),"")="","",IFERROR(VLOOKUP($A48,'5. Company (current_at exit)'!$1:$1048576,36,FALSE),"")), ""))</f>
        <v/>
      </c>
      <c r="AX48" s="239" t="str">
        <f>IF($A48&lt;&gt;"",IF(IFERROR(VLOOKUP($A48,'5. Company (current_at exit)'!$1:$1048576,37,FALSE),"")="","",IFERROR(VLOOKUP($A48,'5. Company (current_at exit)'!$1:$1048576,37,FALSE),"")), "")</f>
        <v/>
      </c>
      <c r="AY48" s="204" t="str">
        <f>IF($A48&lt;&gt;"",IF(IFERROR(VLOOKUP($A48,'5. Company (current_at exit)'!$1:$1048576,38,FALSE),"")="","",IFERROR(VLOOKUP($A48,'5. Company (current_at exit)'!$1:$1048576,38,FALSE),"")), "")</f>
        <v/>
      </c>
      <c r="AZ48" s="244" t="str">
        <f>IF($A48&lt;&gt;"",IF(IFERROR(VLOOKUP($A48,'5. Company (current_at exit)'!$1:$1048576,39,FALSE),"")="","",IFERROR(VLOOKUP($A48,'5. Company (current_at exit)'!$1:$1048576,39,FALSE),"")), "")</f>
        <v/>
      </c>
      <c r="BA48" s="244" t="str">
        <f>IF($A48&lt;&gt;"",IF(IFERROR(VLOOKUP($A48,'5. Company (current_at exit)'!$1:$1048576,40,FALSE),"")="","",IFERROR(VLOOKUP($A48,'5. Company (current_at exit)'!$1:$1048576,40,FALSE),"")), "")</f>
        <v/>
      </c>
      <c r="BB48" s="244" t="str">
        <f>IF($A48&lt;&gt;"",IF(IFERROR(VLOOKUP($A48,'5. Company (current_at exit)'!$1:$1048576,41,FALSE),"")="","",IFERROR(VLOOKUP($A48,'5. Company (current_at exit)'!$1:$1048576,41,FALSE),"")), "")</f>
        <v/>
      </c>
      <c r="BC48" s="76" t="str">
        <f>IF($A48&lt;&gt;"",IF(IFERROR(VLOOKUP($A48,'5. Company (current_at exit)'!$1:$1048576,42,FALSE),"")="","",IFERROR(VLOOKUP($A48,'5. Company (current_at exit)'!$1:$1048576,42,FALSE),"")), "")</f>
        <v/>
      </c>
      <c r="BD48" s="76" t="str">
        <f>IF($A48&lt;&gt;"",IF(IFERROR(VLOOKUP($A48,'5. Company (current_at exit)'!$1:$1048576,43,FALSE),"")="","",IFERROR(VLOOKUP($A48,'5. Company (current_at exit)'!$1:$1048576,43,FALSE),"")), "")</f>
        <v/>
      </c>
      <c r="BE48" s="239" t="str">
        <f>IF($A48&lt;&gt;"",IF(IFERROR(VLOOKUP($A48,'5. Company (current_at exit)'!$1:$1048576,44,FALSE),"")="","",IFERROR(VLOOKUP($A48,'5. Company (current_at exit)'!$1:$1048576,44,FALSE),"")), "")</f>
        <v/>
      </c>
      <c r="BF48" s="239" t="str">
        <f>IF($A48&lt;&gt;"",IF(IFERROR(VLOOKUP($A48,'5. Company (current_at exit)'!$1:$1048576,45,FALSE),"")="","",IFERROR(VLOOKUP($A48,'5. Company (current_at exit)'!$1:$1048576,45,FALSE),"")), "")</f>
        <v/>
      </c>
      <c r="BG48" s="239" t="str">
        <f>IF($A48&lt;&gt;"",IF(IFERROR(VLOOKUP($A48,'5. Company (current_at exit)'!$1:$1048576,46,FALSE),"")="","",IFERROR(VLOOKUP($A48,'5. Company (current_at exit)'!$1:$1048576,46,FALSE),"")), "")</f>
        <v/>
      </c>
      <c r="BH48" s="239" t="str">
        <f>IF($A48&lt;&gt;"",IF(IFERROR(VLOOKUP($A48,'5. Company (current_at exit)'!$1:$1048576,47,FALSE),"")="","",IFERROR(VLOOKUP($A48,'5. Company (current_at exit)'!$1:$1048576,47,FALSE),"")), "")</f>
        <v/>
      </c>
      <c r="BI48" s="239" t="str">
        <f>IF($A48&lt;&gt;"",IF(IFERROR(VLOOKUP($A48,'5. Company (current_at exit)'!$1:$1048576,48,FALSE),"")="","",IFERROR(VLOOKUP($A48,'5. Company (current_at exit)'!$1:$1048576,48,FALSE),"")), "")</f>
        <v/>
      </c>
      <c r="BJ48" s="360" t="str">
        <f>IF($A48&lt;&gt;"",IF(IFERROR(VLOOKUP($A48,'5. Company (current_at exit)'!$1:$1048576,49,FALSE),"")="","",IFERROR(VLOOKUP($A48,'5. Company (current_at exit)'!$1:$1048576,49,FALSE),"")), "")</f>
        <v/>
      </c>
      <c r="BK48" s="76" t="str">
        <f>IF($A48&lt;&gt;"",IF(IFERROR(VLOOKUP($A48,'5. Company (current_at exit)'!$1:$1048576,50,FALSE),"")="","Mandatory: Tab 5",IFERROR(VLOOKUP($A48,'5. Company (current_at exit)'!$1:$1048576,50,FALSE),"")), "")</f>
        <v/>
      </c>
      <c r="BL48" s="483" t="str">
        <f>IF($A48&lt;&gt;"",IF(IFERROR(VLOOKUP($A48,'5. Company (current_at exit)'!$1:$1048576,51,FALSE),"")="","Mandatory: Tab 5",IFERROR(VLOOKUP($A48,'5. Company (current_at exit)'!$1:$1048576,51,FALSE),"")), "")</f>
        <v/>
      </c>
      <c r="BM48" s="483" t="str">
        <f>IF($A48&lt;&gt;"",IF(IFERROR(VLOOKUP($A48,'5. Company (current_at exit)'!$1:$1048576,52,FALSE),"")="","Mandatory: Tab 5",IFERROR(VLOOKUP($A48,'5. Company (current_at exit)'!$1:$1048576,52,FALSE),"")), "")</f>
        <v/>
      </c>
      <c r="BN48" s="483" t="str">
        <f>IF($A48&lt;&gt;"",IF(IFERROR(VLOOKUP($A48,'5. Company (current_at exit)'!$1:$1048576,53,FALSE),"")="","Mandatory: Tab 5",IFERROR(VLOOKUP($A48,'5. Company (current_at exit)'!$1:$1048576,53,FALSE),"")), "")</f>
        <v/>
      </c>
      <c r="BO48" s="360" t="str">
        <f>IF($A48&lt;&gt;"",IF(IFERROR(VLOOKUP($A48,'5. Company (current_at exit)'!$1:$1048576,54,FALSE),"")="","",IFERROR(VLOOKUP($A48,'5. Company (current_at exit)'!$1:$1048576,54,FALSE),"")), "")</f>
        <v/>
      </c>
      <c r="BP48" s="17" t="str">
        <f>IF($A48&lt;&gt;"",IF(IFERROR(VLOOKUP($A48, '4. Company (at entry)'!$1:$1048576,3,FALSE),"")="","Mandatory: Tab 4",IFERROR(VLOOKUP($A48, '4. Company (at entry)'!$1:$1048576,3,FALSE),"")), "")</f>
        <v/>
      </c>
      <c r="BQ48" s="17" t="str">
        <f>IF($A48&lt;&gt;"",IF(IFERROR(VLOOKUP($A48, '4. Company (at entry)'!$1:$1048576,4,FALSE),"")="","Mandatory: Tab 4",IFERROR(VLOOKUP($A48, '4. Company (at entry)'!$1:$1048576,4,FALSE),"")), "")</f>
        <v/>
      </c>
      <c r="BR48" s="17" t="str">
        <f>IF($A48&lt;&gt;"",IF(IFERROR(VLOOKUP($A48, '4. Company (at entry)'!$1:$1048576,5,FALSE),"")="","Mandatory: Tab 4",IFERROR(VLOOKUP($A48, '4. Company (at entry)'!$1:$1048576,5,FALSE),"")), "")</f>
        <v/>
      </c>
      <c r="BS48" s="17" t="str">
        <f>IF($A48&lt;&gt;"",IF(IFERROR(VLOOKUP($A48, '4. Company (at entry)'!$1:$1048576,6,FALSE),"")="","Mandatory: Tab 4",IFERROR(VLOOKUP($A48, '4. Company (at entry)'!$1:$1048576,6,FALSE),"")), "")</f>
        <v/>
      </c>
      <c r="BT48" s="17" t="str">
        <f>IF($A48&lt;&gt;"",IF(IFERROR(VLOOKUP($A48, '4. Company (at entry)'!$1:$1048576,7,FALSE),"")="","Mandatory: Tab 4",IFERROR(VLOOKUP($A48, '4. Company (at entry)'!$1:$1048576,7,FALSE),"")), "")</f>
        <v/>
      </c>
      <c r="BU48" s="17" t="str">
        <f>IF($A48&lt;&gt;"",IF(IFERROR(VLOOKUP($A48, '4. Company (at entry)'!$1:$1048576,8,FALSE),"")="","Mandatory: Tab 4",IFERROR(VLOOKUP($A48, '4. Company (at entry)'!$1:$1048576,8,FALSE),"")), "")</f>
        <v/>
      </c>
      <c r="BV48" s="17" t="str">
        <f>IF($A48&lt;&gt;"",IF(IFERROR(VLOOKUP($A48, '4. Company (at entry)'!$1:$1048576,9,FALSE),"")="","Mandatory: Tab 4",IFERROR(VLOOKUP($A48, '4. Company (at entry)'!$1:$1048576,9,FALSE),"")), "")</f>
        <v/>
      </c>
      <c r="BW48" s="17" t="str">
        <f>IF($A48&lt;&gt;"",IF(IFERROR(VLOOKUP($A48, '4. Company (at entry)'!$1:$1048576,10,FALSE),"")="","",IFERROR(VLOOKUP($A48, '4. Company (at entry)'!$1:$1048576,10,FALSE),"")), "")</f>
        <v/>
      </c>
      <c r="BX48" s="208" t="str">
        <f>IF($A48&lt;&gt;"",IF(IFERROR(VLOOKUP($A48, '4. Company (at entry)'!$1:$1048576,11,FALSE),"")="","",IFERROR(VLOOKUP($A48, '4. Company (at entry)'!$1:$1048576,11,FALSE),"")), "")</f>
        <v/>
      </c>
      <c r="BY48" s="17" t="str">
        <f>IF($A48&lt;&gt;"",IF(IFERROR(VLOOKUP($A48, '4. Company (at entry)'!$1:$1048576,12,FALSE),"")="","",IFERROR(VLOOKUP($A48, '4. Company (at entry)'!$1:$1048576,12,FALSE),"")), "")</f>
        <v/>
      </c>
      <c r="BZ48" s="360" t="str">
        <f>IF($A48&lt;&gt;"",IF(IFERROR(VLOOKUP($A48, '4. Company (at entry)'!$1:$1048576,13,FALSE),"")="","",IFERROR(VLOOKUP($A48, '4. Company (at entry)'!$1:$1048576,13,FALSE),"")), "")</f>
        <v/>
      </c>
      <c r="CA48" s="17" t="str">
        <f>IF($A48&lt;&gt;"",IF(IFERROR('7. Position (current_at exit)'!F48,"")="", "Mandatory: Tab 7",IFERROR('7. Position (current_at exit)'!F48,"")),"")</f>
        <v/>
      </c>
      <c r="CB48" s="17" t="str">
        <f>IF($D48&lt;&gt;"Pending, Subsequently Closed",IF($A48&lt;&gt;"",IF(IFERROR('7. Position (current_at exit)'!G48,"")="", "Mandatory: Tab 7",IFERROR('7. Position (current_at exit)'!G48,"")),""), IF($A48&lt;&gt;"",IF(IFERROR('7. Position (current_at exit)'!G48,"")="", "",IFERROR('7. Position (current_at exit)'!G48,"")),""))</f>
        <v/>
      </c>
      <c r="CC48" s="17" t="str">
        <f>IF($D48&lt;&gt;"Pending, Subsequently Closed",IF($A48&lt;&gt;"",IF(IFERROR('7. Position (current_at exit)'!H48,"")="", "Mandatory: Tab 7",IFERROR('7. Position (current_at exit)'!H48,"")),""), IF($A48&lt;&gt;"",IF(IFERROR('7. Position (current_at exit)'!H48,"")="", "",IFERROR('7. Position (current_at exit)'!H48,"")),""))</f>
        <v/>
      </c>
      <c r="CD48" s="17" t="str">
        <f>IF($D48&lt;&gt;"Pending, Subsequently Closed",IF($A48&lt;&gt;"",IF(IFERROR('7. Position (current_at exit)'!I48,"")="", "Mandatory: Tab 7",IFERROR('7. Position (current_at exit)'!I48,"")),""), IF($A48&lt;&gt;"",IF(IFERROR('7. Position (current_at exit)'!I48,"")="", "",IFERROR('7. Position (current_at exit)'!I48,"")),""))</f>
        <v/>
      </c>
      <c r="CE48" s="17" t="str">
        <f>IF($D48&lt;&gt;"Pending, Subsequently Closed",IF($A48&lt;&gt;"",IF(IFERROR('7. Position (current_at exit)'!J48,"")="", "Mandatory: Tab 7",IFERROR('7. Position (current_at exit)'!J48,"")),""), IF($A48&lt;&gt;"",IF(IFERROR('7. Position (current_at exit)'!J48,"")="", "",IFERROR('7. Position (current_at exit)'!J48,"")),""))</f>
        <v/>
      </c>
      <c r="CF48" s="208" t="str">
        <f>IF($D48&lt;&gt;"Pending, Subsequently Closed",IF($A48&lt;&gt;"",IF(IFERROR('7. Position (current_at exit)'!K48,"")="", "Mandatory: Tab 7",IFERROR('7. Position (current_at exit)'!K48,"")),""), IF($A48&lt;&gt;"",IF(IFERROR('7. Position (current_at exit)'!K48,"")="", "",IFERROR('7. Position (current_at exit)'!K48,"")),""))</f>
        <v/>
      </c>
      <c r="CG48" s="186" t="str">
        <f>IF($D48&lt;&gt;"Pending, Subsequently Closed",IF($A48&lt;&gt;"",IF(IFERROR('7. Position (current_at exit)'!L48,"")="", "Mandatory: Tab 7",IFERROR('7. Position (current_at exit)'!L48,"")),""), IF($A48&lt;&gt;"",IF(IFERROR('7. Position (current_at exit)'!L48,"")="", "",IFERROR('7. Position (current_at exit)'!L48,"")),""))</f>
        <v/>
      </c>
      <c r="CH48" s="186" t="str">
        <f>IF($D48&lt;&gt;"Pending, Subsequently Closed",IF($A48&lt;&gt;"",IF(IFERROR('7. Position (current_at exit)'!M48,"")="", "Mandatory: Tab 7",IFERROR('7. Position (current_at exit)'!M48,"")),""), IF($A48&lt;&gt;"",IF(IFERROR('7. Position (current_at exit)'!M48,"")="", "",IFERROR('7. Position (current_at exit)'!M48,"")),""))</f>
        <v/>
      </c>
      <c r="CI48" s="186" t="str">
        <f>IF($D48&lt;&gt;"Pending, Subsequently Closed",IF($A48&lt;&gt;"",IF(IFERROR('7. Position (current_at exit)'!N48,"")="", "Mandatory: Tab 7",IFERROR('7. Position (current_at exit)'!N48,"")),""), IF($A48&lt;&gt;"",IF(IFERROR('7. Position (current_at exit)'!N48,"")="", "",IFERROR('7. Position (current_at exit)'!N48,"")),""))</f>
        <v/>
      </c>
      <c r="CJ48" s="408" t="str">
        <f>IF($D48&lt;&gt;"Pending, Subsequently Closed",IF($A48&lt;&gt;"",IF(IFERROR('7. Position (current_at exit)'!O48,"")="", "Mandatory: Tab 7",IFERROR('7. Position (current_at exit)'!O48,"")),""), IF($A48&lt;&gt;"",IF(IFERROR('7. Position (current_at exit)'!O48,"")="", "",IFERROR('7. Position (current_at exit)'!O48,"")),""))</f>
        <v/>
      </c>
      <c r="CK48" s="408" t="str">
        <f>IF($D48&lt;&gt;"Pending, Subsequently Closed",IF($A48&lt;&gt;"",IF(IFERROR('7. Position (current_at exit)'!P48,"")="", "Mandatory: Tab 7",IFERROR('7. Position (current_at exit)'!P48,"")),""), IF($A48&lt;&gt;"",IF(IFERROR('7. Position (current_at exit)'!P48,"")="", "",IFERROR('7. Position (current_at exit)'!P48,"")),""))</f>
        <v/>
      </c>
      <c r="CL48" s="360" t="str">
        <f>IF($A48&lt;&gt;"",IF(IFERROR('7. Position (current_at exit)'!Q48,"")="", "",IFERROR('7. Position (current_at exit)'!Q48,"")),"")</f>
        <v/>
      </c>
      <c r="CM48" s="18" t="str">
        <f>IF($F48&lt;&gt;"Debt",IF($A48&lt;&gt;"",IF(IFERROR('7. Position (current_at exit)'!R48,"")="", "Mandatory: Tab 7",IFERROR('7. Position (current_at exit)'!R48,"")),""), IF($A48&lt;&gt;"",IF(IFERROR('7. Position (current_at exit)'!R48,"")="", "",IFERROR('7. Position (current_at exit)'!R48,"")),""))</f>
        <v/>
      </c>
      <c r="CN48" s="18" t="str">
        <f>IF($F48&lt;&gt;"Debt",IF($A48&lt;&gt;"",IF(IFERROR('7. Position (current_at exit)'!S48,"")="", "Mandatory: Tab 7",IFERROR('7. Position (current_at exit)'!S48,"")),""), IF($A48&lt;&gt;"",IF(IFERROR('7. Position (current_at exit)'!S48,"")="", "",IFERROR('7. Position (current_at exit)'!S48,"")),""))</f>
        <v/>
      </c>
      <c r="CO48" s="17" t="str">
        <f>IF($F48&lt;&gt;"Debt",IF($A48&lt;&gt;"",IF(IFERROR('7. Position (current_at exit)'!T48,"")="", "Mandatory: Tab 7",IFERROR('7. Position (current_at exit)'!T48,"")),""), IF($A48&lt;&gt;"",IF(IFERROR('7. Position (current_at exit)'!T48,"")="", "",IFERROR('7. Position (current_at exit)'!T48,"")),""))</f>
        <v/>
      </c>
      <c r="CP48" s="17" t="str">
        <f>IF($A48&lt;&gt;"",IF(IFERROR('7. Position (current_at exit)'!U48,"")="", "Mandatory: Tab 7",IFERROR('7. Position (current_at exit)'!U48,"")),"")</f>
        <v/>
      </c>
      <c r="CQ48" s="17" t="str">
        <f>IF($F48&lt;&gt;"Debt",IF($A48&lt;&gt;"",IF(IFERROR('7. Position (current_at exit)'!V48,"")="", "Mandatory: Tab 7",IFERROR('7. Position (current_at exit)'!V48,"")),""), IF($A48&lt;&gt;"",IF(IFERROR('7. Position (current_at exit)'!V48,"")="", "",IFERROR('7. Position (current_at exit)'!V48,"")),""))</f>
        <v/>
      </c>
      <c r="CR48" s="16" t="str">
        <f>IF($F48&lt;&gt;"Debt",IF($A48&lt;&gt;"",IF(IFERROR('7. Position (current_at exit)'!W48,"")="", "",IFERROR('7. Position (current_at exit)'!W48,"")),""), IF($A48&lt;&gt;"",IF(IFERROR('7. Position (current_at exit)'!W48,"")="", "",IFERROR('7. Position (current_at exit)'!W48,"")),""))</f>
        <v/>
      </c>
      <c r="CS48" s="80" t="str">
        <f>IF($A48&lt;&gt;"",IF(IFERROR('7. Position (current_at exit)'!X48,"")="", "",IFERROR('7. Position (current_at exit)'!X48,"")),"")</f>
        <v/>
      </c>
      <c r="CT48" s="360" t="str">
        <f>IF($A48&lt;&gt;"",IF(IFERROR('7. Position (current_at exit)'!Y48,"")="", "",IFERROR('7. Position (current_at exit)'!Y48,"")),"")</f>
        <v/>
      </c>
      <c r="CU48" s="159" t="str">
        <f>IF(OR($D48="Fully Exited, No Escrow", $D48="Fully Exited, Escrow Pending", $D48="Fully Exited, Subsequently Closed"), IF($A48&lt;&gt;"",IF(IFERROR('7. Position (current_at exit)'!Z48,"")="", "Mandatory: Tab 7",IFERROR('7. Position (current_at exit)'!Z48,"")),""), IF($A48&lt;&gt;"",IF(IFERROR('7. Position (current_at exit)'!Z48,"")="", "",IFERROR('7. Position (current_at exit)'!Z48,"")),""))</f>
        <v/>
      </c>
      <c r="CV48" s="159" t="str">
        <f>IF(OR($D48="Fully Exited, No Escrow", $D48="Fully Exited, Escrow Pending", $D48="Fully Exited, Subsequently Closed"), IF($A48&lt;&gt;"",IF(IFERROR('7. Position (current_at exit)'!AA48,"")="", "Mandatory: Tab 7",IFERROR('7. Position (current_at exit)'!AA48,"")),""), IF($A48&lt;&gt;"",IF(IFERROR('7. Position (current_at exit)'!AA48,"")="", "",IFERROR('7. Position (current_at exit)'!AA48,"")),""))</f>
        <v/>
      </c>
      <c r="CW48" s="16" t="str">
        <f>IF($D48="Fully Exited",IF($A48&lt;&gt;"",IF(IFERROR('7. Position (current_at exit)'!AB48,"")="", "",IFERROR('7. Position (current_at exit)'!AB48,"")),""), IF($A48&lt;&gt;"",IF(IFERROR('7. Position (current_at exit)'!AB48,"")="", "",IFERROR('7. Position (current_at exit)'!AB48,"")),""))</f>
        <v/>
      </c>
      <c r="CX48" s="360" t="str">
        <f>IF($A48&lt;&gt;"",IF(IFERROR('7. Position (current_at exit)'!AC48,"")="", "",IFERROR('7. Position (current_at exit)'!AC48,"")),"")</f>
        <v/>
      </c>
      <c r="CY48" s="16" t="str">
        <f>IF($D48&lt;&gt;"Pending, Subsequently Closed",IF($A48&lt;&gt;"",IF(IFERROR('7. Position (current_at exit)'!AD48,"")="", "Mandatory: Tab 7",IFERROR('7. Position (current_at exit)'!AD48,"")),""), IF($A48&lt;&gt;"",IF(IFERROR('7. Position (current_at exit)'!AD48,"")="", "",IFERROR('7. Position (current_at exit)'!AD48,"")),""))</f>
        <v/>
      </c>
      <c r="CZ48" s="187" t="str">
        <f>IF($A48&lt;&gt;"",IF(IFERROR('7. Position (current_at exit)'!AE48,"")="", "",IFERROR('7. Position (current_at exit)'!AE48,"")),"")</f>
        <v/>
      </c>
      <c r="DA48" s="76" t="str">
        <f>IF($A48&lt;&gt;"",IF(IFERROR('7. Position (current_at exit)'!AF48,"")="", "",IFERROR('7. Position (current_at exit)'!AF48,"")),"")</f>
        <v/>
      </c>
      <c r="DB48" s="239" t="str">
        <f>IF($A48&lt;&gt;"",IF(IFERROR('7. Position (current_at exit)'!AG48,"")="", "",IFERROR('7. Position (current_at exit)'!AG48,"")),"")</f>
        <v/>
      </c>
      <c r="DC48" s="165" t="str">
        <f>IF($A48&lt;&gt;"",IF(IFERROR('7. Position (current_at exit)'!AH48,"")="", "",IFERROR('7. Position (current_at exit)'!AH48,"")),"")</f>
        <v/>
      </c>
      <c r="DD48" s="165" t="str">
        <f>IF($A48&lt;&gt;"",IF(IFERROR('7. Position (current_at exit)'!AI48,"")="", "",IFERROR('7. Position (current_at exit)'!AI48,"")),"")</f>
        <v/>
      </c>
      <c r="DE48" s="360" t="str">
        <f>IF($A48&lt;&gt;"",IF(IFERROR('7. Position (current_at exit)'!AJ48,"")="", "",IFERROR('7. Position (current_at exit)'!AJ48,"")),"")</f>
        <v/>
      </c>
      <c r="DF48" s="16" t="str">
        <f>IF($A48&lt;&gt;"",IF(IFERROR('7. Position (current_at exit)'!AK48,"")="", "",IFERROR('7. Position (current_at exit)'!AK48,"")),"")</f>
        <v/>
      </c>
      <c r="DG48" s="187" t="str">
        <f>IF($A48&lt;&gt;"",IF(IFERROR('7. Position (current_at exit)'!AL48,"")="", "",IFERROR('7. Position (current_at exit)'!AL48,"")),"")</f>
        <v/>
      </c>
      <c r="DH48" s="76" t="str">
        <f>IF($A48&lt;&gt;"",IF(IFERROR('7. Position (current_at exit)'!AM48,"")="", "",IFERROR('7. Position (current_at exit)'!AM48,"")),"")</f>
        <v/>
      </c>
      <c r="DI48" s="239" t="str">
        <f>IF($A48&lt;&gt;"",IF(IFERROR('7. Position (current_at exit)'!AN48,"")="", "",IFERROR('7. Position (current_at exit)'!AN48,"")),"")</f>
        <v/>
      </c>
      <c r="DJ48" s="165" t="str">
        <f>IF($A48&lt;&gt;"",IF(IFERROR('7. Position (current_at exit)'!AO48,"")="", "",IFERROR('7. Position (current_at exit)'!AO48,"")),"")</f>
        <v/>
      </c>
      <c r="DK48" s="165" t="str">
        <f>IF($A48&lt;&gt;"",IF(IFERROR('7. Position (current_at exit)'!AP48,"")="", "",IFERROR('7. Position (current_at exit)'!AP48,"")),"")</f>
        <v/>
      </c>
      <c r="DL48" s="360" t="str">
        <f>IF($A48&lt;&gt;"",IF(IFERROR('7. Position (current_at exit)'!AQ48,"")="", "",IFERROR('7. Position (current_at exit)'!AQ48,"")),"")</f>
        <v/>
      </c>
      <c r="DM48" s="17" t="str">
        <f>IF(OR($F48="Equity - Publicly Traded", $F48="Equity - Private"), IF($A48&lt;&gt;"",IF(IFERROR('6. Position (at entry)'!N48,"")="", "Mandatory: Tab 6",IFERROR('6. Position (at entry)'!N48,"")),""), IF($A48&lt;&gt;"",IF(IFERROR('6. Position (at entry)'!N48,"")="", "",IFERROR('6. Position (at entry)'!N48,"")),""))</f>
        <v/>
      </c>
      <c r="DN48" s="17" t="str">
        <f>IF(OR($F48="Equity - Publicly Traded", $F48="Equity - Private"), IF($A48&lt;&gt;"",IF(IFERROR('6. Position (at entry)'!O48,"")="", "Mandatory: Tab 6",IFERROR('6. Position (at entry)'!O48,"")),""), IF($A48&lt;&gt;"",IF(IFERROR('6. Position (at entry)'!O48,"")="", "",IFERROR('6. Position (at entry)'!O48,"")),""))</f>
        <v/>
      </c>
      <c r="DO48" s="17" t="str">
        <f>IF(OR($F48="Equity - Publicly Traded", $F48="Equity - Private"), IF($A48&lt;&gt;"",IF(IFERROR('6. Position (at entry)'!P48,"")="", "Mandatory: Tab 6",IFERROR('6. Position (at entry)'!P48,"")),""), IF($A48&lt;&gt;"",IF(IFERROR('6. Position (at entry)'!P48,"")="", "",IFERROR('6. Position (at entry)'!P48,"")),""))</f>
        <v/>
      </c>
      <c r="DP48" s="17" t="str">
        <f>IF(OR($F48="Equity - Publicly Traded", $F48="Equity - Private"), IF($A48&lt;&gt;"",IF(IFERROR('6. Position (at entry)'!Q48,"")="", "Mandatory: Tab 6",IFERROR('6. Position (at entry)'!Q48,"")),""), IF($A48&lt;&gt;"",IF(IFERROR('6. Position (at entry)'!Q48,"")="", "",IFERROR('6. Position (at entry)'!Q48,"")),""))</f>
        <v/>
      </c>
      <c r="DQ48" s="18" t="str">
        <f>IF(OR($F48="Equity - Publicly Traded", $F48="Equity - Private"), IF($A48&lt;&gt;"",IF(IFERROR('6. Position (at entry)'!R48,"")="", "Mandatory: Tab 6",IFERROR('6. Position (at entry)'!R48,"")),""), IF($A48&lt;&gt;"",IF(IFERROR('6. Position (at entry)'!R48,"")="", "",IFERROR('6. Position (at entry)'!R48,"")),""))</f>
        <v/>
      </c>
      <c r="DR48" s="18" t="str">
        <f>IF(OR($F48="Equity - Publicly Traded", $F48="Equity - Private"), IF($A48&lt;&gt;"",IF(IFERROR('6. Position (at entry)'!S48,"")="", "Mandatory: Tab 6",IFERROR('6. Position (at entry)'!S48,"")),""), IF($A48&lt;&gt;"",IF(IFERROR('6. Position (at entry)'!S48,"")="", "",IFERROR('6. Position (at entry)'!S48,"")),""))</f>
        <v/>
      </c>
      <c r="DS48" s="17" t="str">
        <f>IF(OR($F48="Equity - Publicly Traded", $F48="Equity - Private"), IF($A48&lt;&gt;"",IF(IFERROR('6. Position (at entry)'!T48,"")="", "Mandatory: Tab 6",IFERROR('6. Position (at entry)'!T48,"")),""), IF($A48&lt;&gt;"",IF(IFERROR('6. Position (at entry)'!T48,"")="", "",IFERROR('6. Position (at entry)'!T48,"")),""))</f>
        <v/>
      </c>
      <c r="DT48" s="16" t="str">
        <f>IF(OR($F48="Equity - Publicly Traded", $F48="Equity - Private"), IF($A48&lt;&gt;"",IF(IFERROR('6. Position (at entry)'!U48,"")="", "Mandatory: Tab 6",IFERROR('6. Position (at entry)'!U48,"")),""), IF($A48&lt;&gt;"",IF(IFERROR('6. Position (at entry)'!U48,"")="", "",IFERROR('6. Position (at entry)'!U48,"")),""))</f>
        <v/>
      </c>
      <c r="DU48" s="16" t="str">
        <f>IF(OR($F48="Equity - Publicly Traded", $F48="Equity - Private"), IF($A48&lt;&gt;"",IF(IFERROR('6. Position (at entry)'!V48,"")="", "",IFERROR('6. Position (at entry)'!V48,"")),""), IF($A48&lt;&gt;"",IF(IFERROR('6. Position (at entry)'!V48,"")="", "",IFERROR('6. Position (at entry)'!V48,"")),""))</f>
        <v/>
      </c>
      <c r="DV48" s="239" t="str">
        <f>IF(OR($F48="Equity - Publicly Traded", $F48="Equity - Private"), IF($A48&lt;&gt;"",IF(IFERROR('6. Position (at entry)'!W48,"")="", "",IFERROR('6. Position (at entry)'!W48,"")),""), IF($A48&lt;&gt;"",IF(IFERROR('6. Position (at entry)'!W48,"")="", "",IFERROR('6. Position (at entry)'!W48,"")),""))</f>
        <v/>
      </c>
      <c r="DW48" s="239" t="str">
        <f>IF(OR($F48="Equity - Publicly Traded", $F48="Equity - Private"), IF($A48&lt;&gt;"",IF(IFERROR('6. Position (at entry)'!X48,"")="", "",IFERROR('6. Position (at entry)'!X48,"")),""), IF($A48&lt;&gt;"",IF(IFERROR('6. Position (at entry)'!X48,"")="", "",IFERROR('6. Position (at entry)'!X48,"")),""))</f>
        <v/>
      </c>
      <c r="DX48" s="239" t="str">
        <f>IF(OR($F48="Equity - Publicly Traded", $F48="Equity - Private"), IF($A48&lt;&gt;"",IF(IFERROR('6. Position (at entry)'!Y48,"")="", "",IFERROR('6. Position (at entry)'!Y48,"")),""), IF($A48&lt;&gt;"",IF(IFERROR('6. Position (at entry)'!Y48,"")="", "",IFERROR('6. Position (at entry)'!Y48,"")),""))</f>
        <v/>
      </c>
      <c r="DY48" s="360" t="str">
        <f>IF($A48&lt;&gt;"",IF(IFERROR('6. Position (at entry)'!Z48,"")="", "",IFERROR('6. Position (at entry)'!Z48,"")),"")</f>
        <v/>
      </c>
      <c r="DZ48" s="76" t="str">
        <f>IF($A48&lt;&gt;"",IF(IFERROR('6. Position (at entry)'!AA48,"")="", "",IFERROR('6. Position (at entry)'!AA48,"")),"")</f>
        <v/>
      </c>
      <c r="EA48" s="76" t="str">
        <f>IF($A48&lt;&gt;"",IF(IFERROR('6. Position (at entry)'!AB48,"")="", "",IFERROR('6. Position (at entry)'!AB48,"")),"")</f>
        <v/>
      </c>
      <c r="EB48" s="78" t="str">
        <f>IF($A48&lt;&gt;"",IF(IFERROR('6. Position (at entry)'!AC48,"")="", "",IFERROR('6. Position (at entry)'!AC48,"")),"")</f>
        <v/>
      </c>
      <c r="EC48" s="78" t="str">
        <f>IF($A48&lt;&gt;"",IF(IFERROR('6. Position (at entry)'!AD48,"")="", "",IFERROR('6. Position (at entry)'!AD48,"")),"")</f>
        <v/>
      </c>
      <c r="ED48" s="226" t="str">
        <f>IF($A48&lt;&gt;"",IF(IFERROR('6. Position (at entry)'!AE48,"")="", "",IFERROR('6. Position (at entry)'!AE48,"")),"")</f>
        <v/>
      </c>
      <c r="EE48" s="80" t="str">
        <f>IF($A48&lt;&gt;"",IF(IFERROR('6. Position (at entry)'!AF48,"")="", "",IFERROR('6. Position (at entry)'!AF48,"")),"")</f>
        <v/>
      </c>
      <c r="EF48" s="80" t="str">
        <f>IF($A48&lt;&gt;"",IF(IFERROR('6. Position (at entry)'!AG48,"")="", "",IFERROR('6. Position (at entry)'!AG48,"")),"")</f>
        <v/>
      </c>
      <c r="EG48" s="80" t="str">
        <f>IF($A48&lt;&gt;"",IF(IFERROR('6. Position (at entry)'!AH48,"")="", "",IFERROR('6. Position (at entry)'!AH48,"")),"")</f>
        <v/>
      </c>
      <c r="EH48" s="360" t="str">
        <f>IF($A48&lt;&gt;"",IF(IFERROR('6. Position (at entry)'!AI48,"")="", "",IFERROR('6. Position (at entry)'!AI48,"")),"")</f>
        <v/>
      </c>
    </row>
    <row r="49" spans="1:138" ht="15" customHeight="1" x14ac:dyDescent="0.2">
      <c r="A49" s="16" t="str">
        <f>IF(ISBLANK('6. Position (at entry)'!A49), "", '6. Position (at entry)'!A49)</f>
        <v/>
      </c>
      <c r="B49" s="347" t="str">
        <f>IF($A49&lt;&gt;"",IF(IFERROR('6. Position (at entry)'!B49,"")="", "Mandatory: Tab 6",IFERROR('6. Position (at entry)'!B49,"")),"")</f>
        <v/>
      </c>
      <c r="C49" s="16" t="str">
        <f>IF($A49&lt;&gt;"",IF(IFERROR(VLOOKUP($A49, '4. Company (at entry)'!$1:$1048576,2,FALSE),"")="","Mandatory: Tab 4",IFERROR(VLOOKUP($A49, '4. Company (at entry)'!$1:$1048576,2,FALSE),"")), "")</f>
        <v/>
      </c>
      <c r="D49" s="16" t="str">
        <f>IF($A49&lt;&gt;"",IF(IFERROR('7. Position (current_at exit)'!D49,"")="", "Mandatory: Tab 7",IFERROR('7. Position (current_at exit)'!D49,"")),"")</f>
        <v/>
      </c>
      <c r="E49" s="16" t="str">
        <f>IF($A49&lt;&gt;"",IF(IFERROR('7. Position (current_at exit)'!E49,"")="", "Mandatory: Tab 7",IFERROR('7. Position (current_at exit)'!E49,"")),"")</f>
        <v/>
      </c>
      <c r="F49" s="16" t="str">
        <f>IF($A49&lt;&gt;"",IF(IFERROR('6. Position (at entry)'!D49,"")="", "Mandatory: Tab 6",IFERROR('6. Position (at entry)'!D49,"")),"")</f>
        <v/>
      </c>
      <c r="G49" s="16" t="str">
        <f>IF($A49&lt;&gt;"",IF(IFERROR('6. Position (at entry)'!E49,"")="", "Mandatory: Tab 6",IFERROR('6. Position (at entry)'!E49,"")),"")</f>
        <v/>
      </c>
      <c r="H49" s="16" t="str">
        <f>IF($A49&lt;&gt;"",IF(IFERROR('6. Position (at entry)'!F49,"")="", "Mandatory: Tab 6",IFERROR('6. Position (at entry)'!F49,"")),"")</f>
        <v/>
      </c>
      <c r="I49" s="16" t="str">
        <f>IF($A49&lt;&gt;"",IF(IFERROR('6. Position (at entry)'!G49,"")="", "Mandatory: Tab 6",IFERROR('6. Position (at entry)'!G49,"")),"")</f>
        <v/>
      </c>
      <c r="J49" s="16" t="str">
        <f>IF($A49&lt;&gt;"",IF(IFERROR('6. Position (at entry)'!H49,"")="", "Mandatory: Tab 6",IFERROR('6. Position (at entry)'!H49,"")),"")</f>
        <v/>
      </c>
      <c r="K49" s="159" t="str">
        <f>IF($A49&lt;&gt;"",IF(IFERROR('6. Position (at entry)'!I49,"")="", "Mandatory: Tab 6",IFERROR('6. Position (at entry)'!I49,"")),"")</f>
        <v/>
      </c>
      <c r="L49" s="16" t="str">
        <f>IF($A49&lt;&gt;"",IF(IFERROR('6. Position (at entry)'!J49,"")="", "Mandatory: Tab 6",IFERROR('6. Position (at entry)'!J49,"")),"")</f>
        <v/>
      </c>
      <c r="M49" s="16" t="str">
        <f>IF($A49&lt;&gt;"",IF(IFERROR('6. Position (at entry)'!K49,"")="", "Mandatory: Tab 6",IFERROR('6. Position (at entry)'!K49,"")),"")</f>
        <v/>
      </c>
      <c r="N49" s="16" t="str">
        <f>IF($A49&lt;&gt;"",IF(IFERROR('6. Position (at entry)'!L49,"")="", "",IFERROR('6. Position (at entry)'!L49,"")),"")</f>
        <v/>
      </c>
      <c r="O49" s="360" t="str">
        <f>IF($A49&lt;&gt;"",IF(IFERROR('6. Position (at entry)'!M49,"")="", "",IFERROR('6. Position (at entry)'!M49,"")),"")</f>
        <v/>
      </c>
      <c r="P49" s="16" t="str">
        <f>IF($A49&lt;&gt;"",IF(IFERROR(VLOOKUP($A49,'5. Company (current_at exit)'!$1:$1048576,3,FALSE),"")="","",IFERROR(VLOOKUP($A49,'5. Company (current_at exit)'!$1:$1048576,3,FALSE),"")), "")</f>
        <v/>
      </c>
      <c r="Q49" s="16" t="str">
        <f>IF($A49&lt;&gt;"",IF(IFERROR(VLOOKUP($A49,'5. Company (current_at exit)'!$1:$1048576,4,FALSE),"")="","",IFERROR(VLOOKUP($A49,'5. Company (current_at exit)'!$1:$1048576,4,FALSE),"")), "")</f>
        <v/>
      </c>
      <c r="R49" s="16" t="str">
        <f>IF($A49&lt;&gt;"",IF(IFERROR(VLOOKUP($A49,'5. Company (current_at exit)'!$1:$1048576,5,FALSE),"")="","",IFERROR(VLOOKUP($A49,'5. Company (current_at exit)'!$1:$1048576,5,FALSE),"")), "")</f>
        <v/>
      </c>
      <c r="S49" s="16" t="str">
        <f>IF($A49&lt;&gt;"",IF(IFERROR(VLOOKUP($A49,'5. Company (current_at exit)'!$1:$1048576,6,FALSE),"")="","",IFERROR(VLOOKUP($A49,'5. Company (current_at exit)'!$1:$1048576,6,FALSE),"")), "")</f>
        <v/>
      </c>
      <c r="T49" s="16" t="str">
        <f>IF($A49&lt;&gt;"",IF(IFERROR(VLOOKUP($A49,'5. Company (current_at exit)'!$1:$1048576,7,FALSE),"")="","Mandatory: Tab 5",IFERROR(VLOOKUP($A49,'5. Company (current_at exit)'!$1:$1048576,7,FALSE),"")), "")</f>
        <v/>
      </c>
      <c r="U49" s="72" t="str">
        <f>IF($A49&lt;&gt;"",IF(IFERROR(VLOOKUP($A49,'5. Company (current_at exit)'!$1:$1048576,8,FALSE),"")="","Mandatory: Tab 5",IFERROR(VLOOKUP($A49,'5. Company (current_at exit)'!$1:$1048576,8,FALSE),"")), "")</f>
        <v/>
      </c>
      <c r="V49" s="16" t="str">
        <f>IF($A49&lt;&gt;"",IF(IFERROR(VLOOKUP($A49,'5. Company (current_at exit)'!$1:$1048576,9,FALSE),"")="","",IFERROR(VLOOKUP($A49,'5. Company (current_at exit)'!$1:$1048576,9,FALSE),"")), "")</f>
        <v/>
      </c>
      <c r="W49" s="16" t="str">
        <f>IF($A49&lt;&gt;"",IF(IFERROR(VLOOKUP($A49,'5. Company (current_at exit)'!$1:$1048576,10,FALSE),"")="","Mandatory: Tab 5",IFERROR(VLOOKUP($A49,'5. Company (current_at exit)'!$1:$1048576,10,FALSE),"")), "")</f>
        <v/>
      </c>
      <c r="X49" s="73" t="str">
        <f>IF($A49&lt;&gt;"",IF(IFERROR(VLOOKUP($A49,'5. Company (current_at exit)'!$1:$1048576,11,FALSE),"")="","Mandatory: Tab 5",IFERROR(VLOOKUP($A49,'5. Company (current_at exit)'!$1:$1048576,11,FALSE),"")), "")</f>
        <v/>
      </c>
      <c r="Y49" s="73" t="str">
        <f>IF($A49&lt;&gt;"",IF(IFERROR(VLOOKUP($A49,'5. Company (current_at exit)'!$1:$1048576,12,FALSE),"")="","",IFERROR(VLOOKUP($A49,'5. Company (current_at exit)'!$1:$1048576,12,FALSE),"")), "")</f>
        <v/>
      </c>
      <c r="Z49" s="73" t="str">
        <f>IF($A49&lt;&gt;"",IF(IFERROR(VLOOKUP($A49,'5. Company (current_at exit)'!$1:$1048576,13,FALSE),"")="","",IFERROR(VLOOKUP($A49,'5. Company (current_at exit)'!$1:$1048576,13,FALSE),"")), "")</f>
        <v/>
      </c>
      <c r="AA49" s="16" t="str">
        <f>IF($A49&lt;&gt;"",IF(IFERROR(VLOOKUP($A49,'5. Company (current_at exit)'!$1:$1048576,14,FALSE),"")="","Mandatory: Tab 5",IFERROR(VLOOKUP($A49,'5. Company (current_at exit)'!$1:$1048576,14,FALSE),"")), "")</f>
        <v/>
      </c>
      <c r="AB49" s="16" t="str">
        <f>IF($A49&lt;&gt;"",IF(IFERROR(VLOOKUP($A49,'5. Company (current_at exit)'!$1:$1048576,15,FALSE),"")="","Mandatory: Tab 5",IFERROR(VLOOKUP($A49,'5. Company (current_at exit)'!$1:$1048576,15,FALSE),"")), "")</f>
        <v/>
      </c>
      <c r="AC49" s="76" t="str">
        <f>IF($A49&lt;&gt;"",IF(IFERROR(VLOOKUP($A49,'5. Company (current_at exit)'!$1:$1048576,16,FALSE),"")="","",IFERROR(VLOOKUP($A49,'5. Company (current_at exit)'!$1:$1048576,16,FALSE),"")), "")</f>
        <v/>
      </c>
      <c r="AD49" s="16" t="str">
        <f>IF($A49&lt;&gt;"",IF(IFERROR(VLOOKUP($A49,'5. Company (current_at exit)'!$1:$1048576,17,FALSE),"")="","",IFERROR(VLOOKUP($A49,'5. Company (current_at exit)'!$1:$1048576,17,FALSE),"")), "")</f>
        <v/>
      </c>
      <c r="AE49" s="401" t="str">
        <f>IF($A49&lt;&gt;"",IF(IFERROR(VLOOKUP($A49,'5. Company (current_at exit)'!$1:$1048576,18,FALSE),"")="","",IFERROR(VLOOKUP($A49,'5. Company (current_at exit)'!$1:$1048576,18,FALSE),"")), "")</f>
        <v/>
      </c>
      <c r="AF49" s="16" t="str">
        <f>IF($A49&lt;&gt;"",IF(IFERROR(VLOOKUP($A49,'5. Company (current_at exit)'!$1:$1048576,19,FALSE),"")="","Mandatory: Tab 5",IFERROR(VLOOKUP($A49,'5. Company (current_at exit)'!$1:$1048576,19,FALSE),"")), "")</f>
        <v/>
      </c>
      <c r="AG49" s="159" t="str">
        <f>IF($AF49="Yes",IF($A49&lt;&gt;"",IF(IFERROR(VLOOKUP($A49,'5. Company (current_at exit)'!$1:$1048576,20,FALSE),"")="","Mandatory: Tab 5",IFERROR(VLOOKUP($A49,'5. Company (current_at exit)'!$1:$1048576,20,FALSE),"")), ""),IF($A49&lt;&gt;"",IF(IFERROR(VLOOKUP($A49,'5. Company (current_at exit)'!$1:$1048576,20,FALSE),"")="","",IFERROR(VLOOKUP($A49,'5. Company (current_at exit)'!$1:$1048576,20,FALSE),"")), ""))</f>
        <v/>
      </c>
      <c r="AH49" s="159" t="str">
        <f>IF($AF49="Yes",IF($A49&lt;&gt;"",IF(IFERROR(VLOOKUP($A49,'5. Company (current_at exit)'!$1:$1048576,21,FALSE),"")="","Mandatory: Tab 5",IFERROR(VLOOKUP($A49,'5. Company (current_at exit)'!$1:$1048576,21,FALSE),"")), ""),IF($A49&lt;&gt;"",IF(IFERROR(VLOOKUP($A49,'5. Company (current_at exit)'!$1:$1048576,21,FALSE),"")="","",IFERROR(VLOOKUP($A49,'5. Company (current_at exit)'!$1:$1048576,21,FALSE),"")), ""))</f>
        <v/>
      </c>
      <c r="AI49" s="69" t="str">
        <f>IF($AF49="Yes",IF($A49&lt;&gt;"",IF(IFERROR(VLOOKUP($A49,'5. Company (current_at exit)'!$1:$1048576,22,FALSE),"")="","Mandatory: Tab 5",IFERROR(VLOOKUP($A49,'5. Company (current_at exit)'!$1:$1048576,22,FALSE),"")), ""),IF($A49&lt;&gt;"",IF(IFERROR(VLOOKUP($A49,'5. Company (current_at exit)'!$1:$1048576,22,FALSE),"")="","",IFERROR(VLOOKUP($A49,'5. Company (current_at exit)'!$1:$1048576,22,FALSE),"")), ""))</f>
        <v/>
      </c>
      <c r="AJ49" s="69" t="str">
        <f>IF($AF49="Yes",IF($A49&lt;&gt;"",IF(IFERROR(VLOOKUP($A49,'5. Company (current_at exit)'!$1:$1048576,23,FALSE),"")="","Mandatory: Tab 5",IFERROR(VLOOKUP($A49,'5. Company (current_at exit)'!$1:$1048576,23,FALSE),"")), ""),IF($A49&lt;&gt;"",IF(IFERROR(VLOOKUP($A49,'5. Company (current_at exit)'!$1:$1048576,23,FALSE),"")="","",IFERROR(VLOOKUP($A49,'5. Company (current_at exit)'!$1:$1048576,23,FALSE),"")), ""))</f>
        <v/>
      </c>
      <c r="AK49" s="159" t="str">
        <f>IF($AF49="Yes",IF($A49&lt;&gt;"",IF(IFERROR(VLOOKUP($A49,'5. Company (current_at exit)'!$1:$1048576,24,FALSE),"")="","",IFERROR(VLOOKUP($A49,'5. Company (current_at exit)'!$1:$1048576,24,FALSE),"")), ""),IF($A49&lt;&gt;"",IF(IFERROR(VLOOKUP($A49,'5. Company (current_at exit)'!$1:$1048576,24,FALSE),"")="","",IFERROR(VLOOKUP($A49,'5. Company (current_at exit)'!$1:$1048576,24,FALSE),"")), ""))</f>
        <v/>
      </c>
      <c r="AL49" s="403" t="str">
        <f>IF($A49&lt;&gt;"",IF(IFERROR(VLOOKUP($A49,'5. Company (current_at exit)'!$1:$1048576,25,FALSE),"")="","",IFERROR(VLOOKUP($A49,'5. Company (current_at exit)'!$1:$1048576,25,FALSE),"")), "")</f>
        <v/>
      </c>
      <c r="AM49" s="17" t="str">
        <f>IF($A49&lt;&gt;"",IF(IFERROR(VLOOKUP($A49,'5. Company (current_at exit)'!$1:$1048576,26,FALSE),"")="","Mandatory: Tab 5",IFERROR(VLOOKUP($A49,'5. Company (current_at exit)'!$1:$1048576,26,FALSE),"")), "")</f>
        <v/>
      </c>
      <c r="AN49" s="17" t="str">
        <f>IF($A49&lt;&gt;"",IF(IFERROR(VLOOKUP($A49,'5. Company (current_at exit)'!$1:$1048576,27,FALSE),"")="","Mandatory: Tab 5",IFERROR(VLOOKUP($A49,'5. Company (current_at exit)'!$1:$1048576,27,FALSE),"")), "")</f>
        <v/>
      </c>
      <c r="AO49" s="17" t="str">
        <f>IF($A49&lt;&gt;"",IF(IFERROR(VLOOKUP($A49,'5. Company (current_at exit)'!$1:$1048576,28,FALSE),"")="","Mandatory: Tab 5",IFERROR(VLOOKUP($A49,'5. Company (current_at exit)'!$1:$1048576,28,FALSE),"")), "")</f>
        <v/>
      </c>
      <c r="AP49" s="17" t="str">
        <f>IF($A49&lt;&gt;"",IF(IFERROR(VLOOKUP($A49,'5. Company (current_at exit)'!$1:$1048576,29,FALSE),"")="","Mandatory: Tab 5",IFERROR(VLOOKUP($A49,'5. Company (current_at exit)'!$1:$1048576,29,FALSE),"")), "")</f>
        <v/>
      </c>
      <c r="AQ49" s="17" t="str">
        <f>IF($A49&lt;&gt;"",IF(IFERROR(VLOOKUP($A49,'5. Company (current_at exit)'!$1:$1048576,30,FALSE),"")="","Mandatory: Tab 5",IFERROR(VLOOKUP($A49,'5. Company (current_at exit)'!$1:$1048576,30,FALSE),"")), "")</f>
        <v/>
      </c>
      <c r="AR49" s="17" t="str">
        <f>IF($A49&lt;&gt;"",IF(IFERROR(VLOOKUP($A49,'5. Company (current_at exit)'!$1:$1048576,31,FALSE),"")="","Mandatory: Tab 5",IFERROR(VLOOKUP($A49,'5. Company (current_at exit)'!$1:$1048576,31,FALSE),"")), "")</f>
        <v/>
      </c>
      <c r="AS49" s="17" t="str">
        <f>IF($A49&lt;&gt;"",IF(IFERROR(VLOOKUP($A49,'5. Company (current_at exit)'!$1:$1048576,32,FALSE),"")="","Mandatory: Tab 5",IFERROR(VLOOKUP($A49,'5. Company (current_at exit)'!$1:$1048576,32,FALSE),"")), "")</f>
        <v/>
      </c>
      <c r="AT49" s="17" t="str">
        <f>IF($A49&lt;&gt;"",IF(IFERROR(VLOOKUP($A49,'5. Company (current_at exit)'!$1:$1048576,33,FALSE),"")="","Mandatory: Tab 5",IFERROR(VLOOKUP($A49,'5. Company (current_at exit)'!$1:$1048576,33,FALSE),"")), "")</f>
        <v/>
      </c>
      <c r="AU49" s="17" t="str">
        <f>IF($A49&lt;&gt;"",IF(IFERROR(VLOOKUP($A49,'5. Company (current_at exit)'!$1:$1048576,34,FALSE),"")="","",IFERROR(VLOOKUP($A49,'5. Company (current_at exit)'!$1:$1048576,34,FALSE),"")), "")</f>
        <v/>
      </c>
      <c r="AV49" s="241" t="str">
        <f>IF($A49&lt;&gt;"",IF(IFERROR(VLOOKUP($A49,'5. Company (current_at exit)'!$1:$1048576,35,FALSE),"")="","",IFERROR(VLOOKUP($A49,'5. Company (current_at exit)'!$1:$1048576,35,FALSE),"")), "")</f>
        <v/>
      </c>
      <c r="AW49" s="17" t="str">
        <f>IF($D49="Fully Exited",IF($A49&lt;&gt;"",IF(IFERROR(VLOOKUP($A49,'5. Company (current_at exit)'!$1:$1048576,36,FALSE),"")="","",IFERROR(VLOOKUP($A49,'5. Company (current_at exit)'!$1:$1048576,36,FALSE),"")), ""),IF($A49&lt;&gt;"",IF(IFERROR(VLOOKUP($A49,'5. Company (current_at exit)'!$1:$1048576,36,FALSE),"")="","",IFERROR(VLOOKUP($A49,'5. Company (current_at exit)'!$1:$1048576,36,FALSE),"")), ""))</f>
        <v/>
      </c>
      <c r="AX49" s="239" t="str">
        <f>IF($A49&lt;&gt;"",IF(IFERROR(VLOOKUP($A49,'5. Company (current_at exit)'!$1:$1048576,37,FALSE),"")="","",IFERROR(VLOOKUP($A49,'5. Company (current_at exit)'!$1:$1048576,37,FALSE),"")), "")</f>
        <v/>
      </c>
      <c r="AY49" s="204" t="str">
        <f>IF($A49&lt;&gt;"",IF(IFERROR(VLOOKUP($A49,'5. Company (current_at exit)'!$1:$1048576,38,FALSE),"")="","",IFERROR(VLOOKUP($A49,'5. Company (current_at exit)'!$1:$1048576,38,FALSE),"")), "")</f>
        <v/>
      </c>
      <c r="AZ49" s="244" t="str">
        <f>IF($A49&lt;&gt;"",IF(IFERROR(VLOOKUP($A49,'5. Company (current_at exit)'!$1:$1048576,39,FALSE),"")="","",IFERROR(VLOOKUP($A49,'5. Company (current_at exit)'!$1:$1048576,39,FALSE),"")), "")</f>
        <v/>
      </c>
      <c r="BA49" s="244" t="str">
        <f>IF($A49&lt;&gt;"",IF(IFERROR(VLOOKUP($A49,'5. Company (current_at exit)'!$1:$1048576,40,FALSE),"")="","",IFERROR(VLOOKUP($A49,'5. Company (current_at exit)'!$1:$1048576,40,FALSE),"")), "")</f>
        <v/>
      </c>
      <c r="BB49" s="244" t="str">
        <f>IF($A49&lt;&gt;"",IF(IFERROR(VLOOKUP($A49,'5. Company (current_at exit)'!$1:$1048576,41,FALSE),"")="","",IFERROR(VLOOKUP($A49,'5. Company (current_at exit)'!$1:$1048576,41,FALSE),"")), "")</f>
        <v/>
      </c>
      <c r="BC49" s="76" t="str">
        <f>IF($A49&lt;&gt;"",IF(IFERROR(VLOOKUP($A49,'5. Company (current_at exit)'!$1:$1048576,42,FALSE),"")="","",IFERROR(VLOOKUP($A49,'5. Company (current_at exit)'!$1:$1048576,42,FALSE),"")), "")</f>
        <v/>
      </c>
      <c r="BD49" s="76" t="str">
        <f>IF($A49&lt;&gt;"",IF(IFERROR(VLOOKUP($A49,'5. Company (current_at exit)'!$1:$1048576,43,FALSE),"")="","",IFERROR(VLOOKUP($A49,'5. Company (current_at exit)'!$1:$1048576,43,FALSE),"")), "")</f>
        <v/>
      </c>
      <c r="BE49" s="239" t="str">
        <f>IF($A49&lt;&gt;"",IF(IFERROR(VLOOKUP($A49,'5. Company (current_at exit)'!$1:$1048576,44,FALSE),"")="","",IFERROR(VLOOKUP($A49,'5. Company (current_at exit)'!$1:$1048576,44,FALSE),"")), "")</f>
        <v/>
      </c>
      <c r="BF49" s="239" t="str">
        <f>IF($A49&lt;&gt;"",IF(IFERROR(VLOOKUP($A49,'5. Company (current_at exit)'!$1:$1048576,45,FALSE),"")="","",IFERROR(VLOOKUP($A49,'5. Company (current_at exit)'!$1:$1048576,45,FALSE),"")), "")</f>
        <v/>
      </c>
      <c r="BG49" s="239" t="str">
        <f>IF($A49&lt;&gt;"",IF(IFERROR(VLOOKUP($A49,'5. Company (current_at exit)'!$1:$1048576,46,FALSE),"")="","",IFERROR(VLOOKUP($A49,'5. Company (current_at exit)'!$1:$1048576,46,FALSE),"")), "")</f>
        <v/>
      </c>
      <c r="BH49" s="239" t="str">
        <f>IF($A49&lt;&gt;"",IF(IFERROR(VLOOKUP($A49,'5. Company (current_at exit)'!$1:$1048576,47,FALSE),"")="","",IFERROR(VLOOKUP($A49,'5. Company (current_at exit)'!$1:$1048576,47,FALSE),"")), "")</f>
        <v/>
      </c>
      <c r="BI49" s="239" t="str">
        <f>IF($A49&lt;&gt;"",IF(IFERROR(VLOOKUP($A49,'5. Company (current_at exit)'!$1:$1048576,48,FALSE),"")="","",IFERROR(VLOOKUP($A49,'5. Company (current_at exit)'!$1:$1048576,48,FALSE),"")), "")</f>
        <v/>
      </c>
      <c r="BJ49" s="360" t="str">
        <f>IF($A49&lt;&gt;"",IF(IFERROR(VLOOKUP($A49,'5. Company (current_at exit)'!$1:$1048576,49,FALSE),"")="","",IFERROR(VLOOKUP($A49,'5. Company (current_at exit)'!$1:$1048576,49,FALSE),"")), "")</f>
        <v/>
      </c>
      <c r="BK49" s="76" t="str">
        <f>IF($A49&lt;&gt;"",IF(IFERROR(VLOOKUP($A49,'5. Company (current_at exit)'!$1:$1048576,50,FALSE),"")="","Mandatory: Tab 5",IFERROR(VLOOKUP($A49,'5. Company (current_at exit)'!$1:$1048576,50,FALSE),"")), "")</f>
        <v/>
      </c>
      <c r="BL49" s="483" t="str">
        <f>IF($A49&lt;&gt;"",IF(IFERROR(VLOOKUP($A49,'5. Company (current_at exit)'!$1:$1048576,51,FALSE),"")="","Mandatory: Tab 5",IFERROR(VLOOKUP($A49,'5. Company (current_at exit)'!$1:$1048576,51,FALSE),"")), "")</f>
        <v/>
      </c>
      <c r="BM49" s="483" t="str">
        <f>IF($A49&lt;&gt;"",IF(IFERROR(VLOOKUP($A49,'5. Company (current_at exit)'!$1:$1048576,52,FALSE),"")="","Mandatory: Tab 5",IFERROR(VLOOKUP($A49,'5. Company (current_at exit)'!$1:$1048576,52,FALSE),"")), "")</f>
        <v/>
      </c>
      <c r="BN49" s="483" t="str">
        <f>IF($A49&lt;&gt;"",IF(IFERROR(VLOOKUP($A49,'5. Company (current_at exit)'!$1:$1048576,53,FALSE),"")="","Mandatory: Tab 5",IFERROR(VLOOKUP($A49,'5. Company (current_at exit)'!$1:$1048576,53,FALSE),"")), "")</f>
        <v/>
      </c>
      <c r="BO49" s="360" t="str">
        <f>IF($A49&lt;&gt;"",IF(IFERROR(VLOOKUP($A49,'5. Company (current_at exit)'!$1:$1048576,54,FALSE),"")="","",IFERROR(VLOOKUP($A49,'5. Company (current_at exit)'!$1:$1048576,54,FALSE),"")), "")</f>
        <v/>
      </c>
      <c r="BP49" s="17" t="str">
        <f>IF($A49&lt;&gt;"",IF(IFERROR(VLOOKUP($A49, '4. Company (at entry)'!$1:$1048576,3,FALSE),"")="","Mandatory: Tab 4",IFERROR(VLOOKUP($A49, '4. Company (at entry)'!$1:$1048576,3,FALSE),"")), "")</f>
        <v/>
      </c>
      <c r="BQ49" s="17" t="str">
        <f>IF($A49&lt;&gt;"",IF(IFERROR(VLOOKUP($A49, '4. Company (at entry)'!$1:$1048576,4,FALSE),"")="","Mandatory: Tab 4",IFERROR(VLOOKUP($A49, '4. Company (at entry)'!$1:$1048576,4,FALSE),"")), "")</f>
        <v/>
      </c>
      <c r="BR49" s="17" t="str">
        <f>IF($A49&lt;&gt;"",IF(IFERROR(VLOOKUP($A49, '4. Company (at entry)'!$1:$1048576,5,FALSE),"")="","Mandatory: Tab 4",IFERROR(VLOOKUP($A49, '4. Company (at entry)'!$1:$1048576,5,FALSE),"")), "")</f>
        <v/>
      </c>
      <c r="BS49" s="17" t="str">
        <f>IF($A49&lt;&gt;"",IF(IFERROR(VLOOKUP($A49, '4. Company (at entry)'!$1:$1048576,6,FALSE),"")="","Mandatory: Tab 4",IFERROR(VLOOKUP($A49, '4. Company (at entry)'!$1:$1048576,6,FALSE),"")), "")</f>
        <v/>
      </c>
      <c r="BT49" s="17" t="str">
        <f>IF($A49&lt;&gt;"",IF(IFERROR(VLOOKUP($A49, '4. Company (at entry)'!$1:$1048576,7,FALSE),"")="","Mandatory: Tab 4",IFERROR(VLOOKUP($A49, '4. Company (at entry)'!$1:$1048576,7,FALSE),"")), "")</f>
        <v/>
      </c>
      <c r="BU49" s="17" t="str">
        <f>IF($A49&lt;&gt;"",IF(IFERROR(VLOOKUP($A49, '4. Company (at entry)'!$1:$1048576,8,FALSE),"")="","Mandatory: Tab 4",IFERROR(VLOOKUP($A49, '4. Company (at entry)'!$1:$1048576,8,FALSE),"")), "")</f>
        <v/>
      </c>
      <c r="BV49" s="17" t="str">
        <f>IF($A49&lt;&gt;"",IF(IFERROR(VLOOKUP($A49, '4. Company (at entry)'!$1:$1048576,9,FALSE),"")="","Mandatory: Tab 4",IFERROR(VLOOKUP($A49, '4. Company (at entry)'!$1:$1048576,9,FALSE),"")), "")</f>
        <v/>
      </c>
      <c r="BW49" s="17" t="str">
        <f>IF($A49&lt;&gt;"",IF(IFERROR(VLOOKUP($A49, '4. Company (at entry)'!$1:$1048576,10,FALSE),"")="","",IFERROR(VLOOKUP($A49, '4. Company (at entry)'!$1:$1048576,10,FALSE),"")), "")</f>
        <v/>
      </c>
      <c r="BX49" s="208" t="str">
        <f>IF($A49&lt;&gt;"",IF(IFERROR(VLOOKUP($A49, '4. Company (at entry)'!$1:$1048576,11,FALSE),"")="","",IFERROR(VLOOKUP($A49, '4. Company (at entry)'!$1:$1048576,11,FALSE),"")), "")</f>
        <v/>
      </c>
      <c r="BY49" s="17" t="str">
        <f>IF($A49&lt;&gt;"",IF(IFERROR(VLOOKUP($A49, '4. Company (at entry)'!$1:$1048576,12,FALSE),"")="","",IFERROR(VLOOKUP($A49, '4. Company (at entry)'!$1:$1048576,12,FALSE),"")), "")</f>
        <v/>
      </c>
      <c r="BZ49" s="360" t="str">
        <f>IF($A49&lt;&gt;"",IF(IFERROR(VLOOKUP($A49, '4. Company (at entry)'!$1:$1048576,13,FALSE),"")="","",IFERROR(VLOOKUP($A49, '4. Company (at entry)'!$1:$1048576,13,FALSE),"")), "")</f>
        <v/>
      </c>
      <c r="CA49" s="17" t="str">
        <f>IF($A49&lt;&gt;"",IF(IFERROR('7. Position (current_at exit)'!F49,"")="", "Mandatory: Tab 7",IFERROR('7. Position (current_at exit)'!F49,"")),"")</f>
        <v/>
      </c>
      <c r="CB49" s="17" t="str">
        <f>IF($D49&lt;&gt;"Pending, Subsequently Closed",IF($A49&lt;&gt;"",IF(IFERROR('7. Position (current_at exit)'!G49,"")="", "Mandatory: Tab 7",IFERROR('7. Position (current_at exit)'!G49,"")),""), IF($A49&lt;&gt;"",IF(IFERROR('7. Position (current_at exit)'!G49,"")="", "",IFERROR('7. Position (current_at exit)'!G49,"")),""))</f>
        <v/>
      </c>
      <c r="CC49" s="17" t="str">
        <f>IF($D49&lt;&gt;"Pending, Subsequently Closed",IF($A49&lt;&gt;"",IF(IFERROR('7. Position (current_at exit)'!H49,"")="", "Mandatory: Tab 7",IFERROR('7. Position (current_at exit)'!H49,"")),""), IF($A49&lt;&gt;"",IF(IFERROR('7. Position (current_at exit)'!H49,"")="", "",IFERROR('7. Position (current_at exit)'!H49,"")),""))</f>
        <v/>
      </c>
      <c r="CD49" s="17" t="str">
        <f>IF($D49&lt;&gt;"Pending, Subsequently Closed",IF($A49&lt;&gt;"",IF(IFERROR('7. Position (current_at exit)'!I49,"")="", "Mandatory: Tab 7",IFERROR('7. Position (current_at exit)'!I49,"")),""), IF($A49&lt;&gt;"",IF(IFERROR('7. Position (current_at exit)'!I49,"")="", "",IFERROR('7. Position (current_at exit)'!I49,"")),""))</f>
        <v/>
      </c>
      <c r="CE49" s="17" t="str">
        <f>IF($D49&lt;&gt;"Pending, Subsequently Closed",IF($A49&lt;&gt;"",IF(IFERROR('7. Position (current_at exit)'!J49,"")="", "Mandatory: Tab 7",IFERROR('7. Position (current_at exit)'!J49,"")),""), IF($A49&lt;&gt;"",IF(IFERROR('7. Position (current_at exit)'!J49,"")="", "",IFERROR('7. Position (current_at exit)'!J49,"")),""))</f>
        <v/>
      </c>
      <c r="CF49" s="208" t="str">
        <f>IF($D49&lt;&gt;"Pending, Subsequently Closed",IF($A49&lt;&gt;"",IF(IFERROR('7. Position (current_at exit)'!K49,"")="", "Mandatory: Tab 7",IFERROR('7. Position (current_at exit)'!K49,"")),""), IF($A49&lt;&gt;"",IF(IFERROR('7. Position (current_at exit)'!K49,"")="", "",IFERROR('7. Position (current_at exit)'!K49,"")),""))</f>
        <v/>
      </c>
      <c r="CG49" s="186" t="str">
        <f>IF($D49&lt;&gt;"Pending, Subsequently Closed",IF($A49&lt;&gt;"",IF(IFERROR('7. Position (current_at exit)'!L49,"")="", "Mandatory: Tab 7",IFERROR('7. Position (current_at exit)'!L49,"")),""), IF($A49&lt;&gt;"",IF(IFERROR('7. Position (current_at exit)'!L49,"")="", "",IFERROR('7. Position (current_at exit)'!L49,"")),""))</f>
        <v/>
      </c>
      <c r="CH49" s="186" t="str">
        <f>IF($D49&lt;&gt;"Pending, Subsequently Closed",IF($A49&lt;&gt;"",IF(IFERROR('7. Position (current_at exit)'!M49,"")="", "Mandatory: Tab 7",IFERROR('7. Position (current_at exit)'!M49,"")),""), IF($A49&lt;&gt;"",IF(IFERROR('7. Position (current_at exit)'!M49,"")="", "",IFERROR('7. Position (current_at exit)'!M49,"")),""))</f>
        <v/>
      </c>
      <c r="CI49" s="186" t="str">
        <f>IF($D49&lt;&gt;"Pending, Subsequently Closed",IF($A49&lt;&gt;"",IF(IFERROR('7. Position (current_at exit)'!N49,"")="", "Mandatory: Tab 7",IFERROR('7. Position (current_at exit)'!N49,"")),""), IF($A49&lt;&gt;"",IF(IFERROR('7. Position (current_at exit)'!N49,"")="", "",IFERROR('7. Position (current_at exit)'!N49,"")),""))</f>
        <v/>
      </c>
      <c r="CJ49" s="408" t="str">
        <f>IF($D49&lt;&gt;"Pending, Subsequently Closed",IF($A49&lt;&gt;"",IF(IFERROR('7. Position (current_at exit)'!O49,"")="", "Mandatory: Tab 7",IFERROR('7. Position (current_at exit)'!O49,"")),""), IF($A49&lt;&gt;"",IF(IFERROR('7. Position (current_at exit)'!O49,"")="", "",IFERROR('7. Position (current_at exit)'!O49,"")),""))</f>
        <v/>
      </c>
      <c r="CK49" s="408" t="str">
        <f>IF($D49&lt;&gt;"Pending, Subsequently Closed",IF($A49&lt;&gt;"",IF(IFERROR('7. Position (current_at exit)'!P49,"")="", "Mandatory: Tab 7",IFERROR('7. Position (current_at exit)'!P49,"")),""), IF($A49&lt;&gt;"",IF(IFERROR('7. Position (current_at exit)'!P49,"")="", "",IFERROR('7. Position (current_at exit)'!P49,"")),""))</f>
        <v/>
      </c>
      <c r="CL49" s="360" t="str">
        <f>IF($A49&lt;&gt;"",IF(IFERROR('7. Position (current_at exit)'!Q49,"")="", "",IFERROR('7. Position (current_at exit)'!Q49,"")),"")</f>
        <v/>
      </c>
      <c r="CM49" s="18" t="str">
        <f>IF($F49&lt;&gt;"Debt",IF($A49&lt;&gt;"",IF(IFERROR('7. Position (current_at exit)'!R49,"")="", "Mandatory: Tab 7",IFERROR('7. Position (current_at exit)'!R49,"")),""), IF($A49&lt;&gt;"",IF(IFERROR('7. Position (current_at exit)'!R49,"")="", "",IFERROR('7. Position (current_at exit)'!R49,"")),""))</f>
        <v/>
      </c>
      <c r="CN49" s="18" t="str">
        <f>IF($F49&lt;&gt;"Debt",IF($A49&lt;&gt;"",IF(IFERROR('7. Position (current_at exit)'!S49,"")="", "Mandatory: Tab 7",IFERROR('7. Position (current_at exit)'!S49,"")),""), IF($A49&lt;&gt;"",IF(IFERROR('7. Position (current_at exit)'!S49,"")="", "",IFERROR('7. Position (current_at exit)'!S49,"")),""))</f>
        <v/>
      </c>
      <c r="CO49" s="17" t="str">
        <f>IF($F49&lt;&gt;"Debt",IF($A49&lt;&gt;"",IF(IFERROR('7. Position (current_at exit)'!T49,"")="", "Mandatory: Tab 7",IFERROR('7. Position (current_at exit)'!T49,"")),""), IF($A49&lt;&gt;"",IF(IFERROR('7. Position (current_at exit)'!T49,"")="", "",IFERROR('7. Position (current_at exit)'!T49,"")),""))</f>
        <v/>
      </c>
      <c r="CP49" s="17" t="str">
        <f>IF($A49&lt;&gt;"",IF(IFERROR('7. Position (current_at exit)'!U49,"")="", "Mandatory: Tab 7",IFERROR('7. Position (current_at exit)'!U49,"")),"")</f>
        <v/>
      </c>
      <c r="CQ49" s="17" t="str">
        <f>IF($F49&lt;&gt;"Debt",IF($A49&lt;&gt;"",IF(IFERROR('7. Position (current_at exit)'!V49,"")="", "Mandatory: Tab 7",IFERROR('7. Position (current_at exit)'!V49,"")),""), IF($A49&lt;&gt;"",IF(IFERROR('7. Position (current_at exit)'!V49,"")="", "",IFERROR('7. Position (current_at exit)'!V49,"")),""))</f>
        <v/>
      </c>
      <c r="CR49" s="16" t="str">
        <f>IF($F49&lt;&gt;"Debt",IF($A49&lt;&gt;"",IF(IFERROR('7. Position (current_at exit)'!W49,"")="", "",IFERROR('7. Position (current_at exit)'!W49,"")),""), IF($A49&lt;&gt;"",IF(IFERROR('7. Position (current_at exit)'!W49,"")="", "",IFERROR('7. Position (current_at exit)'!W49,"")),""))</f>
        <v/>
      </c>
      <c r="CS49" s="80" t="str">
        <f>IF($A49&lt;&gt;"",IF(IFERROR('7. Position (current_at exit)'!X49,"")="", "",IFERROR('7. Position (current_at exit)'!X49,"")),"")</f>
        <v/>
      </c>
      <c r="CT49" s="360" t="str">
        <f>IF($A49&lt;&gt;"",IF(IFERROR('7. Position (current_at exit)'!Y49,"")="", "",IFERROR('7. Position (current_at exit)'!Y49,"")),"")</f>
        <v/>
      </c>
      <c r="CU49" s="159" t="str">
        <f>IF(OR($D49="Fully Exited, No Escrow", $D49="Fully Exited, Escrow Pending", $D49="Fully Exited, Subsequently Closed"), IF($A49&lt;&gt;"",IF(IFERROR('7. Position (current_at exit)'!Z49,"")="", "Mandatory: Tab 7",IFERROR('7. Position (current_at exit)'!Z49,"")),""), IF($A49&lt;&gt;"",IF(IFERROR('7. Position (current_at exit)'!Z49,"")="", "",IFERROR('7. Position (current_at exit)'!Z49,"")),""))</f>
        <v/>
      </c>
      <c r="CV49" s="159" t="str">
        <f>IF(OR($D49="Fully Exited, No Escrow", $D49="Fully Exited, Escrow Pending", $D49="Fully Exited, Subsequently Closed"), IF($A49&lt;&gt;"",IF(IFERROR('7. Position (current_at exit)'!AA49,"")="", "Mandatory: Tab 7",IFERROR('7. Position (current_at exit)'!AA49,"")),""), IF($A49&lt;&gt;"",IF(IFERROR('7. Position (current_at exit)'!AA49,"")="", "",IFERROR('7. Position (current_at exit)'!AA49,"")),""))</f>
        <v/>
      </c>
      <c r="CW49" s="16" t="str">
        <f>IF($D49="Fully Exited",IF($A49&lt;&gt;"",IF(IFERROR('7. Position (current_at exit)'!AB49,"")="", "",IFERROR('7. Position (current_at exit)'!AB49,"")),""), IF($A49&lt;&gt;"",IF(IFERROR('7. Position (current_at exit)'!AB49,"")="", "",IFERROR('7. Position (current_at exit)'!AB49,"")),""))</f>
        <v/>
      </c>
      <c r="CX49" s="360" t="str">
        <f>IF($A49&lt;&gt;"",IF(IFERROR('7. Position (current_at exit)'!AC49,"")="", "",IFERROR('7. Position (current_at exit)'!AC49,"")),"")</f>
        <v/>
      </c>
      <c r="CY49" s="16" t="str">
        <f>IF($D49&lt;&gt;"Pending, Subsequently Closed",IF($A49&lt;&gt;"",IF(IFERROR('7. Position (current_at exit)'!AD49,"")="", "Mandatory: Tab 7",IFERROR('7. Position (current_at exit)'!AD49,"")),""), IF($A49&lt;&gt;"",IF(IFERROR('7. Position (current_at exit)'!AD49,"")="", "",IFERROR('7. Position (current_at exit)'!AD49,"")),""))</f>
        <v/>
      </c>
      <c r="CZ49" s="187" t="str">
        <f>IF($A49&lt;&gt;"",IF(IFERROR('7. Position (current_at exit)'!AE49,"")="", "",IFERROR('7. Position (current_at exit)'!AE49,"")),"")</f>
        <v/>
      </c>
      <c r="DA49" s="76" t="str">
        <f>IF($A49&lt;&gt;"",IF(IFERROR('7. Position (current_at exit)'!AF49,"")="", "",IFERROR('7. Position (current_at exit)'!AF49,"")),"")</f>
        <v/>
      </c>
      <c r="DB49" s="239" t="str">
        <f>IF($A49&lt;&gt;"",IF(IFERROR('7. Position (current_at exit)'!AG49,"")="", "",IFERROR('7. Position (current_at exit)'!AG49,"")),"")</f>
        <v/>
      </c>
      <c r="DC49" s="165" t="str">
        <f>IF($A49&lt;&gt;"",IF(IFERROR('7. Position (current_at exit)'!AH49,"")="", "",IFERROR('7. Position (current_at exit)'!AH49,"")),"")</f>
        <v/>
      </c>
      <c r="DD49" s="165" t="str">
        <f>IF($A49&lt;&gt;"",IF(IFERROR('7. Position (current_at exit)'!AI49,"")="", "",IFERROR('7. Position (current_at exit)'!AI49,"")),"")</f>
        <v/>
      </c>
      <c r="DE49" s="360" t="str">
        <f>IF($A49&lt;&gt;"",IF(IFERROR('7. Position (current_at exit)'!AJ49,"")="", "",IFERROR('7. Position (current_at exit)'!AJ49,"")),"")</f>
        <v/>
      </c>
      <c r="DF49" s="16" t="str">
        <f>IF($A49&lt;&gt;"",IF(IFERROR('7. Position (current_at exit)'!AK49,"")="", "",IFERROR('7. Position (current_at exit)'!AK49,"")),"")</f>
        <v/>
      </c>
      <c r="DG49" s="187" t="str">
        <f>IF($A49&lt;&gt;"",IF(IFERROR('7. Position (current_at exit)'!AL49,"")="", "",IFERROR('7. Position (current_at exit)'!AL49,"")),"")</f>
        <v/>
      </c>
      <c r="DH49" s="76" t="str">
        <f>IF($A49&lt;&gt;"",IF(IFERROR('7. Position (current_at exit)'!AM49,"")="", "",IFERROR('7. Position (current_at exit)'!AM49,"")),"")</f>
        <v/>
      </c>
      <c r="DI49" s="239" t="str">
        <f>IF($A49&lt;&gt;"",IF(IFERROR('7. Position (current_at exit)'!AN49,"")="", "",IFERROR('7. Position (current_at exit)'!AN49,"")),"")</f>
        <v/>
      </c>
      <c r="DJ49" s="165" t="str">
        <f>IF($A49&lt;&gt;"",IF(IFERROR('7. Position (current_at exit)'!AO49,"")="", "",IFERROR('7. Position (current_at exit)'!AO49,"")),"")</f>
        <v/>
      </c>
      <c r="DK49" s="165" t="str">
        <f>IF($A49&lt;&gt;"",IF(IFERROR('7. Position (current_at exit)'!AP49,"")="", "",IFERROR('7. Position (current_at exit)'!AP49,"")),"")</f>
        <v/>
      </c>
      <c r="DL49" s="360" t="str">
        <f>IF($A49&lt;&gt;"",IF(IFERROR('7. Position (current_at exit)'!AQ49,"")="", "",IFERROR('7. Position (current_at exit)'!AQ49,"")),"")</f>
        <v/>
      </c>
      <c r="DM49" s="17" t="str">
        <f>IF(OR($F49="Equity - Publicly Traded", $F49="Equity - Private"), IF($A49&lt;&gt;"",IF(IFERROR('6. Position (at entry)'!N49,"")="", "Mandatory: Tab 6",IFERROR('6. Position (at entry)'!N49,"")),""), IF($A49&lt;&gt;"",IF(IFERROR('6. Position (at entry)'!N49,"")="", "",IFERROR('6. Position (at entry)'!N49,"")),""))</f>
        <v/>
      </c>
      <c r="DN49" s="17" t="str">
        <f>IF(OR($F49="Equity - Publicly Traded", $F49="Equity - Private"), IF($A49&lt;&gt;"",IF(IFERROR('6. Position (at entry)'!O49,"")="", "Mandatory: Tab 6",IFERROR('6. Position (at entry)'!O49,"")),""), IF($A49&lt;&gt;"",IF(IFERROR('6. Position (at entry)'!O49,"")="", "",IFERROR('6. Position (at entry)'!O49,"")),""))</f>
        <v/>
      </c>
      <c r="DO49" s="17" t="str">
        <f>IF(OR($F49="Equity - Publicly Traded", $F49="Equity - Private"), IF($A49&lt;&gt;"",IF(IFERROR('6. Position (at entry)'!P49,"")="", "Mandatory: Tab 6",IFERROR('6. Position (at entry)'!P49,"")),""), IF($A49&lt;&gt;"",IF(IFERROR('6. Position (at entry)'!P49,"")="", "",IFERROR('6. Position (at entry)'!P49,"")),""))</f>
        <v/>
      </c>
      <c r="DP49" s="17" t="str">
        <f>IF(OR($F49="Equity - Publicly Traded", $F49="Equity - Private"), IF($A49&lt;&gt;"",IF(IFERROR('6. Position (at entry)'!Q49,"")="", "Mandatory: Tab 6",IFERROR('6. Position (at entry)'!Q49,"")),""), IF($A49&lt;&gt;"",IF(IFERROR('6. Position (at entry)'!Q49,"")="", "",IFERROR('6. Position (at entry)'!Q49,"")),""))</f>
        <v/>
      </c>
      <c r="DQ49" s="18" t="str">
        <f>IF(OR($F49="Equity - Publicly Traded", $F49="Equity - Private"), IF($A49&lt;&gt;"",IF(IFERROR('6. Position (at entry)'!R49,"")="", "Mandatory: Tab 6",IFERROR('6. Position (at entry)'!R49,"")),""), IF($A49&lt;&gt;"",IF(IFERROR('6. Position (at entry)'!R49,"")="", "",IFERROR('6. Position (at entry)'!R49,"")),""))</f>
        <v/>
      </c>
      <c r="DR49" s="18" t="str">
        <f>IF(OR($F49="Equity - Publicly Traded", $F49="Equity - Private"), IF($A49&lt;&gt;"",IF(IFERROR('6. Position (at entry)'!S49,"")="", "Mandatory: Tab 6",IFERROR('6. Position (at entry)'!S49,"")),""), IF($A49&lt;&gt;"",IF(IFERROR('6. Position (at entry)'!S49,"")="", "",IFERROR('6. Position (at entry)'!S49,"")),""))</f>
        <v/>
      </c>
      <c r="DS49" s="17" t="str">
        <f>IF(OR($F49="Equity - Publicly Traded", $F49="Equity - Private"), IF($A49&lt;&gt;"",IF(IFERROR('6. Position (at entry)'!T49,"")="", "Mandatory: Tab 6",IFERROR('6. Position (at entry)'!T49,"")),""), IF($A49&lt;&gt;"",IF(IFERROR('6. Position (at entry)'!T49,"")="", "",IFERROR('6. Position (at entry)'!T49,"")),""))</f>
        <v/>
      </c>
      <c r="DT49" s="16" t="str">
        <f>IF(OR($F49="Equity - Publicly Traded", $F49="Equity - Private"), IF($A49&lt;&gt;"",IF(IFERROR('6. Position (at entry)'!U49,"")="", "Mandatory: Tab 6",IFERROR('6. Position (at entry)'!U49,"")),""), IF($A49&lt;&gt;"",IF(IFERROR('6. Position (at entry)'!U49,"")="", "",IFERROR('6. Position (at entry)'!U49,"")),""))</f>
        <v/>
      </c>
      <c r="DU49" s="16" t="str">
        <f>IF(OR($F49="Equity - Publicly Traded", $F49="Equity - Private"), IF($A49&lt;&gt;"",IF(IFERROR('6. Position (at entry)'!V49,"")="", "",IFERROR('6. Position (at entry)'!V49,"")),""), IF($A49&lt;&gt;"",IF(IFERROR('6. Position (at entry)'!V49,"")="", "",IFERROR('6. Position (at entry)'!V49,"")),""))</f>
        <v/>
      </c>
      <c r="DV49" s="239" t="str">
        <f>IF(OR($F49="Equity - Publicly Traded", $F49="Equity - Private"), IF($A49&lt;&gt;"",IF(IFERROR('6. Position (at entry)'!W49,"")="", "",IFERROR('6. Position (at entry)'!W49,"")),""), IF($A49&lt;&gt;"",IF(IFERROR('6. Position (at entry)'!W49,"")="", "",IFERROR('6. Position (at entry)'!W49,"")),""))</f>
        <v/>
      </c>
      <c r="DW49" s="239" t="str">
        <f>IF(OR($F49="Equity - Publicly Traded", $F49="Equity - Private"), IF($A49&lt;&gt;"",IF(IFERROR('6. Position (at entry)'!X49,"")="", "",IFERROR('6. Position (at entry)'!X49,"")),""), IF($A49&lt;&gt;"",IF(IFERROR('6. Position (at entry)'!X49,"")="", "",IFERROR('6. Position (at entry)'!X49,"")),""))</f>
        <v/>
      </c>
      <c r="DX49" s="239" t="str">
        <f>IF(OR($F49="Equity - Publicly Traded", $F49="Equity - Private"), IF($A49&lt;&gt;"",IF(IFERROR('6. Position (at entry)'!Y49,"")="", "",IFERROR('6. Position (at entry)'!Y49,"")),""), IF($A49&lt;&gt;"",IF(IFERROR('6. Position (at entry)'!Y49,"")="", "",IFERROR('6. Position (at entry)'!Y49,"")),""))</f>
        <v/>
      </c>
      <c r="DY49" s="360" t="str">
        <f>IF($A49&lt;&gt;"",IF(IFERROR('6. Position (at entry)'!Z49,"")="", "",IFERROR('6. Position (at entry)'!Z49,"")),"")</f>
        <v/>
      </c>
      <c r="DZ49" s="76" t="str">
        <f>IF($A49&lt;&gt;"",IF(IFERROR('6. Position (at entry)'!AA49,"")="", "",IFERROR('6. Position (at entry)'!AA49,"")),"")</f>
        <v/>
      </c>
      <c r="EA49" s="76" t="str">
        <f>IF($A49&lt;&gt;"",IF(IFERROR('6. Position (at entry)'!AB49,"")="", "",IFERROR('6. Position (at entry)'!AB49,"")),"")</f>
        <v/>
      </c>
      <c r="EB49" s="78" t="str">
        <f>IF($A49&lt;&gt;"",IF(IFERROR('6. Position (at entry)'!AC49,"")="", "",IFERROR('6. Position (at entry)'!AC49,"")),"")</f>
        <v/>
      </c>
      <c r="EC49" s="78" t="str">
        <f>IF($A49&lt;&gt;"",IF(IFERROR('6. Position (at entry)'!AD49,"")="", "",IFERROR('6. Position (at entry)'!AD49,"")),"")</f>
        <v/>
      </c>
      <c r="ED49" s="226" t="str">
        <f>IF($A49&lt;&gt;"",IF(IFERROR('6. Position (at entry)'!AE49,"")="", "",IFERROR('6. Position (at entry)'!AE49,"")),"")</f>
        <v/>
      </c>
      <c r="EE49" s="80" t="str">
        <f>IF($A49&lt;&gt;"",IF(IFERROR('6. Position (at entry)'!AF49,"")="", "",IFERROR('6. Position (at entry)'!AF49,"")),"")</f>
        <v/>
      </c>
      <c r="EF49" s="80" t="str">
        <f>IF($A49&lt;&gt;"",IF(IFERROR('6. Position (at entry)'!AG49,"")="", "",IFERROR('6. Position (at entry)'!AG49,"")),"")</f>
        <v/>
      </c>
      <c r="EG49" s="80" t="str">
        <f>IF($A49&lt;&gt;"",IF(IFERROR('6. Position (at entry)'!AH49,"")="", "",IFERROR('6. Position (at entry)'!AH49,"")),"")</f>
        <v/>
      </c>
      <c r="EH49" s="360" t="str">
        <f>IF($A49&lt;&gt;"",IF(IFERROR('6. Position (at entry)'!AI49,"")="", "",IFERROR('6. Position (at entry)'!AI49,"")),"")</f>
        <v/>
      </c>
    </row>
    <row r="50" spans="1:138" ht="15" customHeight="1" x14ac:dyDescent="0.2">
      <c r="A50" s="16" t="str">
        <f>IF(ISBLANK('6. Position (at entry)'!A50), "", '6. Position (at entry)'!A50)</f>
        <v/>
      </c>
      <c r="B50" s="347" t="str">
        <f>IF($A50&lt;&gt;"",IF(IFERROR('6. Position (at entry)'!B50,"")="", "Mandatory: Tab 6",IFERROR('6. Position (at entry)'!B50,"")),"")</f>
        <v/>
      </c>
      <c r="C50" s="16" t="str">
        <f>IF($A50&lt;&gt;"",IF(IFERROR(VLOOKUP($A50, '4. Company (at entry)'!$1:$1048576,2,FALSE),"")="","Mandatory: Tab 4",IFERROR(VLOOKUP($A50, '4. Company (at entry)'!$1:$1048576,2,FALSE),"")), "")</f>
        <v/>
      </c>
      <c r="D50" s="16" t="str">
        <f>IF($A50&lt;&gt;"",IF(IFERROR('7. Position (current_at exit)'!D50,"")="", "Mandatory: Tab 7",IFERROR('7. Position (current_at exit)'!D50,"")),"")</f>
        <v/>
      </c>
      <c r="E50" s="16" t="str">
        <f>IF($A50&lt;&gt;"",IF(IFERROR('7. Position (current_at exit)'!E50,"")="", "Mandatory: Tab 7",IFERROR('7. Position (current_at exit)'!E50,"")),"")</f>
        <v/>
      </c>
      <c r="F50" s="16" t="str">
        <f>IF($A50&lt;&gt;"",IF(IFERROR('6. Position (at entry)'!D50,"")="", "Mandatory: Tab 6",IFERROR('6. Position (at entry)'!D50,"")),"")</f>
        <v/>
      </c>
      <c r="G50" s="16" t="str">
        <f>IF($A50&lt;&gt;"",IF(IFERROR('6. Position (at entry)'!E50,"")="", "Mandatory: Tab 6",IFERROR('6. Position (at entry)'!E50,"")),"")</f>
        <v/>
      </c>
      <c r="H50" s="16" t="str">
        <f>IF($A50&lt;&gt;"",IF(IFERROR('6. Position (at entry)'!F50,"")="", "Mandatory: Tab 6",IFERROR('6. Position (at entry)'!F50,"")),"")</f>
        <v/>
      </c>
      <c r="I50" s="16" t="str">
        <f>IF($A50&lt;&gt;"",IF(IFERROR('6. Position (at entry)'!G50,"")="", "Mandatory: Tab 6",IFERROR('6. Position (at entry)'!G50,"")),"")</f>
        <v/>
      </c>
      <c r="J50" s="16" t="str">
        <f>IF($A50&lt;&gt;"",IF(IFERROR('6. Position (at entry)'!H50,"")="", "Mandatory: Tab 6",IFERROR('6. Position (at entry)'!H50,"")),"")</f>
        <v/>
      </c>
      <c r="K50" s="159" t="str">
        <f>IF($A50&lt;&gt;"",IF(IFERROR('6. Position (at entry)'!I50,"")="", "Mandatory: Tab 6",IFERROR('6. Position (at entry)'!I50,"")),"")</f>
        <v/>
      </c>
      <c r="L50" s="16" t="str">
        <f>IF($A50&lt;&gt;"",IF(IFERROR('6. Position (at entry)'!J50,"")="", "Mandatory: Tab 6",IFERROR('6. Position (at entry)'!J50,"")),"")</f>
        <v/>
      </c>
      <c r="M50" s="16" t="str">
        <f>IF($A50&lt;&gt;"",IF(IFERROR('6. Position (at entry)'!K50,"")="", "Mandatory: Tab 6",IFERROR('6. Position (at entry)'!K50,"")),"")</f>
        <v/>
      </c>
      <c r="N50" s="16" t="str">
        <f>IF($A50&lt;&gt;"",IF(IFERROR('6. Position (at entry)'!L50,"")="", "",IFERROR('6. Position (at entry)'!L50,"")),"")</f>
        <v/>
      </c>
      <c r="O50" s="360" t="str">
        <f>IF($A50&lt;&gt;"",IF(IFERROR('6. Position (at entry)'!M50,"")="", "",IFERROR('6. Position (at entry)'!M50,"")),"")</f>
        <v/>
      </c>
      <c r="P50" s="16" t="str">
        <f>IF($A50&lt;&gt;"",IF(IFERROR(VLOOKUP($A50,'5. Company (current_at exit)'!$1:$1048576,3,FALSE),"")="","",IFERROR(VLOOKUP($A50,'5. Company (current_at exit)'!$1:$1048576,3,FALSE),"")), "")</f>
        <v/>
      </c>
      <c r="Q50" s="16" t="str">
        <f>IF($A50&lt;&gt;"",IF(IFERROR(VLOOKUP($A50,'5. Company (current_at exit)'!$1:$1048576,4,FALSE),"")="","",IFERROR(VLOOKUP($A50,'5. Company (current_at exit)'!$1:$1048576,4,FALSE),"")), "")</f>
        <v/>
      </c>
      <c r="R50" s="16" t="str">
        <f>IF($A50&lt;&gt;"",IF(IFERROR(VLOOKUP($A50,'5. Company (current_at exit)'!$1:$1048576,5,FALSE),"")="","",IFERROR(VLOOKUP($A50,'5. Company (current_at exit)'!$1:$1048576,5,FALSE),"")), "")</f>
        <v/>
      </c>
      <c r="S50" s="16" t="str">
        <f>IF($A50&lt;&gt;"",IF(IFERROR(VLOOKUP($A50,'5. Company (current_at exit)'!$1:$1048576,6,FALSE),"")="","",IFERROR(VLOOKUP($A50,'5. Company (current_at exit)'!$1:$1048576,6,FALSE),"")), "")</f>
        <v/>
      </c>
      <c r="T50" s="16" t="str">
        <f>IF($A50&lt;&gt;"",IF(IFERROR(VLOOKUP($A50,'5. Company (current_at exit)'!$1:$1048576,7,FALSE),"")="","Mandatory: Tab 5",IFERROR(VLOOKUP($A50,'5. Company (current_at exit)'!$1:$1048576,7,FALSE),"")), "")</f>
        <v/>
      </c>
      <c r="U50" s="72" t="str">
        <f>IF($A50&lt;&gt;"",IF(IFERROR(VLOOKUP($A50,'5. Company (current_at exit)'!$1:$1048576,8,FALSE),"")="","Mandatory: Tab 5",IFERROR(VLOOKUP($A50,'5. Company (current_at exit)'!$1:$1048576,8,FALSE),"")), "")</f>
        <v/>
      </c>
      <c r="V50" s="16" t="str">
        <f>IF($A50&lt;&gt;"",IF(IFERROR(VLOOKUP($A50,'5. Company (current_at exit)'!$1:$1048576,9,FALSE),"")="","",IFERROR(VLOOKUP($A50,'5. Company (current_at exit)'!$1:$1048576,9,FALSE),"")), "")</f>
        <v/>
      </c>
      <c r="W50" s="16" t="str">
        <f>IF($A50&lt;&gt;"",IF(IFERROR(VLOOKUP($A50,'5. Company (current_at exit)'!$1:$1048576,10,FALSE),"")="","Mandatory: Tab 5",IFERROR(VLOOKUP($A50,'5. Company (current_at exit)'!$1:$1048576,10,FALSE),"")), "")</f>
        <v/>
      </c>
      <c r="X50" s="73" t="str">
        <f>IF($A50&lt;&gt;"",IF(IFERROR(VLOOKUP($A50,'5. Company (current_at exit)'!$1:$1048576,11,FALSE),"")="","Mandatory: Tab 5",IFERROR(VLOOKUP($A50,'5. Company (current_at exit)'!$1:$1048576,11,FALSE),"")), "")</f>
        <v/>
      </c>
      <c r="Y50" s="73" t="str">
        <f>IF($A50&lt;&gt;"",IF(IFERROR(VLOOKUP($A50,'5. Company (current_at exit)'!$1:$1048576,12,FALSE),"")="","",IFERROR(VLOOKUP($A50,'5. Company (current_at exit)'!$1:$1048576,12,FALSE),"")), "")</f>
        <v/>
      </c>
      <c r="Z50" s="73" t="str">
        <f>IF($A50&lt;&gt;"",IF(IFERROR(VLOOKUP($A50,'5. Company (current_at exit)'!$1:$1048576,13,FALSE),"")="","",IFERROR(VLOOKUP($A50,'5. Company (current_at exit)'!$1:$1048576,13,FALSE),"")), "")</f>
        <v/>
      </c>
      <c r="AA50" s="16" t="str">
        <f>IF($A50&lt;&gt;"",IF(IFERROR(VLOOKUP($A50,'5. Company (current_at exit)'!$1:$1048576,14,FALSE),"")="","Mandatory: Tab 5",IFERROR(VLOOKUP($A50,'5. Company (current_at exit)'!$1:$1048576,14,FALSE),"")), "")</f>
        <v/>
      </c>
      <c r="AB50" s="16" t="str">
        <f>IF($A50&lt;&gt;"",IF(IFERROR(VLOOKUP($A50,'5. Company (current_at exit)'!$1:$1048576,15,FALSE),"")="","Mandatory: Tab 5",IFERROR(VLOOKUP($A50,'5. Company (current_at exit)'!$1:$1048576,15,FALSE),"")), "")</f>
        <v/>
      </c>
      <c r="AC50" s="76" t="str">
        <f>IF($A50&lt;&gt;"",IF(IFERROR(VLOOKUP($A50,'5. Company (current_at exit)'!$1:$1048576,16,FALSE),"")="","",IFERROR(VLOOKUP($A50,'5. Company (current_at exit)'!$1:$1048576,16,FALSE),"")), "")</f>
        <v/>
      </c>
      <c r="AD50" s="16" t="str">
        <f>IF($A50&lt;&gt;"",IF(IFERROR(VLOOKUP($A50,'5. Company (current_at exit)'!$1:$1048576,17,FALSE),"")="","",IFERROR(VLOOKUP($A50,'5. Company (current_at exit)'!$1:$1048576,17,FALSE),"")), "")</f>
        <v/>
      </c>
      <c r="AE50" s="401" t="str">
        <f>IF($A50&lt;&gt;"",IF(IFERROR(VLOOKUP($A50,'5. Company (current_at exit)'!$1:$1048576,18,FALSE),"")="","",IFERROR(VLOOKUP($A50,'5. Company (current_at exit)'!$1:$1048576,18,FALSE),"")), "")</f>
        <v/>
      </c>
      <c r="AF50" s="16" t="str">
        <f>IF($A50&lt;&gt;"",IF(IFERROR(VLOOKUP($A50,'5. Company (current_at exit)'!$1:$1048576,19,FALSE),"")="","Mandatory: Tab 5",IFERROR(VLOOKUP($A50,'5. Company (current_at exit)'!$1:$1048576,19,FALSE),"")), "")</f>
        <v/>
      </c>
      <c r="AG50" s="159" t="str">
        <f>IF($AF50="Yes",IF($A50&lt;&gt;"",IF(IFERROR(VLOOKUP($A50,'5. Company (current_at exit)'!$1:$1048576,20,FALSE),"")="","Mandatory: Tab 5",IFERROR(VLOOKUP($A50,'5. Company (current_at exit)'!$1:$1048576,20,FALSE),"")), ""),IF($A50&lt;&gt;"",IF(IFERROR(VLOOKUP($A50,'5. Company (current_at exit)'!$1:$1048576,20,FALSE),"")="","",IFERROR(VLOOKUP($A50,'5. Company (current_at exit)'!$1:$1048576,20,FALSE),"")), ""))</f>
        <v/>
      </c>
      <c r="AH50" s="159" t="str">
        <f>IF($AF50="Yes",IF($A50&lt;&gt;"",IF(IFERROR(VLOOKUP($A50,'5. Company (current_at exit)'!$1:$1048576,21,FALSE),"")="","Mandatory: Tab 5",IFERROR(VLOOKUP($A50,'5. Company (current_at exit)'!$1:$1048576,21,FALSE),"")), ""),IF($A50&lt;&gt;"",IF(IFERROR(VLOOKUP($A50,'5. Company (current_at exit)'!$1:$1048576,21,FALSE),"")="","",IFERROR(VLOOKUP($A50,'5. Company (current_at exit)'!$1:$1048576,21,FALSE),"")), ""))</f>
        <v/>
      </c>
      <c r="AI50" s="69" t="str">
        <f>IF($AF50="Yes",IF($A50&lt;&gt;"",IF(IFERROR(VLOOKUP($A50,'5. Company (current_at exit)'!$1:$1048576,22,FALSE),"")="","Mandatory: Tab 5",IFERROR(VLOOKUP($A50,'5. Company (current_at exit)'!$1:$1048576,22,FALSE),"")), ""),IF($A50&lt;&gt;"",IF(IFERROR(VLOOKUP($A50,'5. Company (current_at exit)'!$1:$1048576,22,FALSE),"")="","",IFERROR(VLOOKUP($A50,'5. Company (current_at exit)'!$1:$1048576,22,FALSE),"")), ""))</f>
        <v/>
      </c>
      <c r="AJ50" s="69" t="str">
        <f>IF($AF50="Yes",IF($A50&lt;&gt;"",IF(IFERROR(VLOOKUP($A50,'5. Company (current_at exit)'!$1:$1048576,23,FALSE),"")="","Mandatory: Tab 5",IFERROR(VLOOKUP($A50,'5. Company (current_at exit)'!$1:$1048576,23,FALSE),"")), ""),IF($A50&lt;&gt;"",IF(IFERROR(VLOOKUP($A50,'5. Company (current_at exit)'!$1:$1048576,23,FALSE),"")="","",IFERROR(VLOOKUP($A50,'5. Company (current_at exit)'!$1:$1048576,23,FALSE),"")), ""))</f>
        <v/>
      </c>
      <c r="AK50" s="159" t="str">
        <f>IF($AF50="Yes",IF($A50&lt;&gt;"",IF(IFERROR(VLOOKUP($A50,'5. Company (current_at exit)'!$1:$1048576,24,FALSE),"")="","",IFERROR(VLOOKUP($A50,'5. Company (current_at exit)'!$1:$1048576,24,FALSE),"")), ""),IF($A50&lt;&gt;"",IF(IFERROR(VLOOKUP($A50,'5. Company (current_at exit)'!$1:$1048576,24,FALSE),"")="","",IFERROR(VLOOKUP($A50,'5. Company (current_at exit)'!$1:$1048576,24,FALSE),"")), ""))</f>
        <v/>
      </c>
      <c r="AL50" s="403" t="str">
        <f>IF($A50&lt;&gt;"",IF(IFERROR(VLOOKUP($A50,'5. Company (current_at exit)'!$1:$1048576,25,FALSE),"")="","",IFERROR(VLOOKUP($A50,'5. Company (current_at exit)'!$1:$1048576,25,FALSE),"")), "")</f>
        <v/>
      </c>
      <c r="AM50" s="17" t="str">
        <f>IF($A50&lt;&gt;"",IF(IFERROR(VLOOKUP($A50,'5. Company (current_at exit)'!$1:$1048576,26,FALSE),"")="","Mandatory: Tab 5",IFERROR(VLOOKUP($A50,'5. Company (current_at exit)'!$1:$1048576,26,FALSE),"")), "")</f>
        <v/>
      </c>
      <c r="AN50" s="17" t="str">
        <f>IF($A50&lt;&gt;"",IF(IFERROR(VLOOKUP($A50,'5. Company (current_at exit)'!$1:$1048576,27,FALSE),"")="","Mandatory: Tab 5",IFERROR(VLOOKUP($A50,'5. Company (current_at exit)'!$1:$1048576,27,FALSE),"")), "")</f>
        <v/>
      </c>
      <c r="AO50" s="17" t="str">
        <f>IF($A50&lt;&gt;"",IF(IFERROR(VLOOKUP($A50,'5. Company (current_at exit)'!$1:$1048576,28,FALSE),"")="","Mandatory: Tab 5",IFERROR(VLOOKUP($A50,'5. Company (current_at exit)'!$1:$1048576,28,FALSE),"")), "")</f>
        <v/>
      </c>
      <c r="AP50" s="17" t="str">
        <f>IF($A50&lt;&gt;"",IF(IFERROR(VLOOKUP($A50,'5. Company (current_at exit)'!$1:$1048576,29,FALSE),"")="","Mandatory: Tab 5",IFERROR(VLOOKUP($A50,'5. Company (current_at exit)'!$1:$1048576,29,FALSE),"")), "")</f>
        <v/>
      </c>
      <c r="AQ50" s="17" t="str">
        <f>IF($A50&lt;&gt;"",IF(IFERROR(VLOOKUP($A50,'5. Company (current_at exit)'!$1:$1048576,30,FALSE),"")="","Mandatory: Tab 5",IFERROR(VLOOKUP($A50,'5. Company (current_at exit)'!$1:$1048576,30,FALSE),"")), "")</f>
        <v/>
      </c>
      <c r="AR50" s="17" t="str">
        <f>IF($A50&lt;&gt;"",IF(IFERROR(VLOOKUP($A50,'5. Company (current_at exit)'!$1:$1048576,31,FALSE),"")="","Mandatory: Tab 5",IFERROR(VLOOKUP($A50,'5. Company (current_at exit)'!$1:$1048576,31,FALSE),"")), "")</f>
        <v/>
      </c>
      <c r="AS50" s="17" t="str">
        <f>IF($A50&lt;&gt;"",IF(IFERROR(VLOOKUP($A50,'5. Company (current_at exit)'!$1:$1048576,32,FALSE),"")="","Mandatory: Tab 5",IFERROR(VLOOKUP($A50,'5. Company (current_at exit)'!$1:$1048576,32,FALSE),"")), "")</f>
        <v/>
      </c>
      <c r="AT50" s="17" t="str">
        <f>IF($A50&lt;&gt;"",IF(IFERROR(VLOOKUP($A50,'5. Company (current_at exit)'!$1:$1048576,33,FALSE),"")="","Mandatory: Tab 5",IFERROR(VLOOKUP($A50,'5. Company (current_at exit)'!$1:$1048576,33,FALSE),"")), "")</f>
        <v/>
      </c>
      <c r="AU50" s="17" t="str">
        <f>IF($A50&lt;&gt;"",IF(IFERROR(VLOOKUP($A50,'5. Company (current_at exit)'!$1:$1048576,34,FALSE),"")="","",IFERROR(VLOOKUP($A50,'5. Company (current_at exit)'!$1:$1048576,34,FALSE),"")), "")</f>
        <v/>
      </c>
      <c r="AV50" s="241" t="str">
        <f>IF($A50&lt;&gt;"",IF(IFERROR(VLOOKUP($A50,'5. Company (current_at exit)'!$1:$1048576,35,FALSE),"")="","",IFERROR(VLOOKUP($A50,'5. Company (current_at exit)'!$1:$1048576,35,FALSE),"")), "")</f>
        <v/>
      </c>
      <c r="AW50" s="17" t="str">
        <f>IF($D50="Fully Exited",IF($A50&lt;&gt;"",IF(IFERROR(VLOOKUP($A50,'5. Company (current_at exit)'!$1:$1048576,36,FALSE),"")="","",IFERROR(VLOOKUP($A50,'5. Company (current_at exit)'!$1:$1048576,36,FALSE),"")), ""),IF($A50&lt;&gt;"",IF(IFERROR(VLOOKUP($A50,'5. Company (current_at exit)'!$1:$1048576,36,FALSE),"")="","",IFERROR(VLOOKUP($A50,'5. Company (current_at exit)'!$1:$1048576,36,FALSE),"")), ""))</f>
        <v/>
      </c>
      <c r="AX50" s="239" t="str">
        <f>IF($A50&lt;&gt;"",IF(IFERROR(VLOOKUP($A50,'5. Company (current_at exit)'!$1:$1048576,37,FALSE),"")="","",IFERROR(VLOOKUP($A50,'5. Company (current_at exit)'!$1:$1048576,37,FALSE),"")), "")</f>
        <v/>
      </c>
      <c r="AY50" s="204" t="str">
        <f>IF($A50&lt;&gt;"",IF(IFERROR(VLOOKUP($A50,'5. Company (current_at exit)'!$1:$1048576,38,FALSE),"")="","",IFERROR(VLOOKUP($A50,'5. Company (current_at exit)'!$1:$1048576,38,FALSE),"")), "")</f>
        <v/>
      </c>
      <c r="AZ50" s="244" t="str">
        <f>IF($A50&lt;&gt;"",IF(IFERROR(VLOOKUP($A50,'5. Company (current_at exit)'!$1:$1048576,39,FALSE),"")="","",IFERROR(VLOOKUP($A50,'5. Company (current_at exit)'!$1:$1048576,39,FALSE),"")), "")</f>
        <v/>
      </c>
      <c r="BA50" s="244" t="str">
        <f>IF($A50&lt;&gt;"",IF(IFERROR(VLOOKUP($A50,'5. Company (current_at exit)'!$1:$1048576,40,FALSE),"")="","",IFERROR(VLOOKUP($A50,'5. Company (current_at exit)'!$1:$1048576,40,FALSE),"")), "")</f>
        <v/>
      </c>
      <c r="BB50" s="244" t="str">
        <f>IF($A50&lt;&gt;"",IF(IFERROR(VLOOKUP($A50,'5. Company (current_at exit)'!$1:$1048576,41,FALSE),"")="","",IFERROR(VLOOKUP($A50,'5. Company (current_at exit)'!$1:$1048576,41,FALSE),"")), "")</f>
        <v/>
      </c>
      <c r="BC50" s="76" t="str">
        <f>IF($A50&lt;&gt;"",IF(IFERROR(VLOOKUP($A50,'5. Company (current_at exit)'!$1:$1048576,42,FALSE),"")="","",IFERROR(VLOOKUP($A50,'5. Company (current_at exit)'!$1:$1048576,42,FALSE),"")), "")</f>
        <v/>
      </c>
      <c r="BD50" s="76" t="str">
        <f>IF($A50&lt;&gt;"",IF(IFERROR(VLOOKUP($A50,'5. Company (current_at exit)'!$1:$1048576,43,FALSE),"")="","",IFERROR(VLOOKUP($A50,'5. Company (current_at exit)'!$1:$1048576,43,FALSE),"")), "")</f>
        <v/>
      </c>
      <c r="BE50" s="239" t="str">
        <f>IF($A50&lt;&gt;"",IF(IFERROR(VLOOKUP($A50,'5. Company (current_at exit)'!$1:$1048576,44,FALSE),"")="","",IFERROR(VLOOKUP($A50,'5. Company (current_at exit)'!$1:$1048576,44,FALSE),"")), "")</f>
        <v/>
      </c>
      <c r="BF50" s="239" t="str">
        <f>IF($A50&lt;&gt;"",IF(IFERROR(VLOOKUP($A50,'5. Company (current_at exit)'!$1:$1048576,45,FALSE),"")="","",IFERROR(VLOOKUP($A50,'5. Company (current_at exit)'!$1:$1048576,45,FALSE),"")), "")</f>
        <v/>
      </c>
      <c r="BG50" s="239" t="str">
        <f>IF($A50&lt;&gt;"",IF(IFERROR(VLOOKUP($A50,'5. Company (current_at exit)'!$1:$1048576,46,FALSE),"")="","",IFERROR(VLOOKUP($A50,'5. Company (current_at exit)'!$1:$1048576,46,FALSE),"")), "")</f>
        <v/>
      </c>
      <c r="BH50" s="239" t="str">
        <f>IF($A50&lt;&gt;"",IF(IFERROR(VLOOKUP($A50,'5. Company (current_at exit)'!$1:$1048576,47,FALSE),"")="","",IFERROR(VLOOKUP($A50,'5. Company (current_at exit)'!$1:$1048576,47,FALSE),"")), "")</f>
        <v/>
      </c>
      <c r="BI50" s="239" t="str">
        <f>IF($A50&lt;&gt;"",IF(IFERROR(VLOOKUP($A50,'5. Company (current_at exit)'!$1:$1048576,48,FALSE),"")="","",IFERROR(VLOOKUP($A50,'5. Company (current_at exit)'!$1:$1048576,48,FALSE),"")), "")</f>
        <v/>
      </c>
      <c r="BJ50" s="360" t="str">
        <f>IF($A50&lt;&gt;"",IF(IFERROR(VLOOKUP($A50,'5. Company (current_at exit)'!$1:$1048576,49,FALSE),"")="","",IFERROR(VLOOKUP($A50,'5. Company (current_at exit)'!$1:$1048576,49,FALSE),"")), "")</f>
        <v/>
      </c>
      <c r="BK50" s="76" t="str">
        <f>IF($A50&lt;&gt;"",IF(IFERROR(VLOOKUP($A50,'5. Company (current_at exit)'!$1:$1048576,50,FALSE),"")="","Mandatory: Tab 5",IFERROR(VLOOKUP($A50,'5. Company (current_at exit)'!$1:$1048576,50,FALSE),"")), "")</f>
        <v/>
      </c>
      <c r="BL50" s="483" t="str">
        <f>IF($A50&lt;&gt;"",IF(IFERROR(VLOOKUP($A50,'5. Company (current_at exit)'!$1:$1048576,51,FALSE),"")="","Mandatory: Tab 5",IFERROR(VLOOKUP($A50,'5. Company (current_at exit)'!$1:$1048576,51,FALSE),"")), "")</f>
        <v/>
      </c>
      <c r="BM50" s="483" t="str">
        <f>IF($A50&lt;&gt;"",IF(IFERROR(VLOOKUP($A50,'5. Company (current_at exit)'!$1:$1048576,52,FALSE),"")="","Mandatory: Tab 5",IFERROR(VLOOKUP($A50,'5. Company (current_at exit)'!$1:$1048576,52,FALSE),"")), "")</f>
        <v/>
      </c>
      <c r="BN50" s="483" t="str">
        <f>IF($A50&lt;&gt;"",IF(IFERROR(VLOOKUP($A50,'5. Company (current_at exit)'!$1:$1048576,53,FALSE),"")="","Mandatory: Tab 5",IFERROR(VLOOKUP($A50,'5. Company (current_at exit)'!$1:$1048576,53,FALSE),"")), "")</f>
        <v/>
      </c>
      <c r="BO50" s="360" t="str">
        <f>IF($A50&lt;&gt;"",IF(IFERROR(VLOOKUP($A50,'5. Company (current_at exit)'!$1:$1048576,54,FALSE),"")="","",IFERROR(VLOOKUP($A50,'5. Company (current_at exit)'!$1:$1048576,54,FALSE),"")), "")</f>
        <v/>
      </c>
      <c r="BP50" s="17" t="str">
        <f>IF($A50&lt;&gt;"",IF(IFERROR(VLOOKUP($A50, '4. Company (at entry)'!$1:$1048576,3,FALSE),"")="","Mandatory: Tab 4",IFERROR(VLOOKUP($A50, '4. Company (at entry)'!$1:$1048576,3,FALSE),"")), "")</f>
        <v/>
      </c>
      <c r="BQ50" s="17" t="str">
        <f>IF($A50&lt;&gt;"",IF(IFERROR(VLOOKUP($A50, '4. Company (at entry)'!$1:$1048576,4,FALSE),"")="","Mandatory: Tab 4",IFERROR(VLOOKUP($A50, '4. Company (at entry)'!$1:$1048576,4,FALSE),"")), "")</f>
        <v/>
      </c>
      <c r="BR50" s="17" t="str">
        <f>IF($A50&lt;&gt;"",IF(IFERROR(VLOOKUP($A50, '4. Company (at entry)'!$1:$1048576,5,FALSE),"")="","Mandatory: Tab 4",IFERROR(VLOOKUP($A50, '4. Company (at entry)'!$1:$1048576,5,FALSE),"")), "")</f>
        <v/>
      </c>
      <c r="BS50" s="17" t="str">
        <f>IF($A50&lt;&gt;"",IF(IFERROR(VLOOKUP($A50, '4. Company (at entry)'!$1:$1048576,6,FALSE),"")="","Mandatory: Tab 4",IFERROR(VLOOKUP($A50, '4. Company (at entry)'!$1:$1048576,6,FALSE),"")), "")</f>
        <v/>
      </c>
      <c r="BT50" s="17" t="str">
        <f>IF($A50&lt;&gt;"",IF(IFERROR(VLOOKUP($A50, '4. Company (at entry)'!$1:$1048576,7,FALSE),"")="","Mandatory: Tab 4",IFERROR(VLOOKUP($A50, '4. Company (at entry)'!$1:$1048576,7,FALSE),"")), "")</f>
        <v/>
      </c>
      <c r="BU50" s="17" t="str">
        <f>IF($A50&lt;&gt;"",IF(IFERROR(VLOOKUP($A50, '4. Company (at entry)'!$1:$1048576,8,FALSE),"")="","Mandatory: Tab 4",IFERROR(VLOOKUP($A50, '4. Company (at entry)'!$1:$1048576,8,FALSE),"")), "")</f>
        <v/>
      </c>
      <c r="BV50" s="17" t="str">
        <f>IF($A50&lt;&gt;"",IF(IFERROR(VLOOKUP($A50, '4. Company (at entry)'!$1:$1048576,9,FALSE),"")="","Mandatory: Tab 4",IFERROR(VLOOKUP($A50, '4. Company (at entry)'!$1:$1048576,9,FALSE),"")), "")</f>
        <v/>
      </c>
      <c r="BW50" s="17" t="str">
        <f>IF($A50&lt;&gt;"",IF(IFERROR(VLOOKUP($A50, '4. Company (at entry)'!$1:$1048576,10,FALSE),"")="","",IFERROR(VLOOKUP($A50, '4. Company (at entry)'!$1:$1048576,10,FALSE),"")), "")</f>
        <v/>
      </c>
      <c r="BX50" s="208" t="str">
        <f>IF($A50&lt;&gt;"",IF(IFERROR(VLOOKUP($A50, '4. Company (at entry)'!$1:$1048576,11,FALSE),"")="","",IFERROR(VLOOKUP($A50, '4. Company (at entry)'!$1:$1048576,11,FALSE),"")), "")</f>
        <v/>
      </c>
      <c r="BY50" s="17" t="str">
        <f>IF($A50&lt;&gt;"",IF(IFERROR(VLOOKUP($A50, '4. Company (at entry)'!$1:$1048576,12,FALSE),"")="","",IFERROR(VLOOKUP($A50, '4. Company (at entry)'!$1:$1048576,12,FALSE),"")), "")</f>
        <v/>
      </c>
      <c r="BZ50" s="360" t="str">
        <f>IF($A50&lt;&gt;"",IF(IFERROR(VLOOKUP($A50, '4. Company (at entry)'!$1:$1048576,13,FALSE),"")="","",IFERROR(VLOOKUP($A50, '4. Company (at entry)'!$1:$1048576,13,FALSE),"")), "")</f>
        <v/>
      </c>
      <c r="CA50" s="17" t="str">
        <f>IF($A50&lt;&gt;"",IF(IFERROR('7. Position (current_at exit)'!F50,"")="", "Mandatory: Tab 7",IFERROR('7. Position (current_at exit)'!F50,"")),"")</f>
        <v/>
      </c>
      <c r="CB50" s="17" t="str">
        <f>IF($D50&lt;&gt;"Pending, Subsequently Closed",IF($A50&lt;&gt;"",IF(IFERROR('7. Position (current_at exit)'!G50,"")="", "Mandatory: Tab 7",IFERROR('7. Position (current_at exit)'!G50,"")),""), IF($A50&lt;&gt;"",IF(IFERROR('7. Position (current_at exit)'!G50,"")="", "",IFERROR('7. Position (current_at exit)'!G50,"")),""))</f>
        <v/>
      </c>
      <c r="CC50" s="17" t="str">
        <f>IF($D50&lt;&gt;"Pending, Subsequently Closed",IF($A50&lt;&gt;"",IF(IFERROR('7. Position (current_at exit)'!H50,"")="", "Mandatory: Tab 7",IFERROR('7. Position (current_at exit)'!H50,"")),""), IF($A50&lt;&gt;"",IF(IFERROR('7. Position (current_at exit)'!H50,"")="", "",IFERROR('7. Position (current_at exit)'!H50,"")),""))</f>
        <v/>
      </c>
      <c r="CD50" s="17" t="str">
        <f>IF($D50&lt;&gt;"Pending, Subsequently Closed",IF($A50&lt;&gt;"",IF(IFERROR('7. Position (current_at exit)'!I50,"")="", "Mandatory: Tab 7",IFERROR('7. Position (current_at exit)'!I50,"")),""), IF($A50&lt;&gt;"",IF(IFERROR('7. Position (current_at exit)'!I50,"")="", "",IFERROR('7. Position (current_at exit)'!I50,"")),""))</f>
        <v/>
      </c>
      <c r="CE50" s="17" t="str">
        <f>IF($D50&lt;&gt;"Pending, Subsequently Closed",IF($A50&lt;&gt;"",IF(IFERROR('7. Position (current_at exit)'!J50,"")="", "Mandatory: Tab 7",IFERROR('7. Position (current_at exit)'!J50,"")),""), IF($A50&lt;&gt;"",IF(IFERROR('7. Position (current_at exit)'!J50,"")="", "",IFERROR('7. Position (current_at exit)'!J50,"")),""))</f>
        <v/>
      </c>
      <c r="CF50" s="208" t="str">
        <f>IF($D50&lt;&gt;"Pending, Subsequently Closed",IF($A50&lt;&gt;"",IF(IFERROR('7. Position (current_at exit)'!K50,"")="", "Mandatory: Tab 7",IFERROR('7. Position (current_at exit)'!K50,"")),""), IF($A50&lt;&gt;"",IF(IFERROR('7. Position (current_at exit)'!K50,"")="", "",IFERROR('7. Position (current_at exit)'!K50,"")),""))</f>
        <v/>
      </c>
      <c r="CG50" s="186" t="str">
        <f>IF($D50&lt;&gt;"Pending, Subsequently Closed",IF($A50&lt;&gt;"",IF(IFERROR('7. Position (current_at exit)'!L50,"")="", "Mandatory: Tab 7",IFERROR('7. Position (current_at exit)'!L50,"")),""), IF($A50&lt;&gt;"",IF(IFERROR('7. Position (current_at exit)'!L50,"")="", "",IFERROR('7. Position (current_at exit)'!L50,"")),""))</f>
        <v/>
      </c>
      <c r="CH50" s="186" t="str">
        <f>IF($D50&lt;&gt;"Pending, Subsequently Closed",IF($A50&lt;&gt;"",IF(IFERROR('7. Position (current_at exit)'!M50,"")="", "Mandatory: Tab 7",IFERROR('7. Position (current_at exit)'!M50,"")),""), IF($A50&lt;&gt;"",IF(IFERROR('7. Position (current_at exit)'!M50,"")="", "",IFERROR('7. Position (current_at exit)'!M50,"")),""))</f>
        <v/>
      </c>
      <c r="CI50" s="186" t="str">
        <f>IF($D50&lt;&gt;"Pending, Subsequently Closed",IF($A50&lt;&gt;"",IF(IFERROR('7. Position (current_at exit)'!N50,"")="", "Mandatory: Tab 7",IFERROR('7. Position (current_at exit)'!N50,"")),""), IF($A50&lt;&gt;"",IF(IFERROR('7. Position (current_at exit)'!N50,"")="", "",IFERROR('7. Position (current_at exit)'!N50,"")),""))</f>
        <v/>
      </c>
      <c r="CJ50" s="408" t="str">
        <f>IF($D50&lt;&gt;"Pending, Subsequently Closed",IF($A50&lt;&gt;"",IF(IFERROR('7. Position (current_at exit)'!O50,"")="", "Mandatory: Tab 7",IFERROR('7. Position (current_at exit)'!O50,"")),""), IF($A50&lt;&gt;"",IF(IFERROR('7. Position (current_at exit)'!O50,"")="", "",IFERROR('7. Position (current_at exit)'!O50,"")),""))</f>
        <v/>
      </c>
      <c r="CK50" s="408" t="str">
        <f>IF($D50&lt;&gt;"Pending, Subsequently Closed",IF($A50&lt;&gt;"",IF(IFERROR('7. Position (current_at exit)'!P50,"")="", "Mandatory: Tab 7",IFERROR('7. Position (current_at exit)'!P50,"")),""), IF($A50&lt;&gt;"",IF(IFERROR('7. Position (current_at exit)'!P50,"")="", "",IFERROR('7. Position (current_at exit)'!P50,"")),""))</f>
        <v/>
      </c>
      <c r="CL50" s="360" t="str">
        <f>IF($A50&lt;&gt;"",IF(IFERROR('7. Position (current_at exit)'!Q50,"")="", "",IFERROR('7. Position (current_at exit)'!Q50,"")),"")</f>
        <v/>
      </c>
      <c r="CM50" s="18" t="str">
        <f>IF($F50&lt;&gt;"Debt",IF($A50&lt;&gt;"",IF(IFERROR('7. Position (current_at exit)'!R50,"")="", "Mandatory: Tab 7",IFERROR('7. Position (current_at exit)'!R50,"")),""), IF($A50&lt;&gt;"",IF(IFERROR('7. Position (current_at exit)'!R50,"")="", "",IFERROR('7. Position (current_at exit)'!R50,"")),""))</f>
        <v/>
      </c>
      <c r="CN50" s="18" t="str">
        <f>IF($F50&lt;&gt;"Debt",IF($A50&lt;&gt;"",IF(IFERROR('7. Position (current_at exit)'!S50,"")="", "Mandatory: Tab 7",IFERROR('7. Position (current_at exit)'!S50,"")),""), IF($A50&lt;&gt;"",IF(IFERROR('7. Position (current_at exit)'!S50,"")="", "",IFERROR('7. Position (current_at exit)'!S50,"")),""))</f>
        <v/>
      </c>
      <c r="CO50" s="17" t="str">
        <f>IF($F50&lt;&gt;"Debt",IF($A50&lt;&gt;"",IF(IFERROR('7. Position (current_at exit)'!T50,"")="", "Mandatory: Tab 7",IFERROR('7. Position (current_at exit)'!T50,"")),""), IF($A50&lt;&gt;"",IF(IFERROR('7. Position (current_at exit)'!T50,"")="", "",IFERROR('7. Position (current_at exit)'!T50,"")),""))</f>
        <v/>
      </c>
      <c r="CP50" s="17" t="str">
        <f>IF($A50&lt;&gt;"",IF(IFERROR('7. Position (current_at exit)'!U50,"")="", "Mandatory: Tab 7",IFERROR('7. Position (current_at exit)'!U50,"")),"")</f>
        <v/>
      </c>
      <c r="CQ50" s="17" t="str">
        <f>IF($F50&lt;&gt;"Debt",IF($A50&lt;&gt;"",IF(IFERROR('7. Position (current_at exit)'!V50,"")="", "Mandatory: Tab 7",IFERROR('7. Position (current_at exit)'!V50,"")),""), IF($A50&lt;&gt;"",IF(IFERROR('7. Position (current_at exit)'!V50,"")="", "",IFERROR('7. Position (current_at exit)'!V50,"")),""))</f>
        <v/>
      </c>
      <c r="CR50" s="16" t="str">
        <f>IF($F50&lt;&gt;"Debt",IF($A50&lt;&gt;"",IF(IFERROR('7. Position (current_at exit)'!W50,"")="", "",IFERROR('7. Position (current_at exit)'!W50,"")),""), IF($A50&lt;&gt;"",IF(IFERROR('7. Position (current_at exit)'!W50,"")="", "",IFERROR('7. Position (current_at exit)'!W50,"")),""))</f>
        <v/>
      </c>
      <c r="CS50" s="80" t="str">
        <f>IF($A50&lt;&gt;"",IF(IFERROR('7. Position (current_at exit)'!X50,"")="", "",IFERROR('7. Position (current_at exit)'!X50,"")),"")</f>
        <v/>
      </c>
      <c r="CT50" s="360" t="str">
        <f>IF($A50&lt;&gt;"",IF(IFERROR('7. Position (current_at exit)'!Y50,"")="", "",IFERROR('7. Position (current_at exit)'!Y50,"")),"")</f>
        <v/>
      </c>
      <c r="CU50" s="159" t="str">
        <f>IF(OR($D50="Fully Exited, No Escrow", $D50="Fully Exited, Escrow Pending", $D50="Fully Exited, Subsequently Closed"), IF($A50&lt;&gt;"",IF(IFERROR('7. Position (current_at exit)'!Z50,"")="", "Mandatory: Tab 7",IFERROR('7. Position (current_at exit)'!Z50,"")),""), IF($A50&lt;&gt;"",IF(IFERROR('7. Position (current_at exit)'!Z50,"")="", "",IFERROR('7. Position (current_at exit)'!Z50,"")),""))</f>
        <v/>
      </c>
      <c r="CV50" s="159" t="str">
        <f>IF(OR($D50="Fully Exited, No Escrow", $D50="Fully Exited, Escrow Pending", $D50="Fully Exited, Subsequently Closed"), IF($A50&lt;&gt;"",IF(IFERROR('7. Position (current_at exit)'!AA50,"")="", "Mandatory: Tab 7",IFERROR('7. Position (current_at exit)'!AA50,"")),""), IF($A50&lt;&gt;"",IF(IFERROR('7. Position (current_at exit)'!AA50,"")="", "",IFERROR('7. Position (current_at exit)'!AA50,"")),""))</f>
        <v/>
      </c>
      <c r="CW50" s="16" t="str">
        <f>IF($D50="Fully Exited",IF($A50&lt;&gt;"",IF(IFERROR('7. Position (current_at exit)'!AB50,"")="", "",IFERROR('7. Position (current_at exit)'!AB50,"")),""), IF($A50&lt;&gt;"",IF(IFERROR('7. Position (current_at exit)'!AB50,"")="", "",IFERROR('7. Position (current_at exit)'!AB50,"")),""))</f>
        <v/>
      </c>
      <c r="CX50" s="360" t="str">
        <f>IF($A50&lt;&gt;"",IF(IFERROR('7. Position (current_at exit)'!AC50,"")="", "",IFERROR('7. Position (current_at exit)'!AC50,"")),"")</f>
        <v/>
      </c>
      <c r="CY50" s="16" t="str">
        <f>IF($D50&lt;&gt;"Pending, Subsequently Closed",IF($A50&lt;&gt;"",IF(IFERROR('7. Position (current_at exit)'!AD50,"")="", "Mandatory: Tab 7",IFERROR('7. Position (current_at exit)'!AD50,"")),""), IF($A50&lt;&gt;"",IF(IFERROR('7. Position (current_at exit)'!AD50,"")="", "",IFERROR('7. Position (current_at exit)'!AD50,"")),""))</f>
        <v/>
      </c>
      <c r="CZ50" s="187" t="str">
        <f>IF($A50&lt;&gt;"",IF(IFERROR('7. Position (current_at exit)'!AE50,"")="", "",IFERROR('7. Position (current_at exit)'!AE50,"")),"")</f>
        <v/>
      </c>
      <c r="DA50" s="76" t="str">
        <f>IF($A50&lt;&gt;"",IF(IFERROR('7. Position (current_at exit)'!AF50,"")="", "",IFERROR('7. Position (current_at exit)'!AF50,"")),"")</f>
        <v/>
      </c>
      <c r="DB50" s="239" t="str">
        <f>IF($A50&lt;&gt;"",IF(IFERROR('7. Position (current_at exit)'!AG50,"")="", "",IFERROR('7. Position (current_at exit)'!AG50,"")),"")</f>
        <v/>
      </c>
      <c r="DC50" s="165" t="str">
        <f>IF($A50&lt;&gt;"",IF(IFERROR('7. Position (current_at exit)'!AH50,"")="", "",IFERROR('7. Position (current_at exit)'!AH50,"")),"")</f>
        <v/>
      </c>
      <c r="DD50" s="165" t="str">
        <f>IF($A50&lt;&gt;"",IF(IFERROR('7. Position (current_at exit)'!AI50,"")="", "",IFERROR('7. Position (current_at exit)'!AI50,"")),"")</f>
        <v/>
      </c>
      <c r="DE50" s="360" t="str">
        <f>IF($A50&lt;&gt;"",IF(IFERROR('7. Position (current_at exit)'!AJ50,"")="", "",IFERROR('7. Position (current_at exit)'!AJ50,"")),"")</f>
        <v/>
      </c>
      <c r="DF50" s="16" t="str">
        <f>IF($A50&lt;&gt;"",IF(IFERROR('7. Position (current_at exit)'!AK50,"")="", "",IFERROR('7. Position (current_at exit)'!AK50,"")),"")</f>
        <v/>
      </c>
      <c r="DG50" s="187" t="str">
        <f>IF($A50&lt;&gt;"",IF(IFERROR('7. Position (current_at exit)'!AL50,"")="", "",IFERROR('7. Position (current_at exit)'!AL50,"")),"")</f>
        <v/>
      </c>
      <c r="DH50" s="76" t="str">
        <f>IF($A50&lt;&gt;"",IF(IFERROR('7. Position (current_at exit)'!AM50,"")="", "",IFERROR('7. Position (current_at exit)'!AM50,"")),"")</f>
        <v/>
      </c>
      <c r="DI50" s="239" t="str">
        <f>IF($A50&lt;&gt;"",IF(IFERROR('7. Position (current_at exit)'!AN50,"")="", "",IFERROR('7. Position (current_at exit)'!AN50,"")),"")</f>
        <v/>
      </c>
      <c r="DJ50" s="165" t="str">
        <f>IF($A50&lt;&gt;"",IF(IFERROR('7. Position (current_at exit)'!AO50,"")="", "",IFERROR('7. Position (current_at exit)'!AO50,"")),"")</f>
        <v/>
      </c>
      <c r="DK50" s="165" t="str">
        <f>IF($A50&lt;&gt;"",IF(IFERROR('7. Position (current_at exit)'!AP50,"")="", "",IFERROR('7. Position (current_at exit)'!AP50,"")),"")</f>
        <v/>
      </c>
      <c r="DL50" s="360" t="str">
        <f>IF($A50&lt;&gt;"",IF(IFERROR('7. Position (current_at exit)'!AQ50,"")="", "",IFERROR('7. Position (current_at exit)'!AQ50,"")),"")</f>
        <v/>
      </c>
      <c r="DM50" s="17" t="str">
        <f>IF(OR($F50="Equity - Publicly Traded", $F50="Equity - Private"), IF($A50&lt;&gt;"",IF(IFERROR('6. Position (at entry)'!N50,"")="", "Mandatory: Tab 6",IFERROR('6. Position (at entry)'!N50,"")),""), IF($A50&lt;&gt;"",IF(IFERROR('6. Position (at entry)'!N50,"")="", "",IFERROR('6. Position (at entry)'!N50,"")),""))</f>
        <v/>
      </c>
      <c r="DN50" s="17" t="str">
        <f>IF(OR($F50="Equity - Publicly Traded", $F50="Equity - Private"), IF($A50&lt;&gt;"",IF(IFERROR('6. Position (at entry)'!O50,"")="", "Mandatory: Tab 6",IFERROR('6. Position (at entry)'!O50,"")),""), IF($A50&lt;&gt;"",IF(IFERROR('6. Position (at entry)'!O50,"")="", "",IFERROR('6. Position (at entry)'!O50,"")),""))</f>
        <v/>
      </c>
      <c r="DO50" s="17" t="str">
        <f>IF(OR($F50="Equity - Publicly Traded", $F50="Equity - Private"), IF($A50&lt;&gt;"",IF(IFERROR('6. Position (at entry)'!P50,"")="", "Mandatory: Tab 6",IFERROR('6. Position (at entry)'!P50,"")),""), IF($A50&lt;&gt;"",IF(IFERROR('6. Position (at entry)'!P50,"")="", "",IFERROR('6. Position (at entry)'!P50,"")),""))</f>
        <v/>
      </c>
      <c r="DP50" s="17" t="str">
        <f>IF(OR($F50="Equity - Publicly Traded", $F50="Equity - Private"), IF($A50&lt;&gt;"",IF(IFERROR('6. Position (at entry)'!Q50,"")="", "Mandatory: Tab 6",IFERROR('6. Position (at entry)'!Q50,"")),""), IF($A50&lt;&gt;"",IF(IFERROR('6. Position (at entry)'!Q50,"")="", "",IFERROR('6. Position (at entry)'!Q50,"")),""))</f>
        <v/>
      </c>
      <c r="DQ50" s="18" t="str">
        <f>IF(OR($F50="Equity - Publicly Traded", $F50="Equity - Private"), IF($A50&lt;&gt;"",IF(IFERROR('6. Position (at entry)'!R50,"")="", "Mandatory: Tab 6",IFERROR('6. Position (at entry)'!R50,"")),""), IF($A50&lt;&gt;"",IF(IFERROR('6. Position (at entry)'!R50,"")="", "",IFERROR('6. Position (at entry)'!R50,"")),""))</f>
        <v/>
      </c>
      <c r="DR50" s="18" t="str">
        <f>IF(OR($F50="Equity - Publicly Traded", $F50="Equity - Private"), IF($A50&lt;&gt;"",IF(IFERROR('6. Position (at entry)'!S50,"")="", "Mandatory: Tab 6",IFERROR('6. Position (at entry)'!S50,"")),""), IF($A50&lt;&gt;"",IF(IFERROR('6. Position (at entry)'!S50,"")="", "",IFERROR('6. Position (at entry)'!S50,"")),""))</f>
        <v/>
      </c>
      <c r="DS50" s="17" t="str">
        <f>IF(OR($F50="Equity - Publicly Traded", $F50="Equity - Private"), IF($A50&lt;&gt;"",IF(IFERROR('6. Position (at entry)'!T50,"")="", "Mandatory: Tab 6",IFERROR('6. Position (at entry)'!T50,"")),""), IF($A50&lt;&gt;"",IF(IFERROR('6. Position (at entry)'!T50,"")="", "",IFERROR('6. Position (at entry)'!T50,"")),""))</f>
        <v/>
      </c>
      <c r="DT50" s="16" t="str">
        <f>IF(OR($F50="Equity - Publicly Traded", $F50="Equity - Private"), IF($A50&lt;&gt;"",IF(IFERROR('6. Position (at entry)'!U50,"")="", "Mandatory: Tab 6",IFERROR('6. Position (at entry)'!U50,"")),""), IF($A50&lt;&gt;"",IF(IFERROR('6. Position (at entry)'!U50,"")="", "",IFERROR('6. Position (at entry)'!U50,"")),""))</f>
        <v/>
      </c>
      <c r="DU50" s="16" t="str">
        <f>IF(OR($F50="Equity - Publicly Traded", $F50="Equity - Private"), IF($A50&lt;&gt;"",IF(IFERROR('6. Position (at entry)'!V50,"")="", "",IFERROR('6. Position (at entry)'!V50,"")),""), IF($A50&lt;&gt;"",IF(IFERROR('6. Position (at entry)'!V50,"")="", "",IFERROR('6. Position (at entry)'!V50,"")),""))</f>
        <v/>
      </c>
      <c r="DV50" s="239" t="str">
        <f>IF(OR($F50="Equity - Publicly Traded", $F50="Equity - Private"), IF($A50&lt;&gt;"",IF(IFERROR('6. Position (at entry)'!W50,"")="", "",IFERROR('6. Position (at entry)'!W50,"")),""), IF($A50&lt;&gt;"",IF(IFERROR('6. Position (at entry)'!W50,"")="", "",IFERROR('6. Position (at entry)'!W50,"")),""))</f>
        <v/>
      </c>
      <c r="DW50" s="239" t="str">
        <f>IF(OR($F50="Equity - Publicly Traded", $F50="Equity - Private"), IF($A50&lt;&gt;"",IF(IFERROR('6. Position (at entry)'!X50,"")="", "",IFERROR('6. Position (at entry)'!X50,"")),""), IF($A50&lt;&gt;"",IF(IFERROR('6. Position (at entry)'!X50,"")="", "",IFERROR('6. Position (at entry)'!X50,"")),""))</f>
        <v/>
      </c>
      <c r="DX50" s="239" t="str">
        <f>IF(OR($F50="Equity - Publicly Traded", $F50="Equity - Private"), IF($A50&lt;&gt;"",IF(IFERROR('6. Position (at entry)'!Y50,"")="", "",IFERROR('6. Position (at entry)'!Y50,"")),""), IF($A50&lt;&gt;"",IF(IFERROR('6. Position (at entry)'!Y50,"")="", "",IFERROR('6. Position (at entry)'!Y50,"")),""))</f>
        <v/>
      </c>
      <c r="DY50" s="360" t="str">
        <f>IF($A50&lt;&gt;"",IF(IFERROR('6. Position (at entry)'!Z50,"")="", "",IFERROR('6. Position (at entry)'!Z50,"")),"")</f>
        <v/>
      </c>
      <c r="DZ50" s="76" t="str">
        <f>IF($A50&lt;&gt;"",IF(IFERROR('6. Position (at entry)'!AA50,"")="", "",IFERROR('6. Position (at entry)'!AA50,"")),"")</f>
        <v/>
      </c>
      <c r="EA50" s="76" t="str">
        <f>IF($A50&lt;&gt;"",IF(IFERROR('6. Position (at entry)'!AB50,"")="", "",IFERROR('6. Position (at entry)'!AB50,"")),"")</f>
        <v/>
      </c>
      <c r="EB50" s="78" t="str">
        <f>IF($A50&lt;&gt;"",IF(IFERROR('6. Position (at entry)'!AC50,"")="", "",IFERROR('6. Position (at entry)'!AC50,"")),"")</f>
        <v/>
      </c>
      <c r="EC50" s="78" t="str">
        <f>IF($A50&lt;&gt;"",IF(IFERROR('6. Position (at entry)'!AD50,"")="", "",IFERROR('6. Position (at entry)'!AD50,"")),"")</f>
        <v/>
      </c>
      <c r="ED50" s="226" t="str">
        <f>IF($A50&lt;&gt;"",IF(IFERROR('6. Position (at entry)'!AE50,"")="", "",IFERROR('6. Position (at entry)'!AE50,"")),"")</f>
        <v/>
      </c>
      <c r="EE50" s="80" t="str">
        <f>IF($A50&lt;&gt;"",IF(IFERROR('6. Position (at entry)'!AF50,"")="", "",IFERROR('6. Position (at entry)'!AF50,"")),"")</f>
        <v/>
      </c>
      <c r="EF50" s="80" t="str">
        <f>IF($A50&lt;&gt;"",IF(IFERROR('6. Position (at entry)'!AG50,"")="", "",IFERROR('6. Position (at entry)'!AG50,"")),"")</f>
        <v/>
      </c>
      <c r="EG50" s="80" t="str">
        <f>IF($A50&lt;&gt;"",IF(IFERROR('6. Position (at entry)'!AH50,"")="", "",IFERROR('6. Position (at entry)'!AH50,"")),"")</f>
        <v/>
      </c>
      <c r="EH50" s="360" t="str">
        <f>IF($A50&lt;&gt;"",IF(IFERROR('6. Position (at entry)'!AI50,"")="", "",IFERROR('6. Position (at entry)'!AI50,"")),"")</f>
        <v/>
      </c>
    </row>
    <row r="51" spans="1:138" ht="15" customHeight="1" x14ac:dyDescent="0.2">
      <c r="A51" s="16" t="str">
        <f>IF(ISBLANK('6. Position (at entry)'!A51), "", '6. Position (at entry)'!A51)</f>
        <v/>
      </c>
      <c r="B51" s="347" t="str">
        <f>IF($A51&lt;&gt;"",IF(IFERROR('6. Position (at entry)'!B51,"")="", "Mandatory: Tab 6",IFERROR('6. Position (at entry)'!B51,"")),"")</f>
        <v/>
      </c>
      <c r="C51" s="16" t="str">
        <f>IF($A51&lt;&gt;"",IF(IFERROR(VLOOKUP($A51, '4. Company (at entry)'!$1:$1048576,2,FALSE),"")="","Mandatory: Tab 4",IFERROR(VLOOKUP($A51, '4. Company (at entry)'!$1:$1048576,2,FALSE),"")), "")</f>
        <v/>
      </c>
      <c r="D51" s="16" t="str">
        <f>IF($A51&lt;&gt;"",IF(IFERROR('7. Position (current_at exit)'!D51,"")="", "Mandatory: Tab 7",IFERROR('7. Position (current_at exit)'!D51,"")),"")</f>
        <v/>
      </c>
      <c r="E51" s="16" t="str">
        <f>IF($A51&lt;&gt;"",IF(IFERROR('7. Position (current_at exit)'!E51,"")="", "Mandatory: Tab 7",IFERROR('7. Position (current_at exit)'!E51,"")),"")</f>
        <v/>
      </c>
      <c r="F51" s="16" t="str">
        <f>IF($A51&lt;&gt;"",IF(IFERROR('6. Position (at entry)'!D51,"")="", "Mandatory: Tab 6",IFERROR('6. Position (at entry)'!D51,"")),"")</f>
        <v/>
      </c>
      <c r="G51" s="16" t="str">
        <f>IF($A51&lt;&gt;"",IF(IFERROR('6. Position (at entry)'!E51,"")="", "Mandatory: Tab 6",IFERROR('6. Position (at entry)'!E51,"")),"")</f>
        <v/>
      </c>
      <c r="H51" s="16" t="str">
        <f>IF($A51&lt;&gt;"",IF(IFERROR('6. Position (at entry)'!F51,"")="", "Mandatory: Tab 6",IFERROR('6. Position (at entry)'!F51,"")),"")</f>
        <v/>
      </c>
      <c r="I51" s="16" t="str">
        <f>IF($A51&lt;&gt;"",IF(IFERROR('6. Position (at entry)'!G51,"")="", "Mandatory: Tab 6",IFERROR('6. Position (at entry)'!G51,"")),"")</f>
        <v/>
      </c>
      <c r="J51" s="16" t="str">
        <f>IF($A51&lt;&gt;"",IF(IFERROR('6. Position (at entry)'!H51,"")="", "Mandatory: Tab 6",IFERROR('6. Position (at entry)'!H51,"")),"")</f>
        <v/>
      </c>
      <c r="K51" s="159" t="str">
        <f>IF($A51&lt;&gt;"",IF(IFERROR('6. Position (at entry)'!I51,"")="", "Mandatory: Tab 6",IFERROR('6. Position (at entry)'!I51,"")),"")</f>
        <v/>
      </c>
      <c r="L51" s="16" t="str">
        <f>IF($A51&lt;&gt;"",IF(IFERROR('6. Position (at entry)'!J51,"")="", "Mandatory: Tab 6",IFERROR('6. Position (at entry)'!J51,"")),"")</f>
        <v/>
      </c>
      <c r="M51" s="16" t="str">
        <f>IF($A51&lt;&gt;"",IF(IFERROR('6. Position (at entry)'!K51,"")="", "Mandatory: Tab 6",IFERROR('6. Position (at entry)'!K51,"")),"")</f>
        <v/>
      </c>
      <c r="N51" s="16" t="str">
        <f>IF($A51&lt;&gt;"",IF(IFERROR('6. Position (at entry)'!L51,"")="", "",IFERROR('6. Position (at entry)'!L51,"")),"")</f>
        <v/>
      </c>
      <c r="O51" s="360" t="str">
        <f>IF($A51&lt;&gt;"",IF(IFERROR('6. Position (at entry)'!M51,"")="", "",IFERROR('6. Position (at entry)'!M51,"")),"")</f>
        <v/>
      </c>
      <c r="P51" s="16" t="str">
        <f>IF($A51&lt;&gt;"",IF(IFERROR(VLOOKUP($A51,'5. Company (current_at exit)'!$1:$1048576,3,FALSE),"")="","",IFERROR(VLOOKUP($A51,'5. Company (current_at exit)'!$1:$1048576,3,FALSE),"")), "")</f>
        <v/>
      </c>
      <c r="Q51" s="16" t="str">
        <f>IF($A51&lt;&gt;"",IF(IFERROR(VLOOKUP($A51,'5. Company (current_at exit)'!$1:$1048576,4,FALSE),"")="","",IFERROR(VLOOKUP($A51,'5. Company (current_at exit)'!$1:$1048576,4,FALSE),"")), "")</f>
        <v/>
      </c>
      <c r="R51" s="16" t="str">
        <f>IF($A51&lt;&gt;"",IF(IFERROR(VLOOKUP($A51,'5. Company (current_at exit)'!$1:$1048576,5,FALSE),"")="","",IFERROR(VLOOKUP($A51,'5. Company (current_at exit)'!$1:$1048576,5,FALSE),"")), "")</f>
        <v/>
      </c>
      <c r="S51" s="16" t="str">
        <f>IF($A51&lt;&gt;"",IF(IFERROR(VLOOKUP($A51,'5. Company (current_at exit)'!$1:$1048576,6,FALSE),"")="","",IFERROR(VLOOKUP($A51,'5. Company (current_at exit)'!$1:$1048576,6,FALSE),"")), "")</f>
        <v/>
      </c>
      <c r="T51" s="16" t="str">
        <f>IF($A51&lt;&gt;"",IF(IFERROR(VLOOKUP($A51,'5. Company (current_at exit)'!$1:$1048576,7,FALSE),"")="","Mandatory: Tab 5",IFERROR(VLOOKUP($A51,'5. Company (current_at exit)'!$1:$1048576,7,FALSE),"")), "")</f>
        <v/>
      </c>
      <c r="U51" s="72" t="str">
        <f>IF($A51&lt;&gt;"",IF(IFERROR(VLOOKUP($A51,'5. Company (current_at exit)'!$1:$1048576,8,FALSE),"")="","Mandatory: Tab 5",IFERROR(VLOOKUP($A51,'5. Company (current_at exit)'!$1:$1048576,8,FALSE),"")), "")</f>
        <v/>
      </c>
      <c r="V51" s="16" t="str">
        <f>IF($A51&lt;&gt;"",IF(IFERROR(VLOOKUP($A51,'5. Company (current_at exit)'!$1:$1048576,9,FALSE),"")="","",IFERROR(VLOOKUP($A51,'5. Company (current_at exit)'!$1:$1048576,9,FALSE),"")), "")</f>
        <v/>
      </c>
      <c r="W51" s="16" t="str">
        <f>IF($A51&lt;&gt;"",IF(IFERROR(VLOOKUP($A51,'5. Company (current_at exit)'!$1:$1048576,10,FALSE),"")="","Mandatory: Tab 5",IFERROR(VLOOKUP($A51,'5. Company (current_at exit)'!$1:$1048576,10,FALSE),"")), "")</f>
        <v/>
      </c>
      <c r="X51" s="73" t="str">
        <f>IF($A51&lt;&gt;"",IF(IFERROR(VLOOKUP($A51,'5. Company (current_at exit)'!$1:$1048576,11,FALSE),"")="","Mandatory: Tab 5",IFERROR(VLOOKUP($A51,'5. Company (current_at exit)'!$1:$1048576,11,FALSE),"")), "")</f>
        <v/>
      </c>
      <c r="Y51" s="73" t="str">
        <f>IF($A51&lt;&gt;"",IF(IFERROR(VLOOKUP($A51,'5. Company (current_at exit)'!$1:$1048576,12,FALSE),"")="","",IFERROR(VLOOKUP($A51,'5. Company (current_at exit)'!$1:$1048576,12,FALSE),"")), "")</f>
        <v/>
      </c>
      <c r="Z51" s="73" t="str">
        <f>IF($A51&lt;&gt;"",IF(IFERROR(VLOOKUP($A51,'5. Company (current_at exit)'!$1:$1048576,13,FALSE),"")="","",IFERROR(VLOOKUP($A51,'5. Company (current_at exit)'!$1:$1048576,13,FALSE),"")), "")</f>
        <v/>
      </c>
      <c r="AA51" s="16" t="str">
        <f>IF($A51&lt;&gt;"",IF(IFERROR(VLOOKUP($A51,'5. Company (current_at exit)'!$1:$1048576,14,FALSE),"")="","Mandatory: Tab 5",IFERROR(VLOOKUP($A51,'5. Company (current_at exit)'!$1:$1048576,14,FALSE),"")), "")</f>
        <v/>
      </c>
      <c r="AB51" s="16" t="str">
        <f>IF($A51&lt;&gt;"",IF(IFERROR(VLOOKUP($A51,'5. Company (current_at exit)'!$1:$1048576,15,FALSE),"")="","Mandatory: Tab 5",IFERROR(VLOOKUP($A51,'5. Company (current_at exit)'!$1:$1048576,15,FALSE),"")), "")</f>
        <v/>
      </c>
      <c r="AC51" s="76" t="str">
        <f>IF($A51&lt;&gt;"",IF(IFERROR(VLOOKUP($A51,'5. Company (current_at exit)'!$1:$1048576,16,FALSE),"")="","",IFERROR(VLOOKUP($A51,'5. Company (current_at exit)'!$1:$1048576,16,FALSE),"")), "")</f>
        <v/>
      </c>
      <c r="AD51" s="16" t="str">
        <f>IF($A51&lt;&gt;"",IF(IFERROR(VLOOKUP($A51,'5. Company (current_at exit)'!$1:$1048576,17,FALSE),"")="","",IFERROR(VLOOKUP($A51,'5. Company (current_at exit)'!$1:$1048576,17,FALSE),"")), "")</f>
        <v/>
      </c>
      <c r="AE51" s="401" t="str">
        <f>IF($A51&lt;&gt;"",IF(IFERROR(VLOOKUP($A51,'5. Company (current_at exit)'!$1:$1048576,18,FALSE),"")="","",IFERROR(VLOOKUP($A51,'5. Company (current_at exit)'!$1:$1048576,18,FALSE),"")), "")</f>
        <v/>
      </c>
      <c r="AF51" s="16" t="str">
        <f>IF($A51&lt;&gt;"",IF(IFERROR(VLOOKUP($A51,'5. Company (current_at exit)'!$1:$1048576,19,FALSE),"")="","Mandatory: Tab 5",IFERROR(VLOOKUP($A51,'5. Company (current_at exit)'!$1:$1048576,19,FALSE),"")), "")</f>
        <v/>
      </c>
      <c r="AG51" s="159" t="str">
        <f>IF($AF51="Yes",IF($A51&lt;&gt;"",IF(IFERROR(VLOOKUP($A51,'5. Company (current_at exit)'!$1:$1048576,20,FALSE),"")="","Mandatory: Tab 5",IFERROR(VLOOKUP($A51,'5. Company (current_at exit)'!$1:$1048576,20,FALSE),"")), ""),IF($A51&lt;&gt;"",IF(IFERROR(VLOOKUP($A51,'5. Company (current_at exit)'!$1:$1048576,20,FALSE),"")="","",IFERROR(VLOOKUP($A51,'5. Company (current_at exit)'!$1:$1048576,20,FALSE),"")), ""))</f>
        <v/>
      </c>
      <c r="AH51" s="159" t="str">
        <f>IF($AF51="Yes",IF($A51&lt;&gt;"",IF(IFERROR(VLOOKUP($A51,'5. Company (current_at exit)'!$1:$1048576,21,FALSE),"")="","Mandatory: Tab 5",IFERROR(VLOOKUP($A51,'5. Company (current_at exit)'!$1:$1048576,21,FALSE),"")), ""),IF($A51&lt;&gt;"",IF(IFERROR(VLOOKUP($A51,'5. Company (current_at exit)'!$1:$1048576,21,FALSE),"")="","",IFERROR(VLOOKUP($A51,'5. Company (current_at exit)'!$1:$1048576,21,FALSE),"")), ""))</f>
        <v/>
      </c>
      <c r="AI51" s="69" t="str">
        <f>IF($AF51="Yes",IF($A51&lt;&gt;"",IF(IFERROR(VLOOKUP($A51,'5. Company (current_at exit)'!$1:$1048576,22,FALSE),"")="","Mandatory: Tab 5",IFERROR(VLOOKUP($A51,'5. Company (current_at exit)'!$1:$1048576,22,FALSE),"")), ""),IF($A51&lt;&gt;"",IF(IFERROR(VLOOKUP($A51,'5. Company (current_at exit)'!$1:$1048576,22,FALSE),"")="","",IFERROR(VLOOKUP($A51,'5. Company (current_at exit)'!$1:$1048576,22,FALSE),"")), ""))</f>
        <v/>
      </c>
      <c r="AJ51" s="69" t="str">
        <f>IF($AF51="Yes",IF($A51&lt;&gt;"",IF(IFERROR(VLOOKUP($A51,'5. Company (current_at exit)'!$1:$1048576,23,FALSE),"")="","Mandatory: Tab 5",IFERROR(VLOOKUP($A51,'5. Company (current_at exit)'!$1:$1048576,23,FALSE),"")), ""),IF($A51&lt;&gt;"",IF(IFERROR(VLOOKUP($A51,'5. Company (current_at exit)'!$1:$1048576,23,FALSE),"")="","",IFERROR(VLOOKUP($A51,'5. Company (current_at exit)'!$1:$1048576,23,FALSE),"")), ""))</f>
        <v/>
      </c>
      <c r="AK51" s="159" t="str">
        <f>IF($AF51="Yes",IF($A51&lt;&gt;"",IF(IFERROR(VLOOKUP($A51,'5. Company (current_at exit)'!$1:$1048576,24,FALSE),"")="","",IFERROR(VLOOKUP($A51,'5. Company (current_at exit)'!$1:$1048576,24,FALSE),"")), ""),IF($A51&lt;&gt;"",IF(IFERROR(VLOOKUP($A51,'5. Company (current_at exit)'!$1:$1048576,24,FALSE),"")="","",IFERROR(VLOOKUP($A51,'5. Company (current_at exit)'!$1:$1048576,24,FALSE),"")), ""))</f>
        <v/>
      </c>
      <c r="AL51" s="403" t="str">
        <f>IF($A51&lt;&gt;"",IF(IFERROR(VLOOKUP($A51,'5. Company (current_at exit)'!$1:$1048576,25,FALSE),"")="","",IFERROR(VLOOKUP($A51,'5. Company (current_at exit)'!$1:$1048576,25,FALSE),"")), "")</f>
        <v/>
      </c>
      <c r="AM51" s="17" t="str">
        <f>IF($A51&lt;&gt;"",IF(IFERROR(VLOOKUP($A51,'5. Company (current_at exit)'!$1:$1048576,26,FALSE),"")="","Mandatory: Tab 5",IFERROR(VLOOKUP($A51,'5. Company (current_at exit)'!$1:$1048576,26,FALSE),"")), "")</f>
        <v/>
      </c>
      <c r="AN51" s="17" t="str">
        <f>IF($A51&lt;&gt;"",IF(IFERROR(VLOOKUP($A51,'5. Company (current_at exit)'!$1:$1048576,27,FALSE),"")="","Mandatory: Tab 5",IFERROR(VLOOKUP($A51,'5. Company (current_at exit)'!$1:$1048576,27,FALSE),"")), "")</f>
        <v/>
      </c>
      <c r="AO51" s="17" t="str">
        <f>IF($A51&lt;&gt;"",IF(IFERROR(VLOOKUP($A51,'5. Company (current_at exit)'!$1:$1048576,28,FALSE),"")="","Mandatory: Tab 5",IFERROR(VLOOKUP($A51,'5. Company (current_at exit)'!$1:$1048576,28,FALSE),"")), "")</f>
        <v/>
      </c>
      <c r="AP51" s="17" t="str">
        <f>IF($A51&lt;&gt;"",IF(IFERROR(VLOOKUP($A51,'5. Company (current_at exit)'!$1:$1048576,29,FALSE),"")="","Mandatory: Tab 5",IFERROR(VLOOKUP($A51,'5. Company (current_at exit)'!$1:$1048576,29,FALSE),"")), "")</f>
        <v/>
      </c>
      <c r="AQ51" s="17" t="str">
        <f>IF($A51&lt;&gt;"",IF(IFERROR(VLOOKUP($A51,'5. Company (current_at exit)'!$1:$1048576,30,FALSE),"")="","Mandatory: Tab 5",IFERROR(VLOOKUP($A51,'5. Company (current_at exit)'!$1:$1048576,30,FALSE),"")), "")</f>
        <v/>
      </c>
      <c r="AR51" s="17" t="str">
        <f>IF($A51&lt;&gt;"",IF(IFERROR(VLOOKUP($A51,'5. Company (current_at exit)'!$1:$1048576,31,FALSE),"")="","Mandatory: Tab 5",IFERROR(VLOOKUP($A51,'5. Company (current_at exit)'!$1:$1048576,31,FALSE),"")), "")</f>
        <v/>
      </c>
      <c r="AS51" s="17" t="str">
        <f>IF($A51&lt;&gt;"",IF(IFERROR(VLOOKUP($A51,'5. Company (current_at exit)'!$1:$1048576,32,FALSE),"")="","Mandatory: Tab 5",IFERROR(VLOOKUP($A51,'5. Company (current_at exit)'!$1:$1048576,32,FALSE),"")), "")</f>
        <v/>
      </c>
      <c r="AT51" s="17" t="str">
        <f>IF($A51&lt;&gt;"",IF(IFERROR(VLOOKUP($A51,'5. Company (current_at exit)'!$1:$1048576,33,FALSE),"")="","Mandatory: Tab 5",IFERROR(VLOOKUP($A51,'5. Company (current_at exit)'!$1:$1048576,33,FALSE),"")), "")</f>
        <v/>
      </c>
      <c r="AU51" s="17" t="str">
        <f>IF($A51&lt;&gt;"",IF(IFERROR(VLOOKUP($A51,'5. Company (current_at exit)'!$1:$1048576,34,FALSE),"")="","",IFERROR(VLOOKUP($A51,'5. Company (current_at exit)'!$1:$1048576,34,FALSE),"")), "")</f>
        <v/>
      </c>
      <c r="AV51" s="241" t="str">
        <f>IF($A51&lt;&gt;"",IF(IFERROR(VLOOKUP($A51,'5. Company (current_at exit)'!$1:$1048576,35,FALSE),"")="","",IFERROR(VLOOKUP($A51,'5. Company (current_at exit)'!$1:$1048576,35,FALSE),"")), "")</f>
        <v/>
      </c>
      <c r="AW51" s="17" t="str">
        <f>IF($D51="Fully Exited",IF($A51&lt;&gt;"",IF(IFERROR(VLOOKUP($A51,'5. Company (current_at exit)'!$1:$1048576,36,FALSE),"")="","",IFERROR(VLOOKUP($A51,'5. Company (current_at exit)'!$1:$1048576,36,FALSE),"")), ""),IF($A51&lt;&gt;"",IF(IFERROR(VLOOKUP($A51,'5. Company (current_at exit)'!$1:$1048576,36,FALSE),"")="","",IFERROR(VLOOKUP($A51,'5. Company (current_at exit)'!$1:$1048576,36,FALSE),"")), ""))</f>
        <v/>
      </c>
      <c r="AX51" s="239" t="str">
        <f>IF($A51&lt;&gt;"",IF(IFERROR(VLOOKUP($A51,'5. Company (current_at exit)'!$1:$1048576,37,FALSE),"")="","",IFERROR(VLOOKUP($A51,'5. Company (current_at exit)'!$1:$1048576,37,FALSE),"")), "")</f>
        <v/>
      </c>
      <c r="AY51" s="204" t="str">
        <f>IF($A51&lt;&gt;"",IF(IFERROR(VLOOKUP($A51,'5. Company (current_at exit)'!$1:$1048576,38,FALSE),"")="","",IFERROR(VLOOKUP($A51,'5. Company (current_at exit)'!$1:$1048576,38,FALSE),"")), "")</f>
        <v/>
      </c>
      <c r="AZ51" s="244" t="str">
        <f>IF($A51&lt;&gt;"",IF(IFERROR(VLOOKUP($A51,'5. Company (current_at exit)'!$1:$1048576,39,FALSE),"")="","",IFERROR(VLOOKUP($A51,'5. Company (current_at exit)'!$1:$1048576,39,FALSE),"")), "")</f>
        <v/>
      </c>
      <c r="BA51" s="244" t="str">
        <f>IF($A51&lt;&gt;"",IF(IFERROR(VLOOKUP($A51,'5. Company (current_at exit)'!$1:$1048576,40,FALSE),"")="","",IFERROR(VLOOKUP($A51,'5. Company (current_at exit)'!$1:$1048576,40,FALSE),"")), "")</f>
        <v/>
      </c>
      <c r="BB51" s="244" t="str">
        <f>IF($A51&lt;&gt;"",IF(IFERROR(VLOOKUP($A51,'5. Company (current_at exit)'!$1:$1048576,41,FALSE),"")="","",IFERROR(VLOOKUP($A51,'5. Company (current_at exit)'!$1:$1048576,41,FALSE),"")), "")</f>
        <v/>
      </c>
      <c r="BC51" s="76" t="str">
        <f>IF($A51&lt;&gt;"",IF(IFERROR(VLOOKUP($A51,'5. Company (current_at exit)'!$1:$1048576,42,FALSE),"")="","",IFERROR(VLOOKUP($A51,'5. Company (current_at exit)'!$1:$1048576,42,FALSE),"")), "")</f>
        <v/>
      </c>
      <c r="BD51" s="76" t="str">
        <f>IF($A51&lt;&gt;"",IF(IFERROR(VLOOKUP($A51,'5. Company (current_at exit)'!$1:$1048576,43,FALSE),"")="","",IFERROR(VLOOKUP($A51,'5. Company (current_at exit)'!$1:$1048576,43,FALSE),"")), "")</f>
        <v/>
      </c>
      <c r="BE51" s="239" t="str">
        <f>IF($A51&lt;&gt;"",IF(IFERROR(VLOOKUP($A51,'5. Company (current_at exit)'!$1:$1048576,44,FALSE),"")="","",IFERROR(VLOOKUP($A51,'5. Company (current_at exit)'!$1:$1048576,44,FALSE),"")), "")</f>
        <v/>
      </c>
      <c r="BF51" s="239" t="str">
        <f>IF($A51&lt;&gt;"",IF(IFERROR(VLOOKUP($A51,'5. Company (current_at exit)'!$1:$1048576,45,FALSE),"")="","",IFERROR(VLOOKUP($A51,'5. Company (current_at exit)'!$1:$1048576,45,FALSE),"")), "")</f>
        <v/>
      </c>
      <c r="BG51" s="239" t="str">
        <f>IF($A51&lt;&gt;"",IF(IFERROR(VLOOKUP($A51,'5. Company (current_at exit)'!$1:$1048576,46,FALSE),"")="","",IFERROR(VLOOKUP($A51,'5. Company (current_at exit)'!$1:$1048576,46,FALSE),"")), "")</f>
        <v/>
      </c>
      <c r="BH51" s="239" t="str">
        <f>IF($A51&lt;&gt;"",IF(IFERROR(VLOOKUP($A51,'5. Company (current_at exit)'!$1:$1048576,47,FALSE),"")="","",IFERROR(VLOOKUP($A51,'5. Company (current_at exit)'!$1:$1048576,47,FALSE),"")), "")</f>
        <v/>
      </c>
      <c r="BI51" s="239" t="str">
        <f>IF($A51&lt;&gt;"",IF(IFERROR(VLOOKUP($A51,'5. Company (current_at exit)'!$1:$1048576,48,FALSE),"")="","",IFERROR(VLOOKUP($A51,'5. Company (current_at exit)'!$1:$1048576,48,FALSE),"")), "")</f>
        <v/>
      </c>
      <c r="BJ51" s="360" t="str">
        <f>IF($A51&lt;&gt;"",IF(IFERROR(VLOOKUP($A51,'5. Company (current_at exit)'!$1:$1048576,49,FALSE),"")="","",IFERROR(VLOOKUP($A51,'5. Company (current_at exit)'!$1:$1048576,49,FALSE),"")), "")</f>
        <v/>
      </c>
      <c r="BK51" s="76" t="str">
        <f>IF($A51&lt;&gt;"",IF(IFERROR(VLOOKUP($A51,'5. Company (current_at exit)'!$1:$1048576,50,FALSE),"")="","Mandatory: Tab 5",IFERROR(VLOOKUP($A51,'5. Company (current_at exit)'!$1:$1048576,50,FALSE),"")), "")</f>
        <v/>
      </c>
      <c r="BL51" s="483" t="str">
        <f>IF($A51&lt;&gt;"",IF(IFERROR(VLOOKUP($A51,'5. Company (current_at exit)'!$1:$1048576,51,FALSE),"")="","Mandatory: Tab 5",IFERROR(VLOOKUP($A51,'5. Company (current_at exit)'!$1:$1048576,51,FALSE),"")), "")</f>
        <v/>
      </c>
      <c r="BM51" s="483" t="str">
        <f>IF($A51&lt;&gt;"",IF(IFERROR(VLOOKUP($A51,'5. Company (current_at exit)'!$1:$1048576,52,FALSE),"")="","Mandatory: Tab 5",IFERROR(VLOOKUP($A51,'5. Company (current_at exit)'!$1:$1048576,52,FALSE),"")), "")</f>
        <v/>
      </c>
      <c r="BN51" s="483" t="str">
        <f>IF($A51&lt;&gt;"",IF(IFERROR(VLOOKUP($A51,'5. Company (current_at exit)'!$1:$1048576,53,FALSE),"")="","Mandatory: Tab 5",IFERROR(VLOOKUP($A51,'5. Company (current_at exit)'!$1:$1048576,53,FALSE),"")), "")</f>
        <v/>
      </c>
      <c r="BO51" s="360" t="str">
        <f>IF($A51&lt;&gt;"",IF(IFERROR(VLOOKUP($A51,'5. Company (current_at exit)'!$1:$1048576,54,FALSE),"")="","",IFERROR(VLOOKUP($A51,'5. Company (current_at exit)'!$1:$1048576,54,FALSE),"")), "")</f>
        <v/>
      </c>
      <c r="BP51" s="17" t="str">
        <f>IF($A51&lt;&gt;"",IF(IFERROR(VLOOKUP($A51, '4. Company (at entry)'!$1:$1048576,3,FALSE),"")="","Mandatory: Tab 4",IFERROR(VLOOKUP($A51, '4. Company (at entry)'!$1:$1048576,3,FALSE),"")), "")</f>
        <v/>
      </c>
      <c r="BQ51" s="17" t="str">
        <f>IF($A51&lt;&gt;"",IF(IFERROR(VLOOKUP($A51, '4. Company (at entry)'!$1:$1048576,4,FALSE),"")="","Mandatory: Tab 4",IFERROR(VLOOKUP($A51, '4. Company (at entry)'!$1:$1048576,4,FALSE),"")), "")</f>
        <v/>
      </c>
      <c r="BR51" s="17" t="str">
        <f>IF($A51&lt;&gt;"",IF(IFERROR(VLOOKUP($A51, '4. Company (at entry)'!$1:$1048576,5,FALSE),"")="","Mandatory: Tab 4",IFERROR(VLOOKUP($A51, '4. Company (at entry)'!$1:$1048576,5,FALSE),"")), "")</f>
        <v/>
      </c>
      <c r="BS51" s="17" t="str">
        <f>IF($A51&lt;&gt;"",IF(IFERROR(VLOOKUP($A51, '4. Company (at entry)'!$1:$1048576,6,FALSE),"")="","Mandatory: Tab 4",IFERROR(VLOOKUP($A51, '4. Company (at entry)'!$1:$1048576,6,FALSE),"")), "")</f>
        <v/>
      </c>
      <c r="BT51" s="17" t="str">
        <f>IF($A51&lt;&gt;"",IF(IFERROR(VLOOKUP($A51, '4. Company (at entry)'!$1:$1048576,7,FALSE),"")="","Mandatory: Tab 4",IFERROR(VLOOKUP($A51, '4. Company (at entry)'!$1:$1048576,7,FALSE),"")), "")</f>
        <v/>
      </c>
      <c r="BU51" s="17" t="str">
        <f>IF($A51&lt;&gt;"",IF(IFERROR(VLOOKUP($A51, '4. Company (at entry)'!$1:$1048576,8,FALSE),"")="","Mandatory: Tab 4",IFERROR(VLOOKUP($A51, '4. Company (at entry)'!$1:$1048576,8,FALSE),"")), "")</f>
        <v/>
      </c>
      <c r="BV51" s="17" t="str">
        <f>IF($A51&lt;&gt;"",IF(IFERROR(VLOOKUP($A51, '4. Company (at entry)'!$1:$1048576,9,FALSE),"")="","Mandatory: Tab 4",IFERROR(VLOOKUP($A51, '4. Company (at entry)'!$1:$1048576,9,FALSE),"")), "")</f>
        <v/>
      </c>
      <c r="BW51" s="17" t="str">
        <f>IF($A51&lt;&gt;"",IF(IFERROR(VLOOKUP($A51, '4. Company (at entry)'!$1:$1048576,10,FALSE),"")="","",IFERROR(VLOOKUP($A51, '4. Company (at entry)'!$1:$1048576,10,FALSE),"")), "")</f>
        <v/>
      </c>
      <c r="BX51" s="208" t="str">
        <f>IF($A51&lt;&gt;"",IF(IFERROR(VLOOKUP($A51, '4. Company (at entry)'!$1:$1048576,11,FALSE),"")="","",IFERROR(VLOOKUP($A51, '4. Company (at entry)'!$1:$1048576,11,FALSE),"")), "")</f>
        <v/>
      </c>
      <c r="BY51" s="17" t="str">
        <f>IF($A51&lt;&gt;"",IF(IFERROR(VLOOKUP($A51, '4. Company (at entry)'!$1:$1048576,12,FALSE),"")="","",IFERROR(VLOOKUP($A51, '4. Company (at entry)'!$1:$1048576,12,FALSE),"")), "")</f>
        <v/>
      </c>
      <c r="BZ51" s="360" t="str">
        <f>IF($A51&lt;&gt;"",IF(IFERROR(VLOOKUP($A51, '4. Company (at entry)'!$1:$1048576,13,FALSE),"")="","",IFERROR(VLOOKUP($A51, '4. Company (at entry)'!$1:$1048576,13,FALSE),"")), "")</f>
        <v/>
      </c>
      <c r="CA51" s="17" t="str">
        <f>IF($A51&lt;&gt;"",IF(IFERROR('7. Position (current_at exit)'!F51,"")="", "Mandatory: Tab 7",IFERROR('7. Position (current_at exit)'!F51,"")),"")</f>
        <v/>
      </c>
      <c r="CB51" s="17" t="str">
        <f>IF($D51&lt;&gt;"Pending, Subsequently Closed",IF($A51&lt;&gt;"",IF(IFERROR('7. Position (current_at exit)'!G51,"")="", "Mandatory: Tab 7",IFERROR('7. Position (current_at exit)'!G51,"")),""), IF($A51&lt;&gt;"",IF(IFERROR('7. Position (current_at exit)'!G51,"")="", "",IFERROR('7. Position (current_at exit)'!G51,"")),""))</f>
        <v/>
      </c>
      <c r="CC51" s="17" t="str">
        <f>IF($D51&lt;&gt;"Pending, Subsequently Closed",IF($A51&lt;&gt;"",IF(IFERROR('7. Position (current_at exit)'!H51,"")="", "Mandatory: Tab 7",IFERROR('7. Position (current_at exit)'!H51,"")),""), IF($A51&lt;&gt;"",IF(IFERROR('7. Position (current_at exit)'!H51,"")="", "",IFERROR('7. Position (current_at exit)'!H51,"")),""))</f>
        <v/>
      </c>
      <c r="CD51" s="17" t="str">
        <f>IF($D51&lt;&gt;"Pending, Subsequently Closed",IF($A51&lt;&gt;"",IF(IFERROR('7. Position (current_at exit)'!I51,"")="", "Mandatory: Tab 7",IFERROR('7. Position (current_at exit)'!I51,"")),""), IF($A51&lt;&gt;"",IF(IFERROR('7. Position (current_at exit)'!I51,"")="", "",IFERROR('7. Position (current_at exit)'!I51,"")),""))</f>
        <v/>
      </c>
      <c r="CE51" s="17" t="str">
        <f>IF($D51&lt;&gt;"Pending, Subsequently Closed",IF($A51&lt;&gt;"",IF(IFERROR('7. Position (current_at exit)'!J51,"")="", "Mandatory: Tab 7",IFERROR('7. Position (current_at exit)'!J51,"")),""), IF($A51&lt;&gt;"",IF(IFERROR('7. Position (current_at exit)'!J51,"")="", "",IFERROR('7. Position (current_at exit)'!J51,"")),""))</f>
        <v/>
      </c>
      <c r="CF51" s="208" t="str">
        <f>IF($D51&lt;&gt;"Pending, Subsequently Closed",IF($A51&lt;&gt;"",IF(IFERROR('7. Position (current_at exit)'!K51,"")="", "Mandatory: Tab 7",IFERROR('7. Position (current_at exit)'!K51,"")),""), IF($A51&lt;&gt;"",IF(IFERROR('7. Position (current_at exit)'!K51,"")="", "",IFERROR('7. Position (current_at exit)'!K51,"")),""))</f>
        <v/>
      </c>
      <c r="CG51" s="186" t="str">
        <f>IF($D51&lt;&gt;"Pending, Subsequently Closed",IF($A51&lt;&gt;"",IF(IFERROR('7. Position (current_at exit)'!L51,"")="", "Mandatory: Tab 7",IFERROR('7. Position (current_at exit)'!L51,"")),""), IF($A51&lt;&gt;"",IF(IFERROR('7. Position (current_at exit)'!L51,"")="", "",IFERROR('7. Position (current_at exit)'!L51,"")),""))</f>
        <v/>
      </c>
      <c r="CH51" s="186" t="str">
        <f>IF($D51&lt;&gt;"Pending, Subsequently Closed",IF($A51&lt;&gt;"",IF(IFERROR('7. Position (current_at exit)'!M51,"")="", "Mandatory: Tab 7",IFERROR('7. Position (current_at exit)'!M51,"")),""), IF($A51&lt;&gt;"",IF(IFERROR('7. Position (current_at exit)'!M51,"")="", "",IFERROR('7. Position (current_at exit)'!M51,"")),""))</f>
        <v/>
      </c>
      <c r="CI51" s="186" t="str">
        <f>IF($D51&lt;&gt;"Pending, Subsequently Closed",IF($A51&lt;&gt;"",IF(IFERROR('7. Position (current_at exit)'!N51,"")="", "Mandatory: Tab 7",IFERROR('7. Position (current_at exit)'!N51,"")),""), IF($A51&lt;&gt;"",IF(IFERROR('7. Position (current_at exit)'!N51,"")="", "",IFERROR('7. Position (current_at exit)'!N51,"")),""))</f>
        <v/>
      </c>
      <c r="CJ51" s="408" t="str">
        <f>IF($D51&lt;&gt;"Pending, Subsequently Closed",IF($A51&lt;&gt;"",IF(IFERROR('7. Position (current_at exit)'!O51,"")="", "Mandatory: Tab 7",IFERROR('7. Position (current_at exit)'!O51,"")),""), IF($A51&lt;&gt;"",IF(IFERROR('7. Position (current_at exit)'!O51,"")="", "",IFERROR('7. Position (current_at exit)'!O51,"")),""))</f>
        <v/>
      </c>
      <c r="CK51" s="408" t="str">
        <f>IF($D51&lt;&gt;"Pending, Subsequently Closed",IF($A51&lt;&gt;"",IF(IFERROR('7. Position (current_at exit)'!P51,"")="", "Mandatory: Tab 7",IFERROR('7. Position (current_at exit)'!P51,"")),""), IF($A51&lt;&gt;"",IF(IFERROR('7. Position (current_at exit)'!P51,"")="", "",IFERROR('7. Position (current_at exit)'!P51,"")),""))</f>
        <v/>
      </c>
      <c r="CL51" s="360" t="str">
        <f>IF($A51&lt;&gt;"",IF(IFERROR('7. Position (current_at exit)'!Q51,"")="", "",IFERROR('7. Position (current_at exit)'!Q51,"")),"")</f>
        <v/>
      </c>
      <c r="CM51" s="18" t="str">
        <f>IF($F51&lt;&gt;"Debt",IF($A51&lt;&gt;"",IF(IFERROR('7. Position (current_at exit)'!R51,"")="", "Mandatory: Tab 7",IFERROR('7. Position (current_at exit)'!R51,"")),""), IF($A51&lt;&gt;"",IF(IFERROR('7. Position (current_at exit)'!R51,"")="", "",IFERROR('7. Position (current_at exit)'!R51,"")),""))</f>
        <v/>
      </c>
      <c r="CN51" s="18" t="str">
        <f>IF($F51&lt;&gt;"Debt",IF($A51&lt;&gt;"",IF(IFERROR('7. Position (current_at exit)'!S51,"")="", "Mandatory: Tab 7",IFERROR('7. Position (current_at exit)'!S51,"")),""), IF($A51&lt;&gt;"",IF(IFERROR('7. Position (current_at exit)'!S51,"")="", "",IFERROR('7. Position (current_at exit)'!S51,"")),""))</f>
        <v/>
      </c>
      <c r="CO51" s="17" t="str">
        <f>IF($F51&lt;&gt;"Debt",IF($A51&lt;&gt;"",IF(IFERROR('7. Position (current_at exit)'!T51,"")="", "Mandatory: Tab 7",IFERROR('7. Position (current_at exit)'!T51,"")),""), IF($A51&lt;&gt;"",IF(IFERROR('7. Position (current_at exit)'!T51,"")="", "",IFERROR('7. Position (current_at exit)'!T51,"")),""))</f>
        <v/>
      </c>
      <c r="CP51" s="17" t="str">
        <f>IF($A51&lt;&gt;"",IF(IFERROR('7. Position (current_at exit)'!U51,"")="", "Mandatory: Tab 7",IFERROR('7. Position (current_at exit)'!U51,"")),"")</f>
        <v/>
      </c>
      <c r="CQ51" s="17" t="str">
        <f>IF($F51&lt;&gt;"Debt",IF($A51&lt;&gt;"",IF(IFERROR('7. Position (current_at exit)'!V51,"")="", "Mandatory: Tab 7",IFERROR('7. Position (current_at exit)'!V51,"")),""), IF($A51&lt;&gt;"",IF(IFERROR('7. Position (current_at exit)'!V51,"")="", "",IFERROR('7. Position (current_at exit)'!V51,"")),""))</f>
        <v/>
      </c>
      <c r="CR51" s="16" t="str">
        <f>IF($F51&lt;&gt;"Debt",IF($A51&lt;&gt;"",IF(IFERROR('7. Position (current_at exit)'!W51,"")="", "",IFERROR('7. Position (current_at exit)'!W51,"")),""), IF($A51&lt;&gt;"",IF(IFERROR('7. Position (current_at exit)'!W51,"")="", "",IFERROR('7. Position (current_at exit)'!W51,"")),""))</f>
        <v/>
      </c>
      <c r="CS51" s="80" t="str">
        <f>IF($A51&lt;&gt;"",IF(IFERROR('7. Position (current_at exit)'!X51,"")="", "",IFERROR('7. Position (current_at exit)'!X51,"")),"")</f>
        <v/>
      </c>
      <c r="CT51" s="360" t="str">
        <f>IF($A51&lt;&gt;"",IF(IFERROR('7. Position (current_at exit)'!Y51,"")="", "",IFERROR('7. Position (current_at exit)'!Y51,"")),"")</f>
        <v/>
      </c>
      <c r="CU51" s="159" t="str">
        <f>IF(OR($D51="Fully Exited, No Escrow", $D51="Fully Exited, Escrow Pending", $D51="Fully Exited, Subsequently Closed"), IF($A51&lt;&gt;"",IF(IFERROR('7. Position (current_at exit)'!Z51,"")="", "Mandatory: Tab 7",IFERROR('7. Position (current_at exit)'!Z51,"")),""), IF($A51&lt;&gt;"",IF(IFERROR('7. Position (current_at exit)'!Z51,"")="", "",IFERROR('7. Position (current_at exit)'!Z51,"")),""))</f>
        <v/>
      </c>
      <c r="CV51" s="159" t="str">
        <f>IF(OR($D51="Fully Exited, No Escrow", $D51="Fully Exited, Escrow Pending", $D51="Fully Exited, Subsequently Closed"), IF($A51&lt;&gt;"",IF(IFERROR('7. Position (current_at exit)'!AA51,"")="", "Mandatory: Tab 7",IFERROR('7. Position (current_at exit)'!AA51,"")),""), IF($A51&lt;&gt;"",IF(IFERROR('7. Position (current_at exit)'!AA51,"")="", "",IFERROR('7. Position (current_at exit)'!AA51,"")),""))</f>
        <v/>
      </c>
      <c r="CW51" s="16" t="str">
        <f>IF($D51="Fully Exited",IF($A51&lt;&gt;"",IF(IFERROR('7. Position (current_at exit)'!AB51,"")="", "",IFERROR('7. Position (current_at exit)'!AB51,"")),""), IF($A51&lt;&gt;"",IF(IFERROR('7. Position (current_at exit)'!AB51,"")="", "",IFERROR('7. Position (current_at exit)'!AB51,"")),""))</f>
        <v/>
      </c>
      <c r="CX51" s="360" t="str">
        <f>IF($A51&lt;&gt;"",IF(IFERROR('7. Position (current_at exit)'!AC51,"")="", "",IFERROR('7. Position (current_at exit)'!AC51,"")),"")</f>
        <v/>
      </c>
      <c r="CY51" s="16" t="str">
        <f>IF($D51&lt;&gt;"Pending, Subsequently Closed",IF($A51&lt;&gt;"",IF(IFERROR('7. Position (current_at exit)'!AD51,"")="", "Mandatory: Tab 7",IFERROR('7. Position (current_at exit)'!AD51,"")),""), IF($A51&lt;&gt;"",IF(IFERROR('7. Position (current_at exit)'!AD51,"")="", "",IFERROR('7. Position (current_at exit)'!AD51,"")),""))</f>
        <v/>
      </c>
      <c r="CZ51" s="187" t="str">
        <f>IF($A51&lt;&gt;"",IF(IFERROR('7. Position (current_at exit)'!AE51,"")="", "",IFERROR('7. Position (current_at exit)'!AE51,"")),"")</f>
        <v/>
      </c>
      <c r="DA51" s="76" t="str">
        <f>IF($A51&lt;&gt;"",IF(IFERROR('7. Position (current_at exit)'!AF51,"")="", "",IFERROR('7. Position (current_at exit)'!AF51,"")),"")</f>
        <v/>
      </c>
      <c r="DB51" s="239" t="str">
        <f>IF($A51&lt;&gt;"",IF(IFERROR('7. Position (current_at exit)'!AG51,"")="", "",IFERROR('7. Position (current_at exit)'!AG51,"")),"")</f>
        <v/>
      </c>
      <c r="DC51" s="165" t="str">
        <f>IF($A51&lt;&gt;"",IF(IFERROR('7. Position (current_at exit)'!AH51,"")="", "",IFERROR('7. Position (current_at exit)'!AH51,"")),"")</f>
        <v/>
      </c>
      <c r="DD51" s="165" t="str">
        <f>IF($A51&lt;&gt;"",IF(IFERROR('7. Position (current_at exit)'!AI51,"")="", "",IFERROR('7. Position (current_at exit)'!AI51,"")),"")</f>
        <v/>
      </c>
      <c r="DE51" s="360" t="str">
        <f>IF($A51&lt;&gt;"",IF(IFERROR('7. Position (current_at exit)'!AJ51,"")="", "",IFERROR('7. Position (current_at exit)'!AJ51,"")),"")</f>
        <v/>
      </c>
      <c r="DF51" s="16" t="str">
        <f>IF($A51&lt;&gt;"",IF(IFERROR('7. Position (current_at exit)'!AK51,"")="", "",IFERROR('7. Position (current_at exit)'!AK51,"")),"")</f>
        <v/>
      </c>
      <c r="DG51" s="187" t="str">
        <f>IF($A51&lt;&gt;"",IF(IFERROR('7. Position (current_at exit)'!AL51,"")="", "",IFERROR('7. Position (current_at exit)'!AL51,"")),"")</f>
        <v/>
      </c>
      <c r="DH51" s="76" t="str">
        <f>IF($A51&lt;&gt;"",IF(IFERROR('7. Position (current_at exit)'!AM51,"")="", "",IFERROR('7. Position (current_at exit)'!AM51,"")),"")</f>
        <v/>
      </c>
      <c r="DI51" s="239" t="str">
        <f>IF($A51&lt;&gt;"",IF(IFERROR('7. Position (current_at exit)'!AN51,"")="", "",IFERROR('7. Position (current_at exit)'!AN51,"")),"")</f>
        <v/>
      </c>
      <c r="DJ51" s="165" t="str">
        <f>IF($A51&lt;&gt;"",IF(IFERROR('7. Position (current_at exit)'!AO51,"")="", "",IFERROR('7. Position (current_at exit)'!AO51,"")),"")</f>
        <v/>
      </c>
      <c r="DK51" s="165" t="str">
        <f>IF($A51&lt;&gt;"",IF(IFERROR('7. Position (current_at exit)'!AP51,"")="", "",IFERROR('7. Position (current_at exit)'!AP51,"")),"")</f>
        <v/>
      </c>
      <c r="DL51" s="360" t="str">
        <f>IF($A51&lt;&gt;"",IF(IFERROR('7. Position (current_at exit)'!AQ51,"")="", "",IFERROR('7. Position (current_at exit)'!AQ51,"")),"")</f>
        <v/>
      </c>
      <c r="DM51" s="17" t="str">
        <f>IF(OR($F51="Equity - Publicly Traded", $F51="Equity - Private"), IF($A51&lt;&gt;"",IF(IFERROR('6. Position (at entry)'!N51,"")="", "Mandatory: Tab 6",IFERROR('6. Position (at entry)'!N51,"")),""), IF($A51&lt;&gt;"",IF(IFERROR('6. Position (at entry)'!N51,"")="", "",IFERROR('6. Position (at entry)'!N51,"")),""))</f>
        <v/>
      </c>
      <c r="DN51" s="17" t="str">
        <f>IF(OR($F51="Equity - Publicly Traded", $F51="Equity - Private"), IF($A51&lt;&gt;"",IF(IFERROR('6. Position (at entry)'!O51,"")="", "Mandatory: Tab 6",IFERROR('6. Position (at entry)'!O51,"")),""), IF($A51&lt;&gt;"",IF(IFERROR('6. Position (at entry)'!O51,"")="", "",IFERROR('6. Position (at entry)'!O51,"")),""))</f>
        <v/>
      </c>
      <c r="DO51" s="17" t="str">
        <f>IF(OR($F51="Equity - Publicly Traded", $F51="Equity - Private"), IF($A51&lt;&gt;"",IF(IFERROR('6. Position (at entry)'!P51,"")="", "Mandatory: Tab 6",IFERROR('6. Position (at entry)'!P51,"")),""), IF($A51&lt;&gt;"",IF(IFERROR('6. Position (at entry)'!P51,"")="", "",IFERROR('6. Position (at entry)'!P51,"")),""))</f>
        <v/>
      </c>
      <c r="DP51" s="17" t="str">
        <f>IF(OR($F51="Equity - Publicly Traded", $F51="Equity - Private"), IF($A51&lt;&gt;"",IF(IFERROR('6. Position (at entry)'!Q51,"")="", "Mandatory: Tab 6",IFERROR('6. Position (at entry)'!Q51,"")),""), IF($A51&lt;&gt;"",IF(IFERROR('6. Position (at entry)'!Q51,"")="", "",IFERROR('6. Position (at entry)'!Q51,"")),""))</f>
        <v/>
      </c>
      <c r="DQ51" s="18" t="str">
        <f>IF(OR($F51="Equity - Publicly Traded", $F51="Equity - Private"), IF($A51&lt;&gt;"",IF(IFERROR('6. Position (at entry)'!R51,"")="", "Mandatory: Tab 6",IFERROR('6. Position (at entry)'!R51,"")),""), IF($A51&lt;&gt;"",IF(IFERROR('6. Position (at entry)'!R51,"")="", "",IFERROR('6. Position (at entry)'!R51,"")),""))</f>
        <v/>
      </c>
      <c r="DR51" s="18" t="str">
        <f>IF(OR($F51="Equity - Publicly Traded", $F51="Equity - Private"), IF($A51&lt;&gt;"",IF(IFERROR('6. Position (at entry)'!S51,"")="", "Mandatory: Tab 6",IFERROR('6. Position (at entry)'!S51,"")),""), IF($A51&lt;&gt;"",IF(IFERROR('6. Position (at entry)'!S51,"")="", "",IFERROR('6. Position (at entry)'!S51,"")),""))</f>
        <v/>
      </c>
      <c r="DS51" s="17" t="str">
        <f>IF(OR($F51="Equity - Publicly Traded", $F51="Equity - Private"), IF($A51&lt;&gt;"",IF(IFERROR('6. Position (at entry)'!T51,"")="", "Mandatory: Tab 6",IFERROR('6. Position (at entry)'!T51,"")),""), IF($A51&lt;&gt;"",IF(IFERROR('6. Position (at entry)'!T51,"")="", "",IFERROR('6. Position (at entry)'!T51,"")),""))</f>
        <v/>
      </c>
      <c r="DT51" s="16" t="str">
        <f>IF(OR($F51="Equity - Publicly Traded", $F51="Equity - Private"), IF($A51&lt;&gt;"",IF(IFERROR('6. Position (at entry)'!U51,"")="", "Mandatory: Tab 6",IFERROR('6. Position (at entry)'!U51,"")),""), IF($A51&lt;&gt;"",IF(IFERROR('6. Position (at entry)'!U51,"")="", "",IFERROR('6. Position (at entry)'!U51,"")),""))</f>
        <v/>
      </c>
      <c r="DU51" s="16" t="str">
        <f>IF(OR($F51="Equity - Publicly Traded", $F51="Equity - Private"), IF($A51&lt;&gt;"",IF(IFERROR('6. Position (at entry)'!V51,"")="", "",IFERROR('6. Position (at entry)'!V51,"")),""), IF($A51&lt;&gt;"",IF(IFERROR('6. Position (at entry)'!V51,"")="", "",IFERROR('6. Position (at entry)'!V51,"")),""))</f>
        <v/>
      </c>
      <c r="DV51" s="239" t="str">
        <f>IF(OR($F51="Equity - Publicly Traded", $F51="Equity - Private"), IF($A51&lt;&gt;"",IF(IFERROR('6. Position (at entry)'!W51,"")="", "",IFERROR('6. Position (at entry)'!W51,"")),""), IF($A51&lt;&gt;"",IF(IFERROR('6. Position (at entry)'!W51,"")="", "",IFERROR('6. Position (at entry)'!W51,"")),""))</f>
        <v/>
      </c>
      <c r="DW51" s="239" t="str">
        <f>IF(OR($F51="Equity - Publicly Traded", $F51="Equity - Private"), IF($A51&lt;&gt;"",IF(IFERROR('6. Position (at entry)'!X51,"")="", "",IFERROR('6. Position (at entry)'!X51,"")),""), IF($A51&lt;&gt;"",IF(IFERROR('6. Position (at entry)'!X51,"")="", "",IFERROR('6. Position (at entry)'!X51,"")),""))</f>
        <v/>
      </c>
      <c r="DX51" s="239" t="str">
        <f>IF(OR($F51="Equity - Publicly Traded", $F51="Equity - Private"), IF($A51&lt;&gt;"",IF(IFERROR('6. Position (at entry)'!Y51,"")="", "",IFERROR('6. Position (at entry)'!Y51,"")),""), IF($A51&lt;&gt;"",IF(IFERROR('6. Position (at entry)'!Y51,"")="", "",IFERROR('6. Position (at entry)'!Y51,"")),""))</f>
        <v/>
      </c>
      <c r="DY51" s="360" t="str">
        <f>IF($A51&lt;&gt;"",IF(IFERROR('6. Position (at entry)'!Z51,"")="", "",IFERROR('6. Position (at entry)'!Z51,"")),"")</f>
        <v/>
      </c>
      <c r="DZ51" s="76" t="str">
        <f>IF($A51&lt;&gt;"",IF(IFERROR('6. Position (at entry)'!AA51,"")="", "",IFERROR('6. Position (at entry)'!AA51,"")),"")</f>
        <v/>
      </c>
      <c r="EA51" s="76" t="str">
        <f>IF($A51&lt;&gt;"",IF(IFERROR('6. Position (at entry)'!AB51,"")="", "",IFERROR('6. Position (at entry)'!AB51,"")),"")</f>
        <v/>
      </c>
      <c r="EB51" s="78" t="str">
        <f>IF($A51&lt;&gt;"",IF(IFERROR('6. Position (at entry)'!AC51,"")="", "",IFERROR('6. Position (at entry)'!AC51,"")),"")</f>
        <v/>
      </c>
      <c r="EC51" s="78" t="str">
        <f>IF($A51&lt;&gt;"",IF(IFERROR('6. Position (at entry)'!AD51,"")="", "",IFERROR('6. Position (at entry)'!AD51,"")),"")</f>
        <v/>
      </c>
      <c r="ED51" s="226" t="str">
        <f>IF($A51&lt;&gt;"",IF(IFERROR('6. Position (at entry)'!AE51,"")="", "",IFERROR('6. Position (at entry)'!AE51,"")),"")</f>
        <v/>
      </c>
      <c r="EE51" s="80" t="str">
        <f>IF($A51&lt;&gt;"",IF(IFERROR('6. Position (at entry)'!AF51,"")="", "",IFERROR('6. Position (at entry)'!AF51,"")),"")</f>
        <v/>
      </c>
      <c r="EF51" s="80" t="str">
        <f>IF($A51&lt;&gt;"",IF(IFERROR('6. Position (at entry)'!AG51,"")="", "",IFERROR('6. Position (at entry)'!AG51,"")),"")</f>
        <v/>
      </c>
      <c r="EG51" s="80" t="str">
        <f>IF($A51&lt;&gt;"",IF(IFERROR('6. Position (at entry)'!AH51,"")="", "",IFERROR('6. Position (at entry)'!AH51,"")),"")</f>
        <v/>
      </c>
      <c r="EH51" s="360" t="str">
        <f>IF($A51&lt;&gt;"",IF(IFERROR('6. Position (at entry)'!AI51,"")="", "",IFERROR('6. Position (at entry)'!AI51,"")),"")</f>
        <v/>
      </c>
    </row>
    <row r="52" spans="1:138" ht="15" customHeight="1" x14ac:dyDescent="0.2">
      <c r="A52" s="16" t="str">
        <f>IF(ISBLANK('6. Position (at entry)'!A52), "", '6. Position (at entry)'!A52)</f>
        <v/>
      </c>
      <c r="B52" s="347" t="str">
        <f>IF($A52&lt;&gt;"",IF(IFERROR('6. Position (at entry)'!B52,"")="", "Mandatory: Tab 6",IFERROR('6. Position (at entry)'!B52,"")),"")</f>
        <v/>
      </c>
      <c r="C52" s="16" t="str">
        <f>IF($A52&lt;&gt;"",IF(IFERROR(VLOOKUP($A52, '4. Company (at entry)'!$1:$1048576,2,FALSE),"")="","Mandatory: Tab 4",IFERROR(VLOOKUP($A52, '4. Company (at entry)'!$1:$1048576,2,FALSE),"")), "")</f>
        <v/>
      </c>
      <c r="D52" s="16" t="str">
        <f>IF($A52&lt;&gt;"",IF(IFERROR('7. Position (current_at exit)'!D52,"")="", "Mandatory: Tab 7",IFERROR('7. Position (current_at exit)'!D52,"")),"")</f>
        <v/>
      </c>
      <c r="E52" s="16" t="str">
        <f>IF($A52&lt;&gt;"",IF(IFERROR('7. Position (current_at exit)'!E52,"")="", "Mandatory: Tab 7",IFERROR('7. Position (current_at exit)'!E52,"")),"")</f>
        <v/>
      </c>
      <c r="F52" s="16" t="str">
        <f>IF($A52&lt;&gt;"",IF(IFERROR('6. Position (at entry)'!D52,"")="", "Mandatory: Tab 6",IFERROR('6. Position (at entry)'!D52,"")),"")</f>
        <v/>
      </c>
      <c r="G52" s="16" t="str">
        <f>IF($A52&lt;&gt;"",IF(IFERROR('6. Position (at entry)'!E52,"")="", "Mandatory: Tab 6",IFERROR('6. Position (at entry)'!E52,"")),"")</f>
        <v/>
      </c>
      <c r="H52" s="16" t="str">
        <f>IF($A52&lt;&gt;"",IF(IFERROR('6. Position (at entry)'!F52,"")="", "Mandatory: Tab 6",IFERROR('6. Position (at entry)'!F52,"")),"")</f>
        <v/>
      </c>
      <c r="I52" s="16" t="str">
        <f>IF($A52&lt;&gt;"",IF(IFERROR('6. Position (at entry)'!G52,"")="", "Mandatory: Tab 6",IFERROR('6. Position (at entry)'!G52,"")),"")</f>
        <v/>
      </c>
      <c r="J52" s="16" t="str">
        <f>IF($A52&lt;&gt;"",IF(IFERROR('6. Position (at entry)'!H52,"")="", "Mandatory: Tab 6",IFERROR('6. Position (at entry)'!H52,"")),"")</f>
        <v/>
      </c>
      <c r="K52" s="159" t="str">
        <f>IF($A52&lt;&gt;"",IF(IFERROR('6. Position (at entry)'!I52,"")="", "Mandatory: Tab 6",IFERROR('6. Position (at entry)'!I52,"")),"")</f>
        <v/>
      </c>
      <c r="L52" s="16" t="str">
        <f>IF($A52&lt;&gt;"",IF(IFERROR('6. Position (at entry)'!J52,"")="", "Mandatory: Tab 6",IFERROR('6. Position (at entry)'!J52,"")),"")</f>
        <v/>
      </c>
      <c r="M52" s="16" t="str">
        <f>IF($A52&lt;&gt;"",IF(IFERROR('6. Position (at entry)'!K52,"")="", "Mandatory: Tab 6",IFERROR('6. Position (at entry)'!K52,"")),"")</f>
        <v/>
      </c>
      <c r="N52" s="16" t="str">
        <f>IF($A52&lt;&gt;"",IF(IFERROR('6. Position (at entry)'!L52,"")="", "",IFERROR('6. Position (at entry)'!L52,"")),"")</f>
        <v/>
      </c>
      <c r="O52" s="360" t="str">
        <f>IF($A52&lt;&gt;"",IF(IFERROR('6. Position (at entry)'!M52,"")="", "",IFERROR('6. Position (at entry)'!M52,"")),"")</f>
        <v/>
      </c>
      <c r="P52" s="16" t="str">
        <f>IF($A52&lt;&gt;"",IF(IFERROR(VLOOKUP($A52,'5. Company (current_at exit)'!$1:$1048576,3,FALSE),"")="","",IFERROR(VLOOKUP($A52,'5. Company (current_at exit)'!$1:$1048576,3,FALSE),"")), "")</f>
        <v/>
      </c>
      <c r="Q52" s="16" t="str">
        <f>IF($A52&lt;&gt;"",IF(IFERROR(VLOOKUP($A52,'5. Company (current_at exit)'!$1:$1048576,4,FALSE),"")="","",IFERROR(VLOOKUP($A52,'5. Company (current_at exit)'!$1:$1048576,4,FALSE),"")), "")</f>
        <v/>
      </c>
      <c r="R52" s="16" t="str">
        <f>IF($A52&lt;&gt;"",IF(IFERROR(VLOOKUP($A52,'5. Company (current_at exit)'!$1:$1048576,5,FALSE),"")="","",IFERROR(VLOOKUP($A52,'5. Company (current_at exit)'!$1:$1048576,5,FALSE),"")), "")</f>
        <v/>
      </c>
      <c r="S52" s="16" t="str">
        <f>IF($A52&lt;&gt;"",IF(IFERROR(VLOOKUP($A52,'5. Company (current_at exit)'!$1:$1048576,6,FALSE),"")="","",IFERROR(VLOOKUP($A52,'5. Company (current_at exit)'!$1:$1048576,6,FALSE),"")), "")</f>
        <v/>
      </c>
      <c r="T52" s="16" t="str">
        <f>IF($A52&lt;&gt;"",IF(IFERROR(VLOOKUP($A52,'5. Company (current_at exit)'!$1:$1048576,7,FALSE),"")="","Mandatory: Tab 5",IFERROR(VLOOKUP($A52,'5. Company (current_at exit)'!$1:$1048576,7,FALSE),"")), "")</f>
        <v/>
      </c>
      <c r="U52" s="72" t="str">
        <f>IF($A52&lt;&gt;"",IF(IFERROR(VLOOKUP($A52,'5. Company (current_at exit)'!$1:$1048576,8,FALSE),"")="","Mandatory: Tab 5",IFERROR(VLOOKUP($A52,'5. Company (current_at exit)'!$1:$1048576,8,FALSE),"")), "")</f>
        <v/>
      </c>
      <c r="V52" s="16" t="str">
        <f>IF($A52&lt;&gt;"",IF(IFERROR(VLOOKUP($A52,'5. Company (current_at exit)'!$1:$1048576,9,FALSE),"")="","",IFERROR(VLOOKUP($A52,'5. Company (current_at exit)'!$1:$1048576,9,FALSE),"")), "")</f>
        <v/>
      </c>
      <c r="W52" s="16" t="str">
        <f>IF($A52&lt;&gt;"",IF(IFERROR(VLOOKUP($A52,'5. Company (current_at exit)'!$1:$1048576,10,FALSE),"")="","Mandatory: Tab 5",IFERROR(VLOOKUP($A52,'5. Company (current_at exit)'!$1:$1048576,10,FALSE),"")), "")</f>
        <v/>
      </c>
      <c r="X52" s="73" t="str">
        <f>IF($A52&lt;&gt;"",IF(IFERROR(VLOOKUP($A52,'5. Company (current_at exit)'!$1:$1048576,11,FALSE),"")="","Mandatory: Tab 5",IFERROR(VLOOKUP($A52,'5. Company (current_at exit)'!$1:$1048576,11,FALSE),"")), "")</f>
        <v/>
      </c>
      <c r="Y52" s="73" t="str">
        <f>IF($A52&lt;&gt;"",IF(IFERROR(VLOOKUP($A52,'5. Company (current_at exit)'!$1:$1048576,12,FALSE),"")="","",IFERROR(VLOOKUP($A52,'5. Company (current_at exit)'!$1:$1048576,12,FALSE),"")), "")</f>
        <v/>
      </c>
      <c r="Z52" s="73" t="str">
        <f>IF($A52&lt;&gt;"",IF(IFERROR(VLOOKUP($A52,'5. Company (current_at exit)'!$1:$1048576,13,FALSE),"")="","",IFERROR(VLOOKUP($A52,'5. Company (current_at exit)'!$1:$1048576,13,FALSE),"")), "")</f>
        <v/>
      </c>
      <c r="AA52" s="16" t="str">
        <f>IF($A52&lt;&gt;"",IF(IFERROR(VLOOKUP($A52,'5. Company (current_at exit)'!$1:$1048576,14,FALSE),"")="","Mandatory: Tab 5",IFERROR(VLOOKUP($A52,'5. Company (current_at exit)'!$1:$1048576,14,FALSE),"")), "")</f>
        <v/>
      </c>
      <c r="AB52" s="16" t="str">
        <f>IF($A52&lt;&gt;"",IF(IFERROR(VLOOKUP($A52,'5. Company (current_at exit)'!$1:$1048576,15,FALSE),"")="","Mandatory: Tab 5",IFERROR(VLOOKUP($A52,'5. Company (current_at exit)'!$1:$1048576,15,FALSE),"")), "")</f>
        <v/>
      </c>
      <c r="AC52" s="76" t="str">
        <f>IF($A52&lt;&gt;"",IF(IFERROR(VLOOKUP($A52,'5. Company (current_at exit)'!$1:$1048576,16,FALSE),"")="","",IFERROR(VLOOKUP($A52,'5. Company (current_at exit)'!$1:$1048576,16,FALSE),"")), "")</f>
        <v/>
      </c>
      <c r="AD52" s="16" t="str">
        <f>IF($A52&lt;&gt;"",IF(IFERROR(VLOOKUP($A52,'5. Company (current_at exit)'!$1:$1048576,17,FALSE),"")="","",IFERROR(VLOOKUP($A52,'5. Company (current_at exit)'!$1:$1048576,17,FALSE),"")), "")</f>
        <v/>
      </c>
      <c r="AE52" s="401" t="str">
        <f>IF($A52&lt;&gt;"",IF(IFERROR(VLOOKUP($A52,'5. Company (current_at exit)'!$1:$1048576,18,FALSE),"")="","",IFERROR(VLOOKUP($A52,'5. Company (current_at exit)'!$1:$1048576,18,FALSE),"")), "")</f>
        <v/>
      </c>
      <c r="AF52" s="16" t="str">
        <f>IF($A52&lt;&gt;"",IF(IFERROR(VLOOKUP($A52,'5. Company (current_at exit)'!$1:$1048576,19,FALSE),"")="","Mandatory: Tab 5",IFERROR(VLOOKUP($A52,'5. Company (current_at exit)'!$1:$1048576,19,FALSE),"")), "")</f>
        <v/>
      </c>
      <c r="AG52" s="159" t="str">
        <f>IF($AF52="Yes",IF($A52&lt;&gt;"",IF(IFERROR(VLOOKUP($A52,'5. Company (current_at exit)'!$1:$1048576,20,FALSE),"")="","Mandatory: Tab 5",IFERROR(VLOOKUP($A52,'5. Company (current_at exit)'!$1:$1048576,20,FALSE),"")), ""),IF($A52&lt;&gt;"",IF(IFERROR(VLOOKUP($A52,'5. Company (current_at exit)'!$1:$1048576,20,FALSE),"")="","",IFERROR(VLOOKUP($A52,'5. Company (current_at exit)'!$1:$1048576,20,FALSE),"")), ""))</f>
        <v/>
      </c>
      <c r="AH52" s="159" t="str">
        <f>IF($AF52="Yes",IF($A52&lt;&gt;"",IF(IFERROR(VLOOKUP($A52,'5. Company (current_at exit)'!$1:$1048576,21,FALSE),"")="","Mandatory: Tab 5",IFERROR(VLOOKUP($A52,'5. Company (current_at exit)'!$1:$1048576,21,FALSE),"")), ""),IF($A52&lt;&gt;"",IF(IFERROR(VLOOKUP($A52,'5. Company (current_at exit)'!$1:$1048576,21,FALSE),"")="","",IFERROR(VLOOKUP($A52,'5. Company (current_at exit)'!$1:$1048576,21,FALSE),"")), ""))</f>
        <v/>
      </c>
      <c r="AI52" s="69" t="str">
        <f>IF($AF52="Yes",IF($A52&lt;&gt;"",IF(IFERROR(VLOOKUP($A52,'5. Company (current_at exit)'!$1:$1048576,22,FALSE),"")="","Mandatory: Tab 5",IFERROR(VLOOKUP($A52,'5. Company (current_at exit)'!$1:$1048576,22,FALSE),"")), ""),IF($A52&lt;&gt;"",IF(IFERROR(VLOOKUP($A52,'5. Company (current_at exit)'!$1:$1048576,22,FALSE),"")="","",IFERROR(VLOOKUP($A52,'5. Company (current_at exit)'!$1:$1048576,22,FALSE),"")), ""))</f>
        <v/>
      </c>
      <c r="AJ52" s="69" t="str">
        <f>IF($AF52="Yes",IF($A52&lt;&gt;"",IF(IFERROR(VLOOKUP($A52,'5. Company (current_at exit)'!$1:$1048576,23,FALSE),"")="","Mandatory: Tab 5",IFERROR(VLOOKUP($A52,'5. Company (current_at exit)'!$1:$1048576,23,FALSE),"")), ""),IF($A52&lt;&gt;"",IF(IFERROR(VLOOKUP($A52,'5. Company (current_at exit)'!$1:$1048576,23,FALSE),"")="","",IFERROR(VLOOKUP($A52,'5. Company (current_at exit)'!$1:$1048576,23,FALSE),"")), ""))</f>
        <v/>
      </c>
      <c r="AK52" s="159" t="str">
        <f>IF($AF52="Yes",IF($A52&lt;&gt;"",IF(IFERROR(VLOOKUP($A52,'5. Company (current_at exit)'!$1:$1048576,24,FALSE),"")="","",IFERROR(VLOOKUP($A52,'5. Company (current_at exit)'!$1:$1048576,24,FALSE),"")), ""),IF($A52&lt;&gt;"",IF(IFERROR(VLOOKUP($A52,'5. Company (current_at exit)'!$1:$1048576,24,FALSE),"")="","",IFERROR(VLOOKUP($A52,'5. Company (current_at exit)'!$1:$1048576,24,FALSE),"")), ""))</f>
        <v/>
      </c>
      <c r="AL52" s="403" t="str">
        <f>IF($A52&lt;&gt;"",IF(IFERROR(VLOOKUP($A52,'5. Company (current_at exit)'!$1:$1048576,25,FALSE),"")="","",IFERROR(VLOOKUP($A52,'5. Company (current_at exit)'!$1:$1048576,25,FALSE),"")), "")</f>
        <v/>
      </c>
      <c r="AM52" s="17" t="str">
        <f>IF($A52&lt;&gt;"",IF(IFERROR(VLOOKUP($A52,'5. Company (current_at exit)'!$1:$1048576,26,FALSE),"")="","Mandatory: Tab 5",IFERROR(VLOOKUP($A52,'5. Company (current_at exit)'!$1:$1048576,26,FALSE),"")), "")</f>
        <v/>
      </c>
      <c r="AN52" s="17" t="str">
        <f>IF($A52&lt;&gt;"",IF(IFERROR(VLOOKUP($A52,'5. Company (current_at exit)'!$1:$1048576,27,FALSE),"")="","Mandatory: Tab 5",IFERROR(VLOOKUP($A52,'5. Company (current_at exit)'!$1:$1048576,27,FALSE),"")), "")</f>
        <v/>
      </c>
      <c r="AO52" s="17" t="str">
        <f>IF($A52&lt;&gt;"",IF(IFERROR(VLOOKUP($A52,'5. Company (current_at exit)'!$1:$1048576,28,FALSE),"")="","Mandatory: Tab 5",IFERROR(VLOOKUP($A52,'5. Company (current_at exit)'!$1:$1048576,28,FALSE),"")), "")</f>
        <v/>
      </c>
      <c r="AP52" s="17" t="str">
        <f>IF($A52&lt;&gt;"",IF(IFERROR(VLOOKUP($A52,'5. Company (current_at exit)'!$1:$1048576,29,FALSE),"")="","Mandatory: Tab 5",IFERROR(VLOOKUP($A52,'5. Company (current_at exit)'!$1:$1048576,29,FALSE),"")), "")</f>
        <v/>
      </c>
      <c r="AQ52" s="17" t="str">
        <f>IF($A52&lt;&gt;"",IF(IFERROR(VLOOKUP($A52,'5. Company (current_at exit)'!$1:$1048576,30,FALSE),"")="","Mandatory: Tab 5",IFERROR(VLOOKUP($A52,'5. Company (current_at exit)'!$1:$1048576,30,FALSE),"")), "")</f>
        <v/>
      </c>
      <c r="AR52" s="17" t="str">
        <f>IF($A52&lt;&gt;"",IF(IFERROR(VLOOKUP($A52,'5. Company (current_at exit)'!$1:$1048576,31,FALSE),"")="","Mandatory: Tab 5",IFERROR(VLOOKUP($A52,'5. Company (current_at exit)'!$1:$1048576,31,FALSE),"")), "")</f>
        <v/>
      </c>
      <c r="AS52" s="17" t="str">
        <f>IF($A52&lt;&gt;"",IF(IFERROR(VLOOKUP($A52,'5. Company (current_at exit)'!$1:$1048576,32,FALSE),"")="","Mandatory: Tab 5",IFERROR(VLOOKUP($A52,'5. Company (current_at exit)'!$1:$1048576,32,FALSE),"")), "")</f>
        <v/>
      </c>
      <c r="AT52" s="17" t="str">
        <f>IF($A52&lt;&gt;"",IF(IFERROR(VLOOKUP($A52,'5. Company (current_at exit)'!$1:$1048576,33,FALSE),"")="","Mandatory: Tab 5",IFERROR(VLOOKUP($A52,'5. Company (current_at exit)'!$1:$1048576,33,FALSE),"")), "")</f>
        <v/>
      </c>
      <c r="AU52" s="17" t="str">
        <f>IF($A52&lt;&gt;"",IF(IFERROR(VLOOKUP($A52,'5. Company (current_at exit)'!$1:$1048576,34,FALSE),"")="","",IFERROR(VLOOKUP($A52,'5. Company (current_at exit)'!$1:$1048576,34,FALSE),"")), "")</f>
        <v/>
      </c>
      <c r="AV52" s="241" t="str">
        <f>IF($A52&lt;&gt;"",IF(IFERROR(VLOOKUP($A52,'5. Company (current_at exit)'!$1:$1048576,35,FALSE),"")="","",IFERROR(VLOOKUP($A52,'5. Company (current_at exit)'!$1:$1048576,35,FALSE),"")), "")</f>
        <v/>
      </c>
      <c r="AW52" s="17" t="str">
        <f>IF($D52="Fully Exited",IF($A52&lt;&gt;"",IF(IFERROR(VLOOKUP($A52,'5. Company (current_at exit)'!$1:$1048576,36,FALSE),"")="","",IFERROR(VLOOKUP($A52,'5. Company (current_at exit)'!$1:$1048576,36,FALSE),"")), ""),IF($A52&lt;&gt;"",IF(IFERROR(VLOOKUP($A52,'5. Company (current_at exit)'!$1:$1048576,36,FALSE),"")="","",IFERROR(VLOOKUP($A52,'5. Company (current_at exit)'!$1:$1048576,36,FALSE),"")), ""))</f>
        <v/>
      </c>
      <c r="AX52" s="239" t="str">
        <f>IF($A52&lt;&gt;"",IF(IFERROR(VLOOKUP($A52,'5. Company (current_at exit)'!$1:$1048576,37,FALSE),"")="","",IFERROR(VLOOKUP($A52,'5. Company (current_at exit)'!$1:$1048576,37,FALSE),"")), "")</f>
        <v/>
      </c>
      <c r="AY52" s="204" t="str">
        <f>IF($A52&lt;&gt;"",IF(IFERROR(VLOOKUP($A52,'5. Company (current_at exit)'!$1:$1048576,38,FALSE),"")="","",IFERROR(VLOOKUP($A52,'5. Company (current_at exit)'!$1:$1048576,38,FALSE),"")), "")</f>
        <v/>
      </c>
      <c r="AZ52" s="244" t="str">
        <f>IF($A52&lt;&gt;"",IF(IFERROR(VLOOKUP($A52,'5. Company (current_at exit)'!$1:$1048576,39,FALSE),"")="","",IFERROR(VLOOKUP($A52,'5. Company (current_at exit)'!$1:$1048576,39,FALSE),"")), "")</f>
        <v/>
      </c>
      <c r="BA52" s="244" t="str">
        <f>IF($A52&lt;&gt;"",IF(IFERROR(VLOOKUP($A52,'5. Company (current_at exit)'!$1:$1048576,40,FALSE),"")="","",IFERROR(VLOOKUP($A52,'5. Company (current_at exit)'!$1:$1048576,40,FALSE),"")), "")</f>
        <v/>
      </c>
      <c r="BB52" s="244" t="str">
        <f>IF($A52&lt;&gt;"",IF(IFERROR(VLOOKUP($A52,'5. Company (current_at exit)'!$1:$1048576,41,FALSE),"")="","",IFERROR(VLOOKUP($A52,'5. Company (current_at exit)'!$1:$1048576,41,FALSE),"")), "")</f>
        <v/>
      </c>
      <c r="BC52" s="76" t="str">
        <f>IF($A52&lt;&gt;"",IF(IFERROR(VLOOKUP($A52,'5. Company (current_at exit)'!$1:$1048576,42,FALSE),"")="","",IFERROR(VLOOKUP($A52,'5. Company (current_at exit)'!$1:$1048576,42,FALSE),"")), "")</f>
        <v/>
      </c>
      <c r="BD52" s="76" t="str">
        <f>IF($A52&lt;&gt;"",IF(IFERROR(VLOOKUP($A52,'5. Company (current_at exit)'!$1:$1048576,43,FALSE),"")="","",IFERROR(VLOOKUP($A52,'5. Company (current_at exit)'!$1:$1048576,43,FALSE),"")), "")</f>
        <v/>
      </c>
      <c r="BE52" s="239" t="str">
        <f>IF($A52&lt;&gt;"",IF(IFERROR(VLOOKUP($A52,'5. Company (current_at exit)'!$1:$1048576,44,FALSE),"")="","",IFERROR(VLOOKUP($A52,'5. Company (current_at exit)'!$1:$1048576,44,FALSE),"")), "")</f>
        <v/>
      </c>
      <c r="BF52" s="239" t="str">
        <f>IF($A52&lt;&gt;"",IF(IFERROR(VLOOKUP($A52,'5. Company (current_at exit)'!$1:$1048576,45,FALSE),"")="","",IFERROR(VLOOKUP($A52,'5. Company (current_at exit)'!$1:$1048576,45,FALSE),"")), "")</f>
        <v/>
      </c>
      <c r="BG52" s="239" t="str">
        <f>IF($A52&lt;&gt;"",IF(IFERROR(VLOOKUP($A52,'5. Company (current_at exit)'!$1:$1048576,46,FALSE),"")="","",IFERROR(VLOOKUP($A52,'5. Company (current_at exit)'!$1:$1048576,46,FALSE),"")), "")</f>
        <v/>
      </c>
      <c r="BH52" s="239" t="str">
        <f>IF($A52&lt;&gt;"",IF(IFERROR(VLOOKUP($A52,'5. Company (current_at exit)'!$1:$1048576,47,FALSE),"")="","",IFERROR(VLOOKUP($A52,'5. Company (current_at exit)'!$1:$1048576,47,FALSE),"")), "")</f>
        <v/>
      </c>
      <c r="BI52" s="239" t="str">
        <f>IF($A52&lt;&gt;"",IF(IFERROR(VLOOKUP($A52,'5. Company (current_at exit)'!$1:$1048576,48,FALSE),"")="","",IFERROR(VLOOKUP($A52,'5. Company (current_at exit)'!$1:$1048576,48,FALSE),"")), "")</f>
        <v/>
      </c>
      <c r="BJ52" s="360" t="str">
        <f>IF($A52&lt;&gt;"",IF(IFERROR(VLOOKUP($A52,'5. Company (current_at exit)'!$1:$1048576,49,FALSE),"")="","",IFERROR(VLOOKUP($A52,'5. Company (current_at exit)'!$1:$1048576,49,FALSE),"")), "")</f>
        <v/>
      </c>
      <c r="BK52" s="76" t="str">
        <f>IF($A52&lt;&gt;"",IF(IFERROR(VLOOKUP($A52,'5. Company (current_at exit)'!$1:$1048576,50,FALSE),"")="","Mandatory: Tab 5",IFERROR(VLOOKUP($A52,'5. Company (current_at exit)'!$1:$1048576,50,FALSE),"")), "")</f>
        <v/>
      </c>
      <c r="BL52" s="483" t="str">
        <f>IF($A52&lt;&gt;"",IF(IFERROR(VLOOKUP($A52,'5. Company (current_at exit)'!$1:$1048576,51,FALSE),"")="","Mandatory: Tab 5",IFERROR(VLOOKUP($A52,'5. Company (current_at exit)'!$1:$1048576,51,FALSE),"")), "")</f>
        <v/>
      </c>
      <c r="BM52" s="483" t="str">
        <f>IF($A52&lt;&gt;"",IF(IFERROR(VLOOKUP($A52,'5. Company (current_at exit)'!$1:$1048576,52,FALSE),"")="","Mandatory: Tab 5",IFERROR(VLOOKUP($A52,'5. Company (current_at exit)'!$1:$1048576,52,FALSE),"")), "")</f>
        <v/>
      </c>
      <c r="BN52" s="483" t="str">
        <f>IF($A52&lt;&gt;"",IF(IFERROR(VLOOKUP($A52,'5. Company (current_at exit)'!$1:$1048576,53,FALSE),"")="","Mandatory: Tab 5",IFERROR(VLOOKUP($A52,'5. Company (current_at exit)'!$1:$1048576,53,FALSE),"")), "")</f>
        <v/>
      </c>
      <c r="BO52" s="360" t="str">
        <f>IF($A52&lt;&gt;"",IF(IFERROR(VLOOKUP($A52,'5. Company (current_at exit)'!$1:$1048576,54,FALSE),"")="","",IFERROR(VLOOKUP($A52,'5. Company (current_at exit)'!$1:$1048576,54,FALSE),"")), "")</f>
        <v/>
      </c>
      <c r="BP52" s="17" t="str">
        <f>IF($A52&lt;&gt;"",IF(IFERROR(VLOOKUP($A52, '4. Company (at entry)'!$1:$1048576,3,FALSE),"")="","Mandatory: Tab 4",IFERROR(VLOOKUP($A52, '4. Company (at entry)'!$1:$1048576,3,FALSE),"")), "")</f>
        <v/>
      </c>
      <c r="BQ52" s="17" t="str">
        <f>IF($A52&lt;&gt;"",IF(IFERROR(VLOOKUP($A52, '4. Company (at entry)'!$1:$1048576,4,FALSE),"")="","Mandatory: Tab 4",IFERROR(VLOOKUP($A52, '4. Company (at entry)'!$1:$1048576,4,FALSE),"")), "")</f>
        <v/>
      </c>
      <c r="BR52" s="17" t="str">
        <f>IF($A52&lt;&gt;"",IF(IFERROR(VLOOKUP($A52, '4. Company (at entry)'!$1:$1048576,5,FALSE),"")="","Mandatory: Tab 4",IFERROR(VLOOKUP($A52, '4. Company (at entry)'!$1:$1048576,5,FALSE),"")), "")</f>
        <v/>
      </c>
      <c r="BS52" s="17" t="str">
        <f>IF($A52&lt;&gt;"",IF(IFERROR(VLOOKUP($A52, '4. Company (at entry)'!$1:$1048576,6,FALSE),"")="","Mandatory: Tab 4",IFERROR(VLOOKUP($A52, '4. Company (at entry)'!$1:$1048576,6,FALSE),"")), "")</f>
        <v/>
      </c>
      <c r="BT52" s="17" t="str">
        <f>IF($A52&lt;&gt;"",IF(IFERROR(VLOOKUP($A52, '4. Company (at entry)'!$1:$1048576,7,FALSE),"")="","Mandatory: Tab 4",IFERROR(VLOOKUP($A52, '4. Company (at entry)'!$1:$1048576,7,FALSE),"")), "")</f>
        <v/>
      </c>
      <c r="BU52" s="17" t="str">
        <f>IF($A52&lt;&gt;"",IF(IFERROR(VLOOKUP($A52, '4. Company (at entry)'!$1:$1048576,8,FALSE),"")="","Mandatory: Tab 4",IFERROR(VLOOKUP($A52, '4. Company (at entry)'!$1:$1048576,8,FALSE),"")), "")</f>
        <v/>
      </c>
      <c r="BV52" s="17" t="str">
        <f>IF($A52&lt;&gt;"",IF(IFERROR(VLOOKUP($A52, '4. Company (at entry)'!$1:$1048576,9,FALSE),"")="","Mandatory: Tab 4",IFERROR(VLOOKUP($A52, '4. Company (at entry)'!$1:$1048576,9,FALSE),"")), "")</f>
        <v/>
      </c>
      <c r="BW52" s="17" t="str">
        <f>IF($A52&lt;&gt;"",IF(IFERROR(VLOOKUP($A52, '4. Company (at entry)'!$1:$1048576,10,FALSE),"")="","",IFERROR(VLOOKUP($A52, '4. Company (at entry)'!$1:$1048576,10,FALSE),"")), "")</f>
        <v/>
      </c>
      <c r="BX52" s="208" t="str">
        <f>IF($A52&lt;&gt;"",IF(IFERROR(VLOOKUP($A52, '4. Company (at entry)'!$1:$1048576,11,FALSE),"")="","",IFERROR(VLOOKUP($A52, '4. Company (at entry)'!$1:$1048576,11,FALSE),"")), "")</f>
        <v/>
      </c>
      <c r="BY52" s="17" t="str">
        <f>IF($A52&lt;&gt;"",IF(IFERROR(VLOOKUP($A52, '4. Company (at entry)'!$1:$1048576,12,FALSE),"")="","",IFERROR(VLOOKUP($A52, '4. Company (at entry)'!$1:$1048576,12,FALSE),"")), "")</f>
        <v/>
      </c>
      <c r="BZ52" s="360" t="str">
        <f>IF($A52&lt;&gt;"",IF(IFERROR(VLOOKUP($A52, '4. Company (at entry)'!$1:$1048576,13,FALSE),"")="","",IFERROR(VLOOKUP($A52, '4. Company (at entry)'!$1:$1048576,13,FALSE),"")), "")</f>
        <v/>
      </c>
      <c r="CA52" s="17" t="str">
        <f>IF($A52&lt;&gt;"",IF(IFERROR('7. Position (current_at exit)'!F52,"")="", "Mandatory: Tab 7",IFERROR('7. Position (current_at exit)'!F52,"")),"")</f>
        <v/>
      </c>
      <c r="CB52" s="17" t="str">
        <f>IF($D52&lt;&gt;"Pending, Subsequently Closed",IF($A52&lt;&gt;"",IF(IFERROR('7. Position (current_at exit)'!G52,"")="", "Mandatory: Tab 7",IFERROR('7. Position (current_at exit)'!G52,"")),""), IF($A52&lt;&gt;"",IF(IFERROR('7. Position (current_at exit)'!G52,"")="", "",IFERROR('7. Position (current_at exit)'!G52,"")),""))</f>
        <v/>
      </c>
      <c r="CC52" s="17" t="str">
        <f>IF($D52&lt;&gt;"Pending, Subsequently Closed",IF($A52&lt;&gt;"",IF(IFERROR('7. Position (current_at exit)'!H52,"")="", "Mandatory: Tab 7",IFERROR('7. Position (current_at exit)'!H52,"")),""), IF($A52&lt;&gt;"",IF(IFERROR('7. Position (current_at exit)'!H52,"")="", "",IFERROR('7. Position (current_at exit)'!H52,"")),""))</f>
        <v/>
      </c>
      <c r="CD52" s="17" t="str">
        <f>IF($D52&lt;&gt;"Pending, Subsequently Closed",IF($A52&lt;&gt;"",IF(IFERROR('7. Position (current_at exit)'!I52,"")="", "Mandatory: Tab 7",IFERROR('7. Position (current_at exit)'!I52,"")),""), IF($A52&lt;&gt;"",IF(IFERROR('7. Position (current_at exit)'!I52,"")="", "",IFERROR('7. Position (current_at exit)'!I52,"")),""))</f>
        <v/>
      </c>
      <c r="CE52" s="17" t="str">
        <f>IF($D52&lt;&gt;"Pending, Subsequently Closed",IF($A52&lt;&gt;"",IF(IFERROR('7. Position (current_at exit)'!J52,"")="", "Mandatory: Tab 7",IFERROR('7. Position (current_at exit)'!J52,"")),""), IF($A52&lt;&gt;"",IF(IFERROR('7. Position (current_at exit)'!J52,"")="", "",IFERROR('7. Position (current_at exit)'!J52,"")),""))</f>
        <v/>
      </c>
      <c r="CF52" s="208" t="str">
        <f>IF($D52&lt;&gt;"Pending, Subsequently Closed",IF($A52&lt;&gt;"",IF(IFERROR('7. Position (current_at exit)'!K52,"")="", "Mandatory: Tab 7",IFERROR('7. Position (current_at exit)'!K52,"")),""), IF($A52&lt;&gt;"",IF(IFERROR('7. Position (current_at exit)'!K52,"")="", "",IFERROR('7. Position (current_at exit)'!K52,"")),""))</f>
        <v/>
      </c>
      <c r="CG52" s="186" t="str">
        <f>IF($D52&lt;&gt;"Pending, Subsequently Closed",IF($A52&lt;&gt;"",IF(IFERROR('7. Position (current_at exit)'!L52,"")="", "Mandatory: Tab 7",IFERROR('7. Position (current_at exit)'!L52,"")),""), IF($A52&lt;&gt;"",IF(IFERROR('7. Position (current_at exit)'!L52,"")="", "",IFERROR('7. Position (current_at exit)'!L52,"")),""))</f>
        <v/>
      </c>
      <c r="CH52" s="186" t="str">
        <f>IF($D52&lt;&gt;"Pending, Subsequently Closed",IF($A52&lt;&gt;"",IF(IFERROR('7. Position (current_at exit)'!M52,"")="", "Mandatory: Tab 7",IFERROR('7. Position (current_at exit)'!M52,"")),""), IF($A52&lt;&gt;"",IF(IFERROR('7. Position (current_at exit)'!M52,"")="", "",IFERROR('7. Position (current_at exit)'!M52,"")),""))</f>
        <v/>
      </c>
      <c r="CI52" s="186" t="str">
        <f>IF($D52&lt;&gt;"Pending, Subsequently Closed",IF($A52&lt;&gt;"",IF(IFERROR('7. Position (current_at exit)'!N52,"")="", "Mandatory: Tab 7",IFERROR('7. Position (current_at exit)'!N52,"")),""), IF($A52&lt;&gt;"",IF(IFERROR('7. Position (current_at exit)'!N52,"")="", "",IFERROR('7. Position (current_at exit)'!N52,"")),""))</f>
        <v/>
      </c>
      <c r="CJ52" s="408" t="str">
        <f>IF($D52&lt;&gt;"Pending, Subsequently Closed",IF($A52&lt;&gt;"",IF(IFERROR('7. Position (current_at exit)'!O52,"")="", "Mandatory: Tab 7",IFERROR('7. Position (current_at exit)'!O52,"")),""), IF($A52&lt;&gt;"",IF(IFERROR('7. Position (current_at exit)'!O52,"")="", "",IFERROR('7. Position (current_at exit)'!O52,"")),""))</f>
        <v/>
      </c>
      <c r="CK52" s="408" t="str">
        <f>IF($D52&lt;&gt;"Pending, Subsequently Closed",IF($A52&lt;&gt;"",IF(IFERROR('7. Position (current_at exit)'!P52,"")="", "Mandatory: Tab 7",IFERROR('7. Position (current_at exit)'!P52,"")),""), IF($A52&lt;&gt;"",IF(IFERROR('7. Position (current_at exit)'!P52,"")="", "",IFERROR('7. Position (current_at exit)'!P52,"")),""))</f>
        <v/>
      </c>
      <c r="CL52" s="360" t="str">
        <f>IF($A52&lt;&gt;"",IF(IFERROR('7. Position (current_at exit)'!Q52,"")="", "",IFERROR('7. Position (current_at exit)'!Q52,"")),"")</f>
        <v/>
      </c>
      <c r="CM52" s="18" t="str">
        <f>IF($F52&lt;&gt;"Debt",IF($A52&lt;&gt;"",IF(IFERROR('7. Position (current_at exit)'!R52,"")="", "Mandatory: Tab 7",IFERROR('7. Position (current_at exit)'!R52,"")),""), IF($A52&lt;&gt;"",IF(IFERROR('7. Position (current_at exit)'!R52,"")="", "",IFERROR('7. Position (current_at exit)'!R52,"")),""))</f>
        <v/>
      </c>
      <c r="CN52" s="18" t="str">
        <f>IF($F52&lt;&gt;"Debt",IF($A52&lt;&gt;"",IF(IFERROR('7. Position (current_at exit)'!S52,"")="", "Mandatory: Tab 7",IFERROR('7. Position (current_at exit)'!S52,"")),""), IF($A52&lt;&gt;"",IF(IFERROR('7. Position (current_at exit)'!S52,"")="", "",IFERROR('7. Position (current_at exit)'!S52,"")),""))</f>
        <v/>
      </c>
      <c r="CO52" s="17" t="str">
        <f>IF($F52&lt;&gt;"Debt",IF($A52&lt;&gt;"",IF(IFERROR('7. Position (current_at exit)'!T52,"")="", "Mandatory: Tab 7",IFERROR('7. Position (current_at exit)'!T52,"")),""), IF($A52&lt;&gt;"",IF(IFERROR('7. Position (current_at exit)'!T52,"")="", "",IFERROR('7. Position (current_at exit)'!T52,"")),""))</f>
        <v/>
      </c>
      <c r="CP52" s="17" t="str">
        <f>IF($A52&lt;&gt;"",IF(IFERROR('7. Position (current_at exit)'!U52,"")="", "Mandatory: Tab 7",IFERROR('7. Position (current_at exit)'!U52,"")),"")</f>
        <v/>
      </c>
      <c r="CQ52" s="17" t="str">
        <f>IF($F52&lt;&gt;"Debt",IF($A52&lt;&gt;"",IF(IFERROR('7. Position (current_at exit)'!V52,"")="", "Mandatory: Tab 7",IFERROR('7. Position (current_at exit)'!V52,"")),""), IF($A52&lt;&gt;"",IF(IFERROR('7. Position (current_at exit)'!V52,"")="", "",IFERROR('7. Position (current_at exit)'!V52,"")),""))</f>
        <v/>
      </c>
      <c r="CR52" s="16" t="str">
        <f>IF($F52&lt;&gt;"Debt",IF($A52&lt;&gt;"",IF(IFERROR('7. Position (current_at exit)'!W52,"")="", "",IFERROR('7. Position (current_at exit)'!W52,"")),""), IF($A52&lt;&gt;"",IF(IFERROR('7. Position (current_at exit)'!W52,"")="", "",IFERROR('7. Position (current_at exit)'!W52,"")),""))</f>
        <v/>
      </c>
      <c r="CS52" s="80" t="str">
        <f>IF($A52&lt;&gt;"",IF(IFERROR('7. Position (current_at exit)'!X52,"")="", "",IFERROR('7. Position (current_at exit)'!X52,"")),"")</f>
        <v/>
      </c>
      <c r="CT52" s="360" t="str">
        <f>IF($A52&lt;&gt;"",IF(IFERROR('7. Position (current_at exit)'!Y52,"")="", "",IFERROR('7. Position (current_at exit)'!Y52,"")),"")</f>
        <v/>
      </c>
      <c r="CU52" s="159" t="str">
        <f>IF(OR($D52="Fully Exited, No Escrow", $D52="Fully Exited, Escrow Pending", $D52="Fully Exited, Subsequently Closed"), IF($A52&lt;&gt;"",IF(IFERROR('7. Position (current_at exit)'!Z52,"")="", "Mandatory: Tab 7",IFERROR('7. Position (current_at exit)'!Z52,"")),""), IF($A52&lt;&gt;"",IF(IFERROR('7. Position (current_at exit)'!Z52,"")="", "",IFERROR('7. Position (current_at exit)'!Z52,"")),""))</f>
        <v/>
      </c>
      <c r="CV52" s="159" t="str">
        <f>IF(OR($D52="Fully Exited, No Escrow", $D52="Fully Exited, Escrow Pending", $D52="Fully Exited, Subsequently Closed"), IF($A52&lt;&gt;"",IF(IFERROR('7. Position (current_at exit)'!AA52,"")="", "Mandatory: Tab 7",IFERROR('7. Position (current_at exit)'!AA52,"")),""), IF($A52&lt;&gt;"",IF(IFERROR('7. Position (current_at exit)'!AA52,"")="", "",IFERROR('7. Position (current_at exit)'!AA52,"")),""))</f>
        <v/>
      </c>
      <c r="CW52" s="16" t="str">
        <f>IF($D52="Fully Exited",IF($A52&lt;&gt;"",IF(IFERROR('7. Position (current_at exit)'!AB52,"")="", "",IFERROR('7. Position (current_at exit)'!AB52,"")),""), IF($A52&lt;&gt;"",IF(IFERROR('7. Position (current_at exit)'!AB52,"")="", "",IFERROR('7. Position (current_at exit)'!AB52,"")),""))</f>
        <v/>
      </c>
      <c r="CX52" s="360" t="str">
        <f>IF($A52&lt;&gt;"",IF(IFERROR('7. Position (current_at exit)'!AC52,"")="", "",IFERROR('7. Position (current_at exit)'!AC52,"")),"")</f>
        <v/>
      </c>
      <c r="CY52" s="16" t="str">
        <f>IF($D52&lt;&gt;"Pending, Subsequently Closed",IF($A52&lt;&gt;"",IF(IFERROR('7. Position (current_at exit)'!AD52,"")="", "Mandatory: Tab 7",IFERROR('7. Position (current_at exit)'!AD52,"")),""), IF($A52&lt;&gt;"",IF(IFERROR('7. Position (current_at exit)'!AD52,"")="", "",IFERROR('7. Position (current_at exit)'!AD52,"")),""))</f>
        <v/>
      </c>
      <c r="CZ52" s="187" t="str">
        <f>IF($A52&lt;&gt;"",IF(IFERROR('7. Position (current_at exit)'!AE52,"")="", "",IFERROR('7. Position (current_at exit)'!AE52,"")),"")</f>
        <v/>
      </c>
      <c r="DA52" s="76" t="str">
        <f>IF($A52&lt;&gt;"",IF(IFERROR('7. Position (current_at exit)'!AF52,"")="", "",IFERROR('7. Position (current_at exit)'!AF52,"")),"")</f>
        <v/>
      </c>
      <c r="DB52" s="239" t="str">
        <f>IF($A52&lt;&gt;"",IF(IFERROR('7. Position (current_at exit)'!AG52,"")="", "",IFERROR('7. Position (current_at exit)'!AG52,"")),"")</f>
        <v/>
      </c>
      <c r="DC52" s="165" t="str">
        <f>IF($A52&lt;&gt;"",IF(IFERROR('7. Position (current_at exit)'!AH52,"")="", "",IFERROR('7. Position (current_at exit)'!AH52,"")),"")</f>
        <v/>
      </c>
      <c r="DD52" s="165" t="str">
        <f>IF($A52&lt;&gt;"",IF(IFERROR('7. Position (current_at exit)'!AI52,"")="", "",IFERROR('7. Position (current_at exit)'!AI52,"")),"")</f>
        <v/>
      </c>
      <c r="DE52" s="360" t="str">
        <f>IF($A52&lt;&gt;"",IF(IFERROR('7. Position (current_at exit)'!AJ52,"")="", "",IFERROR('7. Position (current_at exit)'!AJ52,"")),"")</f>
        <v/>
      </c>
      <c r="DF52" s="16" t="str">
        <f>IF($A52&lt;&gt;"",IF(IFERROR('7. Position (current_at exit)'!AK52,"")="", "",IFERROR('7. Position (current_at exit)'!AK52,"")),"")</f>
        <v/>
      </c>
      <c r="DG52" s="187" t="str">
        <f>IF($A52&lt;&gt;"",IF(IFERROR('7. Position (current_at exit)'!AL52,"")="", "",IFERROR('7. Position (current_at exit)'!AL52,"")),"")</f>
        <v/>
      </c>
      <c r="DH52" s="76" t="str">
        <f>IF($A52&lt;&gt;"",IF(IFERROR('7. Position (current_at exit)'!AM52,"")="", "",IFERROR('7. Position (current_at exit)'!AM52,"")),"")</f>
        <v/>
      </c>
      <c r="DI52" s="239" t="str">
        <f>IF($A52&lt;&gt;"",IF(IFERROR('7. Position (current_at exit)'!AN52,"")="", "",IFERROR('7. Position (current_at exit)'!AN52,"")),"")</f>
        <v/>
      </c>
      <c r="DJ52" s="165" t="str">
        <f>IF($A52&lt;&gt;"",IF(IFERROR('7. Position (current_at exit)'!AO52,"")="", "",IFERROR('7. Position (current_at exit)'!AO52,"")),"")</f>
        <v/>
      </c>
      <c r="DK52" s="165" t="str">
        <f>IF($A52&lt;&gt;"",IF(IFERROR('7. Position (current_at exit)'!AP52,"")="", "",IFERROR('7. Position (current_at exit)'!AP52,"")),"")</f>
        <v/>
      </c>
      <c r="DL52" s="360" t="str">
        <f>IF($A52&lt;&gt;"",IF(IFERROR('7. Position (current_at exit)'!AQ52,"")="", "",IFERROR('7. Position (current_at exit)'!AQ52,"")),"")</f>
        <v/>
      </c>
      <c r="DM52" s="17" t="str">
        <f>IF(OR($F52="Equity - Publicly Traded", $F52="Equity - Private"), IF($A52&lt;&gt;"",IF(IFERROR('6. Position (at entry)'!N52,"")="", "Mandatory: Tab 6",IFERROR('6. Position (at entry)'!N52,"")),""), IF($A52&lt;&gt;"",IF(IFERROR('6. Position (at entry)'!N52,"")="", "",IFERROR('6. Position (at entry)'!N52,"")),""))</f>
        <v/>
      </c>
      <c r="DN52" s="17" t="str">
        <f>IF(OR($F52="Equity - Publicly Traded", $F52="Equity - Private"), IF($A52&lt;&gt;"",IF(IFERROR('6. Position (at entry)'!O52,"")="", "Mandatory: Tab 6",IFERROR('6. Position (at entry)'!O52,"")),""), IF($A52&lt;&gt;"",IF(IFERROR('6. Position (at entry)'!O52,"")="", "",IFERROR('6. Position (at entry)'!O52,"")),""))</f>
        <v/>
      </c>
      <c r="DO52" s="17" t="str">
        <f>IF(OR($F52="Equity - Publicly Traded", $F52="Equity - Private"), IF($A52&lt;&gt;"",IF(IFERROR('6. Position (at entry)'!P52,"")="", "Mandatory: Tab 6",IFERROR('6. Position (at entry)'!P52,"")),""), IF($A52&lt;&gt;"",IF(IFERROR('6. Position (at entry)'!P52,"")="", "",IFERROR('6. Position (at entry)'!P52,"")),""))</f>
        <v/>
      </c>
      <c r="DP52" s="17" t="str">
        <f>IF(OR($F52="Equity - Publicly Traded", $F52="Equity - Private"), IF($A52&lt;&gt;"",IF(IFERROR('6. Position (at entry)'!Q52,"")="", "Mandatory: Tab 6",IFERROR('6. Position (at entry)'!Q52,"")),""), IF($A52&lt;&gt;"",IF(IFERROR('6. Position (at entry)'!Q52,"")="", "",IFERROR('6. Position (at entry)'!Q52,"")),""))</f>
        <v/>
      </c>
      <c r="DQ52" s="18" t="str">
        <f>IF(OR($F52="Equity - Publicly Traded", $F52="Equity - Private"), IF($A52&lt;&gt;"",IF(IFERROR('6. Position (at entry)'!R52,"")="", "Mandatory: Tab 6",IFERROR('6. Position (at entry)'!R52,"")),""), IF($A52&lt;&gt;"",IF(IFERROR('6. Position (at entry)'!R52,"")="", "",IFERROR('6. Position (at entry)'!R52,"")),""))</f>
        <v/>
      </c>
      <c r="DR52" s="18" t="str">
        <f>IF(OR($F52="Equity - Publicly Traded", $F52="Equity - Private"), IF($A52&lt;&gt;"",IF(IFERROR('6. Position (at entry)'!S52,"")="", "Mandatory: Tab 6",IFERROR('6. Position (at entry)'!S52,"")),""), IF($A52&lt;&gt;"",IF(IFERROR('6. Position (at entry)'!S52,"")="", "",IFERROR('6. Position (at entry)'!S52,"")),""))</f>
        <v/>
      </c>
      <c r="DS52" s="17" t="str">
        <f>IF(OR($F52="Equity - Publicly Traded", $F52="Equity - Private"), IF($A52&lt;&gt;"",IF(IFERROR('6. Position (at entry)'!T52,"")="", "Mandatory: Tab 6",IFERROR('6. Position (at entry)'!T52,"")),""), IF($A52&lt;&gt;"",IF(IFERROR('6. Position (at entry)'!T52,"")="", "",IFERROR('6. Position (at entry)'!T52,"")),""))</f>
        <v/>
      </c>
      <c r="DT52" s="16" t="str">
        <f>IF(OR($F52="Equity - Publicly Traded", $F52="Equity - Private"), IF($A52&lt;&gt;"",IF(IFERROR('6. Position (at entry)'!U52,"")="", "Mandatory: Tab 6",IFERROR('6. Position (at entry)'!U52,"")),""), IF($A52&lt;&gt;"",IF(IFERROR('6. Position (at entry)'!U52,"")="", "",IFERROR('6. Position (at entry)'!U52,"")),""))</f>
        <v/>
      </c>
      <c r="DU52" s="16" t="str">
        <f>IF(OR($F52="Equity - Publicly Traded", $F52="Equity - Private"), IF($A52&lt;&gt;"",IF(IFERROR('6. Position (at entry)'!V52,"")="", "",IFERROR('6. Position (at entry)'!V52,"")),""), IF($A52&lt;&gt;"",IF(IFERROR('6. Position (at entry)'!V52,"")="", "",IFERROR('6. Position (at entry)'!V52,"")),""))</f>
        <v/>
      </c>
      <c r="DV52" s="239" t="str">
        <f>IF(OR($F52="Equity - Publicly Traded", $F52="Equity - Private"), IF($A52&lt;&gt;"",IF(IFERROR('6. Position (at entry)'!W52,"")="", "",IFERROR('6. Position (at entry)'!W52,"")),""), IF($A52&lt;&gt;"",IF(IFERROR('6. Position (at entry)'!W52,"")="", "",IFERROR('6. Position (at entry)'!W52,"")),""))</f>
        <v/>
      </c>
      <c r="DW52" s="239" t="str">
        <f>IF(OR($F52="Equity - Publicly Traded", $F52="Equity - Private"), IF($A52&lt;&gt;"",IF(IFERROR('6. Position (at entry)'!X52,"")="", "",IFERROR('6. Position (at entry)'!X52,"")),""), IF($A52&lt;&gt;"",IF(IFERROR('6. Position (at entry)'!X52,"")="", "",IFERROR('6. Position (at entry)'!X52,"")),""))</f>
        <v/>
      </c>
      <c r="DX52" s="239" t="str">
        <f>IF(OR($F52="Equity - Publicly Traded", $F52="Equity - Private"), IF($A52&lt;&gt;"",IF(IFERROR('6. Position (at entry)'!Y52,"")="", "",IFERROR('6. Position (at entry)'!Y52,"")),""), IF($A52&lt;&gt;"",IF(IFERROR('6. Position (at entry)'!Y52,"")="", "",IFERROR('6. Position (at entry)'!Y52,"")),""))</f>
        <v/>
      </c>
      <c r="DY52" s="360" t="str">
        <f>IF($A52&lt;&gt;"",IF(IFERROR('6. Position (at entry)'!Z52,"")="", "",IFERROR('6. Position (at entry)'!Z52,"")),"")</f>
        <v/>
      </c>
      <c r="DZ52" s="76" t="str">
        <f>IF($A52&lt;&gt;"",IF(IFERROR('6. Position (at entry)'!AA52,"")="", "",IFERROR('6. Position (at entry)'!AA52,"")),"")</f>
        <v/>
      </c>
      <c r="EA52" s="76" t="str">
        <f>IF($A52&lt;&gt;"",IF(IFERROR('6. Position (at entry)'!AB52,"")="", "",IFERROR('6. Position (at entry)'!AB52,"")),"")</f>
        <v/>
      </c>
      <c r="EB52" s="78" t="str">
        <f>IF($A52&lt;&gt;"",IF(IFERROR('6. Position (at entry)'!AC52,"")="", "",IFERROR('6. Position (at entry)'!AC52,"")),"")</f>
        <v/>
      </c>
      <c r="EC52" s="78" t="str">
        <f>IF($A52&lt;&gt;"",IF(IFERROR('6. Position (at entry)'!AD52,"")="", "",IFERROR('6. Position (at entry)'!AD52,"")),"")</f>
        <v/>
      </c>
      <c r="ED52" s="226" t="str">
        <f>IF($A52&lt;&gt;"",IF(IFERROR('6. Position (at entry)'!AE52,"")="", "",IFERROR('6. Position (at entry)'!AE52,"")),"")</f>
        <v/>
      </c>
      <c r="EE52" s="80" t="str">
        <f>IF($A52&lt;&gt;"",IF(IFERROR('6. Position (at entry)'!AF52,"")="", "",IFERROR('6. Position (at entry)'!AF52,"")),"")</f>
        <v/>
      </c>
      <c r="EF52" s="80" t="str">
        <f>IF($A52&lt;&gt;"",IF(IFERROR('6. Position (at entry)'!AG52,"")="", "",IFERROR('6. Position (at entry)'!AG52,"")),"")</f>
        <v/>
      </c>
      <c r="EG52" s="80" t="str">
        <f>IF($A52&lt;&gt;"",IF(IFERROR('6. Position (at entry)'!AH52,"")="", "",IFERROR('6. Position (at entry)'!AH52,"")),"")</f>
        <v/>
      </c>
      <c r="EH52" s="360" t="str">
        <f>IF($A52&lt;&gt;"",IF(IFERROR('6. Position (at entry)'!AI52,"")="", "",IFERROR('6. Position (at entry)'!AI52,"")),"")</f>
        <v/>
      </c>
    </row>
    <row r="53" spans="1:138" ht="15" customHeight="1" x14ac:dyDescent="0.2">
      <c r="A53" s="16" t="str">
        <f>IF(ISBLANK('6. Position (at entry)'!A53), "", '6. Position (at entry)'!A53)</f>
        <v/>
      </c>
      <c r="B53" s="347" t="str">
        <f>IF($A53&lt;&gt;"",IF(IFERROR('6. Position (at entry)'!B53,"")="", "Mandatory: Tab 6",IFERROR('6. Position (at entry)'!B53,"")),"")</f>
        <v/>
      </c>
      <c r="C53" s="16" t="str">
        <f>IF($A53&lt;&gt;"",IF(IFERROR(VLOOKUP($A53, '4. Company (at entry)'!$1:$1048576,2,FALSE),"")="","Mandatory: Tab 4",IFERROR(VLOOKUP($A53, '4. Company (at entry)'!$1:$1048576,2,FALSE),"")), "")</f>
        <v/>
      </c>
      <c r="D53" s="16" t="str">
        <f>IF($A53&lt;&gt;"",IF(IFERROR('7. Position (current_at exit)'!D53,"")="", "Mandatory: Tab 7",IFERROR('7. Position (current_at exit)'!D53,"")),"")</f>
        <v/>
      </c>
      <c r="E53" s="16" t="str">
        <f>IF($A53&lt;&gt;"",IF(IFERROR('7. Position (current_at exit)'!E53,"")="", "Mandatory: Tab 7",IFERROR('7. Position (current_at exit)'!E53,"")),"")</f>
        <v/>
      </c>
      <c r="F53" s="16" t="str">
        <f>IF($A53&lt;&gt;"",IF(IFERROR('6. Position (at entry)'!D53,"")="", "Mandatory: Tab 6",IFERROR('6. Position (at entry)'!D53,"")),"")</f>
        <v/>
      </c>
      <c r="G53" s="16" t="str">
        <f>IF($A53&lt;&gt;"",IF(IFERROR('6. Position (at entry)'!E53,"")="", "Mandatory: Tab 6",IFERROR('6. Position (at entry)'!E53,"")),"")</f>
        <v/>
      </c>
      <c r="H53" s="16" t="str">
        <f>IF($A53&lt;&gt;"",IF(IFERROR('6. Position (at entry)'!F53,"")="", "Mandatory: Tab 6",IFERROR('6. Position (at entry)'!F53,"")),"")</f>
        <v/>
      </c>
      <c r="I53" s="16" t="str">
        <f>IF($A53&lt;&gt;"",IF(IFERROR('6. Position (at entry)'!G53,"")="", "Mandatory: Tab 6",IFERROR('6. Position (at entry)'!G53,"")),"")</f>
        <v/>
      </c>
      <c r="J53" s="16" t="str">
        <f>IF($A53&lt;&gt;"",IF(IFERROR('6. Position (at entry)'!H53,"")="", "Mandatory: Tab 6",IFERROR('6. Position (at entry)'!H53,"")),"")</f>
        <v/>
      </c>
      <c r="K53" s="159" t="str">
        <f>IF($A53&lt;&gt;"",IF(IFERROR('6. Position (at entry)'!I53,"")="", "Mandatory: Tab 6",IFERROR('6. Position (at entry)'!I53,"")),"")</f>
        <v/>
      </c>
      <c r="L53" s="16" t="str">
        <f>IF($A53&lt;&gt;"",IF(IFERROR('6. Position (at entry)'!J53,"")="", "Mandatory: Tab 6",IFERROR('6. Position (at entry)'!J53,"")),"")</f>
        <v/>
      </c>
      <c r="M53" s="16" t="str">
        <f>IF($A53&lt;&gt;"",IF(IFERROR('6. Position (at entry)'!K53,"")="", "Mandatory: Tab 6",IFERROR('6. Position (at entry)'!K53,"")),"")</f>
        <v/>
      </c>
      <c r="N53" s="16" t="str">
        <f>IF($A53&lt;&gt;"",IF(IFERROR('6. Position (at entry)'!L53,"")="", "",IFERROR('6. Position (at entry)'!L53,"")),"")</f>
        <v/>
      </c>
      <c r="O53" s="360" t="str">
        <f>IF($A53&lt;&gt;"",IF(IFERROR('6. Position (at entry)'!M53,"")="", "",IFERROR('6. Position (at entry)'!M53,"")),"")</f>
        <v/>
      </c>
      <c r="P53" s="16" t="str">
        <f>IF($A53&lt;&gt;"",IF(IFERROR(VLOOKUP($A53,'5. Company (current_at exit)'!$1:$1048576,3,FALSE),"")="","",IFERROR(VLOOKUP($A53,'5. Company (current_at exit)'!$1:$1048576,3,FALSE),"")), "")</f>
        <v/>
      </c>
      <c r="Q53" s="16" t="str">
        <f>IF($A53&lt;&gt;"",IF(IFERROR(VLOOKUP($A53,'5. Company (current_at exit)'!$1:$1048576,4,FALSE),"")="","",IFERROR(VLOOKUP($A53,'5. Company (current_at exit)'!$1:$1048576,4,FALSE),"")), "")</f>
        <v/>
      </c>
      <c r="R53" s="16" t="str">
        <f>IF($A53&lt;&gt;"",IF(IFERROR(VLOOKUP($A53,'5. Company (current_at exit)'!$1:$1048576,5,FALSE),"")="","",IFERROR(VLOOKUP($A53,'5. Company (current_at exit)'!$1:$1048576,5,FALSE),"")), "")</f>
        <v/>
      </c>
      <c r="S53" s="16" t="str">
        <f>IF($A53&lt;&gt;"",IF(IFERROR(VLOOKUP($A53,'5. Company (current_at exit)'!$1:$1048576,6,FALSE),"")="","",IFERROR(VLOOKUP($A53,'5. Company (current_at exit)'!$1:$1048576,6,FALSE),"")), "")</f>
        <v/>
      </c>
      <c r="T53" s="16" t="str">
        <f>IF($A53&lt;&gt;"",IF(IFERROR(VLOOKUP($A53,'5. Company (current_at exit)'!$1:$1048576,7,FALSE),"")="","Mandatory: Tab 5",IFERROR(VLOOKUP($A53,'5. Company (current_at exit)'!$1:$1048576,7,FALSE),"")), "")</f>
        <v/>
      </c>
      <c r="U53" s="72" t="str">
        <f>IF($A53&lt;&gt;"",IF(IFERROR(VLOOKUP($A53,'5. Company (current_at exit)'!$1:$1048576,8,FALSE),"")="","Mandatory: Tab 5",IFERROR(VLOOKUP($A53,'5. Company (current_at exit)'!$1:$1048576,8,FALSE),"")), "")</f>
        <v/>
      </c>
      <c r="V53" s="16" t="str">
        <f>IF($A53&lt;&gt;"",IF(IFERROR(VLOOKUP($A53,'5. Company (current_at exit)'!$1:$1048576,9,FALSE),"")="","",IFERROR(VLOOKUP($A53,'5. Company (current_at exit)'!$1:$1048576,9,FALSE),"")), "")</f>
        <v/>
      </c>
      <c r="W53" s="16" t="str">
        <f>IF($A53&lt;&gt;"",IF(IFERROR(VLOOKUP($A53,'5. Company (current_at exit)'!$1:$1048576,10,FALSE),"")="","Mandatory: Tab 5",IFERROR(VLOOKUP($A53,'5. Company (current_at exit)'!$1:$1048576,10,FALSE),"")), "")</f>
        <v/>
      </c>
      <c r="X53" s="73" t="str">
        <f>IF($A53&lt;&gt;"",IF(IFERROR(VLOOKUP($A53,'5. Company (current_at exit)'!$1:$1048576,11,FALSE),"")="","Mandatory: Tab 5",IFERROR(VLOOKUP($A53,'5. Company (current_at exit)'!$1:$1048576,11,FALSE),"")), "")</f>
        <v/>
      </c>
      <c r="Y53" s="73" t="str">
        <f>IF($A53&lt;&gt;"",IF(IFERROR(VLOOKUP($A53,'5. Company (current_at exit)'!$1:$1048576,12,FALSE),"")="","",IFERROR(VLOOKUP($A53,'5. Company (current_at exit)'!$1:$1048576,12,FALSE),"")), "")</f>
        <v/>
      </c>
      <c r="Z53" s="73" t="str">
        <f>IF($A53&lt;&gt;"",IF(IFERROR(VLOOKUP($A53,'5. Company (current_at exit)'!$1:$1048576,13,FALSE),"")="","",IFERROR(VLOOKUP($A53,'5. Company (current_at exit)'!$1:$1048576,13,FALSE),"")), "")</f>
        <v/>
      </c>
      <c r="AA53" s="16" t="str">
        <f>IF($A53&lt;&gt;"",IF(IFERROR(VLOOKUP($A53,'5. Company (current_at exit)'!$1:$1048576,14,FALSE),"")="","Mandatory: Tab 5",IFERROR(VLOOKUP($A53,'5. Company (current_at exit)'!$1:$1048576,14,FALSE),"")), "")</f>
        <v/>
      </c>
      <c r="AB53" s="16" t="str">
        <f>IF($A53&lt;&gt;"",IF(IFERROR(VLOOKUP($A53,'5. Company (current_at exit)'!$1:$1048576,15,FALSE),"")="","Mandatory: Tab 5",IFERROR(VLOOKUP($A53,'5. Company (current_at exit)'!$1:$1048576,15,FALSE),"")), "")</f>
        <v/>
      </c>
      <c r="AC53" s="76" t="str">
        <f>IF($A53&lt;&gt;"",IF(IFERROR(VLOOKUP($A53,'5. Company (current_at exit)'!$1:$1048576,16,FALSE),"")="","",IFERROR(VLOOKUP($A53,'5. Company (current_at exit)'!$1:$1048576,16,FALSE),"")), "")</f>
        <v/>
      </c>
      <c r="AD53" s="16" t="str">
        <f>IF($A53&lt;&gt;"",IF(IFERROR(VLOOKUP($A53,'5. Company (current_at exit)'!$1:$1048576,17,FALSE),"")="","",IFERROR(VLOOKUP($A53,'5. Company (current_at exit)'!$1:$1048576,17,FALSE),"")), "")</f>
        <v/>
      </c>
      <c r="AE53" s="401" t="str">
        <f>IF($A53&lt;&gt;"",IF(IFERROR(VLOOKUP($A53,'5. Company (current_at exit)'!$1:$1048576,18,FALSE),"")="","",IFERROR(VLOOKUP($A53,'5. Company (current_at exit)'!$1:$1048576,18,FALSE),"")), "")</f>
        <v/>
      </c>
      <c r="AF53" s="16" t="str">
        <f>IF($A53&lt;&gt;"",IF(IFERROR(VLOOKUP($A53,'5. Company (current_at exit)'!$1:$1048576,19,FALSE),"")="","Mandatory: Tab 5",IFERROR(VLOOKUP($A53,'5. Company (current_at exit)'!$1:$1048576,19,FALSE),"")), "")</f>
        <v/>
      </c>
      <c r="AG53" s="159" t="str">
        <f>IF($AF53="Yes",IF($A53&lt;&gt;"",IF(IFERROR(VLOOKUP($A53,'5. Company (current_at exit)'!$1:$1048576,20,FALSE),"")="","Mandatory: Tab 5",IFERROR(VLOOKUP($A53,'5. Company (current_at exit)'!$1:$1048576,20,FALSE),"")), ""),IF($A53&lt;&gt;"",IF(IFERROR(VLOOKUP($A53,'5. Company (current_at exit)'!$1:$1048576,20,FALSE),"")="","",IFERROR(VLOOKUP($A53,'5. Company (current_at exit)'!$1:$1048576,20,FALSE),"")), ""))</f>
        <v/>
      </c>
      <c r="AH53" s="159" t="str">
        <f>IF($AF53="Yes",IF($A53&lt;&gt;"",IF(IFERROR(VLOOKUP($A53,'5. Company (current_at exit)'!$1:$1048576,21,FALSE),"")="","Mandatory: Tab 5",IFERROR(VLOOKUP($A53,'5. Company (current_at exit)'!$1:$1048576,21,FALSE),"")), ""),IF($A53&lt;&gt;"",IF(IFERROR(VLOOKUP($A53,'5. Company (current_at exit)'!$1:$1048576,21,FALSE),"")="","",IFERROR(VLOOKUP($A53,'5. Company (current_at exit)'!$1:$1048576,21,FALSE),"")), ""))</f>
        <v/>
      </c>
      <c r="AI53" s="69" t="str">
        <f>IF($AF53="Yes",IF($A53&lt;&gt;"",IF(IFERROR(VLOOKUP($A53,'5. Company (current_at exit)'!$1:$1048576,22,FALSE),"")="","Mandatory: Tab 5",IFERROR(VLOOKUP($A53,'5. Company (current_at exit)'!$1:$1048576,22,FALSE),"")), ""),IF($A53&lt;&gt;"",IF(IFERROR(VLOOKUP($A53,'5. Company (current_at exit)'!$1:$1048576,22,FALSE),"")="","",IFERROR(VLOOKUP($A53,'5. Company (current_at exit)'!$1:$1048576,22,FALSE),"")), ""))</f>
        <v/>
      </c>
      <c r="AJ53" s="69" t="str">
        <f>IF($AF53="Yes",IF($A53&lt;&gt;"",IF(IFERROR(VLOOKUP($A53,'5. Company (current_at exit)'!$1:$1048576,23,FALSE),"")="","Mandatory: Tab 5",IFERROR(VLOOKUP($A53,'5. Company (current_at exit)'!$1:$1048576,23,FALSE),"")), ""),IF($A53&lt;&gt;"",IF(IFERROR(VLOOKUP($A53,'5. Company (current_at exit)'!$1:$1048576,23,FALSE),"")="","",IFERROR(VLOOKUP($A53,'5. Company (current_at exit)'!$1:$1048576,23,FALSE),"")), ""))</f>
        <v/>
      </c>
      <c r="AK53" s="159" t="str">
        <f>IF($AF53="Yes",IF($A53&lt;&gt;"",IF(IFERROR(VLOOKUP($A53,'5. Company (current_at exit)'!$1:$1048576,24,FALSE),"")="","",IFERROR(VLOOKUP($A53,'5. Company (current_at exit)'!$1:$1048576,24,FALSE),"")), ""),IF($A53&lt;&gt;"",IF(IFERROR(VLOOKUP($A53,'5. Company (current_at exit)'!$1:$1048576,24,FALSE),"")="","",IFERROR(VLOOKUP($A53,'5. Company (current_at exit)'!$1:$1048576,24,FALSE),"")), ""))</f>
        <v/>
      </c>
      <c r="AL53" s="403" t="str">
        <f>IF($A53&lt;&gt;"",IF(IFERROR(VLOOKUP($A53,'5. Company (current_at exit)'!$1:$1048576,25,FALSE),"")="","",IFERROR(VLOOKUP($A53,'5. Company (current_at exit)'!$1:$1048576,25,FALSE),"")), "")</f>
        <v/>
      </c>
      <c r="AM53" s="17" t="str">
        <f>IF($A53&lt;&gt;"",IF(IFERROR(VLOOKUP($A53,'5. Company (current_at exit)'!$1:$1048576,26,FALSE),"")="","Mandatory: Tab 5",IFERROR(VLOOKUP($A53,'5. Company (current_at exit)'!$1:$1048576,26,FALSE),"")), "")</f>
        <v/>
      </c>
      <c r="AN53" s="17" t="str">
        <f>IF($A53&lt;&gt;"",IF(IFERROR(VLOOKUP($A53,'5. Company (current_at exit)'!$1:$1048576,27,FALSE),"")="","Mandatory: Tab 5",IFERROR(VLOOKUP($A53,'5. Company (current_at exit)'!$1:$1048576,27,FALSE),"")), "")</f>
        <v/>
      </c>
      <c r="AO53" s="17" t="str">
        <f>IF($A53&lt;&gt;"",IF(IFERROR(VLOOKUP($A53,'5. Company (current_at exit)'!$1:$1048576,28,FALSE),"")="","Mandatory: Tab 5",IFERROR(VLOOKUP($A53,'5. Company (current_at exit)'!$1:$1048576,28,FALSE),"")), "")</f>
        <v/>
      </c>
      <c r="AP53" s="17" t="str">
        <f>IF($A53&lt;&gt;"",IF(IFERROR(VLOOKUP($A53,'5. Company (current_at exit)'!$1:$1048576,29,FALSE),"")="","Mandatory: Tab 5",IFERROR(VLOOKUP($A53,'5. Company (current_at exit)'!$1:$1048576,29,FALSE),"")), "")</f>
        <v/>
      </c>
      <c r="AQ53" s="17" t="str">
        <f>IF($A53&lt;&gt;"",IF(IFERROR(VLOOKUP($A53,'5. Company (current_at exit)'!$1:$1048576,30,FALSE),"")="","Mandatory: Tab 5",IFERROR(VLOOKUP($A53,'5. Company (current_at exit)'!$1:$1048576,30,FALSE),"")), "")</f>
        <v/>
      </c>
      <c r="AR53" s="17" t="str">
        <f>IF($A53&lt;&gt;"",IF(IFERROR(VLOOKUP($A53,'5. Company (current_at exit)'!$1:$1048576,31,FALSE),"")="","Mandatory: Tab 5",IFERROR(VLOOKUP($A53,'5. Company (current_at exit)'!$1:$1048576,31,FALSE),"")), "")</f>
        <v/>
      </c>
      <c r="AS53" s="17" t="str">
        <f>IF($A53&lt;&gt;"",IF(IFERROR(VLOOKUP($A53,'5. Company (current_at exit)'!$1:$1048576,32,FALSE),"")="","Mandatory: Tab 5",IFERROR(VLOOKUP($A53,'5. Company (current_at exit)'!$1:$1048576,32,FALSE),"")), "")</f>
        <v/>
      </c>
      <c r="AT53" s="17" t="str">
        <f>IF($A53&lt;&gt;"",IF(IFERROR(VLOOKUP($A53,'5. Company (current_at exit)'!$1:$1048576,33,FALSE),"")="","Mandatory: Tab 5",IFERROR(VLOOKUP($A53,'5. Company (current_at exit)'!$1:$1048576,33,FALSE),"")), "")</f>
        <v/>
      </c>
      <c r="AU53" s="17" t="str">
        <f>IF($A53&lt;&gt;"",IF(IFERROR(VLOOKUP($A53,'5. Company (current_at exit)'!$1:$1048576,34,FALSE),"")="","",IFERROR(VLOOKUP($A53,'5. Company (current_at exit)'!$1:$1048576,34,FALSE),"")), "")</f>
        <v/>
      </c>
      <c r="AV53" s="241" t="str">
        <f>IF($A53&lt;&gt;"",IF(IFERROR(VLOOKUP($A53,'5. Company (current_at exit)'!$1:$1048576,35,FALSE),"")="","",IFERROR(VLOOKUP($A53,'5. Company (current_at exit)'!$1:$1048576,35,FALSE),"")), "")</f>
        <v/>
      </c>
      <c r="AW53" s="17" t="str">
        <f>IF($D53="Fully Exited",IF($A53&lt;&gt;"",IF(IFERROR(VLOOKUP($A53,'5. Company (current_at exit)'!$1:$1048576,36,FALSE),"")="","",IFERROR(VLOOKUP($A53,'5. Company (current_at exit)'!$1:$1048576,36,FALSE),"")), ""),IF($A53&lt;&gt;"",IF(IFERROR(VLOOKUP($A53,'5. Company (current_at exit)'!$1:$1048576,36,FALSE),"")="","",IFERROR(VLOOKUP($A53,'5. Company (current_at exit)'!$1:$1048576,36,FALSE),"")), ""))</f>
        <v/>
      </c>
      <c r="AX53" s="239" t="str">
        <f>IF($A53&lt;&gt;"",IF(IFERROR(VLOOKUP($A53,'5. Company (current_at exit)'!$1:$1048576,37,FALSE),"")="","",IFERROR(VLOOKUP($A53,'5. Company (current_at exit)'!$1:$1048576,37,FALSE),"")), "")</f>
        <v/>
      </c>
      <c r="AY53" s="204" t="str">
        <f>IF($A53&lt;&gt;"",IF(IFERROR(VLOOKUP($A53,'5. Company (current_at exit)'!$1:$1048576,38,FALSE),"")="","",IFERROR(VLOOKUP($A53,'5. Company (current_at exit)'!$1:$1048576,38,FALSE),"")), "")</f>
        <v/>
      </c>
      <c r="AZ53" s="244" t="str">
        <f>IF($A53&lt;&gt;"",IF(IFERROR(VLOOKUP($A53,'5. Company (current_at exit)'!$1:$1048576,39,FALSE),"")="","",IFERROR(VLOOKUP($A53,'5. Company (current_at exit)'!$1:$1048576,39,FALSE),"")), "")</f>
        <v/>
      </c>
      <c r="BA53" s="244" t="str">
        <f>IF($A53&lt;&gt;"",IF(IFERROR(VLOOKUP($A53,'5. Company (current_at exit)'!$1:$1048576,40,FALSE),"")="","",IFERROR(VLOOKUP($A53,'5. Company (current_at exit)'!$1:$1048576,40,FALSE),"")), "")</f>
        <v/>
      </c>
      <c r="BB53" s="244" t="str">
        <f>IF($A53&lt;&gt;"",IF(IFERROR(VLOOKUP($A53,'5. Company (current_at exit)'!$1:$1048576,41,FALSE),"")="","",IFERROR(VLOOKUP($A53,'5. Company (current_at exit)'!$1:$1048576,41,FALSE),"")), "")</f>
        <v/>
      </c>
      <c r="BC53" s="76" t="str">
        <f>IF($A53&lt;&gt;"",IF(IFERROR(VLOOKUP($A53,'5. Company (current_at exit)'!$1:$1048576,42,FALSE),"")="","",IFERROR(VLOOKUP($A53,'5. Company (current_at exit)'!$1:$1048576,42,FALSE),"")), "")</f>
        <v/>
      </c>
      <c r="BD53" s="76" t="str">
        <f>IF($A53&lt;&gt;"",IF(IFERROR(VLOOKUP($A53,'5. Company (current_at exit)'!$1:$1048576,43,FALSE),"")="","",IFERROR(VLOOKUP($A53,'5. Company (current_at exit)'!$1:$1048576,43,FALSE),"")), "")</f>
        <v/>
      </c>
      <c r="BE53" s="239" t="str">
        <f>IF($A53&lt;&gt;"",IF(IFERROR(VLOOKUP($A53,'5. Company (current_at exit)'!$1:$1048576,44,FALSE),"")="","",IFERROR(VLOOKUP($A53,'5. Company (current_at exit)'!$1:$1048576,44,FALSE),"")), "")</f>
        <v/>
      </c>
      <c r="BF53" s="239" t="str">
        <f>IF($A53&lt;&gt;"",IF(IFERROR(VLOOKUP($A53,'5. Company (current_at exit)'!$1:$1048576,45,FALSE),"")="","",IFERROR(VLOOKUP($A53,'5. Company (current_at exit)'!$1:$1048576,45,FALSE),"")), "")</f>
        <v/>
      </c>
      <c r="BG53" s="239" t="str">
        <f>IF($A53&lt;&gt;"",IF(IFERROR(VLOOKUP($A53,'5. Company (current_at exit)'!$1:$1048576,46,FALSE),"")="","",IFERROR(VLOOKUP($A53,'5. Company (current_at exit)'!$1:$1048576,46,FALSE),"")), "")</f>
        <v/>
      </c>
      <c r="BH53" s="239" t="str">
        <f>IF($A53&lt;&gt;"",IF(IFERROR(VLOOKUP($A53,'5. Company (current_at exit)'!$1:$1048576,47,FALSE),"")="","",IFERROR(VLOOKUP($A53,'5. Company (current_at exit)'!$1:$1048576,47,FALSE),"")), "")</f>
        <v/>
      </c>
      <c r="BI53" s="239" t="str">
        <f>IF($A53&lt;&gt;"",IF(IFERROR(VLOOKUP($A53,'5. Company (current_at exit)'!$1:$1048576,48,FALSE),"")="","",IFERROR(VLOOKUP($A53,'5. Company (current_at exit)'!$1:$1048576,48,FALSE),"")), "")</f>
        <v/>
      </c>
      <c r="BJ53" s="360" t="str">
        <f>IF($A53&lt;&gt;"",IF(IFERROR(VLOOKUP($A53,'5. Company (current_at exit)'!$1:$1048576,49,FALSE),"")="","",IFERROR(VLOOKUP($A53,'5. Company (current_at exit)'!$1:$1048576,49,FALSE),"")), "")</f>
        <v/>
      </c>
      <c r="BK53" s="76" t="str">
        <f>IF($A53&lt;&gt;"",IF(IFERROR(VLOOKUP($A53,'5. Company (current_at exit)'!$1:$1048576,50,FALSE),"")="","Mandatory: Tab 5",IFERROR(VLOOKUP($A53,'5. Company (current_at exit)'!$1:$1048576,50,FALSE),"")), "")</f>
        <v/>
      </c>
      <c r="BL53" s="483" t="str">
        <f>IF($A53&lt;&gt;"",IF(IFERROR(VLOOKUP($A53,'5. Company (current_at exit)'!$1:$1048576,51,FALSE),"")="","Mandatory: Tab 5",IFERROR(VLOOKUP($A53,'5. Company (current_at exit)'!$1:$1048576,51,FALSE),"")), "")</f>
        <v/>
      </c>
      <c r="BM53" s="483" t="str">
        <f>IF($A53&lt;&gt;"",IF(IFERROR(VLOOKUP($A53,'5. Company (current_at exit)'!$1:$1048576,52,FALSE),"")="","Mandatory: Tab 5",IFERROR(VLOOKUP($A53,'5. Company (current_at exit)'!$1:$1048576,52,FALSE),"")), "")</f>
        <v/>
      </c>
      <c r="BN53" s="483" t="str">
        <f>IF($A53&lt;&gt;"",IF(IFERROR(VLOOKUP($A53,'5. Company (current_at exit)'!$1:$1048576,53,FALSE),"")="","Mandatory: Tab 5",IFERROR(VLOOKUP($A53,'5. Company (current_at exit)'!$1:$1048576,53,FALSE),"")), "")</f>
        <v/>
      </c>
      <c r="BO53" s="360" t="str">
        <f>IF($A53&lt;&gt;"",IF(IFERROR(VLOOKUP($A53,'5. Company (current_at exit)'!$1:$1048576,54,FALSE),"")="","",IFERROR(VLOOKUP($A53,'5. Company (current_at exit)'!$1:$1048576,54,FALSE),"")), "")</f>
        <v/>
      </c>
      <c r="BP53" s="17" t="str">
        <f>IF($A53&lt;&gt;"",IF(IFERROR(VLOOKUP($A53, '4. Company (at entry)'!$1:$1048576,3,FALSE),"")="","Mandatory: Tab 4",IFERROR(VLOOKUP($A53, '4. Company (at entry)'!$1:$1048576,3,FALSE),"")), "")</f>
        <v/>
      </c>
      <c r="BQ53" s="17" t="str">
        <f>IF($A53&lt;&gt;"",IF(IFERROR(VLOOKUP($A53, '4. Company (at entry)'!$1:$1048576,4,FALSE),"")="","Mandatory: Tab 4",IFERROR(VLOOKUP($A53, '4. Company (at entry)'!$1:$1048576,4,FALSE),"")), "")</f>
        <v/>
      </c>
      <c r="BR53" s="17" t="str">
        <f>IF($A53&lt;&gt;"",IF(IFERROR(VLOOKUP($A53, '4. Company (at entry)'!$1:$1048576,5,FALSE),"")="","Mandatory: Tab 4",IFERROR(VLOOKUP($A53, '4. Company (at entry)'!$1:$1048576,5,FALSE),"")), "")</f>
        <v/>
      </c>
      <c r="BS53" s="17" t="str">
        <f>IF($A53&lt;&gt;"",IF(IFERROR(VLOOKUP($A53, '4. Company (at entry)'!$1:$1048576,6,FALSE),"")="","Mandatory: Tab 4",IFERROR(VLOOKUP($A53, '4. Company (at entry)'!$1:$1048576,6,FALSE),"")), "")</f>
        <v/>
      </c>
      <c r="BT53" s="17" t="str">
        <f>IF($A53&lt;&gt;"",IF(IFERROR(VLOOKUP($A53, '4. Company (at entry)'!$1:$1048576,7,FALSE),"")="","Mandatory: Tab 4",IFERROR(VLOOKUP($A53, '4. Company (at entry)'!$1:$1048576,7,FALSE),"")), "")</f>
        <v/>
      </c>
      <c r="BU53" s="17" t="str">
        <f>IF($A53&lt;&gt;"",IF(IFERROR(VLOOKUP($A53, '4. Company (at entry)'!$1:$1048576,8,FALSE),"")="","Mandatory: Tab 4",IFERROR(VLOOKUP($A53, '4. Company (at entry)'!$1:$1048576,8,FALSE),"")), "")</f>
        <v/>
      </c>
      <c r="BV53" s="17" t="str">
        <f>IF($A53&lt;&gt;"",IF(IFERROR(VLOOKUP($A53, '4. Company (at entry)'!$1:$1048576,9,FALSE),"")="","Mandatory: Tab 4",IFERROR(VLOOKUP($A53, '4. Company (at entry)'!$1:$1048576,9,FALSE),"")), "")</f>
        <v/>
      </c>
      <c r="BW53" s="17" t="str">
        <f>IF($A53&lt;&gt;"",IF(IFERROR(VLOOKUP($A53, '4. Company (at entry)'!$1:$1048576,10,FALSE),"")="","",IFERROR(VLOOKUP($A53, '4. Company (at entry)'!$1:$1048576,10,FALSE),"")), "")</f>
        <v/>
      </c>
      <c r="BX53" s="208" t="str">
        <f>IF($A53&lt;&gt;"",IF(IFERROR(VLOOKUP($A53, '4. Company (at entry)'!$1:$1048576,11,FALSE),"")="","",IFERROR(VLOOKUP($A53, '4. Company (at entry)'!$1:$1048576,11,FALSE),"")), "")</f>
        <v/>
      </c>
      <c r="BY53" s="17" t="str">
        <f>IF($A53&lt;&gt;"",IF(IFERROR(VLOOKUP($A53, '4. Company (at entry)'!$1:$1048576,12,FALSE),"")="","",IFERROR(VLOOKUP($A53, '4. Company (at entry)'!$1:$1048576,12,FALSE),"")), "")</f>
        <v/>
      </c>
      <c r="BZ53" s="360" t="str">
        <f>IF($A53&lt;&gt;"",IF(IFERROR(VLOOKUP($A53, '4. Company (at entry)'!$1:$1048576,13,FALSE),"")="","",IFERROR(VLOOKUP($A53, '4. Company (at entry)'!$1:$1048576,13,FALSE),"")), "")</f>
        <v/>
      </c>
      <c r="CA53" s="17" t="str">
        <f>IF($A53&lt;&gt;"",IF(IFERROR('7. Position (current_at exit)'!F53,"")="", "Mandatory: Tab 7",IFERROR('7. Position (current_at exit)'!F53,"")),"")</f>
        <v/>
      </c>
      <c r="CB53" s="17" t="str">
        <f>IF($D53&lt;&gt;"Pending, Subsequently Closed",IF($A53&lt;&gt;"",IF(IFERROR('7. Position (current_at exit)'!G53,"")="", "Mandatory: Tab 7",IFERROR('7. Position (current_at exit)'!G53,"")),""), IF($A53&lt;&gt;"",IF(IFERROR('7. Position (current_at exit)'!G53,"")="", "",IFERROR('7. Position (current_at exit)'!G53,"")),""))</f>
        <v/>
      </c>
      <c r="CC53" s="17" t="str">
        <f>IF($D53&lt;&gt;"Pending, Subsequently Closed",IF($A53&lt;&gt;"",IF(IFERROR('7. Position (current_at exit)'!H53,"")="", "Mandatory: Tab 7",IFERROR('7. Position (current_at exit)'!H53,"")),""), IF($A53&lt;&gt;"",IF(IFERROR('7. Position (current_at exit)'!H53,"")="", "",IFERROR('7. Position (current_at exit)'!H53,"")),""))</f>
        <v/>
      </c>
      <c r="CD53" s="17" t="str">
        <f>IF($D53&lt;&gt;"Pending, Subsequently Closed",IF($A53&lt;&gt;"",IF(IFERROR('7. Position (current_at exit)'!I53,"")="", "Mandatory: Tab 7",IFERROR('7. Position (current_at exit)'!I53,"")),""), IF($A53&lt;&gt;"",IF(IFERROR('7. Position (current_at exit)'!I53,"")="", "",IFERROR('7. Position (current_at exit)'!I53,"")),""))</f>
        <v/>
      </c>
      <c r="CE53" s="17" t="str">
        <f>IF($D53&lt;&gt;"Pending, Subsequently Closed",IF($A53&lt;&gt;"",IF(IFERROR('7. Position (current_at exit)'!J53,"")="", "Mandatory: Tab 7",IFERROR('7. Position (current_at exit)'!J53,"")),""), IF($A53&lt;&gt;"",IF(IFERROR('7. Position (current_at exit)'!J53,"")="", "",IFERROR('7. Position (current_at exit)'!J53,"")),""))</f>
        <v/>
      </c>
      <c r="CF53" s="208" t="str">
        <f>IF($D53&lt;&gt;"Pending, Subsequently Closed",IF($A53&lt;&gt;"",IF(IFERROR('7. Position (current_at exit)'!K53,"")="", "Mandatory: Tab 7",IFERROR('7. Position (current_at exit)'!K53,"")),""), IF($A53&lt;&gt;"",IF(IFERROR('7. Position (current_at exit)'!K53,"")="", "",IFERROR('7. Position (current_at exit)'!K53,"")),""))</f>
        <v/>
      </c>
      <c r="CG53" s="186" t="str">
        <f>IF($D53&lt;&gt;"Pending, Subsequently Closed",IF($A53&lt;&gt;"",IF(IFERROR('7. Position (current_at exit)'!L53,"")="", "Mandatory: Tab 7",IFERROR('7. Position (current_at exit)'!L53,"")),""), IF($A53&lt;&gt;"",IF(IFERROR('7. Position (current_at exit)'!L53,"")="", "",IFERROR('7. Position (current_at exit)'!L53,"")),""))</f>
        <v/>
      </c>
      <c r="CH53" s="186" t="str">
        <f>IF($D53&lt;&gt;"Pending, Subsequently Closed",IF($A53&lt;&gt;"",IF(IFERROR('7. Position (current_at exit)'!M53,"")="", "Mandatory: Tab 7",IFERROR('7. Position (current_at exit)'!M53,"")),""), IF($A53&lt;&gt;"",IF(IFERROR('7. Position (current_at exit)'!M53,"")="", "",IFERROR('7. Position (current_at exit)'!M53,"")),""))</f>
        <v/>
      </c>
      <c r="CI53" s="186" t="str">
        <f>IF($D53&lt;&gt;"Pending, Subsequently Closed",IF($A53&lt;&gt;"",IF(IFERROR('7. Position (current_at exit)'!N53,"")="", "Mandatory: Tab 7",IFERROR('7. Position (current_at exit)'!N53,"")),""), IF($A53&lt;&gt;"",IF(IFERROR('7. Position (current_at exit)'!N53,"")="", "",IFERROR('7. Position (current_at exit)'!N53,"")),""))</f>
        <v/>
      </c>
      <c r="CJ53" s="408" t="str">
        <f>IF($D53&lt;&gt;"Pending, Subsequently Closed",IF($A53&lt;&gt;"",IF(IFERROR('7. Position (current_at exit)'!O53,"")="", "Mandatory: Tab 7",IFERROR('7. Position (current_at exit)'!O53,"")),""), IF($A53&lt;&gt;"",IF(IFERROR('7. Position (current_at exit)'!O53,"")="", "",IFERROR('7. Position (current_at exit)'!O53,"")),""))</f>
        <v/>
      </c>
      <c r="CK53" s="408" t="str">
        <f>IF($D53&lt;&gt;"Pending, Subsequently Closed",IF($A53&lt;&gt;"",IF(IFERROR('7. Position (current_at exit)'!P53,"")="", "Mandatory: Tab 7",IFERROR('7. Position (current_at exit)'!P53,"")),""), IF($A53&lt;&gt;"",IF(IFERROR('7. Position (current_at exit)'!P53,"")="", "",IFERROR('7. Position (current_at exit)'!P53,"")),""))</f>
        <v/>
      </c>
      <c r="CL53" s="360" t="str">
        <f>IF($A53&lt;&gt;"",IF(IFERROR('7. Position (current_at exit)'!Q53,"")="", "",IFERROR('7. Position (current_at exit)'!Q53,"")),"")</f>
        <v/>
      </c>
      <c r="CM53" s="18" t="str">
        <f>IF($F53&lt;&gt;"Debt",IF($A53&lt;&gt;"",IF(IFERROR('7. Position (current_at exit)'!R53,"")="", "Mandatory: Tab 7",IFERROR('7. Position (current_at exit)'!R53,"")),""), IF($A53&lt;&gt;"",IF(IFERROR('7. Position (current_at exit)'!R53,"")="", "",IFERROR('7. Position (current_at exit)'!R53,"")),""))</f>
        <v/>
      </c>
      <c r="CN53" s="18" t="str">
        <f>IF($F53&lt;&gt;"Debt",IF($A53&lt;&gt;"",IF(IFERROR('7. Position (current_at exit)'!S53,"")="", "Mandatory: Tab 7",IFERROR('7. Position (current_at exit)'!S53,"")),""), IF($A53&lt;&gt;"",IF(IFERROR('7. Position (current_at exit)'!S53,"")="", "",IFERROR('7. Position (current_at exit)'!S53,"")),""))</f>
        <v/>
      </c>
      <c r="CO53" s="17" t="str">
        <f>IF($F53&lt;&gt;"Debt",IF($A53&lt;&gt;"",IF(IFERROR('7. Position (current_at exit)'!T53,"")="", "Mandatory: Tab 7",IFERROR('7. Position (current_at exit)'!T53,"")),""), IF($A53&lt;&gt;"",IF(IFERROR('7. Position (current_at exit)'!T53,"")="", "",IFERROR('7. Position (current_at exit)'!T53,"")),""))</f>
        <v/>
      </c>
      <c r="CP53" s="17" t="str">
        <f>IF($A53&lt;&gt;"",IF(IFERROR('7. Position (current_at exit)'!U53,"")="", "Mandatory: Tab 7",IFERROR('7. Position (current_at exit)'!U53,"")),"")</f>
        <v/>
      </c>
      <c r="CQ53" s="17" t="str">
        <f>IF($F53&lt;&gt;"Debt",IF($A53&lt;&gt;"",IF(IFERROR('7. Position (current_at exit)'!V53,"")="", "Mandatory: Tab 7",IFERROR('7. Position (current_at exit)'!V53,"")),""), IF($A53&lt;&gt;"",IF(IFERROR('7. Position (current_at exit)'!V53,"")="", "",IFERROR('7. Position (current_at exit)'!V53,"")),""))</f>
        <v/>
      </c>
      <c r="CR53" s="16" t="str">
        <f>IF($F53&lt;&gt;"Debt",IF($A53&lt;&gt;"",IF(IFERROR('7. Position (current_at exit)'!W53,"")="", "",IFERROR('7. Position (current_at exit)'!W53,"")),""), IF($A53&lt;&gt;"",IF(IFERROR('7. Position (current_at exit)'!W53,"")="", "",IFERROR('7. Position (current_at exit)'!W53,"")),""))</f>
        <v/>
      </c>
      <c r="CS53" s="80" t="str">
        <f>IF($A53&lt;&gt;"",IF(IFERROR('7. Position (current_at exit)'!X53,"")="", "",IFERROR('7. Position (current_at exit)'!X53,"")),"")</f>
        <v/>
      </c>
      <c r="CT53" s="360" t="str">
        <f>IF($A53&lt;&gt;"",IF(IFERROR('7. Position (current_at exit)'!Y53,"")="", "",IFERROR('7. Position (current_at exit)'!Y53,"")),"")</f>
        <v/>
      </c>
      <c r="CU53" s="159" t="str">
        <f>IF(OR($D53="Fully Exited, No Escrow", $D53="Fully Exited, Escrow Pending", $D53="Fully Exited, Subsequently Closed"), IF($A53&lt;&gt;"",IF(IFERROR('7. Position (current_at exit)'!Z53,"")="", "Mandatory: Tab 7",IFERROR('7. Position (current_at exit)'!Z53,"")),""), IF($A53&lt;&gt;"",IF(IFERROR('7. Position (current_at exit)'!Z53,"")="", "",IFERROR('7. Position (current_at exit)'!Z53,"")),""))</f>
        <v/>
      </c>
      <c r="CV53" s="159" t="str">
        <f>IF(OR($D53="Fully Exited, No Escrow", $D53="Fully Exited, Escrow Pending", $D53="Fully Exited, Subsequently Closed"), IF($A53&lt;&gt;"",IF(IFERROR('7. Position (current_at exit)'!AA53,"")="", "Mandatory: Tab 7",IFERROR('7. Position (current_at exit)'!AA53,"")),""), IF($A53&lt;&gt;"",IF(IFERROR('7. Position (current_at exit)'!AA53,"")="", "",IFERROR('7. Position (current_at exit)'!AA53,"")),""))</f>
        <v/>
      </c>
      <c r="CW53" s="16" t="str">
        <f>IF($D53="Fully Exited",IF($A53&lt;&gt;"",IF(IFERROR('7. Position (current_at exit)'!AB53,"")="", "",IFERROR('7. Position (current_at exit)'!AB53,"")),""), IF($A53&lt;&gt;"",IF(IFERROR('7. Position (current_at exit)'!AB53,"")="", "",IFERROR('7. Position (current_at exit)'!AB53,"")),""))</f>
        <v/>
      </c>
      <c r="CX53" s="360" t="str">
        <f>IF($A53&lt;&gt;"",IF(IFERROR('7. Position (current_at exit)'!AC53,"")="", "",IFERROR('7. Position (current_at exit)'!AC53,"")),"")</f>
        <v/>
      </c>
      <c r="CY53" s="16" t="str">
        <f>IF($D53&lt;&gt;"Pending, Subsequently Closed",IF($A53&lt;&gt;"",IF(IFERROR('7. Position (current_at exit)'!AD53,"")="", "Mandatory: Tab 7",IFERROR('7. Position (current_at exit)'!AD53,"")),""), IF($A53&lt;&gt;"",IF(IFERROR('7. Position (current_at exit)'!AD53,"")="", "",IFERROR('7. Position (current_at exit)'!AD53,"")),""))</f>
        <v/>
      </c>
      <c r="CZ53" s="187" t="str">
        <f>IF($A53&lt;&gt;"",IF(IFERROR('7. Position (current_at exit)'!AE53,"")="", "",IFERROR('7. Position (current_at exit)'!AE53,"")),"")</f>
        <v/>
      </c>
      <c r="DA53" s="76" t="str">
        <f>IF($A53&lt;&gt;"",IF(IFERROR('7. Position (current_at exit)'!AF53,"")="", "",IFERROR('7. Position (current_at exit)'!AF53,"")),"")</f>
        <v/>
      </c>
      <c r="DB53" s="239" t="str">
        <f>IF($A53&lt;&gt;"",IF(IFERROR('7. Position (current_at exit)'!AG53,"")="", "",IFERROR('7. Position (current_at exit)'!AG53,"")),"")</f>
        <v/>
      </c>
      <c r="DC53" s="165" t="str">
        <f>IF($A53&lt;&gt;"",IF(IFERROR('7. Position (current_at exit)'!AH53,"")="", "",IFERROR('7. Position (current_at exit)'!AH53,"")),"")</f>
        <v/>
      </c>
      <c r="DD53" s="165" t="str">
        <f>IF($A53&lt;&gt;"",IF(IFERROR('7. Position (current_at exit)'!AI53,"")="", "",IFERROR('7. Position (current_at exit)'!AI53,"")),"")</f>
        <v/>
      </c>
      <c r="DE53" s="360" t="str">
        <f>IF($A53&lt;&gt;"",IF(IFERROR('7. Position (current_at exit)'!AJ53,"")="", "",IFERROR('7. Position (current_at exit)'!AJ53,"")),"")</f>
        <v/>
      </c>
      <c r="DF53" s="16" t="str">
        <f>IF($A53&lt;&gt;"",IF(IFERROR('7. Position (current_at exit)'!AK53,"")="", "",IFERROR('7. Position (current_at exit)'!AK53,"")),"")</f>
        <v/>
      </c>
      <c r="DG53" s="187" t="str">
        <f>IF($A53&lt;&gt;"",IF(IFERROR('7. Position (current_at exit)'!AL53,"")="", "",IFERROR('7. Position (current_at exit)'!AL53,"")),"")</f>
        <v/>
      </c>
      <c r="DH53" s="76" t="str">
        <f>IF($A53&lt;&gt;"",IF(IFERROR('7. Position (current_at exit)'!AM53,"")="", "",IFERROR('7. Position (current_at exit)'!AM53,"")),"")</f>
        <v/>
      </c>
      <c r="DI53" s="239" t="str">
        <f>IF($A53&lt;&gt;"",IF(IFERROR('7. Position (current_at exit)'!AN53,"")="", "",IFERROR('7. Position (current_at exit)'!AN53,"")),"")</f>
        <v/>
      </c>
      <c r="DJ53" s="165" t="str">
        <f>IF($A53&lt;&gt;"",IF(IFERROR('7. Position (current_at exit)'!AO53,"")="", "",IFERROR('7. Position (current_at exit)'!AO53,"")),"")</f>
        <v/>
      </c>
      <c r="DK53" s="165" t="str">
        <f>IF($A53&lt;&gt;"",IF(IFERROR('7. Position (current_at exit)'!AP53,"")="", "",IFERROR('7. Position (current_at exit)'!AP53,"")),"")</f>
        <v/>
      </c>
      <c r="DL53" s="360" t="str">
        <f>IF($A53&lt;&gt;"",IF(IFERROR('7. Position (current_at exit)'!AQ53,"")="", "",IFERROR('7. Position (current_at exit)'!AQ53,"")),"")</f>
        <v/>
      </c>
      <c r="DM53" s="17" t="str">
        <f>IF(OR($F53="Equity - Publicly Traded", $F53="Equity - Private"), IF($A53&lt;&gt;"",IF(IFERROR('6. Position (at entry)'!N53,"")="", "Mandatory: Tab 6",IFERROR('6. Position (at entry)'!N53,"")),""), IF($A53&lt;&gt;"",IF(IFERROR('6. Position (at entry)'!N53,"")="", "",IFERROR('6. Position (at entry)'!N53,"")),""))</f>
        <v/>
      </c>
      <c r="DN53" s="17" t="str">
        <f>IF(OR($F53="Equity - Publicly Traded", $F53="Equity - Private"), IF($A53&lt;&gt;"",IF(IFERROR('6. Position (at entry)'!O53,"")="", "Mandatory: Tab 6",IFERROR('6. Position (at entry)'!O53,"")),""), IF($A53&lt;&gt;"",IF(IFERROR('6. Position (at entry)'!O53,"")="", "",IFERROR('6. Position (at entry)'!O53,"")),""))</f>
        <v/>
      </c>
      <c r="DO53" s="17" t="str">
        <f>IF(OR($F53="Equity - Publicly Traded", $F53="Equity - Private"), IF($A53&lt;&gt;"",IF(IFERROR('6. Position (at entry)'!P53,"")="", "Mandatory: Tab 6",IFERROR('6. Position (at entry)'!P53,"")),""), IF($A53&lt;&gt;"",IF(IFERROR('6. Position (at entry)'!P53,"")="", "",IFERROR('6. Position (at entry)'!P53,"")),""))</f>
        <v/>
      </c>
      <c r="DP53" s="17" t="str">
        <f>IF(OR($F53="Equity - Publicly Traded", $F53="Equity - Private"), IF($A53&lt;&gt;"",IF(IFERROR('6. Position (at entry)'!Q53,"")="", "Mandatory: Tab 6",IFERROR('6. Position (at entry)'!Q53,"")),""), IF($A53&lt;&gt;"",IF(IFERROR('6. Position (at entry)'!Q53,"")="", "",IFERROR('6. Position (at entry)'!Q53,"")),""))</f>
        <v/>
      </c>
      <c r="DQ53" s="18" t="str">
        <f>IF(OR($F53="Equity - Publicly Traded", $F53="Equity - Private"), IF($A53&lt;&gt;"",IF(IFERROR('6. Position (at entry)'!R53,"")="", "Mandatory: Tab 6",IFERROR('6. Position (at entry)'!R53,"")),""), IF($A53&lt;&gt;"",IF(IFERROR('6. Position (at entry)'!R53,"")="", "",IFERROR('6. Position (at entry)'!R53,"")),""))</f>
        <v/>
      </c>
      <c r="DR53" s="18" t="str">
        <f>IF(OR($F53="Equity - Publicly Traded", $F53="Equity - Private"), IF($A53&lt;&gt;"",IF(IFERROR('6. Position (at entry)'!S53,"")="", "Mandatory: Tab 6",IFERROR('6. Position (at entry)'!S53,"")),""), IF($A53&lt;&gt;"",IF(IFERROR('6. Position (at entry)'!S53,"")="", "",IFERROR('6. Position (at entry)'!S53,"")),""))</f>
        <v/>
      </c>
      <c r="DS53" s="17" t="str">
        <f>IF(OR($F53="Equity - Publicly Traded", $F53="Equity - Private"), IF($A53&lt;&gt;"",IF(IFERROR('6. Position (at entry)'!T53,"")="", "Mandatory: Tab 6",IFERROR('6. Position (at entry)'!T53,"")),""), IF($A53&lt;&gt;"",IF(IFERROR('6. Position (at entry)'!T53,"")="", "",IFERROR('6. Position (at entry)'!T53,"")),""))</f>
        <v/>
      </c>
      <c r="DT53" s="16" t="str">
        <f>IF(OR($F53="Equity - Publicly Traded", $F53="Equity - Private"), IF($A53&lt;&gt;"",IF(IFERROR('6. Position (at entry)'!U53,"")="", "Mandatory: Tab 6",IFERROR('6. Position (at entry)'!U53,"")),""), IF($A53&lt;&gt;"",IF(IFERROR('6. Position (at entry)'!U53,"")="", "",IFERROR('6. Position (at entry)'!U53,"")),""))</f>
        <v/>
      </c>
      <c r="DU53" s="16" t="str">
        <f>IF(OR($F53="Equity - Publicly Traded", $F53="Equity - Private"), IF($A53&lt;&gt;"",IF(IFERROR('6. Position (at entry)'!V53,"")="", "",IFERROR('6. Position (at entry)'!V53,"")),""), IF($A53&lt;&gt;"",IF(IFERROR('6. Position (at entry)'!V53,"")="", "",IFERROR('6. Position (at entry)'!V53,"")),""))</f>
        <v/>
      </c>
      <c r="DV53" s="239" t="str">
        <f>IF(OR($F53="Equity - Publicly Traded", $F53="Equity - Private"), IF($A53&lt;&gt;"",IF(IFERROR('6. Position (at entry)'!W53,"")="", "",IFERROR('6. Position (at entry)'!W53,"")),""), IF($A53&lt;&gt;"",IF(IFERROR('6. Position (at entry)'!W53,"")="", "",IFERROR('6. Position (at entry)'!W53,"")),""))</f>
        <v/>
      </c>
      <c r="DW53" s="239" t="str">
        <f>IF(OR($F53="Equity - Publicly Traded", $F53="Equity - Private"), IF($A53&lt;&gt;"",IF(IFERROR('6. Position (at entry)'!X53,"")="", "",IFERROR('6. Position (at entry)'!X53,"")),""), IF($A53&lt;&gt;"",IF(IFERROR('6. Position (at entry)'!X53,"")="", "",IFERROR('6. Position (at entry)'!X53,"")),""))</f>
        <v/>
      </c>
      <c r="DX53" s="239" t="str">
        <f>IF(OR($F53="Equity - Publicly Traded", $F53="Equity - Private"), IF($A53&lt;&gt;"",IF(IFERROR('6. Position (at entry)'!Y53,"")="", "",IFERROR('6. Position (at entry)'!Y53,"")),""), IF($A53&lt;&gt;"",IF(IFERROR('6. Position (at entry)'!Y53,"")="", "",IFERROR('6. Position (at entry)'!Y53,"")),""))</f>
        <v/>
      </c>
      <c r="DY53" s="360" t="str">
        <f>IF($A53&lt;&gt;"",IF(IFERROR('6. Position (at entry)'!Z53,"")="", "",IFERROR('6. Position (at entry)'!Z53,"")),"")</f>
        <v/>
      </c>
      <c r="DZ53" s="76" t="str">
        <f>IF($A53&lt;&gt;"",IF(IFERROR('6. Position (at entry)'!AA53,"")="", "",IFERROR('6. Position (at entry)'!AA53,"")),"")</f>
        <v/>
      </c>
      <c r="EA53" s="76" t="str">
        <f>IF($A53&lt;&gt;"",IF(IFERROR('6. Position (at entry)'!AB53,"")="", "",IFERROR('6. Position (at entry)'!AB53,"")),"")</f>
        <v/>
      </c>
      <c r="EB53" s="78" t="str">
        <f>IF($A53&lt;&gt;"",IF(IFERROR('6. Position (at entry)'!AC53,"")="", "",IFERROR('6. Position (at entry)'!AC53,"")),"")</f>
        <v/>
      </c>
      <c r="EC53" s="78" t="str">
        <f>IF($A53&lt;&gt;"",IF(IFERROR('6. Position (at entry)'!AD53,"")="", "",IFERROR('6. Position (at entry)'!AD53,"")),"")</f>
        <v/>
      </c>
      <c r="ED53" s="226" t="str">
        <f>IF($A53&lt;&gt;"",IF(IFERROR('6. Position (at entry)'!AE53,"")="", "",IFERROR('6. Position (at entry)'!AE53,"")),"")</f>
        <v/>
      </c>
      <c r="EE53" s="80" t="str">
        <f>IF($A53&lt;&gt;"",IF(IFERROR('6. Position (at entry)'!AF53,"")="", "",IFERROR('6. Position (at entry)'!AF53,"")),"")</f>
        <v/>
      </c>
      <c r="EF53" s="80" t="str">
        <f>IF($A53&lt;&gt;"",IF(IFERROR('6. Position (at entry)'!AG53,"")="", "",IFERROR('6. Position (at entry)'!AG53,"")),"")</f>
        <v/>
      </c>
      <c r="EG53" s="80" t="str">
        <f>IF($A53&lt;&gt;"",IF(IFERROR('6. Position (at entry)'!AH53,"")="", "",IFERROR('6. Position (at entry)'!AH53,"")),"")</f>
        <v/>
      </c>
      <c r="EH53" s="360" t="str">
        <f>IF($A53&lt;&gt;"",IF(IFERROR('6. Position (at entry)'!AI53,"")="", "",IFERROR('6. Position (at entry)'!AI53,"")),"")</f>
        <v/>
      </c>
    </row>
    <row r="54" spans="1:138" ht="15" customHeight="1" x14ac:dyDescent="0.2">
      <c r="A54" s="16" t="str">
        <f>IF(ISBLANK('6. Position (at entry)'!A54), "", '6. Position (at entry)'!A54)</f>
        <v/>
      </c>
      <c r="B54" s="347" t="str">
        <f>IF($A54&lt;&gt;"",IF(IFERROR('6. Position (at entry)'!B54,"")="", "Mandatory: Tab 6",IFERROR('6. Position (at entry)'!B54,"")),"")</f>
        <v/>
      </c>
      <c r="C54" s="16" t="str">
        <f>IF($A54&lt;&gt;"",IF(IFERROR(VLOOKUP($A54, '4. Company (at entry)'!$1:$1048576,2,FALSE),"")="","Mandatory: Tab 4",IFERROR(VLOOKUP($A54, '4. Company (at entry)'!$1:$1048576,2,FALSE),"")), "")</f>
        <v/>
      </c>
      <c r="D54" s="16" t="str">
        <f>IF($A54&lt;&gt;"",IF(IFERROR('7. Position (current_at exit)'!D54,"")="", "Mandatory: Tab 7",IFERROR('7. Position (current_at exit)'!D54,"")),"")</f>
        <v/>
      </c>
      <c r="E54" s="16" t="str">
        <f>IF($A54&lt;&gt;"",IF(IFERROR('7. Position (current_at exit)'!E54,"")="", "Mandatory: Tab 7",IFERROR('7. Position (current_at exit)'!E54,"")),"")</f>
        <v/>
      </c>
      <c r="F54" s="16" t="str">
        <f>IF($A54&lt;&gt;"",IF(IFERROR('6. Position (at entry)'!D54,"")="", "Mandatory: Tab 6",IFERROR('6. Position (at entry)'!D54,"")),"")</f>
        <v/>
      </c>
      <c r="G54" s="16" t="str">
        <f>IF($A54&lt;&gt;"",IF(IFERROR('6. Position (at entry)'!E54,"")="", "Mandatory: Tab 6",IFERROR('6. Position (at entry)'!E54,"")),"")</f>
        <v/>
      </c>
      <c r="H54" s="16" t="str">
        <f>IF($A54&lt;&gt;"",IF(IFERROR('6. Position (at entry)'!F54,"")="", "Mandatory: Tab 6",IFERROR('6. Position (at entry)'!F54,"")),"")</f>
        <v/>
      </c>
      <c r="I54" s="16" t="str">
        <f>IF($A54&lt;&gt;"",IF(IFERROR('6. Position (at entry)'!G54,"")="", "Mandatory: Tab 6",IFERROR('6. Position (at entry)'!G54,"")),"")</f>
        <v/>
      </c>
      <c r="J54" s="16" t="str">
        <f>IF($A54&lt;&gt;"",IF(IFERROR('6. Position (at entry)'!H54,"")="", "Mandatory: Tab 6",IFERROR('6. Position (at entry)'!H54,"")),"")</f>
        <v/>
      </c>
      <c r="K54" s="159" t="str">
        <f>IF($A54&lt;&gt;"",IF(IFERROR('6. Position (at entry)'!I54,"")="", "Mandatory: Tab 6",IFERROR('6. Position (at entry)'!I54,"")),"")</f>
        <v/>
      </c>
      <c r="L54" s="16" t="str">
        <f>IF($A54&lt;&gt;"",IF(IFERROR('6. Position (at entry)'!J54,"")="", "Mandatory: Tab 6",IFERROR('6. Position (at entry)'!J54,"")),"")</f>
        <v/>
      </c>
      <c r="M54" s="16" t="str">
        <f>IF($A54&lt;&gt;"",IF(IFERROR('6. Position (at entry)'!K54,"")="", "Mandatory: Tab 6",IFERROR('6. Position (at entry)'!K54,"")),"")</f>
        <v/>
      </c>
      <c r="N54" s="16" t="str">
        <f>IF($A54&lt;&gt;"",IF(IFERROR('6. Position (at entry)'!L54,"")="", "",IFERROR('6. Position (at entry)'!L54,"")),"")</f>
        <v/>
      </c>
      <c r="O54" s="360" t="str">
        <f>IF($A54&lt;&gt;"",IF(IFERROR('6. Position (at entry)'!M54,"")="", "",IFERROR('6. Position (at entry)'!M54,"")),"")</f>
        <v/>
      </c>
      <c r="P54" s="16" t="str">
        <f>IF($A54&lt;&gt;"",IF(IFERROR(VLOOKUP($A54,'5. Company (current_at exit)'!$1:$1048576,3,FALSE),"")="","",IFERROR(VLOOKUP($A54,'5. Company (current_at exit)'!$1:$1048576,3,FALSE),"")), "")</f>
        <v/>
      </c>
      <c r="Q54" s="16" t="str">
        <f>IF($A54&lt;&gt;"",IF(IFERROR(VLOOKUP($A54,'5. Company (current_at exit)'!$1:$1048576,4,FALSE),"")="","",IFERROR(VLOOKUP($A54,'5. Company (current_at exit)'!$1:$1048576,4,FALSE),"")), "")</f>
        <v/>
      </c>
      <c r="R54" s="16" t="str">
        <f>IF($A54&lt;&gt;"",IF(IFERROR(VLOOKUP($A54,'5. Company (current_at exit)'!$1:$1048576,5,FALSE),"")="","",IFERROR(VLOOKUP($A54,'5. Company (current_at exit)'!$1:$1048576,5,FALSE),"")), "")</f>
        <v/>
      </c>
      <c r="S54" s="16" t="str">
        <f>IF($A54&lt;&gt;"",IF(IFERROR(VLOOKUP($A54,'5. Company (current_at exit)'!$1:$1048576,6,FALSE),"")="","",IFERROR(VLOOKUP($A54,'5. Company (current_at exit)'!$1:$1048576,6,FALSE),"")), "")</f>
        <v/>
      </c>
      <c r="T54" s="16" t="str">
        <f>IF($A54&lt;&gt;"",IF(IFERROR(VLOOKUP($A54,'5. Company (current_at exit)'!$1:$1048576,7,FALSE),"")="","Mandatory: Tab 5",IFERROR(VLOOKUP($A54,'5. Company (current_at exit)'!$1:$1048576,7,FALSE),"")), "")</f>
        <v/>
      </c>
      <c r="U54" s="72" t="str">
        <f>IF($A54&lt;&gt;"",IF(IFERROR(VLOOKUP($A54,'5. Company (current_at exit)'!$1:$1048576,8,FALSE),"")="","Mandatory: Tab 5",IFERROR(VLOOKUP($A54,'5. Company (current_at exit)'!$1:$1048576,8,FALSE),"")), "")</f>
        <v/>
      </c>
      <c r="V54" s="16" t="str">
        <f>IF($A54&lt;&gt;"",IF(IFERROR(VLOOKUP($A54,'5. Company (current_at exit)'!$1:$1048576,9,FALSE),"")="","",IFERROR(VLOOKUP($A54,'5. Company (current_at exit)'!$1:$1048576,9,FALSE),"")), "")</f>
        <v/>
      </c>
      <c r="W54" s="16" t="str">
        <f>IF($A54&lt;&gt;"",IF(IFERROR(VLOOKUP($A54,'5. Company (current_at exit)'!$1:$1048576,10,FALSE),"")="","Mandatory: Tab 5",IFERROR(VLOOKUP($A54,'5. Company (current_at exit)'!$1:$1048576,10,FALSE),"")), "")</f>
        <v/>
      </c>
      <c r="X54" s="73" t="str">
        <f>IF($A54&lt;&gt;"",IF(IFERROR(VLOOKUP($A54,'5. Company (current_at exit)'!$1:$1048576,11,FALSE),"")="","Mandatory: Tab 5",IFERROR(VLOOKUP($A54,'5. Company (current_at exit)'!$1:$1048576,11,FALSE),"")), "")</f>
        <v/>
      </c>
      <c r="Y54" s="73" t="str">
        <f>IF($A54&lt;&gt;"",IF(IFERROR(VLOOKUP($A54,'5. Company (current_at exit)'!$1:$1048576,12,FALSE),"")="","",IFERROR(VLOOKUP($A54,'5. Company (current_at exit)'!$1:$1048576,12,FALSE),"")), "")</f>
        <v/>
      </c>
      <c r="Z54" s="73" t="str">
        <f>IF($A54&lt;&gt;"",IF(IFERROR(VLOOKUP($A54,'5. Company (current_at exit)'!$1:$1048576,13,FALSE),"")="","",IFERROR(VLOOKUP($A54,'5. Company (current_at exit)'!$1:$1048576,13,FALSE),"")), "")</f>
        <v/>
      </c>
      <c r="AA54" s="16" t="str">
        <f>IF($A54&lt;&gt;"",IF(IFERROR(VLOOKUP($A54,'5. Company (current_at exit)'!$1:$1048576,14,FALSE),"")="","Mandatory: Tab 5",IFERROR(VLOOKUP($A54,'5. Company (current_at exit)'!$1:$1048576,14,FALSE),"")), "")</f>
        <v/>
      </c>
      <c r="AB54" s="16" t="str">
        <f>IF($A54&lt;&gt;"",IF(IFERROR(VLOOKUP($A54,'5. Company (current_at exit)'!$1:$1048576,15,FALSE),"")="","Mandatory: Tab 5",IFERROR(VLOOKUP($A54,'5. Company (current_at exit)'!$1:$1048576,15,FALSE),"")), "")</f>
        <v/>
      </c>
      <c r="AC54" s="76" t="str">
        <f>IF($A54&lt;&gt;"",IF(IFERROR(VLOOKUP($A54,'5. Company (current_at exit)'!$1:$1048576,16,FALSE),"")="","",IFERROR(VLOOKUP($A54,'5. Company (current_at exit)'!$1:$1048576,16,FALSE),"")), "")</f>
        <v/>
      </c>
      <c r="AD54" s="16" t="str">
        <f>IF($A54&lt;&gt;"",IF(IFERROR(VLOOKUP($A54,'5. Company (current_at exit)'!$1:$1048576,17,FALSE),"")="","",IFERROR(VLOOKUP($A54,'5. Company (current_at exit)'!$1:$1048576,17,FALSE),"")), "")</f>
        <v/>
      </c>
      <c r="AE54" s="401" t="str">
        <f>IF($A54&lt;&gt;"",IF(IFERROR(VLOOKUP($A54,'5. Company (current_at exit)'!$1:$1048576,18,FALSE),"")="","",IFERROR(VLOOKUP($A54,'5. Company (current_at exit)'!$1:$1048576,18,FALSE),"")), "")</f>
        <v/>
      </c>
      <c r="AF54" s="16" t="str">
        <f>IF($A54&lt;&gt;"",IF(IFERROR(VLOOKUP($A54,'5. Company (current_at exit)'!$1:$1048576,19,FALSE),"")="","Mandatory: Tab 5",IFERROR(VLOOKUP($A54,'5. Company (current_at exit)'!$1:$1048576,19,FALSE),"")), "")</f>
        <v/>
      </c>
      <c r="AG54" s="159" t="str">
        <f>IF($AF54="Yes",IF($A54&lt;&gt;"",IF(IFERROR(VLOOKUP($A54,'5. Company (current_at exit)'!$1:$1048576,20,FALSE),"")="","Mandatory: Tab 5",IFERROR(VLOOKUP($A54,'5. Company (current_at exit)'!$1:$1048576,20,FALSE),"")), ""),IF($A54&lt;&gt;"",IF(IFERROR(VLOOKUP($A54,'5. Company (current_at exit)'!$1:$1048576,20,FALSE),"")="","",IFERROR(VLOOKUP($A54,'5. Company (current_at exit)'!$1:$1048576,20,FALSE),"")), ""))</f>
        <v/>
      </c>
      <c r="AH54" s="159" t="str">
        <f>IF($AF54="Yes",IF($A54&lt;&gt;"",IF(IFERROR(VLOOKUP($A54,'5. Company (current_at exit)'!$1:$1048576,21,FALSE),"")="","Mandatory: Tab 5",IFERROR(VLOOKUP($A54,'5. Company (current_at exit)'!$1:$1048576,21,FALSE),"")), ""),IF($A54&lt;&gt;"",IF(IFERROR(VLOOKUP($A54,'5. Company (current_at exit)'!$1:$1048576,21,FALSE),"")="","",IFERROR(VLOOKUP($A54,'5. Company (current_at exit)'!$1:$1048576,21,FALSE),"")), ""))</f>
        <v/>
      </c>
      <c r="AI54" s="69" t="str">
        <f>IF($AF54="Yes",IF($A54&lt;&gt;"",IF(IFERROR(VLOOKUP($A54,'5. Company (current_at exit)'!$1:$1048576,22,FALSE),"")="","Mandatory: Tab 5",IFERROR(VLOOKUP($A54,'5. Company (current_at exit)'!$1:$1048576,22,FALSE),"")), ""),IF($A54&lt;&gt;"",IF(IFERROR(VLOOKUP($A54,'5. Company (current_at exit)'!$1:$1048576,22,FALSE),"")="","",IFERROR(VLOOKUP($A54,'5. Company (current_at exit)'!$1:$1048576,22,FALSE),"")), ""))</f>
        <v/>
      </c>
      <c r="AJ54" s="69" t="str">
        <f>IF($AF54="Yes",IF($A54&lt;&gt;"",IF(IFERROR(VLOOKUP($A54,'5. Company (current_at exit)'!$1:$1048576,23,FALSE),"")="","Mandatory: Tab 5",IFERROR(VLOOKUP($A54,'5. Company (current_at exit)'!$1:$1048576,23,FALSE),"")), ""),IF($A54&lt;&gt;"",IF(IFERROR(VLOOKUP($A54,'5. Company (current_at exit)'!$1:$1048576,23,FALSE),"")="","",IFERROR(VLOOKUP($A54,'5. Company (current_at exit)'!$1:$1048576,23,FALSE),"")), ""))</f>
        <v/>
      </c>
      <c r="AK54" s="159" t="str">
        <f>IF($AF54="Yes",IF($A54&lt;&gt;"",IF(IFERROR(VLOOKUP($A54,'5. Company (current_at exit)'!$1:$1048576,24,FALSE),"")="","",IFERROR(VLOOKUP($A54,'5. Company (current_at exit)'!$1:$1048576,24,FALSE),"")), ""),IF($A54&lt;&gt;"",IF(IFERROR(VLOOKUP($A54,'5. Company (current_at exit)'!$1:$1048576,24,FALSE),"")="","",IFERROR(VLOOKUP($A54,'5. Company (current_at exit)'!$1:$1048576,24,FALSE),"")), ""))</f>
        <v/>
      </c>
      <c r="AL54" s="403" t="str">
        <f>IF($A54&lt;&gt;"",IF(IFERROR(VLOOKUP($A54,'5. Company (current_at exit)'!$1:$1048576,25,FALSE),"")="","",IFERROR(VLOOKUP($A54,'5. Company (current_at exit)'!$1:$1048576,25,FALSE),"")), "")</f>
        <v/>
      </c>
      <c r="AM54" s="17" t="str">
        <f>IF($A54&lt;&gt;"",IF(IFERROR(VLOOKUP($A54,'5. Company (current_at exit)'!$1:$1048576,26,FALSE),"")="","Mandatory: Tab 5",IFERROR(VLOOKUP($A54,'5. Company (current_at exit)'!$1:$1048576,26,FALSE),"")), "")</f>
        <v/>
      </c>
      <c r="AN54" s="17" t="str">
        <f>IF($A54&lt;&gt;"",IF(IFERROR(VLOOKUP($A54,'5. Company (current_at exit)'!$1:$1048576,27,FALSE),"")="","Mandatory: Tab 5",IFERROR(VLOOKUP($A54,'5. Company (current_at exit)'!$1:$1048576,27,FALSE),"")), "")</f>
        <v/>
      </c>
      <c r="AO54" s="17" t="str">
        <f>IF($A54&lt;&gt;"",IF(IFERROR(VLOOKUP($A54,'5. Company (current_at exit)'!$1:$1048576,28,FALSE),"")="","Mandatory: Tab 5",IFERROR(VLOOKUP($A54,'5. Company (current_at exit)'!$1:$1048576,28,FALSE),"")), "")</f>
        <v/>
      </c>
      <c r="AP54" s="17" t="str">
        <f>IF($A54&lt;&gt;"",IF(IFERROR(VLOOKUP($A54,'5. Company (current_at exit)'!$1:$1048576,29,FALSE),"")="","Mandatory: Tab 5",IFERROR(VLOOKUP($A54,'5. Company (current_at exit)'!$1:$1048576,29,FALSE),"")), "")</f>
        <v/>
      </c>
      <c r="AQ54" s="17" t="str">
        <f>IF($A54&lt;&gt;"",IF(IFERROR(VLOOKUP($A54,'5. Company (current_at exit)'!$1:$1048576,30,FALSE),"")="","Mandatory: Tab 5",IFERROR(VLOOKUP($A54,'5. Company (current_at exit)'!$1:$1048576,30,FALSE),"")), "")</f>
        <v/>
      </c>
      <c r="AR54" s="17" t="str">
        <f>IF($A54&lt;&gt;"",IF(IFERROR(VLOOKUP($A54,'5. Company (current_at exit)'!$1:$1048576,31,FALSE),"")="","Mandatory: Tab 5",IFERROR(VLOOKUP($A54,'5. Company (current_at exit)'!$1:$1048576,31,FALSE),"")), "")</f>
        <v/>
      </c>
      <c r="AS54" s="17" t="str">
        <f>IF($A54&lt;&gt;"",IF(IFERROR(VLOOKUP($A54,'5. Company (current_at exit)'!$1:$1048576,32,FALSE),"")="","Mandatory: Tab 5",IFERROR(VLOOKUP($A54,'5. Company (current_at exit)'!$1:$1048576,32,FALSE),"")), "")</f>
        <v/>
      </c>
      <c r="AT54" s="17" t="str">
        <f>IF($A54&lt;&gt;"",IF(IFERROR(VLOOKUP($A54,'5. Company (current_at exit)'!$1:$1048576,33,FALSE),"")="","Mandatory: Tab 5",IFERROR(VLOOKUP($A54,'5. Company (current_at exit)'!$1:$1048576,33,FALSE),"")), "")</f>
        <v/>
      </c>
      <c r="AU54" s="17" t="str">
        <f>IF($A54&lt;&gt;"",IF(IFERROR(VLOOKUP($A54,'5. Company (current_at exit)'!$1:$1048576,34,FALSE),"")="","",IFERROR(VLOOKUP($A54,'5. Company (current_at exit)'!$1:$1048576,34,FALSE),"")), "")</f>
        <v/>
      </c>
      <c r="AV54" s="241" t="str">
        <f>IF($A54&lt;&gt;"",IF(IFERROR(VLOOKUP($A54,'5. Company (current_at exit)'!$1:$1048576,35,FALSE),"")="","",IFERROR(VLOOKUP($A54,'5. Company (current_at exit)'!$1:$1048576,35,FALSE),"")), "")</f>
        <v/>
      </c>
      <c r="AW54" s="17" t="str">
        <f>IF($D54="Fully Exited",IF($A54&lt;&gt;"",IF(IFERROR(VLOOKUP($A54,'5. Company (current_at exit)'!$1:$1048576,36,FALSE),"")="","",IFERROR(VLOOKUP($A54,'5. Company (current_at exit)'!$1:$1048576,36,FALSE),"")), ""),IF($A54&lt;&gt;"",IF(IFERROR(VLOOKUP($A54,'5. Company (current_at exit)'!$1:$1048576,36,FALSE),"")="","",IFERROR(VLOOKUP($A54,'5. Company (current_at exit)'!$1:$1048576,36,FALSE),"")), ""))</f>
        <v/>
      </c>
      <c r="AX54" s="239" t="str">
        <f>IF($A54&lt;&gt;"",IF(IFERROR(VLOOKUP($A54,'5. Company (current_at exit)'!$1:$1048576,37,FALSE),"")="","",IFERROR(VLOOKUP($A54,'5. Company (current_at exit)'!$1:$1048576,37,FALSE),"")), "")</f>
        <v/>
      </c>
      <c r="AY54" s="204" t="str">
        <f>IF($A54&lt;&gt;"",IF(IFERROR(VLOOKUP($A54,'5. Company (current_at exit)'!$1:$1048576,38,FALSE),"")="","",IFERROR(VLOOKUP($A54,'5. Company (current_at exit)'!$1:$1048576,38,FALSE),"")), "")</f>
        <v/>
      </c>
      <c r="AZ54" s="244" t="str">
        <f>IF($A54&lt;&gt;"",IF(IFERROR(VLOOKUP($A54,'5. Company (current_at exit)'!$1:$1048576,39,FALSE),"")="","",IFERROR(VLOOKUP($A54,'5. Company (current_at exit)'!$1:$1048576,39,FALSE),"")), "")</f>
        <v/>
      </c>
      <c r="BA54" s="244" t="str">
        <f>IF($A54&lt;&gt;"",IF(IFERROR(VLOOKUP($A54,'5. Company (current_at exit)'!$1:$1048576,40,FALSE),"")="","",IFERROR(VLOOKUP($A54,'5. Company (current_at exit)'!$1:$1048576,40,FALSE),"")), "")</f>
        <v/>
      </c>
      <c r="BB54" s="244" t="str">
        <f>IF($A54&lt;&gt;"",IF(IFERROR(VLOOKUP($A54,'5. Company (current_at exit)'!$1:$1048576,41,FALSE),"")="","",IFERROR(VLOOKUP($A54,'5. Company (current_at exit)'!$1:$1048576,41,FALSE),"")), "")</f>
        <v/>
      </c>
      <c r="BC54" s="76" t="str">
        <f>IF($A54&lt;&gt;"",IF(IFERROR(VLOOKUP($A54,'5. Company (current_at exit)'!$1:$1048576,42,FALSE),"")="","",IFERROR(VLOOKUP($A54,'5. Company (current_at exit)'!$1:$1048576,42,FALSE),"")), "")</f>
        <v/>
      </c>
      <c r="BD54" s="76" t="str">
        <f>IF($A54&lt;&gt;"",IF(IFERROR(VLOOKUP($A54,'5. Company (current_at exit)'!$1:$1048576,43,FALSE),"")="","",IFERROR(VLOOKUP($A54,'5. Company (current_at exit)'!$1:$1048576,43,FALSE),"")), "")</f>
        <v/>
      </c>
      <c r="BE54" s="239" t="str">
        <f>IF($A54&lt;&gt;"",IF(IFERROR(VLOOKUP($A54,'5. Company (current_at exit)'!$1:$1048576,44,FALSE),"")="","",IFERROR(VLOOKUP($A54,'5. Company (current_at exit)'!$1:$1048576,44,FALSE),"")), "")</f>
        <v/>
      </c>
      <c r="BF54" s="239" t="str">
        <f>IF($A54&lt;&gt;"",IF(IFERROR(VLOOKUP($A54,'5. Company (current_at exit)'!$1:$1048576,45,FALSE),"")="","",IFERROR(VLOOKUP($A54,'5. Company (current_at exit)'!$1:$1048576,45,FALSE),"")), "")</f>
        <v/>
      </c>
      <c r="BG54" s="239" t="str">
        <f>IF($A54&lt;&gt;"",IF(IFERROR(VLOOKUP($A54,'5. Company (current_at exit)'!$1:$1048576,46,FALSE),"")="","",IFERROR(VLOOKUP($A54,'5. Company (current_at exit)'!$1:$1048576,46,FALSE),"")), "")</f>
        <v/>
      </c>
      <c r="BH54" s="239" t="str">
        <f>IF($A54&lt;&gt;"",IF(IFERROR(VLOOKUP($A54,'5. Company (current_at exit)'!$1:$1048576,47,FALSE),"")="","",IFERROR(VLOOKUP($A54,'5. Company (current_at exit)'!$1:$1048576,47,FALSE),"")), "")</f>
        <v/>
      </c>
      <c r="BI54" s="239" t="str">
        <f>IF($A54&lt;&gt;"",IF(IFERROR(VLOOKUP($A54,'5. Company (current_at exit)'!$1:$1048576,48,FALSE),"")="","",IFERROR(VLOOKUP($A54,'5. Company (current_at exit)'!$1:$1048576,48,FALSE),"")), "")</f>
        <v/>
      </c>
      <c r="BJ54" s="360" t="str">
        <f>IF($A54&lt;&gt;"",IF(IFERROR(VLOOKUP($A54,'5. Company (current_at exit)'!$1:$1048576,49,FALSE),"")="","",IFERROR(VLOOKUP($A54,'5. Company (current_at exit)'!$1:$1048576,49,FALSE),"")), "")</f>
        <v/>
      </c>
      <c r="BK54" s="76" t="str">
        <f>IF($A54&lt;&gt;"",IF(IFERROR(VLOOKUP($A54,'5. Company (current_at exit)'!$1:$1048576,50,FALSE),"")="","Mandatory: Tab 5",IFERROR(VLOOKUP($A54,'5. Company (current_at exit)'!$1:$1048576,50,FALSE),"")), "")</f>
        <v/>
      </c>
      <c r="BL54" s="483" t="str">
        <f>IF($A54&lt;&gt;"",IF(IFERROR(VLOOKUP($A54,'5. Company (current_at exit)'!$1:$1048576,51,FALSE),"")="","Mandatory: Tab 5",IFERROR(VLOOKUP($A54,'5. Company (current_at exit)'!$1:$1048576,51,FALSE),"")), "")</f>
        <v/>
      </c>
      <c r="BM54" s="483" t="str">
        <f>IF($A54&lt;&gt;"",IF(IFERROR(VLOOKUP($A54,'5. Company (current_at exit)'!$1:$1048576,52,FALSE),"")="","Mandatory: Tab 5",IFERROR(VLOOKUP($A54,'5. Company (current_at exit)'!$1:$1048576,52,FALSE),"")), "")</f>
        <v/>
      </c>
      <c r="BN54" s="483" t="str">
        <f>IF($A54&lt;&gt;"",IF(IFERROR(VLOOKUP($A54,'5. Company (current_at exit)'!$1:$1048576,53,FALSE),"")="","Mandatory: Tab 5",IFERROR(VLOOKUP($A54,'5. Company (current_at exit)'!$1:$1048576,53,FALSE),"")), "")</f>
        <v/>
      </c>
      <c r="BO54" s="360" t="str">
        <f>IF($A54&lt;&gt;"",IF(IFERROR(VLOOKUP($A54,'5. Company (current_at exit)'!$1:$1048576,54,FALSE),"")="","",IFERROR(VLOOKUP($A54,'5. Company (current_at exit)'!$1:$1048576,54,FALSE),"")), "")</f>
        <v/>
      </c>
      <c r="BP54" s="17" t="str">
        <f>IF($A54&lt;&gt;"",IF(IFERROR(VLOOKUP($A54, '4. Company (at entry)'!$1:$1048576,3,FALSE),"")="","Mandatory: Tab 4",IFERROR(VLOOKUP($A54, '4. Company (at entry)'!$1:$1048576,3,FALSE),"")), "")</f>
        <v/>
      </c>
      <c r="BQ54" s="17" t="str">
        <f>IF($A54&lt;&gt;"",IF(IFERROR(VLOOKUP($A54, '4. Company (at entry)'!$1:$1048576,4,FALSE),"")="","Mandatory: Tab 4",IFERROR(VLOOKUP($A54, '4. Company (at entry)'!$1:$1048576,4,FALSE),"")), "")</f>
        <v/>
      </c>
      <c r="BR54" s="17" t="str">
        <f>IF($A54&lt;&gt;"",IF(IFERROR(VLOOKUP($A54, '4. Company (at entry)'!$1:$1048576,5,FALSE),"")="","Mandatory: Tab 4",IFERROR(VLOOKUP($A54, '4. Company (at entry)'!$1:$1048576,5,FALSE),"")), "")</f>
        <v/>
      </c>
      <c r="BS54" s="17" t="str">
        <f>IF($A54&lt;&gt;"",IF(IFERROR(VLOOKUP($A54, '4. Company (at entry)'!$1:$1048576,6,FALSE),"")="","Mandatory: Tab 4",IFERROR(VLOOKUP($A54, '4. Company (at entry)'!$1:$1048576,6,FALSE),"")), "")</f>
        <v/>
      </c>
      <c r="BT54" s="17" t="str">
        <f>IF($A54&lt;&gt;"",IF(IFERROR(VLOOKUP($A54, '4. Company (at entry)'!$1:$1048576,7,FALSE),"")="","Mandatory: Tab 4",IFERROR(VLOOKUP($A54, '4. Company (at entry)'!$1:$1048576,7,FALSE),"")), "")</f>
        <v/>
      </c>
      <c r="BU54" s="17" t="str">
        <f>IF($A54&lt;&gt;"",IF(IFERROR(VLOOKUP($A54, '4. Company (at entry)'!$1:$1048576,8,FALSE),"")="","Mandatory: Tab 4",IFERROR(VLOOKUP($A54, '4. Company (at entry)'!$1:$1048576,8,FALSE),"")), "")</f>
        <v/>
      </c>
      <c r="BV54" s="17" t="str">
        <f>IF($A54&lt;&gt;"",IF(IFERROR(VLOOKUP($A54, '4. Company (at entry)'!$1:$1048576,9,FALSE),"")="","Mandatory: Tab 4",IFERROR(VLOOKUP($A54, '4. Company (at entry)'!$1:$1048576,9,FALSE),"")), "")</f>
        <v/>
      </c>
      <c r="BW54" s="17" t="str">
        <f>IF($A54&lt;&gt;"",IF(IFERROR(VLOOKUP($A54, '4. Company (at entry)'!$1:$1048576,10,FALSE),"")="","",IFERROR(VLOOKUP($A54, '4. Company (at entry)'!$1:$1048576,10,FALSE),"")), "")</f>
        <v/>
      </c>
      <c r="BX54" s="208" t="str">
        <f>IF($A54&lt;&gt;"",IF(IFERROR(VLOOKUP($A54, '4. Company (at entry)'!$1:$1048576,11,FALSE),"")="","",IFERROR(VLOOKUP($A54, '4. Company (at entry)'!$1:$1048576,11,FALSE),"")), "")</f>
        <v/>
      </c>
      <c r="BY54" s="17" t="str">
        <f>IF($A54&lt;&gt;"",IF(IFERROR(VLOOKUP($A54, '4. Company (at entry)'!$1:$1048576,12,FALSE),"")="","",IFERROR(VLOOKUP($A54, '4. Company (at entry)'!$1:$1048576,12,FALSE),"")), "")</f>
        <v/>
      </c>
      <c r="BZ54" s="360" t="str">
        <f>IF($A54&lt;&gt;"",IF(IFERROR(VLOOKUP($A54, '4. Company (at entry)'!$1:$1048576,13,FALSE),"")="","",IFERROR(VLOOKUP($A54, '4. Company (at entry)'!$1:$1048576,13,FALSE),"")), "")</f>
        <v/>
      </c>
      <c r="CA54" s="17" t="str">
        <f>IF($A54&lt;&gt;"",IF(IFERROR('7. Position (current_at exit)'!F54,"")="", "Mandatory: Tab 7",IFERROR('7. Position (current_at exit)'!F54,"")),"")</f>
        <v/>
      </c>
      <c r="CB54" s="17" t="str">
        <f>IF($D54&lt;&gt;"Pending, Subsequently Closed",IF($A54&lt;&gt;"",IF(IFERROR('7. Position (current_at exit)'!G54,"")="", "Mandatory: Tab 7",IFERROR('7. Position (current_at exit)'!G54,"")),""), IF($A54&lt;&gt;"",IF(IFERROR('7. Position (current_at exit)'!G54,"")="", "",IFERROR('7. Position (current_at exit)'!G54,"")),""))</f>
        <v/>
      </c>
      <c r="CC54" s="17" t="str">
        <f>IF($D54&lt;&gt;"Pending, Subsequently Closed",IF($A54&lt;&gt;"",IF(IFERROR('7. Position (current_at exit)'!H54,"")="", "Mandatory: Tab 7",IFERROR('7. Position (current_at exit)'!H54,"")),""), IF($A54&lt;&gt;"",IF(IFERROR('7. Position (current_at exit)'!H54,"")="", "",IFERROR('7. Position (current_at exit)'!H54,"")),""))</f>
        <v/>
      </c>
      <c r="CD54" s="17" t="str">
        <f>IF($D54&lt;&gt;"Pending, Subsequently Closed",IF($A54&lt;&gt;"",IF(IFERROR('7. Position (current_at exit)'!I54,"")="", "Mandatory: Tab 7",IFERROR('7. Position (current_at exit)'!I54,"")),""), IF($A54&lt;&gt;"",IF(IFERROR('7. Position (current_at exit)'!I54,"")="", "",IFERROR('7. Position (current_at exit)'!I54,"")),""))</f>
        <v/>
      </c>
      <c r="CE54" s="17" t="str">
        <f>IF($D54&lt;&gt;"Pending, Subsequently Closed",IF($A54&lt;&gt;"",IF(IFERROR('7. Position (current_at exit)'!J54,"")="", "Mandatory: Tab 7",IFERROR('7. Position (current_at exit)'!J54,"")),""), IF($A54&lt;&gt;"",IF(IFERROR('7. Position (current_at exit)'!J54,"")="", "",IFERROR('7. Position (current_at exit)'!J54,"")),""))</f>
        <v/>
      </c>
      <c r="CF54" s="208" t="str">
        <f>IF($D54&lt;&gt;"Pending, Subsequently Closed",IF($A54&lt;&gt;"",IF(IFERROR('7. Position (current_at exit)'!K54,"")="", "Mandatory: Tab 7",IFERROR('7. Position (current_at exit)'!K54,"")),""), IF($A54&lt;&gt;"",IF(IFERROR('7. Position (current_at exit)'!K54,"")="", "",IFERROR('7. Position (current_at exit)'!K54,"")),""))</f>
        <v/>
      </c>
      <c r="CG54" s="186" t="str">
        <f>IF($D54&lt;&gt;"Pending, Subsequently Closed",IF($A54&lt;&gt;"",IF(IFERROR('7. Position (current_at exit)'!L54,"")="", "Mandatory: Tab 7",IFERROR('7. Position (current_at exit)'!L54,"")),""), IF($A54&lt;&gt;"",IF(IFERROR('7. Position (current_at exit)'!L54,"")="", "",IFERROR('7. Position (current_at exit)'!L54,"")),""))</f>
        <v/>
      </c>
      <c r="CH54" s="186" t="str">
        <f>IF($D54&lt;&gt;"Pending, Subsequently Closed",IF($A54&lt;&gt;"",IF(IFERROR('7. Position (current_at exit)'!M54,"")="", "Mandatory: Tab 7",IFERROR('7. Position (current_at exit)'!M54,"")),""), IF($A54&lt;&gt;"",IF(IFERROR('7. Position (current_at exit)'!M54,"")="", "",IFERROR('7. Position (current_at exit)'!M54,"")),""))</f>
        <v/>
      </c>
      <c r="CI54" s="186" t="str">
        <f>IF($D54&lt;&gt;"Pending, Subsequently Closed",IF($A54&lt;&gt;"",IF(IFERROR('7. Position (current_at exit)'!N54,"")="", "Mandatory: Tab 7",IFERROR('7. Position (current_at exit)'!N54,"")),""), IF($A54&lt;&gt;"",IF(IFERROR('7. Position (current_at exit)'!N54,"")="", "",IFERROR('7. Position (current_at exit)'!N54,"")),""))</f>
        <v/>
      </c>
      <c r="CJ54" s="408" t="str">
        <f>IF($D54&lt;&gt;"Pending, Subsequently Closed",IF($A54&lt;&gt;"",IF(IFERROR('7. Position (current_at exit)'!O54,"")="", "Mandatory: Tab 7",IFERROR('7. Position (current_at exit)'!O54,"")),""), IF($A54&lt;&gt;"",IF(IFERROR('7. Position (current_at exit)'!O54,"")="", "",IFERROR('7. Position (current_at exit)'!O54,"")),""))</f>
        <v/>
      </c>
      <c r="CK54" s="408" t="str">
        <f>IF($D54&lt;&gt;"Pending, Subsequently Closed",IF($A54&lt;&gt;"",IF(IFERROR('7. Position (current_at exit)'!P54,"")="", "Mandatory: Tab 7",IFERROR('7. Position (current_at exit)'!P54,"")),""), IF($A54&lt;&gt;"",IF(IFERROR('7. Position (current_at exit)'!P54,"")="", "",IFERROR('7. Position (current_at exit)'!P54,"")),""))</f>
        <v/>
      </c>
      <c r="CL54" s="360" t="str">
        <f>IF($A54&lt;&gt;"",IF(IFERROR('7. Position (current_at exit)'!Q54,"")="", "",IFERROR('7. Position (current_at exit)'!Q54,"")),"")</f>
        <v/>
      </c>
      <c r="CM54" s="18" t="str">
        <f>IF($F54&lt;&gt;"Debt",IF($A54&lt;&gt;"",IF(IFERROR('7. Position (current_at exit)'!R54,"")="", "Mandatory: Tab 7",IFERROR('7. Position (current_at exit)'!R54,"")),""), IF($A54&lt;&gt;"",IF(IFERROR('7. Position (current_at exit)'!R54,"")="", "",IFERROR('7. Position (current_at exit)'!R54,"")),""))</f>
        <v/>
      </c>
      <c r="CN54" s="18" t="str">
        <f>IF($F54&lt;&gt;"Debt",IF($A54&lt;&gt;"",IF(IFERROR('7. Position (current_at exit)'!S54,"")="", "Mandatory: Tab 7",IFERROR('7. Position (current_at exit)'!S54,"")),""), IF($A54&lt;&gt;"",IF(IFERROR('7. Position (current_at exit)'!S54,"")="", "",IFERROR('7. Position (current_at exit)'!S54,"")),""))</f>
        <v/>
      </c>
      <c r="CO54" s="17" t="str">
        <f>IF($F54&lt;&gt;"Debt",IF($A54&lt;&gt;"",IF(IFERROR('7. Position (current_at exit)'!T54,"")="", "Mandatory: Tab 7",IFERROR('7. Position (current_at exit)'!T54,"")),""), IF($A54&lt;&gt;"",IF(IFERROR('7. Position (current_at exit)'!T54,"")="", "",IFERROR('7. Position (current_at exit)'!T54,"")),""))</f>
        <v/>
      </c>
      <c r="CP54" s="17" t="str">
        <f>IF($A54&lt;&gt;"",IF(IFERROR('7. Position (current_at exit)'!U54,"")="", "Mandatory: Tab 7",IFERROR('7. Position (current_at exit)'!U54,"")),"")</f>
        <v/>
      </c>
      <c r="CQ54" s="17" t="str">
        <f>IF($F54&lt;&gt;"Debt",IF($A54&lt;&gt;"",IF(IFERROR('7. Position (current_at exit)'!V54,"")="", "Mandatory: Tab 7",IFERROR('7. Position (current_at exit)'!V54,"")),""), IF($A54&lt;&gt;"",IF(IFERROR('7. Position (current_at exit)'!V54,"")="", "",IFERROR('7. Position (current_at exit)'!V54,"")),""))</f>
        <v/>
      </c>
      <c r="CR54" s="16" t="str">
        <f>IF($F54&lt;&gt;"Debt",IF($A54&lt;&gt;"",IF(IFERROR('7. Position (current_at exit)'!W54,"")="", "",IFERROR('7. Position (current_at exit)'!W54,"")),""), IF($A54&lt;&gt;"",IF(IFERROR('7. Position (current_at exit)'!W54,"")="", "",IFERROR('7. Position (current_at exit)'!W54,"")),""))</f>
        <v/>
      </c>
      <c r="CS54" s="80" t="str">
        <f>IF($A54&lt;&gt;"",IF(IFERROR('7. Position (current_at exit)'!X54,"")="", "",IFERROR('7. Position (current_at exit)'!X54,"")),"")</f>
        <v/>
      </c>
      <c r="CT54" s="360" t="str">
        <f>IF($A54&lt;&gt;"",IF(IFERROR('7. Position (current_at exit)'!Y54,"")="", "",IFERROR('7. Position (current_at exit)'!Y54,"")),"")</f>
        <v/>
      </c>
      <c r="CU54" s="159" t="str">
        <f>IF(OR($D54="Fully Exited, No Escrow", $D54="Fully Exited, Escrow Pending", $D54="Fully Exited, Subsequently Closed"), IF($A54&lt;&gt;"",IF(IFERROR('7. Position (current_at exit)'!Z54,"")="", "Mandatory: Tab 7",IFERROR('7. Position (current_at exit)'!Z54,"")),""), IF($A54&lt;&gt;"",IF(IFERROR('7. Position (current_at exit)'!Z54,"")="", "",IFERROR('7. Position (current_at exit)'!Z54,"")),""))</f>
        <v/>
      </c>
      <c r="CV54" s="159" t="str">
        <f>IF(OR($D54="Fully Exited, No Escrow", $D54="Fully Exited, Escrow Pending", $D54="Fully Exited, Subsequently Closed"), IF($A54&lt;&gt;"",IF(IFERROR('7. Position (current_at exit)'!AA54,"")="", "Mandatory: Tab 7",IFERROR('7. Position (current_at exit)'!AA54,"")),""), IF($A54&lt;&gt;"",IF(IFERROR('7. Position (current_at exit)'!AA54,"")="", "",IFERROR('7. Position (current_at exit)'!AA54,"")),""))</f>
        <v/>
      </c>
      <c r="CW54" s="16" t="str">
        <f>IF($D54="Fully Exited",IF($A54&lt;&gt;"",IF(IFERROR('7. Position (current_at exit)'!AB54,"")="", "",IFERROR('7. Position (current_at exit)'!AB54,"")),""), IF($A54&lt;&gt;"",IF(IFERROR('7. Position (current_at exit)'!AB54,"")="", "",IFERROR('7. Position (current_at exit)'!AB54,"")),""))</f>
        <v/>
      </c>
      <c r="CX54" s="360" t="str">
        <f>IF($A54&lt;&gt;"",IF(IFERROR('7. Position (current_at exit)'!AC54,"")="", "",IFERROR('7. Position (current_at exit)'!AC54,"")),"")</f>
        <v/>
      </c>
      <c r="CY54" s="16" t="str">
        <f>IF($D54&lt;&gt;"Pending, Subsequently Closed",IF($A54&lt;&gt;"",IF(IFERROR('7. Position (current_at exit)'!AD54,"")="", "Mandatory: Tab 7",IFERROR('7. Position (current_at exit)'!AD54,"")),""), IF($A54&lt;&gt;"",IF(IFERROR('7. Position (current_at exit)'!AD54,"")="", "",IFERROR('7. Position (current_at exit)'!AD54,"")),""))</f>
        <v/>
      </c>
      <c r="CZ54" s="187" t="str">
        <f>IF($A54&lt;&gt;"",IF(IFERROR('7. Position (current_at exit)'!AE54,"")="", "",IFERROR('7. Position (current_at exit)'!AE54,"")),"")</f>
        <v/>
      </c>
      <c r="DA54" s="76" t="str">
        <f>IF($A54&lt;&gt;"",IF(IFERROR('7. Position (current_at exit)'!AF54,"")="", "",IFERROR('7. Position (current_at exit)'!AF54,"")),"")</f>
        <v/>
      </c>
      <c r="DB54" s="239" t="str">
        <f>IF($A54&lt;&gt;"",IF(IFERROR('7. Position (current_at exit)'!AG54,"")="", "",IFERROR('7. Position (current_at exit)'!AG54,"")),"")</f>
        <v/>
      </c>
      <c r="DC54" s="165" t="str">
        <f>IF($A54&lt;&gt;"",IF(IFERROR('7. Position (current_at exit)'!AH54,"")="", "",IFERROR('7. Position (current_at exit)'!AH54,"")),"")</f>
        <v/>
      </c>
      <c r="DD54" s="165" t="str">
        <f>IF($A54&lt;&gt;"",IF(IFERROR('7. Position (current_at exit)'!AI54,"")="", "",IFERROR('7. Position (current_at exit)'!AI54,"")),"")</f>
        <v/>
      </c>
      <c r="DE54" s="360" t="str">
        <f>IF($A54&lt;&gt;"",IF(IFERROR('7. Position (current_at exit)'!AJ54,"")="", "",IFERROR('7. Position (current_at exit)'!AJ54,"")),"")</f>
        <v/>
      </c>
      <c r="DF54" s="16" t="str">
        <f>IF($A54&lt;&gt;"",IF(IFERROR('7. Position (current_at exit)'!AK54,"")="", "",IFERROR('7. Position (current_at exit)'!AK54,"")),"")</f>
        <v/>
      </c>
      <c r="DG54" s="187" t="str">
        <f>IF($A54&lt;&gt;"",IF(IFERROR('7. Position (current_at exit)'!AL54,"")="", "",IFERROR('7. Position (current_at exit)'!AL54,"")),"")</f>
        <v/>
      </c>
      <c r="DH54" s="76" t="str">
        <f>IF($A54&lt;&gt;"",IF(IFERROR('7. Position (current_at exit)'!AM54,"")="", "",IFERROR('7. Position (current_at exit)'!AM54,"")),"")</f>
        <v/>
      </c>
      <c r="DI54" s="239" t="str">
        <f>IF($A54&lt;&gt;"",IF(IFERROR('7. Position (current_at exit)'!AN54,"")="", "",IFERROR('7. Position (current_at exit)'!AN54,"")),"")</f>
        <v/>
      </c>
      <c r="DJ54" s="165" t="str">
        <f>IF($A54&lt;&gt;"",IF(IFERROR('7. Position (current_at exit)'!AO54,"")="", "",IFERROR('7. Position (current_at exit)'!AO54,"")),"")</f>
        <v/>
      </c>
      <c r="DK54" s="165" t="str">
        <f>IF($A54&lt;&gt;"",IF(IFERROR('7. Position (current_at exit)'!AP54,"")="", "",IFERROR('7. Position (current_at exit)'!AP54,"")),"")</f>
        <v/>
      </c>
      <c r="DL54" s="360" t="str">
        <f>IF($A54&lt;&gt;"",IF(IFERROR('7. Position (current_at exit)'!AQ54,"")="", "",IFERROR('7. Position (current_at exit)'!AQ54,"")),"")</f>
        <v/>
      </c>
      <c r="DM54" s="17" t="str">
        <f>IF(OR($F54="Equity - Publicly Traded", $F54="Equity - Private"), IF($A54&lt;&gt;"",IF(IFERROR('6. Position (at entry)'!N54,"")="", "Mandatory: Tab 6",IFERROR('6. Position (at entry)'!N54,"")),""), IF($A54&lt;&gt;"",IF(IFERROR('6. Position (at entry)'!N54,"")="", "",IFERROR('6. Position (at entry)'!N54,"")),""))</f>
        <v/>
      </c>
      <c r="DN54" s="17" t="str">
        <f>IF(OR($F54="Equity - Publicly Traded", $F54="Equity - Private"), IF($A54&lt;&gt;"",IF(IFERROR('6. Position (at entry)'!O54,"")="", "Mandatory: Tab 6",IFERROR('6. Position (at entry)'!O54,"")),""), IF($A54&lt;&gt;"",IF(IFERROR('6. Position (at entry)'!O54,"")="", "",IFERROR('6. Position (at entry)'!O54,"")),""))</f>
        <v/>
      </c>
      <c r="DO54" s="17" t="str">
        <f>IF(OR($F54="Equity - Publicly Traded", $F54="Equity - Private"), IF($A54&lt;&gt;"",IF(IFERROR('6. Position (at entry)'!P54,"")="", "Mandatory: Tab 6",IFERROR('6. Position (at entry)'!P54,"")),""), IF($A54&lt;&gt;"",IF(IFERROR('6. Position (at entry)'!P54,"")="", "",IFERROR('6. Position (at entry)'!P54,"")),""))</f>
        <v/>
      </c>
      <c r="DP54" s="17" t="str">
        <f>IF(OR($F54="Equity - Publicly Traded", $F54="Equity - Private"), IF($A54&lt;&gt;"",IF(IFERROR('6. Position (at entry)'!Q54,"")="", "Mandatory: Tab 6",IFERROR('6. Position (at entry)'!Q54,"")),""), IF($A54&lt;&gt;"",IF(IFERROR('6. Position (at entry)'!Q54,"")="", "",IFERROR('6. Position (at entry)'!Q54,"")),""))</f>
        <v/>
      </c>
      <c r="DQ54" s="18" t="str">
        <f>IF(OR($F54="Equity - Publicly Traded", $F54="Equity - Private"), IF($A54&lt;&gt;"",IF(IFERROR('6. Position (at entry)'!R54,"")="", "Mandatory: Tab 6",IFERROR('6. Position (at entry)'!R54,"")),""), IF($A54&lt;&gt;"",IF(IFERROR('6. Position (at entry)'!R54,"")="", "",IFERROR('6. Position (at entry)'!R54,"")),""))</f>
        <v/>
      </c>
      <c r="DR54" s="18" t="str">
        <f>IF(OR($F54="Equity - Publicly Traded", $F54="Equity - Private"), IF($A54&lt;&gt;"",IF(IFERROR('6. Position (at entry)'!S54,"")="", "Mandatory: Tab 6",IFERROR('6. Position (at entry)'!S54,"")),""), IF($A54&lt;&gt;"",IF(IFERROR('6. Position (at entry)'!S54,"")="", "",IFERROR('6. Position (at entry)'!S54,"")),""))</f>
        <v/>
      </c>
      <c r="DS54" s="17" t="str">
        <f>IF(OR($F54="Equity - Publicly Traded", $F54="Equity - Private"), IF($A54&lt;&gt;"",IF(IFERROR('6. Position (at entry)'!T54,"")="", "Mandatory: Tab 6",IFERROR('6. Position (at entry)'!T54,"")),""), IF($A54&lt;&gt;"",IF(IFERROR('6. Position (at entry)'!T54,"")="", "",IFERROR('6. Position (at entry)'!T54,"")),""))</f>
        <v/>
      </c>
      <c r="DT54" s="16" t="str">
        <f>IF(OR($F54="Equity - Publicly Traded", $F54="Equity - Private"), IF($A54&lt;&gt;"",IF(IFERROR('6. Position (at entry)'!U54,"")="", "Mandatory: Tab 6",IFERROR('6. Position (at entry)'!U54,"")),""), IF($A54&lt;&gt;"",IF(IFERROR('6. Position (at entry)'!U54,"")="", "",IFERROR('6. Position (at entry)'!U54,"")),""))</f>
        <v/>
      </c>
      <c r="DU54" s="16" t="str">
        <f>IF(OR($F54="Equity - Publicly Traded", $F54="Equity - Private"), IF($A54&lt;&gt;"",IF(IFERROR('6. Position (at entry)'!V54,"")="", "",IFERROR('6. Position (at entry)'!V54,"")),""), IF($A54&lt;&gt;"",IF(IFERROR('6. Position (at entry)'!V54,"")="", "",IFERROR('6. Position (at entry)'!V54,"")),""))</f>
        <v/>
      </c>
      <c r="DV54" s="239" t="str">
        <f>IF(OR($F54="Equity - Publicly Traded", $F54="Equity - Private"), IF($A54&lt;&gt;"",IF(IFERROR('6. Position (at entry)'!W54,"")="", "",IFERROR('6. Position (at entry)'!W54,"")),""), IF($A54&lt;&gt;"",IF(IFERROR('6. Position (at entry)'!W54,"")="", "",IFERROR('6. Position (at entry)'!W54,"")),""))</f>
        <v/>
      </c>
      <c r="DW54" s="239" t="str">
        <f>IF(OR($F54="Equity - Publicly Traded", $F54="Equity - Private"), IF($A54&lt;&gt;"",IF(IFERROR('6. Position (at entry)'!X54,"")="", "",IFERROR('6. Position (at entry)'!X54,"")),""), IF($A54&lt;&gt;"",IF(IFERROR('6. Position (at entry)'!X54,"")="", "",IFERROR('6. Position (at entry)'!X54,"")),""))</f>
        <v/>
      </c>
      <c r="DX54" s="239" t="str">
        <f>IF(OR($F54="Equity - Publicly Traded", $F54="Equity - Private"), IF($A54&lt;&gt;"",IF(IFERROR('6. Position (at entry)'!Y54,"")="", "",IFERROR('6. Position (at entry)'!Y54,"")),""), IF($A54&lt;&gt;"",IF(IFERROR('6. Position (at entry)'!Y54,"")="", "",IFERROR('6. Position (at entry)'!Y54,"")),""))</f>
        <v/>
      </c>
      <c r="DY54" s="360" t="str">
        <f>IF($A54&lt;&gt;"",IF(IFERROR('6. Position (at entry)'!Z54,"")="", "",IFERROR('6. Position (at entry)'!Z54,"")),"")</f>
        <v/>
      </c>
      <c r="DZ54" s="76" t="str">
        <f>IF($A54&lt;&gt;"",IF(IFERROR('6. Position (at entry)'!AA54,"")="", "",IFERROR('6. Position (at entry)'!AA54,"")),"")</f>
        <v/>
      </c>
      <c r="EA54" s="76" t="str">
        <f>IF($A54&lt;&gt;"",IF(IFERROR('6. Position (at entry)'!AB54,"")="", "",IFERROR('6. Position (at entry)'!AB54,"")),"")</f>
        <v/>
      </c>
      <c r="EB54" s="78" t="str">
        <f>IF($A54&lt;&gt;"",IF(IFERROR('6. Position (at entry)'!AC54,"")="", "",IFERROR('6. Position (at entry)'!AC54,"")),"")</f>
        <v/>
      </c>
      <c r="EC54" s="78" t="str">
        <f>IF($A54&lt;&gt;"",IF(IFERROR('6. Position (at entry)'!AD54,"")="", "",IFERROR('6. Position (at entry)'!AD54,"")),"")</f>
        <v/>
      </c>
      <c r="ED54" s="226" t="str">
        <f>IF($A54&lt;&gt;"",IF(IFERROR('6. Position (at entry)'!AE54,"")="", "",IFERROR('6. Position (at entry)'!AE54,"")),"")</f>
        <v/>
      </c>
      <c r="EE54" s="80" t="str">
        <f>IF($A54&lt;&gt;"",IF(IFERROR('6. Position (at entry)'!AF54,"")="", "",IFERROR('6. Position (at entry)'!AF54,"")),"")</f>
        <v/>
      </c>
      <c r="EF54" s="80" t="str">
        <f>IF($A54&lt;&gt;"",IF(IFERROR('6. Position (at entry)'!AG54,"")="", "",IFERROR('6. Position (at entry)'!AG54,"")),"")</f>
        <v/>
      </c>
      <c r="EG54" s="80" t="str">
        <f>IF($A54&lt;&gt;"",IF(IFERROR('6. Position (at entry)'!AH54,"")="", "",IFERROR('6. Position (at entry)'!AH54,"")),"")</f>
        <v/>
      </c>
      <c r="EH54" s="360" t="str">
        <f>IF($A54&lt;&gt;"",IF(IFERROR('6. Position (at entry)'!AI54,"")="", "",IFERROR('6. Position (at entry)'!AI54,"")),"")</f>
        <v/>
      </c>
    </row>
    <row r="55" spans="1:138" ht="15" customHeight="1" x14ac:dyDescent="0.2">
      <c r="A55" s="16" t="str">
        <f>IF(ISBLANK('6. Position (at entry)'!A55), "", '6. Position (at entry)'!A55)</f>
        <v/>
      </c>
      <c r="B55" s="347" t="str">
        <f>IF($A55&lt;&gt;"",IF(IFERROR('6. Position (at entry)'!B55,"")="", "Mandatory: Tab 6",IFERROR('6. Position (at entry)'!B55,"")),"")</f>
        <v/>
      </c>
      <c r="C55" s="16" t="str">
        <f>IF($A55&lt;&gt;"",IF(IFERROR(VLOOKUP($A55, '4. Company (at entry)'!$1:$1048576,2,FALSE),"")="","Mandatory: Tab 4",IFERROR(VLOOKUP($A55, '4. Company (at entry)'!$1:$1048576,2,FALSE),"")), "")</f>
        <v/>
      </c>
      <c r="D55" s="16" t="str">
        <f>IF($A55&lt;&gt;"",IF(IFERROR('7. Position (current_at exit)'!D55,"")="", "Mandatory: Tab 7",IFERROR('7. Position (current_at exit)'!D55,"")),"")</f>
        <v/>
      </c>
      <c r="E55" s="16" t="str">
        <f>IF($A55&lt;&gt;"",IF(IFERROR('7. Position (current_at exit)'!E55,"")="", "Mandatory: Tab 7",IFERROR('7. Position (current_at exit)'!E55,"")),"")</f>
        <v/>
      </c>
      <c r="F55" s="16" t="str">
        <f>IF($A55&lt;&gt;"",IF(IFERROR('6. Position (at entry)'!D55,"")="", "Mandatory: Tab 6",IFERROR('6. Position (at entry)'!D55,"")),"")</f>
        <v/>
      </c>
      <c r="G55" s="16" t="str">
        <f>IF($A55&lt;&gt;"",IF(IFERROR('6. Position (at entry)'!E55,"")="", "Mandatory: Tab 6",IFERROR('6. Position (at entry)'!E55,"")),"")</f>
        <v/>
      </c>
      <c r="H55" s="16" t="str">
        <f>IF($A55&lt;&gt;"",IF(IFERROR('6. Position (at entry)'!F55,"")="", "Mandatory: Tab 6",IFERROR('6. Position (at entry)'!F55,"")),"")</f>
        <v/>
      </c>
      <c r="I55" s="16" t="str">
        <f>IF($A55&lt;&gt;"",IF(IFERROR('6. Position (at entry)'!G55,"")="", "Mandatory: Tab 6",IFERROR('6. Position (at entry)'!G55,"")),"")</f>
        <v/>
      </c>
      <c r="J55" s="16" t="str">
        <f>IF($A55&lt;&gt;"",IF(IFERROR('6. Position (at entry)'!H55,"")="", "Mandatory: Tab 6",IFERROR('6. Position (at entry)'!H55,"")),"")</f>
        <v/>
      </c>
      <c r="K55" s="159" t="str">
        <f>IF($A55&lt;&gt;"",IF(IFERROR('6. Position (at entry)'!I55,"")="", "Mandatory: Tab 6",IFERROR('6. Position (at entry)'!I55,"")),"")</f>
        <v/>
      </c>
      <c r="L55" s="16" t="str">
        <f>IF($A55&lt;&gt;"",IF(IFERROR('6. Position (at entry)'!J55,"")="", "Mandatory: Tab 6",IFERROR('6. Position (at entry)'!J55,"")),"")</f>
        <v/>
      </c>
      <c r="M55" s="16" t="str">
        <f>IF($A55&lt;&gt;"",IF(IFERROR('6. Position (at entry)'!K55,"")="", "Mandatory: Tab 6",IFERROR('6. Position (at entry)'!K55,"")),"")</f>
        <v/>
      </c>
      <c r="N55" s="16" t="str">
        <f>IF($A55&lt;&gt;"",IF(IFERROR('6. Position (at entry)'!L55,"")="", "",IFERROR('6. Position (at entry)'!L55,"")),"")</f>
        <v/>
      </c>
      <c r="O55" s="360" t="str">
        <f>IF($A55&lt;&gt;"",IF(IFERROR('6. Position (at entry)'!M55,"")="", "",IFERROR('6. Position (at entry)'!M55,"")),"")</f>
        <v/>
      </c>
      <c r="P55" s="16" t="str">
        <f>IF($A55&lt;&gt;"",IF(IFERROR(VLOOKUP($A55,'5. Company (current_at exit)'!$1:$1048576,3,FALSE),"")="","",IFERROR(VLOOKUP($A55,'5. Company (current_at exit)'!$1:$1048576,3,FALSE),"")), "")</f>
        <v/>
      </c>
      <c r="Q55" s="16" t="str">
        <f>IF($A55&lt;&gt;"",IF(IFERROR(VLOOKUP($A55,'5. Company (current_at exit)'!$1:$1048576,4,FALSE),"")="","",IFERROR(VLOOKUP($A55,'5. Company (current_at exit)'!$1:$1048576,4,FALSE),"")), "")</f>
        <v/>
      </c>
      <c r="R55" s="16" t="str">
        <f>IF($A55&lt;&gt;"",IF(IFERROR(VLOOKUP($A55,'5. Company (current_at exit)'!$1:$1048576,5,FALSE),"")="","",IFERROR(VLOOKUP($A55,'5. Company (current_at exit)'!$1:$1048576,5,FALSE),"")), "")</f>
        <v/>
      </c>
      <c r="S55" s="16" t="str">
        <f>IF($A55&lt;&gt;"",IF(IFERROR(VLOOKUP($A55,'5. Company (current_at exit)'!$1:$1048576,6,FALSE),"")="","",IFERROR(VLOOKUP($A55,'5. Company (current_at exit)'!$1:$1048576,6,FALSE),"")), "")</f>
        <v/>
      </c>
      <c r="T55" s="16" t="str">
        <f>IF($A55&lt;&gt;"",IF(IFERROR(VLOOKUP($A55,'5. Company (current_at exit)'!$1:$1048576,7,FALSE),"")="","Mandatory: Tab 5",IFERROR(VLOOKUP($A55,'5. Company (current_at exit)'!$1:$1048576,7,FALSE),"")), "")</f>
        <v/>
      </c>
      <c r="U55" s="72" t="str">
        <f>IF($A55&lt;&gt;"",IF(IFERROR(VLOOKUP($A55,'5. Company (current_at exit)'!$1:$1048576,8,FALSE),"")="","Mandatory: Tab 5",IFERROR(VLOOKUP($A55,'5. Company (current_at exit)'!$1:$1048576,8,FALSE),"")), "")</f>
        <v/>
      </c>
      <c r="V55" s="16" t="str">
        <f>IF($A55&lt;&gt;"",IF(IFERROR(VLOOKUP($A55,'5. Company (current_at exit)'!$1:$1048576,9,FALSE),"")="","",IFERROR(VLOOKUP($A55,'5. Company (current_at exit)'!$1:$1048576,9,FALSE),"")), "")</f>
        <v/>
      </c>
      <c r="W55" s="16" t="str">
        <f>IF($A55&lt;&gt;"",IF(IFERROR(VLOOKUP($A55,'5. Company (current_at exit)'!$1:$1048576,10,FALSE),"")="","Mandatory: Tab 5",IFERROR(VLOOKUP($A55,'5. Company (current_at exit)'!$1:$1048576,10,FALSE),"")), "")</f>
        <v/>
      </c>
      <c r="X55" s="73" t="str">
        <f>IF($A55&lt;&gt;"",IF(IFERROR(VLOOKUP($A55,'5. Company (current_at exit)'!$1:$1048576,11,FALSE),"")="","Mandatory: Tab 5",IFERROR(VLOOKUP($A55,'5. Company (current_at exit)'!$1:$1048576,11,FALSE),"")), "")</f>
        <v/>
      </c>
      <c r="Y55" s="73" t="str">
        <f>IF($A55&lt;&gt;"",IF(IFERROR(VLOOKUP($A55,'5. Company (current_at exit)'!$1:$1048576,12,FALSE),"")="","",IFERROR(VLOOKUP($A55,'5. Company (current_at exit)'!$1:$1048576,12,FALSE),"")), "")</f>
        <v/>
      </c>
      <c r="Z55" s="73" t="str">
        <f>IF($A55&lt;&gt;"",IF(IFERROR(VLOOKUP($A55,'5. Company (current_at exit)'!$1:$1048576,13,FALSE),"")="","",IFERROR(VLOOKUP($A55,'5. Company (current_at exit)'!$1:$1048576,13,FALSE),"")), "")</f>
        <v/>
      </c>
      <c r="AA55" s="16" t="str">
        <f>IF($A55&lt;&gt;"",IF(IFERROR(VLOOKUP($A55,'5. Company (current_at exit)'!$1:$1048576,14,FALSE),"")="","Mandatory: Tab 5",IFERROR(VLOOKUP($A55,'5. Company (current_at exit)'!$1:$1048576,14,FALSE),"")), "")</f>
        <v/>
      </c>
      <c r="AB55" s="16" t="str">
        <f>IF($A55&lt;&gt;"",IF(IFERROR(VLOOKUP($A55,'5. Company (current_at exit)'!$1:$1048576,15,FALSE),"")="","Mandatory: Tab 5",IFERROR(VLOOKUP($A55,'5. Company (current_at exit)'!$1:$1048576,15,FALSE),"")), "")</f>
        <v/>
      </c>
      <c r="AC55" s="76" t="str">
        <f>IF($A55&lt;&gt;"",IF(IFERROR(VLOOKUP($A55,'5. Company (current_at exit)'!$1:$1048576,16,FALSE),"")="","",IFERROR(VLOOKUP($A55,'5. Company (current_at exit)'!$1:$1048576,16,FALSE),"")), "")</f>
        <v/>
      </c>
      <c r="AD55" s="16" t="str">
        <f>IF($A55&lt;&gt;"",IF(IFERROR(VLOOKUP($A55,'5. Company (current_at exit)'!$1:$1048576,17,FALSE),"")="","",IFERROR(VLOOKUP($A55,'5. Company (current_at exit)'!$1:$1048576,17,FALSE),"")), "")</f>
        <v/>
      </c>
      <c r="AE55" s="401" t="str">
        <f>IF($A55&lt;&gt;"",IF(IFERROR(VLOOKUP($A55,'5. Company (current_at exit)'!$1:$1048576,18,FALSE),"")="","",IFERROR(VLOOKUP($A55,'5. Company (current_at exit)'!$1:$1048576,18,FALSE),"")), "")</f>
        <v/>
      </c>
      <c r="AF55" s="16" t="str">
        <f>IF($A55&lt;&gt;"",IF(IFERROR(VLOOKUP($A55,'5. Company (current_at exit)'!$1:$1048576,19,FALSE),"")="","Mandatory: Tab 5",IFERROR(VLOOKUP($A55,'5. Company (current_at exit)'!$1:$1048576,19,FALSE),"")), "")</f>
        <v/>
      </c>
      <c r="AG55" s="159" t="str">
        <f>IF($AF55="Yes",IF($A55&lt;&gt;"",IF(IFERROR(VLOOKUP($A55,'5. Company (current_at exit)'!$1:$1048576,20,FALSE),"")="","Mandatory: Tab 5",IFERROR(VLOOKUP($A55,'5. Company (current_at exit)'!$1:$1048576,20,FALSE),"")), ""),IF($A55&lt;&gt;"",IF(IFERROR(VLOOKUP($A55,'5. Company (current_at exit)'!$1:$1048576,20,FALSE),"")="","",IFERROR(VLOOKUP($A55,'5. Company (current_at exit)'!$1:$1048576,20,FALSE),"")), ""))</f>
        <v/>
      </c>
      <c r="AH55" s="159" t="str">
        <f>IF($AF55="Yes",IF($A55&lt;&gt;"",IF(IFERROR(VLOOKUP($A55,'5. Company (current_at exit)'!$1:$1048576,21,FALSE),"")="","Mandatory: Tab 5",IFERROR(VLOOKUP($A55,'5. Company (current_at exit)'!$1:$1048576,21,FALSE),"")), ""),IF($A55&lt;&gt;"",IF(IFERROR(VLOOKUP($A55,'5. Company (current_at exit)'!$1:$1048576,21,FALSE),"")="","",IFERROR(VLOOKUP($A55,'5. Company (current_at exit)'!$1:$1048576,21,FALSE),"")), ""))</f>
        <v/>
      </c>
      <c r="AI55" s="69" t="str">
        <f>IF($AF55="Yes",IF($A55&lt;&gt;"",IF(IFERROR(VLOOKUP($A55,'5. Company (current_at exit)'!$1:$1048576,22,FALSE),"")="","Mandatory: Tab 5",IFERROR(VLOOKUP($A55,'5. Company (current_at exit)'!$1:$1048576,22,FALSE),"")), ""),IF($A55&lt;&gt;"",IF(IFERROR(VLOOKUP($A55,'5. Company (current_at exit)'!$1:$1048576,22,FALSE),"")="","",IFERROR(VLOOKUP($A55,'5. Company (current_at exit)'!$1:$1048576,22,FALSE),"")), ""))</f>
        <v/>
      </c>
      <c r="AJ55" s="69" t="str">
        <f>IF($AF55="Yes",IF($A55&lt;&gt;"",IF(IFERROR(VLOOKUP($A55,'5. Company (current_at exit)'!$1:$1048576,23,FALSE),"")="","Mandatory: Tab 5",IFERROR(VLOOKUP($A55,'5. Company (current_at exit)'!$1:$1048576,23,FALSE),"")), ""),IF($A55&lt;&gt;"",IF(IFERROR(VLOOKUP($A55,'5. Company (current_at exit)'!$1:$1048576,23,FALSE),"")="","",IFERROR(VLOOKUP($A55,'5. Company (current_at exit)'!$1:$1048576,23,FALSE),"")), ""))</f>
        <v/>
      </c>
      <c r="AK55" s="159" t="str">
        <f>IF($AF55="Yes",IF($A55&lt;&gt;"",IF(IFERROR(VLOOKUP($A55,'5. Company (current_at exit)'!$1:$1048576,24,FALSE),"")="","",IFERROR(VLOOKUP($A55,'5. Company (current_at exit)'!$1:$1048576,24,FALSE),"")), ""),IF($A55&lt;&gt;"",IF(IFERROR(VLOOKUP($A55,'5. Company (current_at exit)'!$1:$1048576,24,FALSE),"")="","",IFERROR(VLOOKUP($A55,'5. Company (current_at exit)'!$1:$1048576,24,FALSE),"")), ""))</f>
        <v/>
      </c>
      <c r="AL55" s="403" t="str">
        <f>IF($A55&lt;&gt;"",IF(IFERROR(VLOOKUP($A55,'5. Company (current_at exit)'!$1:$1048576,25,FALSE),"")="","",IFERROR(VLOOKUP($A55,'5. Company (current_at exit)'!$1:$1048576,25,FALSE),"")), "")</f>
        <v/>
      </c>
      <c r="AM55" s="17" t="str">
        <f>IF($A55&lt;&gt;"",IF(IFERROR(VLOOKUP($A55,'5. Company (current_at exit)'!$1:$1048576,26,FALSE),"")="","Mandatory: Tab 5",IFERROR(VLOOKUP($A55,'5. Company (current_at exit)'!$1:$1048576,26,FALSE),"")), "")</f>
        <v/>
      </c>
      <c r="AN55" s="17" t="str">
        <f>IF($A55&lt;&gt;"",IF(IFERROR(VLOOKUP($A55,'5. Company (current_at exit)'!$1:$1048576,27,FALSE),"")="","Mandatory: Tab 5",IFERROR(VLOOKUP($A55,'5. Company (current_at exit)'!$1:$1048576,27,FALSE),"")), "")</f>
        <v/>
      </c>
      <c r="AO55" s="17" t="str">
        <f>IF($A55&lt;&gt;"",IF(IFERROR(VLOOKUP($A55,'5. Company (current_at exit)'!$1:$1048576,28,FALSE),"")="","Mandatory: Tab 5",IFERROR(VLOOKUP($A55,'5. Company (current_at exit)'!$1:$1048576,28,FALSE),"")), "")</f>
        <v/>
      </c>
      <c r="AP55" s="17" t="str">
        <f>IF($A55&lt;&gt;"",IF(IFERROR(VLOOKUP($A55,'5. Company (current_at exit)'!$1:$1048576,29,FALSE),"")="","Mandatory: Tab 5",IFERROR(VLOOKUP($A55,'5. Company (current_at exit)'!$1:$1048576,29,FALSE),"")), "")</f>
        <v/>
      </c>
      <c r="AQ55" s="17" t="str">
        <f>IF($A55&lt;&gt;"",IF(IFERROR(VLOOKUP($A55,'5. Company (current_at exit)'!$1:$1048576,30,FALSE),"")="","Mandatory: Tab 5",IFERROR(VLOOKUP($A55,'5. Company (current_at exit)'!$1:$1048576,30,FALSE),"")), "")</f>
        <v/>
      </c>
      <c r="AR55" s="17" t="str">
        <f>IF($A55&lt;&gt;"",IF(IFERROR(VLOOKUP($A55,'5. Company (current_at exit)'!$1:$1048576,31,FALSE),"")="","Mandatory: Tab 5",IFERROR(VLOOKUP($A55,'5. Company (current_at exit)'!$1:$1048576,31,FALSE),"")), "")</f>
        <v/>
      </c>
      <c r="AS55" s="17" t="str">
        <f>IF($A55&lt;&gt;"",IF(IFERROR(VLOOKUP($A55,'5. Company (current_at exit)'!$1:$1048576,32,FALSE),"")="","Mandatory: Tab 5",IFERROR(VLOOKUP($A55,'5. Company (current_at exit)'!$1:$1048576,32,FALSE),"")), "")</f>
        <v/>
      </c>
      <c r="AT55" s="17" t="str">
        <f>IF($A55&lt;&gt;"",IF(IFERROR(VLOOKUP($A55,'5. Company (current_at exit)'!$1:$1048576,33,FALSE),"")="","Mandatory: Tab 5",IFERROR(VLOOKUP($A55,'5. Company (current_at exit)'!$1:$1048576,33,FALSE),"")), "")</f>
        <v/>
      </c>
      <c r="AU55" s="17" t="str">
        <f>IF($A55&lt;&gt;"",IF(IFERROR(VLOOKUP($A55,'5. Company (current_at exit)'!$1:$1048576,34,FALSE),"")="","",IFERROR(VLOOKUP($A55,'5. Company (current_at exit)'!$1:$1048576,34,FALSE),"")), "")</f>
        <v/>
      </c>
      <c r="AV55" s="241" t="str">
        <f>IF($A55&lt;&gt;"",IF(IFERROR(VLOOKUP($A55,'5. Company (current_at exit)'!$1:$1048576,35,FALSE),"")="","",IFERROR(VLOOKUP($A55,'5. Company (current_at exit)'!$1:$1048576,35,FALSE),"")), "")</f>
        <v/>
      </c>
      <c r="AW55" s="17" t="str">
        <f>IF($D55="Fully Exited",IF($A55&lt;&gt;"",IF(IFERROR(VLOOKUP($A55,'5. Company (current_at exit)'!$1:$1048576,36,FALSE),"")="","",IFERROR(VLOOKUP($A55,'5. Company (current_at exit)'!$1:$1048576,36,FALSE),"")), ""),IF($A55&lt;&gt;"",IF(IFERROR(VLOOKUP($A55,'5. Company (current_at exit)'!$1:$1048576,36,FALSE),"")="","",IFERROR(VLOOKUP($A55,'5. Company (current_at exit)'!$1:$1048576,36,FALSE),"")), ""))</f>
        <v/>
      </c>
      <c r="AX55" s="239" t="str">
        <f>IF($A55&lt;&gt;"",IF(IFERROR(VLOOKUP($A55,'5. Company (current_at exit)'!$1:$1048576,37,FALSE),"")="","",IFERROR(VLOOKUP($A55,'5. Company (current_at exit)'!$1:$1048576,37,FALSE),"")), "")</f>
        <v/>
      </c>
      <c r="AY55" s="204" t="str">
        <f>IF($A55&lt;&gt;"",IF(IFERROR(VLOOKUP($A55,'5. Company (current_at exit)'!$1:$1048576,38,FALSE),"")="","",IFERROR(VLOOKUP($A55,'5. Company (current_at exit)'!$1:$1048576,38,FALSE),"")), "")</f>
        <v/>
      </c>
      <c r="AZ55" s="244" t="str">
        <f>IF($A55&lt;&gt;"",IF(IFERROR(VLOOKUP($A55,'5. Company (current_at exit)'!$1:$1048576,39,FALSE),"")="","",IFERROR(VLOOKUP($A55,'5. Company (current_at exit)'!$1:$1048576,39,FALSE),"")), "")</f>
        <v/>
      </c>
      <c r="BA55" s="244" t="str">
        <f>IF($A55&lt;&gt;"",IF(IFERROR(VLOOKUP($A55,'5. Company (current_at exit)'!$1:$1048576,40,FALSE),"")="","",IFERROR(VLOOKUP($A55,'5. Company (current_at exit)'!$1:$1048576,40,FALSE),"")), "")</f>
        <v/>
      </c>
      <c r="BB55" s="244" t="str">
        <f>IF($A55&lt;&gt;"",IF(IFERROR(VLOOKUP($A55,'5. Company (current_at exit)'!$1:$1048576,41,FALSE),"")="","",IFERROR(VLOOKUP($A55,'5. Company (current_at exit)'!$1:$1048576,41,FALSE),"")), "")</f>
        <v/>
      </c>
      <c r="BC55" s="76" t="str">
        <f>IF($A55&lt;&gt;"",IF(IFERROR(VLOOKUP($A55,'5. Company (current_at exit)'!$1:$1048576,42,FALSE),"")="","",IFERROR(VLOOKUP($A55,'5. Company (current_at exit)'!$1:$1048576,42,FALSE),"")), "")</f>
        <v/>
      </c>
      <c r="BD55" s="76" t="str">
        <f>IF($A55&lt;&gt;"",IF(IFERROR(VLOOKUP($A55,'5. Company (current_at exit)'!$1:$1048576,43,FALSE),"")="","",IFERROR(VLOOKUP($A55,'5. Company (current_at exit)'!$1:$1048576,43,FALSE),"")), "")</f>
        <v/>
      </c>
      <c r="BE55" s="239" t="str">
        <f>IF($A55&lt;&gt;"",IF(IFERROR(VLOOKUP($A55,'5. Company (current_at exit)'!$1:$1048576,44,FALSE),"")="","",IFERROR(VLOOKUP($A55,'5. Company (current_at exit)'!$1:$1048576,44,FALSE),"")), "")</f>
        <v/>
      </c>
      <c r="BF55" s="239" t="str">
        <f>IF($A55&lt;&gt;"",IF(IFERROR(VLOOKUP($A55,'5. Company (current_at exit)'!$1:$1048576,45,FALSE),"")="","",IFERROR(VLOOKUP($A55,'5. Company (current_at exit)'!$1:$1048576,45,FALSE),"")), "")</f>
        <v/>
      </c>
      <c r="BG55" s="239" t="str">
        <f>IF($A55&lt;&gt;"",IF(IFERROR(VLOOKUP($A55,'5. Company (current_at exit)'!$1:$1048576,46,FALSE),"")="","",IFERROR(VLOOKUP($A55,'5. Company (current_at exit)'!$1:$1048576,46,FALSE),"")), "")</f>
        <v/>
      </c>
      <c r="BH55" s="239" t="str">
        <f>IF($A55&lt;&gt;"",IF(IFERROR(VLOOKUP($A55,'5. Company (current_at exit)'!$1:$1048576,47,FALSE),"")="","",IFERROR(VLOOKUP($A55,'5. Company (current_at exit)'!$1:$1048576,47,FALSE),"")), "")</f>
        <v/>
      </c>
      <c r="BI55" s="239" t="str">
        <f>IF($A55&lt;&gt;"",IF(IFERROR(VLOOKUP($A55,'5. Company (current_at exit)'!$1:$1048576,48,FALSE),"")="","",IFERROR(VLOOKUP($A55,'5. Company (current_at exit)'!$1:$1048576,48,FALSE),"")), "")</f>
        <v/>
      </c>
      <c r="BJ55" s="360" t="str">
        <f>IF($A55&lt;&gt;"",IF(IFERROR(VLOOKUP($A55,'5. Company (current_at exit)'!$1:$1048576,49,FALSE),"")="","",IFERROR(VLOOKUP($A55,'5. Company (current_at exit)'!$1:$1048576,49,FALSE),"")), "")</f>
        <v/>
      </c>
      <c r="BK55" s="76" t="str">
        <f>IF($A55&lt;&gt;"",IF(IFERROR(VLOOKUP($A55,'5. Company (current_at exit)'!$1:$1048576,50,FALSE),"")="","Mandatory: Tab 5",IFERROR(VLOOKUP($A55,'5. Company (current_at exit)'!$1:$1048576,50,FALSE),"")), "")</f>
        <v/>
      </c>
      <c r="BL55" s="483" t="str">
        <f>IF($A55&lt;&gt;"",IF(IFERROR(VLOOKUP($A55,'5. Company (current_at exit)'!$1:$1048576,51,FALSE),"")="","Mandatory: Tab 5",IFERROR(VLOOKUP($A55,'5. Company (current_at exit)'!$1:$1048576,51,FALSE),"")), "")</f>
        <v/>
      </c>
      <c r="BM55" s="483" t="str">
        <f>IF($A55&lt;&gt;"",IF(IFERROR(VLOOKUP($A55,'5. Company (current_at exit)'!$1:$1048576,52,FALSE),"")="","Mandatory: Tab 5",IFERROR(VLOOKUP($A55,'5. Company (current_at exit)'!$1:$1048576,52,FALSE),"")), "")</f>
        <v/>
      </c>
      <c r="BN55" s="483" t="str">
        <f>IF($A55&lt;&gt;"",IF(IFERROR(VLOOKUP($A55,'5. Company (current_at exit)'!$1:$1048576,53,FALSE),"")="","Mandatory: Tab 5",IFERROR(VLOOKUP($A55,'5. Company (current_at exit)'!$1:$1048576,53,FALSE),"")), "")</f>
        <v/>
      </c>
      <c r="BO55" s="360" t="str">
        <f>IF($A55&lt;&gt;"",IF(IFERROR(VLOOKUP($A55,'5. Company (current_at exit)'!$1:$1048576,54,FALSE),"")="","",IFERROR(VLOOKUP($A55,'5. Company (current_at exit)'!$1:$1048576,54,FALSE),"")), "")</f>
        <v/>
      </c>
      <c r="BP55" s="17" t="str">
        <f>IF($A55&lt;&gt;"",IF(IFERROR(VLOOKUP($A55, '4. Company (at entry)'!$1:$1048576,3,FALSE),"")="","Mandatory: Tab 4",IFERROR(VLOOKUP($A55, '4. Company (at entry)'!$1:$1048576,3,FALSE),"")), "")</f>
        <v/>
      </c>
      <c r="BQ55" s="17" t="str">
        <f>IF($A55&lt;&gt;"",IF(IFERROR(VLOOKUP($A55, '4. Company (at entry)'!$1:$1048576,4,FALSE),"")="","Mandatory: Tab 4",IFERROR(VLOOKUP($A55, '4. Company (at entry)'!$1:$1048576,4,FALSE),"")), "")</f>
        <v/>
      </c>
      <c r="BR55" s="17" t="str">
        <f>IF($A55&lt;&gt;"",IF(IFERROR(VLOOKUP($A55, '4. Company (at entry)'!$1:$1048576,5,FALSE),"")="","Mandatory: Tab 4",IFERROR(VLOOKUP($A55, '4. Company (at entry)'!$1:$1048576,5,FALSE),"")), "")</f>
        <v/>
      </c>
      <c r="BS55" s="17" t="str">
        <f>IF($A55&lt;&gt;"",IF(IFERROR(VLOOKUP($A55, '4. Company (at entry)'!$1:$1048576,6,FALSE),"")="","Mandatory: Tab 4",IFERROR(VLOOKUP($A55, '4. Company (at entry)'!$1:$1048576,6,FALSE),"")), "")</f>
        <v/>
      </c>
      <c r="BT55" s="17" t="str">
        <f>IF($A55&lt;&gt;"",IF(IFERROR(VLOOKUP($A55, '4. Company (at entry)'!$1:$1048576,7,FALSE),"")="","Mandatory: Tab 4",IFERROR(VLOOKUP($A55, '4. Company (at entry)'!$1:$1048576,7,FALSE),"")), "")</f>
        <v/>
      </c>
      <c r="BU55" s="17" t="str">
        <f>IF($A55&lt;&gt;"",IF(IFERROR(VLOOKUP($A55, '4. Company (at entry)'!$1:$1048576,8,FALSE),"")="","Mandatory: Tab 4",IFERROR(VLOOKUP($A55, '4. Company (at entry)'!$1:$1048576,8,FALSE),"")), "")</f>
        <v/>
      </c>
      <c r="BV55" s="17" t="str">
        <f>IF($A55&lt;&gt;"",IF(IFERROR(VLOOKUP($A55, '4. Company (at entry)'!$1:$1048576,9,FALSE),"")="","Mandatory: Tab 4",IFERROR(VLOOKUP($A55, '4. Company (at entry)'!$1:$1048576,9,FALSE),"")), "")</f>
        <v/>
      </c>
      <c r="BW55" s="17" t="str">
        <f>IF($A55&lt;&gt;"",IF(IFERROR(VLOOKUP($A55, '4. Company (at entry)'!$1:$1048576,10,FALSE),"")="","",IFERROR(VLOOKUP($A55, '4. Company (at entry)'!$1:$1048576,10,FALSE),"")), "")</f>
        <v/>
      </c>
      <c r="BX55" s="208" t="str">
        <f>IF($A55&lt;&gt;"",IF(IFERROR(VLOOKUP($A55, '4. Company (at entry)'!$1:$1048576,11,FALSE),"")="","",IFERROR(VLOOKUP($A55, '4. Company (at entry)'!$1:$1048576,11,FALSE),"")), "")</f>
        <v/>
      </c>
      <c r="BY55" s="17" t="str">
        <f>IF($A55&lt;&gt;"",IF(IFERROR(VLOOKUP($A55, '4. Company (at entry)'!$1:$1048576,12,FALSE),"")="","",IFERROR(VLOOKUP($A55, '4. Company (at entry)'!$1:$1048576,12,FALSE),"")), "")</f>
        <v/>
      </c>
      <c r="BZ55" s="360" t="str">
        <f>IF($A55&lt;&gt;"",IF(IFERROR(VLOOKUP($A55, '4. Company (at entry)'!$1:$1048576,13,FALSE),"")="","",IFERROR(VLOOKUP($A55, '4. Company (at entry)'!$1:$1048576,13,FALSE),"")), "")</f>
        <v/>
      </c>
      <c r="CA55" s="17" t="str">
        <f>IF($A55&lt;&gt;"",IF(IFERROR('7. Position (current_at exit)'!F55,"")="", "Mandatory: Tab 7",IFERROR('7. Position (current_at exit)'!F55,"")),"")</f>
        <v/>
      </c>
      <c r="CB55" s="17" t="str">
        <f>IF($D55&lt;&gt;"Pending, Subsequently Closed",IF($A55&lt;&gt;"",IF(IFERROR('7. Position (current_at exit)'!G55,"")="", "Mandatory: Tab 7",IFERROR('7. Position (current_at exit)'!G55,"")),""), IF($A55&lt;&gt;"",IF(IFERROR('7. Position (current_at exit)'!G55,"")="", "",IFERROR('7. Position (current_at exit)'!G55,"")),""))</f>
        <v/>
      </c>
      <c r="CC55" s="17" t="str">
        <f>IF($D55&lt;&gt;"Pending, Subsequently Closed",IF($A55&lt;&gt;"",IF(IFERROR('7. Position (current_at exit)'!H55,"")="", "Mandatory: Tab 7",IFERROR('7. Position (current_at exit)'!H55,"")),""), IF($A55&lt;&gt;"",IF(IFERROR('7. Position (current_at exit)'!H55,"")="", "",IFERROR('7. Position (current_at exit)'!H55,"")),""))</f>
        <v/>
      </c>
      <c r="CD55" s="17" t="str">
        <f>IF($D55&lt;&gt;"Pending, Subsequently Closed",IF($A55&lt;&gt;"",IF(IFERROR('7. Position (current_at exit)'!I55,"")="", "Mandatory: Tab 7",IFERROR('7. Position (current_at exit)'!I55,"")),""), IF($A55&lt;&gt;"",IF(IFERROR('7. Position (current_at exit)'!I55,"")="", "",IFERROR('7. Position (current_at exit)'!I55,"")),""))</f>
        <v/>
      </c>
      <c r="CE55" s="17" t="str">
        <f>IF($D55&lt;&gt;"Pending, Subsequently Closed",IF($A55&lt;&gt;"",IF(IFERROR('7. Position (current_at exit)'!J55,"")="", "Mandatory: Tab 7",IFERROR('7. Position (current_at exit)'!J55,"")),""), IF($A55&lt;&gt;"",IF(IFERROR('7. Position (current_at exit)'!J55,"")="", "",IFERROR('7. Position (current_at exit)'!J55,"")),""))</f>
        <v/>
      </c>
      <c r="CF55" s="208" t="str">
        <f>IF($D55&lt;&gt;"Pending, Subsequently Closed",IF($A55&lt;&gt;"",IF(IFERROR('7. Position (current_at exit)'!K55,"")="", "Mandatory: Tab 7",IFERROR('7. Position (current_at exit)'!K55,"")),""), IF($A55&lt;&gt;"",IF(IFERROR('7. Position (current_at exit)'!K55,"")="", "",IFERROR('7. Position (current_at exit)'!K55,"")),""))</f>
        <v/>
      </c>
      <c r="CG55" s="186" t="str">
        <f>IF($D55&lt;&gt;"Pending, Subsequently Closed",IF($A55&lt;&gt;"",IF(IFERROR('7. Position (current_at exit)'!L55,"")="", "Mandatory: Tab 7",IFERROR('7. Position (current_at exit)'!L55,"")),""), IF($A55&lt;&gt;"",IF(IFERROR('7. Position (current_at exit)'!L55,"")="", "",IFERROR('7. Position (current_at exit)'!L55,"")),""))</f>
        <v/>
      </c>
      <c r="CH55" s="186" t="str">
        <f>IF($D55&lt;&gt;"Pending, Subsequently Closed",IF($A55&lt;&gt;"",IF(IFERROR('7. Position (current_at exit)'!M55,"")="", "Mandatory: Tab 7",IFERROR('7. Position (current_at exit)'!M55,"")),""), IF($A55&lt;&gt;"",IF(IFERROR('7. Position (current_at exit)'!M55,"")="", "",IFERROR('7. Position (current_at exit)'!M55,"")),""))</f>
        <v/>
      </c>
      <c r="CI55" s="186" t="str">
        <f>IF($D55&lt;&gt;"Pending, Subsequently Closed",IF($A55&lt;&gt;"",IF(IFERROR('7. Position (current_at exit)'!N55,"")="", "Mandatory: Tab 7",IFERROR('7. Position (current_at exit)'!N55,"")),""), IF($A55&lt;&gt;"",IF(IFERROR('7. Position (current_at exit)'!N55,"")="", "",IFERROR('7. Position (current_at exit)'!N55,"")),""))</f>
        <v/>
      </c>
      <c r="CJ55" s="408" t="str">
        <f>IF($D55&lt;&gt;"Pending, Subsequently Closed",IF($A55&lt;&gt;"",IF(IFERROR('7. Position (current_at exit)'!O55,"")="", "Mandatory: Tab 7",IFERROR('7. Position (current_at exit)'!O55,"")),""), IF($A55&lt;&gt;"",IF(IFERROR('7. Position (current_at exit)'!O55,"")="", "",IFERROR('7. Position (current_at exit)'!O55,"")),""))</f>
        <v/>
      </c>
      <c r="CK55" s="408" t="str">
        <f>IF($D55&lt;&gt;"Pending, Subsequently Closed",IF($A55&lt;&gt;"",IF(IFERROR('7. Position (current_at exit)'!P55,"")="", "Mandatory: Tab 7",IFERROR('7. Position (current_at exit)'!P55,"")),""), IF($A55&lt;&gt;"",IF(IFERROR('7. Position (current_at exit)'!P55,"")="", "",IFERROR('7. Position (current_at exit)'!P55,"")),""))</f>
        <v/>
      </c>
      <c r="CL55" s="360" t="str">
        <f>IF($A55&lt;&gt;"",IF(IFERROR('7. Position (current_at exit)'!Q55,"")="", "",IFERROR('7. Position (current_at exit)'!Q55,"")),"")</f>
        <v/>
      </c>
      <c r="CM55" s="18" t="str">
        <f>IF($F55&lt;&gt;"Debt",IF($A55&lt;&gt;"",IF(IFERROR('7. Position (current_at exit)'!R55,"")="", "Mandatory: Tab 7",IFERROR('7. Position (current_at exit)'!R55,"")),""), IF($A55&lt;&gt;"",IF(IFERROR('7. Position (current_at exit)'!R55,"")="", "",IFERROR('7. Position (current_at exit)'!R55,"")),""))</f>
        <v/>
      </c>
      <c r="CN55" s="18" t="str">
        <f>IF($F55&lt;&gt;"Debt",IF($A55&lt;&gt;"",IF(IFERROR('7. Position (current_at exit)'!S55,"")="", "Mandatory: Tab 7",IFERROR('7. Position (current_at exit)'!S55,"")),""), IF($A55&lt;&gt;"",IF(IFERROR('7. Position (current_at exit)'!S55,"")="", "",IFERROR('7. Position (current_at exit)'!S55,"")),""))</f>
        <v/>
      </c>
      <c r="CO55" s="17" t="str">
        <f>IF($F55&lt;&gt;"Debt",IF($A55&lt;&gt;"",IF(IFERROR('7. Position (current_at exit)'!T55,"")="", "Mandatory: Tab 7",IFERROR('7. Position (current_at exit)'!T55,"")),""), IF($A55&lt;&gt;"",IF(IFERROR('7. Position (current_at exit)'!T55,"")="", "",IFERROR('7. Position (current_at exit)'!T55,"")),""))</f>
        <v/>
      </c>
      <c r="CP55" s="17" t="str">
        <f>IF($A55&lt;&gt;"",IF(IFERROR('7. Position (current_at exit)'!U55,"")="", "Mandatory: Tab 7",IFERROR('7. Position (current_at exit)'!U55,"")),"")</f>
        <v/>
      </c>
      <c r="CQ55" s="17" t="str">
        <f>IF($F55&lt;&gt;"Debt",IF($A55&lt;&gt;"",IF(IFERROR('7. Position (current_at exit)'!V55,"")="", "Mandatory: Tab 7",IFERROR('7. Position (current_at exit)'!V55,"")),""), IF($A55&lt;&gt;"",IF(IFERROR('7. Position (current_at exit)'!V55,"")="", "",IFERROR('7. Position (current_at exit)'!V55,"")),""))</f>
        <v/>
      </c>
      <c r="CR55" s="16" t="str">
        <f>IF($F55&lt;&gt;"Debt",IF($A55&lt;&gt;"",IF(IFERROR('7. Position (current_at exit)'!W55,"")="", "",IFERROR('7. Position (current_at exit)'!W55,"")),""), IF($A55&lt;&gt;"",IF(IFERROR('7. Position (current_at exit)'!W55,"")="", "",IFERROR('7. Position (current_at exit)'!W55,"")),""))</f>
        <v/>
      </c>
      <c r="CS55" s="80" t="str">
        <f>IF($A55&lt;&gt;"",IF(IFERROR('7. Position (current_at exit)'!X55,"")="", "",IFERROR('7. Position (current_at exit)'!X55,"")),"")</f>
        <v/>
      </c>
      <c r="CT55" s="360" t="str">
        <f>IF($A55&lt;&gt;"",IF(IFERROR('7. Position (current_at exit)'!Y55,"")="", "",IFERROR('7. Position (current_at exit)'!Y55,"")),"")</f>
        <v/>
      </c>
      <c r="CU55" s="159" t="str">
        <f>IF(OR($D55="Fully Exited, No Escrow", $D55="Fully Exited, Escrow Pending", $D55="Fully Exited, Subsequently Closed"), IF($A55&lt;&gt;"",IF(IFERROR('7. Position (current_at exit)'!Z55,"")="", "Mandatory: Tab 7",IFERROR('7. Position (current_at exit)'!Z55,"")),""), IF($A55&lt;&gt;"",IF(IFERROR('7. Position (current_at exit)'!Z55,"")="", "",IFERROR('7. Position (current_at exit)'!Z55,"")),""))</f>
        <v/>
      </c>
      <c r="CV55" s="159" t="str">
        <f>IF(OR($D55="Fully Exited, No Escrow", $D55="Fully Exited, Escrow Pending", $D55="Fully Exited, Subsequently Closed"), IF($A55&lt;&gt;"",IF(IFERROR('7. Position (current_at exit)'!AA55,"")="", "Mandatory: Tab 7",IFERROR('7. Position (current_at exit)'!AA55,"")),""), IF($A55&lt;&gt;"",IF(IFERROR('7. Position (current_at exit)'!AA55,"")="", "",IFERROR('7. Position (current_at exit)'!AA55,"")),""))</f>
        <v/>
      </c>
      <c r="CW55" s="16" t="str">
        <f>IF($D55="Fully Exited",IF($A55&lt;&gt;"",IF(IFERROR('7. Position (current_at exit)'!AB55,"")="", "",IFERROR('7. Position (current_at exit)'!AB55,"")),""), IF($A55&lt;&gt;"",IF(IFERROR('7. Position (current_at exit)'!AB55,"")="", "",IFERROR('7. Position (current_at exit)'!AB55,"")),""))</f>
        <v/>
      </c>
      <c r="CX55" s="360" t="str">
        <f>IF($A55&lt;&gt;"",IF(IFERROR('7. Position (current_at exit)'!AC55,"")="", "",IFERROR('7. Position (current_at exit)'!AC55,"")),"")</f>
        <v/>
      </c>
      <c r="CY55" s="16" t="str">
        <f>IF($D55&lt;&gt;"Pending, Subsequently Closed",IF($A55&lt;&gt;"",IF(IFERROR('7. Position (current_at exit)'!AD55,"")="", "Mandatory: Tab 7",IFERROR('7. Position (current_at exit)'!AD55,"")),""), IF($A55&lt;&gt;"",IF(IFERROR('7. Position (current_at exit)'!AD55,"")="", "",IFERROR('7. Position (current_at exit)'!AD55,"")),""))</f>
        <v/>
      </c>
      <c r="CZ55" s="187" t="str">
        <f>IF($A55&lt;&gt;"",IF(IFERROR('7. Position (current_at exit)'!AE55,"")="", "",IFERROR('7. Position (current_at exit)'!AE55,"")),"")</f>
        <v/>
      </c>
      <c r="DA55" s="76" t="str">
        <f>IF($A55&lt;&gt;"",IF(IFERROR('7. Position (current_at exit)'!AF55,"")="", "",IFERROR('7. Position (current_at exit)'!AF55,"")),"")</f>
        <v/>
      </c>
      <c r="DB55" s="239" t="str">
        <f>IF($A55&lt;&gt;"",IF(IFERROR('7. Position (current_at exit)'!AG55,"")="", "",IFERROR('7. Position (current_at exit)'!AG55,"")),"")</f>
        <v/>
      </c>
      <c r="DC55" s="165" t="str">
        <f>IF($A55&lt;&gt;"",IF(IFERROR('7. Position (current_at exit)'!AH55,"")="", "",IFERROR('7. Position (current_at exit)'!AH55,"")),"")</f>
        <v/>
      </c>
      <c r="DD55" s="165" t="str">
        <f>IF($A55&lt;&gt;"",IF(IFERROR('7. Position (current_at exit)'!AI55,"")="", "",IFERROR('7. Position (current_at exit)'!AI55,"")),"")</f>
        <v/>
      </c>
      <c r="DE55" s="360" t="str">
        <f>IF($A55&lt;&gt;"",IF(IFERROR('7. Position (current_at exit)'!AJ55,"")="", "",IFERROR('7. Position (current_at exit)'!AJ55,"")),"")</f>
        <v/>
      </c>
      <c r="DF55" s="16" t="str">
        <f>IF($A55&lt;&gt;"",IF(IFERROR('7. Position (current_at exit)'!AK55,"")="", "",IFERROR('7. Position (current_at exit)'!AK55,"")),"")</f>
        <v/>
      </c>
      <c r="DG55" s="187" t="str">
        <f>IF($A55&lt;&gt;"",IF(IFERROR('7. Position (current_at exit)'!AL55,"")="", "",IFERROR('7. Position (current_at exit)'!AL55,"")),"")</f>
        <v/>
      </c>
      <c r="DH55" s="76" t="str">
        <f>IF($A55&lt;&gt;"",IF(IFERROR('7. Position (current_at exit)'!AM55,"")="", "",IFERROR('7. Position (current_at exit)'!AM55,"")),"")</f>
        <v/>
      </c>
      <c r="DI55" s="239" t="str">
        <f>IF($A55&lt;&gt;"",IF(IFERROR('7. Position (current_at exit)'!AN55,"")="", "",IFERROR('7. Position (current_at exit)'!AN55,"")),"")</f>
        <v/>
      </c>
      <c r="DJ55" s="165" t="str">
        <f>IF($A55&lt;&gt;"",IF(IFERROR('7. Position (current_at exit)'!AO55,"")="", "",IFERROR('7. Position (current_at exit)'!AO55,"")),"")</f>
        <v/>
      </c>
      <c r="DK55" s="165" t="str">
        <f>IF($A55&lt;&gt;"",IF(IFERROR('7. Position (current_at exit)'!AP55,"")="", "",IFERROR('7. Position (current_at exit)'!AP55,"")),"")</f>
        <v/>
      </c>
      <c r="DL55" s="360" t="str">
        <f>IF($A55&lt;&gt;"",IF(IFERROR('7. Position (current_at exit)'!AQ55,"")="", "",IFERROR('7. Position (current_at exit)'!AQ55,"")),"")</f>
        <v/>
      </c>
      <c r="DM55" s="17" t="str">
        <f>IF(OR($F55="Equity - Publicly Traded", $F55="Equity - Private"), IF($A55&lt;&gt;"",IF(IFERROR('6. Position (at entry)'!N55,"")="", "Mandatory: Tab 6",IFERROR('6. Position (at entry)'!N55,"")),""), IF($A55&lt;&gt;"",IF(IFERROR('6. Position (at entry)'!N55,"")="", "",IFERROR('6. Position (at entry)'!N55,"")),""))</f>
        <v/>
      </c>
      <c r="DN55" s="17" t="str">
        <f>IF(OR($F55="Equity - Publicly Traded", $F55="Equity - Private"), IF($A55&lt;&gt;"",IF(IFERROR('6. Position (at entry)'!O55,"")="", "Mandatory: Tab 6",IFERROR('6. Position (at entry)'!O55,"")),""), IF($A55&lt;&gt;"",IF(IFERROR('6. Position (at entry)'!O55,"")="", "",IFERROR('6. Position (at entry)'!O55,"")),""))</f>
        <v/>
      </c>
      <c r="DO55" s="17" t="str">
        <f>IF(OR($F55="Equity - Publicly Traded", $F55="Equity - Private"), IF($A55&lt;&gt;"",IF(IFERROR('6. Position (at entry)'!P55,"")="", "Mandatory: Tab 6",IFERROR('6. Position (at entry)'!P55,"")),""), IF($A55&lt;&gt;"",IF(IFERROR('6. Position (at entry)'!P55,"")="", "",IFERROR('6. Position (at entry)'!P55,"")),""))</f>
        <v/>
      </c>
      <c r="DP55" s="17" t="str">
        <f>IF(OR($F55="Equity - Publicly Traded", $F55="Equity - Private"), IF($A55&lt;&gt;"",IF(IFERROR('6. Position (at entry)'!Q55,"")="", "Mandatory: Tab 6",IFERROR('6. Position (at entry)'!Q55,"")),""), IF($A55&lt;&gt;"",IF(IFERROR('6. Position (at entry)'!Q55,"")="", "",IFERROR('6. Position (at entry)'!Q55,"")),""))</f>
        <v/>
      </c>
      <c r="DQ55" s="18" t="str">
        <f>IF(OR($F55="Equity - Publicly Traded", $F55="Equity - Private"), IF($A55&lt;&gt;"",IF(IFERROR('6. Position (at entry)'!R55,"")="", "Mandatory: Tab 6",IFERROR('6. Position (at entry)'!R55,"")),""), IF($A55&lt;&gt;"",IF(IFERROR('6. Position (at entry)'!R55,"")="", "",IFERROR('6. Position (at entry)'!R55,"")),""))</f>
        <v/>
      </c>
      <c r="DR55" s="18" t="str">
        <f>IF(OR($F55="Equity - Publicly Traded", $F55="Equity - Private"), IF($A55&lt;&gt;"",IF(IFERROR('6. Position (at entry)'!S55,"")="", "Mandatory: Tab 6",IFERROR('6. Position (at entry)'!S55,"")),""), IF($A55&lt;&gt;"",IF(IFERROR('6. Position (at entry)'!S55,"")="", "",IFERROR('6. Position (at entry)'!S55,"")),""))</f>
        <v/>
      </c>
      <c r="DS55" s="17" t="str">
        <f>IF(OR($F55="Equity - Publicly Traded", $F55="Equity - Private"), IF($A55&lt;&gt;"",IF(IFERROR('6. Position (at entry)'!T55,"")="", "Mandatory: Tab 6",IFERROR('6. Position (at entry)'!T55,"")),""), IF($A55&lt;&gt;"",IF(IFERROR('6. Position (at entry)'!T55,"")="", "",IFERROR('6. Position (at entry)'!T55,"")),""))</f>
        <v/>
      </c>
      <c r="DT55" s="16" t="str">
        <f>IF(OR($F55="Equity - Publicly Traded", $F55="Equity - Private"), IF($A55&lt;&gt;"",IF(IFERROR('6. Position (at entry)'!U55,"")="", "Mandatory: Tab 6",IFERROR('6. Position (at entry)'!U55,"")),""), IF($A55&lt;&gt;"",IF(IFERROR('6. Position (at entry)'!U55,"")="", "",IFERROR('6. Position (at entry)'!U55,"")),""))</f>
        <v/>
      </c>
      <c r="DU55" s="16" t="str">
        <f>IF(OR($F55="Equity - Publicly Traded", $F55="Equity - Private"), IF($A55&lt;&gt;"",IF(IFERROR('6. Position (at entry)'!V55,"")="", "",IFERROR('6. Position (at entry)'!V55,"")),""), IF($A55&lt;&gt;"",IF(IFERROR('6. Position (at entry)'!V55,"")="", "",IFERROR('6. Position (at entry)'!V55,"")),""))</f>
        <v/>
      </c>
      <c r="DV55" s="239" t="str">
        <f>IF(OR($F55="Equity - Publicly Traded", $F55="Equity - Private"), IF($A55&lt;&gt;"",IF(IFERROR('6. Position (at entry)'!W55,"")="", "",IFERROR('6. Position (at entry)'!W55,"")),""), IF($A55&lt;&gt;"",IF(IFERROR('6. Position (at entry)'!W55,"")="", "",IFERROR('6. Position (at entry)'!W55,"")),""))</f>
        <v/>
      </c>
      <c r="DW55" s="239" t="str">
        <f>IF(OR($F55="Equity - Publicly Traded", $F55="Equity - Private"), IF($A55&lt;&gt;"",IF(IFERROR('6. Position (at entry)'!X55,"")="", "",IFERROR('6. Position (at entry)'!X55,"")),""), IF($A55&lt;&gt;"",IF(IFERROR('6. Position (at entry)'!X55,"")="", "",IFERROR('6. Position (at entry)'!X55,"")),""))</f>
        <v/>
      </c>
      <c r="DX55" s="239" t="str">
        <f>IF(OR($F55="Equity - Publicly Traded", $F55="Equity - Private"), IF($A55&lt;&gt;"",IF(IFERROR('6. Position (at entry)'!Y55,"")="", "",IFERROR('6. Position (at entry)'!Y55,"")),""), IF($A55&lt;&gt;"",IF(IFERROR('6. Position (at entry)'!Y55,"")="", "",IFERROR('6. Position (at entry)'!Y55,"")),""))</f>
        <v/>
      </c>
      <c r="DY55" s="360" t="str">
        <f>IF($A55&lt;&gt;"",IF(IFERROR('6. Position (at entry)'!Z55,"")="", "",IFERROR('6. Position (at entry)'!Z55,"")),"")</f>
        <v/>
      </c>
      <c r="DZ55" s="76" t="str">
        <f>IF($A55&lt;&gt;"",IF(IFERROR('6. Position (at entry)'!AA55,"")="", "",IFERROR('6. Position (at entry)'!AA55,"")),"")</f>
        <v/>
      </c>
      <c r="EA55" s="76" t="str">
        <f>IF($A55&lt;&gt;"",IF(IFERROR('6. Position (at entry)'!AB55,"")="", "",IFERROR('6. Position (at entry)'!AB55,"")),"")</f>
        <v/>
      </c>
      <c r="EB55" s="78" t="str">
        <f>IF($A55&lt;&gt;"",IF(IFERROR('6. Position (at entry)'!AC55,"")="", "",IFERROR('6. Position (at entry)'!AC55,"")),"")</f>
        <v/>
      </c>
      <c r="EC55" s="78" t="str">
        <f>IF($A55&lt;&gt;"",IF(IFERROR('6. Position (at entry)'!AD55,"")="", "",IFERROR('6. Position (at entry)'!AD55,"")),"")</f>
        <v/>
      </c>
      <c r="ED55" s="226" t="str">
        <f>IF($A55&lt;&gt;"",IF(IFERROR('6. Position (at entry)'!AE55,"")="", "",IFERROR('6. Position (at entry)'!AE55,"")),"")</f>
        <v/>
      </c>
      <c r="EE55" s="80" t="str">
        <f>IF($A55&lt;&gt;"",IF(IFERROR('6. Position (at entry)'!AF55,"")="", "",IFERROR('6. Position (at entry)'!AF55,"")),"")</f>
        <v/>
      </c>
      <c r="EF55" s="80" t="str">
        <f>IF($A55&lt;&gt;"",IF(IFERROR('6. Position (at entry)'!AG55,"")="", "",IFERROR('6. Position (at entry)'!AG55,"")),"")</f>
        <v/>
      </c>
      <c r="EG55" s="80" t="str">
        <f>IF($A55&lt;&gt;"",IF(IFERROR('6. Position (at entry)'!AH55,"")="", "",IFERROR('6. Position (at entry)'!AH55,"")),"")</f>
        <v/>
      </c>
      <c r="EH55" s="360" t="str">
        <f>IF($A55&lt;&gt;"",IF(IFERROR('6. Position (at entry)'!AI55,"")="", "",IFERROR('6. Position (at entry)'!AI55,"")),"")</f>
        <v/>
      </c>
    </row>
    <row r="56" spans="1:138" ht="15" customHeight="1" x14ac:dyDescent="0.2">
      <c r="A56" s="16" t="str">
        <f>IF(ISBLANK('6. Position (at entry)'!A56), "", '6. Position (at entry)'!A56)</f>
        <v/>
      </c>
      <c r="B56" s="347" t="str">
        <f>IF($A56&lt;&gt;"",IF(IFERROR('6. Position (at entry)'!B56,"")="", "Mandatory: Tab 6",IFERROR('6. Position (at entry)'!B56,"")),"")</f>
        <v/>
      </c>
      <c r="C56" s="16" t="str">
        <f>IF($A56&lt;&gt;"",IF(IFERROR(VLOOKUP($A56, '4. Company (at entry)'!$1:$1048576,2,FALSE),"")="","Mandatory: Tab 4",IFERROR(VLOOKUP($A56, '4. Company (at entry)'!$1:$1048576,2,FALSE),"")), "")</f>
        <v/>
      </c>
      <c r="D56" s="16" t="str">
        <f>IF($A56&lt;&gt;"",IF(IFERROR('7. Position (current_at exit)'!D56,"")="", "Mandatory: Tab 7",IFERROR('7. Position (current_at exit)'!D56,"")),"")</f>
        <v/>
      </c>
      <c r="E56" s="16" t="str">
        <f>IF($A56&lt;&gt;"",IF(IFERROR('7. Position (current_at exit)'!E56,"")="", "Mandatory: Tab 7",IFERROR('7. Position (current_at exit)'!E56,"")),"")</f>
        <v/>
      </c>
      <c r="F56" s="16" t="str">
        <f>IF($A56&lt;&gt;"",IF(IFERROR('6. Position (at entry)'!D56,"")="", "Mandatory: Tab 6",IFERROR('6. Position (at entry)'!D56,"")),"")</f>
        <v/>
      </c>
      <c r="G56" s="16" t="str">
        <f>IF($A56&lt;&gt;"",IF(IFERROR('6. Position (at entry)'!E56,"")="", "Mandatory: Tab 6",IFERROR('6. Position (at entry)'!E56,"")),"")</f>
        <v/>
      </c>
      <c r="H56" s="16" t="str">
        <f>IF($A56&lt;&gt;"",IF(IFERROR('6. Position (at entry)'!F56,"")="", "Mandatory: Tab 6",IFERROR('6. Position (at entry)'!F56,"")),"")</f>
        <v/>
      </c>
      <c r="I56" s="16" t="str">
        <f>IF($A56&lt;&gt;"",IF(IFERROR('6. Position (at entry)'!G56,"")="", "Mandatory: Tab 6",IFERROR('6. Position (at entry)'!G56,"")),"")</f>
        <v/>
      </c>
      <c r="J56" s="16" t="str">
        <f>IF($A56&lt;&gt;"",IF(IFERROR('6. Position (at entry)'!H56,"")="", "Mandatory: Tab 6",IFERROR('6. Position (at entry)'!H56,"")),"")</f>
        <v/>
      </c>
      <c r="K56" s="159" t="str">
        <f>IF($A56&lt;&gt;"",IF(IFERROR('6. Position (at entry)'!I56,"")="", "Mandatory: Tab 6",IFERROR('6. Position (at entry)'!I56,"")),"")</f>
        <v/>
      </c>
      <c r="L56" s="16" t="str">
        <f>IF($A56&lt;&gt;"",IF(IFERROR('6. Position (at entry)'!J56,"")="", "Mandatory: Tab 6",IFERROR('6. Position (at entry)'!J56,"")),"")</f>
        <v/>
      </c>
      <c r="M56" s="16" t="str">
        <f>IF($A56&lt;&gt;"",IF(IFERROR('6. Position (at entry)'!K56,"")="", "Mandatory: Tab 6",IFERROR('6. Position (at entry)'!K56,"")),"")</f>
        <v/>
      </c>
      <c r="N56" s="16" t="str">
        <f>IF($A56&lt;&gt;"",IF(IFERROR('6. Position (at entry)'!L56,"")="", "",IFERROR('6. Position (at entry)'!L56,"")),"")</f>
        <v/>
      </c>
      <c r="O56" s="360" t="str">
        <f>IF($A56&lt;&gt;"",IF(IFERROR('6. Position (at entry)'!M56,"")="", "",IFERROR('6. Position (at entry)'!M56,"")),"")</f>
        <v/>
      </c>
      <c r="P56" s="16" t="str">
        <f>IF($A56&lt;&gt;"",IF(IFERROR(VLOOKUP($A56,'5. Company (current_at exit)'!$1:$1048576,3,FALSE),"")="","",IFERROR(VLOOKUP($A56,'5. Company (current_at exit)'!$1:$1048576,3,FALSE),"")), "")</f>
        <v/>
      </c>
      <c r="Q56" s="16" t="str">
        <f>IF($A56&lt;&gt;"",IF(IFERROR(VLOOKUP($A56,'5. Company (current_at exit)'!$1:$1048576,4,FALSE),"")="","",IFERROR(VLOOKUP($A56,'5. Company (current_at exit)'!$1:$1048576,4,FALSE),"")), "")</f>
        <v/>
      </c>
      <c r="R56" s="16" t="str">
        <f>IF($A56&lt;&gt;"",IF(IFERROR(VLOOKUP($A56,'5. Company (current_at exit)'!$1:$1048576,5,FALSE),"")="","",IFERROR(VLOOKUP($A56,'5. Company (current_at exit)'!$1:$1048576,5,FALSE),"")), "")</f>
        <v/>
      </c>
      <c r="S56" s="16" t="str">
        <f>IF($A56&lt;&gt;"",IF(IFERROR(VLOOKUP($A56,'5. Company (current_at exit)'!$1:$1048576,6,FALSE),"")="","",IFERROR(VLOOKUP($A56,'5. Company (current_at exit)'!$1:$1048576,6,FALSE),"")), "")</f>
        <v/>
      </c>
      <c r="T56" s="16" t="str">
        <f>IF($A56&lt;&gt;"",IF(IFERROR(VLOOKUP($A56,'5. Company (current_at exit)'!$1:$1048576,7,FALSE),"")="","Mandatory: Tab 5",IFERROR(VLOOKUP($A56,'5. Company (current_at exit)'!$1:$1048576,7,FALSE),"")), "")</f>
        <v/>
      </c>
      <c r="U56" s="72" t="str">
        <f>IF($A56&lt;&gt;"",IF(IFERROR(VLOOKUP($A56,'5. Company (current_at exit)'!$1:$1048576,8,FALSE),"")="","Mandatory: Tab 5",IFERROR(VLOOKUP($A56,'5. Company (current_at exit)'!$1:$1048576,8,FALSE),"")), "")</f>
        <v/>
      </c>
      <c r="V56" s="16" t="str">
        <f>IF($A56&lt;&gt;"",IF(IFERROR(VLOOKUP($A56,'5. Company (current_at exit)'!$1:$1048576,9,FALSE),"")="","",IFERROR(VLOOKUP($A56,'5. Company (current_at exit)'!$1:$1048576,9,FALSE),"")), "")</f>
        <v/>
      </c>
      <c r="W56" s="16" t="str">
        <f>IF($A56&lt;&gt;"",IF(IFERROR(VLOOKUP($A56,'5. Company (current_at exit)'!$1:$1048576,10,FALSE),"")="","Mandatory: Tab 5",IFERROR(VLOOKUP($A56,'5. Company (current_at exit)'!$1:$1048576,10,FALSE),"")), "")</f>
        <v/>
      </c>
      <c r="X56" s="73" t="str">
        <f>IF($A56&lt;&gt;"",IF(IFERROR(VLOOKUP($A56,'5. Company (current_at exit)'!$1:$1048576,11,FALSE),"")="","Mandatory: Tab 5",IFERROR(VLOOKUP($A56,'5. Company (current_at exit)'!$1:$1048576,11,FALSE),"")), "")</f>
        <v/>
      </c>
      <c r="Y56" s="73" t="str">
        <f>IF($A56&lt;&gt;"",IF(IFERROR(VLOOKUP($A56,'5. Company (current_at exit)'!$1:$1048576,12,FALSE),"")="","",IFERROR(VLOOKUP($A56,'5. Company (current_at exit)'!$1:$1048576,12,FALSE),"")), "")</f>
        <v/>
      </c>
      <c r="Z56" s="73" t="str">
        <f>IF($A56&lt;&gt;"",IF(IFERROR(VLOOKUP($A56,'5. Company (current_at exit)'!$1:$1048576,13,FALSE),"")="","",IFERROR(VLOOKUP($A56,'5. Company (current_at exit)'!$1:$1048576,13,FALSE),"")), "")</f>
        <v/>
      </c>
      <c r="AA56" s="16" t="str">
        <f>IF($A56&lt;&gt;"",IF(IFERROR(VLOOKUP($A56,'5. Company (current_at exit)'!$1:$1048576,14,FALSE),"")="","Mandatory: Tab 5",IFERROR(VLOOKUP($A56,'5. Company (current_at exit)'!$1:$1048576,14,FALSE),"")), "")</f>
        <v/>
      </c>
      <c r="AB56" s="16" t="str">
        <f>IF($A56&lt;&gt;"",IF(IFERROR(VLOOKUP($A56,'5. Company (current_at exit)'!$1:$1048576,15,FALSE),"")="","Mandatory: Tab 5",IFERROR(VLOOKUP($A56,'5. Company (current_at exit)'!$1:$1048576,15,FALSE),"")), "")</f>
        <v/>
      </c>
      <c r="AC56" s="76" t="str">
        <f>IF($A56&lt;&gt;"",IF(IFERROR(VLOOKUP($A56,'5. Company (current_at exit)'!$1:$1048576,16,FALSE),"")="","",IFERROR(VLOOKUP($A56,'5. Company (current_at exit)'!$1:$1048576,16,FALSE),"")), "")</f>
        <v/>
      </c>
      <c r="AD56" s="16" t="str">
        <f>IF($A56&lt;&gt;"",IF(IFERROR(VLOOKUP($A56,'5. Company (current_at exit)'!$1:$1048576,17,FALSE),"")="","",IFERROR(VLOOKUP($A56,'5. Company (current_at exit)'!$1:$1048576,17,FALSE),"")), "")</f>
        <v/>
      </c>
      <c r="AE56" s="401" t="str">
        <f>IF($A56&lt;&gt;"",IF(IFERROR(VLOOKUP($A56,'5. Company (current_at exit)'!$1:$1048576,18,FALSE),"")="","",IFERROR(VLOOKUP($A56,'5. Company (current_at exit)'!$1:$1048576,18,FALSE),"")), "")</f>
        <v/>
      </c>
      <c r="AF56" s="16" t="str">
        <f>IF($A56&lt;&gt;"",IF(IFERROR(VLOOKUP($A56,'5. Company (current_at exit)'!$1:$1048576,19,FALSE),"")="","Mandatory: Tab 5",IFERROR(VLOOKUP($A56,'5. Company (current_at exit)'!$1:$1048576,19,FALSE),"")), "")</f>
        <v/>
      </c>
      <c r="AG56" s="159" t="str">
        <f>IF($AF56="Yes",IF($A56&lt;&gt;"",IF(IFERROR(VLOOKUP($A56,'5. Company (current_at exit)'!$1:$1048576,20,FALSE),"")="","Mandatory: Tab 5",IFERROR(VLOOKUP($A56,'5. Company (current_at exit)'!$1:$1048576,20,FALSE),"")), ""),IF($A56&lt;&gt;"",IF(IFERROR(VLOOKUP($A56,'5. Company (current_at exit)'!$1:$1048576,20,FALSE),"")="","",IFERROR(VLOOKUP($A56,'5. Company (current_at exit)'!$1:$1048576,20,FALSE),"")), ""))</f>
        <v/>
      </c>
      <c r="AH56" s="159" t="str">
        <f>IF($AF56="Yes",IF($A56&lt;&gt;"",IF(IFERROR(VLOOKUP($A56,'5. Company (current_at exit)'!$1:$1048576,21,FALSE),"")="","Mandatory: Tab 5",IFERROR(VLOOKUP($A56,'5. Company (current_at exit)'!$1:$1048576,21,FALSE),"")), ""),IF($A56&lt;&gt;"",IF(IFERROR(VLOOKUP($A56,'5. Company (current_at exit)'!$1:$1048576,21,FALSE),"")="","",IFERROR(VLOOKUP($A56,'5. Company (current_at exit)'!$1:$1048576,21,FALSE),"")), ""))</f>
        <v/>
      </c>
      <c r="AI56" s="69" t="str">
        <f>IF($AF56="Yes",IF($A56&lt;&gt;"",IF(IFERROR(VLOOKUP($A56,'5. Company (current_at exit)'!$1:$1048576,22,FALSE),"")="","Mandatory: Tab 5",IFERROR(VLOOKUP($A56,'5. Company (current_at exit)'!$1:$1048576,22,FALSE),"")), ""),IF($A56&lt;&gt;"",IF(IFERROR(VLOOKUP($A56,'5. Company (current_at exit)'!$1:$1048576,22,FALSE),"")="","",IFERROR(VLOOKUP($A56,'5. Company (current_at exit)'!$1:$1048576,22,FALSE),"")), ""))</f>
        <v/>
      </c>
      <c r="AJ56" s="69" t="str">
        <f>IF($AF56="Yes",IF($A56&lt;&gt;"",IF(IFERROR(VLOOKUP($A56,'5. Company (current_at exit)'!$1:$1048576,23,FALSE),"")="","Mandatory: Tab 5",IFERROR(VLOOKUP($A56,'5. Company (current_at exit)'!$1:$1048576,23,FALSE),"")), ""),IF($A56&lt;&gt;"",IF(IFERROR(VLOOKUP($A56,'5. Company (current_at exit)'!$1:$1048576,23,FALSE),"")="","",IFERROR(VLOOKUP($A56,'5. Company (current_at exit)'!$1:$1048576,23,FALSE),"")), ""))</f>
        <v/>
      </c>
      <c r="AK56" s="159" t="str">
        <f>IF($AF56="Yes",IF($A56&lt;&gt;"",IF(IFERROR(VLOOKUP($A56,'5. Company (current_at exit)'!$1:$1048576,24,FALSE),"")="","",IFERROR(VLOOKUP($A56,'5. Company (current_at exit)'!$1:$1048576,24,FALSE),"")), ""),IF($A56&lt;&gt;"",IF(IFERROR(VLOOKUP($A56,'5. Company (current_at exit)'!$1:$1048576,24,FALSE),"")="","",IFERROR(VLOOKUP($A56,'5. Company (current_at exit)'!$1:$1048576,24,FALSE),"")), ""))</f>
        <v/>
      </c>
      <c r="AL56" s="403" t="str">
        <f>IF($A56&lt;&gt;"",IF(IFERROR(VLOOKUP($A56,'5. Company (current_at exit)'!$1:$1048576,25,FALSE),"")="","",IFERROR(VLOOKUP($A56,'5. Company (current_at exit)'!$1:$1048576,25,FALSE),"")), "")</f>
        <v/>
      </c>
      <c r="AM56" s="17" t="str">
        <f>IF($A56&lt;&gt;"",IF(IFERROR(VLOOKUP($A56,'5. Company (current_at exit)'!$1:$1048576,26,FALSE),"")="","Mandatory: Tab 5",IFERROR(VLOOKUP($A56,'5. Company (current_at exit)'!$1:$1048576,26,FALSE),"")), "")</f>
        <v/>
      </c>
      <c r="AN56" s="17" t="str">
        <f>IF($A56&lt;&gt;"",IF(IFERROR(VLOOKUP($A56,'5. Company (current_at exit)'!$1:$1048576,27,FALSE),"")="","Mandatory: Tab 5",IFERROR(VLOOKUP($A56,'5. Company (current_at exit)'!$1:$1048576,27,FALSE),"")), "")</f>
        <v/>
      </c>
      <c r="AO56" s="17" t="str">
        <f>IF($A56&lt;&gt;"",IF(IFERROR(VLOOKUP($A56,'5. Company (current_at exit)'!$1:$1048576,28,FALSE),"")="","Mandatory: Tab 5",IFERROR(VLOOKUP($A56,'5. Company (current_at exit)'!$1:$1048576,28,FALSE),"")), "")</f>
        <v/>
      </c>
      <c r="AP56" s="17" t="str">
        <f>IF($A56&lt;&gt;"",IF(IFERROR(VLOOKUP($A56,'5. Company (current_at exit)'!$1:$1048576,29,FALSE),"")="","Mandatory: Tab 5",IFERROR(VLOOKUP($A56,'5. Company (current_at exit)'!$1:$1048576,29,FALSE),"")), "")</f>
        <v/>
      </c>
      <c r="AQ56" s="17" t="str">
        <f>IF($A56&lt;&gt;"",IF(IFERROR(VLOOKUP($A56,'5. Company (current_at exit)'!$1:$1048576,30,FALSE),"")="","Mandatory: Tab 5",IFERROR(VLOOKUP($A56,'5. Company (current_at exit)'!$1:$1048576,30,FALSE),"")), "")</f>
        <v/>
      </c>
      <c r="AR56" s="17" t="str">
        <f>IF($A56&lt;&gt;"",IF(IFERROR(VLOOKUP($A56,'5. Company (current_at exit)'!$1:$1048576,31,FALSE),"")="","Mandatory: Tab 5",IFERROR(VLOOKUP($A56,'5. Company (current_at exit)'!$1:$1048576,31,FALSE),"")), "")</f>
        <v/>
      </c>
      <c r="AS56" s="17" t="str">
        <f>IF($A56&lt;&gt;"",IF(IFERROR(VLOOKUP($A56,'5. Company (current_at exit)'!$1:$1048576,32,FALSE),"")="","Mandatory: Tab 5",IFERROR(VLOOKUP($A56,'5. Company (current_at exit)'!$1:$1048576,32,FALSE),"")), "")</f>
        <v/>
      </c>
      <c r="AT56" s="17" t="str">
        <f>IF($A56&lt;&gt;"",IF(IFERROR(VLOOKUP($A56,'5. Company (current_at exit)'!$1:$1048576,33,FALSE),"")="","Mandatory: Tab 5",IFERROR(VLOOKUP($A56,'5. Company (current_at exit)'!$1:$1048576,33,FALSE),"")), "")</f>
        <v/>
      </c>
      <c r="AU56" s="17" t="str">
        <f>IF($A56&lt;&gt;"",IF(IFERROR(VLOOKUP($A56,'5. Company (current_at exit)'!$1:$1048576,34,FALSE),"")="","",IFERROR(VLOOKUP($A56,'5. Company (current_at exit)'!$1:$1048576,34,FALSE),"")), "")</f>
        <v/>
      </c>
      <c r="AV56" s="241" t="str">
        <f>IF($A56&lt;&gt;"",IF(IFERROR(VLOOKUP($A56,'5. Company (current_at exit)'!$1:$1048576,35,FALSE),"")="","",IFERROR(VLOOKUP($A56,'5. Company (current_at exit)'!$1:$1048576,35,FALSE),"")), "")</f>
        <v/>
      </c>
      <c r="AW56" s="17" t="str">
        <f>IF($D56="Fully Exited",IF($A56&lt;&gt;"",IF(IFERROR(VLOOKUP($A56,'5. Company (current_at exit)'!$1:$1048576,36,FALSE),"")="","",IFERROR(VLOOKUP($A56,'5. Company (current_at exit)'!$1:$1048576,36,FALSE),"")), ""),IF($A56&lt;&gt;"",IF(IFERROR(VLOOKUP($A56,'5. Company (current_at exit)'!$1:$1048576,36,FALSE),"")="","",IFERROR(VLOOKUP($A56,'5. Company (current_at exit)'!$1:$1048576,36,FALSE),"")), ""))</f>
        <v/>
      </c>
      <c r="AX56" s="239" t="str">
        <f>IF($A56&lt;&gt;"",IF(IFERROR(VLOOKUP($A56,'5. Company (current_at exit)'!$1:$1048576,37,FALSE),"")="","",IFERROR(VLOOKUP($A56,'5. Company (current_at exit)'!$1:$1048576,37,FALSE),"")), "")</f>
        <v/>
      </c>
      <c r="AY56" s="204" t="str">
        <f>IF($A56&lt;&gt;"",IF(IFERROR(VLOOKUP($A56,'5. Company (current_at exit)'!$1:$1048576,38,FALSE),"")="","",IFERROR(VLOOKUP($A56,'5. Company (current_at exit)'!$1:$1048576,38,FALSE),"")), "")</f>
        <v/>
      </c>
      <c r="AZ56" s="244" t="str">
        <f>IF($A56&lt;&gt;"",IF(IFERROR(VLOOKUP($A56,'5. Company (current_at exit)'!$1:$1048576,39,FALSE),"")="","",IFERROR(VLOOKUP($A56,'5. Company (current_at exit)'!$1:$1048576,39,FALSE),"")), "")</f>
        <v/>
      </c>
      <c r="BA56" s="244" t="str">
        <f>IF($A56&lt;&gt;"",IF(IFERROR(VLOOKUP($A56,'5. Company (current_at exit)'!$1:$1048576,40,FALSE),"")="","",IFERROR(VLOOKUP($A56,'5. Company (current_at exit)'!$1:$1048576,40,FALSE),"")), "")</f>
        <v/>
      </c>
      <c r="BB56" s="244" t="str">
        <f>IF($A56&lt;&gt;"",IF(IFERROR(VLOOKUP($A56,'5. Company (current_at exit)'!$1:$1048576,41,FALSE),"")="","",IFERROR(VLOOKUP($A56,'5. Company (current_at exit)'!$1:$1048576,41,FALSE),"")), "")</f>
        <v/>
      </c>
      <c r="BC56" s="76" t="str">
        <f>IF($A56&lt;&gt;"",IF(IFERROR(VLOOKUP($A56,'5. Company (current_at exit)'!$1:$1048576,42,FALSE),"")="","",IFERROR(VLOOKUP($A56,'5. Company (current_at exit)'!$1:$1048576,42,FALSE),"")), "")</f>
        <v/>
      </c>
      <c r="BD56" s="76" t="str">
        <f>IF($A56&lt;&gt;"",IF(IFERROR(VLOOKUP($A56,'5. Company (current_at exit)'!$1:$1048576,43,FALSE),"")="","",IFERROR(VLOOKUP($A56,'5. Company (current_at exit)'!$1:$1048576,43,FALSE),"")), "")</f>
        <v/>
      </c>
      <c r="BE56" s="239" t="str">
        <f>IF($A56&lt;&gt;"",IF(IFERROR(VLOOKUP($A56,'5. Company (current_at exit)'!$1:$1048576,44,FALSE),"")="","",IFERROR(VLOOKUP($A56,'5. Company (current_at exit)'!$1:$1048576,44,FALSE),"")), "")</f>
        <v/>
      </c>
      <c r="BF56" s="239" t="str">
        <f>IF($A56&lt;&gt;"",IF(IFERROR(VLOOKUP($A56,'5. Company (current_at exit)'!$1:$1048576,45,FALSE),"")="","",IFERROR(VLOOKUP($A56,'5. Company (current_at exit)'!$1:$1048576,45,FALSE),"")), "")</f>
        <v/>
      </c>
      <c r="BG56" s="239" t="str">
        <f>IF($A56&lt;&gt;"",IF(IFERROR(VLOOKUP($A56,'5. Company (current_at exit)'!$1:$1048576,46,FALSE),"")="","",IFERROR(VLOOKUP($A56,'5. Company (current_at exit)'!$1:$1048576,46,FALSE),"")), "")</f>
        <v/>
      </c>
      <c r="BH56" s="239" t="str">
        <f>IF($A56&lt;&gt;"",IF(IFERROR(VLOOKUP($A56,'5. Company (current_at exit)'!$1:$1048576,47,FALSE),"")="","",IFERROR(VLOOKUP($A56,'5. Company (current_at exit)'!$1:$1048576,47,FALSE),"")), "")</f>
        <v/>
      </c>
      <c r="BI56" s="239" t="str">
        <f>IF($A56&lt;&gt;"",IF(IFERROR(VLOOKUP($A56,'5. Company (current_at exit)'!$1:$1048576,48,FALSE),"")="","",IFERROR(VLOOKUP($A56,'5. Company (current_at exit)'!$1:$1048576,48,FALSE),"")), "")</f>
        <v/>
      </c>
      <c r="BJ56" s="360" t="str">
        <f>IF($A56&lt;&gt;"",IF(IFERROR(VLOOKUP($A56,'5. Company (current_at exit)'!$1:$1048576,49,FALSE),"")="","",IFERROR(VLOOKUP($A56,'5. Company (current_at exit)'!$1:$1048576,49,FALSE),"")), "")</f>
        <v/>
      </c>
      <c r="BK56" s="76" t="str">
        <f>IF($A56&lt;&gt;"",IF(IFERROR(VLOOKUP($A56,'5. Company (current_at exit)'!$1:$1048576,50,FALSE),"")="","Mandatory: Tab 5",IFERROR(VLOOKUP($A56,'5. Company (current_at exit)'!$1:$1048576,50,FALSE),"")), "")</f>
        <v/>
      </c>
      <c r="BL56" s="483" t="str">
        <f>IF($A56&lt;&gt;"",IF(IFERROR(VLOOKUP($A56,'5. Company (current_at exit)'!$1:$1048576,51,FALSE),"")="","Mandatory: Tab 5",IFERROR(VLOOKUP($A56,'5. Company (current_at exit)'!$1:$1048576,51,FALSE),"")), "")</f>
        <v/>
      </c>
      <c r="BM56" s="483" t="str">
        <f>IF($A56&lt;&gt;"",IF(IFERROR(VLOOKUP($A56,'5. Company (current_at exit)'!$1:$1048576,52,FALSE),"")="","Mandatory: Tab 5",IFERROR(VLOOKUP($A56,'5. Company (current_at exit)'!$1:$1048576,52,FALSE),"")), "")</f>
        <v/>
      </c>
      <c r="BN56" s="483" t="str">
        <f>IF($A56&lt;&gt;"",IF(IFERROR(VLOOKUP($A56,'5. Company (current_at exit)'!$1:$1048576,53,FALSE),"")="","Mandatory: Tab 5",IFERROR(VLOOKUP($A56,'5. Company (current_at exit)'!$1:$1048576,53,FALSE),"")), "")</f>
        <v/>
      </c>
      <c r="BO56" s="360" t="str">
        <f>IF($A56&lt;&gt;"",IF(IFERROR(VLOOKUP($A56,'5. Company (current_at exit)'!$1:$1048576,54,FALSE),"")="","",IFERROR(VLOOKUP($A56,'5. Company (current_at exit)'!$1:$1048576,54,FALSE),"")), "")</f>
        <v/>
      </c>
      <c r="BP56" s="17" t="str">
        <f>IF($A56&lt;&gt;"",IF(IFERROR(VLOOKUP($A56, '4. Company (at entry)'!$1:$1048576,3,FALSE),"")="","Mandatory: Tab 4",IFERROR(VLOOKUP($A56, '4. Company (at entry)'!$1:$1048576,3,FALSE),"")), "")</f>
        <v/>
      </c>
      <c r="BQ56" s="17" t="str">
        <f>IF($A56&lt;&gt;"",IF(IFERROR(VLOOKUP($A56, '4. Company (at entry)'!$1:$1048576,4,FALSE),"")="","Mandatory: Tab 4",IFERROR(VLOOKUP($A56, '4. Company (at entry)'!$1:$1048576,4,FALSE),"")), "")</f>
        <v/>
      </c>
      <c r="BR56" s="17" t="str">
        <f>IF($A56&lt;&gt;"",IF(IFERROR(VLOOKUP($A56, '4. Company (at entry)'!$1:$1048576,5,FALSE),"")="","Mandatory: Tab 4",IFERROR(VLOOKUP($A56, '4. Company (at entry)'!$1:$1048576,5,FALSE),"")), "")</f>
        <v/>
      </c>
      <c r="BS56" s="17" t="str">
        <f>IF($A56&lt;&gt;"",IF(IFERROR(VLOOKUP($A56, '4. Company (at entry)'!$1:$1048576,6,FALSE),"")="","Mandatory: Tab 4",IFERROR(VLOOKUP($A56, '4. Company (at entry)'!$1:$1048576,6,FALSE),"")), "")</f>
        <v/>
      </c>
      <c r="BT56" s="17" t="str">
        <f>IF($A56&lt;&gt;"",IF(IFERROR(VLOOKUP($A56, '4. Company (at entry)'!$1:$1048576,7,FALSE),"")="","Mandatory: Tab 4",IFERROR(VLOOKUP($A56, '4. Company (at entry)'!$1:$1048576,7,FALSE),"")), "")</f>
        <v/>
      </c>
      <c r="BU56" s="17" t="str">
        <f>IF($A56&lt;&gt;"",IF(IFERROR(VLOOKUP($A56, '4. Company (at entry)'!$1:$1048576,8,FALSE),"")="","Mandatory: Tab 4",IFERROR(VLOOKUP($A56, '4. Company (at entry)'!$1:$1048576,8,FALSE),"")), "")</f>
        <v/>
      </c>
      <c r="BV56" s="17" t="str">
        <f>IF($A56&lt;&gt;"",IF(IFERROR(VLOOKUP($A56, '4. Company (at entry)'!$1:$1048576,9,FALSE),"")="","Mandatory: Tab 4",IFERROR(VLOOKUP($A56, '4. Company (at entry)'!$1:$1048576,9,FALSE),"")), "")</f>
        <v/>
      </c>
      <c r="BW56" s="17" t="str">
        <f>IF($A56&lt;&gt;"",IF(IFERROR(VLOOKUP($A56, '4. Company (at entry)'!$1:$1048576,10,FALSE),"")="","",IFERROR(VLOOKUP($A56, '4. Company (at entry)'!$1:$1048576,10,FALSE),"")), "")</f>
        <v/>
      </c>
      <c r="BX56" s="208" t="str">
        <f>IF($A56&lt;&gt;"",IF(IFERROR(VLOOKUP($A56, '4. Company (at entry)'!$1:$1048576,11,FALSE),"")="","",IFERROR(VLOOKUP($A56, '4. Company (at entry)'!$1:$1048576,11,FALSE),"")), "")</f>
        <v/>
      </c>
      <c r="BY56" s="17" t="str">
        <f>IF($A56&lt;&gt;"",IF(IFERROR(VLOOKUP($A56, '4. Company (at entry)'!$1:$1048576,12,FALSE),"")="","",IFERROR(VLOOKUP($A56, '4. Company (at entry)'!$1:$1048576,12,FALSE),"")), "")</f>
        <v/>
      </c>
      <c r="BZ56" s="360" t="str">
        <f>IF($A56&lt;&gt;"",IF(IFERROR(VLOOKUP($A56, '4. Company (at entry)'!$1:$1048576,13,FALSE),"")="","",IFERROR(VLOOKUP($A56, '4. Company (at entry)'!$1:$1048576,13,FALSE),"")), "")</f>
        <v/>
      </c>
      <c r="CA56" s="17" t="str">
        <f>IF($A56&lt;&gt;"",IF(IFERROR('7. Position (current_at exit)'!F56,"")="", "Mandatory: Tab 7",IFERROR('7. Position (current_at exit)'!F56,"")),"")</f>
        <v/>
      </c>
      <c r="CB56" s="17" t="str">
        <f>IF($D56&lt;&gt;"Pending, Subsequently Closed",IF($A56&lt;&gt;"",IF(IFERROR('7. Position (current_at exit)'!G56,"")="", "Mandatory: Tab 7",IFERROR('7. Position (current_at exit)'!G56,"")),""), IF($A56&lt;&gt;"",IF(IFERROR('7. Position (current_at exit)'!G56,"")="", "",IFERROR('7. Position (current_at exit)'!G56,"")),""))</f>
        <v/>
      </c>
      <c r="CC56" s="17" t="str">
        <f>IF($D56&lt;&gt;"Pending, Subsequently Closed",IF($A56&lt;&gt;"",IF(IFERROR('7. Position (current_at exit)'!H56,"")="", "Mandatory: Tab 7",IFERROR('7. Position (current_at exit)'!H56,"")),""), IF($A56&lt;&gt;"",IF(IFERROR('7. Position (current_at exit)'!H56,"")="", "",IFERROR('7. Position (current_at exit)'!H56,"")),""))</f>
        <v/>
      </c>
      <c r="CD56" s="17" t="str">
        <f>IF($D56&lt;&gt;"Pending, Subsequently Closed",IF($A56&lt;&gt;"",IF(IFERROR('7. Position (current_at exit)'!I56,"")="", "Mandatory: Tab 7",IFERROR('7. Position (current_at exit)'!I56,"")),""), IF($A56&lt;&gt;"",IF(IFERROR('7. Position (current_at exit)'!I56,"")="", "",IFERROR('7. Position (current_at exit)'!I56,"")),""))</f>
        <v/>
      </c>
      <c r="CE56" s="17" t="str">
        <f>IF($D56&lt;&gt;"Pending, Subsequently Closed",IF($A56&lt;&gt;"",IF(IFERROR('7. Position (current_at exit)'!J56,"")="", "Mandatory: Tab 7",IFERROR('7. Position (current_at exit)'!J56,"")),""), IF($A56&lt;&gt;"",IF(IFERROR('7. Position (current_at exit)'!J56,"")="", "",IFERROR('7. Position (current_at exit)'!J56,"")),""))</f>
        <v/>
      </c>
      <c r="CF56" s="208" t="str">
        <f>IF($D56&lt;&gt;"Pending, Subsequently Closed",IF($A56&lt;&gt;"",IF(IFERROR('7. Position (current_at exit)'!K56,"")="", "Mandatory: Tab 7",IFERROR('7. Position (current_at exit)'!K56,"")),""), IF($A56&lt;&gt;"",IF(IFERROR('7. Position (current_at exit)'!K56,"")="", "",IFERROR('7. Position (current_at exit)'!K56,"")),""))</f>
        <v/>
      </c>
      <c r="CG56" s="186" t="str">
        <f>IF($D56&lt;&gt;"Pending, Subsequently Closed",IF($A56&lt;&gt;"",IF(IFERROR('7. Position (current_at exit)'!L56,"")="", "Mandatory: Tab 7",IFERROR('7. Position (current_at exit)'!L56,"")),""), IF($A56&lt;&gt;"",IF(IFERROR('7. Position (current_at exit)'!L56,"")="", "",IFERROR('7. Position (current_at exit)'!L56,"")),""))</f>
        <v/>
      </c>
      <c r="CH56" s="186" t="str">
        <f>IF($D56&lt;&gt;"Pending, Subsequently Closed",IF($A56&lt;&gt;"",IF(IFERROR('7. Position (current_at exit)'!M56,"")="", "Mandatory: Tab 7",IFERROR('7. Position (current_at exit)'!M56,"")),""), IF($A56&lt;&gt;"",IF(IFERROR('7. Position (current_at exit)'!M56,"")="", "",IFERROR('7. Position (current_at exit)'!M56,"")),""))</f>
        <v/>
      </c>
      <c r="CI56" s="186" t="str">
        <f>IF($D56&lt;&gt;"Pending, Subsequently Closed",IF($A56&lt;&gt;"",IF(IFERROR('7. Position (current_at exit)'!N56,"")="", "Mandatory: Tab 7",IFERROR('7. Position (current_at exit)'!N56,"")),""), IF($A56&lt;&gt;"",IF(IFERROR('7. Position (current_at exit)'!N56,"")="", "",IFERROR('7. Position (current_at exit)'!N56,"")),""))</f>
        <v/>
      </c>
      <c r="CJ56" s="408" t="str">
        <f>IF($D56&lt;&gt;"Pending, Subsequently Closed",IF($A56&lt;&gt;"",IF(IFERROR('7. Position (current_at exit)'!O56,"")="", "Mandatory: Tab 7",IFERROR('7. Position (current_at exit)'!O56,"")),""), IF($A56&lt;&gt;"",IF(IFERROR('7. Position (current_at exit)'!O56,"")="", "",IFERROR('7. Position (current_at exit)'!O56,"")),""))</f>
        <v/>
      </c>
      <c r="CK56" s="408" t="str">
        <f>IF($D56&lt;&gt;"Pending, Subsequently Closed",IF($A56&lt;&gt;"",IF(IFERROR('7. Position (current_at exit)'!P56,"")="", "Mandatory: Tab 7",IFERROR('7. Position (current_at exit)'!P56,"")),""), IF($A56&lt;&gt;"",IF(IFERROR('7. Position (current_at exit)'!P56,"")="", "",IFERROR('7. Position (current_at exit)'!P56,"")),""))</f>
        <v/>
      </c>
      <c r="CL56" s="360" t="str">
        <f>IF($A56&lt;&gt;"",IF(IFERROR('7. Position (current_at exit)'!Q56,"")="", "",IFERROR('7. Position (current_at exit)'!Q56,"")),"")</f>
        <v/>
      </c>
      <c r="CM56" s="18" t="str">
        <f>IF($F56&lt;&gt;"Debt",IF($A56&lt;&gt;"",IF(IFERROR('7. Position (current_at exit)'!R56,"")="", "Mandatory: Tab 7",IFERROR('7. Position (current_at exit)'!R56,"")),""), IF($A56&lt;&gt;"",IF(IFERROR('7. Position (current_at exit)'!R56,"")="", "",IFERROR('7. Position (current_at exit)'!R56,"")),""))</f>
        <v/>
      </c>
      <c r="CN56" s="18" t="str">
        <f>IF($F56&lt;&gt;"Debt",IF($A56&lt;&gt;"",IF(IFERROR('7. Position (current_at exit)'!S56,"")="", "Mandatory: Tab 7",IFERROR('7. Position (current_at exit)'!S56,"")),""), IF($A56&lt;&gt;"",IF(IFERROR('7. Position (current_at exit)'!S56,"")="", "",IFERROR('7. Position (current_at exit)'!S56,"")),""))</f>
        <v/>
      </c>
      <c r="CO56" s="17" t="str">
        <f>IF($F56&lt;&gt;"Debt",IF($A56&lt;&gt;"",IF(IFERROR('7. Position (current_at exit)'!T56,"")="", "Mandatory: Tab 7",IFERROR('7. Position (current_at exit)'!T56,"")),""), IF($A56&lt;&gt;"",IF(IFERROR('7. Position (current_at exit)'!T56,"")="", "",IFERROR('7. Position (current_at exit)'!T56,"")),""))</f>
        <v/>
      </c>
      <c r="CP56" s="17" t="str">
        <f>IF($A56&lt;&gt;"",IF(IFERROR('7. Position (current_at exit)'!U56,"")="", "Mandatory: Tab 7",IFERROR('7. Position (current_at exit)'!U56,"")),"")</f>
        <v/>
      </c>
      <c r="CQ56" s="17" t="str">
        <f>IF($F56&lt;&gt;"Debt",IF($A56&lt;&gt;"",IF(IFERROR('7. Position (current_at exit)'!V56,"")="", "Mandatory: Tab 7",IFERROR('7. Position (current_at exit)'!V56,"")),""), IF($A56&lt;&gt;"",IF(IFERROR('7. Position (current_at exit)'!V56,"")="", "",IFERROR('7. Position (current_at exit)'!V56,"")),""))</f>
        <v/>
      </c>
      <c r="CR56" s="16" t="str">
        <f>IF($F56&lt;&gt;"Debt",IF($A56&lt;&gt;"",IF(IFERROR('7. Position (current_at exit)'!W56,"")="", "",IFERROR('7. Position (current_at exit)'!W56,"")),""), IF($A56&lt;&gt;"",IF(IFERROR('7. Position (current_at exit)'!W56,"")="", "",IFERROR('7. Position (current_at exit)'!W56,"")),""))</f>
        <v/>
      </c>
      <c r="CS56" s="80" t="str">
        <f>IF($A56&lt;&gt;"",IF(IFERROR('7. Position (current_at exit)'!X56,"")="", "",IFERROR('7. Position (current_at exit)'!X56,"")),"")</f>
        <v/>
      </c>
      <c r="CT56" s="360" t="str">
        <f>IF($A56&lt;&gt;"",IF(IFERROR('7. Position (current_at exit)'!Y56,"")="", "",IFERROR('7. Position (current_at exit)'!Y56,"")),"")</f>
        <v/>
      </c>
      <c r="CU56" s="159" t="str">
        <f>IF(OR($D56="Fully Exited, No Escrow", $D56="Fully Exited, Escrow Pending", $D56="Fully Exited, Subsequently Closed"), IF($A56&lt;&gt;"",IF(IFERROR('7. Position (current_at exit)'!Z56,"")="", "Mandatory: Tab 7",IFERROR('7. Position (current_at exit)'!Z56,"")),""), IF($A56&lt;&gt;"",IF(IFERROR('7. Position (current_at exit)'!Z56,"")="", "",IFERROR('7. Position (current_at exit)'!Z56,"")),""))</f>
        <v/>
      </c>
      <c r="CV56" s="159" t="str">
        <f>IF(OR($D56="Fully Exited, No Escrow", $D56="Fully Exited, Escrow Pending", $D56="Fully Exited, Subsequently Closed"), IF($A56&lt;&gt;"",IF(IFERROR('7. Position (current_at exit)'!AA56,"")="", "Mandatory: Tab 7",IFERROR('7. Position (current_at exit)'!AA56,"")),""), IF($A56&lt;&gt;"",IF(IFERROR('7. Position (current_at exit)'!AA56,"")="", "",IFERROR('7. Position (current_at exit)'!AA56,"")),""))</f>
        <v/>
      </c>
      <c r="CW56" s="16" t="str">
        <f>IF($D56="Fully Exited",IF($A56&lt;&gt;"",IF(IFERROR('7. Position (current_at exit)'!AB56,"")="", "",IFERROR('7. Position (current_at exit)'!AB56,"")),""), IF($A56&lt;&gt;"",IF(IFERROR('7. Position (current_at exit)'!AB56,"")="", "",IFERROR('7. Position (current_at exit)'!AB56,"")),""))</f>
        <v/>
      </c>
      <c r="CX56" s="360" t="str">
        <f>IF($A56&lt;&gt;"",IF(IFERROR('7. Position (current_at exit)'!AC56,"")="", "",IFERROR('7. Position (current_at exit)'!AC56,"")),"")</f>
        <v/>
      </c>
      <c r="CY56" s="16" t="str">
        <f>IF($D56&lt;&gt;"Pending, Subsequently Closed",IF($A56&lt;&gt;"",IF(IFERROR('7. Position (current_at exit)'!AD56,"")="", "Mandatory: Tab 7",IFERROR('7. Position (current_at exit)'!AD56,"")),""), IF($A56&lt;&gt;"",IF(IFERROR('7. Position (current_at exit)'!AD56,"")="", "",IFERROR('7. Position (current_at exit)'!AD56,"")),""))</f>
        <v/>
      </c>
      <c r="CZ56" s="187" t="str">
        <f>IF($A56&lt;&gt;"",IF(IFERROR('7. Position (current_at exit)'!AE56,"")="", "",IFERROR('7. Position (current_at exit)'!AE56,"")),"")</f>
        <v/>
      </c>
      <c r="DA56" s="76" t="str">
        <f>IF($A56&lt;&gt;"",IF(IFERROR('7. Position (current_at exit)'!AF56,"")="", "",IFERROR('7. Position (current_at exit)'!AF56,"")),"")</f>
        <v/>
      </c>
      <c r="DB56" s="239" t="str">
        <f>IF($A56&lt;&gt;"",IF(IFERROR('7. Position (current_at exit)'!AG56,"")="", "",IFERROR('7. Position (current_at exit)'!AG56,"")),"")</f>
        <v/>
      </c>
      <c r="DC56" s="165" t="str">
        <f>IF($A56&lt;&gt;"",IF(IFERROR('7. Position (current_at exit)'!AH56,"")="", "",IFERROR('7. Position (current_at exit)'!AH56,"")),"")</f>
        <v/>
      </c>
      <c r="DD56" s="165" t="str">
        <f>IF($A56&lt;&gt;"",IF(IFERROR('7. Position (current_at exit)'!AI56,"")="", "",IFERROR('7. Position (current_at exit)'!AI56,"")),"")</f>
        <v/>
      </c>
      <c r="DE56" s="360" t="str">
        <f>IF($A56&lt;&gt;"",IF(IFERROR('7. Position (current_at exit)'!AJ56,"")="", "",IFERROR('7. Position (current_at exit)'!AJ56,"")),"")</f>
        <v/>
      </c>
      <c r="DF56" s="16" t="str">
        <f>IF($A56&lt;&gt;"",IF(IFERROR('7. Position (current_at exit)'!AK56,"")="", "",IFERROR('7. Position (current_at exit)'!AK56,"")),"")</f>
        <v/>
      </c>
      <c r="DG56" s="187" t="str">
        <f>IF($A56&lt;&gt;"",IF(IFERROR('7. Position (current_at exit)'!AL56,"")="", "",IFERROR('7. Position (current_at exit)'!AL56,"")),"")</f>
        <v/>
      </c>
      <c r="DH56" s="76" t="str">
        <f>IF($A56&lt;&gt;"",IF(IFERROR('7. Position (current_at exit)'!AM56,"")="", "",IFERROR('7. Position (current_at exit)'!AM56,"")),"")</f>
        <v/>
      </c>
      <c r="DI56" s="239" t="str">
        <f>IF($A56&lt;&gt;"",IF(IFERROR('7. Position (current_at exit)'!AN56,"")="", "",IFERROR('7. Position (current_at exit)'!AN56,"")),"")</f>
        <v/>
      </c>
      <c r="DJ56" s="165" t="str">
        <f>IF($A56&lt;&gt;"",IF(IFERROR('7. Position (current_at exit)'!AO56,"")="", "",IFERROR('7. Position (current_at exit)'!AO56,"")),"")</f>
        <v/>
      </c>
      <c r="DK56" s="165" t="str">
        <f>IF($A56&lt;&gt;"",IF(IFERROR('7. Position (current_at exit)'!AP56,"")="", "",IFERROR('7. Position (current_at exit)'!AP56,"")),"")</f>
        <v/>
      </c>
      <c r="DL56" s="360" t="str">
        <f>IF($A56&lt;&gt;"",IF(IFERROR('7. Position (current_at exit)'!AQ56,"")="", "",IFERROR('7. Position (current_at exit)'!AQ56,"")),"")</f>
        <v/>
      </c>
      <c r="DM56" s="17" t="str">
        <f>IF(OR($F56="Equity - Publicly Traded", $F56="Equity - Private"), IF($A56&lt;&gt;"",IF(IFERROR('6. Position (at entry)'!N56,"")="", "Mandatory: Tab 6",IFERROR('6. Position (at entry)'!N56,"")),""), IF($A56&lt;&gt;"",IF(IFERROR('6. Position (at entry)'!N56,"")="", "",IFERROR('6. Position (at entry)'!N56,"")),""))</f>
        <v/>
      </c>
      <c r="DN56" s="17" t="str">
        <f>IF(OR($F56="Equity - Publicly Traded", $F56="Equity - Private"), IF($A56&lt;&gt;"",IF(IFERROR('6. Position (at entry)'!O56,"")="", "Mandatory: Tab 6",IFERROR('6. Position (at entry)'!O56,"")),""), IF($A56&lt;&gt;"",IF(IFERROR('6. Position (at entry)'!O56,"")="", "",IFERROR('6. Position (at entry)'!O56,"")),""))</f>
        <v/>
      </c>
      <c r="DO56" s="17" t="str">
        <f>IF(OR($F56="Equity - Publicly Traded", $F56="Equity - Private"), IF($A56&lt;&gt;"",IF(IFERROR('6. Position (at entry)'!P56,"")="", "Mandatory: Tab 6",IFERROR('6. Position (at entry)'!P56,"")),""), IF($A56&lt;&gt;"",IF(IFERROR('6. Position (at entry)'!P56,"")="", "",IFERROR('6. Position (at entry)'!P56,"")),""))</f>
        <v/>
      </c>
      <c r="DP56" s="17" t="str">
        <f>IF(OR($F56="Equity - Publicly Traded", $F56="Equity - Private"), IF($A56&lt;&gt;"",IF(IFERROR('6. Position (at entry)'!Q56,"")="", "Mandatory: Tab 6",IFERROR('6. Position (at entry)'!Q56,"")),""), IF($A56&lt;&gt;"",IF(IFERROR('6. Position (at entry)'!Q56,"")="", "",IFERROR('6. Position (at entry)'!Q56,"")),""))</f>
        <v/>
      </c>
      <c r="DQ56" s="18" t="str">
        <f>IF(OR($F56="Equity - Publicly Traded", $F56="Equity - Private"), IF($A56&lt;&gt;"",IF(IFERROR('6. Position (at entry)'!R56,"")="", "Mandatory: Tab 6",IFERROR('6. Position (at entry)'!R56,"")),""), IF($A56&lt;&gt;"",IF(IFERROR('6. Position (at entry)'!R56,"")="", "",IFERROR('6. Position (at entry)'!R56,"")),""))</f>
        <v/>
      </c>
      <c r="DR56" s="18" t="str">
        <f>IF(OR($F56="Equity - Publicly Traded", $F56="Equity - Private"), IF($A56&lt;&gt;"",IF(IFERROR('6. Position (at entry)'!S56,"")="", "Mandatory: Tab 6",IFERROR('6. Position (at entry)'!S56,"")),""), IF($A56&lt;&gt;"",IF(IFERROR('6. Position (at entry)'!S56,"")="", "",IFERROR('6. Position (at entry)'!S56,"")),""))</f>
        <v/>
      </c>
      <c r="DS56" s="17" t="str">
        <f>IF(OR($F56="Equity - Publicly Traded", $F56="Equity - Private"), IF($A56&lt;&gt;"",IF(IFERROR('6. Position (at entry)'!T56,"")="", "Mandatory: Tab 6",IFERROR('6. Position (at entry)'!T56,"")),""), IF($A56&lt;&gt;"",IF(IFERROR('6. Position (at entry)'!T56,"")="", "",IFERROR('6. Position (at entry)'!T56,"")),""))</f>
        <v/>
      </c>
      <c r="DT56" s="16" t="str">
        <f>IF(OR($F56="Equity - Publicly Traded", $F56="Equity - Private"), IF($A56&lt;&gt;"",IF(IFERROR('6. Position (at entry)'!U56,"")="", "Mandatory: Tab 6",IFERROR('6. Position (at entry)'!U56,"")),""), IF($A56&lt;&gt;"",IF(IFERROR('6. Position (at entry)'!U56,"")="", "",IFERROR('6. Position (at entry)'!U56,"")),""))</f>
        <v/>
      </c>
      <c r="DU56" s="16" t="str">
        <f>IF(OR($F56="Equity - Publicly Traded", $F56="Equity - Private"), IF($A56&lt;&gt;"",IF(IFERROR('6. Position (at entry)'!V56,"")="", "",IFERROR('6. Position (at entry)'!V56,"")),""), IF($A56&lt;&gt;"",IF(IFERROR('6. Position (at entry)'!V56,"")="", "",IFERROR('6. Position (at entry)'!V56,"")),""))</f>
        <v/>
      </c>
      <c r="DV56" s="239" t="str">
        <f>IF(OR($F56="Equity - Publicly Traded", $F56="Equity - Private"), IF($A56&lt;&gt;"",IF(IFERROR('6. Position (at entry)'!W56,"")="", "",IFERROR('6. Position (at entry)'!W56,"")),""), IF($A56&lt;&gt;"",IF(IFERROR('6. Position (at entry)'!W56,"")="", "",IFERROR('6. Position (at entry)'!W56,"")),""))</f>
        <v/>
      </c>
      <c r="DW56" s="239" t="str">
        <f>IF(OR($F56="Equity - Publicly Traded", $F56="Equity - Private"), IF($A56&lt;&gt;"",IF(IFERROR('6. Position (at entry)'!X56,"")="", "",IFERROR('6. Position (at entry)'!X56,"")),""), IF($A56&lt;&gt;"",IF(IFERROR('6. Position (at entry)'!X56,"")="", "",IFERROR('6. Position (at entry)'!X56,"")),""))</f>
        <v/>
      </c>
      <c r="DX56" s="239" t="str">
        <f>IF(OR($F56="Equity - Publicly Traded", $F56="Equity - Private"), IF($A56&lt;&gt;"",IF(IFERROR('6. Position (at entry)'!Y56,"")="", "",IFERROR('6. Position (at entry)'!Y56,"")),""), IF($A56&lt;&gt;"",IF(IFERROR('6. Position (at entry)'!Y56,"")="", "",IFERROR('6. Position (at entry)'!Y56,"")),""))</f>
        <v/>
      </c>
      <c r="DY56" s="360" t="str">
        <f>IF($A56&lt;&gt;"",IF(IFERROR('6. Position (at entry)'!Z56,"")="", "",IFERROR('6. Position (at entry)'!Z56,"")),"")</f>
        <v/>
      </c>
      <c r="DZ56" s="76" t="str">
        <f>IF($A56&lt;&gt;"",IF(IFERROR('6. Position (at entry)'!AA56,"")="", "",IFERROR('6. Position (at entry)'!AA56,"")),"")</f>
        <v/>
      </c>
      <c r="EA56" s="76" t="str">
        <f>IF($A56&lt;&gt;"",IF(IFERROR('6. Position (at entry)'!AB56,"")="", "",IFERROR('6. Position (at entry)'!AB56,"")),"")</f>
        <v/>
      </c>
      <c r="EB56" s="78" t="str">
        <f>IF($A56&lt;&gt;"",IF(IFERROR('6. Position (at entry)'!AC56,"")="", "",IFERROR('6. Position (at entry)'!AC56,"")),"")</f>
        <v/>
      </c>
      <c r="EC56" s="78" t="str">
        <f>IF($A56&lt;&gt;"",IF(IFERROR('6. Position (at entry)'!AD56,"")="", "",IFERROR('6. Position (at entry)'!AD56,"")),"")</f>
        <v/>
      </c>
      <c r="ED56" s="226" t="str">
        <f>IF($A56&lt;&gt;"",IF(IFERROR('6. Position (at entry)'!AE56,"")="", "",IFERROR('6. Position (at entry)'!AE56,"")),"")</f>
        <v/>
      </c>
      <c r="EE56" s="80" t="str">
        <f>IF($A56&lt;&gt;"",IF(IFERROR('6. Position (at entry)'!AF56,"")="", "",IFERROR('6. Position (at entry)'!AF56,"")),"")</f>
        <v/>
      </c>
      <c r="EF56" s="80" t="str">
        <f>IF($A56&lt;&gt;"",IF(IFERROR('6. Position (at entry)'!AG56,"")="", "",IFERROR('6. Position (at entry)'!AG56,"")),"")</f>
        <v/>
      </c>
      <c r="EG56" s="80" t="str">
        <f>IF($A56&lt;&gt;"",IF(IFERROR('6. Position (at entry)'!AH56,"")="", "",IFERROR('6. Position (at entry)'!AH56,"")),"")</f>
        <v/>
      </c>
      <c r="EH56" s="360" t="str">
        <f>IF($A56&lt;&gt;"",IF(IFERROR('6. Position (at entry)'!AI56,"")="", "",IFERROR('6. Position (at entry)'!AI56,"")),"")</f>
        <v/>
      </c>
    </row>
    <row r="57" spans="1:138" ht="15" customHeight="1" x14ac:dyDescent="0.2">
      <c r="A57" s="16" t="str">
        <f>IF(ISBLANK('6. Position (at entry)'!A57), "", '6. Position (at entry)'!A57)</f>
        <v/>
      </c>
      <c r="B57" s="347" t="str">
        <f>IF($A57&lt;&gt;"",IF(IFERROR('6. Position (at entry)'!B57,"")="", "Mandatory: Tab 6",IFERROR('6. Position (at entry)'!B57,"")),"")</f>
        <v/>
      </c>
      <c r="C57" s="16" t="str">
        <f>IF($A57&lt;&gt;"",IF(IFERROR(VLOOKUP($A57, '4. Company (at entry)'!$1:$1048576,2,FALSE),"")="","Mandatory: Tab 4",IFERROR(VLOOKUP($A57, '4. Company (at entry)'!$1:$1048576,2,FALSE),"")), "")</f>
        <v/>
      </c>
      <c r="D57" s="16" t="str">
        <f>IF($A57&lt;&gt;"",IF(IFERROR('7. Position (current_at exit)'!D57,"")="", "Mandatory: Tab 7",IFERROR('7. Position (current_at exit)'!D57,"")),"")</f>
        <v/>
      </c>
      <c r="E57" s="16" t="str">
        <f>IF($A57&lt;&gt;"",IF(IFERROR('7. Position (current_at exit)'!E57,"")="", "Mandatory: Tab 7",IFERROR('7. Position (current_at exit)'!E57,"")),"")</f>
        <v/>
      </c>
      <c r="F57" s="16" t="str">
        <f>IF($A57&lt;&gt;"",IF(IFERROR('6. Position (at entry)'!D57,"")="", "Mandatory: Tab 6",IFERROR('6. Position (at entry)'!D57,"")),"")</f>
        <v/>
      </c>
      <c r="G57" s="16" t="str">
        <f>IF($A57&lt;&gt;"",IF(IFERROR('6. Position (at entry)'!E57,"")="", "Mandatory: Tab 6",IFERROR('6. Position (at entry)'!E57,"")),"")</f>
        <v/>
      </c>
      <c r="H57" s="16" t="str">
        <f>IF($A57&lt;&gt;"",IF(IFERROR('6. Position (at entry)'!F57,"")="", "Mandatory: Tab 6",IFERROR('6. Position (at entry)'!F57,"")),"")</f>
        <v/>
      </c>
      <c r="I57" s="16" t="str">
        <f>IF($A57&lt;&gt;"",IF(IFERROR('6. Position (at entry)'!G57,"")="", "Mandatory: Tab 6",IFERROR('6. Position (at entry)'!G57,"")),"")</f>
        <v/>
      </c>
      <c r="J57" s="16" t="str">
        <f>IF($A57&lt;&gt;"",IF(IFERROR('6. Position (at entry)'!H57,"")="", "Mandatory: Tab 6",IFERROR('6. Position (at entry)'!H57,"")),"")</f>
        <v/>
      </c>
      <c r="K57" s="159" t="str">
        <f>IF($A57&lt;&gt;"",IF(IFERROR('6. Position (at entry)'!I57,"")="", "Mandatory: Tab 6",IFERROR('6. Position (at entry)'!I57,"")),"")</f>
        <v/>
      </c>
      <c r="L57" s="16" t="str">
        <f>IF($A57&lt;&gt;"",IF(IFERROR('6. Position (at entry)'!J57,"")="", "Mandatory: Tab 6",IFERROR('6. Position (at entry)'!J57,"")),"")</f>
        <v/>
      </c>
      <c r="M57" s="16" t="str">
        <f>IF($A57&lt;&gt;"",IF(IFERROR('6. Position (at entry)'!K57,"")="", "Mandatory: Tab 6",IFERROR('6. Position (at entry)'!K57,"")),"")</f>
        <v/>
      </c>
      <c r="N57" s="16" t="str">
        <f>IF($A57&lt;&gt;"",IF(IFERROR('6. Position (at entry)'!L57,"")="", "",IFERROR('6. Position (at entry)'!L57,"")),"")</f>
        <v/>
      </c>
      <c r="O57" s="360" t="str">
        <f>IF($A57&lt;&gt;"",IF(IFERROR('6. Position (at entry)'!M57,"")="", "",IFERROR('6. Position (at entry)'!M57,"")),"")</f>
        <v/>
      </c>
      <c r="P57" s="16" t="str">
        <f>IF($A57&lt;&gt;"",IF(IFERROR(VLOOKUP($A57,'5. Company (current_at exit)'!$1:$1048576,3,FALSE),"")="","",IFERROR(VLOOKUP($A57,'5. Company (current_at exit)'!$1:$1048576,3,FALSE),"")), "")</f>
        <v/>
      </c>
      <c r="Q57" s="16" t="str">
        <f>IF($A57&lt;&gt;"",IF(IFERROR(VLOOKUP($A57,'5. Company (current_at exit)'!$1:$1048576,4,FALSE),"")="","",IFERROR(VLOOKUP($A57,'5. Company (current_at exit)'!$1:$1048576,4,FALSE),"")), "")</f>
        <v/>
      </c>
      <c r="R57" s="16" t="str">
        <f>IF($A57&lt;&gt;"",IF(IFERROR(VLOOKUP($A57,'5. Company (current_at exit)'!$1:$1048576,5,FALSE),"")="","",IFERROR(VLOOKUP($A57,'5. Company (current_at exit)'!$1:$1048576,5,FALSE),"")), "")</f>
        <v/>
      </c>
      <c r="S57" s="16" t="str">
        <f>IF($A57&lt;&gt;"",IF(IFERROR(VLOOKUP($A57,'5. Company (current_at exit)'!$1:$1048576,6,FALSE),"")="","",IFERROR(VLOOKUP($A57,'5. Company (current_at exit)'!$1:$1048576,6,FALSE),"")), "")</f>
        <v/>
      </c>
      <c r="T57" s="16" t="str">
        <f>IF($A57&lt;&gt;"",IF(IFERROR(VLOOKUP($A57,'5. Company (current_at exit)'!$1:$1048576,7,FALSE),"")="","Mandatory: Tab 5",IFERROR(VLOOKUP($A57,'5. Company (current_at exit)'!$1:$1048576,7,FALSE),"")), "")</f>
        <v/>
      </c>
      <c r="U57" s="72" t="str">
        <f>IF($A57&lt;&gt;"",IF(IFERROR(VLOOKUP($A57,'5. Company (current_at exit)'!$1:$1048576,8,FALSE),"")="","Mandatory: Tab 5",IFERROR(VLOOKUP($A57,'5. Company (current_at exit)'!$1:$1048576,8,FALSE),"")), "")</f>
        <v/>
      </c>
      <c r="V57" s="16" t="str">
        <f>IF($A57&lt;&gt;"",IF(IFERROR(VLOOKUP($A57,'5. Company (current_at exit)'!$1:$1048576,9,FALSE),"")="","",IFERROR(VLOOKUP($A57,'5. Company (current_at exit)'!$1:$1048576,9,FALSE),"")), "")</f>
        <v/>
      </c>
      <c r="W57" s="16" t="str">
        <f>IF($A57&lt;&gt;"",IF(IFERROR(VLOOKUP($A57,'5. Company (current_at exit)'!$1:$1048576,10,FALSE),"")="","Mandatory: Tab 5",IFERROR(VLOOKUP($A57,'5. Company (current_at exit)'!$1:$1048576,10,FALSE),"")), "")</f>
        <v/>
      </c>
      <c r="X57" s="73" t="str">
        <f>IF($A57&lt;&gt;"",IF(IFERROR(VLOOKUP($A57,'5. Company (current_at exit)'!$1:$1048576,11,FALSE),"")="","Mandatory: Tab 5",IFERROR(VLOOKUP($A57,'5. Company (current_at exit)'!$1:$1048576,11,FALSE),"")), "")</f>
        <v/>
      </c>
      <c r="Y57" s="73" t="str">
        <f>IF($A57&lt;&gt;"",IF(IFERROR(VLOOKUP($A57,'5. Company (current_at exit)'!$1:$1048576,12,FALSE),"")="","",IFERROR(VLOOKUP($A57,'5. Company (current_at exit)'!$1:$1048576,12,FALSE),"")), "")</f>
        <v/>
      </c>
      <c r="Z57" s="73" t="str">
        <f>IF($A57&lt;&gt;"",IF(IFERROR(VLOOKUP($A57,'5. Company (current_at exit)'!$1:$1048576,13,FALSE),"")="","",IFERROR(VLOOKUP($A57,'5. Company (current_at exit)'!$1:$1048576,13,FALSE),"")), "")</f>
        <v/>
      </c>
      <c r="AA57" s="16" t="str">
        <f>IF($A57&lt;&gt;"",IF(IFERROR(VLOOKUP($A57,'5. Company (current_at exit)'!$1:$1048576,14,FALSE),"")="","Mandatory: Tab 5",IFERROR(VLOOKUP($A57,'5. Company (current_at exit)'!$1:$1048576,14,FALSE),"")), "")</f>
        <v/>
      </c>
      <c r="AB57" s="16" t="str">
        <f>IF($A57&lt;&gt;"",IF(IFERROR(VLOOKUP($A57,'5. Company (current_at exit)'!$1:$1048576,15,FALSE),"")="","Mandatory: Tab 5",IFERROR(VLOOKUP($A57,'5. Company (current_at exit)'!$1:$1048576,15,FALSE),"")), "")</f>
        <v/>
      </c>
      <c r="AC57" s="76" t="str">
        <f>IF($A57&lt;&gt;"",IF(IFERROR(VLOOKUP($A57,'5. Company (current_at exit)'!$1:$1048576,16,FALSE),"")="","",IFERROR(VLOOKUP($A57,'5. Company (current_at exit)'!$1:$1048576,16,FALSE),"")), "")</f>
        <v/>
      </c>
      <c r="AD57" s="16" t="str">
        <f>IF($A57&lt;&gt;"",IF(IFERROR(VLOOKUP($A57,'5. Company (current_at exit)'!$1:$1048576,17,FALSE),"")="","",IFERROR(VLOOKUP($A57,'5. Company (current_at exit)'!$1:$1048576,17,FALSE),"")), "")</f>
        <v/>
      </c>
      <c r="AE57" s="401" t="str">
        <f>IF($A57&lt;&gt;"",IF(IFERROR(VLOOKUP($A57,'5. Company (current_at exit)'!$1:$1048576,18,FALSE),"")="","",IFERROR(VLOOKUP($A57,'5. Company (current_at exit)'!$1:$1048576,18,FALSE),"")), "")</f>
        <v/>
      </c>
      <c r="AF57" s="16" t="str">
        <f>IF($A57&lt;&gt;"",IF(IFERROR(VLOOKUP($A57,'5. Company (current_at exit)'!$1:$1048576,19,FALSE),"")="","Mandatory: Tab 5",IFERROR(VLOOKUP($A57,'5. Company (current_at exit)'!$1:$1048576,19,FALSE),"")), "")</f>
        <v/>
      </c>
      <c r="AG57" s="159" t="str">
        <f>IF($AF57="Yes",IF($A57&lt;&gt;"",IF(IFERROR(VLOOKUP($A57,'5. Company (current_at exit)'!$1:$1048576,20,FALSE),"")="","Mandatory: Tab 5",IFERROR(VLOOKUP($A57,'5. Company (current_at exit)'!$1:$1048576,20,FALSE),"")), ""),IF($A57&lt;&gt;"",IF(IFERROR(VLOOKUP($A57,'5. Company (current_at exit)'!$1:$1048576,20,FALSE),"")="","",IFERROR(VLOOKUP($A57,'5. Company (current_at exit)'!$1:$1048576,20,FALSE),"")), ""))</f>
        <v/>
      </c>
      <c r="AH57" s="159" t="str">
        <f>IF($AF57="Yes",IF($A57&lt;&gt;"",IF(IFERROR(VLOOKUP($A57,'5. Company (current_at exit)'!$1:$1048576,21,FALSE),"")="","Mandatory: Tab 5",IFERROR(VLOOKUP($A57,'5. Company (current_at exit)'!$1:$1048576,21,FALSE),"")), ""),IF($A57&lt;&gt;"",IF(IFERROR(VLOOKUP($A57,'5. Company (current_at exit)'!$1:$1048576,21,FALSE),"")="","",IFERROR(VLOOKUP($A57,'5. Company (current_at exit)'!$1:$1048576,21,FALSE),"")), ""))</f>
        <v/>
      </c>
      <c r="AI57" s="69" t="str">
        <f>IF($AF57="Yes",IF($A57&lt;&gt;"",IF(IFERROR(VLOOKUP($A57,'5. Company (current_at exit)'!$1:$1048576,22,FALSE),"")="","Mandatory: Tab 5",IFERROR(VLOOKUP($A57,'5. Company (current_at exit)'!$1:$1048576,22,FALSE),"")), ""),IF($A57&lt;&gt;"",IF(IFERROR(VLOOKUP($A57,'5. Company (current_at exit)'!$1:$1048576,22,FALSE),"")="","",IFERROR(VLOOKUP($A57,'5. Company (current_at exit)'!$1:$1048576,22,FALSE),"")), ""))</f>
        <v/>
      </c>
      <c r="AJ57" s="69" t="str">
        <f>IF($AF57="Yes",IF($A57&lt;&gt;"",IF(IFERROR(VLOOKUP($A57,'5. Company (current_at exit)'!$1:$1048576,23,FALSE),"")="","Mandatory: Tab 5",IFERROR(VLOOKUP($A57,'5. Company (current_at exit)'!$1:$1048576,23,FALSE),"")), ""),IF($A57&lt;&gt;"",IF(IFERROR(VLOOKUP($A57,'5. Company (current_at exit)'!$1:$1048576,23,FALSE),"")="","",IFERROR(VLOOKUP($A57,'5. Company (current_at exit)'!$1:$1048576,23,FALSE),"")), ""))</f>
        <v/>
      </c>
      <c r="AK57" s="159" t="str">
        <f>IF($AF57="Yes",IF($A57&lt;&gt;"",IF(IFERROR(VLOOKUP($A57,'5. Company (current_at exit)'!$1:$1048576,24,FALSE),"")="","",IFERROR(VLOOKUP($A57,'5. Company (current_at exit)'!$1:$1048576,24,FALSE),"")), ""),IF($A57&lt;&gt;"",IF(IFERROR(VLOOKUP($A57,'5. Company (current_at exit)'!$1:$1048576,24,FALSE),"")="","",IFERROR(VLOOKUP($A57,'5. Company (current_at exit)'!$1:$1048576,24,FALSE),"")), ""))</f>
        <v/>
      </c>
      <c r="AL57" s="403" t="str">
        <f>IF($A57&lt;&gt;"",IF(IFERROR(VLOOKUP($A57,'5. Company (current_at exit)'!$1:$1048576,25,FALSE),"")="","",IFERROR(VLOOKUP($A57,'5. Company (current_at exit)'!$1:$1048576,25,FALSE),"")), "")</f>
        <v/>
      </c>
      <c r="AM57" s="17" t="str">
        <f>IF($A57&lt;&gt;"",IF(IFERROR(VLOOKUP($A57,'5. Company (current_at exit)'!$1:$1048576,26,FALSE),"")="","Mandatory: Tab 5",IFERROR(VLOOKUP($A57,'5. Company (current_at exit)'!$1:$1048576,26,FALSE),"")), "")</f>
        <v/>
      </c>
      <c r="AN57" s="17" t="str">
        <f>IF($A57&lt;&gt;"",IF(IFERROR(VLOOKUP($A57,'5. Company (current_at exit)'!$1:$1048576,27,FALSE),"")="","Mandatory: Tab 5",IFERROR(VLOOKUP($A57,'5. Company (current_at exit)'!$1:$1048576,27,FALSE),"")), "")</f>
        <v/>
      </c>
      <c r="AO57" s="17" t="str">
        <f>IF($A57&lt;&gt;"",IF(IFERROR(VLOOKUP($A57,'5. Company (current_at exit)'!$1:$1048576,28,FALSE),"")="","Mandatory: Tab 5",IFERROR(VLOOKUP($A57,'5. Company (current_at exit)'!$1:$1048576,28,FALSE),"")), "")</f>
        <v/>
      </c>
      <c r="AP57" s="17" t="str">
        <f>IF($A57&lt;&gt;"",IF(IFERROR(VLOOKUP($A57,'5. Company (current_at exit)'!$1:$1048576,29,FALSE),"")="","Mandatory: Tab 5",IFERROR(VLOOKUP($A57,'5. Company (current_at exit)'!$1:$1048576,29,FALSE),"")), "")</f>
        <v/>
      </c>
      <c r="AQ57" s="17" t="str">
        <f>IF($A57&lt;&gt;"",IF(IFERROR(VLOOKUP($A57,'5. Company (current_at exit)'!$1:$1048576,30,FALSE),"")="","Mandatory: Tab 5",IFERROR(VLOOKUP($A57,'5. Company (current_at exit)'!$1:$1048576,30,FALSE),"")), "")</f>
        <v/>
      </c>
      <c r="AR57" s="17" t="str">
        <f>IF($A57&lt;&gt;"",IF(IFERROR(VLOOKUP($A57,'5. Company (current_at exit)'!$1:$1048576,31,FALSE),"")="","Mandatory: Tab 5",IFERROR(VLOOKUP($A57,'5. Company (current_at exit)'!$1:$1048576,31,FALSE),"")), "")</f>
        <v/>
      </c>
      <c r="AS57" s="17" t="str">
        <f>IF($A57&lt;&gt;"",IF(IFERROR(VLOOKUP($A57,'5. Company (current_at exit)'!$1:$1048576,32,FALSE),"")="","Mandatory: Tab 5",IFERROR(VLOOKUP($A57,'5. Company (current_at exit)'!$1:$1048576,32,FALSE),"")), "")</f>
        <v/>
      </c>
      <c r="AT57" s="17" t="str">
        <f>IF($A57&lt;&gt;"",IF(IFERROR(VLOOKUP($A57,'5. Company (current_at exit)'!$1:$1048576,33,FALSE),"")="","Mandatory: Tab 5",IFERROR(VLOOKUP($A57,'5. Company (current_at exit)'!$1:$1048576,33,FALSE),"")), "")</f>
        <v/>
      </c>
      <c r="AU57" s="17" t="str">
        <f>IF($A57&lt;&gt;"",IF(IFERROR(VLOOKUP($A57,'5. Company (current_at exit)'!$1:$1048576,34,FALSE),"")="","",IFERROR(VLOOKUP($A57,'5. Company (current_at exit)'!$1:$1048576,34,FALSE),"")), "")</f>
        <v/>
      </c>
      <c r="AV57" s="241" t="str">
        <f>IF($A57&lt;&gt;"",IF(IFERROR(VLOOKUP($A57,'5. Company (current_at exit)'!$1:$1048576,35,FALSE),"")="","",IFERROR(VLOOKUP($A57,'5. Company (current_at exit)'!$1:$1048576,35,FALSE),"")), "")</f>
        <v/>
      </c>
      <c r="AW57" s="17" t="str">
        <f>IF($D57="Fully Exited",IF($A57&lt;&gt;"",IF(IFERROR(VLOOKUP($A57,'5. Company (current_at exit)'!$1:$1048576,36,FALSE),"")="","",IFERROR(VLOOKUP($A57,'5. Company (current_at exit)'!$1:$1048576,36,FALSE),"")), ""),IF($A57&lt;&gt;"",IF(IFERROR(VLOOKUP($A57,'5. Company (current_at exit)'!$1:$1048576,36,FALSE),"")="","",IFERROR(VLOOKUP($A57,'5. Company (current_at exit)'!$1:$1048576,36,FALSE),"")), ""))</f>
        <v/>
      </c>
      <c r="AX57" s="239" t="str">
        <f>IF($A57&lt;&gt;"",IF(IFERROR(VLOOKUP($A57,'5. Company (current_at exit)'!$1:$1048576,37,FALSE),"")="","",IFERROR(VLOOKUP($A57,'5. Company (current_at exit)'!$1:$1048576,37,FALSE),"")), "")</f>
        <v/>
      </c>
      <c r="AY57" s="204" t="str">
        <f>IF($A57&lt;&gt;"",IF(IFERROR(VLOOKUP($A57,'5. Company (current_at exit)'!$1:$1048576,38,FALSE),"")="","",IFERROR(VLOOKUP($A57,'5. Company (current_at exit)'!$1:$1048576,38,FALSE),"")), "")</f>
        <v/>
      </c>
      <c r="AZ57" s="244" t="str">
        <f>IF($A57&lt;&gt;"",IF(IFERROR(VLOOKUP($A57,'5. Company (current_at exit)'!$1:$1048576,39,FALSE),"")="","",IFERROR(VLOOKUP($A57,'5. Company (current_at exit)'!$1:$1048576,39,FALSE),"")), "")</f>
        <v/>
      </c>
      <c r="BA57" s="244" t="str">
        <f>IF($A57&lt;&gt;"",IF(IFERROR(VLOOKUP($A57,'5. Company (current_at exit)'!$1:$1048576,40,FALSE),"")="","",IFERROR(VLOOKUP($A57,'5. Company (current_at exit)'!$1:$1048576,40,FALSE),"")), "")</f>
        <v/>
      </c>
      <c r="BB57" s="244" t="str">
        <f>IF($A57&lt;&gt;"",IF(IFERROR(VLOOKUP($A57,'5. Company (current_at exit)'!$1:$1048576,41,FALSE),"")="","",IFERROR(VLOOKUP($A57,'5. Company (current_at exit)'!$1:$1048576,41,FALSE),"")), "")</f>
        <v/>
      </c>
      <c r="BC57" s="76" t="str">
        <f>IF($A57&lt;&gt;"",IF(IFERROR(VLOOKUP($A57,'5. Company (current_at exit)'!$1:$1048576,42,FALSE),"")="","",IFERROR(VLOOKUP($A57,'5. Company (current_at exit)'!$1:$1048576,42,FALSE),"")), "")</f>
        <v/>
      </c>
      <c r="BD57" s="76" t="str">
        <f>IF($A57&lt;&gt;"",IF(IFERROR(VLOOKUP($A57,'5. Company (current_at exit)'!$1:$1048576,43,FALSE),"")="","",IFERROR(VLOOKUP($A57,'5. Company (current_at exit)'!$1:$1048576,43,FALSE),"")), "")</f>
        <v/>
      </c>
      <c r="BE57" s="239" t="str">
        <f>IF($A57&lt;&gt;"",IF(IFERROR(VLOOKUP($A57,'5. Company (current_at exit)'!$1:$1048576,44,FALSE),"")="","",IFERROR(VLOOKUP($A57,'5. Company (current_at exit)'!$1:$1048576,44,FALSE),"")), "")</f>
        <v/>
      </c>
      <c r="BF57" s="239" t="str">
        <f>IF($A57&lt;&gt;"",IF(IFERROR(VLOOKUP($A57,'5. Company (current_at exit)'!$1:$1048576,45,FALSE),"")="","",IFERROR(VLOOKUP($A57,'5. Company (current_at exit)'!$1:$1048576,45,FALSE),"")), "")</f>
        <v/>
      </c>
      <c r="BG57" s="239" t="str">
        <f>IF($A57&lt;&gt;"",IF(IFERROR(VLOOKUP($A57,'5. Company (current_at exit)'!$1:$1048576,46,FALSE),"")="","",IFERROR(VLOOKUP($A57,'5. Company (current_at exit)'!$1:$1048576,46,FALSE),"")), "")</f>
        <v/>
      </c>
      <c r="BH57" s="239" t="str">
        <f>IF($A57&lt;&gt;"",IF(IFERROR(VLOOKUP($A57,'5. Company (current_at exit)'!$1:$1048576,47,FALSE),"")="","",IFERROR(VLOOKUP($A57,'5. Company (current_at exit)'!$1:$1048576,47,FALSE),"")), "")</f>
        <v/>
      </c>
      <c r="BI57" s="239" t="str">
        <f>IF($A57&lt;&gt;"",IF(IFERROR(VLOOKUP($A57,'5. Company (current_at exit)'!$1:$1048576,48,FALSE),"")="","",IFERROR(VLOOKUP($A57,'5. Company (current_at exit)'!$1:$1048576,48,FALSE),"")), "")</f>
        <v/>
      </c>
      <c r="BJ57" s="360" t="str">
        <f>IF($A57&lt;&gt;"",IF(IFERROR(VLOOKUP($A57,'5. Company (current_at exit)'!$1:$1048576,49,FALSE),"")="","",IFERROR(VLOOKUP($A57,'5. Company (current_at exit)'!$1:$1048576,49,FALSE),"")), "")</f>
        <v/>
      </c>
      <c r="BK57" s="76" t="str">
        <f>IF($A57&lt;&gt;"",IF(IFERROR(VLOOKUP($A57,'5. Company (current_at exit)'!$1:$1048576,50,FALSE),"")="","Mandatory: Tab 5",IFERROR(VLOOKUP($A57,'5. Company (current_at exit)'!$1:$1048576,50,FALSE),"")), "")</f>
        <v/>
      </c>
      <c r="BL57" s="483" t="str">
        <f>IF($A57&lt;&gt;"",IF(IFERROR(VLOOKUP($A57,'5. Company (current_at exit)'!$1:$1048576,51,FALSE),"")="","Mandatory: Tab 5",IFERROR(VLOOKUP($A57,'5. Company (current_at exit)'!$1:$1048576,51,FALSE),"")), "")</f>
        <v/>
      </c>
      <c r="BM57" s="483" t="str">
        <f>IF($A57&lt;&gt;"",IF(IFERROR(VLOOKUP($A57,'5. Company (current_at exit)'!$1:$1048576,52,FALSE),"")="","Mandatory: Tab 5",IFERROR(VLOOKUP($A57,'5. Company (current_at exit)'!$1:$1048576,52,FALSE),"")), "")</f>
        <v/>
      </c>
      <c r="BN57" s="483" t="str">
        <f>IF($A57&lt;&gt;"",IF(IFERROR(VLOOKUP($A57,'5. Company (current_at exit)'!$1:$1048576,53,FALSE),"")="","Mandatory: Tab 5",IFERROR(VLOOKUP($A57,'5. Company (current_at exit)'!$1:$1048576,53,FALSE),"")), "")</f>
        <v/>
      </c>
      <c r="BO57" s="360" t="str">
        <f>IF($A57&lt;&gt;"",IF(IFERROR(VLOOKUP($A57,'5. Company (current_at exit)'!$1:$1048576,54,FALSE),"")="","",IFERROR(VLOOKUP($A57,'5. Company (current_at exit)'!$1:$1048576,54,FALSE),"")), "")</f>
        <v/>
      </c>
      <c r="BP57" s="17" t="str">
        <f>IF($A57&lt;&gt;"",IF(IFERROR(VLOOKUP($A57, '4. Company (at entry)'!$1:$1048576,3,FALSE),"")="","Mandatory: Tab 4",IFERROR(VLOOKUP($A57, '4. Company (at entry)'!$1:$1048576,3,FALSE),"")), "")</f>
        <v/>
      </c>
      <c r="BQ57" s="17" t="str">
        <f>IF($A57&lt;&gt;"",IF(IFERROR(VLOOKUP($A57, '4. Company (at entry)'!$1:$1048576,4,FALSE),"")="","Mandatory: Tab 4",IFERROR(VLOOKUP($A57, '4. Company (at entry)'!$1:$1048576,4,FALSE),"")), "")</f>
        <v/>
      </c>
      <c r="BR57" s="17" t="str">
        <f>IF($A57&lt;&gt;"",IF(IFERROR(VLOOKUP($A57, '4. Company (at entry)'!$1:$1048576,5,FALSE),"")="","Mandatory: Tab 4",IFERROR(VLOOKUP($A57, '4. Company (at entry)'!$1:$1048576,5,FALSE),"")), "")</f>
        <v/>
      </c>
      <c r="BS57" s="17" t="str">
        <f>IF($A57&lt;&gt;"",IF(IFERROR(VLOOKUP($A57, '4. Company (at entry)'!$1:$1048576,6,FALSE),"")="","Mandatory: Tab 4",IFERROR(VLOOKUP($A57, '4. Company (at entry)'!$1:$1048576,6,FALSE),"")), "")</f>
        <v/>
      </c>
      <c r="BT57" s="17" t="str">
        <f>IF($A57&lt;&gt;"",IF(IFERROR(VLOOKUP($A57, '4. Company (at entry)'!$1:$1048576,7,FALSE),"")="","Mandatory: Tab 4",IFERROR(VLOOKUP($A57, '4. Company (at entry)'!$1:$1048576,7,FALSE),"")), "")</f>
        <v/>
      </c>
      <c r="BU57" s="17" t="str">
        <f>IF($A57&lt;&gt;"",IF(IFERROR(VLOOKUP($A57, '4. Company (at entry)'!$1:$1048576,8,FALSE),"")="","Mandatory: Tab 4",IFERROR(VLOOKUP($A57, '4. Company (at entry)'!$1:$1048576,8,FALSE),"")), "")</f>
        <v/>
      </c>
      <c r="BV57" s="17" t="str">
        <f>IF($A57&lt;&gt;"",IF(IFERROR(VLOOKUP($A57, '4. Company (at entry)'!$1:$1048576,9,FALSE),"")="","Mandatory: Tab 4",IFERROR(VLOOKUP($A57, '4. Company (at entry)'!$1:$1048576,9,FALSE),"")), "")</f>
        <v/>
      </c>
      <c r="BW57" s="17" t="str">
        <f>IF($A57&lt;&gt;"",IF(IFERROR(VLOOKUP($A57, '4. Company (at entry)'!$1:$1048576,10,FALSE),"")="","",IFERROR(VLOOKUP($A57, '4. Company (at entry)'!$1:$1048576,10,FALSE),"")), "")</f>
        <v/>
      </c>
      <c r="BX57" s="208" t="str">
        <f>IF($A57&lt;&gt;"",IF(IFERROR(VLOOKUP($A57, '4. Company (at entry)'!$1:$1048576,11,FALSE),"")="","",IFERROR(VLOOKUP($A57, '4. Company (at entry)'!$1:$1048576,11,FALSE),"")), "")</f>
        <v/>
      </c>
      <c r="BY57" s="17" t="str">
        <f>IF($A57&lt;&gt;"",IF(IFERROR(VLOOKUP($A57, '4. Company (at entry)'!$1:$1048576,12,FALSE),"")="","",IFERROR(VLOOKUP($A57, '4. Company (at entry)'!$1:$1048576,12,FALSE),"")), "")</f>
        <v/>
      </c>
      <c r="BZ57" s="360" t="str">
        <f>IF($A57&lt;&gt;"",IF(IFERROR(VLOOKUP($A57, '4. Company (at entry)'!$1:$1048576,13,FALSE),"")="","",IFERROR(VLOOKUP($A57, '4. Company (at entry)'!$1:$1048576,13,FALSE),"")), "")</f>
        <v/>
      </c>
      <c r="CA57" s="17" t="str">
        <f>IF($A57&lt;&gt;"",IF(IFERROR('7. Position (current_at exit)'!F57,"")="", "Mandatory: Tab 7",IFERROR('7. Position (current_at exit)'!F57,"")),"")</f>
        <v/>
      </c>
      <c r="CB57" s="17" t="str">
        <f>IF($D57&lt;&gt;"Pending, Subsequently Closed",IF($A57&lt;&gt;"",IF(IFERROR('7. Position (current_at exit)'!G57,"")="", "Mandatory: Tab 7",IFERROR('7. Position (current_at exit)'!G57,"")),""), IF($A57&lt;&gt;"",IF(IFERROR('7. Position (current_at exit)'!G57,"")="", "",IFERROR('7. Position (current_at exit)'!G57,"")),""))</f>
        <v/>
      </c>
      <c r="CC57" s="17" t="str">
        <f>IF($D57&lt;&gt;"Pending, Subsequently Closed",IF($A57&lt;&gt;"",IF(IFERROR('7. Position (current_at exit)'!H57,"")="", "Mandatory: Tab 7",IFERROR('7. Position (current_at exit)'!H57,"")),""), IF($A57&lt;&gt;"",IF(IFERROR('7. Position (current_at exit)'!H57,"")="", "",IFERROR('7. Position (current_at exit)'!H57,"")),""))</f>
        <v/>
      </c>
      <c r="CD57" s="17" t="str">
        <f>IF($D57&lt;&gt;"Pending, Subsequently Closed",IF($A57&lt;&gt;"",IF(IFERROR('7. Position (current_at exit)'!I57,"")="", "Mandatory: Tab 7",IFERROR('7. Position (current_at exit)'!I57,"")),""), IF($A57&lt;&gt;"",IF(IFERROR('7. Position (current_at exit)'!I57,"")="", "",IFERROR('7. Position (current_at exit)'!I57,"")),""))</f>
        <v/>
      </c>
      <c r="CE57" s="17" t="str">
        <f>IF($D57&lt;&gt;"Pending, Subsequently Closed",IF($A57&lt;&gt;"",IF(IFERROR('7. Position (current_at exit)'!J57,"")="", "Mandatory: Tab 7",IFERROR('7. Position (current_at exit)'!J57,"")),""), IF($A57&lt;&gt;"",IF(IFERROR('7. Position (current_at exit)'!J57,"")="", "",IFERROR('7. Position (current_at exit)'!J57,"")),""))</f>
        <v/>
      </c>
      <c r="CF57" s="208" t="str">
        <f>IF($D57&lt;&gt;"Pending, Subsequently Closed",IF($A57&lt;&gt;"",IF(IFERROR('7. Position (current_at exit)'!K57,"")="", "Mandatory: Tab 7",IFERROR('7. Position (current_at exit)'!K57,"")),""), IF($A57&lt;&gt;"",IF(IFERROR('7. Position (current_at exit)'!K57,"")="", "",IFERROR('7. Position (current_at exit)'!K57,"")),""))</f>
        <v/>
      </c>
      <c r="CG57" s="186" t="str">
        <f>IF($D57&lt;&gt;"Pending, Subsequently Closed",IF($A57&lt;&gt;"",IF(IFERROR('7. Position (current_at exit)'!L57,"")="", "Mandatory: Tab 7",IFERROR('7. Position (current_at exit)'!L57,"")),""), IF($A57&lt;&gt;"",IF(IFERROR('7. Position (current_at exit)'!L57,"")="", "",IFERROR('7. Position (current_at exit)'!L57,"")),""))</f>
        <v/>
      </c>
      <c r="CH57" s="186" t="str">
        <f>IF($D57&lt;&gt;"Pending, Subsequently Closed",IF($A57&lt;&gt;"",IF(IFERROR('7. Position (current_at exit)'!M57,"")="", "Mandatory: Tab 7",IFERROR('7. Position (current_at exit)'!M57,"")),""), IF($A57&lt;&gt;"",IF(IFERROR('7. Position (current_at exit)'!M57,"")="", "",IFERROR('7. Position (current_at exit)'!M57,"")),""))</f>
        <v/>
      </c>
      <c r="CI57" s="186" t="str">
        <f>IF($D57&lt;&gt;"Pending, Subsequently Closed",IF($A57&lt;&gt;"",IF(IFERROR('7. Position (current_at exit)'!N57,"")="", "Mandatory: Tab 7",IFERROR('7. Position (current_at exit)'!N57,"")),""), IF($A57&lt;&gt;"",IF(IFERROR('7. Position (current_at exit)'!N57,"")="", "",IFERROR('7. Position (current_at exit)'!N57,"")),""))</f>
        <v/>
      </c>
      <c r="CJ57" s="408" t="str">
        <f>IF($D57&lt;&gt;"Pending, Subsequently Closed",IF($A57&lt;&gt;"",IF(IFERROR('7. Position (current_at exit)'!O57,"")="", "Mandatory: Tab 7",IFERROR('7. Position (current_at exit)'!O57,"")),""), IF($A57&lt;&gt;"",IF(IFERROR('7. Position (current_at exit)'!O57,"")="", "",IFERROR('7. Position (current_at exit)'!O57,"")),""))</f>
        <v/>
      </c>
      <c r="CK57" s="408" t="str">
        <f>IF($D57&lt;&gt;"Pending, Subsequently Closed",IF($A57&lt;&gt;"",IF(IFERROR('7. Position (current_at exit)'!P57,"")="", "Mandatory: Tab 7",IFERROR('7. Position (current_at exit)'!P57,"")),""), IF($A57&lt;&gt;"",IF(IFERROR('7. Position (current_at exit)'!P57,"")="", "",IFERROR('7. Position (current_at exit)'!P57,"")),""))</f>
        <v/>
      </c>
      <c r="CL57" s="360" t="str">
        <f>IF($A57&lt;&gt;"",IF(IFERROR('7. Position (current_at exit)'!Q57,"")="", "",IFERROR('7. Position (current_at exit)'!Q57,"")),"")</f>
        <v/>
      </c>
      <c r="CM57" s="18" t="str">
        <f>IF($F57&lt;&gt;"Debt",IF($A57&lt;&gt;"",IF(IFERROR('7. Position (current_at exit)'!R57,"")="", "Mandatory: Tab 7",IFERROR('7. Position (current_at exit)'!R57,"")),""), IF($A57&lt;&gt;"",IF(IFERROR('7. Position (current_at exit)'!R57,"")="", "",IFERROR('7. Position (current_at exit)'!R57,"")),""))</f>
        <v/>
      </c>
      <c r="CN57" s="18" t="str">
        <f>IF($F57&lt;&gt;"Debt",IF($A57&lt;&gt;"",IF(IFERROR('7. Position (current_at exit)'!S57,"")="", "Mandatory: Tab 7",IFERROR('7. Position (current_at exit)'!S57,"")),""), IF($A57&lt;&gt;"",IF(IFERROR('7. Position (current_at exit)'!S57,"")="", "",IFERROR('7. Position (current_at exit)'!S57,"")),""))</f>
        <v/>
      </c>
      <c r="CO57" s="17" t="str">
        <f>IF($F57&lt;&gt;"Debt",IF($A57&lt;&gt;"",IF(IFERROR('7. Position (current_at exit)'!T57,"")="", "Mandatory: Tab 7",IFERROR('7. Position (current_at exit)'!T57,"")),""), IF($A57&lt;&gt;"",IF(IFERROR('7. Position (current_at exit)'!T57,"")="", "",IFERROR('7. Position (current_at exit)'!T57,"")),""))</f>
        <v/>
      </c>
      <c r="CP57" s="17" t="str">
        <f>IF($A57&lt;&gt;"",IF(IFERROR('7. Position (current_at exit)'!U57,"")="", "Mandatory: Tab 7",IFERROR('7. Position (current_at exit)'!U57,"")),"")</f>
        <v/>
      </c>
      <c r="CQ57" s="17" t="str">
        <f>IF($F57&lt;&gt;"Debt",IF($A57&lt;&gt;"",IF(IFERROR('7. Position (current_at exit)'!V57,"")="", "Mandatory: Tab 7",IFERROR('7. Position (current_at exit)'!V57,"")),""), IF($A57&lt;&gt;"",IF(IFERROR('7. Position (current_at exit)'!V57,"")="", "",IFERROR('7. Position (current_at exit)'!V57,"")),""))</f>
        <v/>
      </c>
      <c r="CR57" s="16" t="str">
        <f>IF($F57&lt;&gt;"Debt",IF($A57&lt;&gt;"",IF(IFERROR('7. Position (current_at exit)'!W57,"")="", "",IFERROR('7. Position (current_at exit)'!W57,"")),""), IF($A57&lt;&gt;"",IF(IFERROR('7. Position (current_at exit)'!W57,"")="", "",IFERROR('7. Position (current_at exit)'!W57,"")),""))</f>
        <v/>
      </c>
      <c r="CS57" s="80" t="str">
        <f>IF($A57&lt;&gt;"",IF(IFERROR('7. Position (current_at exit)'!X57,"")="", "",IFERROR('7. Position (current_at exit)'!X57,"")),"")</f>
        <v/>
      </c>
      <c r="CT57" s="360" t="str">
        <f>IF($A57&lt;&gt;"",IF(IFERROR('7. Position (current_at exit)'!Y57,"")="", "",IFERROR('7. Position (current_at exit)'!Y57,"")),"")</f>
        <v/>
      </c>
      <c r="CU57" s="159" t="str">
        <f>IF(OR($D57="Fully Exited, No Escrow", $D57="Fully Exited, Escrow Pending", $D57="Fully Exited, Subsequently Closed"), IF($A57&lt;&gt;"",IF(IFERROR('7. Position (current_at exit)'!Z57,"")="", "Mandatory: Tab 7",IFERROR('7. Position (current_at exit)'!Z57,"")),""), IF($A57&lt;&gt;"",IF(IFERROR('7. Position (current_at exit)'!Z57,"")="", "",IFERROR('7. Position (current_at exit)'!Z57,"")),""))</f>
        <v/>
      </c>
      <c r="CV57" s="159" t="str">
        <f>IF(OR($D57="Fully Exited, No Escrow", $D57="Fully Exited, Escrow Pending", $D57="Fully Exited, Subsequently Closed"), IF($A57&lt;&gt;"",IF(IFERROR('7. Position (current_at exit)'!AA57,"")="", "Mandatory: Tab 7",IFERROR('7. Position (current_at exit)'!AA57,"")),""), IF($A57&lt;&gt;"",IF(IFERROR('7. Position (current_at exit)'!AA57,"")="", "",IFERROR('7. Position (current_at exit)'!AA57,"")),""))</f>
        <v/>
      </c>
      <c r="CW57" s="16" t="str">
        <f>IF($D57="Fully Exited",IF($A57&lt;&gt;"",IF(IFERROR('7. Position (current_at exit)'!AB57,"")="", "",IFERROR('7. Position (current_at exit)'!AB57,"")),""), IF($A57&lt;&gt;"",IF(IFERROR('7. Position (current_at exit)'!AB57,"")="", "",IFERROR('7. Position (current_at exit)'!AB57,"")),""))</f>
        <v/>
      </c>
      <c r="CX57" s="360" t="str">
        <f>IF($A57&lt;&gt;"",IF(IFERROR('7. Position (current_at exit)'!AC57,"")="", "",IFERROR('7. Position (current_at exit)'!AC57,"")),"")</f>
        <v/>
      </c>
      <c r="CY57" s="16" t="str">
        <f>IF($D57&lt;&gt;"Pending, Subsequently Closed",IF($A57&lt;&gt;"",IF(IFERROR('7. Position (current_at exit)'!AD57,"")="", "Mandatory: Tab 7",IFERROR('7. Position (current_at exit)'!AD57,"")),""), IF($A57&lt;&gt;"",IF(IFERROR('7. Position (current_at exit)'!AD57,"")="", "",IFERROR('7. Position (current_at exit)'!AD57,"")),""))</f>
        <v/>
      </c>
      <c r="CZ57" s="187" t="str">
        <f>IF($A57&lt;&gt;"",IF(IFERROR('7. Position (current_at exit)'!AE57,"")="", "",IFERROR('7. Position (current_at exit)'!AE57,"")),"")</f>
        <v/>
      </c>
      <c r="DA57" s="76" t="str">
        <f>IF($A57&lt;&gt;"",IF(IFERROR('7. Position (current_at exit)'!AF57,"")="", "",IFERROR('7. Position (current_at exit)'!AF57,"")),"")</f>
        <v/>
      </c>
      <c r="DB57" s="239" t="str">
        <f>IF($A57&lt;&gt;"",IF(IFERROR('7. Position (current_at exit)'!AG57,"")="", "",IFERROR('7. Position (current_at exit)'!AG57,"")),"")</f>
        <v/>
      </c>
      <c r="DC57" s="165" t="str">
        <f>IF($A57&lt;&gt;"",IF(IFERROR('7. Position (current_at exit)'!AH57,"")="", "",IFERROR('7. Position (current_at exit)'!AH57,"")),"")</f>
        <v/>
      </c>
      <c r="DD57" s="165" t="str">
        <f>IF($A57&lt;&gt;"",IF(IFERROR('7. Position (current_at exit)'!AI57,"")="", "",IFERROR('7. Position (current_at exit)'!AI57,"")),"")</f>
        <v/>
      </c>
      <c r="DE57" s="360" t="str">
        <f>IF($A57&lt;&gt;"",IF(IFERROR('7. Position (current_at exit)'!AJ57,"")="", "",IFERROR('7. Position (current_at exit)'!AJ57,"")),"")</f>
        <v/>
      </c>
      <c r="DF57" s="16" t="str">
        <f>IF($A57&lt;&gt;"",IF(IFERROR('7. Position (current_at exit)'!AK57,"")="", "",IFERROR('7. Position (current_at exit)'!AK57,"")),"")</f>
        <v/>
      </c>
      <c r="DG57" s="187" t="str">
        <f>IF($A57&lt;&gt;"",IF(IFERROR('7. Position (current_at exit)'!AL57,"")="", "",IFERROR('7. Position (current_at exit)'!AL57,"")),"")</f>
        <v/>
      </c>
      <c r="DH57" s="76" t="str">
        <f>IF($A57&lt;&gt;"",IF(IFERROR('7. Position (current_at exit)'!AM57,"")="", "",IFERROR('7. Position (current_at exit)'!AM57,"")),"")</f>
        <v/>
      </c>
      <c r="DI57" s="239" t="str">
        <f>IF($A57&lt;&gt;"",IF(IFERROR('7. Position (current_at exit)'!AN57,"")="", "",IFERROR('7. Position (current_at exit)'!AN57,"")),"")</f>
        <v/>
      </c>
      <c r="DJ57" s="165" t="str">
        <f>IF($A57&lt;&gt;"",IF(IFERROR('7. Position (current_at exit)'!AO57,"")="", "",IFERROR('7. Position (current_at exit)'!AO57,"")),"")</f>
        <v/>
      </c>
      <c r="DK57" s="165" t="str">
        <f>IF($A57&lt;&gt;"",IF(IFERROR('7. Position (current_at exit)'!AP57,"")="", "",IFERROR('7. Position (current_at exit)'!AP57,"")),"")</f>
        <v/>
      </c>
      <c r="DL57" s="360" t="str">
        <f>IF($A57&lt;&gt;"",IF(IFERROR('7. Position (current_at exit)'!AQ57,"")="", "",IFERROR('7. Position (current_at exit)'!AQ57,"")),"")</f>
        <v/>
      </c>
      <c r="DM57" s="17" t="str">
        <f>IF(OR($F57="Equity - Publicly Traded", $F57="Equity - Private"), IF($A57&lt;&gt;"",IF(IFERROR('6. Position (at entry)'!N57,"")="", "Mandatory: Tab 6",IFERROR('6. Position (at entry)'!N57,"")),""), IF($A57&lt;&gt;"",IF(IFERROR('6. Position (at entry)'!N57,"")="", "",IFERROR('6. Position (at entry)'!N57,"")),""))</f>
        <v/>
      </c>
      <c r="DN57" s="17" t="str">
        <f>IF(OR($F57="Equity - Publicly Traded", $F57="Equity - Private"), IF($A57&lt;&gt;"",IF(IFERROR('6. Position (at entry)'!O57,"")="", "Mandatory: Tab 6",IFERROR('6. Position (at entry)'!O57,"")),""), IF($A57&lt;&gt;"",IF(IFERROR('6. Position (at entry)'!O57,"")="", "",IFERROR('6. Position (at entry)'!O57,"")),""))</f>
        <v/>
      </c>
      <c r="DO57" s="17" t="str">
        <f>IF(OR($F57="Equity - Publicly Traded", $F57="Equity - Private"), IF($A57&lt;&gt;"",IF(IFERROR('6. Position (at entry)'!P57,"")="", "Mandatory: Tab 6",IFERROR('6. Position (at entry)'!P57,"")),""), IF($A57&lt;&gt;"",IF(IFERROR('6. Position (at entry)'!P57,"")="", "",IFERROR('6. Position (at entry)'!P57,"")),""))</f>
        <v/>
      </c>
      <c r="DP57" s="17" t="str">
        <f>IF(OR($F57="Equity - Publicly Traded", $F57="Equity - Private"), IF($A57&lt;&gt;"",IF(IFERROR('6. Position (at entry)'!Q57,"")="", "Mandatory: Tab 6",IFERROR('6. Position (at entry)'!Q57,"")),""), IF($A57&lt;&gt;"",IF(IFERROR('6. Position (at entry)'!Q57,"")="", "",IFERROR('6. Position (at entry)'!Q57,"")),""))</f>
        <v/>
      </c>
      <c r="DQ57" s="18" t="str">
        <f>IF(OR($F57="Equity - Publicly Traded", $F57="Equity - Private"), IF($A57&lt;&gt;"",IF(IFERROR('6. Position (at entry)'!R57,"")="", "Mandatory: Tab 6",IFERROR('6. Position (at entry)'!R57,"")),""), IF($A57&lt;&gt;"",IF(IFERROR('6. Position (at entry)'!R57,"")="", "",IFERROR('6. Position (at entry)'!R57,"")),""))</f>
        <v/>
      </c>
      <c r="DR57" s="18" t="str">
        <f>IF(OR($F57="Equity - Publicly Traded", $F57="Equity - Private"), IF($A57&lt;&gt;"",IF(IFERROR('6. Position (at entry)'!S57,"")="", "Mandatory: Tab 6",IFERROR('6. Position (at entry)'!S57,"")),""), IF($A57&lt;&gt;"",IF(IFERROR('6. Position (at entry)'!S57,"")="", "",IFERROR('6. Position (at entry)'!S57,"")),""))</f>
        <v/>
      </c>
      <c r="DS57" s="17" t="str">
        <f>IF(OR($F57="Equity - Publicly Traded", $F57="Equity - Private"), IF($A57&lt;&gt;"",IF(IFERROR('6. Position (at entry)'!T57,"")="", "Mandatory: Tab 6",IFERROR('6. Position (at entry)'!T57,"")),""), IF($A57&lt;&gt;"",IF(IFERROR('6. Position (at entry)'!T57,"")="", "",IFERROR('6. Position (at entry)'!T57,"")),""))</f>
        <v/>
      </c>
      <c r="DT57" s="16" t="str">
        <f>IF(OR($F57="Equity - Publicly Traded", $F57="Equity - Private"), IF($A57&lt;&gt;"",IF(IFERROR('6. Position (at entry)'!U57,"")="", "Mandatory: Tab 6",IFERROR('6. Position (at entry)'!U57,"")),""), IF($A57&lt;&gt;"",IF(IFERROR('6. Position (at entry)'!U57,"")="", "",IFERROR('6. Position (at entry)'!U57,"")),""))</f>
        <v/>
      </c>
      <c r="DU57" s="16" t="str">
        <f>IF(OR($F57="Equity - Publicly Traded", $F57="Equity - Private"), IF($A57&lt;&gt;"",IF(IFERROR('6. Position (at entry)'!V57,"")="", "",IFERROR('6. Position (at entry)'!V57,"")),""), IF($A57&lt;&gt;"",IF(IFERROR('6. Position (at entry)'!V57,"")="", "",IFERROR('6. Position (at entry)'!V57,"")),""))</f>
        <v/>
      </c>
      <c r="DV57" s="239" t="str">
        <f>IF(OR($F57="Equity - Publicly Traded", $F57="Equity - Private"), IF($A57&lt;&gt;"",IF(IFERROR('6. Position (at entry)'!W57,"")="", "",IFERROR('6. Position (at entry)'!W57,"")),""), IF($A57&lt;&gt;"",IF(IFERROR('6. Position (at entry)'!W57,"")="", "",IFERROR('6. Position (at entry)'!W57,"")),""))</f>
        <v/>
      </c>
      <c r="DW57" s="239" t="str">
        <f>IF(OR($F57="Equity - Publicly Traded", $F57="Equity - Private"), IF($A57&lt;&gt;"",IF(IFERROR('6. Position (at entry)'!X57,"")="", "",IFERROR('6. Position (at entry)'!X57,"")),""), IF($A57&lt;&gt;"",IF(IFERROR('6. Position (at entry)'!X57,"")="", "",IFERROR('6. Position (at entry)'!X57,"")),""))</f>
        <v/>
      </c>
      <c r="DX57" s="239" t="str">
        <f>IF(OR($F57="Equity - Publicly Traded", $F57="Equity - Private"), IF($A57&lt;&gt;"",IF(IFERROR('6. Position (at entry)'!Y57,"")="", "",IFERROR('6. Position (at entry)'!Y57,"")),""), IF($A57&lt;&gt;"",IF(IFERROR('6. Position (at entry)'!Y57,"")="", "",IFERROR('6. Position (at entry)'!Y57,"")),""))</f>
        <v/>
      </c>
      <c r="DY57" s="360" t="str">
        <f>IF($A57&lt;&gt;"",IF(IFERROR('6. Position (at entry)'!Z57,"")="", "",IFERROR('6. Position (at entry)'!Z57,"")),"")</f>
        <v/>
      </c>
      <c r="DZ57" s="76" t="str">
        <f>IF($A57&lt;&gt;"",IF(IFERROR('6. Position (at entry)'!AA57,"")="", "",IFERROR('6. Position (at entry)'!AA57,"")),"")</f>
        <v/>
      </c>
      <c r="EA57" s="76" t="str">
        <f>IF($A57&lt;&gt;"",IF(IFERROR('6. Position (at entry)'!AB57,"")="", "",IFERROR('6. Position (at entry)'!AB57,"")),"")</f>
        <v/>
      </c>
      <c r="EB57" s="78" t="str">
        <f>IF($A57&lt;&gt;"",IF(IFERROR('6. Position (at entry)'!AC57,"")="", "",IFERROR('6. Position (at entry)'!AC57,"")),"")</f>
        <v/>
      </c>
      <c r="EC57" s="78" t="str">
        <f>IF($A57&lt;&gt;"",IF(IFERROR('6. Position (at entry)'!AD57,"")="", "",IFERROR('6. Position (at entry)'!AD57,"")),"")</f>
        <v/>
      </c>
      <c r="ED57" s="226" t="str">
        <f>IF($A57&lt;&gt;"",IF(IFERROR('6. Position (at entry)'!AE57,"")="", "",IFERROR('6. Position (at entry)'!AE57,"")),"")</f>
        <v/>
      </c>
      <c r="EE57" s="80" t="str">
        <f>IF($A57&lt;&gt;"",IF(IFERROR('6. Position (at entry)'!AF57,"")="", "",IFERROR('6. Position (at entry)'!AF57,"")),"")</f>
        <v/>
      </c>
      <c r="EF57" s="80" t="str">
        <f>IF($A57&lt;&gt;"",IF(IFERROR('6. Position (at entry)'!AG57,"")="", "",IFERROR('6. Position (at entry)'!AG57,"")),"")</f>
        <v/>
      </c>
      <c r="EG57" s="80" t="str">
        <f>IF($A57&lt;&gt;"",IF(IFERROR('6. Position (at entry)'!AH57,"")="", "",IFERROR('6. Position (at entry)'!AH57,"")),"")</f>
        <v/>
      </c>
      <c r="EH57" s="360" t="str">
        <f>IF($A57&lt;&gt;"",IF(IFERROR('6. Position (at entry)'!AI57,"")="", "",IFERROR('6. Position (at entry)'!AI57,"")),"")</f>
        <v/>
      </c>
    </row>
    <row r="58" spans="1:138" ht="15" customHeight="1" x14ac:dyDescent="0.2">
      <c r="A58" s="16" t="str">
        <f>IF(ISBLANK('6. Position (at entry)'!A58), "", '6. Position (at entry)'!A58)</f>
        <v/>
      </c>
      <c r="B58" s="347" t="str">
        <f>IF($A58&lt;&gt;"",IF(IFERROR('6. Position (at entry)'!B58,"")="", "Mandatory: Tab 6",IFERROR('6. Position (at entry)'!B58,"")),"")</f>
        <v/>
      </c>
      <c r="C58" s="16" t="str">
        <f>IF($A58&lt;&gt;"",IF(IFERROR(VLOOKUP($A58, '4. Company (at entry)'!$1:$1048576,2,FALSE),"")="","Mandatory: Tab 4",IFERROR(VLOOKUP($A58, '4. Company (at entry)'!$1:$1048576,2,FALSE),"")), "")</f>
        <v/>
      </c>
      <c r="D58" s="16" t="str">
        <f>IF($A58&lt;&gt;"",IF(IFERROR('7. Position (current_at exit)'!D58,"")="", "Mandatory: Tab 7",IFERROR('7. Position (current_at exit)'!D58,"")),"")</f>
        <v/>
      </c>
      <c r="E58" s="16" t="str">
        <f>IF($A58&lt;&gt;"",IF(IFERROR('7. Position (current_at exit)'!E58,"")="", "Mandatory: Tab 7",IFERROR('7. Position (current_at exit)'!E58,"")),"")</f>
        <v/>
      </c>
      <c r="F58" s="16" t="str">
        <f>IF($A58&lt;&gt;"",IF(IFERROR('6. Position (at entry)'!D58,"")="", "Mandatory: Tab 6",IFERROR('6. Position (at entry)'!D58,"")),"")</f>
        <v/>
      </c>
      <c r="G58" s="16" t="str">
        <f>IF($A58&lt;&gt;"",IF(IFERROR('6. Position (at entry)'!E58,"")="", "Mandatory: Tab 6",IFERROR('6. Position (at entry)'!E58,"")),"")</f>
        <v/>
      </c>
      <c r="H58" s="16" t="str">
        <f>IF($A58&lt;&gt;"",IF(IFERROR('6. Position (at entry)'!F58,"")="", "Mandatory: Tab 6",IFERROR('6. Position (at entry)'!F58,"")),"")</f>
        <v/>
      </c>
      <c r="I58" s="16" t="str">
        <f>IF($A58&lt;&gt;"",IF(IFERROR('6. Position (at entry)'!G58,"")="", "Mandatory: Tab 6",IFERROR('6. Position (at entry)'!G58,"")),"")</f>
        <v/>
      </c>
      <c r="J58" s="16" t="str">
        <f>IF($A58&lt;&gt;"",IF(IFERROR('6. Position (at entry)'!H58,"")="", "Mandatory: Tab 6",IFERROR('6. Position (at entry)'!H58,"")),"")</f>
        <v/>
      </c>
      <c r="K58" s="159" t="str">
        <f>IF($A58&lt;&gt;"",IF(IFERROR('6. Position (at entry)'!I58,"")="", "Mandatory: Tab 6",IFERROR('6. Position (at entry)'!I58,"")),"")</f>
        <v/>
      </c>
      <c r="L58" s="16" t="str">
        <f>IF($A58&lt;&gt;"",IF(IFERROR('6. Position (at entry)'!J58,"")="", "Mandatory: Tab 6",IFERROR('6. Position (at entry)'!J58,"")),"")</f>
        <v/>
      </c>
      <c r="M58" s="16" t="str">
        <f>IF($A58&lt;&gt;"",IF(IFERROR('6. Position (at entry)'!K58,"")="", "Mandatory: Tab 6",IFERROR('6. Position (at entry)'!K58,"")),"")</f>
        <v/>
      </c>
      <c r="N58" s="16" t="str">
        <f>IF($A58&lt;&gt;"",IF(IFERROR('6. Position (at entry)'!L58,"")="", "",IFERROR('6. Position (at entry)'!L58,"")),"")</f>
        <v/>
      </c>
      <c r="O58" s="360" t="str">
        <f>IF($A58&lt;&gt;"",IF(IFERROR('6. Position (at entry)'!M58,"")="", "",IFERROR('6. Position (at entry)'!M58,"")),"")</f>
        <v/>
      </c>
      <c r="P58" s="16" t="str">
        <f>IF($A58&lt;&gt;"",IF(IFERROR(VLOOKUP($A58,'5. Company (current_at exit)'!$1:$1048576,3,FALSE),"")="","",IFERROR(VLOOKUP($A58,'5. Company (current_at exit)'!$1:$1048576,3,FALSE),"")), "")</f>
        <v/>
      </c>
      <c r="Q58" s="16" t="str">
        <f>IF($A58&lt;&gt;"",IF(IFERROR(VLOOKUP($A58,'5. Company (current_at exit)'!$1:$1048576,4,FALSE),"")="","",IFERROR(VLOOKUP($A58,'5. Company (current_at exit)'!$1:$1048576,4,FALSE),"")), "")</f>
        <v/>
      </c>
      <c r="R58" s="16" t="str">
        <f>IF($A58&lt;&gt;"",IF(IFERROR(VLOOKUP($A58,'5. Company (current_at exit)'!$1:$1048576,5,FALSE),"")="","",IFERROR(VLOOKUP($A58,'5. Company (current_at exit)'!$1:$1048576,5,FALSE),"")), "")</f>
        <v/>
      </c>
      <c r="S58" s="16" t="str">
        <f>IF($A58&lt;&gt;"",IF(IFERROR(VLOOKUP($A58,'5. Company (current_at exit)'!$1:$1048576,6,FALSE),"")="","",IFERROR(VLOOKUP($A58,'5. Company (current_at exit)'!$1:$1048576,6,FALSE),"")), "")</f>
        <v/>
      </c>
      <c r="T58" s="16" t="str">
        <f>IF($A58&lt;&gt;"",IF(IFERROR(VLOOKUP($A58,'5. Company (current_at exit)'!$1:$1048576,7,FALSE),"")="","Mandatory: Tab 5",IFERROR(VLOOKUP($A58,'5. Company (current_at exit)'!$1:$1048576,7,FALSE),"")), "")</f>
        <v/>
      </c>
      <c r="U58" s="72" t="str">
        <f>IF($A58&lt;&gt;"",IF(IFERROR(VLOOKUP($A58,'5. Company (current_at exit)'!$1:$1048576,8,FALSE),"")="","Mandatory: Tab 5",IFERROR(VLOOKUP($A58,'5. Company (current_at exit)'!$1:$1048576,8,FALSE),"")), "")</f>
        <v/>
      </c>
      <c r="V58" s="16" t="str">
        <f>IF($A58&lt;&gt;"",IF(IFERROR(VLOOKUP($A58,'5. Company (current_at exit)'!$1:$1048576,9,FALSE),"")="","",IFERROR(VLOOKUP($A58,'5. Company (current_at exit)'!$1:$1048576,9,FALSE),"")), "")</f>
        <v/>
      </c>
      <c r="W58" s="16" t="str">
        <f>IF($A58&lt;&gt;"",IF(IFERROR(VLOOKUP($A58,'5. Company (current_at exit)'!$1:$1048576,10,FALSE),"")="","Mandatory: Tab 5",IFERROR(VLOOKUP($A58,'5. Company (current_at exit)'!$1:$1048576,10,FALSE),"")), "")</f>
        <v/>
      </c>
      <c r="X58" s="73" t="str">
        <f>IF($A58&lt;&gt;"",IF(IFERROR(VLOOKUP($A58,'5. Company (current_at exit)'!$1:$1048576,11,FALSE),"")="","Mandatory: Tab 5",IFERROR(VLOOKUP($A58,'5. Company (current_at exit)'!$1:$1048576,11,FALSE),"")), "")</f>
        <v/>
      </c>
      <c r="Y58" s="73" t="str">
        <f>IF($A58&lt;&gt;"",IF(IFERROR(VLOOKUP($A58,'5. Company (current_at exit)'!$1:$1048576,12,FALSE),"")="","",IFERROR(VLOOKUP($A58,'5. Company (current_at exit)'!$1:$1048576,12,FALSE),"")), "")</f>
        <v/>
      </c>
      <c r="Z58" s="73" t="str">
        <f>IF($A58&lt;&gt;"",IF(IFERROR(VLOOKUP($A58,'5. Company (current_at exit)'!$1:$1048576,13,FALSE),"")="","",IFERROR(VLOOKUP($A58,'5. Company (current_at exit)'!$1:$1048576,13,FALSE),"")), "")</f>
        <v/>
      </c>
      <c r="AA58" s="16" t="str">
        <f>IF($A58&lt;&gt;"",IF(IFERROR(VLOOKUP($A58,'5. Company (current_at exit)'!$1:$1048576,14,FALSE),"")="","Mandatory: Tab 5",IFERROR(VLOOKUP($A58,'5. Company (current_at exit)'!$1:$1048576,14,FALSE),"")), "")</f>
        <v/>
      </c>
      <c r="AB58" s="16" t="str">
        <f>IF($A58&lt;&gt;"",IF(IFERROR(VLOOKUP($A58,'5. Company (current_at exit)'!$1:$1048576,15,FALSE),"")="","Mandatory: Tab 5",IFERROR(VLOOKUP($A58,'5. Company (current_at exit)'!$1:$1048576,15,FALSE),"")), "")</f>
        <v/>
      </c>
      <c r="AC58" s="76" t="str">
        <f>IF($A58&lt;&gt;"",IF(IFERROR(VLOOKUP($A58,'5. Company (current_at exit)'!$1:$1048576,16,FALSE),"")="","",IFERROR(VLOOKUP($A58,'5. Company (current_at exit)'!$1:$1048576,16,FALSE),"")), "")</f>
        <v/>
      </c>
      <c r="AD58" s="16" t="str">
        <f>IF($A58&lt;&gt;"",IF(IFERROR(VLOOKUP($A58,'5. Company (current_at exit)'!$1:$1048576,17,FALSE),"")="","",IFERROR(VLOOKUP($A58,'5. Company (current_at exit)'!$1:$1048576,17,FALSE),"")), "")</f>
        <v/>
      </c>
      <c r="AE58" s="401" t="str">
        <f>IF($A58&lt;&gt;"",IF(IFERROR(VLOOKUP($A58,'5. Company (current_at exit)'!$1:$1048576,18,FALSE),"")="","",IFERROR(VLOOKUP($A58,'5. Company (current_at exit)'!$1:$1048576,18,FALSE),"")), "")</f>
        <v/>
      </c>
      <c r="AF58" s="16" t="str">
        <f>IF($A58&lt;&gt;"",IF(IFERROR(VLOOKUP($A58,'5. Company (current_at exit)'!$1:$1048576,19,FALSE),"")="","Mandatory: Tab 5",IFERROR(VLOOKUP($A58,'5. Company (current_at exit)'!$1:$1048576,19,FALSE),"")), "")</f>
        <v/>
      </c>
      <c r="AG58" s="159" t="str">
        <f>IF($AF58="Yes",IF($A58&lt;&gt;"",IF(IFERROR(VLOOKUP($A58,'5. Company (current_at exit)'!$1:$1048576,20,FALSE),"")="","Mandatory: Tab 5",IFERROR(VLOOKUP($A58,'5. Company (current_at exit)'!$1:$1048576,20,FALSE),"")), ""),IF($A58&lt;&gt;"",IF(IFERROR(VLOOKUP($A58,'5. Company (current_at exit)'!$1:$1048576,20,FALSE),"")="","",IFERROR(VLOOKUP($A58,'5. Company (current_at exit)'!$1:$1048576,20,FALSE),"")), ""))</f>
        <v/>
      </c>
      <c r="AH58" s="159" t="str">
        <f>IF($AF58="Yes",IF($A58&lt;&gt;"",IF(IFERROR(VLOOKUP($A58,'5. Company (current_at exit)'!$1:$1048576,21,FALSE),"")="","Mandatory: Tab 5",IFERROR(VLOOKUP($A58,'5. Company (current_at exit)'!$1:$1048576,21,FALSE),"")), ""),IF($A58&lt;&gt;"",IF(IFERROR(VLOOKUP($A58,'5. Company (current_at exit)'!$1:$1048576,21,FALSE),"")="","",IFERROR(VLOOKUP($A58,'5. Company (current_at exit)'!$1:$1048576,21,FALSE),"")), ""))</f>
        <v/>
      </c>
      <c r="AI58" s="69" t="str">
        <f>IF($AF58="Yes",IF($A58&lt;&gt;"",IF(IFERROR(VLOOKUP($A58,'5. Company (current_at exit)'!$1:$1048576,22,FALSE),"")="","Mandatory: Tab 5",IFERROR(VLOOKUP($A58,'5. Company (current_at exit)'!$1:$1048576,22,FALSE),"")), ""),IF($A58&lt;&gt;"",IF(IFERROR(VLOOKUP($A58,'5. Company (current_at exit)'!$1:$1048576,22,FALSE),"")="","",IFERROR(VLOOKUP($A58,'5. Company (current_at exit)'!$1:$1048576,22,FALSE),"")), ""))</f>
        <v/>
      </c>
      <c r="AJ58" s="69" t="str">
        <f>IF($AF58="Yes",IF($A58&lt;&gt;"",IF(IFERROR(VLOOKUP($A58,'5. Company (current_at exit)'!$1:$1048576,23,FALSE),"")="","Mandatory: Tab 5",IFERROR(VLOOKUP($A58,'5. Company (current_at exit)'!$1:$1048576,23,FALSE),"")), ""),IF($A58&lt;&gt;"",IF(IFERROR(VLOOKUP($A58,'5. Company (current_at exit)'!$1:$1048576,23,FALSE),"")="","",IFERROR(VLOOKUP($A58,'5. Company (current_at exit)'!$1:$1048576,23,FALSE),"")), ""))</f>
        <v/>
      </c>
      <c r="AK58" s="159" t="str">
        <f>IF($AF58="Yes",IF($A58&lt;&gt;"",IF(IFERROR(VLOOKUP($A58,'5. Company (current_at exit)'!$1:$1048576,24,FALSE),"")="","",IFERROR(VLOOKUP($A58,'5. Company (current_at exit)'!$1:$1048576,24,FALSE),"")), ""),IF($A58&lt;&gt;"",IF(IFERROR(VLOOKUP($A58,'5. Company (current_at exit)'!$1:$1048576,24,FALSE),"")="","",IFERROR(VLOOKUP($A58,'5. Company (current_at exit)'!$1:$1048576,24,FALSE),"")), ""))</f>
        <v/>
      </c>
      <c r="AL58" s="403" t="str">
        <f>IF($A58&lt;&gt;"",IF(IFERROR(VLOOKUP($A58,'5. Company (current_at exit)'!$1:$1048576,25,FALSE),"")="","",IFERROR(VLOOKUP($A58,'5. Company (current_at exit)'!$1:$1048576,25,FALSE),"")), "")</f>
        <v/>
      </c>
      <c r="AM58" s="17" t="str">
        <f>IF($A58&lt;&gt;"",IF(IFERROR(VLOOKUP($A58,'5. Company (current_at exit)'!$1:$1048576,26,FALSE),"")="","Mandatory: Tab 5",IFERROR(VLOOKUP($A58,'5. Company (current_at exit)'!$1:$1048576,26,FALSE),"")), "")</f>
        <v/>
      </c>
      <c r="AN58" s="17" t="str">
        <f>IF($A58&lt;&gt;"",IF(IFERROR(VLOOKUP($A58,'5. Company (current_at exit)'!$1:$1048576,27,FALSE),"")="","Mandatory: Tab 5",IFERROR(VLOOKUP($A58,'5. Company (current_at exit)'!$1:$1048576,27,FALSE),"")), "")</f>
        <v/>
      </c>
      <c r="AO58" s="17" t="str">
        <f>IF($A58&lt;&gt;"",IF(IFERROR(VLOOKUP($A58,'5. Company (current_at exit)'!$1:$1048576,28,FALSE),"")="","Mandatory: Tab 5",IFERROR(VLOOKUP($A58,'5. Company (current_at exit)'!$1:$1048576,28,FALSE),"")), "")</f>
        <v/>
      </c>
      <c r="AP58" s="17" t="str">
        <f>IF($A58&lt;&gt;"",IF(IFERROR(VLOOKUP($A58,'5. Company (current_at exit)'!$1:$1048576,29,FALSE),"")="","Mandatory: Tab 5",IFERROR(VLOOKUP($A58,'5. Company (current_at exit)'!$1:$1048576,29,FALSE),"")), "")</f>
        <v/>
      </c>
      <c r="AQ58" s="17" t="str">
        <f>IF($A58&lt;&gt;"",IF(IFERROR(VLOOKUP($A58,'5. Company (current_at exit)'!$1:$1048576,30,FALSE),"")="","Mandatory: Tab 5",IFERROR(VLOOKUP($A58,'5. Company (current_at exit)'!$1:$1048576,30,FALSE),"")), "")</f>
        <v/>
      </c>
      <c r="AR58" s="17" t="str">
        <f>IF($A58&lt;&gt;"",IF(IFERROR(VLOOKUP($A58,'5. Company (current_at exit)'!$1:$1048576,31,FALSE),"")="","Mandatory: Tab 5",IFERROR(VLOOKUP($A58,'5. Company (current_at exit)'!$1:$1048576,31,FALSE),"")), "")</f>
        <v/>
      </c>
      <c r="AS58" s="17" t="str">
        <f>IF($A58&lt;&gt;"",IF(IFERROR(VLOOKUP($A58,'5. Company (current_at exit)'!$1:$1048576,32,FALSE),"")="","Mandatory: Tab 5",IFERROR(VLOOKUP($A58,'5. Company (current_at exit)'!$1:$1048576,32,FALSE),"")), "")</f>
        <v/>
      </c>
      <c r="AT58" s="17" t="str">
        <f>IF($A58&lt;&gt;"",IF(IFERROR(VLOOKUP($A58,'5. Company (current_at exit)'!$1:$1048576,33,FALSE),"")="","Mandatory: Tab 5",IFERROR(VLOOKUP($A58,'5. Company (current_at exit)'!$1:$1048576,33,FALSE),"")), "")</f>
        <v/>
      </c>
      <c r="AU58" s="17" t="str">
        <f>IF($A58&lt;&gt;"",IF(IFERROR(VLOOKUP($A58,'5. Company (current_at exit)'!$1:$1048576,34,FALSE),"")="","",IFERROR(VLOOKUP($A58,'5. Company (current_at exit)'!$1:$1048576,34,FALSE),"")), "")</f>
        <v/>
      </c>
      <c r="AV58" s="241" t="str">
        <f>IF($A58&lt;&gt;"",IF(IFERROR(VLOOKUP($A58,'5. Company (current_at exit)'!$1:$1048576,35,FALSE),"")="","",IFERROR(VLOOKUP($A58,'5. Company (current_at exit)'!$1:$1048576,35,FALSE),"")), "")</f>
        <v/>
      </c>
      <c r="AW58" s="17" t="str">
        <f>IF($D58="Fully Exited",IF($A58&lt;&gt;"",IF(IFERROR(VLOOKUP($A58,'5. Company (current_at exit)'!$1:$1048576,36,FALSE),"")="","",IFERROR(VLOOKUP($A58,'5. Company (current_at exit)'!$1:$1048576,36,FALSE),"")), ""),IF($A58&lt;&gt;"",IF(IFERROR(VLOOKUP($A58,'5. Company (current_at exit)'!$1:$1048576,36,FALSE),"")="","",IFERROR(VLOOKUP($A58,'5. Company (current_at exit)'!$1:$1048576,36,FALSE),"")), ""))</f>
        <v/>
      </c>
      <c r="AX58" s="239" t="str">
        <f>IF($A58&lt;&gt;"",IF(IFERROR(VLOOKUP($A58,'5. Company (current_at exit)'!$1:$1048576,37,FALSE),"")="","",IFERROR(VLOOKUP($A58,'5. Company (current_at exit)'!$1:$1048576,37,FALSE),"")), "")</f>
        <v/>
      </c>
      <c r="AY58" s="204" t="str">
        <f>IF($A58&lt;&gt;"",IF(IFERROR(VLOOKUP($A58,'5. Company (current_at exit)'!$1:$1048576,38,FALSE),"")="","",IFERROR(VLOOKUP($A58,'5. Company (current_at exit)'!$1:$1048576,38,FALSE),"")), "")</f>
        <v/>
      </c>
      <c r="AZ58" s="244" t="str">
        <f>IF($A58&lt;&gt;"",IF(IFERROR(VLOOKUP($A58,'5. Company (current_at exit)'!$1:$1048576,39,FALSE),"")="","",IFERROR(VLOOKUP($A58,'5. Company (current_at exit)'!$1:$1048576,39,FALSE),"")), "")</f>
        <v/>
      </c>
      <c r="BA58" s="244" t="str">
        <f>IF($A58&lt;&gt;"",IF(IFERROR(VLOOKUP($A58,'5. Company (current_at exit)'!$1:$1048576,40,FALSE),"")="","",IFERROR(VLOOKUP($A58,'5. Company (current_at exit)'!$1:$1048576,40,FALSE),"")), "")</f>
        <v/>
      </c>
      <c r="BB58" s="244" t="str">
        <f>IF($A58&lt;&gt;"",IF(IFERROR(VLOOKUP($A58,'5. Company (current_at exit)'!$1:$1048576,41,FALSE),"")="","",IFERROR(VLOOKUP($A58,'5. Company (current_at exit)'!$1:$1048576,41,FALSE),"")), "")</f>
        <v/>
      </c>
      <c r="BC58" s="76" t="str">
        <f>IF($A58&lt;&gt;"",IF(IFERROR(VLOOKUP($A58,'5. Company (current_at exit)'!$1:$1048576,42,FALSE),"")="","",IFERROR(VLOOKUP($A58,'5. Company (current_at exit)'!$1:$1048576,42,FALSE),"")), "")</f>
        <v/>
      </c>
      <c r="BD58" s="76" t="str">
        <f>IF($A58&lt;&gt;"",IF(IFERROR(VLOOKUP($A58,'5. Company (current_at exit)'!$1:$1048576,43,FALSE),"")="","",IFERROR(VLOOKUP($A58,'5. Company (current_at exit)'!$1:$1048576,43,FALSE),"")), "")</f>
        <v/>
      </c>
      <c r="BE58" s="239" t="str">
        <f>IF($A58&lt;&gt;"",IF(IFERROR(VLOOKUP($A58,'5. Company (current_at exit)'!$1:$1048576,44,FALSE),"")="","",IFERROR(VLOOKUP($A58,'5. Company (current_at exit)'!$1:$1048576,44,FALSE),"")), "")</f>
        <v/>
      </c>
      <c r="BF58" s="239" t="str">
        <f>IF($A58&lt;&gt;"",IF(IFERROR(VLOOKUP($A58,'5. Company (current_at exit)'!$1:$1048576,45,FALSE),"")="","",IFERROR(VLOOKUP($A58,'5. Company (current_at exit)'!$1:$1048576,45,FALSE),"")), "")</f>
        <v/>
      </c>
      <c r="BG58" s="239" t="str">
        <f>IF($A58&lt;&gt;"",IF(IFERROR(VLOOKUP($A58,'5. Company (current_at exit)'!$1:$1048576,46,FALSE),"")="","",IFERROR(VLOOKUP($A58,'5. Company (current_at exit)'!$1:$1048576,46,FALSE),"")), "")</f>
        <v/>
      </c>
      <c r="BH58" s="239" t="str">
        <f>IF($A58&lt;&gt;"",IF(IFERROR(VLOOKUP($A58,'5. Company (current_at exit)'!$1:$1048576,47,FALSE),"")="","",IFERROR(VLOOKUP($A58,'5. Company (current_at exit)'!$1:$1048576,47,FALSE),"")), "")</f>
        <v/>
      </c>
      <c r="BI58" s="239" t="str">
        <f>IF($A58&lt;&gt;"",IF(IFERROR(VLOOKUP($A58,'5. Company (current_at exit)'!$1:$1048576,48,FALSE),"")="","",IFERROR(VLOOKUP($A58,'5. Company (current_at exit)'!$1:$1048576,48,FALSE),"")), "")</f>
        <v/>
      </c>
      <c r="BJ58" s="360" t="str">
        <f>IF($A58&lt;&gt;"",IF(IFERROR(VLOOKUP($A58,'5. Company (current_at exit)'!$1:$1048576,49,FALSE),"")="","",IFERROR(VLOOKUP($A58,'5. Company (current_at exit)'!$1:$1048576,49,FALSE),"")), "")</f>
        <v/>
      </c>
      <c r="BK58" s="76" t="str">
        <f>IF($A58&lt;&gt;"",IF(IFERROR(VLOOKUP($A58,'5. Company (current_at exit)'!$1:$1048576,50,FALSE),"")="","Mandatory: Tab 5",IFERROR(VLOOKUP($A58,'5. Company (current_at exit)'!$1:$1048576,50,FALSE),"")), "")</f>
        <v/>
      </c>
      <c r="BL58" s="483" t="str">
        <f>IF($A58&lt;&gt;"",IF(IFERROR(VLOOKUP($A58,'5. Company (current_at exit)'!$1:$1048576,51,FALSE),"")="","Mandatory: Tab 5",IFERROR(VLOOKUP($A58,'5. Company (current_at exit)'!$1:$1048576,51,FALSE),"")), "")</f>
        <v/>
      </c>
      <c r="BM58" s="483" t="str">
        <f>IF($A58&lt;&gt;"",IF(IFERROR(VLOOKUP($A58,'5. Company (current_at exit)'!$1:$1048576,52,FALSE),"")="","Mandatory: Tab 5",IFERROR(VLOOKUP($A58,'5. Company (current_at exit)'!$1:$1048576,52,FALSE),"")), "")</f>
        <v/>
      </c>
      <c r="BN58" s="483" t="str">
        <f>IF($A58&lt;&gt;"",IF(IFERROR(VLOOKUP($A58,'5. Company (current_at exit)'!$1:$1048576,53,FALSE),"")="","Mandatory: Tab 5",IFERROR(VLOOKUP($A58,'5. Company (current_at exit)'!$1:$1048576,53,FALSE),"")), "")</f>
        <v/>
      </c>
      <c r="BO58" s="360" t="str">
        <f>IF($A58&lt;&gt;"",IF(IFERROR(VLOOKUP($A58,'5. Company (current_at exit)'!$1:$1048576,54,FALSE),"")="","",IFERROR(VLOOKUP($A58,'5. Company (current_at exit)'!$1:$1048576,54,FALSE),"")), "")</f>
        <v/>
      </c>
      <c r="BP58" s="17" t="str">
        <f>IF($A58&lt;&gt;"",IF(IFERROR(VLOOKUP($A58, '4. Company (at entry)'!$1:$1048576,3,FALSE),"")="","Mandatory: Tab 4",IFERROR(VLOOKUP($A58, '4. Company (at entry)'!$1:$1048576,3,FALSE),"")), "")</f>
        <v/>
      </c>
      <c r="BQ58" s="17" t="str">
        <f>IF($A58&lt;&gt;"",IF(IFERROR(VLOOKUP($A58, '4. Company (at entry)'!$1:$1048576,4,FALSE),"")="","Mandatory: Tab 4",IFERROR(VLOOKUP($A58, '4. Company (at entry)'!$1:$1048576,4,FALSE),"")), "")</f>
        <v/>
      </c>
      <c r="BR58" s="17" t="str">
        <f>IF($A58&lt;&gt;"",IF(IFERROR(VLOOKUP($A58, '4. Company (at entry)'!$1:$1048576,5,FALSE),"")="","Mandatory: Tab 4",IFERROR(VLOOKUP($A58, '4. Company (at entry)'!$1:$1048576,5,FALSE),"")), "")</f>
        <v/>
      </c>
      <c r="BS58" s="17" t="str">
        <f>IF($A58&lt;&gt;"",IF(IFERROR(VLOOKUP($A58, '4. Company (at entry)'!$1:$1048576,6,FALSE),"")="","Mandatory: Tab 4",IFERROR(VLOOKUP($A58, '4. Company (at entry)'!$1:$1048576,6,FALSE),"")), "")</f>
        <v/>
      </c>
      <c r="BT58" s="17" t="str">
        <f>IF($A58&lt;&gt;"",IF(IFERROR(VLOOKUP($A58, '4. Company (at entry)'!$1:$1048576,7,FALSE),"")="","Mandatory: Tab 4",IFERROR(VLOOKUP($A58, '4. Company (at entry)'!$1:$1048576,7,FALSE),"")), "")</f>
        <v/>
      </c>
      <c r="BU58" s="17" t="str">
        <f>IF($A58&lt;&gt;"",IF(IFERROR(VLOOKUP($A58, '4. Company (at entry)'!$1:$1048576,8,FALSE),"")="","Mandatory: Tab 4",IFERROR(VLOOKUP($A58, '4. Company (at entry)'!$1:$1048576,8,FALSE),"")), "")</f>
        <v/>
      </c>
      <c r="BV58" s="17" t="str">
        <f>IF($A58&lt;&gt;"",IF(IFERROR(VLOOKUP($A58, '4. Company (at entry)'!$1:$1048576,9,FALSE),"")="","Mandatory: Tab 4",IFERROR(VLOOKUP($A58, '4. Company (at entry)'!$1:$1048576,9,FALSE),"")), "")</f>
        <v/>
      </c>
      <c r="BW58" s="17" t="str">
        <f>IF($A58&lt;&gt;"",IF(IFERROR(VLOOKUP($A58, '4. Company (at entry)'!$1:$1048576,10,FALSE),"")="","",IFERROR(VLOOKUP($A58, '4. Company (at entry)'!$1:$1048576,10,FALSE),"")), "")</f>
        <v/>
      </c>
      <c r="BX58" s="208" t="str">
        <f>IF($A58&lt;&gt;"",IF(IFERROR(VLOOKUP($A58, '4. Company (at entry)'!$1:$1048576,11,FALSE),"")="","",IFERROR(VLOOKUP($A58, '4. Company (at entry)'!$1:$1048576,11,FALSE),"")), "")</f>
        <v/>
      </c>
      <c r="BY58" s="17" t="str">
        <f>IF($A58&lt;&gt;"",IF(IFERROR(VLOOKUP($A58, '4. Company (at entry)'!$1:$1048576,12,FALSE),"")="","",IFERROR(VLOOKUP($A58, '4. Company (at entry)'!$1:$1048576,12,FALSE),"")), "")</f>
        <v/>
      </c>
      <c r="BZ58" s="360" t="str">
        <f>IF($A58&lt;&gt;"",IF(IFERROR(VLOOKUP($A58, '4. Company (at entry)'!$1:$1048576,13,FALSE),"")="","",IFERROR(VLOOKUP($A58, '4. Company (at entry)'!$1:$1048576,13,FALSE),"")), "")</f>
        <v/>
      </c>
      <c r="CA58" s="17" t="str">
        <f>IF($A58&lt;&gt;"",IF(IFERROR('7. Position (current_at exit)'!F58,"")="", "Mandatory: Tab 7",IFERROR('7. Position (current_at exit)'!F58,"")),"")</f>
        <v/>
      </c>
      <c r="CB58" s="17" t="str">
        <f>IF($D58&lt;&gt;"Pending, Subsequently Closed",IF($A58&lt;&gt;"",IF(IFERROR('7. Position (current_at exit)'!G58,"")="", "Mandatory: Tab 7",IFERROR('7. Position (current_at exit)'!G58,"")),""), IF($A58&lt;&gt;"",IF(IFERROR('7. Position (current_at exit)'!G58,"")="", "",IFERROR('7. Position (current_at exit)'!G58,"")),""))</f>
        <v/>
      </c>
      <c r="CC58" s="17" t="str">
        <f>IF($D58&lt;&gt;"Pending, Subsequently Closed",IF($A58&lt;&gt;"",IF(IFERROR('7. Position (current_at exit)'!H58,"")="", "Mandatory: Tab 7",IFERROR('7. Position (current_at exit)'!H58,"")),""), IF($A58&lt;&gt;"",IF(IFERROR('7. Position (current_at exit)'!H58,"")="", "",IFERROR('7. Position (current_at exit)'!H58,"")),""))</f>
        <v/>
      </c>
      <c r="CD58" s="17" t="str">
        <f>IF($D58&lt;&gt;"Pending, Subsequently Closed",IF($A58&lt;&gt;"",IF(IFERROR('7. Position (current_at exit)'!I58,"")="", "Mandatory: Tab 7",IFERROR('7. Position (current_at exit)'!I58,"")),""), IF($A58&lt;&gt;"",IF(IFERROR('7. Position (current_at exit)'!I58,"")="", "",IFERROR('7. Position (current_at exit)'!I58,"")),""))</f>
        <v/>
      </c>
      <c r="CE58" s="17" t="str">
        <f>IF($D58&lt;&gt;"Pending, Subsequently Closed",IF($A58&lt;&gt;"",IF(IFERROR('7. Position (current_at exit)'!J58,"")="", "Mandatory: Tab 7",IFERROR('7. Position (current_at exit)'!J58,"")),""), IF($A58&lt;&gt;"",IF(IFERROR('7. Position (current_at exit)'!J58,"")="", "",IFERROR('7. Position (current_at exit)'!J58,"")),""))</f>
        <v/>
      </c>
      <c r="CF58" s="208" t="str">
        <f>IF($D58&lt;&gt;"Pending, Subsequently Closed",IF($A58&lt;&gt;"",IF(IFERROR('7. Position (current_at exit)'!K58,"")="", "Mandatory: Tab 7",IFERROR('7. Position (current_at exit)'!K58,"")),""), IF($A58&lt;&gt;"",IF(IFERROR('7. Position (current_at exit)'!K58,"")="", "",IFERROR('7. Position (current_at exit)'!K58,"")),""))</f>
        <v/>
      </c>
      <c r="CG58" s="186" t="str">
        <f>IF($D58&lt;&gt;"Pending, Subsequently Closed",IF($A58&lt;&gt;"",IF(IFERROR('7. Position (current_at exit)'!L58,"")="", "Mandatory: Tab 7",IFERROR('7. Position (current_at exit)'!L58,"")),""), IF($A58&lt;&gt;"",IF(IFERROR('7. Position (current_at exit)'!L58,"")="", "",IFERROR('7. Position (current_at exit)'!L58,"")),""))</f>
        <v/>
      </c>
      <c r="CH58" s="186" t="str">
        <f>IF($D58&lt;&gt;"Pending, Subsequently Closed",IF($A58&lt;&gt;"",IF(IFERROR('7. Position (current_at exit)'!M58,"")="", "Mandatory: Tab 7",IFERROR('7. Position (current_at exit)'!M58,"")),""), IF($A58&lt;&gt;"",IF(IFERROR('7. Position (current_at exit)'!M58,"")="", "",IFERROR('7. Position (current_at exit)'!M58,"")),""))</f>
        <v/>
      </c>
      <c r="CI58" s="186" t="str">
        <f>IF($D58&lt;&gt;"Pending, Subsequently Closed",IF($A58&lt;&gt;"",IF(IFERROR('7. Position (current_at exit)'!N58,"")="", "Mandatory: Tab 7",IFERROR('7. Position (current_at exit)'!N58,"")),""), IF($A58&lt;&gt;"",IF(IFERROR('7. Position (current_at exit)'!N58,"")="", "",IFERROR('7. Position (current_at exit)'!N58,"")),""))</f>
        <v/>
      </c>
      <c r="CJ58" s="408" t="str">
        <f>IF($D58&lt;&gt;"Pending, Subsequently Closed",IF($A58&lt;&gt;"",IF(IFERROR('7. Position (current_at exit)'!O58,"")="", "Mandatory: Tab 7",IFERROR('7. Position (current_at exit)'!O58,"")),""), IF($A58&lt;&gt;"",IF(IFERROR('7. Position (current_at exit)'!O58,"")="", "",IFERROR('7. Position (current_at exit)'!O58,"")),""))</f>
        <v/>
      </c>
      <c r="CK58" s="408" t="str">
        <f>IF($D58&lt;&gt;"Pending, Subsequently Closed",IF($A58&lt;&gt;"",IF(IFERROR('7. Position (current_at exit)'!P58,"")="", "Mandatory: Tab 7",IFERROR('7. Position (current_at exit)'!P58,"")),""), IF($A58&lt;&gt;"",IF(IFERROR('7. Position (current_at exit)'!P58,"")="", "",IFERROR('7. Position (current_at exit)'!P58,"")),""))</f>
        <v/>
      </c>
      <c r="CL58" s="360" t="str">
        <f>IF($A58&lt;&gt;"",IF(IFERROR('7. Position (current_at exit)'!Q58,"")="", "",IFERROR('7. Position (current_at exit)'!Q58,"")),"")</f>
        <v/>
      </c>
      <c r="CM58" s="18" t="str">
        <f>IF($F58&lt;&gt;"Debt",IF($A58&lt;&gt;"",IF(IFERROR('7. Position (current_at exit)'!R58,"")="", "Mandatory: Tab 7",IFERROR('7. Position (current_at exit)'!R58,"")),""), IF($A58&lt;&gt;"",IF(IFERROR('7. Position (current_at exit)'!R58,"")="", "",IFERROR('7. Position (current_at exit)'!R58,"")),""))</f>
        <v/>
      </c>
      <c r="CN58" s="18" t="str">
        <f>IF($F58&lt;&gt;"Debt",IF($A58&lt;&gt;"",IF(IFERROR('7. Position (current_at exit)'!S58,"")="", "Mandatory: Tab 7",IFERROR('7. Position (current_at exit)'!S58,"")),""), IF($A58&lt;&gt;"",IF(IFERROR('7. Position (current_at exit)'!S58,"")="", "",IFERROR('7. Position (current_at exit)'!S58,"")),""))</f>
        <v/>
      </c>
      <c r="CO58" s="17" t="str">
        <f>IF($F58&lt;&gt;"Debt",IF($A58&lt;&gt;"",IF(IFERROR('7. Position (current_at exit)'!T58,"")="", "Mandatory: Tab 7",IFERROR('7. Position (current_at exit)'!T58,"")),""), IF($A58&lt;&gt;"",IF(IFERROR('7. Position (current_at exit)'!T58,"")="", "",IFERROR('7. Position (current_at exit)'!T58,"")),""))</f>
        <v/>
      </c>
      <c r="CP58" s="17" t="str">
        <f>IF($A58&lt;&gt;"",IF(IFERROR('7. Position (current_at exit)'!U58,"")="", "Mandatory: Tab 7",IFERROR('7. Position (current_at exit)'!U58,"")),"")</f>
        <v/>
      </c>
      <c r="CQ58" s="17" t="str">
        <f>IF($F58&lt;&gt;"Debt",IF($A58&lt;&gt;"",IF(IFERROR('7. Position (current_at exit)'!V58,"")="", "Mandatory: Tab 7",IFERROR('7. Position (current_at exit)'!V58,"")),""), IF($A58&lt;&gt;"",IF(IFERROR('7. Position (current_at exit)'!V58,"")="", "",IFERROR('7. Position (current_at exit)'!V58,"")),""))</f>
        <v/>
      </c>
      <c r="CR58" s="16" t="str">
        <f>IF($F58&lt;&gt;"Debt",IF($A58&lt;&gt;"",IF(IFERROR('7. Position (current_at exit)'!W58,"")="", "",IFERROR('7. Position (current_at exit)'!W58,"")),""), IF($A58&lt;&gt;"",IF(IFERROR('7. Position (current_at exit)'!W58,"")="", "",IFERROR('7. Position (current_at exit)'!W58,"")),""))</f>
        <v/>
      </c>
      <c r="CS58" s="80" t="str">
        <f>IF($A58&lt;&gt;"",IF(IFERROR('7. Position (current_at exit)'!X58,"")="", "",IFERROR('7. Position (current_at exit)'!X58,"")),"")</f>
        <v/>
      </c>
      <c r="CT58" s="360" t="str">
        <f>IF($A58&lt;&gt;"",IF(IFERROR('7. Position (current_at exit)'!Y58,"")="", "",IFERROR('7. Position (current_at exit)'!Y58,"")),"")</f>
        <v/>
      </c>
      <c r="CU58" s="159" t="str">
        <f>IF(OR($D58="Fully Exited, No Escrow", $D58="Fully Exited, Escrow Pending", $D58="Fully Exited, Subsequently Closed"), IF($A58&lt;&gt;"",IF(IFERROR('7. Position (current_at exit)'!Z58,"")="", "Mandatory: Tab 7",IFERROR('7. Position (current_at exit)'!Z58,"")),""), IF($A58&lt;&gt;"",IF(IFERROR('7. Position (current_at exit)'!Z58,"")="", "",IFERROR('7. Position (current_at exit)'!Z58,"")),""))</f>
        <v/>
      </c>
      <c r="CV58" s="159" t="str">
        <f>IF(OR($D58="Fully Exited, No Escrow", $D58="Fully Exited, Escrow Pending", $D58="Fully Exited, Subsequently Closed"), IF($A58&lt;&gt;"",IF(IFERROR('7. Position (current_at exit)'!AA58,"")="", "Mandatory: Tab 7",IFERROR('7. Position (current_at exit)'!AA58,"")),""), IF($A58&lt;&gt;"",IF(IFERROR('7. Position (current_at exit)'!AA58,"")="", "",IFERROR('7. Position (current_at exit)'!AA58,"")),""))</f>
        <v/>
      </c>
      <c r="CW58" s="16" t="str">
        <f>IF($D58="Fully Exited",IF($A58&lt;&gt;"",IF(IFERROR('7. Position (current_at exit)'!AB58,"")="", "",IFERROR('7. Position (current_at exit)'!AB58,"")),""), IF($A58&lt;&gt;"",IF(IFERROR('7. Position (current_at exit)'!AB58,"")="", "",IFERROR('7. Position (current_at exit)'!AB58,"")),""))</f>
        <v/>
      </c>
      <c r="CX58" s="360" t="str">
        <f>IF($A58&lt;&gt;"",IF(IFERROR('7. Position (current_at exit)'!AC58,"")="", "",IFERROR('7. Position (current_at exit)'!AC58,"")),"")</f>
        <v/>
      </c>
      <c r="CY58" s="16" t="str">
        <f>IF($D58&lt;&gt;"Pending, Subsequently Closed",IF($A58&lt;&gt;"",IF(IFERROR('7. Position (current_at exit)'!AD58,"")="", "Mandatory: Tab 7",IFERROR('7. Position (current_at exit)'!AD58,"")),""), IF($A58&lt;&gt;"",IF(IFERROR('7. Position (current_at exit)'!AD58,"")="", "",IFERROR('7. Position (current_at exit)'!AD58,"")),""))</f>
        <v/>
      </c>
      <c r="CZ58" s="187" t="str">
        <f>IF($A58&lt;&gt;"",IF(IFERROR('7. Position (current_at exit)'!AE58,"")="", "",IFERROR('7. Position (current_at exit)'!AE58,"")),"")</f>
        <v/>
      </c>
      <c r="DA58" s="76" t="str">
        <f>IF($A58&lt;&gt;"",IF(IFERROR('7. Position (current_at exit)'!AF58,"")="", "",IFERROR('7. Position (current_at exit)'!AF58,"")),"")</f>
        <v/>
      </c>
      <c r="DB58" s="239" t="str">
        <f>IF($A58&lt;&gt;"",IF(IFERROR('7. Position (current_at exit)'!AG58,"")="", "",IFERROR('7. Position (current_at exit)'!AG58,"")),"")</f>
        <v/>
      </c>
      <c r="DC58" s="165" t="str">
        <f>IF($A58&lt;&gt;"",IF(IFERROR('7. Position (current_at exit)'!AH58,"")="", "",IFERROR('7. Position (current_at exit)'!AH58,"")),"")</f>
        <v/>
      </c>
      <c r="DD58" s="165" t="str">
        <f>IF($A58&lt;&gt;"",IF(IFERROR('7. Position (current_at exit)'!AI58,"")="", "",IFERROR('7. Position (current_at exit)'!AI58,"")),"")</f>
        <v/>
      </c>
      <c r="DE58" s="360" t="str">
        <f>IF($A58&lt;&gt;"",IF(IFERROR('7. Position (current_at exit)'!AJ58,"")="", "",IFERROR('7. Position (current_at exit)'!AJ58,"")),"")</f>
        <v/>
      </c>
      <c r="DF58" s="16" t="str">
        <f>IF($A58&lt;&gt;"",IF(IFERROR('7. Position (current_at exit)'!AK58,"")="", "",IFERROR('7. Position (current_at exit)'!AK58,"")),"")</f>
        <v/>
      </c>
      <c r="DG58" s="187" t="str">
        <f>IF($A58&lt;&gt;"",IF(IFERROR('7. Position (current_at exit)'!AL58,"")="", "",IFERROR('7. Position (current_at exit)'!AL58,"")),"")</f>
        <v/>
      </c>
      <c r="DH58" s="76" t="str">
        <f>IF($A58&lt;&gt;"",IF(IFERROR('7. Position (current_at exit)'!AM58,"")="", "",IFERROR('7. Position (current_at exit)'!AM58,"")),"")</f>
        <v/>
      </c>
      <c r="DI58" s="239" t="str">
        <f>IF($A58&lt;&gt;"",IF(IFERROR('7. Position (current_at exit)'!AN58,"")="", "",IFERROR('7. Position (current_at exit)'!AN58,"")),"")</f>
        <v/>
      </c>
      <c r="DJ58" s="165" t="str">
        <f>IF($A58&lt;&gt;"",IF(IFERROR('7. Position (current_at exit)'!AO58,"")="", "",IFERROR('7. Position (current_at exit)'!AO58,"")),"")</f>
        <v/>
      </c>
      <c r="DK58" s="165" t="str">
        <f>IF($A58&lt;&gt;"",IF(IFERROR('7. Position (current_at exit)'!AP58,"")="", "",IFERROR('7. Position (current_at exit)'!AP58,"")),"")</f>
        <v/>
      </c>
      <c r="DL58" s="360" t="str">
        <f>IF($A58&lt;&gt;"",IF(IFERROR('7. Position (current_at exit)'!AQ58,"")="", "",IFERROR('7. Position (current_at exit)'!AQ58,"")),"")</f>
        <v/>
      </c>
      <c r="DM58" s="17" t="str">
        <f>IF(OR($F58="Equity - Publicly Traded", $F58="Equity - Private"), IF($A58&lt;&gt;"",IF(IFERROR('6. Position (at entry)'!N58,"")="", "Mandatory: Tab 6",IFERROR('6. Position (at entry)'!N58,"")),""), IF($A58&lt;&gt;"",IF(IFERROR('6. Position (at entry)'!N58,"")="", "",IFERROR('6. Position (at entry)'!N58,"")),""))</f>
        <v/>
      </c>
      <c r="DN58" s="17" t="str">
        <f>IF(OR($F58="Equity - Publicly Traded", $F58="Equity - Private"), IF($A58&lt;&gt;"",IF(IFERROR('6. Position (at entry)'!O58,"")="", "Mandatory: Tab 6",IFERROR('6. Position (at entry)'!O58,"")),""), IF($A58&lt;&gt;"",IF(IFERROR('6. Position (at entry)'!O58,"")="", "",IFERROR('6. Position (at entry)'!O58,"")),""))</f>
        <v/>
      </c>
      <c r="DO58" s="17" t="str">
        <f>IF(OR($F58="Equity - Publicly Traded", $F58="Equity - Private"), IF($A58&lt;&gt;"",IF(IFERROR('6. Position (at entry)'!P58,"")="", "Mandatory: Tab 6",IFERROR('6. Position (at entry)'!P58,"")),""), IF($A58&lt;&gt;"",IF(IFERROR('6. Position (at entry)'!P58,"")="", "",IFERROR('6. Position (at entry)'!P58,"")),""))</f>
        <v/>
      </c>
      <c r="DP58" s="17" t="str">
        <f>IF(OR($F58="Equity - Publicly Traded", $F58="Equity - Private"), IF($A58&lt;&gt;"",IF(IFERROR('6. Position (at entry)'!Q58,"")="", "Mandatory: Tab 6",IFERROR('6. Position (at entry)'!Q58,"")),""), IF($A58&lt;&gt;"",IF(IFERROR('6. Position (at entry)'!Q58,"")="", "",IFERROR('6. Position (at entry)'!Q58,"")),""))</f>
        <v/>
      </c>
      <c r="DQ58" s="18" t="str">
        <f>IF(OR($F58="Equity - Publicly Traded", $F58="Equity - Private"), IF($A58&lt;&gt;"",IF(IFERROR('6. Position (at entry)'!R58,"")="", "Mandatory: Tab 6",IFERROR('6. Position (at entry)'!R58,"")),""), IF($A58&lt;&gt;"",IF(IFERROR('6. Position (at entry)'!R58,"")="", "",IFERROR('6. Position (at entry)'!R58,"")),""))</f>
        <v/>
      </c>
      <c r="DR58" s="18" t="str">
        <f>IF(OR($F58="Equity - Publicly Traded", $F58="Equity - Private"), IF($A58&lt;&gt;"",IF(IFERROR('6. Position (at entry)'!S58,"")="", "Mandatory: Tab 6",IFERROR('6. Position (at entry)'!S58,"")),""), IF($A58&lt;&gt;"",IF(IFERROR('6. Position (at entry)'!S58,"")="", "",IFERROR('6. Position (at entry)'!S58,"")),""))</f>
        <v/>
      </c>
      <c r="DS58" s="17" t="str">
        <f>IF(OR($F58="Equity - Publicly Traded", $F58="Equity - Private"), IF($A58&lt;&gt;"",IF(IFERROR('6. Position (at entry)'!T58,"")="", "Mandatory: Tab 6",IFERROR('6. Position (at entry)'!T58,"")),""), IF($A58&lt;&gt;"",IF(IFERROR('6. Position (at entry)'!T58,"")="", "",IFERROR('6. Position (at entry)'!T58,"")),""))</f>
        <v/>
      </c>
      <c r="DT58" s="16" t="str">
        <f>IF(OR($F58="Equity - Publicly Traded", $F58="Equity - Private"), IF($A58&lt;&gt;"",IF(IFERROR('6. Position (at entry)'!U58,"")="", "Mandatory: Tab 6",IFERROR('6. Position (at entry)'!U58,"")),""), IF($A58&lt;&gt;"",IF(IFERROR('6. Position (at entry)'!U58,"")="", "",IFERROR('6. Position (at entry)'!U58,"")),""))</f>
        <v/>
      </c>
      <c r="DU58" s="16" t="str">
        <f>IF(OR($F58="Equity - Publicly Traded", $F58="Equity - Private"), IF($A58&lt;&gt;"",IF(IFERROR('6. Position (at entry)'!V58,"")="", "",IFERROR('6. Position (at entry)'!V58,"")),""), IF($A58&lt;&gt;"",IF(IFERROR('6. Position (at entry)'!V58,"")="", "",IFERROR('6. Position (at entry)'!V58,"")),""))</f>
        <v/>
      </c>
      <c r="DV58" s="239" t="str">
        <f>IF(OR($F58="Equity - Publicly Traded", $F58="Equity - Private"), IF($A58&lt;&gt;"",IF(IFERROR('6. Position (at entry)'!W58,"")="", "",IFERROR('6. Position (at entry)'!W58,"")),""), IF($A58&lt;&gt;"",IF(IFERROR('6. Position (at entry)'!W58,"")="", "",IFERROR('6. Position (at entry)'!W58,"")),""))</f>
        <v/>
      </c>
      <c r="DW58" s="239" t="str">
        <f>IF(OR($F58="Equity - Publicly Traded", $F58="Equity - Private"), IF($A58&lt;&gt;"",IF(IFERROR('6. Position (at entry)'!X58,"")="", "",IFERROR('6. Position (at entry)'!X58,"")),""), IF($A58&lt;&gt;"",IF(IFERROR('6. Position (at entry)'!X58,"")="", "",IFERROR('6. Position (at entry)'!X58,"")),""))</f>
        <v/>
      </c>
      <c r="DX58" s="239" t="str">
        <f>IF(OR($F58="Equity - Publicly Traded", $F58="Equity - Private"), IF($A58&lt;&gt;"",IF(IFERROR('6. Position (at entry)'!Y58,"")="", "",IFERROR('6. Position (at entry)'!Y58,"")),""), IF($A58&lt;&gt;"",IF(IFERROR('6. Position (at entry)'!Y58,"")="", "",IFERROR('6. Position (at entry)'!Y58,"")),""))</f>
        <v/>
      </c>
      <c r="DY58" s="360" t="str">
        <f>IF($A58&lt;&gt;"",IF(IFERROR('6. Position (at entry)'!Z58,"")="", "",IFERROR('6. Position (at entry)'!Z58,"")),"")</f>
        <v/>
      </c>
      <c r="DZ58" s="76" t="str">
        <f>IF($A58&lt;&gt;"",IF(IFERROR('6. Position (at entry)'!AA58,"")="", "",IFERROR('6. Position (at entry)'!AA58,"")),"")</f>
        <v/>
      </c>
      <c r="EA58" s="76" t="str">
        <f>IF($A58&lt;&gt;"",IF(IFERROR('6. Position (at entry)'!AB58,"")="", "",IFERROR('6. Position (at entry)'!AB58,"")),"")</f>
        <v/>
      </c>
      <c r="EB58" s="78" t="str">
        <f>IF($A58&lt;&gt;"",IF(IFERROR('6. Position (at entry)'!AC58,"")="", "",IFERROR('6. Position (at entry)'!AC58,"")),"")</f>
        <v/>
      </c>
      <c r="EC58" s="78" t="str">
        <f>IF($A58&lt;&gt;"",IF(IFERROR('6. Position (at entry)'!AD58,"")="", "",IFERROR('6. Position (at entry)'!AD58,"")),"")</f>
        <v/>
      </c>
      <c r="ED58" s="226" t="str">
        <f>IF($A58&lt;&gt;"",IF(IFERROR('6. Position (at entry)'!AE58,"")="", "",IFERROR('6. Position (at entry)'!AE58,"")),"")</f>
        <v/>
      </c>
      <c r="EE58" s="80" t="str">
        <f>IF($A58&lt;&gt;"",IF(IFERROR('6. Position (at entry)'!AF58,"")="", "",IFERROR('6. Position (at entry)'!AF58,"")),"")</f>
        <v/>
      </c>
      <c r="EF58" s="80" t="str">
        <f>IF($A58&lt;&gt;"",IF(IFERROR('6. Position (at entry)'!AG58,"")="", "",IFERROR('6. Position (at entry)'!AG58,"")),"")</f>
        <v/>
      </c>
      <c r="EG58" s="80" t="str">
        <f>IF($A58&lt;&gt;"",IF(IFERROR('6. Position (at entry)'!AH58,"")="", "",IFERROR('6. Position (at entry)'!AH58,"")),"")</f>
        <v/>
      </c>
      <c r="EH58" s="360" t="str">
        <f>IF($A58&lt;&gt;"",IF(IFERROR('6. Position (at entry)'!AI58,"")="", "",IFERROR('6. Position (at entry)'!AI58,"")),"")</f>
        <v/>
      </c>
    </row>
    <row r="59" spans="1:138" ht="15" customHeight="1" x14ac:dyDescent="0.2">
      <c r="A59" s="16" t="str">
        <f>IF(ISBLANK('6. Position (at entry)'!A59), "", '6. Position (at entry)'!A59)</f>
        <v/>
      </c>
      <c r="B59" s="347" t="str">
        <f>IF($A59&lt;&gt;"",IF(IFERROR('6. Position (at entry)'!B59,"")="", "Mandatory: Tab 6",IFERROR('6. Position (at entry)'!B59,"")),"")</f>
        <v/>
      </c>
      <c r="C59" s="16" t="str">
        <f>IF($A59&lt;&gt;"",IF(IFERROR(VLOOKUP($A59, '4. Company (at entry)'!$1:$1048576,2,FALSE),"")="","Mandatory: Tab 4",IFERROR(VLOOKUP($A59, '4. Company (at entry)'!$1:$1048576,2,FALSE),"")), "")</f>
        <v/>
      </c>
      <c r="D59" s="16" t="str">
        <f>IF($A59&lt;&gt;"",IF(IFERROR('7. Position (current_at exit)'!D59,"")="", "Mandatory: Tab 7",IFERROR('7. Position (current_at exit)'!D59,"")),"")</f>
        <v/>
      </c>
      <c r="E59" s="16" t="str">
        <f>IF($A59&lt;&gt;"",IF(IFERROR('7. Position (current_at exit)'!E59,"")="", "Mandatory: Tab 7",IFERROR('7. Position (current_at exit)'!E59,"")),"")</f>
        <v/>
      </c>
      <c r="F59" s="16" t="str">
        <f>IF($A59&lt;&gt;"",IF(IFERROR('6. Position (at entry)'!D59,"")="", "Mandatory: Tab 6",IFERROR('6. Position (at entry)'!D59,"")),"")</f>
        <v/>
      </c>
      <c r="G59" s="16" t="str">
        <f>IF($A59&lt;&gt;"",IF(IFERROR('6. Position (at entry)'!E59,"")="", "Mandatory: Tab 6",IFERROR('6. Position (at entry)'!E59,"")),"")</f>
        <v/>
      </c>
      <c r="H59" s="16" t="str">
        <f>IF($A59&lt;&gt;"",IF(IFERROR('6. Position (at entry)'!F59,"")="", "Mandatory: Tab 6",IFERROR('6. Position (at entry)'!F59,"")),"")</f>
        <v/>
      </c>
      <c r="I59" s="16" t="str">
        <f>IF($A59&lt;&gt;"",IF(IFERROR('6. Position (at entry)'!G59,"")="", "Mandatory: Tab 6",IFERROR('6. Position (at entry)'!G59,"")),"")</f>
        <v/>
      </c>
      <c r="J59" s="16" t="str">
        <f>IF($A59&lt;&gt;"",IF(IFERROR('6. Position (at entry)'!H59,"")="", "Mandatory: Tab 6",IFERROR('6. Position (at entry)'!H59,"")),"")</f>
        <v/>
      </c>
      <c r="K59" s="159" t="str">
        <f>IF($A59&lt;&gt;"",IF(IFERROR('6. Position (at entry)'!I59,"")="", "Mandatory: Tab 6",IFERROR('6. Position (at entry)'!I59,"")),"")</f>
        <v/>
      </c>
      <c r="L59" s="16" t="str">
        <f>IF($A59&lt;&gt;"",IF(IFERROR('6. Position (at entry)'!J59,"")="", "Mandatory: Tab 6",IFERROR('6. Position (at entry)'!J59,"")),"")</f>
        <v/>
      </c>
      <c r="M59" s="16" t="str">
        <f>IF($A59&lt;&gt;"",IF(IFERROR('6. Position (at entry)'!K59,"")="", "Mandatory: Tab 6",IFERROR('6. Position (at entry)'!K59,"")),"")</f>
        <v/>
      </c>
      <c r="N59" s="16" t="str">
        <f>IF($A59&lt;&gt;"",IF(IFERROR('6. Position (at entry)'!L59,"")="", "",IFERROR('6. Position (at entry)'!L59,"")),"")</f>
        <v/>
      </c>
      <c r="O59" s="360" t="str">
        <f>IF($A59&lt;&gt;"",IF(IFERROR('6. Position (at entry)'!M59,"")="", "",IFERROR('6. Position (at entry)'!M59,"")),"")</f>
        <v/>
      </c>
      <c r="P59" s="16" t="str">
        <f>IF($A59&lt;&gt;"",IF(IFERROR(VLOOKUP($A59,'5. Company (current_at exit)'!$1:$1048576,3,FALSE),"")="","",IFERROR(VLOOKUP($A59,'5. Company (current_at exit)'!$1:$1048576,3,FALSE),"")), "")</f>
        <v/>
      </c>
      <c r="Q59" s="16" t="str">
        <f>IF($A59&lt;&gt;"",IF(IFERROR(VLOOKUP($A59,'5. Company (current_at exit)'!$1:$1048576,4,FALSE),"")="","",IFERROR(VLOOKUP($A59,'5. Company (current_at exit)'!$1:$1048576,4,FALSE),"")), "")</f>
        <v/>
      </c>
      <c r="R59" s="16" t="str">
        <f>IF($A59&lt;&gt;"",IF(IFERROR(VLOOKUP($A59,'5. Company (current_at exit)'!$1:$1048576,5,FALSE),"")="","",IFERROR(VLOOKUP($A59,'5. Company (current_at exit)'!$1:$1048576,5,FALSE),"")), "")</f>
        <v/>
      </c>
      <c r="S59" s="16" t="str">
        <f>IF($A59&lt;&gt;"",IF(IFERROR(VLOOKUP($A59,'5. Company (current_at exit)'!$1:$1048576,6,FALSE),"")="","",IFERROR(VLOOKUP($A59,'5. Company (current_at exit)'!$1:$1048576,6,FALSE),"")), "")</f>
        <v/>
      </c>
      <c r="T59" s="16" t="str">
        <f>IF($A59&lt;&gt;"",IF(IFERROR(VLOOKUP($A59,'5. Company (current_at exit)'!$1:$1048576,7,FALSE),"")="","Mandatory: Tab 5",IFERROR(VLOOKUP($A59,'5. Company (current_at exit)'!$1:$1048576,7,FALSE),"")), "")</f>
        <v/>
      </c>
      <c r="U59" s="72" t="str">
        <f>IF($A59&lt;&gt;"",IF(IFERROR(VLOOKUP($A59,'5. Company (current_at exit)'!$1:$1048576,8,FALSE),"")="","Mandatory: Tab 5",IFERROR(VLOOKUP($A59,'5. Company (current_at exit)'!$1:$1048576,8,FALSE),"")), "")</f>
        <v/>
      </c>
      <c r="V59" s="16" t="str">
        <f>IF($A59&lt;&gt;"",IF(IFERROR(VLOOKUP($A59,'5. Company (current_at exit)'!$1:$1048576,9,FALSE),"")="","",IFERROR(VLOOKUP($A59,'5. Company (current_at exit)'!$1:$1048576,9,FALSE),"")), "")</f>
        <v/>
      </c>
      <c r="W59" s="16" t="str">
        <f>IF($A59&lt;&gt;"",IF(IFERROR(VLOOKUP($A59,'5. Company (current_at exit)'!$1:$1048576,10,FALSE),"")="","Mandatory: Tab 5",IFERROR(VLOOKUP($A59,'5. Company (current_at exit)'!$1:$1048576,10,FALSE),"")), "")</f>
        <v/>
      </c>
      <c r="X59" s="73" t="str">
        <f>IF($A59&lt;&gt;"",IF(IFERROR(VLOOKUP($A59,'5. Company (current_at exit)'!$1:$1048576,11,FALSE),"")="","Mandatory: Tab 5",IFERROR(VLOOKUP($A59,'5. Company (current_at exit)'!$1:$1048576,11,FALSE),"")), "")</f>
        <v/>
      </c>
      <c r="Y59" s="73" t="str">
        <f>IF($A59&lt;&gt;"",IF(IFERROR(VLOOKUP($A59,'5. Company (current_at exit)'!$1:$1048576,12,FALSE),"")="","",IFERROR(VLOOKUP($A59,'5. Company (current_at exit)'!$1:$1048576,12,FALSE),"")), "")</f>
        <v/>
      </c>
      <c r="Z59" s="73" t="str">
        <f>IF($A59&lt;&gt;"",IF(IFERROR(VLOOKUP($A59,'5. Company (current_at exit)'!$1:$1048576,13,FALSE),"")="","",IFERROR(VLOOKUP($A59,'5. Company (current_at exit)'!$1:$1048576,13,FALSE),"")), "")</f>
        <v/>
      </c>
      <c r="AA59" s="16" t="str">
        <f>IF($A59&lt;&gt;"",IF(IFERROR(VLOOKUP($A59,'5. Company (current_at exit)'!$1:$1048576,14,FALSE),"")="","Mandatory: Tab 5",IFERROR(VLOOKUP($A59,'5. Company (current_at exit)'!$1:$1048576,14,FALSE),"")), "")</f>
        <v/>
      </c>
      <c r="AB59" s="16" t="str">
        <f>IF($A59&lt;&gt;"",IF(IFERROR(VLOOKUP($A59,'5. Company (current_at exit)'!$1:$1048576,15,FALSE),"")="","Mandatory: Tab 5",IFERROR(VLOOKUP($A59,'5. Company (current_at exit)'!$1:$1048576,15,FALSE),"")), "")</f>
        <v/>
      </c>
      <c r="AC59" s="76" t="str">
        <f>IF($A59&lt;&gt;"",IF(IFERROR(VLOOKUP($A59,'5. Company (current_at exit)'!$1:$1048576,16,FALSE),"")="","",IFERROR(VLOOKUP($A59,'5. Company (current_at exit)'!$1:$1048576,16,FALSE),"")), "")</f>
        <v/>
      </c>
      <c r="AD59" s="16" t="str">
        <f>IF($A59&lt;&gt;"",IF(IFERROR(VLOOKUP($A59,'5. Company (current_at exit)'!$1:$1048576,17,FALSE),"")="","",IFERROR(VLOOKUP($A59,'5. Company (current_at exit)'!$1:$1048576,17,FALSE),"")), "")</f>
        <v/>
      </c>
      <c r="AE59" s="401" t="str">
        <f>IF($A59&lt;&gt;"",IF(IFERROR(VLOOKUP($A59,'5. Company (current_at exit)'!$1:$1048576,18,FALSE),"")="","",IFERROR(VLOOKUP($A59,'5. Company (current_at exit)'!$1:$1048576,18,FALSE),"")), "")</f>
        <v/>
      </c>
      <c r="AF59" s="16" t="str">
        <f>IF($A59&lt;&gt;"",IF(IFERROR(VLOOKUP($A59,'5. Company (current_at exit)'!$1:$1048576,19,FALSE),"")="","Mandatory: Tab 5",IFERROR(VLOOKUP($A59,'5. Company (current_at exit)'!$1:$1048576,19,FALSE),"")), "")</f>
        <v/>
      </c>
      <c r="AG59" s="159" t="str">
        <f>IF($AF59="Yes",IF($A59&lt;&gt;"",IF(IFERROR(VLOOKUP($A59,'5. Company (current_at exit)'!$1:$1048576,20,FALSE),"")="","Mandatory: Tab 5",IFERROR(VLOOKUP($A59,'5. Company (current_at exit)'!$1:$1048576,20,FALSE),"")), ""),IF($A59&lt;&gt;"",IF(IFERROR(VLOOKUP($A59,'5. Company (current_at exit)'!$1:$1048576,20,FALSE),"")="","",IFERROR(VLOOKUP($A59,'5. Company (current_at exit)'!$1:$1048576,20,FALSE),"")), ""))</f>
        <v/>
      </c>
      <c r="AH59" s="159" t="str">
        <f>IF($AF59="Yes",IF($A59&lt;&gt;"",IF(IFERROR(VLOOKUP($A59,'5. Company (current_at exit)'!$1:$1048576,21,FALSE),"")="","Mandatory: Tab 5",IFERROR(VLOOKUP($A59,'5. Company (current_at exit)'!$1:$1048576,21,FALSE),"")), ""),IF($A59&lt;&gt;"",IF(IFERROR(VLOOKUP($A59,'5. Company (current_at exit)'!$1:$1048576,21,FALSE),"")="","",IFERROR(VLOOKUP($A59,'5. Company (current_at exit)'!$1:$1048576,21,FALSE),"")), ""))</f>
        <v/>
      </c>
      <c r="AI59" s="69" t="str">
        <f>IF($AF59="Yes",IF($A59&lt;&gt;"",IF(IFERROR(VLOOKUP($A59,'5. Company (current_at exit)'!$1:$1048576,22,FALSE),"")="","Mandatory: Tab 5",IFERROR(VLOOKUP($A59,'5. Company (current_at exit)'!$1:$1048576,22,FALSE),"")), ""),IF($A59&lt;&gt;"",IF(IFERROR(VLOOKUP($A59,'5. Company (current_at exit)'!$1:$1048576,22,FALSE),"")="","",IFERROR(VLOOKUP($A59,'5. Company (current_at exit)'!$1:$1048576,22,FALSE),"")), ""))</f>
        <v/>
      </c>
      <c r="AJ59" s="69" t="str">
        <f>IF($AF59="Yes",IF($A59&lt;&gt;"",IF(IFERROR(VLOOKUP($A59,'5. Company (current_at exit)'!$1:$1048576,23,FALSE),"")="","Mandatory: Tab 5",IFERROR(VLOOKUP($A59,'5. Company (current_at exit)'!$1:$1048576,23,FALSE),"")), ""),IF($A59&lt;&gt;"",IF(IFERROR(VLOOKUP($A59,'5. Company (current_at exit)'!$1:$1048576,23,FALSE),"")="","",IFERROR(VLOOKUP($A59,'5. Company (current_at exit)'!$1:$1048576,23,FALSE),"")), ""))</f>
        <v/>
      </c>
      <c r="AK59" s="159" t="str">
        <f>IF($AF59="Yes",IF($A59&lt;&gt;"",IF(IFERROR(VLOOKUP($A59,'5. Company (current_at exit)'!$1:$1048576,24,FALSE),"")="","",IFERROR(VLOOKUP($A59,'5. Company (current_at exit)'!$1:$1048576,24,FALSE),"")), ""),IF($A59&lt;&gt;"",IF(IFERROR(VLOOKUP($A59,'5. Company (current_at exit)'!$1:$1048576,24,FALSE),"")="","",IFERROR(VLOOKUP($A59,'5. Company (current_at exit)'!$1:$1048576,24,FALSE),"")), ""))</f>
        <v/>
      </c>
      <c r="AL59" s="403" t="str">
        <f>IF($A59&lt;&gt;"",IF(IFERROR(VLOOKUP($A59,'5. Company (current_at exit)'!$1:$1048576,25,FALSE),"")="","",IFERROR(VLOOKUP($A59,'5. Company (current_at exit)'!$1:$1048576,25,FALSE),"")), "")</f>
        <v/>
      </c>
      <c r="AM59" s="17" t="str">
        <f>IF($A59&lt;&gt;"",IF(IFERROR(VLOOKUP($A59,'5. Company (current_at exit)'!$1:$1048576,26,FALSE),"")="","Mandatory: Tab 5",IFERROR(VLOOKUP($A59,'5. Company (current_at exit)'!$1:$1048576,26,FALSE),"")), "")</f>
        <v/>
      </c>
      <c r="AN59" s="17" t="str">
        <f>IF($A59&lt;&gt;"",IF(IFERROR(VLOOKUP($A59,'5. Company (current_at exit)'!$1:$1048576,27,FALSE),"")="","Mandatory: Tab 5",IFERROR(VLOOKUP($A59,'5. Company (current_at exit)'!$1:$1048576,27,FALSE),"")), "")</f>
        <v/>
      </c>
      <c r="AO59" s="17" t="str">
        <f>IF($A59&lt;&gt;"",IF(IFERROR(VLOOKUP($A59,'5. Company (current_at exit)'!$1:$1048576,28,FALSE),"")="","Mandatory: Tab 5",IFERROR(VLOOKUP($A59,'5. Company (current_at exit)'!$1:$1048576,28,FALSE),"")), "")</f>
        <v/>
      </c>
      <c r="AP59" s="17" t="str">
        <f>IF($A59&lt;&gt;"",IF(IFERROR(VLOOKUP($A59,'5. Company (current_at exit)'!$1:$1048576,29,FALSE),"")="","Mandatory: Tab 5",IFERROR(VLOOKUP($A59,'5. Company (current_at exit)'!$1:$1048576,29,FALSE),"")), "")</f>
        <v/>
      </c>
      <c r="AQ59" s="17" t="str">
        <f>IF($A59&lt;&gt;"",IF(IFERROR(VLOOKUP($A59,'5. Company (current_at exit)'!$1:$1048576,30,FALSE),"")="","Mandatory: Tab 5",IFERROR(VLOOKUP($A59,'5. Company (current_at exit)'!$1:$1048576,30,FALSE),"")), "")</f>
        <v/>
      </c>
      <c r="AR59" s="17" t="str">
        <f>IF($A59&lt;&gt;"",IF(IFERROR(VLOOKUP($A59,'5. Company (current_at exit)'!$1:$1048576,31,FALSE),"")="","Mandatory: Tab 5",IFERROR(VLOOKUP($A59,'5. Company (current_at exit)'!$1:$1048576,31,FALSE),"")), "")</f>
        <v/>
      </c>
      <c r="AS59" s="17" t="str">
        <f>IF($A59&lt;&gt;"",IF(IFERROR(VLOOKUP($A59,'5. Company (current_at exit)'!$1:$1048576,32,FALSE),"")="","Mandatory: Tab 5",IFERROR(VLOOKUP($A59,'5. Company (current_at exit)'!$1:$1048576,32,FALSE),"")), "")</f>
        <v/>
      </c>
      <c r="AT59" s="17" t="str">
        <f>IF($A59&lt;&gt;"",IF(IFERROR(VLOOKUP($A59,'5. Company (current_at exit)'!$1:$1048576,33,FALSE),"")="","Mandatory: Tab 5",IFERROR(VLOOKUP($A59,'5. Company (current_at exit)'!$1:$1048576,33,FALSE),"")), "")</f>
        <v/>
      </c>
      <c r="AU59" s="17" t="str">
        <f>IF($A59&lt;&gt;"",IF(IFERROR(VLOOKUP($A59,'5. Company (current_at exit)'!$1:$1048576,34,FALSE),"")="","",IFERROR(VLOOKUP($A59,'5. Company (current_at exit)'!$1:$1048576,34,FALSE),"")), "")</f>
        <v/>
      </c>
      <c r="AV59" s="241" t="str">
        <f>IF($A59&lt;&gt;"",IF(IFERROR(VLOOKUP($A59,'5. Company (current_at exit)'!$1:$1048576,35,FALSE),"")="","",IFERROR(VLOOKUP($A59,'5. Company (current_at exit)'!$1:$1048576,35,FALSE),"")), "")</f>
        <v/>
      </c>
      <c r="AW59" s="17" t="str">
        <f>IF($D59="Fully Exited",IF($A59&lt;&gt;"",IF(IFERROR(VLOOKUP($A59,'5. Company (current_at exit)'!$1:$1048576,36,FALSE),"")="","",IFERROR(VLOOKUP($A59,'5. Company (current_at exit)'!$1:$1048576,36,FALSE),"")), ""),IF($A59&lt;&gt;"",IF(IFERROR(VLOOKUP($A59,'5. Company (current_at exit)'!$1:$1048576,36,FALSE),"")="","",IFERROR(VLOOKUP($A59,'5. Company (current_at exit)'!$1:$1048576,36,FALSE),"")), ""))</f>
        <v/>
      </c>
      <c r="AX59" s="239" t="str">
        <f>IF($A59&lt;&gt;"",IF(IFERROR(VLOOKUP($A59,'5. Company (current_at exit)'!$1:$1048576,37,FALSE),"")="","",IFERROR(VLOOKUP($A59,'5. Company (current_at exit)'!$1:$1048576,37,FALSE),"")), "")</f>
        <v/>
      </c>
      <c r="AY59" s="204" t="str">
        <f>IF($A59&lt;&gt;"",IF(IFERROR(VLOOKUP($A59,'5. Company (current_at exit)'!$1:$1048576,38,FALSE),"")="","",IFERROR(VLOOKUP($A59,'5. Company (current_at exit)'!$1:$1048576,38,FALSE),"")), "")</f>
        <v/>
      </c>
      <c r="AZ59" s="244" t="str">
        <f>IF($A59&lt;&gt;"",IF(IFERROR(VLOOKUP($A59,'5. Company (current_at exit)'!$1:$1048576,39,FALSE),"")="","",IFERROR(VLOOKUP($A59,'5. Company (current_at exit)'!$1:$1048576,39,FALSE),"")), "")</f>
        <v/>
      </c>
      <c r="BA59" s="244" t="str">
        <f>IF($A59&lt;&gt;"",IF(IFERROR(VLOOKUP($A59,'5. Company (current_at exit)'!$1:$1048576,40,FALSE),"")="","",IFERROR(VLOOKUP($A59,'5. Company (current_at exit)'!$1:$1048576,40,FALSE),"")), "")</f>
        <v/>
      </c>
      <c r="BB59" s="244" t="str">
        <f>IF($A59&lt;&gt;"",IF(IFERROR(VLOOKUP($A59,'5. Company (current_at exit)'!$1:$1048576,41,FALSE),"")="","",IFERROR(VLOOKUP($A59,'5. Company (current_at exit)'!$1:$1048576,41,FALSE),"")), "")</f>
        <v/>
      </c>
      <c r="BC59" s="76" t="str">
        <f>IF($A59&lt;&gt;"",IF(IFERROR(VLOOKUP($A59,'5. Company (current_at exit)'!$1:$1048576,42,FALSE),"")="","",IFERROR(VLOOKUP($A59,'5. Company (current_at exit)'!$1:$1048576,42,FALSE),"")), "")</f>
        <v/>
      </c>
      <c r="BD59" s="76" t="str">
        <f>IF($A59&lt;&gt;"",IF(IFERROR(VLOOKUP($A59,'5. Company (current_at exit)'!$1:$1048576,43,FALSE),"")="","",IFERROR(VLOOKUP($A59,'5. Company (current_at exit)'!$1:$1048576,43,FALSE),"")), "")</f>
        <v/>
      </c>
      <c r="BE59" s="239" t="str">
        <f>IF($A59&lt;&gt;"",IF(IFERROR(VLOOKUP($A59,'5. Company (current_at exit)'!$1:$1048576,44,FALSE),"")="","",IFERROR(VLOOKUP($A59,'5. Company (current_at exit)'!$1:$1048576,44,FALSE),"")), "")</f>
        <v/>
      </c>
      <c r="BF59" s="239" t="str">
        <f>IF($A59&lt;&gt;"",IF(IFERROR(VLOOKUP($A59,'5. Company (current_at exit)'!$1:$1048576,45,FALSE),"")="","",IFERROR(VLOOKUP($A59,'5. Company (current_at exit)'!$1:$1048576,45,FALSE),"")), "")</f>
        <v/>
      </c>
      <c r="BG59" s="239" t="str">
        <f>IF($A59&lt;&gt;"",IF(IFERROR(VLOOKUP($A59,'5. Company (current_at exit)'!$1:$1048576,46,FALSE),"")="","",IFERROR(VLOOKUP($A59,'5. Company (current_at exit)'!$1:$1048576,46,FALSE),"")), "")</f>
        <v/>
      </c>
      <c r="BH59" s="239" t="str">
        <f>IF($A59&lt;&gt;"",IF(IFERROR(VLOOKUP($A59,'5. Company (current_at exit)'!$1:$1048576,47,FALSE),"")="","",IFERROR(VLOOKUP($A59,'5. Company (current_at exit)'!$1:$1048576,47,FALSE),"")), "")</f>
        <v/>
      </c>
      <c r="BI59" s="239" t="str">
        <f>IF($A59&lt;&gt;"",IF(IFERROR(VLOOKUP($A59,'5. Company (current_at exit)'!$1:$1048576,48,FALSE),"")="","",IFERROR(VLOOKUP($A59,'5. Company (current_at exit)'!$1:$1048576,48,FALSE),"")), "")</f>
        <v/>
      </c>
      <c r="BJ59" s="360" t="str">
        <f>IF($A59&lt;&gt;"",IF(IFERROR(VLOOKUP($A59,'5. Company (current_at exit)'!$1:$1048576,49,FALSE),"")="","",IFERROR(VLOOKUP($A59,'5. Company (current_at exit)'!$1:$1048576,49,FALSE),"")), "")</f>
        <v/>
      </c>
      <c r="BK59" s="76" t="str">
        <f>IF($A59&lt;&gt;"",IF(IFERROR(VLOOKUP($A59,'5. Company (current_at exit)'!$1:$1048576,50,FALSE),"")="","Mandatory: Tab 5",IFERROR(VLOOKUP($A59,'5. Company (current_at exit)'!$1:$1048576,50,FALSE),"")), "")</f>
        <v/>
      </c>
      <c r="BL59" s="483" t="str">
        <f>IF($A59&lt;&gt;"",IF(IFERROR(VLOOKUP($A59,'5. Company (current_at exit)'!$1:$1048576,51,FALSE),"")="","Mandatory: Tab 5",IFERROR(VLOOKUP($A59,'5. Company (current_at exit)'!$1:$1048576,51,FALSE),"")), "")</f>
        <v/>
      </c>
      <c r="BM59" s="483" t="str">
        <f>IF($A59&lt;&gt;"",IF(IFERROR(VLOOKUP($A59,'5. Company (current_at exit)'!$1:$1048576,52,FALSE),"")="","Mandatory: Tab 5",IFERROR(VLOOKUP($A59,'5. Company (current_at exit)'!$1:$1048576,52,FALSE),"")), "")</f>
        <v/>
      </c>
      <c r="BN59" s="483" t="str">
        <f>IF($A59&lt;&gt;"",IF(IFERROR(VLOOKUP($A59,'5. Company (current_at exit)'!$1:$1048576,53,FALSE),"")="","Mandatory: Tab 5",IFERROR(VLOOKUP($A59,'5. Company (current_at exit)'!$1:$1048576,53,FALSE),"")), "")</f>
        <v/>
      </c>
      <c r="BO59" s="360" t="str">
        <f>IF($A59&lt;&gt;"",IF(IFERROR(VLOOKUP($A59,'5. Company (current_at exit)'!$1:$1048576,54,FALSE),"")="","",IFERROR(VLOOKUP($A59,'5. Company (current_at exit)'!$1:$1048576,54,FALSE),"")), "")</f>
        <v/>
      </c>
      <c r="BP59" s="17" t="str">
        <f>IF($A59&lt;&gt;"",IF(IFERROR(VLOOKUP($A59, '4. Company (at entry)'!$1:$1048576,3,FALSE),"")="","Mandatory: Tab 4",IFERROR(VLOOKUP($A59, '4. Company (at entry)'!$1:$1048576,3,FALSE),"")), "")</f>
        <v/>
      </c>
      <c r="BQ59" s="17" t="str">
        <f>IF($A59&lt;&gt;"",IF(IFERROR(VLOOKUP($A59, '4. Company (at entry)'!$1:$1048576,4,FALSE),"")="","Mandatory: Tab 4",IFERROR(VLOOKUP($A59, '4. Company (at entry)'!$1:$1048576,4,FALSE),"")), "")</f>
        <v/>
      </c>
      <c r="BR59" s="17" t="str">
        <f>IF($A59&lt;&gt;"",IF(IFERROR(VLOOKUP($A59, '4. Company (at entry)'!$1:$1048576,5,FALSE),"")="","Mandatory: Tab 4",IFERROR(VLOOKUP($A59, '4. Company (at entry)'!$1:$1048576,5,FALSE),"")), "")</f>
        <v/>
      </c>
      <c r="BS59" s="17" t="str">
        <f>IF($A59&lt;&gt;"",IF(IFERROR(VLOOKUP($A59, '4. Company (at entry)'!$1:$1048576,6,FALSE),"")="","Mandatory: Tab 4",IFERROR(VLOOKUP($A59, '4. Company (at entry)'!$1:$1048576,6,FALSE),"")), "")</f>
        <v/>
      </c>
      <c r="BT59" s="17" t="str">
        <f>IF($A59&lt;&gt;"",IF(IFERROR(VLOOKUP($A59, '4. Company (at entry)'!$1:$1048576,7,FALSE),"")="","Mandatory: Tab 4",IFERROR(VLOOKUP($A59, '4. Company (at entry)'!$1:$1048576,7,FALSE),"")), "")</f>
        <v/>
      </c>
      <c r="BU59" s="17" t="str">
        <f>IF($A59&lt;&gt;"",IF(IFERROR(VLOOKUP($A59, '4. Company (at entry)'!$1:$1048576,8,FALSE),"")="","Mandatory: Tab 4",IFERROR(VLOOKUP($A59, '4. Company (at entry)'!$1:$1048576,8,FALSE),"")), "")</f>
        <v/>
      </c>
      <c r="BV59" s="17" t="str">
        <f>IF($A59&lt;&gt;"",IF(IFERROR(VLOOKUP($A59, '4. Company (at entry)'!$1:$1048576,9,FALSE),"")="","Mandatory: Tab 4",IFERROR(VLOOKUP($A59, '4. Company (at entry)'!$1:$1048576,9,FALSE),"")), "")</f>
        <v/>
      </c>
      <c r="BW59" s="17" t="str">
        <f>IF($A59&lt;&gt;"",IF(IFERROR(VLOOKUP($A59, '4. Company (at entry)'!$1:$1048576,10,FALSE),"")="","",IFERROR(VLOOKUP($A59, '4. Company (at entry)'!$1:$1048576,10,FALSE),"")), "")</f>
        <v/>
      </c>
      <c r="BX59" s="208" t="str">
        <f>IF($A59&lt;&gt;"",IF(IFERROR(VLOOKUP($A59, '4. Company (at entry)'!$1:$1048576,11,FALSE),"")="","",IFERROR(VLOOKUP($A59, '4. Company (at entry)'!$1:$1048576,11,FALSE),"")), "")</f>
        <v/>
      </c>
      <c r="BY59" s="17" t="str">
        <f>IF($A59&lt;&gt;"",IF(IFERROR(VLOOKUP($A59, '4. Company (at entry)'!$1:$1048576,12,FALSE),"")="","",IFERROR(VLOOKUP($A59, '4. Company (at entry)'!$1:$1048576,12,FALSE),"")), "")</f>
        <v/>
      </c>
      <c r="BZ59" s="360" t="str">
        <f>IF($A59&lt;&gt;"",IF(IFERROR(VLOOKUP($A59, '4. Company (at entry)'!$1:$1048576,13,FALSE),"")="","",IFERROR(VLOOKUP($A59, '4. Company (at entry)'!$1:$1048576,13,FALSE),"")), "")</f>
        <v/>
      </c>
      <c r="CA59" s="17" t="str">
        <f>IF($A59&lt;&gt;"",IF(IFERROR('7. Position (current_at exit)'!F59,"")="", "Mandatory: Tab 7",IFERROR('7. Position (current_at exit)'!F59,"")),"")</f>
        <v/>
      </c>
      <c r="CB59" s="17" t="str">
        <f>IF($D59&lt;&gt;"Pending, Subsequently Closed",IF($A59&lt;&gt;"",IF(IFERROR('7. Position (current_at exit)'!G59,"")="", "Mandatory: Tab 7",IFERROR('7. Position (current_at exit)'!G59,"")),""), IF($A59&lt;&gt;"",IF(IFERROR('7. Position (current_at exit)'!G59,"")="", "",IFERROR('7. Position (current_at exit)'!G59,"")),""))</f>
        <v/>
      </c>
      <c r="CC59" s="17" t="str">
        <f>IF($D59&lt;&gt;"Pending, Subsequently Closed",IF($A59&lt;&gt;"",IF(IFERROR('7. Position (current_at exit)'!H59,"")="", "Mandatory: Tab 7",IFERROR('7. Position (current_at exit)'!H59,"")),""), IF($A59&lt;&gt;"",IF(IFERROR('7. Position (current_at exit)'!H59,"")="", "",IFERROR('7. Position (current_at exit)'!H59,"")),""))</f>
        <v/>
      </c>
      <c r="CD59" s="17" t="str">
        <f>IF($D59&lt;&gt;"Pending, Subsequently Closed",IF($A59&lt;&gt;"",IF(IFERROR('7. Position (current_at exit)'!I59,"")="", "Mandatory: Tab 7",IFERROR('7. Position (current_at exit)'!I59,"")),""), IF($A59&lt;&gt;"",IF(IFERROR('7. Position (current_at exit)'!I59,"")="", "",IFERROR('7. Position (current_at exit)'!I59,"")),""))</f>
        <v/>
      </c>
      <c r="CE59" s="17" t="str">
        <f>IF($D59&lt;&gt;"Pending, Subsequently Closed",IF($A59&lt;&gt;"",IF(IFERROR('7. Position (current_at exit)'!J59,"")="", "Mandatory: Tab 7",IFERROR('7. Position (current_at exit)'!J59,"")),""), IF($A59&lt;&gt;"",IF(IFERROR('7. Position (current_at exit)'!J59,"")="", "",IFERROR('7. Position (current_at exit)'!J59,"")),""))</f>
        <v/>
      </c>
      <c r="CF59" s="208" t="str">
        <f>IF($D59&lt;&gt;"Pending, Subsequently Closed",IF($A59&lt;&gt;"",IF(IFERROR('7. Position (current_at exit)'!K59,"")="", "Mandatory: Tab 7",IFERROR('7. Position (current_at exit)'!K59,"")),""), IF($A59&lt;&gt;"",IF(IFERROR('7. Position (current_at exit)'!K59,"")="", "",IFERROR('7. Position (current_at exit)'!K59,"")),""))</f>
        <v/>
      </c>
      <c r="CG59" s="186" t="str">
        <f>IF($D59&lt;&gt;"Pending, Subsequently Closed",IF($A59&lt;&gt;"",IF(IFERROR('7. Position (current_at exit)'!L59,"")="", "Mandatory: Tab 7",IFERROR('7. Position (current_at exit)'!L59,"")),""), IF($A59&lt;&gt;"",IF(IFERROR('7. Position (current_at exit)'!L59,"")="", "",IFERROR('7. Position (current_at exit)'!L59,"")),""))</f>
        <v/>
      </c>
      <c r="CH59" s="186" t="str">
        <f>IF($D59&lt;&gt;"Pending, Subsequently Closed",IF($A59&lt;&gt;"",IF(IFERROR('7. Position (current_at exit)'!M59,"")="", "Mandatory: Tab 7",IFERROR('7. Position (current_at exit)'!M59,"")),""), IF($A59&lt;&gt;"",IF(IFERROR('7. Position (current_at exit)'!M59,"")="", "",IFERROR('7. Position (current_at exit)'!M59,"")),""))</f>
        <v/>
      </c>
      <c r="CI59" s="186" t="str">
        <f>IF($D59&lt;&gt;"Pending, Subsequently Closed",IF($A59&lt;&gt;"",IF(IFERROR('7. Position (current_at exit)'!N59,"")="", "Mandatory: Tab 7",IFERROR('7. Position (current_at exit)'!N59,"")),""), IF($A59&lt;&gt;"",IF(IFERROR('7. Position (current_at exit)'!N59,"")="", "",IFERROR('7. Position (current_at exit)'!N59,"")),""))</f>
        <v/>
      </c>
      <c r="CJ59" s="408" t="str">
        <f>IF($D59&lt;&gt;"Pending, Subsequently Closed",IF($A59&lt;&gt;"",IF(IFERROR('7. Position (current_at exit)'!O59,"")="", "Mandatory: Tab 7",IFERROR('7. Position (current_at exit)'!O59,"")),""), IF($A59&lt;&gt;"",IF(IFERROR('7. Position (current_at exit)'!O59,"")="", "",IFERROR('7. Position (current_at exit)'!O59,"")),""))</f>
        <v/>
      </c>
      <c r="CK59" s="408" t="str">
        <f>IF($D59&lt;&gt;"Pending, Subsequently Closed",IF($A59&lt;&gt;"",IF(IFERROR('7. Position (current_at exit)'!P59,"")="", "Mandatory: Tab 7",IFERROR('7. Position (current_at exit)'!P59,"")),""), IF($A59&lt;&gt;"",IF(IFERROR('7. Position (current_at exit)'!P59,"")="", "",IFERROR('7. Position (current_at exit)'!P59,"")),""))</f>
        <v/>
      </c>
      <c r="CL59" s="360" t="str">
        <f>IF($A59&lt;&gt;"",IF(IFERROR('7. Position (current_at exit)'!Q59,"")="", "",IFERROR('7. Position (current_at exit)'!Q59,"")),"")</f>
        <v/>
      </c>
      <c r="CM59" s="18" t="str">
        <f>IF($F59&lt;&gt;"Debt",IF($A59&lt;&gt;"",IF(IFERROR('7. Position (current_at exit)'!R59,"")="", "Mandatory: Tab 7",IFERROR('7. Position (current_at exit)'!R59,"")),""), IF($A59&lt;&gt;"",IF(IFERROR('7. Position (current_at exit)'!R59,"")="", "",IFERROR('7. Position (current_at exit)'!R59,"")),""))</f>
        <v/>
      </c>
      <c r="CN59" s="18" t="str">
        <f>IF($F59&lt;&gt;"Debt",IF($A59&lt;&gt;"",IF(IFERROR('7. Position (current_at exit)'!S59,"")="", "Mandatory: Tab 7",IFERROR('7. Position (current_at exit)'!S59,"")),""), IF($A59&lt;&gt;"",IF(IFERROR('7. Position (current_at exit)'!S59,"")="", "",IFERROR('7. Position (current_at exit)'!S59,"")),""))</f>
        <v/>
      </c>
      <c r="CO59" s="17" t="str">
        <f>IF($F59&lt;&gt;"Debt",IF($A59&lt;&gt;"",IF(IFERROR('7. Position (current_at exit)'!T59,"")="", "Mandatory: Tab 7",IFERROR('7. Position (current_at exit)'!T59,"")),""), IF($A59&lt;&gt;"",IF(IFERROR('7. Position (current_at exit)'!T59,"")="", "",IFERROR('7. Position (current_at exit)'!T59,"")),""))</f>
        <v/>
      </c>
      <c r="CP59" s="17" t="str">
        <f>IF($A59&lt;&gt;"",IF(IFERROR('7. Position (current_at exit)'!U59,"")="", "Mandatory: Tab 7",IFERROR('7. Position (current_at exit)'!U59,"")),"")</f>
        <v/>
      </c>
      <c r="CQ59" s="17" t="str">
        <f>IF($F59&lt;&gt;"Debt",IF($A59&lt;&gt;"",IF(IFERROR('7. Position (current_at exit)'!V59,"")="", "Mandatory: Tab 7",IFERROR('7. Position (current_at exit)'!V59,"")),""), IF($A59&lt;&gt;"",IF(IFERROR('7. Position (current_at exit)'!V59,"")="", "",IFERROR('7. Position (current_at exit)'!V59,"")),""))</f>
        <v/>
      </c>
      <c r="CR59" s="16" t="str">
        <f>IF($F59&lt;&gt;"Debt",IF($A59&lt;&gt;"",IF(IFERROR('7. Position (current_at exit)'!W59,"")="", "",IFERROR('7. Position (current_at exit)'!W59,"")),""), IF($A59&lt;&gt;"",IF(IFERROR('7. Position (current_at exit)'!W59,"")="", "",IFERROR('7. Position (current_at exit)'!W59,"")),""))</f>
        <v/>
      </c>
      <c r="CS59" s="80" t="str">
        <f>IF($A59&lt;&gt;"",IF(IFERROR('7. Position (current_at exit)'!X59,"")="", "",IFERROR('7. Position (current_at exit)'!X59,"")),"")</f>
        <v/>
      </c>
      <c r="CT59" s="360" t="str">
        <f>IF($A59&lt;&gt;"",IF(IFERROR('7. Position (current_at exit)'!Y59,"")="", "",IFERROR('7. Position (current_at exit)'!Y59,"")),"")</f>
        <v/>
      </c>
      <c r="CU59" s="159" t="str">
        <f>IF(OR($D59="Fully Exited, No Escrow", $D59="Fully Exited, Escrow Pending", $D59="Fully Exited, Subsequently Closed"), IF($A59&lt;&gt;"",IF(IFERROR('7. Position (current_at exit)'!Z59,"")="", "Mandatory: Tab 7",IFERROR('7. Position (current_at exit)'!Z59,"")),""), IF($A59&lt;&gt;"",IF(IFERROR('7. Position (current_at exit)'!Z59,"")="", "",IFERROR('7. Position (current_at exit)'!Z59,"")),""))</f>
        <v/>
      </c>
      <c r="CV59" s="159" t="str">
        <f>IF(OR($D59="Fully Exited, No Escrow", $D59="Fully Exited, Escrow Pending", $D59="Fully Exited, Subsequently Closed"), IF($A59&lt;&gt;"",IF(IFERROR('7. Position (current_at exit)'!AA59,"")="", "Mandatory: Tab 7",IFERROR('7. Position (current_at exit)'!AA59,"")),""), IF($A59&lt;&gt;"",IF(IFERROR('7. Position (current_at exit)'!AA59,"")="", "",IFERROR('7. Position (current_at exit)'!AA59,"")),""))</f>
        <v/>
      </c>
      <c r="CW59" s="16" t="str">
        <f>IF($D59="Fully Exited",IF($A59&lt;&gt;"",IF(IFERROR('7. Position (current_at exit)'!AB59,"")="", "",IFERROR('7. Position (current_at exit)'!AB59,"")),""), IF($A59&lt;&gt;"",IF(IFERROR('7. Position (current_at exit)'!AB59,"")="", "",IFERROR('7. Position (current_at exit)'!AB59,"")),""))</f>
        <v/>
      </c>
      <c r="CX59" s="360" t="str">
        <f>IF($A59&lt;&gt;"",IF(IFERROR('7. Position (current_at exit)'!AC59,"")="", "",IFERROR('7. Position (current_at exit)'!AC59,"")),"")</f>
        <v/>
      </c>
      <c r="CY59" s="16" t="str">
        <f>IF($D59&lt;&gt;"Pending, Subsequently Closed",IF($A59&lt;&gt;"",IF(IFERROR('7. Position (current_at exit)'!AD59,"")="", "Mandatory: Tab 7",IFERROR('7. Position (current_at exit)'!AD59,"")),""), IF($A59&lt;&gt;"",IF(IFERROR('7. Position (current_at exit)'!AD59,"")="", "",IFERROR('7. Position (current_at exit)'!AD59,"")),""))</f>
        <v/>
      </c>
      <c r="CZ59" s="187" t="str">
        <f>IF($A59&lt;&gt;"",IF(IFERROR('7. Position (current_at exit)'!AE59,"")="", "",IFERROR('7. Position (current_at exit)'!AE59,"")),"")</f>
        <v/>
      </c>
      <c r="DA59" s="76" t="str">
        <f>IF($A59&lt;&gt;"",IF(IFERROR('7. Position (current_at exit)'!AF59,"")="", "",IFERROR('7. Position (current_at exit)'!AF59,"")),"")</f>
        <v/>
      </c>
      <c r="DB59" s="239" t="str">
        <f>IF($A59&lt;&gt;"",IF(IFERROR('7. Position (current_at exit)'!AG59,"")="", "",IFERROR('7. Position (current_at exit)'!AG59,"")),"")</f>
        <v/>
      </c>
      <c r="DC59" s="165" t="str">
        <f>IF($A59&lt;&gt;"",IF(IFERROR('7. Position (current_at exit)'!AH59,"")="", "",IFERROR('7. Position (current_at exit)'!AH59,"")),"")</f>
        <v/>
      </c>
      <c r="DD59" s="165" t="str">
        <f>IF($A59&lt;&gt;"",IF(IFERROR('7. Position (current_at exit)'!AI59,"")="", "",IFERROR('7. Position (current_at exit)'!AI59,"")),"")</f>
        <v/>
      </c>
      <c r="DE59" s="360" t="str">
        <f>IF($A59&lt;&gt;"",IF(IFERROR('7. Position (current_at exit)'!AJ59,"")="", "",IFERROR('7. Position (current_at exit)'!AJ59,"")),"")</f>
        <v/>
      </c>
      <c r="DF59" s="16" t="str">
        <f>IF($A59&lt;&gt;"",IF(IFERROR('7. Position (current_at exit)'!AK59,"")="", "",IFERROR('7. Position (current_at exit)'!AK59,"")),"")</f>
        <v/>
      </c>
      <c r="DG59" s="187" t="str">
        <f>IF($A59&lt;&gt;"",IF(IFERROR('7. Position (current_at exit)'!AL59,"")="", "",IFERROR('7. Position (current_at exit)'!AL59,"")),"")</f>
        <v/>
      </c>
      <c r="DH59" s="76" t="str">
        <f>IF($A59&lt;&gt;"",IF(IFERROR('7. Position (current_at exit)'!AM59,"")="", "",IFERROR('7. Position (current_at exit)'!AM59,"")),"")</f>
        <v/>
      </c>
      <c r="DI59" s="239" t="str">
        <f>IF($A59&lt;&gt;"",IF(IFERROR('7. Position (current_at exit)'!AN59,"")="", "",IFERROR('7. Position (current_at exit)'!AN59,"")),"")</f>
        <v/>
      </c>
      <c r="DJ59" s="165" t="str">
        <f>IF($A59&lt;&gt;"",IF(IFERROR('7. Position (current_at exit)'!AO59,"")="", "",IFERROR('7. Position (current_at exit)'!AO59,"")),"")</f>
        <v/>
      </c>
      <c r="DK59" s="165" t="str">
        <f>IF($A59&lt;&gt;"",IF(IFERROR('7. Position (current_at exit)'!AP59,"")="", "",IFERROR('7. Position (current_at exit)'!AP59,"")),"")</f>
        <v/>
      </c>
      <c r="DL59" s="360" t="str">
        <f>IF($A59&lt;&gt;"",IF(IFERROR('7. Position (current_at exit)'!AQ59,"")="", "",IFERROR('7. Position (current_at exit)'!AQ59,"")),"")</f>
        <v/>
      </c>
      <c r="DM59" s="17" t="str">
        <f>IF(OR($F59="Equity - Publicly Traded", $F59="Equity - Private"), IF($A59&lt;&gt;"",IF(IFERROR('6. Position (at entry)'!N59,"")="", "Mandatory: Tab 6",IFERROR('6. Position (at entry)'!N59,"")),""), IF($A59&lt;&gt;"",IF(IFERROR('6. Position (at entry)'!N59,"")="", "",IFERROR('6. Position (at entry)'!N59,"")),""))</f>
        <v/>
      </c>
      <c r="DN59" s="17" t="str">
        <f>IF(OR($F59="Equity - Publicly Traded", $F59="Equity - Private"), IF($A59&lt;&gt;"",IF(IFERROR('6. Position (at entry)'!O59,"")="", "Mandatory: Tab 6",IFERROR('6. Position (at entry)'!O59,"")),""), IF($A59&lt;&gt;"",IF(IFERROR('6. Position (at entry)'!O59,"")="", "",IFERROR('6. Position (at entry)'!O59,"")),""))</f>
        <v/>
      </c>
      <c r="DO59" s="17" t="str">
        <f>IF(OR($F59="Equity - Publicly Traded", $F59="Equity - Private"), IF($A59&lt;&gt;"",IF(IFERROR('6. Position (at entry)'!P59,"")="", "Mandatory: Tab 6",IFERROR('6. Position (at entry)'!P59,"")),""), IF($A59&lt;&gt;"",IF(IFERROR('6. Position (at entry)'!P59,"")="", "",IFERROR('6. Position (at entry)'!P59,"")),""))</f>
        <v/>
      </c>
      <c r="DP59" s="17" t="str">
        <f>IF(OR($F59="Equity - Publicly Traded", $F59="Equity - Private"), IF($A59&lt;&gt;"",IF(IFERROR('6. Position (at entry)'!Q59,"")="", "Mandatory: Tab 6",IFERROR('6. Position (at entry)'!Q59,"")),""), IF($A59&lt;&gt;"",IF(IFERROR('6. Position (at entry)'!Q59,"")="", "",IFERROR('6. Position (at entry)'!Q59,"")),""))</f>
        <v/>
      </c>
      <c r="DQ59" s="18" t="str">
        <f>IF(OR($F59="Equity - Publicly Traded", $F59="Equity - Private"), IF($A59&lt;&gt;"",IF(IFERROR('6. Position (at entry)'!R59,"")="", "Mandatory: Tab 6",IFERROR('6. Position (at entry)'!R59,"")),""), IF($A59&lt;&gt;"",IF(IFERROR('6. Position (at entry)'!R59,"")="", "",IFERROR('6. Position (at entry)'!R59,"")),""))</f>
        <v/>
      </c>
      <c r="DR59" s="18" t="str">
        <f>IF(OR($F59="Equity - Publicly Traded", $F59="Equity - Private"), IF($A59&lt;&gt;"",IF(IFERROR('6. Position (at entry)'!S59,"")="", "Mandatory: Tab 6",IFERROR('6. Position (at entry)'!S59,"")),""), IF($A59&lt;&gt;"",IF(IFERROR('6. Position (at entry)'!S59,"")="", "",IFERROR('6. Position (at entry)'!S59,"")),""))</f>
        <v/>
      </c>
      <c r="DS59" s="17" t="str">
        <f>IF(OR($F59="Equity - Publicly Traded", $F59="Equity - Private"), IF($A59&lt;&gt;"",IF(IFERROR('6. Position (at entry)'!T59,"")="", "Mandatory: Tab 6",IFERROR('6. Position (at entry)'!T59,"")),""), IF($A59&lt;&gt;"",IF(IFERROR('6. Position (at entry)'!T59,"")="", "",IFERROR('6. Position (at entry)'!T59,"")),""))</f>
        <v/>
      </c>
      <c r="DT59" s="16" t="str">
        <f>IF(OR($F59="Equity - Publicly Traded", $F59="Equity - Private"), IF($A59&lt;&gt;"",IF(IFERROR('6. Position (at entry)'!U59,"")="", "Mandatory: Tab 6",IFERROR('6. Position (at entry)'!U59,"")),""), IF($A59&lt;&gt;"",IF(IFERROR('6. Position (at entry)'!U59,"")="", "",IFERROR('6. Position (at entry)'!U59,"")),""))</f>
        <v/>
      </c>
      <c r="DU59" s="16" t="str">
        <f>IF(OR($F59="Equity - Publicly Traded", $F59="Equity - Private"), IF($A59&lt;&gt;"",IF(IFERROR('6. Position (at entry)'!V59,"")="", "",IFERROR('6. Position (at entry)'!V59,"")),""), IF($A59&lt;&gt;"",IF(IFERROR('6. Position (at entry)'!V59,"")="", "",IFERROR('6. Position (at entry)'!V59,"")),""))</f>
        <v/>
      </c>
      <c r="DV59" s="239" t="str">
        <f>IF(OR($F59="Equity - Publicly Traded", $F59="Equity - Private"), IF($A59&lt;&gt;"",IF(IFERROR('6. Position (at entry)'!W59,"")="", "",IFERROR('6. Position (at entry)'!W59,"")),""), IF($A59&lt;&gt;"",IF(IFERROR('6. Position (at entry)'!W59,"")="", "",IFERROR('6. Position (at entry)'!W59,"")),""))</f>
        <v/>
      </c>
      <c r="DW59" s="239" t="str">
        <f>IF(OR($F59="Equity - Publicly Traded", $F59="Equity - Private"), IF($A59&lt;&gt;"",IF(IFERROR('6. Position (at entry)'!X59,"")="", "",IFERROR('6. Position (at entry)'!X59,"")),""), IF($A59&lt;&gt;"",IF(IFERROR('6. Position (at entry)'!X59,"")="", "",IFERROR('6. Position (at entry)'!X59,"")),""))</f>
        <v/>
      </c>
      <c r="DX59" s="239" t="str">
        <f>IF(OR($F59="Equity - Publicly Traded", $F59="Equity - Private"), IF($A59&lt;&gt;"",IF(IFERROR('6. Position (at entry)'!Y59,"")="", "",IFERROR('6. Position (at entry)'!Y59,"")),""), IF($A59&lt;&gt;"",IF(IFERROR('6. Position (at entry)'!Y59,"")="", "",IFERROR('6. Position (at entry)'!Y59,"")),""))</f>
        <v/>
      </c>
      <c r="DY59" s="360" t="str">
        <f>IF($A59&lt;&gt;"",IF(IFERROR('6. Position (at entry)'!Z59,"")="", "",IFERROR('6. Position (at entry)'!Z59,"")),"")</f>
        <v/>
      </c>
      <c r="DZ59" s="76" t="str">
        <f>IF($A59&lt;&gt;"",IF(IFERROR('6. Position (at entry)'!AA59,"")="", "",IFERROR('6. Position (at entry)'!AA59,"")),"")</f>
        <v/>
      </c>
      <c r="EA59" s="76" t="str">
        <f>IF($A59&lt;&gt;"",IF(IFERROR('6. Position (at entry)'!AB59,"")="", "",IFERROR('6. Position (at entry)'!AB59,"")),"")</f>
        <v/>
      </c>
      <c r="EB59" s="78" t="str">
        <f>IF($A59&lt;&gt;"",IF(IFERROR('6. Position (at entry)'!AC59,"")="", "",IFERROR('6. Position (at entry)'!AC59,"")),"")</f>
        <v/>
      </c>
      <c r="EC59" s="78" t="str">
        <f>IF($A59&lt;&gt;"",IF(IFERROR('6. Position (at entry)'!AD59,"")="", "",IFERROR('6. Position (at entry)'!AD59,"")),"")</f>
        <v/>
      </c>
      <c r="ED59" s="226" t="str">
        <f>IF($A59&lt;&gt;"",IF(IFERROR('6. Position (at entry)'!AE59,"")="", "",IFERROR('6. Position (at entry)'!AE59,"")),"")</f>
        <v/>
      </c>
      <c r="EE59" s="80" t="str">
        <f>IF($A59&lt;&gt;"",IF(IFERROR('6. Position (at entry)'!AF59,"")="", "",IFERROR('6. Position (at entry)'!AF59,"")),"")</f>
        <v/>
      </c>
      <c r="EF59" s="80" t="str">
        <f>IF($A59&lt;&gt;"",IF(IFERROR('6. Position (at entry)'!AG59,"")="", "",IFERROR('6. Position (at entry)'!AG59,"")),"")</f>
        <v/>
      </c>
      <c r="EG59" s="80" t="str">
        <f>IF($A59&lt;&gt;"",IF(IFERROR('6. Position (at entry)'!AH59,"")="", "",IFERROR('6. Position (at entry)'!AH59,"")),"")</f>
        <v/>
      </c>
      <c r="EH59" s="360" t="str">
        <f>IF($A59&lt;&gt;"",IF(IFERROR('6. Position (at entry)'!AI59,"")="", "",IFERROR('6. Position (at entry)'!AI59,"")),"")</f>
        <v/>
      </c>
    </row>
    <row r="60" spans="1:138" ht="15" customHeight="1" x14ac:dyDescent="0.2">
      <c r="A60" s="16" t="str">
        <f>IF(ISBLANK('6. Position (at entry)'!A60), "", '6. Position (at entry)'!A60)</f>
        <v/>
      </c>
      <c r="B60" s="347" t="str">
        <f>IF($A60&lt;&gt;"",IF(IFERROR('6. Position (at entry)'!B60,"")="", "Mandatory: Tab 6",IFERROR('6. Position (at entry)'!B60,"")),"")</f>
        <v/>
      </c>
      <c r="C60" s="16" t="str">
        <f>IF($A60&lt;&gt;"",IF(IFERROR(VLOOKUP($A60, '4. Company (at entry)'!$1:$1048576,2,FALSE),"")="","Mandatory: Tab 4",IFERROR(VLOOKUP($A60, '4. Company (at entry)'!$1:$1048576,2,FALSE),"")), "")</f>
        <v/>
      </c>
      <c r="D60" s="16" t="str">
        <f>IF($A60&lt;&gt;"",IF(IFERROR('7. Position (current_at exit)'!D60,"")="", "Mandatory: Tab 7",IFERROR('7. Position (current_at exit)'!D60,"")),"")</f>
        <v/>
      </c>
      <c r="E60" s="16" t="str">
        <f>IF($A60&lt;&gt;"",IF(IFERROR('7. Position (current_at exit)'!E60,"")="", "Mandatory: Tab 7",IFERROR('7. Position (current_at exit)'!E60,"")),"")</f>
        <v/>
      </c>
      <c r="F60" s="16" t="str">
        <f>IF($A60&lt;&gt;"",IF(IFERROR('6. Position (at entry)'!D60,"")="", "Mandatory: Tab 6",IFERROR('6. Position (at entry)'!D60,"")),"")</f>
        <v/>
      </c>
      <c r="G60" s="16" t="str">
        <f>IF($A60&lt;&gt;"",IF(IFERROR('6. Position (at entry)'!E60,"")="", "Mandatory: Tab 6",IFERROR('6. Position (at entry)'!E60,"")),"")</f>
        <v/>
      </c>
      <c r="H60" s="16" t="str">
        <f>IF($A60&lt;&gt;"",IF(IFERROR('6. Position (at entry)'!F60,"")="", "Mandatory: Tab 6",IFERROR('6. Position (at entry)'!F60,"")),"")</f>
        <v/>
      </c>
      <c r="I60" s="16" t="str">
        <f>IF($A60&lt;&gt;"",IF(IFERROR('6. Position (at entry)'!G60,"")="", "Mandatory: Tab 6",IFERROR('6. Position (at entry)'!G60,"")),"")</f>
        <v/>
      </c>
      <c r="J60" s="16" t="str">
        <f>IF($A60&lt;&gt;"",IF(IFERROR('6. Position (at entry)'!H60,"")="", "Mandatory: Tab 6",IFERROR('6. Position (at entry)'!H60,"")),"")</f>
        <v/>
      </c>
      <c r="K60" s="159" t="str">
        <f>IF($A60&lt;&gt;"",IF(IFERROR('6. Position (at entry)'!I60,"")="", "Mandatory: Tab 6",IFERROR('6. Position (at entry)'!I60,"")),"")</f>
        <v/>
      </c>
      <c r="L60" s="16" t="str">
        <f>IF($A60&lt;&gt;"",IF(IFERROR('6. Position (at entry)'!J60,"")="", "Mandatory: Tab 6",IFERROR('6. Position (at entry)'!J60,"")),"")</f>
        <v/>
      </c>
      <c r="M60" s="16" t="str">
        <f>IF($A60&lt;&gt;"",IF(IFERROR('6. Position (at entry)'!K60,"")="", "Mandatory: Tab 6",IFERROR('6. Position (at entry)'!K60,"")),"")</f>
        <v/>
      </c>
      <c r="N60" s="16" t="str">
        <f>IF($A60&lt;&gt;"",IF(IFERROR('6. Position (at entry)'!L60,"")="", "",IFERROR('6. Position (at entry)'!L60,"")),"")</f>
        <v/>
      </c>
      <c r="O60" s="360" t="str">
        <f>IF($A60&lt;&gt;"",IF(IFERROR('6. Position (at entry)'!M60,"")="", "",IFERROR('6. Position (at entry)'!M60,"")),"")</f>
        <v/>
      </c>
      <c r="P60" s="16" t="str">
        <f>IF($A60&lt;&gt;"",IF(IFERROR(VLOOKUP($A60,'5. Company (current_at exit)'!$1:$1048576,3,FALSE),"")="","",IFERROR(VLOOKUP($A60,'5. Company (current_at exit)'!$1:$1048576,3,FALSE),"")), "")</f>
        <v/>
      </c>
      <c r="Q60" s="16" t="str">
        <f>IF($A60&lt;&gt;"",IF(IFERROR(VLOOKUP($A60,'5. Company (current_at exit)'!$1:$1048576,4,FALSE),"")="","",IFERROR(VLOOKUP($A60,'5. Company (current_at exit)'!$1:$1048576,4,FALSE),"")), "")</f>
        <v/>
      </c>
      <c r="R60" s="16" t="str">
        <f>IF($A60&lt;&gt;"",IF(IFERROR(VLOOKUP($A60,'5. Company (current_at exit)'!$1:$1048576,5,FALSE),"")="","",IFERROR(VLOOKUP($A60,'5. Company (current_at exit)'!$1:$1048576,5,FALSE),"")), "")</f>
        <v/>
      </c>
      <c r="S60" s="16" t="str">
        <f>IF($A60&lt;&gt;"",IF(IFERROR(VLOOKUP($A60,'5. Company (current_at exit)'!$1:$1048576,6,FALSE),"")="","",IFERROR(VLOOKUP($A60,'5. Company (current_at exit)'!$1:$1048576,6,FALSE),"")), "")</f>
        <v/>
      </c>
      <c r="T60" s="16" t="str">
        <f>IF($A60&lt;&gt;"",IF(IFERROR(VLOOKUP($A60,'5. Company (current_at exit)'!$1:$1048576,7,FALSE),"")="","Mandatory: Tab 5",IFERROR(VLOOKUP($A60,'5. Company (current_at exit)'!$1:$1048576,7,FALSE),"")), "")</f>
        <v/>
      </c>
      <c r="U60" s="72" t="str">
        <f>IF($A60&lt;&gt;"",IF(IFERROR(VLOOKUP($A60,'5. Company (current_at exit)'!$1:$1048576,8,FALSE),"")="","Mandatory: Tab 5",IFERROR(VLOOKUP($A60,'5. Company (current_at exit)'!$1:$1048576,8,FALSE),"")), "")</f>
        <v/>
      </c>
      <c r="V60" s="16" t="str">
        <f>IF($A60&lt;&gt;"",IF(IFERROR(VLOOKUP($A60,'5. Company (current_at exit)'!$1:$1048576,9,FALSE),"")="","",IFERROR(VLOOKUP($A60,'5. Company (current_at exit)'!$1:$1048576,9,FALSE),"")), "")</f>
        <v/>
      </c>
      <c r="W60" s="16" t="str">
        <f>IF($A60&lt;&gt;"",IF(IFERROR(VLOOKUP($A60,'5. Company (current_at exit)'!$1:$1048576,10,FALSE),"")="","Mandatory: Tab 5",IFERROR(VLOOKUP($A60,'5. Company (current_at exit)'!$1:$1048576,10,FALSE),"")), "")</f>
        <v/>
      </c>
      <c r="X60" s="73" t="str">
        <f>IF($A60&lt;&gt;"",IF(IFERROR(VLOOKUP($A60,'5. Company (current_at exit)'!$1:$1048576,11,FALSE),"")="","Mandatory: Tab 5",IFERROR(VLOOKUP($A60,'5. Company (current_at exit)'!$1:$1048576,11,FALSE),"")), "")</f>
        <v/>
      </c>
      <c r="Y60" s="73" t="str">
        <f>IF($A60&lt;&gt;"",IF(IFERROR(VLOOKUP($A60,'5. Company (current_at exit)'!$1:$1048576,12,FALSE),"")="","",IFERROR(VLOOKUP($A60,'5. Company (current_at exit)'!$1:$1048576,12,FALSE),"")), "")</f>
        <v/>
      </c>
      <c r="Z60" s="73" t="str">
        <f>IF($A60&lt;&gt;"",IF(IFERROR(VLOOKUP($A60,'5. Company (current_at exit)'!$1:$1048576,13,FALSE),"")="","",IFERROR(VLOOKUP($A60,'5. Company (current_at exit)'!$1:$1048576,13,FALSE),"")), "")</f>
        <v/>
      </c>
      <c r="AA60" s="16" t="str">
        <f>IF($A60&lt;&gt;"",IF(IFERROR(VLOOKUP($A60,'5. Company (current_at exit)'!$1:$1048576,14,FALSE),"")="","Mandatory: Tab 5",IFERROR(VLOOKUP($A60,'5. Company (current_at exit)'!$1:$1048576,14,FALSE),"")), "")</f>
        <v/>
      </c>
      <c r="AB60" s="16" t="str">
        <f>IF($A60&lt;&gt;"",IF(IFERROR(VLOOKUP($A60,'5. Company (current_at exit)'!$1:$1048576,15,FALSE),"")="","Mandatory: Tab 5",IFERROR(VLOOKUP($A60,'5. Company (current_at exit)'!$1:$1048576,15,FALSE),"")), "")</f>
        <v/>
      </c>
      <c r="AC60" s="76" t="str">
        <f>IF($A60&lt;&gt;"",IF(IFERROR(VLOOKUP($A60,'5. Company (current_at exit)'!$1:$1048576,16,FALSE),"")="","",IFERROR(VLOOKUP($A60,'5. Company (current_at exit)'!$1:$1048576,16,FALSE),"")), "")</f>
        <v/>
      </c>
      <c r="AD60" s="16" t="str">
        <f>IF($A60&lt;&gt;"",IF(IFERROR(VLOOKUP($A60,'5. Company (current_at exit)'!$1:$1048576,17,FALSE),"")="","",IFERROR(VLOOKUP($A60,'5. Company (current_at exit)'!$1:$1048576,17,FALSE),"")), "")</f>
        <v/>
      </c>
      <c r="AE60" s="401" t="str">
        <f>IF($A60&lt;&gt;"",IF(IFERROR(VLOOKUP($A60,'5. Company (current_at exit)'!$1:$1048576,18,FALSE),"")="","",IFERROR(VLOOKUP($A60,'5. Company (current_at exit)'!$1:$1048576,18,FALSE),"")), "")</f>
        <v/>
      </c>
      <c r="AF60" s="16" t="str">
        <f>IF($A60&lt;&gt;"",IF(IFERROR(VLOOKUP($A60,'5. Company (current_at exit)'!$1:$1048576,19,FALSE),"")="","Mandatory: Tab 5",IFERROR(VLOOKUP($A60,'5. Company (current_at exit)'!$1:$1048576,19,FALSE),"")), "")</f>
        <v/>
      </c>
      <c r="AG60" s="159" t="str">
        <f>IF($AF60="Yes",IF($A60&lt;&gt;"",IF(IFERROR(VLOOKUP($A60,'5. Company (current_at exit)'!$1:$1048576,20,FALSE),"")="","Mandatory: Tab 5",IFERROR(VLOOKUP($A60,'5. Company (current_at exit)'!$1:$1048576,20,FALSE),"")), ""),IF($A60&lt;&gt;"",IF(IFERROR(VLOOKUP($A60,'5. Company (current_at exit)'!$1:$1048576,20,FALSE),"")="","",IFERROR(VLOOKUP($A60,'5. Company (current_at exit)'!$1:$1048576,20,FALSE),"")), ""))</f>
        <v/>
      </c>
      <c r="AH60" s="159" t="str">
        <f>IF($AF60="Yes",IF($A60&lt;&gt;"",IF(IFERROR(VLOOKUP($A60,'5. Company (current_at exit)'!$1:$1048576,21,FALSE),"")="","Mandatory: Tab 5",IFERROR(VLOOKUP($A60,'5. Company (current_at exit)'!$1:$1048576,21,FALSE),"")), ""),IF($A60&lt;&gt;"",IF(IFERROR(VLOOKUP($A60,'5. Company (current_at exit)'!$1:$1048576,21,FALSE),"")="","",IFERROR(VLOOKUP($A60,'5. Company (current_at exit)'!$1:$1048576,21,FALSE),"")), ""))</f>
        <v/>
      </c>
      <c r="AI60" s="69" t="str">
        <f>IF($AF60="Yes",IF($A60&lt;&gt;"",IF(IFERROR(VLOOKUP($A60,'5. Company (current_at exit)'!$1:$1048576,22,FALSE),"")="","Mandatory: Tab 5",IFERROR(VLOOKUP($A60,'5. Company (current_at exit)'!$1:$1048576,22,FALSE),"")), ""),IF($A60&lt;&gt;"",IF(IFERROR(VLOOKUP($A60,'5. Company (current_at exit)'!$1:$1048576,22,FALSE),"")="","",IFERROR(VLOOKUP($A60,'5. Company (current_at exit)'!$1:$1048576,22,FALSE),"")), ""))</f>
        <v/>
      </c>
      <c r="AJ60" s="69" t="str">
        <f>IF($AF60="Yes",IF($A60&lt;&gt;"",IF(IFERROR(VLOOKUP($A60,'5. Company (current_at exit)'!$1:$1048576,23,FALSE),"")="","Mandatory: Tab 5",IFERROR(VLOOKUP($A60,'5. Company (current_at exit)'!$1:$1048576,23,FALSE),"")), ""),IF($A60&lt;&gt;"",IF(IFERROR(VLOOKUP($A60,'5. Company (current_at exit)'!$1:$1048576,23,FALSE),"")="","",IFERROR(VLOOKUP($A60,'5. Company (current_at exit)'!$1:$1048576,23,FALSE),"")), ""))</f>
        <v/>
      </c>
      <c r="AK60" s="159" t="str">
        <f>IF($AF60="Yes",IF($A60&lt;&gt;"",IF(IFERROR(VLOOKUP($A60,'5. Company (current_at exit)'!$1:$1048576,24,FALSE),"")="","",IFERROR(VLOOKUP($A60,'5. Company (current_at exit)'!$1:$1048576,24,FALSE),"")), ""),IF($A60&lt;&gt;"",IF(IFERROR(VLOOKUP($A60,'5. Company (current_at exit)'!$1:$1048576,24,FALSE),"")="","",IFERROR(VLOOKUP($A60,'5. Company (current_at exit)'!$1:$1048576,24,FALSE),"")), ""))</f>
        <v/>
      </c>
      <c r="AL60" s="403" t="str">
        <f>IF($A60&lt;&gt;"",IF(IFERROR(VLOOKUP($A60,'5. Company (current_at exit)'!$1:$1048576,25,FALSE),"")="","",IFERROR(VLOOKUP($A60,'5. Company (current_at exit)'!$1:$1048576,25,FALSE),"")), "")</f>
        <v/>
      </c>
      <c r="AM60" s="17" t="str">
        <f>IF($A60&lt;&gt;"",IF(IFERROR(VLOOKUP($A60,'5. Company (current_at exit)'!$1:$1048576,26,FALSE),"")="","Mandatory: Tab 5",IFERROR(VLOOKUP($A60,'5. Company (current_at exit)'!$1:$1048576,26,FALSE),"")), "")</f>
        <v/>
      </c>
      <c r="AN60" s="17" t="str">
        <f>IF($A60&lt;&gt;"",IF(IFERROR(VLOOKUP($A60,'5. Company (current_at exit)'!$1:$1048576,27,FALSE),"")="","Mandatory: Tab 5",IFERROR(VLOOKUP($A60,'5. Company (current_at exit)'!$1:$1048576,27,FALSE),"")), "")</f>
        <v/>
      </c>
      <c r="AO60" s="17" t="str">
        <f>IF($A60&lt;&gt;"",IF(IFERROR(VLOOKUP($A60,'5. Company (current_at exit)'!$1:$1048576,28,FALSE),"")="","Mandatory: Tab 5",IFERROR(VLOOKUP($A60,'5. Company (current_at exit)'!$1:$1048576,28,FALSE),"")), "")</f>
        <v/>
      </c>
      <c r="AP60" s="17" t="str">
        <f>IF($A60&lt;&gt;"",IF(IFERROR(VLOOKUP($A60,'5. Company (current_at exit)'!$1:$1048576,29,FALSE),"")="","Mandatory: Tab 5",IFERROR(VLOOKUP($A60,'5. Company (current_at exit)'!$1:$1048576,29,FALSE),"")), "")</f>
        <v/>
      </c>
      <c r="AQ60" s="17" t="str">
        <f>IF($A60&lt;&gt;"",IF(IFERROR(VLOOKUP($A60,'5. Company (current_at exit)'!$1:$1048576,30,FALSE),"")="","Mandatory: Tab 5",IFERROR(VLOOKUP($A60,'5. Company (current_at exit)'!$1:$1048576,30,FALSE),"")), "")</f>
        <v/>
      </c>
      <c r="AR60" s="17" t="str">
        <f>IF($A60&lt;&gt;"",IF(IFERROR(VLOOKUP($A60,'5. Company (current_at exit)'!$1:$1048576,31,FALSE),"")="","Mandatory: Tab 5",IFERROR(VLOOKUP($A60,'5. Company (current_at exit)'!$1:$1048576,31,FALSE),"")), "")</f>
        <v/>
      </c>
      <c r="AS60" s="17" t="str">
        <f>IF($A60&lt;&gt;"",IF(IFERROR(VLOOKUP($A60,'5. Company (current_at exit)'!$1:$1048576,32,FALSE),"")="","Mandatory: Tab 5",IFERROR(VLOOKUP($A60,'5. Company (current_at exit)'!$1:$1048576,32,FALSE),"")), "")</f>
        <v/>
      </c>
      <c r="AT60" s="17" t="str">
        <f>IF($A60&lt;&gt;"",IF(IFERROR(VLOOKUP($A60,'5. Company (current_at exit)'!$1:$1048576,33,FALSE),"")="","Mandatory: Tab 5",IFERROR(VLOOKUP($A60,'5. Company (current_at exit)'!$1:$1048576,33,FALSE),"")), "")</f>
        <v/>
      </c>
      <c r="AU60" s="17" t="str">
        <f>IF($A60&lt;&gt;"",IF(IFERROR(VLOOKUP($A60,'5. Company (current_at exit)'!$1:$1048576,34,FALSE),"")="","",IFERROR(VLOOKUP($A60,'5. Company (current_at exit)'!$1:$1048576,34,FALSE),"")), "")</f>
        <v/>
      </c>
      <c r="AV60" s="241" t="str">
        <f>IF($A60&lt;&gt;"",IF(IFERROR(VLOOKUP($A60,'5. Company (current_at exit)'!$1:$1048576,35,FALSE),"")="","",IFERROR(VLOOKUP($A60,'5. Company (current_at exit)'!$1:$1048576,35,FALSE),"")), "")</f>
        <v/>
      </c>
      <c r="AW60" s="17" t="str">
        <f>IF($D60="Fully Exited",IF($A60&lt;&gt;"",IF(IFERROR(VLOOKUP($A60,'5. Company (current_at exit)'!$1:$1048576,36,FALSE),"")="","",IFERROR(VLOOKUP($A60,'5. Company (current_at exit)'!$1:$1048576,36,FALSE),"")), ""),IF($A60&lt;&gt;"",IF(IFERROR(VLOOKUP($A60,'5. Company (current_at exit)'!$1:$1048576,36,FALSE),"")="","",IFERROR(VLOOKUP($A60,'5. Company (current_at exit)'!$1:$1048576,36,FALSE),"")), ""))</f>
        <v/>
      </c>
      <c r="AX60" s="239" t="str">
        <f>IF($A60&lt;&gt;"",IF(IFERROR(VLOOKUP($A60,'5. Company (current_at exit)'!$1:$1048576,37,FALSE),"")="","",IFERROR(VLOOKUP($A60,'5. Company (current_at exit)'!$1:$1048576,37,FALSE),"")), "")</f>
        <v/>
      </c>
      <c r="AY60" s="204" t="str">
        <f>IF($A60&lt;&gt;"",IF(IFERROR(VLOOKUP($A60,'5. Company (current_at exit)'!$1:$1048576,38,FALSE),"")="","",IFERROR(VLOOKUP($A60,'5. Company (current_at exit)'!$1:$1048576,38,FALSE),"")), "")</f>
        <v/>
      </c>
      <c r="AZ60" s="244" t="str">
        <f>IF($A60&lt;&gt;"",IF(IFERROR(VLOOKUP($A60,'5. Company (current_at exit)'!$1:$1048576,39,FALSE),"")="","",IFERROR(VLOOKUP($A60,'5. Company (current_at exit)'!$1:$1048576,39,FALSE),"")), "")</f>
        <v/>
      </c>
      <c r="BA60" s="244" t="str">
        <f>IF($A60&lt;&gt;"",IF(IFERROR(VLOOKUP($A60,'5. Company (current_at exit)'!$1:$1048576,40,FALSE),"")="","",IFERROR(VLOOKUP($A60,'5. Company (current_at exit)'!$1:$1048576,40,FALSE),"")), "")</f>
        <v/>
      </c>
      <c r="BB60" s="244" t="str">
        <f>IF($A60&lt;&gt;"",IF(IFERROR(VLOOKUP($A60,'5. Company (current_at exit)'!$1:$1048576,41,FALSE),"")="","",IFERROR(VLOOKUP($A60,'5. Company (current_at exit)'!$1:$1048576,41,FALSE),"")), "")</f>
        <v/>
      </c>
      <c r="BC60" s="76" t="str">
        <f>IF($A60&lt;&gt;"",IF(IFERROR(VLOOKUP($A60,'5. Company (current_at exit)'!$1:$1048576,42,FALSE),"")="","",IFERROR(VLOOKUP($A60,'5. Company (current_at exit)'!$1:$1048576,42,FALSE),"")), "")</f>
        <v/>
      </c>
      <c r="BD60" s="76" t="str">
        <f>IF($A60&lt;&gt;"",IF(IFERROR(VLOOKUP($A60,'5. Company (current_at exit)'!$1:$1048576,43,FALSE),"")="","",IFERROR(VLOOKUP($A60,'5. Company (current_at exit)'!$1:$1048576,43,FALSE),"")), "")</f>
        <v/>
      </c>
      <c r="BE60" s="239" t="str">
        <f>IF($A60&lt;&gt;"",IF(IFERROR(VLOOKUP($A60,'5. Company (current_at exit)'!$1:$1048576,44,FALSE),"")="","",IFERROR(VLOOKUP($A60,'5. Company (current_at exit)'!$1:$1048576,44,FALSE),"")), "")</f>
        <v/>
      </c>
      <c r="BF60" s="239" t="str">
        <f>IF($A60&lt;&gt;"",IF(IFERROR(VLOOKUP($A60,'5. Company (current_at exit)'!$1:$1048576,45,FALSE),"")="","",IFERROR(VLOOKUP($A60,'5. Company (current_at exit)'!$1:$1048576,45,FALSE),"")), "")</f>
        <v/>
      </c>
      <c r="BG60" s="239" t="str">
        <f>IF($A60&lt;&gt;"",IF(IFERROR(VLOOKUP($A60,'5. Company (current_at exit)'!$1:$1048576,46,FALSE),"")="","",IFERROR(VLOOKUP($A60,'5. Company (current_at exit)'!$1:$1048576,46,FALSE),"")), "")</f>
        <v/>
      </c>
      <c r="BH60" s="239" t="str">
        <f>IF($A60&lt;&gt;"",IF(IFERROR(VLOOKUP($A60,'5. Company (current_at exit)'!$1:$1048576,47,FALSE),"")="","",IFERROR(VLOOKUP($A60,'5. Company (current_at exit)'!$1:$1048576,47,FALSE),"")), "")</f>
        <v/>
      </c>
      <c r="BI60" s="239" t="str">
        <f>IF($A60&lt;&gt;"",IF(IFERROR(VLOOKUP($A60,'5. Company (current_at exit)'!$1:$1048576,48,FALSE),"")="","",IFERROR(VLOOKUP($A60,'5. Company (current_at exit)'!$1:$1048576,48,FALSE),"")), "")</f>
        <v/>
      </c>
      <c r="BJ60" s="360" t="str">
        <f>IF($A60&lt;&gt;"",IF(IFERROR(VLOOKUP($A60,'5. Company (current_at exit)'!$1:$1048576,49,FALSE),"")="","",IFERROR(VLOOKUP($A60,'5. Company (current_at exit)'!$1:$1048576,49,FALSE),"")), "")</f>
        <v/>
      </c>
      <c r="BK60" s="76" t="str">
        <f>IF($A60&lt;&gt;"",IF(IFERROR(VLOOKUP($A60,'5. Company (current_at exit)'!$1:$1048576,50,FALSE),"")="","Mandatory: Tab 5",IFERROR(VLOOKUP($A60,'5. Company (current_at exit)'!$1:$1048576,50,FALSE),"")), "")</f>
        <v/>
      </c>
      <c r="BL60" s="483" t="str">
        <f>IF($A60&lt;&gt;"",IF(IFERROR(VLOOKUP($A60,'5. Company (current_at exit)'!$1:$1048576,51,FALSE),"")="","Mandatory: Tab 5",IFERROR(VLOOKUP($A60,'5. Company (current_at exit)'!$1:$1048576,51,FALSE),"")), "")</f>
        <v/>
      </c>
      <c r="BM60" s="483" t="str">
        <f>IF($A60&lt;&gt;"",IF(IFERROR(VLOOKUP($A60,'5. Company (current_at exit)'!$1:$1048576,52,FALSE),"")="","Mandatory: Tab 5",IFERROR(VLOOKUP($A60,'5. Company (current_at exit)'!$1:$1048576,52,FALSE),"")), "")</f>
        <v/>
      </c>
      <c r="BN60" s="483" t="str">
        <f>IF($A60&lt;&gt;"",IF(IFERROR(VLOOKUP($A60,'5. Company (current_at exit)'!$1:$1048576,53,FALSE),"")="","Mandatory: Tab 5",IFERROR(VLOOKUP($A60,'5. Company (current_at exit)'!$1:$1048576,53,FALSE),"")), "")</f>
        <v/>
      </c>
      <c r="BO60" s="360" t="str">
        <f>IF($A60&lt;&gt;"",IF(IFERROR(VLOOKUP($A60,'5. Company (current_at exit)'!$1:$1048576,54,FALSE),"")="","",IFERROR(VLOOKUP($A60,'5. Company (current_at exit)'!$1:$1048576,54,FALSE),"")), "")</f>
        <v/>
      </c>
      <c r="BP60" s="17" t="str">
        <f>IF($A60&lt;&gt;"",IF(IFERROR(VLOOKUP($A60, '4. Company (at entry)'!$1:$1048576,3,FALSE),"")="","Mandatory: Tab 4",IFERROR(VLOOKUP($A60, '4. Company (at entry)'!$1:$1048576,3,FALSE),"")), "")</f>
        <v/>
      </c>
      <c r="BQ60" s="17" t="str">
        <f>IF($A60&lt;&gt;"",IF(IFERROR(VLOOKUP($A60, '4. Company (at entry)'!$1:$1048576,4,FALSE),"")="","Mandatory: Tab 4",IFERROR(VLOOKUP($A60, '4. Company (at entry)'!$1:$1048576,4,FALSE),"")), "")</f>
        <v/>
      </c>
      <c r="BR60" s="17" t="str">
        <f>IF($A60&lt;&gt;"",IF(IFERROR(VLOOKUP($A60, '4. Company (at entry)'!$1:$1048576,5,FALSE),"")="","Mandatory: Tab 4",IFERROR(VLOOKUP($A60, '4. Company (at entry)'!$1:$1048576,5,FALSE),"")), "")</f>
        <v/>
      </c>
      <c r="BS60" s="17" t="str">
        <f>IF($A60&lt;&gt;"",IF(IFERROR(VLOOKUP($A60, '4. Company (at entry)'!$1:$1048576,6,FALSE),"")="","Mandatory: Tab 4",IFERROR(VLOOKUP($A60, '4. Company (at entry)'!$1:$1048576,6,FALSE),"")), "")</f>
        <v/>
      </c>
      <c r="BT60" s="17" t="str">
        <f>IF($A60&lt;&gt;"",IF(IFERROR(VLOOKUP($A60, '4. Company (at entry)'!$1:$1048576,7,FALSE),"")="","Mandatory: Tab 4",IFERROR(VLOOKUP($A60, '4. Company (at entry)'!$1:$1048576,7,FALSE),"")), "")</f>
        <v/>
      </c>
      <c r="BU60" s="17" t="str">
        <f>IF($A60&lt;&gt;"",IF(IFERROR(VLOOKUP($A60, '4. Company (at entry)'!$1:$1048576,8,FALSE),"")="","Mandatory: Tab 4",IFERROR(VLOOKUP($A60, '4. Company (at entry)'!$1:$1048576,8,FALSE),"")), "")</f>
        <v/>
      </c>
      <c r="BV60" s="17" t="str">
        <f>IF($A60&lt;&gt;"",IF(IFERROR(VLOOKUP($A60, '4. Company (at entry)'!$1:$1048576,9,FALSE),"")="","Mandatory: Tab 4",IFERROR(VLOOKUP($A60, '4. Company (at entry)'!$1:$1048576,9,FALSE),"")), "")</f>
        <v/>
      </c>
      <c r="BW60" s="17" t="str">
        <f>IF($A60&lt;&gt;"",IF(IFERROR(VLOOKUP($A60, '4. Company (at entry)'!$1:$1048576,10,FALSE),"")="","",IFERROR(VLOOKUP($A60, '4. Company (at entry)'!$1:$1048576,10,FALSE),"")), "")</f>
        <v/>
      </c>
      <c r="BX60" s="208" t="str">
        <f>IF($A60&lt;&gt;"",IF(IFERROR(VLOOKUP($A60, '4. Company (at entry)'!$1:$1048576,11,FALSE),"")="","",IFERROR(VLOOKUP($A60, '4. Company (at entry)'!$1:$1048576,11,FALSE),"")), "")</f>
        <v/>
      </c>
      <c r="BY60" s="17" t="str">
        <f>IF($A60&lt;&gt;"",IF(IFERROR(VLOOKUP($A60, '4. Company (at entry)'!$1:$1048576,12,FALSE),"")="","",IFERROR(VLOOKUP($A60, '4. Company (at entry)'!$1:$1048576,12,FALSE),"")), "")</f>
        <v/>
      </c>
      <c r="BZ60" s="360" t="str">
        <f>IF($A60&lt;&gt;"",IF(IFERROR(VLOOKUP($A60, '4. Company (at entry)'!$1:$1048576,13,FALSE),"")="","",IFERROR(VLOOKUP($A60, '4. Company (at entry)'!$1:$1048576,13,FALSE),"")), "")</f>
        <v/>
      </c>
      <c r="CA60" s="17" t="str">
        <f>IF($A60&lt;&gt;"",IF(IFERROR('7. Position (current_at exit)'!F60,"")="", "Mandatory: Tab 7",IFERROR('7. Position (current_at exit)'!F60,"")),"")</f>
        <v/>
      </c>
      <c r="CB60" s="17" t="str">
        <f>IF($D60&lt;&gt;"Pending, Subsequently Closed",IF($A60&lt;&gt;"",IF(IFERROR('7. Position (current_at exit)'!G60,"")="", "Mandatory: Tab 7",IFERROR('7. Position (current_at exit)'!G60,"")),""), IF($A60&lt;&gt;"",IF(IFERROR('7. Position (current_at exit)'!G60,"")="", "",IFERROR('7. Position (current_at exit)'!G60,"")),""))</f>
        <v/>
      </c>
      <c r="CC60" s="17" t="str">
        <f>IF($D60&lt;&gt;"Pending, Subsequently Closed",IF($A60&lt;&gt;"",IF(IFERROR('7. Position (current_at exit)'!H60,"")="", "Mandatory: Tab 7",IFERROR('7. Position (current_at exit)'!H60,"")),""), IF($A60&lt;&gt;"",IF(IFERROR('7. Position (current_at exit)'!H60,"")="", "",IFERROR('7. Position (current_at exit)'!H60,"")),""))</f>
        <v/>
      </c>
      <c r="CD60" s="17" t="str">
        <f>IF($D60&lt;&gt;"Pending, Subsequently Closed",IF($A60&lt;&gt;"",IF(IFERROR('7. Position (current_at exit)'!I60,"")="", "Mandatory: Tab 7",IFERROR('7. Position (current_at exit)'!I60,"")),""), IF($A60&lt;&gt;"",IF(IFERROR('7. Position (current_at exit)'!I60,"")="", "",IFERROR('7. Position (current_at exit)'!I60,"")),""))</f>
        <v/>
      </c>
      <c r="CE60" s="17" t="str">
        <f>IF($D60&lt;&gt;"Pending, Subsequently Closed",IF($A60&lt;&gt;"",IF(IFERROR('7. Position (current_at exit)'!J60,"")="", "Mandatory: Tab 7",IFERROR('7. Position (current_at exit)'!J60,"")),""), IF($A60&lt;&gt;"",IF(IFERROR('7. Position (current_at exit)'!J60,"")="", "",IFERROR('7. Position (current_at exit)'!J60,"")),""))</f>
        <v/>
      </c>
      <c r="CF60" s="208" t="str">
        <f>IF($D60&lt;&gt;"Pending, Subsequently Closed",IF($A60&lt;&gt;"",IF(IFERROR('7. Position (current_at exit)'!K60,"")="", "Mandatory: Tab 7",IFERROR('7. Position (current_at exit)'!K60,"")),""), IF($A60&lt;&gt;"",IF(IFERROR('7. Position (current_at exit)'!K60,"")="", "",IFERROR('7. Position (current_at exit)'!K60,"")),""))</f>
        <v/>
      </c>
      <c r="CG60" s="186" t="str">
        <f>IF($D60&lt;&gt;"Pending, Subsequently Closed",IF($A60&lt;&gt;"",IF(IFERROR('7. Position (current_at exit)'!L60,"")="", "Mandatory: Tab 7",IFERROR('7. Position (current_at exit)'!L60,"")),""), IF($A60&lt;&gt;"",IF(IFERROR('7. Position (current_at exit)'!L60,"")="", "",IFERROR('7. Position (current_at exit)'!L60,"")),""))</f>
        <v/>
      </c>
      <c r="CH60" s="186" t="str">
        <f>IF($D60&lt;&gt;"Pending, Subsequently Closed",IF($A60&lt;&gt;"",IF(IFERROR('7. Position (current_at exit)'!M60,"")="", "Mandatory: Tab 7",IFERROR('7. Position (current_at exit)'!M60,"")),""), IF($A60&lt;&gt;"",IF(IFERROR('7. Position (current_at exit)'!M60,"")="", "",IFERROR('7. Position (current_at exit)'!M60,"")),""))</f>
        <v/>
      </c>
      <c r="CI60" s="186" t="str">
        <f>IF($D60&lt;&gt;"Pending, Subsequently Closed",IF($A60&lt;&gt;"",IF(IFERROR('7. Position (current_at exit)'!N60,"")="", "Mandatory: Tab 7",IFERROR('7. Position (current_at exit)'!N60,"")),""), IF($A60&lt;&gt;"",IF(IFERROR('7. Position (current_at exit)'!N60,"")="", "",IFERROR('7. Position (current_at exit)'!N60,"")),""))</f>
        <v/>
      </c>
      <c r="CJ60" s="408" t="str">
        <f>IF($D60&lt;&gt;"Pending, Subsequently Closed",IF($A60&lt;&gt;"",IF(IFERROR('7. Position (current_at exit)'!O60,"")="", "Mandatory: Tab 7",IFERROR('7. Position (current_at exit)'!O60,"")),""), IF($A60&lt;&gt;"",IF(IFERROR('7. Position (current_at exit)'!O60,"")="", "",IFERROR('7. Position (current_at exit)'!O60,"")),""))</f>
        <v/>
      </c>
      <c r="CK60" s="408" t="str">
        <f>IF($D60&lt;&gt;"Pending, Subsequently Closed",IF($A60&lt;&gt;"",IF(IFERROR('7. Position (current_at exit)'!P60,"")="", "Mandatory: Tab 7",IFERROR('7. Position (current_at exit)'!P60,"")),""), IF($A60&lt;&gt;"",IF(IFERROR('7. Position (current_at exit)'!P60,"")="", "",IFERROR('7. Position (current_at exit)'!P60,"")),""))</f>
        <v/>
      </c>
      <c r="CL60" s="360" t="str">
        <f>IF($A60&lt;&gt;"",IF(IFERROR('7. Position (current_at exit)'!Q60,"")="", "",IFERROR('7. Position (current_at exit)'!Q60,"")),"")</f>
        <v/>
      </c>
      <c r="CM60" s="18" t="str">
        <f>IF($F60&lt;&gt;"Debt",IF($A60&lt;&gt;"",IF(IFERROR('7. Position (current_at exit)'!R60,"")="", "Mandatory: Tab 7",IFERROR('7. Position (current_at exit)'!R60,"")),""), IF($A60&lt;&gt;"",IF(IFERROR('7. Position (current_at exit)'!R60,"")="", "",IFERROR('7. Position (current_at exit)'!R60,"")),""))</f>
        <v/>
      </c>
      <c r="CN60" s="18" t="str">
        <f>IF($F60&lt;&gt;"Debt",IF($A60&lt;&gt;"",IF(IFERROR('7. Position (current_at exit)'!S60,"")="", "Mandatory: Tab 7",IFERROR('7. Position (current_at exit)'!S60,"")),""), IF($A60&lt;&gt;"",IF(IFERROR('7. Position (current_at exit)'!S60,"")="", "",IFERROR('7. Position (current_at exit)'!S60,"")),""))</f>
        <v/>
      </c>
      <c r="CO60" s="17" t="str">
        <f>IF($F60&lt;&gt;"Debt",IF($A60&lt;&gt;"",IF(IFERROR('7. Position (current_at exit)'!T60,"")="", "Mandatory: Tab 7",IFERROR('7. Position (current_at exit)'!T60,"")),""), IF($A60&lt;&gt;"",IF(IFERROR('7. Position (current_at exit)'!T60,"")="", "",IFERROR('7. Position (current_at exit)'!T60,"")),""))</f>
        <v/>
      </c>
      <c r="CP60" s="17" t="str">
        <f>IF($A60&lt;&gt;"",IF(IFERROR('7. Position (current_at exit)'!U60,"")="", "Mandatory: Tab 7",IFERROR('7. Position (current_at exit)'!U60,"")),"")</f>
        <v/>
      </c>
      <c r="CQ60" s="17" t="str">
        <f>IF($F60&lt;&gt;"Debt",IF($A60&lt;&gt;"",IF(IFERROR('7. Position (current_at exit)'!V60,"")="", "Mandatory: Tab 7",IFERROR('7. Position (current_at exit)'!V60,"")),""), IF($A60&lt;&gt;"",IF(IFERROR('7. Position (current_at exit)'!V60,"")="", "",IFERROR('7. Position (current_at exit)'!V60,"")),""))</f>
        <v/>
      </c>
      <c r="CR60" s="16" t="str">
        <f>IF($F60&lt;&gt;"Debt",IF($A60&lt;&gt;"",IF(IFERROR('7. Position (current_at exit)'!W60,"")="", "",IFERROR('7. Position (current_at exit)'!W60,"")),""), IF($A60&lt;&gt;"",IF(IFERROR('7. Position (current_at exit)'!W60,"")="", "",IFERROR('7. Position (current_at exit)'!W60,"")),""))</f>
        <v/>
      </c>
      <c r="CS60" s="80" t="str">
        <f>IF($A60&lt;&gt;"",IF(IFERROR('7. Position (current_at exit)'!X60,"")="", "",IFERROR('7. Position (current_at exit)'!X60,"")),"")</f>
        <v/>
      </c>
      <c r="CT60" s="360" t="str">
        <f>IF($A60&lt;&gt;"",IF(IFERROR('7. Position (current_at exit)'!Y60,"")="", "",IFERROR('7. Position (current_at exit)'!Y60,"")),"")</f>
        <v/>
      </c>
      <c r="CU60" s="159" t="str">
        <f>IF(OR($D60="Fully Exited, No Escrow", $D60="Fully Exited, Escrow Pending", $D60="Fully Exited, Subsequently Closed"), IF($A60&lt;&gt;"",IF(IFERROR('7. Position (current_at exit)'!Z60,"")="", "Mandatory: Tab 7",IFERROR('7. Position (current_at exit)'!Z60,"")),""), IF($A60&lt;&gt;"",IF(IFERROR('7. Position (current_at exit)'!Z60,"")="", "",IFERROR('7. Position (current_at exit)'!Z60,"")),""))</f>
        <v/>
      </c>
      <c r="CV60" s="159" t="str">
        <f>IF(OR($D60="Fully Exited, No Escrow", $D60="Fully Exited, Escrow Pending", $D60="Fully Exited, Subsequently Closed"), IF($A60&lt;&gt;"",IF(IFERROR('7. Position (current_at exit)'!AA60,"")="", "Mandatory: Tab 7",IFERROR('7. Position (current_at exit)'!AA60,"")),""), IF($A60&lt;&gt;"",IF(IFERROR('7. Position (current_at exit)'!AA60,"")="", "",IFERROR('7. Position (current_at exit)'!AA60,"")),""))</f>
        <v/>
      </c>
      <c r="CW60" s="16" t="str">
        <f>IF($D60="Fully Exited",IF($A60&lt;&gt;"",IF(IFERROR('7. Position (current_at exit)'!AB60,"")="", "",IFERROR('7. Position (current_at exit)'!AB60,"")),""), IF($A60&lt;&gt;"",IF(IFERROR('7. Position (current_at exit)'!AB60,"")="", "",IFERROR('7. Position (current_at exit)'!AB60,"")),""))</f>
        <v/>
      </c>
      <c r="CX60" s="360" t="str">
        <f>IF($A60&lt;&gt;"",IF(IFERROR('7. Position (current_at exit)'!AC60,"")="", "",IFERROR('7. Position (current_at exit)'!AC60,"")),"")</f>
        <v/>
      </c>
      <c r="CY60" s="16" t="str">
        <f>IF($D60&lt;&gt;"Pending, Subsequently Closed",IF($A60&lt;&gt;"",IF(IFERROR('7. Position (current_at exit)'!AD60,"")="", "Mandatory: Tab 7",IFERROR('7. Position (current_at exit)'!AD60,"")),""), IF($A60&lt;&gt;"",IF(IFERROR('7. Position (current_at exit)'!AD60,"")="", "",IFERROR('7. Position (current_at exit)'!AD60,"")),""))</f>
        <v/>
      </c>
      <c r="CZ60" s="187" t="str">
        <f>IF($A60&lt;&gt;"",IF(IFERROR('7. Position (current_at exit)'!AE60,"")="", "",IFERROR('7. Position (current_at exit)'!AE60,"")),"")</f>
        <v/>
      </c>
      <c r="DA60" s="76" t="str">
        <f>IF($A60&lt;&gt;"",IF(IFERROR('7. Position (current_at exit)'!AF60,"")="", "",IFERROR('7. Position (current_at exit)'!AF60,"")),"")</f>
        <v/>
      </c>
      <c r="DB60" s="239" t="str">
        <f>IF($A60&lt;&gt;"",IF(IFERROR('7. Position (current_at exit)'!AG60,"")="", "",IFERROR('7. Position (current_at exit)'!AG60,"")),"")</f>
        <v/>
      </c>
      <c r="DC60" s="165" t="str">
        <f>IF($A60&lt;&gt;"",IF(IFERROR('7. Position (current_at exit)'!AH60,"")="", "",IFERROR('7. Position (current_at exit)'!AH60,"")),"")</f>
        <v/>
      </c>
      <c r="DD60" s="165" t="str">
        <f>IF($A60&lt;&gt;"",IF(IFERROR('7. Position (current_at exit)'!AI60,"")="", "",IFERROR('7. Position (current_at exit)'!AI60,"")),"")</f>
        <v/>
      </c>
      <c r="DE60" s="360" t="str">
        <f>IF($A60&lt;&gt;"",IF(IFERROR('7. Position (current_at exit)'!AJ60,"")="", "",IFERROR('7. Position (current_at exit)'!AJ60,"")),"")</f>
        <v/>
      </c>
      <c r="DF60" s="16" t="str">
        <f>IF($A60&lt;&gt;"",IF(IFERROR('7. Position (current_at exit)'!AK60,"")="", "",IFERROR('7. Position (current_at exit)'!AK60,"")),"")</f>
        <v/>
      </c>
      <c r="DG60" s="187" t="str">
        <f>IF($A60&lt;&gt;"",IF(IFERROR('7. Position (current_at exit)'!AL60,"")="", "",IFERROR('7. Position (current_at exit)'!AL60,"")),"")</f>
        <v/>
      </c>
      <c r="DH60" s="76" t="str">
        <f>IF($A60&lt;&gt;"",IF(IFERROR('7. Position (current_at exit)'!AM60,"")="", "",IFERROR('7. Position (current_at exit)'!AM60,"")),"")</f>
        <v/>
      </c>
      <c r="DI60" s="239" t="str">
        <f>IF($A60&lt;&gt;"",IF(IFERROR('7. Position (current_at exit)'!AN60,"")="", "",IFERROR('7. Position (current_at exit)'!AN60,"")),"")</f>
        <v/>
      </c>
      <c r="DJ60" s="165" t="str">
        <f>IF($A60&lt;&gt;"",IF(IFERROR('7. Position (current_at exit)'!AO60,"")="", "",IFERROR('7. Position (current_at exit)'!AO60,"")),"")</f>
        <v/>
      </c>
      <c r="DK60" s="165" t="str">
        <f>IF($A60&lt;&gt;"",IF(IFERROR('7. Position (current_at exit)'!AP60,"")="", "",IFERROR('7. Position (current_at exit)'!AP60,"")),"")</f>
        <v/>
      </c>
      <c r="DL60" s="360" t="str">
        <f>IF($A60&lt;&gt;"",IF(IFERROR('7. Position (current_at exit)'!AQ60,"")="", "",IFERROR('7. Position (current_at exit)'!AQ60,"")),"")</f>
        <v/>
      </c>
      <c r="DM60" s="17" t="str">
        <f>IF(OR($F60="Equity - Publicly Traded", $F60="Equity - Private"), IF($A60&lt;&gt;"",IF(IFERROR('6. Position (at entry)'!N60,"")="", "Mandatory: Tab 6",IFERROR('6. Position (at entry)'!N60,"")),""), IF($A60&lt;&gt;"",IF(IFERROR('6. Position (at entry)'!N60,"")="", "",IFERROR('6. Position (at entry)'!N60,"")),""))</f>
        <v/>
      </c>
      <c r="DN60" s="17" t="str">
        <f>IF(OR($F60="Equity - Publicly Traded", $F60="Equity - Private"), IF($A60&lt;&gt;"",IF(IFERROR('6. Position (at entry)'!O60,"")="", "Mandatory: Tab 6",IFERROR('6. Position (at entry)'!O60,"")),""), IF($A60&lt;&gt;"",IF(IFERROR('6. Position (at entry)'!O60,"")="", "",IFERROR('6. Position (at entry)'!O60,"")),""))</f>
        <v/>
      </c>
      <c r="DO60" s="17" t="str">
        <f>IF(OR($F60="Equity - Publicly Traded", $F60="Equity - Private"), IF($A60&lt;&gt;"",IF(IFERROR('6. Position (at entry)'!P60,"")="", "Mandatory: Tab 6",IFERROR('6. Position (at entry)'!P60,"")),""), IF($A60&lt;&gt;"",IF(IFERROR('6. Position (at entry)'!P60,"")="", "",IFERROR('6. Position (at entry)'!P60,"")),""))</f>
        <v/>
      </c>
      <c r="DP60" s="17" t="str">
        <f>IF(OR($F60="Equity - Publicly Traded", $F60="Equity - Private"), IF($A60&lt;&gt;"",IF(IFERROR('6. Position (at entry)'!Q60,"")="", "Mandatory: Tab 6",IFERROR('6. Position (at entry)'!Q60,"")),""), IF($A60&lt;&gt;"",IF(IFERROR('6. Position (at entry)'!Q60,"")="", "",IFERROR('6. Position (at entry)'!Q60,"")),""))</f>
        <v/>
      </c>
      <c r="DQ60" s="18" t="str">
        <f>IF(OR($F60="Equity - Publicly Traded", $F60="Equity - Private"), IF($A60&lt;&gt;"",IF(IFERROR('6. Position (at entry)'!R60,"")="", "Mandatory: Tab 6",IFERROR('6. Position (at entry)'!R60,"")),""), IF($A60&lt;&gt;"",IF(IFERROR('6. Position (at entry)'!R60,"")="", "",IFERROR('6. Position (at entry)'!R60,"")),""))</f>
        <v/>
      </c>
      <c r="DR60" s="18" t="str">
        <f>IF(OR($F60="Equity - Publicly Traded", $F60="Equity - Private"), IF($A60&lt;&gt;"",IF(IFERROR('6. Position (at entry)'!S60,"")="", "Mandatory: Tab 6",IFERROR('6. Position (at entry)'!S60,"")),""), IF($A60&lt;&gt;"",IF(IFERROR('6. Position (at entry)'!S60,"")="", "",IFERROR('6. Position (at entry)'!S60,"")),""))</f>
        <v/>
      </c>
      <c r="DS60" s="17" t="str">
        <f>IF(OR($F60="Equity - Publicly Traded", $F60="Equity - Private"), IF($A60&lt;&gt;"",IF(IFERROR('6. Position (at entry)'!T60,"")="", "Mandatory: Tab 6",IFERROR('6. Position (at entry)'!T60,"")),""), IF($A60&lt;&gt;"",IF(IFERROR('6. Position (at entry)'!T60,"")="", "",IFERROR('6. Position (at entry)'!T60,"")),""))</f>
        <v/>
      </c>
      <c r="DT60" s="16" t="str">
        <f>IF(OR($F60="Equity - Publicly Traded", $F60="Equity - Private"), IF($A60&lt;&gt;"",IF(IFERROR('6. Position (at entry)'!U60,"")="", "Mandatory: Tab 6",IFERROR('6. Position (at entry)'!U60,"")),""), IF($A60&lt;&gt;"",IF(IFERROR('6. Position (at entry)'!U60,"")="", "",IFERROR('6. Position (at entry)'!U60,"")),""))</f>
        <v/>
      </c>
      <c r="DU60" s="16" t="str">
        <f>IF(OR($F60="Equity - Publicly Traded", $F60="Equity - Private"), IF($A60&lt;&gt;"",IF(IFERROR('6. Position (at entry)'!V60,"")="", "",IFERROR('6. Position (at entry)'!V60,"")),""), IF($A60&lt;&gt;"",IF(IFERROR('6. Position (at entry)'!V60,"")="", "",IFERROR('6. Position (at entry)'!V60,"")),""))</f>
        <v/>
      </c>
      <c r="DV60" s="239" t="str">
        <f>IF(OR($F60="Equity - Publicly Traded", $F60="Equity - Private"), IF($A60&lt;&gt;"",IF(IFERROR('6. Position (at entry)'!W60,"")="", "",IFERROR('6. Position (at entry)'!W60,"")),""), IF($A60&lt;&gt;"",IF(IFERROR('6. Position (at entry)'!W60,"")="", "",IFERROR('6. Position (at entry)'!W60,"")),""))</f>
        <v/>
      </c>
      <c r="DW60" s="239" t="str">
        <f>IF(OR($F60="Equity - Publicly Traded", $F60="Equity - Private"), IF($A60&lt;&gt;"",IF(IFERROR('6. Position (at entry)'!X60,"")="", "",IFERROR('6. Position (at entry)'!X60,"")),""), IF($A60&lt;&gt;"",IF(IFERROR('6. Position (at entry)'!X60,"")="", "",IFERROR('6. Position (at entry)'!X60,"")),""))</f>
        <v/>
      </c>
      <c r="DX60" s="239" t="str">
        <f>IF(OR($F60="Equity - Publicly Traded", $F60="Equity - Private"), IF($A60&lt;&gt;"",IF(IFERROR('6. Position (at entry)'!Y60,"")="", "",IFERROR('6. Position (at entry)'!Y60,"")),""), IF($A60&lt;&gt;"",IF(IFERROR('6. Position (at entry)'!Y60,"")="", "",IFERROR('6. Position (at entry)'!Y60,"")),""))</f>
        <v/>
      </c>
      <c r="DY60" s="360" t="str">
        <f>IF($A60&lt;&gt;"",IF(IFERROR('6. Position (at entry)'!Z60,"")="", "",IFERROR('6. Position (at entry)'!Z60,"")),"")</f>
        <v/>
      </c>
      <c r="DZ60" s="76" t="str">
        <f>IF($A60&lt;&gt;"",IF(IFERROR('6. Position (at entry)'!AA60,"")="", "",IFERROR('6. Position (at entry)'!AA60,"")),"")</f>
        <v/>
      </c>
      <c r="EA60" s="76" t="str">
        <f>IF($A60&lt;&gt;"",IF(IFERROR('6. Position (at entry)'!AB60,"")="", "",IFERROR('6. Position (at entry)'!AB60,"")),"")</f>
        <v/>
      </c>
      <c r="EB60" s="78" t="str">
        <f>IF($A60&lt;&gt;"",IF(IFERROR('6. Position (at entry)'!AC60,"")="", "",IFERROR('6. Position (at entry)'!AC60,"")),"")</f>
        <v/>
      </c>
      <c r="EC60" s="78" t="str">
        <f>IF($A60&lt;&gt;"",IF(IFERROR('6. Position (at entry)'!AD60,"")="", "",IFERROR('6. Position (at entry)'!AD60,"")),"")</f>
        <v/>
      </c>
      <c r="ED60" s="226" t="str">
        <f>IF($A60&lt;&gt;"",IF(IFERROR('6. Position (at entry)'!AE60,"")="", "",IFERROR('6. Position (at entry)'!AE60,"")),"")</f>
        <v/>
      </c>
      <c r="EE60" s="80" t="str">
        <f>IF($A60&lt;&gt;"",IF(IFERROR('6. Position (at entry)'!AF60,"")="", "",IFERROR('6. Position (at entry)'!AF60,"")),"")</f>
        <v/>
      </c>
      <c r="EF60" s="80" t="str">
        <f>IF($A60&lt;&gt;"",IF(IFERROR('6. Position (at entry)'!AG60,"")="", "",IFERROR('6. Position (at entry)'!AG60,"")),"")</f>
        <v/>
      </c>
      <c r="EG60" s="80" t="str">
        <f>IF($A60&lt;&gt;"",IF(IFERROR('6. Position (at entry)'!AH60,"")="", "",IFERROR('6. Position (at entry)'!AH60,"")),"")</f>
        <v/>
      </c>
      <c r="EH60" s="360" t="str">
        <f>IF($A60&lt;&gt;"",IF(IFERROR('6. Position (at entry)'!AI60,"")="", "",IFERROR('6. Position (at entry)'!AI60,"")),"")</f>
        <v/>
      </c>
    </row>
    <row r="61" spans="1:138" ht="15" customHeight="1" x14ac:dyDescent="0.2">
      <c r="A61" s="16" t="str">
        <f>IF(ISBLANK('6. Position (at entry)'!A61), "", '6. Position (at entry)'!A61)</f>
        <v/>
      </c>
      <c r="B61" s="347" t="str">
        <f>IF($A61&lt;&gt;"",IF(IFERROR('6. Position (at entry)'!B61,"")="", "Mandatory: Tab 6",IFERROR('6. Position (at entry)'!B61,"")),"")</f>
        <v/>
      </c>
      <c r="C61" s="16" t="str">
        <f>IF($A61&lt;&gt;"",IF(IFERROR(VLOOKUP($A61, '4. Company (at entry)'!$1:$1048576,2,FALSE),"")="","Mandatory: Tab 4",IFERROR(VLOOKUP($A61, '4. Company (at entry)'!$1:$1048576,2,FALSE),"")), "")</f>
        <v/>
      </c>
      <c r="D61" s="16" t="str">
        <f>IF($A61&lt;&gt;"",IF(IFERROR('7. Position (current_at exit)'!D61,"")="", "Mandatory: Tab 7",IFERROR('7. Position (current_at exit)'!D61,"")),"")</f>
        <v/>
      </c>
      <c r="E61" s="16" t="str">
        <f>IF($A61&lt;&gt;"",IF(IFERROR('7. Position (current_at exit)'!E61,"")="", "Mandatory: Tab 7",IFERROR('7. Position (current_at exit)'!E61,"")),"")</f>
        <v/>
      </c>
      <c r="F61" s="16" t="str">
        <f>IF($A61&lt;&gt;"",IF(IFERROR('6. Position (at entry)'!D61,"")="", "Mandatory: Tab 6",IFERROR('6. Position (at entry)'!D61,"")),"")</f>
        <v/>
      </c>
      <c r="G61" s="16" t="str">
        <f>IF($A61&lt;&gt;"",IF(IFERROR('6. Position (at entry)'!E61,"")="", "Mandatory: Tab 6",IFERROR('6. Position (at entry)'!E61,"")),"")</f>
        <v/>
      </c>
      <c r="H61" s="16" t="str">
        <f>IF($A61&lt;&gt;"",IF(IFERROR('6. Position (at entry)'!F61,"")="", "Mandatory: Tab 6",IFERROR('6. Position (at entry)'!F61,"")),"")</f>
        <v/>
      </c>
      <c r="I61" s="16" t="str">
        <f>IF($A61&lt;&gt;"",IF(IFERROR('6. Position (at entry)'!G61,"")="", "Mandatory: Tab 6",IFERROR('6. Position (at entry)'!G61,"")),"")</f>
        <v/>
      </c>
      <c r="J61" s="16" t="str">
        <f>IF($A61&lt;&gt;"",IF(IFERROR('6. Position (at entry)'!H61,"")="", "Mandatory: Tab 6",IFERROR('6. Position (at entry)'!H61,"")),"")</f>
        <v/>
      </c>
      <c r="K61" s="159" t="str">
        <f>IF($A61&lt;&gt;"",IF(IFERROR('6. Position (at entry)'!I61,"")="", "Mandatory: Tab 6",IFERROR('6. Position (at entry)'!I61,"")),"")</f>
        <v/>
      </c>
      <c r="L61" s="16" t="str">
        <f>IF($A61&lt;&gt;"",IF(IFERROR('6. Position (at entry)'!J61,"")="", "Mandatory: Tab 6",IFERROR('6. Position (at entry)'!J61,"")),"")</f>
        <v/>
      </c>
      <c r="M61" s="16" t="str">
        <f>IF($A61&lt;&gt;"",IF(IFERROR('6. Position (at entry)'!K61,"")="", "Mandatory: Tab 6",IFERROR('6. Position (at entry)'!K61,"")),"")</f>
        <v/>
      </c>
      <c r="N61" s="16" t="str">
        <f>IF($A61&lt;&gt;"",IF(IFERROR('6. Position (at entry)'!L61,"")="", "",IFERROR('6. Position (at entry)'!L61,"")),"")</f>
        <v/>
      </c>
      <c r="O61" s="360" t="str">
        <f>IF($A61&lt;&gt;"",IF(IFERROR('6. Position (at entry)'!M61,"")="", "",IFERROR('6. Position (at entry)'!M61,"")),"")</f>
        <v/>
      </c>
      <c r="P61" s="16" t="str">
        <f>IF($A61&lt;&gt;"",IF(IFERROR(VLOOKUP($A61,'5. Company (current_at exit)'!$1:$1048576,3,FALSE),"")="","",IFERROR(VLOOKUP($A61,'5. Company (current_at exit)'!$1:$1048576,3,FALSE),"")), "")</f>
        <v/>
      </c>
      <c r="Q61" s="16" t="str">
        <f>IF($A61&lt;&gt;"",IF(IFERROR(VLOOKUP($A61,'5. Company (current_at exit)'!$1:$1048576,4,FALSE),"")="","",IFERROR(VLOOKUP($A61,'5. Company (current_at exit)'!$1:$1048576,4,FALSE),"")), "")</f>
        <v/>
      </c>
      <c r="R61" s="16" t="str">
        <f>IF($A61&lt;&gt;"",IF(IFERROR(VLOOKUP($A61,'5. Company (current_at exit)'!$1:$1048576,5,FALSE),"")="","",IFERROR(VLOOKUP($A61,'5. Company (current_at exit)'!$1:$1048576,5,FALSE),"")), "")</f>
        <v/>
      </c>
      <c r="S61" s="16" t="str">
        <f>IF($A61&lt;&gt;"",IF(IFERROR(VLOOKUP($A61,'5. Company (current_at exit)'!$1:$1048576,6,FALSE),"")="","",IFERROR(VLOOKUP($A61,'5. Company (current_at exit)'!$1:$1048576,6,FALSE),"")), "")</f>
        <v/>
      </c>
      <c r="T61" s="16" t="str">
        <f>IF($A61&lt;&gt;"",IF(IFERROR(VLOOKUP($A61,'5. Company (current_at exit)'!$1:$1048576,7,FALSE),"")="","Mandatory: Tab 5",IFERROR(VLOOKUP($A61,'5. Company (current_at exit)'!$1:$1048576,7,FALSE),"")), "")</f>
        <v/>
      </c>
      <c r="U61" s="72" t="str">
        <f>IF($A61&lt;&gt;"",IF(IFERROR(VLOOKUP($A61,'5. Company (current_at exit)'!$1:$1048576,8,FALSE),"")="","Mandatory: Tab 5",IFERROR(VLOOKUP($A61,'5. Company (current_at exit)'!$1:$1048576,8,FALSE),"")), "")</f>
        <v/>
      </c>
      <c r="V61" s="16" t="str">
        <f>IF($A61&lt;&gt;"",IF(IFERROR(VLOOKUP($A61,'5. Company (current_at exit)'!$1:$1048576,9,FALSE),"")="","",IFERROR(VLOOKUP($A61,'5. Company (current_at exit)'!$1:$1048576,9,FALSE),"")), "")</f>
        <v/>
      </c>
      <c r="W61" s="16" t="str">
        <f>IF($A61&lt;&gt;"",IF(IFERROR(VLOOKUP($A61,'5. Company (current_at exit)'!$1:$1048576,10,FALSE),"")="","Mandatory: Tab 5",IFERROR(VLOOKUP($A61,'5. Company (current_at exit)'!$1:$1048576,10,FALSE),"")), "")</f>
        <v/>
      </c>
      <c r="X61" s="73" t="str">
        <f>IF($A61&lt;&gt;"",IF(IFERROR(VLOOKUP($A61,'5. Company (current_at exit)'!$1:$1048576,11,FALSE),"")="","Mandatory: Tab 5",IFERROR(VLOOKUP($A61,'5. Company (current_at exit)'!$1:$1048576,11,FALSE),"")), "")</f>
        <v/>
      </c>
      <c r="Y61" s="73" t="str">
        <f>IF($A61&lt;&gt;"",IF(IFERROR(VLOOKUP($A61,'5. Company (current_at exit)'!$1:$1048576,12,FALSE),"")="","",IFERROR(VLOOKUP($A61,'5. Company (current_at exit)'!$1:$1048576,12,FALSE),"")), "")</f>
        <v/>
      </c>
      <c r="Z61" s="73" t="str">
        <f>IF($A61&lt;&gt;"",IF(IFERROR(VLOOKUP($A61,'5. Company (current_at exit)'!$1:$1048576,13,FALSE),"")="","",IFERROR(VLOOKUP($A61,'5. Company (current_at exit)'!$1:$1048576,13,FALSE),"")), "")</f>
        <v/>
      </c>
      <c r="AA61" s="16" t="str">
        <f>IF($A61&lt;&gt;"",IF(IFERROR(VLOOKUP($A61,'5. Company (current_at exit)'!$1:$1048576,14,FALSE),"")="","Mandatory: Tab 5",IFERROR(VLOOKUP($A61,'5. Company (current_at exit)'!$1:$1048576,14,FALSE),"")), "")</f>
        <v/>
      </c>
      <c r="AB61" s="16" t="str">
        <f>IF($A61&lt;&gt;"",IF(IFERROR(VLOOKUP($A61,'5. Company (current_at exit)'!$1:$1048576,15,FALSE),"")="","Mandatory: Tab 5",IFERROR(VLOOKUP($A61,'5. Company (current_at exit)'!$1:$1048576,15,FALSE),"")), "")</f>
        <v/>
      </c>
      <c r="AC61" s="76" t="str">
        <f>IF($A61&lt;&gt;"",IF(IFERROR(VLOOKUP($A61,'5. Company (current_at exit)'!$1:$1048576,16,FALSE),"")="","",IFERROR(VLOOKUP($A61,'5. Company (current_at exit)'!$1:$1048576,16,FALSE),"")), "")</f>
        <v/>
      </c>
      <c r="AD61" s="16" t="str">
        <f>IF($A61&lt;&gt;"",IF(IFERROR(VLOOKUP($A61,'5. Company (current_at exit)'!$1:$1048576,17,FALSE),"")="","",IFERROR(VLOOKUP($A61,'5. Company (current_at exit)'!$1:$1048576,17,FALSE),"")), "")</f>
        <v/>
      </c>
      <c r="AE61" s="401" t="str">
        <f>IF($A61&lt;&gt;"",IF(IFERROR(VLOOKUP($A61,'5. Company (current_at exit)'!$1:$1048576,18,FALSE),"")="","",IFERROR(VLOOKUP($A61,'5. Company (current_at exit)'!$1:$1048576,18,FALSE),"")), "")</f>
        <v/>
      </c>
      <c r="AF61" s="16" t="str">
        <f>IF($A61&lt;&gt;"",IF(IFERROR(VLOOKUP($A61,'5. Company (current_at exit)'!$1:$1048576,19,FALSE),"")="","Mandatory: Tab 5",IFERROR(VLOOKUP($A61,'5. Company (current_at exit)'!$1:$1048576,19,FALSE),"")), "")</f>
        <v/>
      </c>
      <c r="AG61" s="159" t="str">
        <f>IF($AF61="Yes",IF($A61&lt;&gt;"",IF(IFERROR(VLOOKUP($A61,'5. Company (current_at exit)'!$1:$1048576,20,FALSE),"")="","Mandatory: Tab 5",IFERROR(VLOOKUP($A61,'5. Company (current_at exit)'!$1:$1048576,20,FALSE),"")), ""),IF($A61&lt;&gt;"",IF(IFERROR(VLOOKUP($A61,'5. Company (current_at exit)'!$1:$1048576,20,FALSE),"")="","",IFERROR(VLOOKUP($A61,'5. Company (current_at exit)'!$1:$1048576,20,FALSE),"")), ""))</f>
        <v/>
      </c>
      <c r="AH61" s="159" t="str">
        <f>IF($AF61="Yes",IF($A61&lt;&gt;"",IF(IFERROR(VLOOKUP($A61,'5. Company (current_at exit)'!$1:$1048576,21,FALSE),"")="","Mandatory: Tab 5",IFERROR(VLOOKUP($A61,'5. Company (current_at exit)'!$1:$1048576,21,FALSE),"")), ""),IF($A61&lt;&gt;"",IF(IFERROR(VLOOKUP($A61,'5. Company (current_at exit)'!$1:$1048576,21,FALSE),"")="","",IFERROR(VLOOKUP($A61,'5. Company (current_at exit)'!$1:$1048576,21,FALSE),"")), ""))</f>
        <v/>
      </c>
      <c r="AI61" s="69" t="str">
        <f>IF($AF61="Yes",IF($A61&lt;&gt;"",IF(IFERROR(VLOOKUP($A61,'5. Company (current_at exit)'!$1:$1048576,22,FALSE),"")="","Mandatory: Tab 5",IFERROR(VLOOKUP($A61,'5. Company (current_at exit)'!$1:$1048576,22,FALSE),"")), ""),IF($A61&lt;&gt;"",IF(IFERROR(VLOOKUP($A61,'5. Company (current_at exit)'!$1:$1048576,22,FALSE),"")="","",IFERROR(VLOOKUP($A61,'5. Company (current_at exit)'!$1:$1048576,22,FALSE),"")), ""))</f>
        <v/>
      </c>
      <c r="AJ61" s="69" t="str">
        <f>IF($AF61="Yes",IF($A61&lt;&gt;"",IF(IFERROR(VLOOKUP($A61,'5. Company (current_at exit)'!$1:$1048576,23,FALSE),"")="","Mandatory: Tab 5",IFERROR(VLOOKUP($A61,'5. Company (current_at exit)'!$1:$1048576,23,FALSE),"")), ""),IF($A61&lt;&gt;"",IF(IFERROR(VLOOKUP($A61,'5. Company (current_at exit)'!$1:$1048576,23,FALSE),"")="","",IFERROR(VLOOKUP($A61,'5. Company (current_at exit)'!$1:$1048576,23,FALSE),"")), ""))</f>
        <v/>
      </c>
      <c r="AK61" s="159" t="str">
        <f>IF($AF61="Yes",IF($A61&lt;&gt;"",IF(IFERROR(VLOOKUP($A61,'5. Company (current_at exit)'!$1:$1048576,24,FALSE),"")="","",IFERROR(VLOOKUP($A61,'5. Company (current_at exit)'!$1:$1048576,24,FALSE),"")), ""),IF($A61&lt;&gt;"",IF(IFERROR(VLOOKUP($A61,'5. Company (current_at exit)'!$1:$1048576,24,FALSE),"")="","",IFERROR(VLOOKUP($A61,'5. Company (current_at exit)'!$1:$1048576,24,FALSE),"")), ""))</f>
        <v/>
      </c>
      <c r="AL61" s="403" t="str">
        <f>IF($A61&lt;&gt;"",IF(IFERROR(VLOOKUP($A61,'5. Company (current_at exit)'!$1:$1048576,25,FALSE),"")="","",IFERROR(VLOOKUP($A61,'5. Company (current_at exit)'!$1:$1048576,25,FALSE),"")), "")</f>
        <v/>
      </c>
      <c r="AM61" s="17" t="str">
        <f>IF($A61&lt;&gt;"",IF(IFERROR(VLOOKUP($A61,'5. Company (current_at exit)'!$1:$1048576,26,FALSE),"")="","Mandatory: Tab 5",IFERROR(VLOOKUP($A61,'5. Company (current_at exit)'!$1:$1048576,26,FALSE),"")), "")</f>
        <v/>
      </c>
      <c r="AN61" s="17" t="str">
        <f>IF($A61&lt;&gt;"",IF(IFERROR(VLOOKUP($A61,'5. Company (current_at exit)'!$1:$1048576,27,FALSE),"")="","Mandatory: Tab 5",IFERROR(VLOOKUP($A61,'5. Company (current_at exit)'!$1:$1048576,27,FALSE),"")), "")</f>
        <v/>
      </c>
      <c r="AO61" s="17" t="str">
        <f>IF($A61&lt;&gt;"",IF(IFERROR(VLOOKUP($A61,'5. Company (current_at exit)'!$1:$1048576,28,FALSE),"")="","Mandatory: Tab 5",IFERROR(VLOOKUP($A61,'5. Company (current_at exit)'!$1:$1048576,28,FALSE),"")), "")</f>
        <v/>
      </c>
      <c r="AP61" s="17" t="str">
        <f>IF($A61&lt;&gt;"",IF(IFERROR(VLOOKUP($A61,'5. Company (current_at exit)'!$1:$1048576,29,FALSE),"")="","Mandatory: Tab 5",IFERROR(VLOOKUP($A61,'5. Company (current_at exit)'!$1:$1048576,29,FALSE),"")), "")</f>
        <v/>
      </c>
      <c r="AQ61" s="17" t="str">
        <f>IF($A61&lt;&gt;"",IF(IFERROR(VLOOKUP($A61,'5. Company (current_at exit)'!$1:$1048576,30,FALSE),"")="","Mandatory: Tab 5",IFERROR(VLOOKUP($A61,'5. Company (current_at exit)'!$1:$1048576,30,FALSE),"")), "")</f>
        <v/>
      </c>
      <c r="AR61" s="17" t="str">
        <f>IF($A61&lt;&gt;"",IF(IFERROR(VLOOKUP($A61,'5. Company (current_at exit)'!$1:$1048576,31,FALSE),"")="","Mandatory: Tab 5",IFERROR(VLOOKUP($A61,'5. Company (current_at exit)'!$1:$1048576,31,FALSE),"")), "")</f>
        <v/>
      </c>
      <c r="AS61" s="17" t="str">
        <f>IF($A61&lt;&gt;"",IF(IFERROR(VLOOKUP($A61,'5. Company (current_at exit)'!$1:$1048576,32,FALSE),"")="","Mandatory: Tab 5",IFERROR(VLOOKUP($A61,'5. Company (current_at exit)'!$1:$1048576,32,FALSE),"")), "")</f>
        <v/>
      </c>
      <c r="AT61" s="17" t="str">
        <f>IF($A61&lt;&gt;"",IF(IFERROR(VLOOKUP($A61,'5. Company (current_at exit)'!$1:$1048576,33,FALSE),"")="","Mandatory: Tab 5",IFERROR(VLOOKUP($A61,'5. Company (current_at exit)'!$1:$1048576,33,FALSE),"")), "")</f>
        <v/>
      </c>
      <c r="AU61" s="17" t="str">
        <f>IF($A61&lt;&gt;"",IF(IFERROR(VLOOKUP($A61,'5. Company (current_at exit)'!$1:$1048576,34,FALSE),"")="","",IFERROR(VLOOKUP($A61,'5. Company (current_at exit)'!$1:$1048576,34,FALSE),"")), "")</f>
        <v/>
      </c>
      <c r="AV61" s="241" t="str">
        <f>IF($A61&lt;&gt;"",IF(IFERROR(VLOOKUP($A61,'5. Company (current_at exit)'!$1:$1048576,35,FALSE),"")="","",IFERROR(VLOOKUP($A61,'5. Company (current_at exit)'!$1:$1048576,35,FALSE),"")), "")</f>
        <v/>
      </c>
      <c r="AW61" s="17" t="str">
        <f>IF($D61="Fully Exited",IF($A61&lt;&gt;"",IF(IFERROR(VLOOKUP($A61,'5. Company (current_at exit)'!$1:$1048576,36,FALSE),"")="","",IFERROR(VLOOKUP($A61,'5. Company (current_at exit)'!$1:$1048576,36,FALSE),"")), ""),IF($A61&lt;&gt;"",IF(IFERROR(VLOOKUP($A61,'5. Company (current_at exit)'!$1:$1048576,36,FALSE),"")="","",IFERROR(VLOOKUP($A61,'5. Company (current_at exit)'!$1:$1048576,36,FALSE),"")), ""))</f>
        <v/>
      </c>
      <c r="AX61" s="239" t="str">
        <f>IF($A61&lt;&gt;"",IF(IFERROR(VLOOKUP($A61,'5. Company (current_at exit)'!$1:$1048576,37,FALSE),"")="","",IFERROR(VLOOKUP($A61,'5. Company (current_at exit)'!$1:$1048576,37,FALSE),"")), "")</f>
        <v/>
      </c>
      <c r="AY61" s="204" t="str">
        <f>IF($A61&lt;&gt;"",IF(IFERROR(VLOOKUP($A61,'5. Company (current_at exit)'!$1:$1048576,38,FALSE),"")="","",IFERROR(VLOOKUP($A61,'5. Company (current_at exit)'!$1:$1048576,38,FALSE),"")), "")</f>
        <v/>
      </c>
      <c r="AZ61" s="244" t="str">
        <f>IF($A61&lt;&gt;"",IF(IFERROR(VLOOKUP($A61,'5. Company (current_at exit)'!$1:$1048576,39,FALSE),"")="","",IFERROR(VLOOKUP($A61,'5. Company (current_at exit)'!$1:$1048576,39,FALSE),"")), "")</f>
        <v/>
      </c>
      <c r="BA61" s="244" t="str">
        <f>IF($A61&lt;&gt;"",IF(IFERROR(VLOOKUP($A61,'5. Company (current_at exit)'!$1:$1048576,40,FALSE),"")="","",IFERROR(VLOOKUP($A61,'5. Company (current_at exit)'!$1:$1048576,40,FALSE),"")), "")</f>
        <v/>
      </c>
      <c r="BB61" s="244" t="str">
        <f>IF($A61&lt;&gt;"",IF(IFERROR(VLOOKUP($A61,'5. Company (current_at exit)'!$1:$1048576,41,FALSE),"")="","",IFERROR(VLOOKUP($A61,'5. Company (current_at exit)'!$1:$1048576,41,FALSE),"")), "")</f>
        <v/>
      </c>
      <c r="BC61" s="76" t="str">
        <f>IF($A61&lt;&gt;"",IF(IFERROR(VLOOKUP($A61,'5. Company (current_at exit)'!$1:$1048576,42,FALSE),"")="","",IFERROR(VLOOKUP($A61,'5. Company (current_at exit)'!$1:$1048576,42,FALSE),"")), "")</f>
        <v/>
      </c>
      <c r="BD61" s="76" t="str">
        <f>IF($A61&lt;&gt;"",IF(IFERROR(VLOOKUP($A61,'5. Company (current_at exit)'!$1:$1048576,43,FALSE),"")="","",IFERROR(VLOOKUP($A61,'5. Company (current_at exit)'!$1:$1048576,43,FALSE),"")), "")</f>
        <v/>
      </c>
      <c r="BE61" s="239" t="str">
        <f>IF($A61&lt;&gt;"",IF(IFERROR(VLOOKUP($A61,'5. Company (current_at exit)'!$1:$1048576,44,FALSE),"")="","",IFERROR(VLOOKUP($A61,'5. Company (current_at exit)'!$1:$1048576,44,FALSE),"")), "")</f>
        <v/>
      </c>
      <c r="BF61" s="239" t="str">
        <f>IF($A61&lt;&gt;"",IF(IFERROR(VLOOKUP($A61,'5. Company (current_at exit)'!$1:$1048576,45,FALSE),"")="","",IFERROR(VLOOKUP($A61,'5. Company (current_at exit)'!$1:$1048576,45,FALSE),"")), "")</f>
        <v/>
      </c>
      <c r="BG61" s="239" t="str">
        <f>IF($A61&lt;&gt;"",IF(IFERROR(VLOOKUP($A61,'5. Company (current_at exit)'!$1:$1048576,46,FALSE),"")="","",IFERROR(VLOOKUP($A61,'5. Company (current_at exit)'!$1:$1048576,46,FALSE),"")), "")</f>
        <v/>
      </c>
      <c r="BH61" s="239" t="str">
        <f>IF($A61&lt;&gt;"",IF(IFERROR(VLOOKUP($A61,'5. Company (current_at exit)'!$1:$1048576,47,FALSE),"")="","",IFERROR(VLOOKUP($A61,'5. Company (current_at exit)'!$1:$1048576,47,FALSE),"")), "")</f>
        <v/>
      </c>
      <c r="BI61" s="239" t="str">
        <f>IF($A61&lt;&gt;"",IF(IFERROR(VLOOKUP($A61,'5. Company (current_at exit)'!$1:$1048576,48,FALSE),"")="","",IFERROR(VLOOKUP($A61,'5. Company (current_at exit)'!$1:$1048576,48,FALSE),"")), "")</f>
        <v/>
      </c>
      <c r="BJ61" s="360" t="str">
        <f>IF($A61&lt;&gt;"",IF(IFERROR(VLOOKUP($A61,'5. Company (current_at exit)'!$1:$1048576,49,FALSE),"")="","",IFERROR(VLOOKUP($A61,'5. Company (current_at exit)'!$1:$1048576,49,FALSE),"")), "")</f>
        <v/>
      </c>
      <c r="BK61" s="76" t="str">
        <f>IF($A61&lt;&gt;"",IF(IFERROR(VLOOKUP($A61,'5. Company (current_at exit)'!$1:$1048576,50,FALSE),"")="","Mandatory: Tab 5",IFERROR(VLOOKUP($A61,'5. Company (current_at exit)'!$1:$1048576,50,FALSE),"")), "")</f>
        <v/>
      </c>
      <c r="BL61" s="483" t="str">
        <f>IF($A61&lt;&gt;"",IF(IFERROR(VLOOKUP($A61,'5. Company (current_at exit)'!$1:$1048576,51,FALSE),"")="","Mandatory: Tab 5",IFERROR(VLOOKUP($A61,'5. Company (current_at exit)'!$1:$1048576,51,FALSE),"")), "")</f>
        <v/>
      </c>
      <c r="BM61" s="483" t="str">
        <f>IF($A61&lt;&gt;"",IF(IFERROR(VLOOKUP($A61,'5. Company (current_at exit)'!$1:$1048576,52,FALSE),"")="","Mandatory: Tab 5",IFERROR(VLOOKUP($A61,'5. Company (current_at exit)'!$1:$1048576,52,FALSE),"")), "")</f>
        <v/>
      </c>
      <c r="BN61" s="483" t="str">
        <f>IF($A61&lt;&gt;"",IF(IFERROR(VLOOKUP($A61,'5. Company (current_at exit)'!$1:$1048576,53,FALSE),"")="","Mandatory: Tab 5",IFERROR(VLOOKUP($A61,'5. Company (current_at exit)'!$1:$1048576,53,FALSE),"")), "")</f>
        <v/>
      </c>
      <c r="BO61" s="360" t="str">
        <f>IF($A61&lt;&gt;"",IF(IFERROR(VLOOKUP($A61,'5. Company (current_at exit)'!$1:$1048576,54,FALSE),"")="","",IFERROR(VLOOKUP($A61,'5. Company (current_at exit)'!$1:$1048576,54,FALSE),"")), "")</f>
        <v/>
      </c>
      <c r="BP61" s="17" t="str">
        <f>IF($A61&lt;&gt;"",IF(IFERROR(VLOOKUP($A61, '4. Company (at entry)'!$1:$1048576,3,FALSE),"")="","Mandatory: Tab 4",IFERROR(VLOOKUP($A61, '4. Company (at entry)'!$1:$1048576,3,FALSE),"")), "")</f>
        <v/>
      </c>
      <c r="BQ61" s="17" t="str">
        <f>IF($A61&lt;&gt;"",IF(IFERROR(VLOOKUP($A61, '4. Company (at entry)'!$1:$1048576,4,FALSE),"")="","Mandatory: Tab 4",IFERROR(VLOOKUP($A61, '4. Company (at entry)'!$1:$1048576,4,FALSE),"")), "")</f>
        <v/>
      </c>
      <c r="BR61" s="17" t="str">
        <f>IF($A61&lt;&gt;"",IF(IFERROR(VLOOKUP($A61, '4. Company (at entry)'!$1:$1048576,5,FALSE),"")="","Mandatory: Tab 4",IFERROR(VLOOKUP($A61, '4. Company (at entry)'!$1:$1048576,5,FALSE),"")), "")</f>
        <v/>
      </c>
      <c r="BS61" s="17" t="str">
        <f>IF($A61&lt;&gt;"",IF(IFERROR(VLOOKUP($A61, '4. Company (at entry)'!$1:$1048576,6,FALSE),"")="","Mandatory: Tab 4",IFERROR(VLOOKUP($A61, '4. Company (at entry)'!$1:$1048576,6,FALSE),"")), "")</f>
        <v/>
      </c>
      <c r="BT61" s="17" t="str">
        <f>IF($A61&lt;&gt;"",IF(IFERROR(VLOOKUP($A61, '4. Company (at entry)'!$1:$1048576,7,FALSE),"")="","Mandatory: Tab 4",IFERROR(VLOOKUP($A61, '4. Company (at entry)'!$1:$1048576,7,FALSE),"")), "")</f>
        <v/>
      </c>
      <c r="BU61" s="17" t="str">
        <f>IF($A61&lt;&gt;"",IF(IFERROR(VLOOKUP($A61, '4. Company (at entry)'!$1:$1048576,8,FALSE),"")="","Mandatory: Tab 4",IFERROR(VLOOKUP($A61, '4. Company (at entry)'!$1:$1048576,8,FALSE),"")), "")</f>
        <v/>
      </c>
      <c r="BV61" s="17" t="str">
        <f>IF($A61&lt;&gt;"",IF(IFERROR(VLOOKUP($A61, '4. Company (at entry)'!$1:$1048576,9,FALSE),"")="","Mandatory: Tab 4",IFERROR(VLOOKUP($A61, '4. Company (at entry)'!$1:$1048576,9,FALSE),"")), "")</f>
        <v/>
      </c>
      <c r="BW61" s="17" t="str">
        <f>IF($A61&lt;&gt;"",IF(IFERROR(VLOOKUP($A61, '4. Company (at entry)'!$1:$1048576,10,FALSE),"")="","",IFERROR(VLOOKUP($A61, '4. Company (at entry)'!$1:$1048576,10,FALSE),"")), "")</f>
        <v/>
      </c>
      <c r="BX61" s="208" t="str">
        <f>IF($A61&lt;&gt;"",IF(IFERROR(VLOOKUP($A61, '4. Company (at entry)'!$1:$1048576,11,FALSE),"")="","",IFERROR(VLOOKUP($A61, '4. Company (at entry)'!$1:$1048576,11,FALSE),"")), "")</f>
        <v/>
      </c>
      <c r="BY61" s="17" t="str">
        <f>IF($A61&lt;&gt;"",IF(IFERROR(VLOOKUP($A61, '4. Company (at entry)'!$1:$1048576,12,FALSE),"")="","",IFERROR(VLOOKUP($A61, '4. Company (at entry)'!$1:$1048576,12,FALSE),"")), "")</f>
        <v/>
      </c>
      <c r="BZ61" s="360" t="str">
        <f>IF($A61&lt;&gt;"",IF(IFERROR(VLOOKUP($A61, '4. Company (at entry)'!$1:$1048576,13,FALSE),"")="","",IFERROR(VLOOKUP($A61, '4. Company (at entry)'!$1:$1048576,13,FALSE),"")), "")</f>
        <v/>
      </c>
      <c r="CA61" s="17" t="str">
        <f>IF($A61&lt;&gt;"",IF(IFERROR('7. Position (current_at exit)'!F61,"")="", "Mandatory: Tab 7",IFERROR('7. Position (current_at exit)'!F61,"")),"")</f>
        <v/>
      </c>
      <c r="CB61" s="17" t="str">
        <f>IF($D61&lt;&gt;"Pending, Subsequently Closed",IF($A61&lt;&gt;"",IF(IFERROR('7. Position (current_at exit)'!G61,"")="", "Mandatory: Tab 7",IFERROR('7. Position (current_at exit)'!G61,"")),""), IF($A61&lt;&gt;"",IF(IFERROR('7. Position (current_at exit)'!G61,"")="", "",IFERROR('7. Position (current_at exit)'!G61,"")),""))</f>
        <v/>
      </c>
      <c r="CC61" s="17" t="str">
        <f>IF($D61&lt;&gt;"Pending, Subsequently Closed",IF($A61&lt;&gt;"",IF(IFERROR('7. Position (current_at exit)'!H61,"")="", "Mandatory: Tab 7",IFERROR('7. Position (current_at exit)'!H61,"")),""), IF($A61&lt;&gt;"",IF(IFERROR('7. Position (current_at exit)'!H61,"")="", "",IFERROR('7. Position (current_at exit)'!H61,"")),""))</f>
        <v/>
      </c>
      <c r="CD61" s="17" t="str">
        <f>IF($D61&lt;&gt;"Pending, Subsequently Closed",IF($A61&lt;&gt;"",IF(IFERROR('7. Position (current_at exit)'!I61,"")="", "Mandatory: Tab 7",IFERROR('7. Position (current_at exit)'!I61,"")),""), IF($A61&lt;&gt;"",IF(IFERROR('7. Position (current_at exit)'!I61,"")="", "",IFERROR('7. Position (current_at exit)'!I61,"")),""))</f>
        <v/>
      </c>
      <c r="CE61" s="17" t="str">
        <f>IF($D61&lt;&gt;"Pending, Subsequently Closed",IF($A61&lt;&gt;"",IF(IFERROR('7. Position (current_at exit)'!J61,"")="", "Mandatory: Tab 7",IFERROR('7. Position (current_at exit)'!J61,"")),""), IF($A61&lt;&gt;"",IF(IFERROR('7. Position (current_at exit)'!J61,"")="", "",IFERROR('7. Position (current_at exit)'!J61,"")),""))</f>
        <v/>
      </c>
      <c r="CF61" s="208" t="str">
        <f>IF($D61&lt;&gt;"Pending, Subsequently Closed",IF($A61&lt;&gt;"",IF(IFERROR('7. Position (current_at exit)'!K61,"")="", "Mandatory: Tab 7",IFERROR('7. Position (current_at exit)'!K61,"")),""), IF($A61&lt;&gt;"",IF(IFERROR('7. Position (current_at exit)'!K61,"")="", "",IFERROR('7. Position (current_at exit)'!K61,"")),""))</f>
        <v/>
      </c>
      <c r="CG61" s="186" t="str">
        <f>IF($D61&lt;&gt;"Pending, Subsequently Closed",IF($A61&lt;&gt;"",IF(IFERROR('7. Position (current_at exit)'!L61,"")="", "Mandatory: Tab 7",IFERROR('7. Position (current_at exit)'!L61,"")),""), IF($A61&lt;&gt;"",IF(IFERROR('7. Position (current_at exit)'!L61,"")="", "",IFERROR('7. Position (current_at exit)'!L61,"")),""))</f>
        <v/>
      </c>
      <c r="CH61" s="186" t="str">
        <f>IF($D61&lt;&gt;"Pending, Subsequently Closed",IF($A61&lt;&gt;"",IF(IFERROR('7. Position (current_at exit)'!M61,"")="", "Mandatory: Tab 7",IFERROR('7. Position (current_at exit)'!M61,"")),""), IF($A61&lt;&gt;"",IF(IFERROR('7. Position (current_at exit)'!M61,"")="", "",IFERROR('7. Position (current_at exit)'!M61,"")),""))</f>
        <v/>
      </c>
      <c r="CI61" s="186" t="str">
        <f>IF($D61&lt;&gt;"Pending, Subsequently Closed",IF($A61&lt;&gt;"",IF(IFERROR('7. Position (current_at exit)'!N61,"")="", "Mandatory: Tab 7",IFERROR('7. Position (current_at exit)'!N61,"")),""), IF($A61&lt;&gt;"",IF(IFERROR('7. Position (current_at exit)'!N61,"")="", "",IFERROR('7. Position (current_at exit)'!N61,"")),""))</f>
        <v/>
      </c>
      <c r="CJ61" s="408" t="str">
        <f>IF($D61&lt;&gt;"Pending, Subsequently Closed",IF($A61&lt;&gt;"",IF(IFERROR('7. Position (current_at exit)'!O61,"")="", "Mandatory: Tab 7",IFERROR('7. Position (current_at exit)'!O61,"")),""), IF($A61&lt;&gt;"",IF(IFERROR('7. Position (current_at exit)'!O61,"")="", "",IFERROR('7. Position (current_at exit)'!O61,"")),""))</f>
        <v/>
      </c>
      <c r="CK61" s="408" t="str">
        <f>IF($D61&lt;&gt;"Pending, Subsequently Closed",IF($A61&lt;&gt;"",IF(IFERROR('7. Position (current_at exit)'!P61,"")="", "Mandatory: Tab 7",IFERROR('7. Position (current_at exit)'!P61,"")),""), IF($A61&lt;&gt;"",IF(IFERROR('7. Position (current_at exit)'!P61,"")="", "",IFERROR('7. Position (current_at exit)'!P61,"")),""))</f>
        <v/>
      </c>
      <c r="CL61" s="360" t="str">
        <f>IF($A61&lt;&gt;"",IF(IFERROR('7. Position (current_at exit)'!Q61,"")="", "",IFERROR('7. Position (current_at exit)'!Q61,"")),"")</f>
        <v/>
      </c>
      <c r="CM61" s="18" t="str">
        <f>IF($F61&lt;&gt;"Debt",IF($A61&lt;&gt;"",IF(IFERROR('7. Position (current_at exit)'!R61,"")="", "Mandatory: Tab 7",IFERROR('7. Position (current_at exit)'!R61,"")),""), IF($A61&lt;&gt;"",IF(IFERROR('7. Position (current_at exit)'!R61,"")="", "",IFERROR('7. Position (current_at exit)'!R61,"")),""))</f>
        <v/>
      </c>
      <c r="CN61" s="18" t="str">
        <f>IF($F61&lt;&gt;"Debt",IF($A61&lt;&gt;"",IF(IFERROR('7. Position (current_at exit)'!S61,"")="", "Mandatory: Tab 7",IFERROR('7. Position (current_at exit)'!S61,"")),""), IF($A61&lt;&gt;"",IF(IFERROR('7. Position (current_at exit)'!S61,"")="", "",IFERROR('7. Position (current_at exit)'!S61,"")),""))</f>
        <v/>
      </c>
      <c r="CO61" s="17" t="str">
        <f>IF($F61&lt;&gt;"Debt",IF($A61&lt;&gt;"",IF(IFERROR('7. Position (current_at exit)'!T61,"")="", "Mandatory: Tab 7",IFERROR('7. Position (current_at exit)'!T61,"")),""), IF($A61&lt;&gt;"",IF(IFERROR('7. Position (current_at exit)'!T61,"")="", "",IFERROR('7. Position (current_at exit)'!T61,"")),""))</f>
        <v/>
      </c>
      <c r="CP61" s="17" t="str">
        <f>IF($A61&lt;&gt;"",IF(IFERROR('7. Position (current_at exit)'!U61,"")="", "Mandatory: Tab 7",IFERROR('7. Position (current_at exit)'!U61,"")),"")</f>
        <v/>
      </c>
      <c r="CQ61" s="17" t="str">
        <f>IF($F61&lt;&gt;"Debt",IF($A61&lt;&gt;"",IF(IFERROR('7. Position (current_at exit)'!V61,"")="", "Mandatory: Tab 7",IFERROR('7. Position (current_at exit)'!V61,"")),""), IF($A61&lt;&gt;"",IF(IFERROR('7. Position (current_at exit)'!V61,"")="", "",IFERROR('7. Position (current_at exit)'!V61,"")),""))</f>
        <v/>
      </c>
      <c r="CR61" s="16" t="str">
        <f>IF($F61&lt;&gt;"Debt",IF($A61&lt;&gt;"",IF(IFERROR('7. Position (current_at exit)'!W61,"")="", "",IFERROR('7. Position (current_at exit)'!W61,"")),""), IF($A61&lt;&gt;"",IF(IFERROR('7. Position (current_at exit)'!W61,"")="", "",IFERROR('7. Position (current_at exit)'!W61,"")),""))</f>
        <v/>
      </c>
      <c r="CS61" s="80" t="str">
        <f>IF($A61&lt;&gt;"",IF(IFERROR('7. Position (current_at exit)'!X61,"")="", "",IFERROR('7. Position (current_at exit)'!X61,"")),"")</f>
        <v/>
      </c>
      <c r="CT61" s="360" t="str">
        <f>IF($A61&lt;&gt;"",IF(IFERROR('7. Position (current_at exit)'!Y61,"")="", "",IFERROR('7. Position (current_at exit)'!Y61,"")),"")</f>
        <v/>
      </c>
      <c r="CU61" s="159" t="str">
        <f>IF(OR($D61="Fully Exited, No Escrow", $D61="Fully Exited, Escrow Pending", $D61="Fully Exited, Subsequently Closed"), IF($A61&lt;&gt;"",IF(IFERROR('7. Position (current_at exit)'!Z61,"")="", "Mandatory: Tab 7",IFERROR('7. Position (current_at exit)'!Z61,"")),""), IF($A61&lt;&gt;"",IF(IFERROR('7. Position (current_at exit)'!Z61,"")="", "",IFERROR('7. Position (current_at exit)'!Z61,"")),""))</f>
        <v/>
      </c>
      <c r="CV61" s="159" t="str">
        <f>IF(OR($D61="Fully Exited, No Escrow", $D61="Fully Exited, Escrow Pending", $D61="Fully Exited, Subsequently Closed"), IF($A61&lt;&gt;"",IF(IFERROR('7. Position (current_at exit)'!AA61,"")="", "Mandatory: Tab 7",IFERROR('7. Position (current_at exit)'!AA61,"")),""), IF($A61&lt;&gt;"",IF(IFERROR('7. Position (current_at exit)'!AA61,"")="", "",IFERROR('7. Position (current_at exit)'!AA61,"")),""))</f>
        <v/>
      </c>
      <c r="CW61" s="16" t="str">
        <f>IF($D61="Fully Exited",IF($A61&lt;&gt;"",IF(IFERROR('7. Position (current_at exit)'!AB61,"")="", "",IFERROR('7. Position (current_at exit)'!AB61,"")),""), IF($A61&lt;&gt;"",IF(IFERROR('7. Position (current_at exit)'!AB61,"")="", "",IFERROR('7. Position (current_at exit)'!AB61,"")),""))</f>
        <v/>
      </c>
      <c r="CX61" s="360" t="str">
        <f>IF($A61&lt;&gt;"",IF(IFERROR('7. Position (current_at exit)'!AC61,"")="", "",IFERROR('7. Position (current_at exit)'!AC61,"")),"")</f>
        <v/>
      </c>
      <c r="CY61" s="16" t="str">
        <f>IF($D61&lt;&gt;"Pending, Subsequently Closed",IF($A61&lt;&gt;"",IF(IFERROR('7. Position (current_at exit)'!AD61,"")="", "Mandatory: Tab 7",IFERROR('7. Position (current_at exit)'!AD61,"")),""), IF($A61&lt;&gt;"",IF(IFERROR('7. Position (current_at exit)'!AD61,"")="", "",IFERROR('7. Position (current_at exit)'!AD61,"")),""))</f>
        <v/>
      </c>
      <c r="CZ61" s="187" t="str">
        <f>IF($A61&lt;&gt;"",IF(IFERROR('7. Position (current_at exit)'!AE61,"")="", "",IFERROR('7. Position (current_at exit)'!AE61,"")),"")</f>
        <v/>
      </c>
      <c r="DA61" s="76" t="str">
        <f>IF($A61&lt;&gt;"",IF(IFERROR('7. Position (current_at exit)'!AF61,"")="", "",IFERROR('7. Position (current_at exit)'!AF61,"")),"")</f>
        <v/>
      </c>
      <c r="DB61" s="239" t="str">
        <f>IF($A61&lt;&gt;"",IF(IFERROR('7. Position (current_at exit)'!AG61,"")="", "",IFERROR('7. Position (current_at exit)'!AG61,"")),"")</f>
        <v/>
      </c>
      <c r="DC61" s="165" t="str">
        <f>IF($A61&lt;&gt;"",IF(IFERROR('7. Position (current_at exit)'!AH61,"")="", "",IFERROR('7. Position (current_at exit)'!AH61,"")),"")</f>
        <v/>
      </c>
      <c r="DD61" s="165" t="str">
        <f>IF($A61&lt;&gt;"",IF(IFERROR('7. Position (current_at exit)'!AI61,"")="", "",IFERROR('7. Position (current_at exit)'!AI61,"")),"")</f>
        <v/>
      </c>
      <c r="DE61" s="360" t="str">
        <f>IF($A61&lt;&gt;"",IF(IFERROR('7. Position (current_at exit)'!AJ61,"")="", "",IFERROR('7. Position (current_at exit)'!AJ61,"")),"")</f>
        <v/>
      </c>
      <c r="DF61" s="16" t="str">
        <f>IF($A61&lt;&gt;"",IF(IFERROR('7. Position (current_at exit)'!AK61,"")="", "",IFERROR('7. Position (current_at exit)'!AK61,"")),"")</f>
        <v/>
      </c>
      <c r="DG61" s="187" t="str">
        <f>IF($A61&lt;&gt;"",IF(IFERROR('7. Position (current_at exit)'!AL61,"")="", "",IFERROR('7. Position (current_at exit)'!AL61,"")),"")</f>
        <v/>
      </c>
      <c r="DH61" s="76" t="str">
        <f>IF($A61&lt;&gt;"",IF(IFERROR('7. Position (current_at exit)'!AM61,"")="", "",IFERROR('7. Position (current_at exit)'!AM61,"")),"")</f>
        <v/>
      </c>
      <c r="DI61" s="239" t="str">
        <f>IF($A61&lt;&gt;"",IF(IFERROR('7. Position (current_at exit)'!AN61,"")="", "",IFERROR('7. Position (current_at exit)'!AN61,"")),"")</f>
        <v/>
      </c>
      <c r="DJ61" s="165" t="str">
        <f>IF($A61&lt;&gt;"",IF(IFERROR('7. Position (current_at exit)'!AO61,"")="", "",IFERROR('7. Position (current_at exit)'!AO61,"")),"")</f>
        <v/>
      </c>
      <c r="DK61" s="165" t="str">
        <f>IF($A61&lt;&gt;"",IF(IFERROR('7. Position (current_at exit)'!AP61,"")="", "",IFERROR('7. Position (current_at exit)'!AP61,"")),"")</f>
        <v/>
      </c>
      <c r="DL61" s="360" t="str">
        <f>IF($A61&lt;&gt;"",IF(IFERROR('7. Position (current_at exit)'!AQ61,"")="", "",IFERROR('7. Position (current_at exit)'!AQ61,"")),"")</f>
        <v/>
      </c>
      <c r="DM61" s="17" t="str">
        <f>IF(OR($F61="Equity - Publicly Traded", $F61="Equity - Private"), IF($A61&lt;&gt;"",IF(IFERROR('6. Position (at entry)'!N61,"")="", "Mandatory: Tab 6",IFERROR('6. Position (at entry)'!N61,"")),""), IF($A61&lt;&gt;"",IF(IFERROR('6. Position (at entry)'!N61,"")="", "",IFERROR('6. Position (at entry)'!N61,"")),""))</f>
        <v/>
      </c>
      <c r="DN61" s="17" t="str">
        <f>IF(OR($F61="Equity - Publicly Traded", $F61="Equity - Private"), IF($A61&lt;&gt;"",IF(IFERROR('6. Position (at entry)'!O61,"")="", "Mandatory: Tab 6",IFERROR('6. Position (at entry)'!O61,"")),""), IF($A61&lt;&gt;"",IF(IFERROR('6. Position (at entry)'!O61,"")="", "",IFERROR('6. Position (at entry)'!O61,"")),""))</f>
        <v/>
      </c>
      <c r="DO61" s="17" t="str">
        <f>IF(OR($F61="Equity - Publicly Traded", $F61="Equity - Private"), IF($A61&lt;&gt;"",IF(IFERROR('6. Position (at entry)'!P61,"")="", "Mandatory: Tab 6",IFERROR('6. Position (at entry)'!P61,"")),""), IF($A61&lt;&gt;"",IF(IFERROR('6. Position (at entry)'!P61,"")="", "",IFERROR('6. Position (at entry)'!P61,"")),""))</f>
        <v/>
      </c>
      <c r="DP61" s="17" t="str">
        <f>IF(OR($F61="Equity - Publicly Traded", $F61="Equity - Private"), IF($A61&lt;&gt;"",IF(IFERROR('6. Position (at entry)'!Q61,"")="", "Mandatory: Tab 6",IFERROR('6. Position (at entry)'!Q61,"")),""), IF($A61&lt;&gt;"",IF(IFERROR('6. Position (at entry)'!Q61,"")="", "",IFERROR('6. Position (at entry)'!Q61,"")),""))</f>
        <v/>
      </c>
      <c r="DQ61" s="18" t="str">
        <f>IF(OR($F61="Equity - Publicly Traded", $F61="Equity - Private"), IF($A61&lt;&gt;"",IF(IFERROR('6. Position (at entry)'!R61,"")="", "Mandatory: Tab 6",IFERROR('6. Position (at entry)'!R61,"")),""), IF($A61&lt;&gt;"",IF(IFERROR('6. Position (at entry)'!R61,"")="", "",IFERROR('6. Position (at entry)'!R61,"")),""))</f>
        <v/>
      </c>
      <c r="DR61" s="18" t="str">
        <f>IF(OR($F61="Equity - Publicly Traded", $F61="Equity - Private"), IF($A61&lt;&gt;"",IF(IFERROR('6. Position (at entry)'!S61,"")="", "Mandatory: Tab 6",IFERROR('6. Position (at entry)'!S61,"")),""), IF($A61&lt;&gt;"",IF(IFERROR('6. Position (at entry)'!S61,"")="", "",IFERROR('6. Position (at entry)'!S61,"")),""))</f>
        <v/>
      </c>
      <c r="DS61" s="17" t="str">
        <f>IF(OR($F61="Equity - Publicly Traded", $F61="Equity - Private"), IF($A61&lt;&gt;"",IF(IFERROR('6. Position (at entry)'!T61,"")="", "Mandatory: Tab 6",IFERROR('6. Position (at entry)'!T61,"")),""), IF($A61&lt;&gt;"",IF(IFERROR('6. Position (at entry)'!T61,"")="", "",IFERROR('6. Position (at entry)'!T61,"")),""))</f>
        <v/>
      </c>
      <c r="DT61" s="16" t="str">
        <f>IF(OR($F61="Equity - Publicly Traded", $F61="Equity - Private"), IF($A61&lt;&gt;"",IF(IFERROR('6. Position (at entry)'!U61,"")="", "Mandatory: Tab 6",IFERROR('6. Position (at entry)'!U61,"")),""), IF($A61&lt;&gt;"",IF(IFERROR('6. Position (at entry)'!U61,"")="", "",IFERROR('6. Position (at entry)'!U61,"")),""))</f>
        <v/>
      </c>
      <c r="DU61" s="16" t="str">
        <f>IF(OR($F61="Equity - Publicly Traded", $F61="Equity - Private"), IF($A61&lt;&gt;"",IF(IFERROR('6. Position (at entry)'!V61,"")="", "",IFERROR('6. Position (at entry)'!V61,"")),""), IF($A61&lt;&gt;"",IF(IFERROR('6. Position (at entry)'!V61,"")="", "",IFERROR('6. Position (at entry)'!V61,"")),""))</f>
        <v/>
      </c>
      <c r="DV61" s="239" t="str">
        <f>IF(OR($F61="Equity - Publicly Traded", $F61="Equity - Private"), IF($A61&lt;&gt;"",IF(IFERROR('6. Position (at entry)'!W61,"")="", "",IFERROR('6. Position (at entry)'!W61,"")),""), IF($A61&lt;&gt;"",IF(IFERROR('6. Position (at entry)'!W61,"")="", "",IFERROR('6. Position (at entry)'!W61,"")),""))</f>
        <v/>
      </c>
      <c r="DW61" s="239" t="str">
        <f>IF(OR($F61="Equity - Publicly Traded", $F61="Equity - Private"), IF($A61&lt;&gt;"",IF(IFERROR('6. Position (at entry)'!X61,"")="", "",IFERROR('6. Position (at entry)'!X61,"")),""), IF($A61&lt;&gt;"",IF(IFERROR('6. Position (at entry)'!X61,"")="", "",IFERROR('6. Position (at entry)'!X61,"")),""))</f>
        <v/>
      </c>
      <c r="DX61" s="239" t="str">
        <f>IF(OR($F61="Equity - Publicly Traded", $F61="Equity - Private"), IF($A61&lt;&gt;"",IF(IFERROR('6. Position (at entry)'!Y61,"")="", "",IFERROR('6. Position (at entry)'!Y61,"")),""), IF($A61&lt;&gt;"",IF(IFERROR('6. Position (at entry)'!Y61,"")="", "",IFERROR('6. Position (at entry)'!Y61,"")),""))</f>
        <v/>
      </c>
      <c r="DY61" s="360" t="str">
        <f>IF($A61&lt;&gt;"",IF(IFERROR('6. Position (at entry)'!Z61,"")="", "",IFERROR('6. Position (at entry)'!Z61,"")),"")</f>
        <v/>
      </c>
      <c r="DZ61" s="76" t="str">
        <f>IF($A61&lt;&gt;"",IF(IFERROR('6. Position (at entry)'!AA61,"")="", "",IFERROR('6. Position (at entry)'!AA61,"")),"")</f>
        <v/>
      </c>
      <c r="EA61" s="76" t="str">
        <f>IF($A61&lt;&gt;"",IF(IFERROR('6. Position (at entry)'!AB61,"")="", "",IFERROR('6. Position (at entry)'!AB61,"")),"")</f>
        <v/>
      </c>
      <c r="EB61" s="78" t="str">
        <f>IF($A61&lt;&gt;"",IF(IFERROR('6. Position (at entry)'!AC61,"")="", "",IFERROR('6. Position (at entry)'!AC61,"")),"")</f>
        <v/>
      </c>
      <c r="EC61" s="78" t="str">
        <f>IF($A61&lt;&gt;"",IF(IFERROR('6. Position (at entry)'!AD61,"")="", "",IFERROR('6. Position (at entry)'!AD61,"")),"")</f>
        <v/>
      </c>
      <c r="ED61" s="226" t="str">
        <f>IF($A61&lt;&gt;"",IF(IFERROR('6. Position (at entry)'!AE61,"")="", "",IFERROR('6. Position (at entry)'!AE61,"")),"")</f>
        <v/>
      </c>
      <c r="EE61" s="80" t="str">
        <f>IF($A61&lt;&gt;"",IF(IFERROR('6. Position (at entry)'!AF61,"")="", "",IFERROR('6. Position (at entry)'!AF61,"")),"")</f>
        <v/>
      </c>
      <c r="EF61" s="80" t="str">
        <f>IF($A61&lt;&gt;"",IF(IFERROR('6. Position (at entry)'!AG61,"")="", "",IFERROR('6. Position (at entry)'!AG61,"")),"")</f>
        <v/>
      </c>
      <c r="EG61" s="80" t="str">
        <f>IF($A61&lt;&gt;"",IF(IFERROR('6. Position (at entry)'!AH61,"")="", "",IFERROR('6. Position (at entry)'!AH61,"")),"")</f>
        <v/>
      </c>
      <c r="EH61" s="360" t="str">
        <f>IF($A61&lt;&gt;"",IF(IFERROR('6. Position (at entry)'!AI61,"")="", "",IFERROR('6. Position (at entry)'!AI61,"")),"")</f>
        <v/>
      </c>
    </row>
    <row r="62" spans="1:138" ht="15" customHeight="1" x14ac:dyDescent="0.2">
      <c r="A62" s="16" t="str">
        <f>IF(ISBLANK('6. Position (at entry)'!A62), "", '6. Position (at entry)'!A62)</f>
        <v/>
      </c>
      <c r="B62" s="347" t="str">
        <f>IF($A62&lt;&gt;"",IF(IFERROR('6. Position (at entry)'!B62,"")="", "Mandatory: Tab 6",IFERROR('6. Position (at entry)'!B62,"")),"")</f>
        <v/>
      </c>
      <c r="C62" s="16" t="str">
        <f>IF($A62&lt;&gt;"",IF(IFERROR(VLOOKUP($A62, '4. Company (at entry)'!$1:$1048576,2,FALSE),"")="","Mandatory: Tab 4",IFERROR(VLOOKUP($A62, '4. Company (at entry)'!$1:$1048576,2,FALSE),"")), "")</f>
        <v/>
      </c>
      <c r="D62" s="16" t="str">
        <f>IF($A62&lt;&gt;"",IF(IFERROR('7. Position (current_at exit)'!D62,"")="", "Mandatory: Tab 7",IFERROR('7. Position (current_at exit)'!D62,"")),"")</f>
        <v/>
      </c>
      <c r="E62" s="16" t="str">
        <f>IF($A62&lt;&gt;"",IF(IFERROR('7. Position (current_at exit)'!E62,"")="", "Mandatory: Tab 7",IFERROR('7. Position (current_at exit)'!E62,"")),"")</f>
        <v/>
      </c>
      <c r="F62" s="16" t="str">
        <f>IF($A62&lt;&gt;"",IF(IFERROR('6. Position (at entry)'!D62,"")="", "Mandatory: Tab 6",IFERROR('6. Position (at entry)'!D62,"")),"")</f>
        <v/>
      </c>
      <c r="G62" s="16" t="str">
        <f>IF($A62&lt;&gt;"",IF(IFERROR('6. Position (at entry)'!E62,"")="", "Mandatory: Tab 6",IFERROR('6. Position (at entry)'!E62,"")),"")</f>
        <v/>
      </c>
      <c r="H62" s="16" t="str">
        <f>IF($A62&lt;&gt;"",IF(IFERROR('6. Position (at entry)'!F62,"")="", "Mandatory: Tab 6",IFERROR('6. Position (at entry)'!F62,"")),"")</f>
        <v/>
      </c>
      <c r="I62" s="16" t="str">
        <f>IF($A62&lt;&gt;"",IF(IFERROR('6. Position (at entry)'!G62,"")="", "Mandatory: Tab 6",IFERROR('6. Position (at entry)'!G62,"")),"")</f>
        <v/>
      </c>
      <c r="J62" s="16" t="str">
        <f>IF($A62&lt;&gt;"",IF(IFERROR('6. Position (at entry)'!H62,"")="", "Mandatory: Tab 6",IFERROR('6. Position (at entry)'!H62,"")),"")</f>
        <v/>
      </c>
      <c r="K62" s="159" t="str">
        <f>IF($A62&lt;&gt;"",IF(IFERROR('6. Position (at entry)'!I62,"")="", "Mandatory: Tab 6",IFERROR('6. Position (at entry)'!I62,"")),"")</f>
        <v/>
      </c>
      <c r="L62" s="16" t="str">
        <f>IF($A62&lt;&gt;"",IF(IFERROR('6. Position (at entry)'!J62,"")="", "Mandatory: Tab 6",IFERROR('6. Position (at entry)'!J62,"")),"")</f>
        <v/>
      </c>
      <c r="M62" s="16" t="str">
        <f>IF($A62&lt;&gt;"",IF(IFERROR('6. Position (at entry)'!K62,"")="", "Mandatory: Tab 6",IFERROR('6. Position (at entry)'!K62,"")),"")</f>
        <v/>
      </c>
      <c r="N62" s="16" t="str">
        <f>IF($A62&lt;&gt;"",IF(IFERROR('6. Position (at entry)'!L62,"")="", "",IFERROR('6. Position (at entry)'!L62,"")),"")</f>
        <v/>
      </c>
      <c r="O62" s="360" t="str">
        <f>IF($A62&lt;&gt;"",IF(IFERROR('6. Position (at entry)'!M62,"")="", "",IFERROR('6. Position (at entry)'!M62,"")),"")</f>
        <v/>
      </c>
      <c r="P62" s="16" t="str">
        <f>IF($A62&lt;&gt;"",IF(IFERROR(VLOOKUP($A62,'5. Company (current_at exit)'!$1:$1048576,3,FALSE),"")="","",IFERROR(VLOOKUP($A62,'5. Company (current_at exit)'!$1:$1048576,3,FALSE),"")), "")</f>
        <v/>
      </c>
      <c r="Q62" s="16" t="str">
        <f>IF($A62&lt;&gt;"",IF(IFERROR(VLOOKUP($A62,'5. Company (current_at exit)'!$1:$1048576,4,FALSE),"")="","",IFERROR(VLOOKUP($A62,'5. Company (current_at exit)'!$1:$1048576,4,FALSE),"")), "")</f>
        <v/>
      </c>
      <c r="R62" s="16" t="str">
        <f>IF($A62&lt;&gt;"",IF(IFERROR(VLOOKUP($A62,'5. Company (current_at exit)'!$1:$1048576,5,FALSE),"")="","",IFERROR(VLOOKUP($A62,'5. Company (current_at exit)'!$1:$1048576,5,FALSE),"")), "")</f>
        <v/>
      </c>
      <c r="S62" s="16" t="str">
        <f>IF($A62&lt;&gt;"",IF(IFERROR(VLOOKUP($A62,'5. Company (current_at exit)'!$1:$1048576,6,FALSE),"")="","",IFERROR(VLOOKUP($A62,'5. Company (current_at exit)'!$1:$1048576,6,FALSE),"")), "")</f>
        <v/>
      </c>
      <c r="T62" s="16" t="str">
        <f>IF($A62&lt;&gt;"",IF(IFERROR(VLOOKUP($A62,'5. Company (current_at exit)'!$1:$1048576,7,FALSE),"")="","Mandatory: Tab 5",IFERROR(VLOOKUP($A62,'5. Company (current_at exit)'!$1:$1048576,7,FALSE),"")), "")</f>
        <v/>
      </c>
      <c r="U62" s="72" t="str">
        <f>IF($A62&lt;&gt;"",IF(IFERROR(VLOOKUP($A62,'5. Company (current_at exit)'!$1:$1048576,8,FALSE),"")="","Mandatory: Tab 5",IFERROR(VLOOKUP($A62,'5. Company (current_at exit)'!$1:$1048576,8,FALSE),"")), "")</f>
        <v/>
      </c>
      <c r="V62" s="16" t="str">
        <f>IF($A62&lt;&gt;"",IF(IFERROR(VLOOKUP($A62,'5. Company (current_at exit)'!$1:$1048576,9,FALSE),"")="","",IFERROR(VLOOKUP($A62,'5. Company (current_at exit)'!$1:$1048576,9,FALSE),"")), "")</f>
        <v/>
      </c>
      <c r="W62" s="16" t="str">
        <f>IF($A62&lt;&gt;"",IF(IFERROR(VLOOKUP($A62,'5. Company (current_at exit)'!$1:$1048576,10,FALSE),"")="","Mandatory: Tab 5",IFERROR(VLOOKUP($A62,'5. Company (current_at exit)'!$1:$1048576,10,FALSE),"")), "")</f>
        <v/>
      </c>
      <c r="X62" s="73" t="str">
        <f>IF($A62&lt;&gt;"",IF(IFERROR(VLOOKUP($A62,'5. Company (current_at exit)'!$1:$1048576,11,FALSE),"")="","Mandatory: Tab 5",IFERROR(VLOOKUP($A62,'5. Company (current_at exit)'!$1:$1048576,11,FALSE),"")), "")</f>
        <v/>
      </c>
      <c r="Y62" s="73" t="str">
        <f>IF($A62&lt;&gt;"",IF(IFERROR(VLOOKUP($A62,'5. Company (current_at exit)'!$1:$1048576,12,FALSE),"")="","",IFERROR(VLOOKUP($A62,'5. Company (current_at exit)'!$1:$1048576,12,FALSE),"")), "")</f>
        <v/>
      </c>
      <c r="Z62" s="73" t="str">
        <f>IF($A62&lt;&gt;"",IF(IFERROR(VLOOKUP($A62,'5. Company (current_at exit)'!$1:$1048576,13,FALSE),"")="","",IFERROR(VLOOKUP($A62,'5. Company (current_at exit)'!$1:$1048576,13,FALSE),"")), "")</f>
        <v/>
      </c>
      <c r="AA62" s="16" t="str">
        <f>IF($A62&lt;&gt;"",IF(IFERROR(VLOOKUP($A62,'5. Company (current_at exit)'!$1:$1048576,14,FALSE),"")="","Mandatory: Tab 5",IFERROR(VLOOKUP($A62,'5. Company (current_at exit)'!$1:$1048576,14,FALSE),"")), "")</f>
        <v/>
      </c>
      <c r="AB62" s="16" t="str">
        <f>IF($A62&lt;&gt;"",IF(IFERROR(VLOOKUP($A62,'5. Company (current_at exit)'!$1:$1048576,15,FALSE),"")="","Mandatory: Tab 5",IFERROR(VLOOKUP($A62,'5. Company (current_at exit)'!$1:$1048576,15,FALSE),"")), "")</f>
        <v/>
      </c>
      <c r="AC62" s="76" t="str">
        <f>IF($A62&lt;&gt;"",IF(IFERROR(VLOOKUP($A62,'5. Company (current_at exit)'!$1:$1048576,16,FALSE),"")="","",IFERROR(VLOOKUP($A62,'5. Company (current_at exit)'!$1:$1048576,16,FALSE),"")), "")</f>
        <v/>
      </c>
      <c r="AD62" s="16" t="str">
        <f>IF($A62&lt;&gt;"",IF(IFERROR(VLOOKUP($A62,'5. Company (current_at exit)'!$1:$1048576,17,FALSE),"")="","",IFERROR(VLOOKUP($A62,'5. Company (current_at exit)'!$1:$1048576,17,FALSE),"")), "")</f>
        <v/>
      </c>
      <c r="AE62" s="401" t="str">
        <f>IF($A62&lt;&gt;"",IF(IFERROR(VLOOKUP($A62,'5. Company (current_at exit)'!$1:$1048576,18,FALSE),"")="","",IFERROR(VLOOKUP($A62,'5. Company (current_at exit)'!$1:$1048576,18,FALSE),"")), "")</f>
        <v/>
      </c>
      <c r="AF62" s="16" t="str">
        <f>IF($A62&lt;&gt;"",IF(IFERROR(VLOOKUP($A62,'5. Company (current_at exit)'!$1:$1048576,19,FALSE),"")="","Mandatory: Tab 5",IFERROR(VLOOKUP($A62,'5. Company (current_at exit)'!$1:$1048576,19,FALSE),"")), "")</f>
        <v/>
      </c>
      <c r="AG62" s="159" t="str">
        <f>IF($AF62="Yes",IF($A62&lt;&gt;"",IF(IFERROR(VLOOKUP($A62,'5. Company (current_at exit)'!$1:$1048576,20,FALSE),"")="","Mandatory: Tab 5",IFERROR(VLOOKUP($A62,'5. Company (current_at exit)'!$1:$1048576,20,FALSE),"")), ""),IF($A62&lt;&gt;"",IF(IFERROR(VLOOKUP($A62,'5. Company (current_at exit)'!$1:$1048576,20,FALSE),"")="","",IFERROR(VLOOKUP($A62,'5. Company (current_at exit)'!$1:$1048576,20,FALSE),"")), ""))</f>
        <v/>
      </c>
      <c r="AH62" s="159" t="str">
        <f>IF($AF62="Yes",IF($A62&lt;&gt;"",IF(IFERROR(VLOOKUP($A62,'5. Company (current_at exit)'!$1:$1048576,21,FALSE),"")="","Mandatory: Tab 5",IFERROR(VLOOKUP($A62,'5. Company (current_at exit)'!$1:$1048576,21,FALSE),"")), ""),IF($A62&lt;&gt;"",IF(IFERROR(VLOOKUP($A62,'5. Company (current_at exit)'!$1:$1048576,21,FALSE),"")="","",IFERROR(VLOOKUP($A62,'5. Company (current_at exit)'!$1:$1048576,21,FALSE),"")), ""))</f>
        <v/>
      </c>
      <c r="AI62" s="69" t="str">
        <f>IF($AF62="Yes",IF($A62&lt;&gt;"",IF(IFERROR(VLOOKUP($A62,'5. Company (current_at exit)'!$1:$1048576,22,FALSE),"")="","Mandatory: Tab 5",IFERROR(VLOOKUP($A62,'5. Company (current_at exit)'!$1:$1048576,22,FALSE),"")), ""),IF($A62&lt;&gt;"",IF(IFERROR(VLOOKUP($A62,'5. Company (current_at exit)'!$1:$1048576,22,FALSE),"")="","",IFERROR(VLOOKUP($A62,'5. Company (current_at exit)'!$1:$1048576,22,FALSE),"")), ""))</f>
        <v/>
      </c>
      <c r="AJ62" s="69" t="str">
        <f>IF($AF62="Yes",IF($A62&lt;&gt;"",IF(IFERROR(VLOOKUP($A62,'5. Company (current_at exit)'!$1:$1048576,23,FALSE),"")="","Mandatory: Tab 5",IFERROR(VLOOKUP($A62,'5. Company (current_at exit)'!$1:$1048576,23,FALSE),"")), ""),IF($A62&lt;&gt;"",IF(IFERROR(VLOOKUP($A62,'5. Company (current_at exit)'!$1:$1048576,23,FALSE),"")="","",IFERROR(VLOOKUP($A62,'5. Company (current_at exit)'!$1:$1048576,23,FALSE),"")), ""))</f>
        <v/>
      </c>
      <c r="AK62" s="159" t="str">
        <f>IF($AF62="Yes",IF($A62&lt;&gt;"",IF(IFERROR(VLOOKUP($A62,'5. Company (current_at exit)'!$1:$1048576,24,FALSE),"")="","",IFERROR(VLOOKUP($A62,'5. Company (current_at exit)'!$1:$1048576,24,FALSE),"")), ""),IF($A62&lt;&gt;"",IF(IFERROR(VLOOKUP($A62,'5. Company (current_at exit)'!$1:$1048576,24,FALSE),"")="","",IFERROR(VLOOKUP($A62,'5. Company (current_at exit)'!$1:$1048576,24,FALSE),"")), ""))</f>
        <v/>
      </c>
      <c r="AL62" s="403" t="str">
        <f>IF($A62&lt;&gt;"",IF(IFERROR(VLOOKUP($A62,'5. Company (current_at exit)'!$1:$1048576,25,FALSE),"")="","",IFERROR(VLOOKUP($A62,'5. Company (current_at exit)'!$1:$1048576,25,FALSE),"")), "")</f>
        <v/>
      </c>
      <c r="AM62" s="17" t="str">
        <f>IF($A62&lt;&gt;"",IF(IFERROR(VLOOKUP($A62,'5. Company (current_at exit)'!$1:$1048576,26,FALSE),"")="","Mandatory: Tab 5",IFERROR(VLOOKUP($A62,'5. Company (current_at exit)'!$1:$1048576,26,FALSE),"")), "")</f>
        <v/>
      </c>
      <c r="AN62" s="17" t="str">
        <f>IF($A62&lt;&gt;"",IF(IFERROR(VLOOKUP($A62,'5. Company (current_at exit)'!$1:$1048576,27,FALSE),"")="","Mandatory: Tab 5",IFERROR(VLOOKUP($A62,'5. Company (current_at exit)'!$1:$1048576,27,FALSE),"")), "")</f>
        <v/>
      </c>
      <c r="AO62" s="17" t="str">
        <f>IF($A62&lt;&gt;"",IF(IFERROR(VLOOKUP($A62,'5. Company (current_at exit)'!$1:$1048576,28,FALSE),"")="","Mandatory: Tab 5",IFERROR(VLOOKUP($A62,'5. Company (current_at exit)'!$1:$1048576,28,FALSE),"")), "")</f>
        <v/>
      </c>
      <c r="AP62" s="17" t="str">
        <f>IF($A62&lt;&gt;"",IF(IFERROR(VLOOKUP($A62,'5. Company (current_at exit)'!$1:$1048576,29,FALSE),"")="","Mandatory: Tab 5",IFERROR(VLOOKUP($A62,'5. Company (current_at exit)'!$1:$1048576,29,FALSE),"")), "")</f>
        <v/>
      </c>
      <c r="AQ62" s="17" t="str">
        <f>IF($A62&lt;&gt;"",IF(IFERROR(VLOOKUP($A62,'5. Company (current_at exit)'!$1:$1048576,30,FALSE),"")="","Mandatory: Tab 5",IFERROR(VLOOKUP($A62,'5. Company (current_at exit)'!$1:$1048576,30,FALSE),"")), "")</f>
        <v/>
      </c>
      <c r="AR62" s="17" t="str">
        <f>IF($A62&lt;&gt;"",IF(IFERROR(VLOOKUP($A62,'5. Company (current_at exit)'!$1:$1048576,31,FALSE),"")="","Mandatory: Tab 5",IFERROR(VLOOKUP($A62,'5. Company (current_at exit)'!$1:$1048576,31,FALSE),"")), "")</f>
        <v/>
      </c>
      <c r="AS62" s="17" t="str">
        <f>IF($A62&lt;&gt;"",IF(IFERROR(VLOOKUP($A62,'5. Company (current_at exit)'!$1:$1048576,32,FALSE),"")="","Mandatory: Tab 5",IFERROR(VLOOKUP($A62,'5. Company (current_at exit)'!$1:$1048576,32,FALSE),"")), "")</f>
        <v/>
      </c>
      <c r="AT62" s="17" t="str">
        <f>IF($A62&lt;&gt;"",IF(IFERROR(VLOOKUP($A62,'5. Company (current_at exit)'!$1:$1048576,33,FALSE),"")="","Mandatory: Tab 5",IFERROR(VLOOKUP($A62,'5. Company (current_at exit)'!$1:$1048576,33,FALSE),"")), "")</f>
        <v/>
      </c>
      <c r="AU62" s="17" t="str">
        <f>IF($A62&lt;&gt;"",IF(IFERROR(VLOOKUP($A62,'5. Company (current_at exit)'!$1:$1048576,34,FALSE),"")="","",IFERROR(VLOOKUP($A62,'5. Company (current_at exit)'!$1:$1048576,34,FALSE),"")), "")</f>
        <v/>
      </c>
      <c r="AV62" s="241" t="str">
        <f>IF($A62&lt;&gt;"",IF(IFERROR(VLOOKUP($A62,'5. Company (current_at exit)'!$1:$1048576,35,FALSE),"")="","",IFERROR(VLOOKUP($A62,'5. Company (current_at exit)'!$1:$1048576,35,FALSE),"")), "")</f>
        <v/>
      </c>
      <c r="AW62" s="17" t="str">
        <f>IF($D62="Fully Exited",IF($A62&lt;&gt;"",IF(IFERROR(VLOOKUP($A62,'5. Company (current_at exit)'!$1:$1048576,36,FALSE),"")="","",IFERROR(VLOOKUP($A62,'5. Company (current_at exit)'!$1:$1048576,36,FALSE),"")), ""),IF($A62&lt;&gt;"",IF(IFERROR(VLOOKUP($A62,'5. Company (current_at exit)'!$1:$1048576,36,FALSE),"")="","",IFERROR(VLOOKUP($A62,'5. Company (current_at exit)'!$1:$1048576,36,FALSE),"")), ""))</f>
        <v/>
      </c>
      <c r="AX62" s="239" t="str">
        <f>IF($A62&lt;&gt;"",IF(IFERROR(VLOOKUP($A62,'5. Company (current_at exit)'!$1:$1048576,37,FALSE),"")="","",IFERROR(VLOOKUP($A62,'5. Company (current_at exit)'!$1:$1048576,37,FALSE),"")), "")</f>
        <v/>
      </c>
      <c r="AY62" s="204" t="str">
        <f>IF($A62&lt;&gt;"",IF(IFERROR(VLOOKUP($A62,'5. Company (current_at exit)'!$1:$1048576,38,FALSE),"")="","",IFERROR(VLOOKUP($A62,'5. Company (current_at exit)'!$1:$1048576,38,FALSE),"")), "")</f>
        <v/>
      </c>
      <c r="AZ62" s="244" t="str">
        <f>IF($A62&lt;&gt;"",IF(IFERROR(VLOOKUP($A62,'5. Company (current_at exit)'!$1:$1048576,39,FALSE),"")="","",IFERROR(VLOOKUP($A62,'5. Company (current_at exit)'!$1:$1048576,39,FALSE),"")), "")</f>
        <v/>
      </c>
      <c r="BA62" s="244" t="str">
        <f>IF($A62&lt;&gt;"",IF(IFERROR(VLOOKUP($A62,'5. Company (current_at exit)'!$1:$1048576,40,FALSE),"")="","",IFERROR(VLOOKUP($A62,'5. Company (current_at exit)'!$1:$1048576,40,FALSE),"")), "")</f>
        <v/>
      </c>
      <c r="BB62" s="244" t="str">
        <f>IF($A62&lt;&gt;"",IF(IFERROR(VLOOKUP($A62,'5. Company (current_at exit)'!$1:$1048576,41,FALSE),"")="","",IFERROR(VLOOKUP($A62,'5. Company (current_at exit)'!$1:$1048576,41,FALSE),"")), "")</f>
        <v/>
      </c>
      <c r="BC62" s="76" t="str">
        <f>IF($A62&lt;&gt;"",IF(IFERROR(VLOOKUP($A62,'5. Company (current_at exit)'!$1:$1048576,42,FALSE),"")="","",IFERROR(VLOOKUP($A62,'5. Company (current_at exit)'!$1:$1048576,42,FALSE),"")), "")</f>
        <v/>
      </c>
      <c r="BD62" s="76" t="str">
        <f>IF($A62&lt;&gt;"",IF(IFERROR(VLOOKUP($A62,'5. Company (current_at exit)'!$1:$1048576,43,FALSE),"")="","",IFERROR(VLOOKUP($A62,'5. Company (current_at exit)'!$1:$1048576,43,FALSE),"")), "")</f>
        <v/>
      </c>
      <c r="BE62" s="239" t="str">
        <f>IF($A62&lt;&gt;"",IF(IFERROR(VLOOKUP($A62,'5. Company (current_at exit)'!$1:$1048576,44,FALSE),"")="","",IFERROR(VLOOKUP($A62,'5. Company (current_at exit)'!$1:$1048576,44,FALSE),"")), "")</f>
        <v/>
      </c>
      <c r="BF62" s="239" t="str">
        <f>IF($A62&lt;&gt;"",IF(IFERROR(VLOOKUP($A62,'5. Company (current_at exit)'!$1:$1048576,45,FALSE),"")="","",IFERROR(VLOOKUP($A62,'5. Company (current_at exit)'!$1:$1048576,45,FALSE),"")), "")</f>
        <v/>
      </c>
      <c r="BG62" s="239" t="str">
        <f>IF($A62&lt;&gt;"",IF(IFERROR(VLOOKUP($A62,'5. Company (current_at exit)'!$1:$1048576,46,FALSE),"")="","",IFERROR(VLOOKUP($A62,'5. Company (current_at exit)'!$1:$1048576,46,FALSE),"")), "")</f>
        <v/>
      </c>
      <c r="BH62" s="239" t="str">
        <f>IF($A62&lt;&gt;"",IF(IFERROR(VLOOKUP($A62,'5. Company (current_at exit)'!$1:$1048576,47,FALSE),"")="","",IFERROR(VLOOKUP($A62,'5. Company (current_at exit)'!$1:$1048576,47,FALSE),"")), "")</f>
        <v/>
      </c>
      <c r="BI62" s="239" t="str">
        <f>IF($A62&lt;&gt;"",IF(IFERROR(VLOOKUP($A62,'5. Company (current_at exit)'!$1:$1048576,48,FALSE),"")="","",IFERROR(VLOOKUP($A62,'5. Company (current_at exit)'!$1:$1048576,48,FALSE),"")), "")</f>
        <v/>
      </c>
      <c r="BJ62" s="360" t="str">
        <f>IF($A62&lt;&gt;"",IF(IFERROR(VLOOKUP($A62,'5. Company (current_at exit)'!$1:$1048576,49,FALSE),"")="","",IFERROR(VLOOKUP($A62,'5. Company (current_at exit)'!$1:$1048576,49,FALSE),"")), "")</f>
        <v/>
      </c>
      <c r="BK62" s="76" t="str">
        <f>IF($A62&lt;&gt;"",IF(IFERROR(VLOOKUP($A62,'5. Company (current_at exit)'!$1:$1048576,50,FALSE),"")="","Mandatory: Tab 5",IFERROR(VLOOKUP($A62,'5. Company (current_at exit)'!$1:$1048576,50,FALSE),"")), "")</f>
        <v/>
      </c>
      <c r="BL62" s="483" t="str">
        <f>IF($A62&lt;&gt;"",IF(IFERROR(VLOOKUP($A62,'5. Company (current_at exit)'!$1:$1048576,51,FALSE),"")="","Mandatory: Tab 5",IFERROR(VLOOKUP($A62,'5. Company (current_at exit)'!$1:$1048576,51,FALSE),"")), "")</f>
        <v/>
      </c>
      <c r="BM62" s="483" t="str">
        <f>IF($A62&lt;&gt;"",IF(IFERROR(VLOOKUP($A62,'5. Company (current_at exit)'!$1:$1048576,52,FALSE),"")="","Mandatory: Tab 5",IFERROR(VLOOKUP($A62,'5. Company (current_at exit)'!$1:$1048576,52,FALSE),"")), "")</f>
        <v/>
      </c>
      <c r="BN62" s="483" t="str">
        <f>IF($A62&lt;&gt;"",IF(IFERROR(VLOOKUP($A62,'5. Company (current_at exit)'!$1:$1048576,53,FALSE),"")="","Mandatory: Tab 5",IFERROR(VLOOKUP($A62,'5. Company (current_at exit)'!$1:$1048576,53,FALSE),"")), "")</f>
        <v/>
      </c>
      <c r="BO62" s="360" t="str">
        <f>IF($A62&lt;&gt;"",IF(IFERROR(VLOOKUP($A62,'5. Company (current_at exit)'!$1:$1048576,54,FALSE),"")="","",IFERROR(VLOOKUP($A62,'5. Company (current_at exit)'!$1:$1048576,54,FALSE),"")), "")</f>
        <v/>
      </c>
      <c r="BP62" s="17" t="str">
        <f>IF($A62&lt;&gt;"",IF(IFERROR(VLOOKUP($A62, '4. Company (at entry)'!$1:$1048576,3,FALSE),"")="","Mandatory: Tab 4",IFERROR(VLOOKUP($A62, '4. Company (at entry)'!$1:$1048576,3,FALSE),"")), "")</f>
        <v/>
      </c>
      <c r="BQ62" s="17" t="str">
        <f>IF($A62&lt;&gt;"",IF(IFERROR(VLOOKUP($A62, '4. Company (at entry)'!$1:$1048576,4,FALSE),"")="","Mandatory: Tab 4",IFERROR(VLOOKUP($A62, '4. Company (at entry)'!$1:$1048576,4,FALSE),"")), "")</f>
        <v/>
      </c>
      <c r="BR62" s="17" t="str">
        <f>IF($A62&lt;&gt;"",IF(IFERROR(VLOOKUP($A62, '4. Company (at entry)'!$1:$1048576,5,FALSE),"")="","Mandatory: Tab 4",IFERROR(VLOOKUP($A62, '4. Company (at entry)'!$1:$1048576,5,FALSE),"")), "")</f>
        <v/>
      </c>
      <c r="BS62" s="17" t="str">
        <f>IF($A62&lt;&gt;"",IF(IFERROR(VLOOKUP($A62, '4. Company (at entry)'!$1:$1048576,6,FALSE),"")="","Mandatory: Tab 4",IFERROR(VLOOKUP($A62, '4. Company (at entry)'!$1:$1048576,6,FALSE),"")), "")</f>
        <v/>
      </c>
      <c r="BT62" s="17" t="str">
        <f>IF($A62&lt;&gt;"",IF(IFERROR(VLOOKUP($A62, '4. Company (at entry)'!$1:$1048576,7,FALSE),"")="","Mandatory: Tab 4",IFERROR(VLOOKUP($A62, '4. Company (at entry)'!$1:$1048576,7,FALSE),"")), "")</f>
        <v/>
      </c>
      <c r="BU62" s="17" t="str">
        <f>IF($A62&lt;&gt;"",IF(IFERROR(VLOOKUP($A62, '4. Company (at entry)'!$1:$1048576,8,FALSE),"")="","Mandatory: Tab 4",IFERROR(VLOOKUP($A62, '4. Company (at entry)'!$1:$1048576,8,FALSE),"")), "")</f>
        <v/>
      </c>
      <c r="BV62" s="17" t="str">
        <f>IF($A62&lt;&gt;"",IF(IFERROR(VLOOKUP($A62, '4. Company (at entry)'!$1:$1048576,9,FALSE),"")="","Mandatory: Tab 4",IFERROR(VLOOKUP($A62, '4. Company (at entry)'!$1:$1048576,9,FALSE),"")), "")</f>
        <v/>
      </c>
      <c r="BW62" s="17" t="str">
        <f>IF($A62&lt;&gt;"",IF(IFERROR(VLOOKUP($A62, '4. Company (at entry)'!$1:$1048576,10,FALSE),"")="","",IFERROR(VLOOKUP($A62, '4. Company (at entry)'!$1:$1048576,10,FALSE),"")), "")</f>
        <v/>
      </c>
      <c r="BX62" s="208" t="str">
        <f>IF($A62&lt;&gt;"",IF(IFERROR(VLOOKUP($A62, '4. Company (at entry)'!$1:$1048576,11,FALSE),"")="","",IFERROR(VLOOKUP($A62, '4. Company (at entry)'!$1:$1048576,11,FALSE),"")), "")</f>
        <v/>
      </c>
      <c r="BY62" s="17" t="str">
        <f>IF($A62&lt;&gt;"",IF(IFERROR(VLOOKUP($A62, '4. Company (at entry)'!$1:$1048576,12,FALSE),"")="","",IFERROR(VLOOKUP($A62, '4. Company (at entry)'!$1:$1048576,12,FALSE),"")), "")</f>
        <v/>
      </c>
      <c r="BZ62" s="360" t="str">
        <f>IF($A62&lt;&gt;"",IF(IFERROR(VLOOKUP($A62, '4. Company (at entry)'!$1:$1048576,13,FALSE),"")="","",IFERROR(VLOOKUP($A62, '4. Company (at entry)'!$1:$1048576,13,FALSE),"")), "")</f>
        <v/>
      </c>
      <c r="CA62" s="17" t="str">
        <f>IF($A62&lt;&gt;"",IF(IFERROR('7. Position (current_at exit)'!F62,"")="", "Mandatory: Tab 7",IFERROR('7. Position (current_at exit)'!F62,"")),"")</f>
        <v/>
      </c>
      <c r="CB62" s="17" t="str">
        <f>IF($D62&lt;&gt;"Pending, Subsequently Closed",IF($A62&lt;&gt;"",IF(IFERROR('7. Position (current_at exit)'!G62,"")="", "Mandatory: Tab 7",IFERROR('7. Position (current_at exit)'!G62,"")),""), IF($A62&lt;&gt;"",IF(IFERROR('7. Position (current_at exit)'!G62,"")="", "",IFERROR('7. Position (current_at exit)'!G62,"")),""))</f>
        <v/>
      </c>
      <c r="CC62" s="17" t="str">
        <f>IF($D62&lt;&gt;"Pending, Subsequently Closed",IF($A62&lt;&gt;"",IF(IFERROR('7. Position (current_at exit)'!H62,"")="", "Mandatory: Tab 7",IFERROR('7. Position (current_at exit)'!H62,"")),""), IF($A62&lt;&gt;"",IF(IFERROR('7. Position (current_at exit)'!H62,"")="", "",IFERROR('7. Position (current_at exit)'!H62,"")),""))</f>
        <v/>
      </c>
      <c r="CD62" s="17" t="str">
        <f>IF($D62&lt;&gt;"Pending, Subsequently Closed",IF($A62&lt;&gt;"",IF(IFERROR('7. Position (current_at exit)'!I62,"")="", "Mandatory: Tab 7",IFERROR('7. Position (current_at exit)'!I62,"")),""), IF($A62&lt;&gt;"",IF(IFERROR('7. Position (current_at exit)'!I62,"")="", "",IFERROR('7. Position (current_at exit)'!I62,"")),""))</f>
        <v/>
      </c>
      <c r="CE62" s="17" t="str">
        <f>IF($D62&lt;&gt;"Pending, Subsequently Closed",IF($A62&lt;&gt;"",IF(IFERROR('7. Position (current_at exit)'!J62,"")="", "Mandatory: Tab 7",IFERROR('7. Position (current_at exit)'!J62,"")),""), IF($A62&lt;&gt;"",IF(IFERROR('7. Position (current_at exit)'!J62,"")="", "",IFERROR('7. Position (current_at exit)'!J62,"")),""))</f>
        <v/>
      </c>
      <c r="CF62" s="208" t="str">
        <f>IF($D62&lt;&gt;"Pending, Subsequently Closed",IF($A62&lt;&gt;"",IF(IFERROR('7. Position (current_at exit)'!K62,"")="", "Mandatory: Tab 7",IFERROR('7. Position (current_at exit)'!K62,"")),""), IF($A62&lt;&gt;"",IF(IFERROR('7. Position (current_at exit)'!K62,"")="", "",IFERROR('7. Position (current_at exit)'!K62,"")),""))</f>
        <v/>
      </c>
      <c r="CG62" s="186" t="str">
        <f>IF($D62&lt;&gt;"Pending, Subsequently Closed",IF($A62&lt;&gt;"",IF(IFERROR('7. Position (current_at exit)'!L62,"")="", "Mandatory: Tab 7",IFERROR('7. Position (current_at exit)'!L62,"")),""), IF($A62&lt;&gt;"",IF(IFERROR('7. Position (current_at exit)'!L62,"")="", "",IFERROR('7. Position (current_at exit)'!L62,"")),""))</f>
        <v/>
      </c>
      <c r="CH62" s="186" t="str">
        <f>IF($D62&lt;&gt;"Pending, Subsequently Closed",IF($A62&lt;&gt;"",IF(IFERROR('7. Position (current_at exit)'!M62,"")="", "Mandatory: Tab 7",IFERROR('7. Position (current_at exit)'!M62,"")),""), IF($A62&lt;&gt;"",IF(IFERROR('7. Position (current_at exit)'!M62,"")="", "",IFERROR('7. Position (current_at exit)'!M62,"")),""))</f>
        <v/>
      </c>
      <c r="CI62" s="186" t="str">
        <f>IF($D62&lt;&gt;"Pending, Subsequently Closed",IF($A62&lt;&gt;"",IF(IFERROR('7. Position (current_at exit)'!N62,"")="", "Mandatory: Tab 7",IFERROR('7. Position (current_at exit)'!N62,"")),""), IF($A62&lt;&gt;"",IF(IFERROR('7. Position (current_at exit)'!N62,"")="", "",IFERROR('7. Position (current_at exit)'!N62,"")),""))</f>
        <v/>
      </c>
      <c r="CJ62" s="408" t="str">
        <f>IF($D62&lt;&gt;"Pending, Subsequently Closed",IF($A62&lt;&gt;"",IF(IFERROR('7. Position (current_at exit)'!O62,"")="", "Mandatory: Tab 7",IFERROR('7. Position (current_at exit)'!O62,"")),""), IF($A62&lt;&gt;"",IF(IFERROR('7. Position (current_at exit)'!O62,"")="", "",IFERROR('7. Position (current_at exit)'!O62,"")),""))</f>
        <v/>
      </c>
      <c r="CK62" s="408" t="str">
        <f>IF($D62&lt;&gt;"Pending, Subsequently Closed",IF($A62&lt;&gt;"",IF(IFERROR('7. Position (current_at exit)'!P62,"")="", "Mandatory: Tab 7",IFERROR('7. Position (current_at exit)'!P62,"")),""), IF($A62&lt;&gt;"",IF(IFERROR('7. Position (current_at exit)'!P62,"")="", "",IFERROR('7. Position (current_at exit)'!P62,"")),""))</f>
        <v/>
      </c>
      <c r="CL62" s="360" t="str">
        <f>IF($A62&lt;&gt;"",IF(IFERROR('7. Position (current_at exit)'!Q62,"")="", "",IFERROR('7. Position (current_at exit)'!Q62,"")),"")</f>
        <v/>
      </c>
      <c r="CM62" s="18" t="str">
        <f>IF($F62&lt;&gt;"Debt",IF($A62&lt;&gt;"",IF(IFERROR('7. Position (current_at exit)'!R62,"")="", "Mandatory: Tab 7",IFERROR('7. Position (current_at exit)'!R62,"")),""), IF($A62&lt;&gt;"",IF(IFERROR('7. Position (current_at exit)'!R62,"")="", "",IFERROR('7. Position (current_at exit)'!R62,"")),""))</f>
        <v/>
      </c>
      <c r="CN62" s="18" t="str">
        <f>IF($F62&lt;&gt;"Debt",IF($A62&lt;&gt;"",IF(IFERROR('7. Position (current_at exit)'!S62,"")="", "Mandatory: Tab 7",IFERROR('7. Position (current_at exit)'!S62,"")),""), IF($A62&lt;&gt;"",IF(IFERROR('7. Position (current_at exit)'!S62,"")="", "",IFERROR('7. Position (current_at exit)'!S62,"")),""))</f>
        <v/>
      </c>
      <c r="CO62" s="17" t="str">
        <f>IF($F62&lt;&gt;"Debt",IF($A62&lt;&gt;"",IF(IFERROR('7. Position (current_at exit)'!T62,"")="", "Mandatory: Tab 7",IFERROR('7. Position (current_at exit)'!T62,"")),""), IF($A62&lt;&gt;"",IF(IFERROR('7. Position (current_at exit)'!T62,"")="", "",IFERROR('7. Position (current_at exit)'!T62,"")),""))</f>
        <v/>
      </c>
      <c r="CP62" s="17" t="str">
        <f>IF($A62&lt;&gt;"",IF(IFERROR('7. Position (current_at exit)'!U62,"")="", "Mandatory: Tab 7",IFERROR('7. Position (current_at exit)'!U62,"")),"")</f>
        <v/>
      </c>
      <c r="CQ62" s="17" t="str">
        <f>IF($F62&lt;&gt;"Debt",IF($A62&lt;&gt;"",IF(IFERROR('7. Position (current_at exit)'!V62,"")="", "Mandatory: Tab 7",IFERROR('7. Position (current_at exit)'!V62,"")),""), IF($A62&lt;&gt;"",IF(IFERROR('7. Position (current_at exit)'!V62,"")="", "",IFERROR('7. Position (current_at exit)'!V62,"")),""))</f>
        <v/>
      </c>
      <c r="CR62" s="16" t="str">
        <f>IF($F62&lt;&gt;"Debt",IF($A62&lt;&gt;"",IF(IFERROR('7. Position (current_at exit)'!W62,"")="", "",IFERROR('7. Position (current_at exit)'!W62,"")),""), IF($A62&lt;&gt;"",IF(IFERROR('7. Position (current_at exit)'!W62,"")="", "",IFERROR('7. Position (current_at exit)'!W62,"")),""))</f>
        <v/>
      </c>
      <c r="CS62" s="80" t="str">
        <f>IF($A62&lt;&gt;"",IF(IFERROR('7. Position (current_at exit)'!X62,"")="", "",IFERROR('7. Position (current_at exit)'!X62,"")),"")</f>
        <v/>
      </c>
      <c r="CT62" s="360" t="str">
        <f>IF($A62&lt;&gt;"",IF(IFERROR('7. Position (current_at exit)'!Y62,"")="", "",IFERROR('7. Position (current_at exit)'!Y62,"")),"")</f>
        <v/>
      </c>
      <c r="CU62" s="159" t="str">
        <f>IF(OR($D62="Fully Exited, No Escrow", $D62="Fully Exited, Escrow Pending", $D62="Fully Exited, Subsequently Closed"), IF($A62&lt;&gt;"",IF(IFERROR('7. Position (current_at exit)'!Z62,"")="", "Mandatory: Tab 7",IFERROR('7. Position (current_at exit)'!Z62,"")),""), IF($A62&lt;&gt;"",IF(IFERROR('7. Position (current_at exit)'!Z62,"")="", "",IFERROR('7. Position (current_at exit)'!Z62,"")),""))</f>
        <v/>
      </c>
      <c r="CV62" s="159" t="str">
        <f>IF(OR($D62="Fully Exited, No Escrow", $D62="Fully Exited, Escrow Pending", $D62="Fully Exited, Subsequently Closed"), IF($A62&lt;&gt;"",IF(IFERROR('7. Position (current_at exit)'!AA62,"")="", "Mandatory: Tab 7",IFERROR('7. Position (current_at exit)'!AA62,"")),""), IF($A62&lt;&gt;"",IF(IFERROR('7. Position (current_at exit)'!AA62,"")="", "",IFERROR('7. Position (current_at exit)'!AA62,"")),""))</f>
        <v/>
      </c>
      <c r="CW62" s="16" t="str">
        <f>IF($D62="Fully Exited",IF($A62&lt;&gt;"",IF(IFERROR('7. Position (current_at exit)'!AB62,"")="", "",IFERROR('7. Position (current_at exit)'!AB62,"")),""), IF($A62&lt;&gt;"",IF(IFERROR('7. Position (current_at exit)'!AB62,"")="", "",IFERROR('7. Position (current_at exit)'!AB62,"")),""))</f>
        <v/>
      </c>
      <c r="CX62" s="360" t="str">
        <f>IF($A62&lt;&gt;"",IF(IFERROR('7. Position (current_at exit)'!AC62,"")="", "",IFERROR('7. Position (current_at exit)'!AC62,"")),"")</f>
        <v/>
      </c>
      <c r="CY62" s="16" t="str">
        <f>IF($D62&lt;&gt;"Pending, Subsequently Closed",IF($A62&lt;&gt;"",IF(IFERROR('7. Position (current_at exit)'!AD62,"")="", "Mandatory: Tab 7",IFERROR('7. Position (current_at exit)'!AD62,"")),""), IF($A62&lt;&gt;"",IF(IFERROR('7. Position (current_at exit)'!AD62,"")="", "",IFERROR('7. Position (current_at exit)'!AD62,"")),""))</f>
        <v/>
      </c>
      <c r="CZ62" s="187" t="str">
        <f>IF($A62&lt;&gt;"",IF(IFERROR('7. Position (current_at exit)'!AE62,"")="", "",IFERROR('7. Position (current_at exit)'!AE62,"")),"")</f>
        <v/>
      </c>
      <c r="DA62" s="76" t="str">
        <f>IF($A62&lt;&gt;"",IF(IFERROR('7. Position (current_at exit)'!AF62,"")="", "",IFERROR('7. Position (current_at exit)'!AF62,"")),"")</f>
        <v/>
      </c>
      <c r="DB62" s="239" t="str">
        <f>IF($A62&lt;&gt;"",IF(IFERROR('7. Position (current_at exit)'!AG62,"")="", "",IFERROR('7. Position (current_at exit)'!AG62,"")),"")</f>
        <v/>
      </c>
      <c r="DC62" s="165" t="str">
        <f>IF($A62&lt;&gt;"",IF(IFERROR('7. Position (current_at exit)'!AH62,"")="", "",IFERROR('7. Position (current_at exit)'!AH62,"")),"")</f>
        <v/>
      </c>
      <c r="DD62" s="165" t="str">
        <f>IF($A62&lt;&gt;"",IF(IFERROR('7. Position (current_at exit)'!AI62,"")="", "",IFERROR('7. Position (current_at exit)'!AI62,"")),"")</f>
        <v/>
      </c>
      <c r="DE62" s="360" t="str">
        <f>IF($A62&lt;&gt;"",IF(IFERROR('7. Position (current_at exit)'!AJ62,"")="", "",IFERROR('7. Position (current_at exit)'!AJ62,"")),"")</f>
        <v/>
      </c>
      <c r="DF62" s="16" t="str">
        <f>IF($A62&lt;&gt;"",IF(IFERROR('7. Position (current_at exit)'!AK62,"")="", "",IFERROR('7. Position (current_at exit)'!AK62,"")),"")</f>
        <v/>
      </c>
      <c r="DG62" s="187" t="str">
        <f>IF($A62&lt;&gt;"",IF(IFERROR('7. Position (current_at exit)'!AL62,"")="", "",IFERROR('7. Position (current_at exit)'!AL62,"")),"")</f>
        <v/>
      </c>
      <c r="DH62" s="76" t="str">
        <f>IF($A62&lt;&gt;"",IF(IFERROR('7. Position (current_at exit)'!AM62,"")="", "",IFERROR('7. Position (current_at exit)'!AM62,"")),"")</f>
        <v/>
      </c>
      <c r="DI62" s="239" t="str">
        <f>IF($A62&lt;&gt;"",IF(IFERROR('7. Position (current_at exit)'!AN62,"")="", "",IFERROR('7. Position (current_at exit)'!AN62,"")),"")</f>
        <v/>
      </c>
      <c r="DJ62" s="165" t="str">
        <f>IF($A62&lt;&gt;"",IF(IFERROR('7. Position (current_at exit)'!AO62,"")="", "",IFERROR('7. Position (current_at exit)'!AO62,"")),"")</f>
        <v/>
      </c>
      <c r="DK62" s="165" t="str">
        <f>IF($A62&lt;&gt;"",IF(IFERROR('7. Position (current_at exit)'!AP62,"")="", "",IFERROR('7. Position (current_at exit)'!AP62,"")),"")</f>
        <v/>
      </c>
      <c r="DL62" s="360" t="str">
        <f>IF($A62&lt;&gt;"",IF(IFERROR('7. Position (current_at exit)'!AQ62,"")="", "",IFERROR('7. Position (current_at exit)'!AQ62,"")),"")</f>
        <v/>
      </c>
      <c r="DM62" s="17" t="str">
        <f>IF(OR($F62="Equity - Publicly Traded", $F62="Equity - Private"), IF($A62&lt;&gt;"",IF(IFERROR('6. Position (at entry)'!N62,"")="", "Mandatory: Tab 6",IFERROR('6. Position (at entry)'!N62,"")),""), IF($A62&lt;&gt;"",IF(IFERROR('6. Position (at entry)'!N62,"")="", "",IFERROR('6. Position (at entry)'!N62,"")),""))</f>
        <v/>
      </c>
      <c r="DN62" s="17" t="str">
        <f>IF(OR($F62="Equity - Publicly Traded", $F62="Equity - Private"), IF($A62&lt;&gt;"",IF(IFERROR('6. Position (at entry)'!O62,"")="", "Mandatory: Tab 6",IFERROR('6. Position (at entry)'!O62,"")),""), IF($A62&lt;&gt;"",IF(IFERROR('6. Position (at entry)'!O62,"")="", "",IFERROR('6. Position (at entry)'!O62,"")),""))</f>
        <v/>
      </c>
      <c r="DO62" s="17" t="str">
        <f>IF(OR($F62="Equity - Publicly Traded", $F62="Equity - Private"), IF($A62&lt;&gt;"",IF(IFERROR('6. Position (at entry)'!P62,"")="", "Mandatory: Tab 6",IFERROR('6. Position (at entry)'!P62,"")),""), IF($A62&lt;&gt;"",IF(IFERROR('6. Position (at entry)'!P62,"")="", "",IFERROR('6. Position (at entry)'!P62,"")),""))</f>
        <v/>
      </c>
      <c r="DP62" s="17" t="str">
        <f>IF(OR($F62="Equity - Publicly Traded", $F62="Equity - Private"), IF($A62&lt;&gt;"",IF(IFERROR('6. Position (at entry)'!Q62,"")="", "Mandatory: Tab 6",IFERROR('6. Position (at entry)'!Q62,"")),""), IF($A62&lt;&gt;"",IF(IFERROR('6. Position (at entry)'!Q62,"")="", "",IFERROR('6. Position (at entry)'!Q62,"")),""))</f>
        <v/>
      </c>
      <c r="DQ62" s="18" t="str">
        <f>IF(OR($F62="Equity - Publicly Traded", $F62="Equity - Private"), IF($A62&lt;&gt;"",IF(IFERROR('6. Position (at entry)'!R62,"")="", "Mandatory: Tab 6",IFERROR('6. Position (at entry)'!R62,"")),""), IF($A62&lt;&gt;"",IF(IFERROR('6. Position (at entry)'!R62,"")="", "",IFERROR('6. Position (at entry)'!R62,"")),""))</f>
        <v/>
      </c>
      <c r="DR62" s="18" t="str">
        <f>IF(OR($F62="Equity - Publicly Traded", $F62="Equity - Private"), IF($A62&lt;&gt;"",IF(IFERROR('6. Position (at entry)'!S62,"")="", "Mandatory: Tab 6",IFERROR('6. Position (at entry)'!S62,"")),""), IF($A62&lt;&gt;"",IF(IFERROR('6. Position (at entry)'!S62,"")="", "",IFERROR('6. Position (at entry)'!S62,"")),""))</f>
        <v/>
      </c>
      <c r="DS62" s="17" t="str">
        <f>IF(OR($F62="Equity - Publicly Traded", $F62="Equity - Private"), IF($A62&lt;&gt;"",IF(IFERROR('6. Position (at entry)'!T62,"")="", "Mandatory: Tab 6",IFERROR('6. Position (at entry)'!T62,"")),""), IF($A62&lt;&gt;"",IF(IFERROR('6. Position (at entry)'!T62,"")="", "",IFERROR('6. Position (at entry)'!T62,"")),""))</f>
        <v/>
      </c>
      <c r="DT62" s="16" t="str">
        <f>IF(OR($F62="Equity - Publicly Traded", $F62="Equity - Private"), IF($A62&lt;&gt;"",IF(IFERROR('6. Position (at entry)'!U62,"")="", "Mandatory: Tab 6",IFERROR('6. Position (at entry)'!U62,"")),""), IF($A62&lt;&gt;"",IF(IFERROR('6. Position (at entry)'!U62,"")="", "",IFERROR('6. Position (at entry)'!U62,"")),""))</f>
        <v/>
      </c>
      <c r="DU62" s="16" t="str">
        <f>IF(OR($F62="Equity - Publicly Traded", $F62="Equity - Private"), IF($A62&lt;&gt;"",IF(IFERROR('6. Position (at entry)'!V62,"")="", "",IFERROR('6. Position (at entry)'!V62,"")),""), IF($A62&lt;&gt;"",IF(IFERROR('6. Position (at entry)'!V62,"")="", "",IFERROR('6. Position (at entry)'!V62,"")),""))</f>
        <v/>
      </c>
      <c r="DV62" s="239" t="str">
        <f>IF(OR($F62="Equity - Publicly Traded", $F62="Equity - Private"), IF($A62&lt;&gt;"",IF(IFERROR('6. Position (at entry)'!W62,"")="", "",IFERROR('6. Position (at entry)'!W62,"")),""), IF($A62&lt;&gt;"",IF(IFERROR('6. Position (at entry)'!W62,"")="", "",IFERROR('6. Position (at entry)'!W62,"")),""))</f>
        <v/>
      </c>
      <c r="DW62" s="239" t="str">
        <f>IF(OR($F62="Equity - Publicly Traded", $F62="Equity - Private"), IF($A62&lt;&gt;"",IF(IFERROR('6. Position (at entry)'!X62,"")="", "",IFERROR('6. Position (at entry)'!X62,"")),""), IF($A62&lt;&gt;"",IF(IFERROR('6. Position (at entry)'!X62,"")="", "",IFERROR('6. Position (at entry)'!X62,"")),""))</f>
        <v/>
      </c>
      <c r="DX62" s="239" t="str">
        <f>IF(OR($F62="Equity - Publicly Traded", $F62="Equity - Private"), IF($A62&lt;&gt;"",IF(IFERROR('6. Position (at entry)'!Y62,"")="", "",IFERROR('6. Position (at entry)'!Y62,"")),""), IF($A62&lt;&gt;"",IF(IFERROR('6. Position (at entry)'!Y62,"")="", "",IFERROR('6. Position (at entry)'!Y62,"")),""))</f>
        <v/>
      </c>
      <c r="DY62" s="360" t="str">
        <f>IF($A62&lt;&gt;"",IF(IFERROR('6. Position (at entry)'!Z62,"")="", "",IFERROR('6. Position (at entry)'!Z62,"")),"")</f>
        <v/>
      </c>
      <c r="DZ62" s="76" t="str">
        <f>IF($A62&lt;&gt;"",IF(IFERROR('6. Position (at entry)'!AA62,"")="", "",IFERROR('6. Position (at entry)'!AA62,"")),"")</f>
        <v/>
      </c>
      <c r="EA62" s="76" t="str">
        <f>IF($A62&lt;&gt;"",IF(IFERROR('6. Position (at entry)'!AB62,"")="", "",IFERROR('6. Position (at entry)'!AB62,"")),"")</f>
        <v/>
      </c>
      <c r="EB62" s="78" t="str">
        <f>IF($A62&lt;&gt;"",IF(IFERROR('6. Position (at entry)'!AC62,"")="", "",IFERROR('6. Position (at entry)'!AC62,"")),"")</f>
        <v/>
      </c>
      <c r="EC62" s="78" t="str">
        <f>IF($A62&lt;&gt;"",IF(IFERROR('6. Position (at entry)'!AD62,"")="", "",IFERROR('6. Position (at entry)'!AD62,"")),"")</f>
        <v/>
      </c>
      <c r="ED62" s="226" t="str">
        <f>IF($A62&lt;&gt;"",IF(IFERROR('6. Position (at entry)'!AE62,"")="", "",IFERROR('6. Position (at entry)'!AE62,"")),"")</f>
        <v/>
      </c>
      <c r="EE62" s="80" t="str">
        <f>IF($A62&lt;&gt;"",IF(IFERROR('6. Position (at entry)'!AF62,"")="", "",IFERROR('6. Position (at entry)'!AF62,"")),"")</f>
        <v/>
      </c>
      <c r="EF62" s="80" t="str">
        <f>IF($A62&lt;&gt;"",IF(IFERROR('6. Position (at entry)'!AG62,"")="", "",IFERROR('6. Position (at entry)'!AG62,"")),"")</f>
        <v/>
      </c>
      <c r="EG62" s="80" t="str">
        <f>IF($A62&lt;&gt;"",IF(IFERROR('6. Position (at entry)'!AH62,"")="", "",IFERROR('6. Position (at entry)'!AH62,"")),"")</f>
        <v/>
      </c>
      <c r="EH62" s="360" t="str">
        <f>IF($A62&lt;&gt;"",IF(IFERROR('6. Position (at entry)'!AI62,"")="", "",IFERROR('6. Position (at entry)'!AI62,"")),"")</f>
        <v/>
      </c>
    </row>
    <row r="63" spans="1:138" ht="15" customHeight="1" x14ac:dyDescent="0.2">
      <c r="A63" s="16" t="str">
        <f>IF(ISBLANK('6. Position (at entry)'!A63), "", '6. Position (at entry)'!A63)</f>
        <v/>
      </c>
      <c r="B63" s="347" t="str">
        <f>IF($A63&lt;&gt;"",IF(IFERROR('6. Position (at entry)'!B63,"")="", "Mandatory: Tab 6",IFERROR('6. Position (at entry)'!B63,"")),"")</f>
        <v/>
      </c>
      <c r="C63" s="16" t="str">
        <f>IF($A63&lt;&gt;"",IF(IFERROR(VLOOKUP($A63, '4. Company (at entry)'!$1:$1048576,2,FALSE),"")="","Mandatory: Tab 4",IFERROR(VLOOKUP($A63, '4. Company (at entry)'!$1:$1048576,2,FALSE),"")), "")</f>
        <v/>
      </c>
      <c r="D63" s="16" t="str">
        <f>IF($A63&lt;&gt;"",IF(IFERROR('7. Position (current_at exit)'!D63,"")="", "Mandatory: Tab 7",IFERROR('7. Position (current_at exit)'!D63,"")),"")</f>
        <v/>
      </c>
      <c r="E63" s="16" t="str">
        <f>IF($A63&lt;&gt;"",IF(IFERROR('7. Position (current_at exit)'!E63,"")="", "Mandatory: Tab 7",IFERROR('7. Position (current_at exit)'!E63,"")),"")</f>
        <v/>
      </c>
      <c r="F63" s="16" t="str">
        <f>IF($A63&lt;&gt;"",IF(IFERROR('6. Position (at entry)'!D63,"")="", "Mandatory: Tab 6",IFERROR('6. Position (at entry)'!D63,"")),"")</f>
        <v/>
      </c>
      <c r="G63" s="16" t="str">
        <f>IF($A63&lt;&gt;"",IF(IFERROR('6. Position (at entry)'!E63,"")="", "Mandatory: Tab 6",IFERROR('6. Position (at entry)'!E63,"")),"")</f>
        <v/>
      </c>
      <c r="H63" s="16" t="str">
        <f>IF($A63&lt;&gt;"",IF(IFERROR('6. Position (at entry)'!F63,"")="", "Mandatory: Tab 6",IFERROR('6. Position (at entry)'!F63,"")),"")</f>
        <v/>
      </c>
      <c r="I63" s="16" t="str">
        <f>IF($A63&lt;&gt;"",IF(IFERROR('6. Position (at entry)'!G63,"")="", "Mandatory: Tab 6",IFERROR('6. Position (at entry)'!G63,"")),"")</f>
        <v/>
      </c>
      <c r="J63" s="16" t="str">
        <f>IF($A63&lt;&gt;"",IF(IFERROR('6. Position (at entry)'!H63,"")="", "Mandatory: Tab 6",IFERROR('6. Position (at entry)'!H63,"")),"")</f>
        <v/>
      </c>
      <c r="K63" s="159" t="str">
        <f>IF($A63&lt;&gt;"",IF(IFERROR('6. Position (at entry)'!I63,"")="", "Mandatory: Tab 6",IFERROR('6. Position (at entry)'!I63,"")),"")</f>
        <v/>
      </c>
      <c r="L63" s="16" t="str">
        <f>IF($A63&lt;&gt;"",IF(IFERROR('6. Position (at entry)'!J63,"")="", "Mandatory: Tab 6",IFERROR('6. Position (at entry)'!J63,"")),"")</f>
        <v/>
      </c>
      <c r="M63" s="16" t="str">
        <f>IF($A63&lt;&gt;"",IF(IFERROR('6. Position (at entry)'!K63,"")="", "Mandatory: Tab 6",IFERROR('6. Position (at entry)'!K63,"")),"")</f>
        <v/>
      </c>
      <c r="N63" s="16" t="str">
        <f>IF($A63&lt;&gt;"",IF(IFERROR('6. Position (at entry)'!L63,"")="", "",IFERROR('6. Position (at entry)'!L63,"")),"")</f>
        <v/>
      </c>
      <c r="O63" s="360" t="str">
        <f>IF($A63&lt;&gt;"",IF(IFERROR('6. Position (at entry)'!M63,"")="", "",IFERROR('6. Position (at entry)'!M63,"")),"")</f>
        <v/>
      </c>
      <c r="P63" s="16" t="str">
        <f>IF($A63&lt;&gt;"",IF(IFERROR(VLOOKUP($A63,'5. Company (current_at exit)'!$1:$1048576,3,FALSE),"")="","",IFERROR(VLOOKUP($A63,'5. Company (current_at exit)'!$1:$1048576,3,FALSE),"")), "")</f>
        <v/>
      </c>
      <c r="Q63" s="16" t="str">
        <f>IF($A63&lt;&gt;"",IF(IFERROR(VLOOKUP($A63,'5. Company (current_at exit)'!$1:$1048576,4,FALSE),"")="","",IFERROR(VLOOKUP($A63,'5. Company (current_at exit)'!$1:$1048576,4,FALSE),"")), "")</f>
        <v/>
      </c>
      <c r="R63" s="16" t="str">
        <f>IF($A63&lt;&gt;"",IF(IFERROR(VLOOKUP($A63,'5. Company (current_at exit)'!$1:$1048576,5,FALSE),"")="","",IFERROR(VLOOKUP($A63,'5. Company (current_at exit)'!$1:$1048576,5,FALSE),"")), "")</f>
        <v/>
      </c>
      <c r="S63" s="16" t="str">
        <f>IF($A63&lt;&gt;"",IF(IFERROR(VLOOKUP($A63,'5. Company (current_at exit)'!$1:$1048576,6,FALSE),"")="","",IFERROR(VLOOKUP($A63,'5. Company (current_at exit)'!$1:$1048576,6,FALSE),"")), "")</f>
        <v/>
      </c>
      <c r="T63" s="16" t="str">
        <f>IF($A63&lt;&gt;"",IF(IFERROR(VLOOKUP($A63,'5. Company (current_at exit)'!$1:$1048576,7,FALSE),"")="","Mandatory: Tab 5",IFERROR(VLOOKUP($A63,'5. Company (current_at exit)'!$1:$1048576,7,FALSE),"")), "")</f>
        <v/>
      </c>
      <c r="U63" s="72" t="str">
        <f>IF($A63&lt;&gt;"",IF(IFERROR(VLOOKUP($A63,'5. Company (current_at exit)'!$1:$1048576,8,FALSE),"")="","Mandatory: Tab 5",IFERROR(VLOOKUP($A63,'5. Company (current_at exit)'!$1:$1048576,8,FALSE),"")), "")</f>
        <v/>
      </c>
      <c r="V63" s="16" t="str">
        <f>IF($A63&lt;&gt;"",IF(IFERROR(VLOOKUP($A63,'5. Company (current_at exit)'!$1:$1048576,9,FALSE),"")="","",IFERROR(VLOOKUP($A63,'5. Company (current_at exit)'!$1:$1048576,9,FALSE),"")), "")</f>
        <v/>
      </c>
      <c r="W63" s="16" t="str">
        <f>IF($A63&lt;&gt;"",IF(IFERROR(VLOOKUP($A63,'5. Company (current_at exit)'!$1:$1048576,10,FALSE),"")="","Mandatory: Tab 5",IFERROR(VLOOKUP($A63,'5. Company (current_at exit)'!$1:$1048576,10,FALSE),"")), "")</f>
        <v/>
      </c>
      <c r="X63" s="73" t="str">
        <f>IF($A63&lt;&gt;"",IF(IFERROR(VLOOKUP($A63,'5. Company (current_at exit)'!$1:$1048576,11,FALSE),"")="","Mandatory: Tab 5",IFERROR(VLOOKUP($A63,'5. Company (current_at exit)'!$1:$1048576,11,FALSE),"")), "")</f>
        <v/>
      </c>
      <c r="Y63" s="73" t="str">
        <f>IF($A63&lt;&gt;"",IF(IFERROR(VLOOKUP($A63,'5. Company (current_at exit)'!$1:$1048576,12,FALSE),"")="","",IFERROR(VLOOKUP($A63,'5. Company (current_at exit)'!$1:$1048576,12,FALSE),"")), "")</f>
        <v/>
      </c>
      <c r="Z63" s="73" t="str">
        <f>IF($A63&lt;&gt;"",IF(IFERROR(VLOOKUP($A63,'5. Company (current_at exit)'!$1:$1048576,13,FALSE),"")="","",IFERROR(VLOOKUP($A63,'5. Company (current_at exit)'!$1:$1048576,13,FALSE),"")), "")</f>
        <v/>
      </c>
      <c r="AA63" s="16" t="str">
        <f>IF($A63&lt;&gt;"",IF(IFERROR(VLOOKUP($A63,'5. Company (current_at exit)'!$1:$1048576,14,FALSE),"")="","Mandatory: Tab 5",IFERROR(VLOOKUP($A63,'5. Company (current_at exit)'!$1:$1048576,14,FALSE),"")), "")</f>
        <v/>
      </c>
      <c r="AB63" s="16" t="str">
        <f>IF($A63&lt;&gt;"",IF(IFERROR(VLOOKUP($A63,'5. Company (current_at exit)'!$1:$1048576,15,FALSE),"")="","Mandatory: Tab 5",IFERROR(VLOOKUP($A63,'5. Company (current_at exit)'!$1:$1048576,15,FALSE),"")), "")</f>
        <v/>
      </c>
      <c r="AC63" s="76" t="str">
        <f>IF($A63&lt;&gt;"",IF(IFERROR(VLOOKUP($A63,'5. Company (current_at exit)'!$1:$1048576,16,FALSE),"")="","",IFERROR(VLOOKUP($A63,'5. Company (current_at exit)'!$1:$1048576,16,FALSE),"")), "")</f>
        <v/>
      </c>
      <c r="AD63" s="16" t="str">
        <f>IF($A63&lt;&gt;"",IF(IFERROR(VLOOKUP($A63,'5. Company (current_at exit)'!$1:$1048576,17,FALSE),"")="","",IFERROR(VLOOKUP($A63,'5. Company (current_at exit)'!$1:$1048576,17,FALSE),"")), "")</f>
        <v/>
      </c>
      <c r="AE63" s="401" t="str">
        <f>IF($A63&lt;&gt;"",IF(IFERROR(VLOOKUP($A63,'5. Company (current_at exit)'!$1:$1048576,18,FALSE),"")="","",IFERROR(VLOOKUP($A63,'5. Company (current_at exit)'!$1:$1048576,18,FALSE),"")), "")</f>
        <v/>
      </c>
      <c r="AF63" s="16" t="str">
        <f>IF($A63&lt;&gt;"",IF(IFERROR(VLOOKUP($A63,'5. Company (current_at exit)'!$1:$1048576,19,FALSE),"")="","Mandatory: Tab 5",IFERROR(VLOOKUP($A63,'5. Company (current_at exit)'!$1:$1048576,19,FALSE),"")), "")</f>
        <v/>
      </c>
      <c r="AG63" s="159" t="str">
        <f>IF($AF63="Yes",IF($A63&lt;&gt;"",IF(IFERROR(VLOOKUP($A63,'5. Company (current_at exit)'!$1:$1048576,20,FALSE),"")="","Mandatory: Tab 5",IFERROR(VLOOKUP($A63,'5. Company (current_at exit)'!$1:$1048576,20,FALSE),"")), ""),IF($A63&lt;&gt;"",IF(IFERROR(VLOOKUP($A63,'5. Company (current_at exit)'!$1:$1048576,20,FALSE),"")="","",IFERROR(VLOOKUP($A63,'5. Company (current_at exit)'!$1:$1048576,20,FALSE),"")), ""))</f>
        <v/>
      </c>
      <c r="AH63" s="159" t="str">
        <f>IF($AF63="Yes",IF($A63&lt;&gt;"",IF(IFERROR(VLOOKUP($A63,'5. Company (current_at exit)'!$1:$1048576,21,FALSE),"")="","Mandatory: Tab 5",IFERROR(VLOOKUP($A63,'5. Company (current_at exit)'!$1:$1048576,21,FALSE),"")), ""),IF($A63&lt;&gt;"",IF(IFERROR(VLOOKUP($A63,'5. Company (current_at exit)'!$1:$1048576,21,FALSE),"")="","",IFERROR(VLOOKUP($A63,'5. Company (current_at exit)'!$1:$1048576,21,FALSE),"")), ""))</f>
        <v/>
      </c>
      <c r="AI63" s="69" t="str">
        <f>IF($AF63="Yes",IF($A63&lt;&gt;"",IF(IFERROR(VLOOKUP($A63,'5. Company (current_at exit)'!$1:$1048576,22,FALSE),"")="","Mandatory: Tab 5",IFERROR(VLOOKUP($A63,'5. Company (current_at exit)'!$1:$1048576,22,FALSE),"")), ""),IF($A63&lt;&gt;"",IF(IFERROR(VLOOKUP($A63,'5. Company (current_at exit)'!$1:$1048576,22,FALSE),"")="","",IFERROR(VLOOKUP($A63,'5. Company (current_at exit)'!$1:$1048576,22,FALSE),"")), ""))</f>
        <v/>
      </c>
      <c r="AJ63" s="69" t="str">
        <f>IF($AF63="Yes",IF($A63&lt;&gt;"",IF(IFERROR(VLOOKUP($A63,'5. Company (current_at exit)'!$1:$1048576,23,FALSE),"")="","Mandatory: Tab 5",IFERROR(VLOOKUP($A63,'5. Company (current_at exit)'!$1:$1048576,23,FALSE),"")), ""),IF($A63&lt;&gt;"",IF(IFERROR(VLOOKUP($A63,'5. Company (current_at exit)'!$1:$1048576,23,FALSE),"")="","",IFERROR(VLOOKUP($A63,'5. Company (current_at exit)'!$1:$1048576,23,FALSE),"")), ""))</f>
        <v/>
      </c>
      <c r="AK63" s="159" t="str">
        <f>IF($AF63="Yes",IF($A63&lt;&gt;"",IF(IFERROR(VLOOKUP($A63,'5. Company (current_at exit)'!$1:$1048576,24,FALSE),"")="","",IFERROR(VLOOKUP($A63,'5. Company (current_at exit)'!$1:$1048576,24,FALSE),"")), ""),IF($A63&lt;&gt;"",IF(IFERROR(VLOOKUP($A63,'5. Company (current_at exit)'!$1:$1048576,24,FALSE),"")="","",IFERROR(VLOOKUP($A63,'5. Company (current_at exit)'!$1:$1048576,24,FALSE),"")), ""))</f>
        <v/>
      </c>
      <c r="AL63" s="403" t="str">
        <f>IF($A63&lt;&gt;"",IF(IFERROR(VLOOKUP($A63,'5. Company (current_at exit)'!$1:$1048576,25,FALSE),"")="","",IFERROR(VLOOKUP($A63,'5. Company (current_at exit)'!$1:$1048576,25,FALSE),"")), "")</f>
        <v/>
      </c>
      <c r="AM63" s="17" t="str">
        <f>IF($A63&lt;&gt;"",IF(IFERROR(VLOOKUP($A63,'5. Company (current_at exit)'!$1:$1048576,26,FALSE),"")="","Mandatory: Tab 5",IFERROR(VLOOKUP($A63,'5. Company (current_at exit)'!$1:$1048576,26,FALSE),"")), "")</f>
        <v/>
      </c>
      <c r="AN63" s="17" t="str">
        <f>IF($A63&lt;&gt;"",IF(IFERROR(VLOOKUP($A63,'5. Company (current_at exit)'!$1:$1048576,27,FALSE),"")="","Mandatory: Tab 5",IFERROR(VLOOKUP($A63,'5. Company (current_at exit)'!$1:$1048576,27,FALSE),"")), "")</f>
        <v/>
      </c>
      <c r="AO63" s="17" t="str">
        <f>IF($A63&lt;&gt;"",IF(IFERROR(VLOOKUP($A63,'5. Company (current_at exit)'!$1:$1048576,28,FALSE),"")="","Mandatory: Tab 5",IFERROR(VLOOKUP($A63,'5. Company (current_at exit)'!$1:$1048576,28,FALSE),"")), "")</f>
        <v/>
      </c>
      <c r="AP63" s="17" t="str">
        <f>IF($A63&lt;&gt;"",IF(IFERROR(VLOOKUP($A63,'5. Company (current_at exit)'!$1:$1048576,29,FALSE),"")="","Mandatory: Tab 5",IFERROR(VLOOKUP($A63,'5. Company (current_at exit)'!$1:$1048576,29,FALSE),"")), "")</f>
        <v/>
      </c>
      <c r="AQ63" s="17" t="str">
        <f>IF($A63&lt;&gt;"",IF(IFERROR(VLOOKUP($A63,'5. Company (current_at exit)'!$1:$1048576,30,FALSE),"")="","Mandatory: Tab 5",IFERROR(VLOOKUP($A63,'5. Company (current_at exit)'!$1:$1048576,30,FALSE),"")), "")</f>
        <v/>
      </c>
      <c r="AR63" s="17" t="str">
        <f>IF($A63&lt;&gt;"",IF(IFERROR(VLOOKUP($A63,'5. Company (current_at exit)'!$1:$1048576,31,FALSE),"")="","Mandatory: Tab 5",IFERROR(VLOOKUP($A63,'5. Company (current_at exit)'!$1:$1048576,31,FALSE),"")), "")</f>
        <v/>
      </c>
      <c r="AS63" s="17" t="str">
        <f>IF($A63&lt;&gt;"",IF(IFERROR(VLOOKUP($A63,'5. Company (current_at exit)'!$1:$1048576,32,FALSE),"")="","Mandatory: Tab 5",IFERROR(VLOOKUP($A63,'5. Company (current_at exit)'!$1:$1048576,32,FALSE),"")), "")</f>
        <v/>
      </c>
      <c r="AT63" s="17" t="str">
        <f>IF($A63&lt;&gt;"",IF(IFERROR(VLOOKUP($A63,'5. Company (current_at exit)'!$1:$1048576,33,FALSE),"")="","Mandatory: Tab 5",IFERROR(VLOOKUP($A63,'5. Company (current_at exit)'!$1:$1048576,33,FALSE),"")), "")</f>
        <v/>
      </c>
      <c r="AU63" s="17" t="str">
        <f>IF($A63&lt;&gt;"",IF(IFERROR(VLOOKUP($A63,'5. Company (current_at exit)'!$1:$1048576,34,FALSE),"")="","",IFERROR(VLOOKUP($A63,'5. Company (current_at exit)'!$1:$1048576,34,FALSE),"")), "")</f>
        <v/>
      </c>
      <c r="AV63" s="241" t="str">
        <f>IF($A63&lt;&gt;"",IF(IFERROR(VLOOKUP($A63,'5. Company (current_at exit)'!$1:$1048576,35,FALSE),"")="","",IFERROR(VLOOKUP($A63,'5. Company (current_at exit)'!$1:$1048576,35,FALSE),"")), "")</f>
        <v/>
      </c>
      <c r="AW63" s="17" t="str">
        <f>IF($D63="Fully Exited",IF($A63&lt;&gt;"",IF(IFERROR(VLOOKUP($A63,'5. Company (current_at exit)'!$1:$1048576,36,FALSE),"")="","",IFERROR(VLOOKUP($A63,'5. Company (current_at exit)'!$1:$1048576,36,FALSE),"")), ""),IF($A63&lt;&gt;"",IF(IFERROR(VLOOKUP($A63,'5. Company (current_at exit)'!$1:$1048576,36,FALSE),"")="","",IFERROR(VLOOKUP($A63,'5. Company (current_at exit)'!$1:$1048576,36,FALSE),"")), ""))</f>
        <v/>
      </c>
      <c r="AX63" s="239" t="str">
        <f>IF($A63&lt;&gt;"",IF(IFERROR(VLOOKUP($A63,'5. Company (current_at exit)'!$1:$1048576,37,FALSE),"")="","",IFERROR(VLOOKUP($A63,'5. Company (current_at exit)'!$1:$1048576,37,FALSE),"")), "")</f>
        <v/>
      </c>
      <c r="AY63" s="204" t="str">
        <f>IF($A63&lt;&gt;"",IF(IFERROR(VLOOKUP($A63,'5. Company (current_at exit)'!$1:$1048576,38,FALSE),"")="","",IFERROR(VLOOKUP($A63,'5. Company (current_at exit)'!$1:$1048576,38,FALSE),"")), "")</f>
        <v/>
      </c>
      <c r="AZ63" s="244" t="str">
        <f>IF($A63&lt;&gt;"",IF(IFERROR(VLOOKUP($A63,'5. Company (current_at exit)'!$1:$1048576,39,FALSE),"")="","",IFERROR(VLOOKUP($A63,'5. Company (current_at exit)'!$1:$1048576,39,FALSE),"")), "")</f>
        <v/>
      </c>
      <c r="BA63" s="244" t="str">
        <f>IF($A63&lt;&gt;"",IF(IFERROR(VLOOKUP($A63,'5. Company (current_at exit)'!$1:$1048576,40,FALSE),"")="","",IFERROR(VLOOKUP($A63,'5. Company (current_at exit)'!$1:$1048576,40,FALSE),"")), "")</f>
        <v/>
      </c>
      <c r="BB63" s="244" t="str">
        <f>IF($A63&lt;&gt;"",IF(IFERROR(VLOOKUP($A63,'5. Company (current_at exit)'!$1:$1048576,41,FALSE),"")="","",IFERROR(VLOOKUP($A63,'5. Company (current_at exit)'!$1:$1048576,41,FALSE),"")), "")</f>
        <v/>
      </c>
      <c r="BC63" s="76" t="str">
        <f>IF($A63&lt;&gt;"",IF(IFERROR(VLOOKUP($A63,'5. Company (current_at exit)'!$1:$1048576,42,FALSE),"")="","",IFERROR(VLOOKUP($A63,'5. Company (current_at exit)'!$1:$1048576,42,FALSE),"")), "")</f>
        <v/>
      </c>
      <c r="BD63" s="76" t="str">
        <f>IF($A63&lt;&gt;"",IF(IFERROR(VLOOKUP($A63,'5. Company (current_at exit)'!$1:$1048576,43,FALSE),"")="","",IFERROR(VLOOKUP($A63,'5. Company (current_at exit)'!$1:$1048576,43,FALSE),"")), "")</f>
        <v/>
      </c>
      <c r="BE63" s="239" t="str">
        <f>IF($A63&lt;&gt;"",IF(IFERROR(VLOOKUP($A63,'5. Company (current_at exit)'!$1:$1048576,44,FALSE),"")="","",IFERROR(VLOOKUP($A63,'5. Company (current_at exit)'!$1:$1048576,44,FALSE),"")), "")</f>
        <v/>
      </c>
      <c r="BF63" s="239" t="str">
        <f>IF($A63&lt;&gt;"",IF(IFERROR(VLOOKUP($A63,'5. Company (current_at exit)'!$1:$1048576,45,FALSE),"")="","",IFERROR(VLOOKUP($A63,'5. Company (current_at exit)'!$1:$1048576,45,FALSE),"")), "")</f>
        <v/>
      </c>
      <c r="BG63" s="239" t="str">
        <f>IF($A63&lt;&gt;"",IF(IFERROR(VLOOKUP($A63,'5. Company (current_at exit)'!$1:$1048576,46,FALSE),"")="","",IFERROR(VLOOKUP($A63,'5. Company (current_at exit)'!$1:$1048576,46,FALSE),"")), "")</f>
        <v/>
      </c>
      <c r="BH63" s="239" t="str">
        <f>IF($A63&lt;&gt;"",IF(IFERROR(VLOOKUP($A63,'5. Company (current_at exit)'!$1:$1048576,47,FALSE),"")="","",IFERROR(VLOOKUP($A63,'5. Company (current_at exit)'!$1:$1048576,47,FALSE),"")), "")</f>
        <v/>
      </c>
      <c r="BI63" s="239" t="str">
        <f>IF($A63&lt;&gt;"",IF(IFERROR(VLOOKUP($A63,'5. Company (current_at exit)'!$1:$1048576,48,FALSE),"")="","",IFERROR(VLOOKUP($A63,'5. Company (current_at exit)'!$1:$1048576,48,FALSE),"")), "")</f>
        <v/>
      </c>
      <c r="BJ63" s="360" t="str">
        <f>IF($A63&lt;&gt;"",IF(IFERROR(VLOOKUP($A63,'5. Company (current_at exit)'!$1:$1048576,49,FALSE),"")="","",IFERROR(VLOOKUP($A63,'5. Company (current_at exit)'!$1:$1048576,49,FALSE),"")), "")</f>
        <v/>
      </c>
      <c r="BK63" s="76" t="str">
        <f>IF($A63&lt;&gt;"",IF(IFERROR(VLOOKUP($A63,'5. Company (current_at exit)'!$1:$1048576,50,FALSE),"")="","Mandatory: Tab 5",IFERROR(VLOOKUP($A63,'5. Company (current_at exit)'!$1:$1048576,50,FALSE),"")), "")</f>
        <v/>
      </c>
      <c r="BL63" s="483" t="str">
        <f>IF($A63&lt;&gt;"",IF(IFERROR(VLOOKUP($A63,'5. Company (current_at exit)'!$1:$1048576,51,FALSE),"")="","Mandatory: Tab 5",IFERROR(VLOOKUP($A63,'5. Company (current_at exit)'!$1:$1048576,51,FALSE),"")), "")</f>
        <v/>
      </c>
      <c r="BM63" s="483" t="str">
        <f>IF($A63&lt;&gt;"",IF(IFERROR(VLOOKUP($A63,'5. Company (current_at exit)'!$1:$1048576,52,FALSE),"")="","Mandatory: Tab 5",IFERROR(VLOOKUP($A63,'5. Company (current_at exit)'!$1:$1048576,52,FALSE),"")), "")</f>
        <v/>
      </c>
      <c r="BN63" s="483" t="str">
        <f>IF($A63&lt;&gt;"",IF(IFERROR(VLOOKUP($A63,'5. Company (current_at exit)'!$1:$1048576,53,FALSE),"")="","Mandatory: Tab 5",IFERROR(VLOOKUP($A63,'5. Company (current_at exit)'!$1:$1048576,53,FALSE),"")), "")</f>
        <v/>
      </c>
      <c r="BO63" s="360" t="str">
        <f>IF($A63&lt;&gt;"",IF(IFERROR(VLOOKUP($A63,'5. Company (current_at exit)'!$1:$1048576,54,FALSE),"")="","",IFERROR(VLOOKUP($A63,'5. Company (current_at exit)'!$1:$1048576,54,FALSE),"")), "")</f>
        <v/>
      </c>
      <c r="BP63" s="17" t="str">
        <f>IF($A63&lt;&gt;"",IF(IFERROR(VLOOKUP($A63, '4. Company (at entry)'!$1:$1048576,3,FALSE),"")="","Mandatory: Tab 4",IFERROR(VLOOKUP($A63, '4. Company (at entry)'!$1:$1048576,3,FALSE),"")), "")</f>
        <v/>
      </c>
      <c r="BQ63" s="17" t="str">
        <f>IF($A63&lt;&gt;"",IF(IFERROR(VLOOKUP($A63, '4. Company (at entry)'!$1:$1048576,4,FALSE),"")="","Mandatory: Tab 4",IFERROR(VLOOKUP($A63, '4. Company (at entry)'!$1:$1048576,4,FALSE),"")), "")</f>
        <v/>
      </c>
      <c r="BR63" s="17" t="str">
        <f>IF($A63&lt;&gt;"",IF(IFERROR(VLOOKUP($A63, '4. Company (at entry)'!$1:$1048576,5,FALSE),"")="","Mandatory: Tab 4",IFERROR(VLOOKUP($A63, '4. Company (at entry)'!$1:$1048576,5,FALSE),"")), "")</f>
        <v/>
      </c>
      <c r="BS63" s="17" t="str">
        <f>IF($A63&lt;&gt;"",IF(IFERROR(VLOOKUP($A63, '4. Company (at entry)'!$1:$1048576,6,FALSE),"")="","Mandatory: Tab 4",IFERROR(VLOOKUP($A63, '4. Company (at entry)'!$1:$1048576,6,FALSE),"")), "")</f>
        <v/>
      </c>
      <c r="BT63" s="17" t="str">
        <f>IF($A63&lt;&gt;"",IF(IFERROR(VLOOKUP($A63, '4. Company (at entry)'!$1:$1048576,7,FALSE),"")="","Mandatory: Tab 4",IFERROR(VLOOKUP($A63, '4. Company (at entry)'!$1:$1048576,7,FALSE),"")), "")</f>
        <v/>
      </c>
      <c r="BU63" s="17" t="str">
        <f>IF($A63&lt;&gt;"",IF(IFERROR(VLOOKUP($A63, '4. Company (at entry)'!$1:$1048576,8,FALSE),"")="","Mandatory: Tab 4",IFERROR(VLOOKUP($A63, '4. Company (at entry)'!$1:$1048576,8,FALSE),"")), "")</f>
        <v/>
      </c>
      <c r="BV63" s="17" t="str">
        <f>IF($A63&lt;&gt;"",IF(IFERROR(VLOOKUP($A63, '4. Company (at entry)'!$1:$1048576,9,FALSE),"")="","Mandatory: Tab 4",IFERROR(VLOOKUP($A63, '4. Company (at entry)'!$1:$1048576,9,FALSE),"")), "")</f>
        <v/>
      </c>
      <c r="BW63" s="17" t="str">
        <f>IF($A63&lt;&gt;"",IF(IFERROR(VLOOKUP($A63, '4. Company (at entry)'!$1:$1048576,10,FALSE),"")="","",IFERROR(VLOOKUP($A63, '4. Company (at entry)'!$1:$1048576,10,FALSE),"")), "")</f>
        <v/>
      </c>
      <c r="BX63" s="208" t="str">
        <f>IF($A63&lt;&gt;"",IF(IFERROR(VLOOKUP($A63, '4. Company (at entry)'!$1:$1048576,11,FALSE),"")="","",IFERROR(VLOOKUP($A63, '4. Company (at entry)'!$1:$1048576,11,FALSE),"")), "")</f>
        <v/>
      </c>
      <c r="BY63" s="17" t="str">
        <f>IF($A63&lt;&gt;"",IF(IFERROR(VLOOKUP($A63, '4. Company (at entry)'!$1:$1048576,12,FALSE),"")="","",IFERROR(VLOOKUP($A63, '4. Company (at entry)'!$1:$1048576,12,FALSE),"")), "")</f>
        <v/>
      </c>
      <c r="BZ63" s="360" t="str">
        <f>IF($A63&lt;&gt;"",IF(IFERROR(VLOOKUP($A63, '4. Company (at entry)'!$1:$1048576,13,FALSE),"")="","",IFERROR(VLOOKUP($A63, '4. Company (at entry)'!$1:$1048576,13,FALSE),"")), "")</f>
        <v/>
      </c>
      <c r="CA63" s="17" t="str">
        <f>IF($A63&lt;&gt;"",IF(IFERROR('7. Position (current_at exit)'!F63,"")="", "Mandatory: Tab 7",IFERROR('7. Position (current_at exit)'!F63,"")),"")</f>
        <v/>
      </c>
      <c r="CB63" s="17" t="str">
        <f>IF($D63&lt;&gt;"Pending, Subsequently Closed",IF($A63&lt;&gt;"",IF(IFERROR('7. Position (current_at exit)'!G63,"")="", "Mandatory: Tab 7",IFERROR('7. Position (current_at exit)'!G63,"")),""), IF($A63&lt;&gt;"",IF(IFERROR('7. Position (current_at exit)'!G63,"")="", "",IFERROR('7. Position (current_at exit)'!G63,"")),""))</f>
        <v/>
      </c>
      <c r="CC63" s="17" t="str">
        <f>IF($D63&lt;&gt;"Pending, Subsequently Closed",IF($A63&lt;&gt;"",IF(IFERROR('7. Position (current_at exit)'!H63,"")="", "Mandatory: Tab 7",IFERROR('7. Position (current_at exit)'!H63,"")),""), IF($A63&lt;&gt;"",IF(IFERROR('7. Position (current_at exit)'!H63,"")="", "",IFERROR('7. Position (current_at exit)'!H63,"")),""))</f>
        <v/>
      </c>
      <c r="CD63" s="17" t="str">
        <f>IF($D63&lt;&gt;"Pending, Subsequently Closed",IF($A63&lt;&gt;"",IF(IFERROR('7. Position (current_at exit)'!I63,"")="", "Mandatory: Tab 7",IFERROR('7. Position (current_at exit)'!I63,"")),""), IF($A63&lt;&gt;"",IF(IFERROR('7. Position (current_at exit)'!I63,"")="", "",IFERROR('7. Position (current_at exit)'!I63,"")),""))</f>
        <v/>
      </c>
      <c r="CE63" s="17" t="str">
        <f>IF($D63&lt;&gt;"Pending, Subsequently Closed",IF($A63&lt;&gt;"",IF(IFERROR('7. Position (current_at exit)'!J63,"")="", "Mandatory: Tab 7",IFERROR('7. Position (current_at exit)'!J63,"")),""), IF($A63&lt;&gt;"",IF(IFERROR('7. Position (current_at exit)'!J63,"")="", "",IFERROR('7. Position (current_at exit)'!J63,"")),""))</f>
        <v/>
      </c>
      <c r="CF63" s="208" t="str">
        <f>IF($D63&lt;&gt;"Pending, Subsequently Closed",IF($A63&lt;&gt;"",IF(IFERROR('7. Position (current_at exit)'!K63,"")="", "Mandatory: Tab 7",IFERROR('7. Position (current_at exit)'!K63,"")),""), IF($A63&lt;&gt;"",IF(IFERROR('7. Position (current_at exit)'!K63,"")="", "",IFERROR('7. Position (current_at exit)'!K63,"")),""))</f>
        <v/>
      </c>
      <c r="CG63" s="186" t="str">
        <f>IF($D63&lt;&gt;"Pending, Subsequently Closed",IF($A63&lt;&gt;"",IF(IFERROR('7. Position (current_at exit)'!L63,"")="", "Mandatory: Tab 7",IFERROR('7. Position (current_at exit)'!L63,"")),""), IF($A63&lt;&gt;"",IF(IFERROR('7. Position (current_at exit)'!L63,"")="", "",IFERROR('7. Position (current_at exit)'!L63,"")),""))</f>
        <v/>
      </c>
      <c r="CH63" s="186" t="str">
        <f>IF($D63&lt;&gt;"Pending, Subsequently Closed",IF($A63&lt;&gt;"",IF(IFERROR('7. Position (current_at exit)'!M63,"")="", "Mandatory: Tab 7",IFERROR('7. Position (current_at exit)'!M63,"")),""), IF($A63&lt;&gt;"",IF(IFERROR('7. Position (current_at exit)'!M63,"")="", "",IFERROR('7. Position (current_at exit)'!M63,"")),""))</f>
        <v/>
      </c>
      <c r="CI63" s="186" t="str">
        <f>IF($D63&lt;&gt;"Pending, Subsequently Closed",IF($A63&lt;&gt;"",IF(IFERROR('7. Position (current_at exit)'!N63,"")="", "Mandatory: Tab 7",IFERROR('7. Position (current_at exit)'!N63,"")),""), IF($A63&lt;&gt;"",IF(IFERROR('7. Position (current_at exit)'!N63,"")="", "",IFERROR('7. Position (current_at exit)'!N63,"")),""))</f>
        <v/>
      </c>
      <c r="CJ63" s="408" t="str">
        <f>IF($D63&lt;&gt;"Pending, Subsequently Closed",IF($A63&lt;&gt;"",IF(IFERROR('7. Position (current_at exit)'!O63,"")="", "Mandatory: Tab 7",IFERROR('7. Position (current_at exit)'!O63,"")),""), IF($A63&lt;&gt;"",IF(IFERROR('7. Position (current_at exit)'!O63,"")="", "",IFERROR('7. Position (current_at exit)'!O63,"")),""))</f>
        <v/>
      </c>
      <c r="CK63" s="408" t="str">
        <f>IF($D63&lt;&gt;"Pending, Subsequently Closed",IF($A63&lt;&gt;"",IF(IFERROR('7. Position (current_at exit)'!P63,"")="", "Mandatory: Tab 7",IFERROR('7. Position (current_at exit)'!P63,"")),""), IF($A63&lt;&gt;"",IF(IFERROR('7. Position (current_at exit)'!P63,"")="", "",IFERROR('7. Position (current_at exit)'!P63,"")),""))</f>
        <v/>
      </c>
      <c r="CL63" s="360" t="str">
        <f>IF($A63&lt;&gt;"",IF(IFERROR('7. Position (current_at exit)'!Q63,"")="", "",IFERROR('7. Position (current_at exit)'!Q63,"")),"")</f>
        <v/>
      </c>
      <c r="CM63" s="18" t="str">
        <f>IF($F63&lt;&gt;"Debt",IF($A63&lt;&gt;"",IF(IFERROR('7. Position (current_at exit)'!R63,"")="", "Mandatory: Tab 7",IFERROR('7. Position (current_at exit)'!R63,"")),""), IF($A63&lt;&gt;"",IF(IFERROR('7. Position (current_at exit)'!R63,"")="", "",IFERROR('7. Position (current_at exit)'!R63,"")),""))</f>
        <v/>
      </c>
      <c r="CN63" s="18" t="str">
        <f>IF($F63&lt;&gt;"Debt",IF($A63&lt;&gt;"",IF(IFERROR('7. Position (current_at exit)'!S63,"")="", "Mandatory: Tab 7",IFERROR('7. Position (current_at exit)'!S63,"")),""), IF($A63&lt;&gt;"",IF(IFERROR('7. Position (current_at exit)'!S63,"")="", "",IFERROR('7. Position (current_at exit)'!S63,"")),""))</f>
        <v/>
      </c>
      <c r="CO63" s="17" t="str">
        <f>IF($F63&lt;&gt;"Debt",IF($A63&lt;&gt;"",IF(IFERROR('7. Position (current_at exit)'!T63,"")="", "Mandatory: Tab 7",IFERROR('7. Position (current_at exit)'!T63,"")),""), IF($A63&lt;&gt;"",IF(IFERROR('7. Position (current_at exit)'!T63,"")="", "",IFERROR('7. Position (current_at exit)'!T63,"")),""))</f>
        <v/>
      </c>
      <c r="CP63" s="17" t="str">
        <f>IF($A63&lt;&gt;"",IF(IFERROR('7. Position (current_at exit)'!U63,"")="", "Mandatory: Tab 7",IFERROR('7. Position (current_at exit)'!U63,"")),"")</f>
        <v/>
      </c>
      <c r="CQ63" s="17" t="str">
        <f>IF($F63&lt;&gt;"Debt",IF($A63&lt;&gt;"",IF(IFERROR('7. Position (current_at exit)'!V63,"")="", "Mandatory: Tab 7",IFERROR('7. Position (current_at exit)'!V63,"")),""), IF($A63&lt;&gt;"",IF(IFERROR('7. Position (current_at exit)'!V63,"")="", "",IFERROR('7. Position (current_at exit)'!V63,"")),""))</f>
        <v/>
      </c>
      <c r="CR63" s="16" t="str">
        <f>IF($F63&lt;&gt;"Debt",IF($A63&lt;&gt;"",IF(IFERROR('7. Position (current_at exit)'!W63,"")="", "",IFERROR('7. Position (current_at exit)'!W63,"")),""), IF($A63&lt;&gt;"",IF(IFERROR('7. Position (current_at exit)'!W63,"")="", "",IFERROR('7. Position (current_at exit)'!W63,"")),""))</f>
        <v/>
      </c>
      <c r="CS63" s="80" t="str">
        <f>IF($A63&lt;&gt;"",IF(IFERROR('7. Position (current_at exit)'!X63,"")="", "",IFERROR('7. Position (current_at exit)'!X63,"")),"")</f>
        <v/>
      </c>
      <c r="CT63" s="360" t="str">
        <f>IF($A63&lt;&gt;"",IF(IFERROR('7. Position (current_at exit)'!Y63,"")="", "",IFERROR('7. Position (current_at exit)'!Y63,"")),"")</f>
        <v/>
      </c>
      <c r="CU63" s="159" t="str">
        <f>IF(OR($D63="Fully Exited, No Escrow", $D63="Fully Exited, Escrow Pending", $D63="Fully Exited, Subsequently Closed"), IF($A63&lt;&gt;"",IF(IFERROR('7. Position (current_at exit)'!Z63,"")="", "Mandatory: Tab 7",IFERROR('7. Position (current_at exit)'!Z63,"")),""), IF($A63&lt;&gt;"",IF(IFERROR('7. Position (current_at exit)'!Z63,"")="", "",IFERROR('7. Position (current_at exit)'!Z63,"")),""))</f>
        <v/>
      </c>
      <c r="CV63" s="159" t="str">
        <f>IF(OR($D63="Fully Exited, No Escrow", $D63="Fully Exited, Escrow Pending", $D63="Fully Exited, Subsequently Closed"), IF($A63&lt;&gt;"",IF(IFERROR('7. Position (current_at exit)'!AA63,"")="", "Mandatory: Tab 7",IFERROR('7. Position (current_at exit)'!AA63,"")),""), IF($A63&lt;&gt;"",IF(IFERROR('7. Position (current_at exit)'!AA63,"")="", "",IFERROR('7. Position (current_at exit)'!AA63,"")),""))</f>
        <v/>
      </c>
      <c r="CW63" s="16" t="str">
        <f>IF($D63="Fully Exited",IF($A63&lt;&gt;"",IF(IFERROR('7. Position (current_at exit)'!AB63,"")="", "",IFERROR('7. Position (current_at exit)'!AB63,"")),""), IF($A63&lt;&gt;"",IF(IFERROR('7. Position (current_at exit)'!AB63,"")="", "",IFERROR('7. Position (current_at exit)'!AB63,"")),""))</f>
        <v/>
      </c>
      <c r="CX63" s="360" t="str">
        <f>IF($A63&lt;&gt;"",IF(IFERROR('7. Position (current_at exit)'!AC63,"")="", "",IFERROR('7. Position (current_at exit)'!AC63,"")),"")</f>
        <v/>
      </c>
      <c r="CY63" s="16" t="str">
        <f>IF($D63&lt;&gt;"Pending, Subsequently Closed",IF($A63&lt;&gt;"",IF(IFERROR('7. Position (current_at exit)'!AD63,"")="", "Mandatory: Tab 7",IFERROR('7. Position (current_at exit)'!AD63,"")),""), IF($A63&lt;&gt;"",IF(IFERROR('7. Position (current_at exit)'!AD63,"")="", "",IFERROR('7. Position (current_at exit)'!AD63,"")),""))</f>
        <v/>
      </c>
      <c r="CZ63" s="187" t="str">
        <f>IF($A63&lt;&gt;"",IF(IFERROR('7. Position (current_at exit)'!AE63,"")="", "",IFERROR('7. Position (current_at exit)'!AE63,"")),"")</f>
        <v/>
      </c>
      <c r="DA63" s="76" t="str">
        <f>IF($A63&lt;&gt;"",IF(IFERROR('7. Position (current_at exit)'!AF63,"")="", "",IFERROR('7. Position (current_at exit)'!AF63,"")),"")</f>
        <v/>
      </c>
      <c r="DB63" s="239" t="str">
        <f>IF($A63&lt;&gt;"",IF(IFERROR('7. Position (current_at exit)'!AG63,"")="", "",IFERROR('7. Position (current_at exit)'!AG63,"")),"")</f>
        <v/>
      </c>
      <c r="DC63" s="165" t="str">
        <f>IF($A63&lt;&gt;"",IF(IFERROR('7. Position (current_at exit)'!AH63,"")="", "",IFERROR('7. Position (current_at exit)'!AH63,"")),"")</f>
        <v/>
      </c>
      <c r="DD63" s="165" t="str">
        <f>IF($A63&lt;&gt;"",IF(IFERROR('7. Position (current_at exit)'!AI63,"")="", "",IFERROR('7. Position (current_at exit)'!AI63,"")),"")</f>
        <v/>
      </c>
      <c r="DE63" s="360" t="str">
        <f>IF($A63&lt;&gt;"",IF(IFERROR('7. Position (current_at exit)'!AJ63,"")="", "",IFERROR('7. Position (current_at exit)'!AJ63,"")),"")</f>
        <v/>
      </c>
      <c r="DF63" s="16" t="str">
        <f>IF($A63&lt;&gt;"",IF(IFERROR('7. Position (current_at exit)'!AK63,"")="", "",IFERROR('7. Position (current_at exit)'!AK63,"")),"")</f>
        <v/>
      </c>
      <c r="DG63" s="187" t="str">
        <f>IF($A63&lt;&gt;"",IF(IFERROR('7. Position (current_at exit)'!AL63,"")="", "",IFERROR('7. Position (current_at exit)'!AL63,"")),"")</f>
        <v/>
      </c>
      <c r="DH63" s="76" t="str">
        <f>IF($A63&lt;&gt;"",IF(IFERROR('7. Position (current_at exit)'!AM63,"")="", "",IFERROR('7. Position (current_at exit)'!AM63,"")),"")</f>
        <v/>
      </c>
      <c r="DI63" s="239" t="str">
        <f>IF($A63&lt;&gt;"",IF(IFERROR('7. Position (current_at exit)'!AN63,"")="", "",IFERROR('7. Position (current_at exit)'!AN63,"")),"")</f>
        <v/>
      </c>
      <c r="DJ63" s="165" t="str">
        <f>IF($A63&lt;&gt;"",IF(IFERROR('7. Position (current_at exit)'!AO63,"")="", "",IFERROR('7. Position (current_at exit)'!AO63,"")),"")</f>
        <v/>
      </c>
      <c r="DK63" s="165" t="str">
        <f>IF($A63&lt;&gt;"",IF(IFERROR('7. Position (current_at exit)'!AP63,"")="", "",IFERROR('7. Position (current_at exit)'!AP63,"")),"")</f>
        <v/>
      </c>
      <c r="DL63" s="360" t="str">
        <f>IF($A63&lt;&gt;"",IF(IFERROR('7. Position (current_at exit)'!AQ63,"")="", "",IFERROR('7. Position (current_at exit)'!AQ63,"")),"")</f>
        <v/>
      </c>
      <c r="DM63" s="17" t="str">
        <f>IF(OR($F63="Equity - Publicly Traded", $F63="Equity - Private"), IF($A63&lt;&gt;"",IF(IFERROR('6. Position (at entry)'!N63,"")="", "Mandatory: Tab 6",IFERROR('6. Position (at entry)'!N63,"")),""), IF($A63&lt;&gt;"",IF(IFERROR('6. Position (at entry)'!N63,"")="", "",IFERROR('6. Position (at entry)'!N63,"")),""))</f>
        <v/>
      </c>
      <c r="DN63" s="17" t="str">
        <f>IF(OR($F63="Equity - Publicly Traded", $F63="Equity - Private"), IF($A63&lt;&gt;"",IF(IFERROR('6. Position (at entry)'!O63,"")="", "Mandatory: Tab 6",IFERROR('6. Position (at entry)'!O63,"")),""), IF($A63&lt;&gt;"",IF(IFERROR('6. Position (at entry)'!O63,"")="", "",IFERROR('6. Position (at entry)'!O63,"")),""))</f>
        <v/>
      </c>
      <c r="DO63" s="17" t="str">
        <f>IF(OR($F63="Equity - Publicly Traded", $F63="Equity - Private"), IF($A63&lt;&gt;"",IF(IFERROR('6. Position (at entry)'!P63,"")="", "Mandatory: Tab 6",IFERROR('6. Position (at entry)'!P63,"")),""), IF($A63&lt;&gt;"",IF(IFERROR('6. Position (at entry)'!P63,"")="", "",IFERROR('6. Position (at entry)'!P63,"")),""))</f>
        <v/>
      </c>
      <c r="DP63" s="17" t="str">
        <f>IF(OR($F63="Equity - Publicly Traded", $F63="Equity - Private"), IF($A63&lt;&gt;"",IF(IFERROR('6. Position (at entry)'!Q63,"")="", "Mandatory: Tab 6",IFERROR('6. Position (at entry)'!Q63,"")),""), IF($A63&lt;&gt;"",IF(IFERROR('6. Position (at entry)'!Q63,"")="", "",IFERROR('6. Position (at entry)'!Q63,"")),""))</f>
        <v/>
      </c>
      <c r="DQ63" s="18" t="str">
        <f>IF(OR($F63="Equity - Publicly Traded", $F63="Equity - Private"), IF($A63&lt;&gt;"",IF(IFERROR('6. Position (at entry)'!R63,"")="", "Mandatory: Tab 6",IFERROR('6. Position (at entry)'!R63,"")),""), IF($A63&lt;&gt;"",IF(IFERROR('6. Position (at entry)'!R63,"")="", "",IFERROR('6. Position (at entry)'!R63,"")),""))</f>
        <v/>
      </c>
      <c r="DR63" s="18" t="str">
        <f>IF(OR($F63="Equity - Publicly Traded", $F63="Equity - Private"), IF($A63&lt;&gt;"",IF(IFERROR('6. Position (at entry)'!S63,"")="", "Mandatory: Tab 6",IFERROR('6. Position (at entry)'!S63,"")),""), IF($A63&lt;&gt;"",IF(IFERROR('6. Position (at entry)'!S63,"")="", "",IFERROR('6. Position (at entry)'!S63,"")),""))</f>
        <v/>
      </c>
      <c r="DS63" s="17" t="str">
        <f>IF(OR($F63="Equity - Publicly Traded", $F63="Equity - Private"), IF($A63&lt;&gt;"",IF(IFERROR('6. Position (at entry)'!T63,"")="", "Mandatory: Tab 6",IFERROR('6. Position (at entry)'!T63,"")),""), IF($A63&lt;&gt;"",IF(IFERROR('6. Position (at entry)'!T63,"")="", "",IFERROR('6. Position (at entry)'!T63,"")),""))</f>
        <v/>
      </c>
      <c r="DT63" s="16" t="str">
        <f>IF(OR($F63="Equity - Publicly Traded", $F63="Equity - Private"), IF($A63&lt;&gt;"",IF(IFERROR('6. Position (at entry)'!U63,"")="", "Mandatory: Tab 6",IFERROR('6. Position (at entry)'!U63,"")),""), IF($A63&lt;&gt;"",IF(IFERROR('6. Position (at entry)'!U63,"")="", "",IFERROR('6. Position (at entry)'!U63,"")),""))</f>
        <v/>
      </c>
      <c r="DU63" s="16" t="str">
        <f>IF(OR($F63="Equity - Publicly Traded", $F63="Equity - Private"), IF($A63&lt;&gt;"",IF(IFERROR('6. Position (at entry)'!V63,"")="", "",IFERROR('6. Position (at entry)'!V63,"")),""), IF($A63&lt;&gt;"",IF(IFERROR('6. Position (at entry)'!V63,"")="", "",IFERROR('6. Position (at entry)'!V63,"")),""))</f>
        <v/>
      </c>
      <c r="DV63" s="239" t="str">
        <f>IF(OR($F63="Equity - Publicly Traded", $F63="Equity - Private"), IF($A63&lt;&gt;"",IF(IFERROR('6. Position (at entry)'!W63,"")="", "",IFERROR('6. Position (at entry)'!W63,"")),""), IF($A63&lt;&gt;"",IF(IFERROR('6. Position (at entry)'!W63,"")="", "",IFERROR('6. Position (at entry)'!W63,"")),""))</f>
        <v/>
      </c>
      <c r="DW63" s="239" t="str">
        <f>IF(OR($F63="Equity - Publicly Traded", $F63="Equity - Private"), IF($A63&lt;&gt;"",IF(IFERROR('6. Position (at entry)'!X63,"")="", "",IFERROR('6. Position (at entry)'!X63,"")),""), IF($A63&lt;&gt;"",IF(IFERROR('6. Position (at entry)'!X63,"")="", "",IFERROR('6. Position (at entry)'!X63,"")),""))</f>
        <v/>
      </c>
      <c r="DX63" s="239" t="str">
        <f>IF(OR($F63="Equity - Publicly Traded", $F63="Equity - Private"), IF($A63&lt;&gt;"",IF(IFERROR('6. Position (at entry)'!Y63,"")="", "",IFERROR('6. Position (at entry)'!Y63,"")),""), IF($A63&lt;&gt;"",IF(IFERROR('6. Position (at entry)'!Y63,"")="", "",IFERROR('6. Position (at entry)'!Y63,"")),""))</f>
        <v/>
      </c>
      <c r="DY63" s="360" t="str">
        <f>IF($A63&lt;&gt;"",IF(IFERROR('6. Position (at entry)'!Z63,"")="", "",IFERROR('6. Position (at entry)'!Z63,"")),"")</f>
        <v/>
      </c>
      <c r="DZ63" s="76" t="str">
        <f>IF($A63&lt;&gt;"",IF(IFERROR('6. Position (at entry)'!AA63,"")="", "",IFERROR('6. Position (at entry)'!AA63,"")),"")</f>
        <v/>
      </c>
      <c r="EA63" s="76" t="str">
        <f>IF($A63&lt;&gt;"",IF(IFERROR('6. Position (at entry)'!AB63,"")="", "",IFERROR('6. Position (at entry)'!AB63,"")),"")</f>
        <v/>
      </c>
      <c r="EB63" s="78" t="str">
        <f>IF($A63&lt;&gt;"",IF(IFERROR('6. Position (at entry)'!AC63,"")="", "",IFERROR('6. Position (at entry)'!AC63,"")),"")</f>
        <v/>
      </c>
      <c r="EC63" s="78" t="str">
        <f>IF($A63&lt;&gt;"",IF(IFERROR('6. Position (at entry)'!AD63,"")="", "",IFERROR('6. Position (at entry)'!AD63,"")),"")</f>
        <v/>
      </c>
      <c r="ED63" s="226" t="str">
        <f>IF($A63&lt;&gt;"",IF(IFERROR('6. Position (at entry)'!AE63,"")="", "",IFERROR('6. Position (at entry)'!AE63,"")),"")</f>
        <v/>
      </c>
      <c r="EE63" s="80" t="str">
        <f>IF($A63&lt;&gt;"",IF(IFERROR('6. Position (at entry)'!AF63,"")="", "",IFERROR('6. Position (at entry)'!AF63,"")),"")</f>
        <v/>
      </c>
      <c r="EF63" s="80" t="str">
        <f>IF($A63&lt;&gt;"",IF(IFERROR('6. Position (at entry)'!AG63,"")="", "",IFERROR('6. Position (at entry)'!AG63,"")),"")</f>
        <v/>
      </c>
      <c r="EG63" s="80" t="str">
        <f>IF($A63&lt;&gt;"",IF(IFERROR('6. Position (at entry)'!AH63,"")="", "",IFERROR('6. Position (at entry)'!AH63,"")),"")</f>
        <v/>
      </c>
      <c r="EH63" s="360" t="str">
        <f>IF($A63&lt;&gt;"",IF(IFERROR('6. Position (at entry)'!AI63,"")="", "",IFERROR('6. Position (at entry)'!AI63,"")),"")</f>
        <v/>
      </c>
    </row>
    <row r="64" spans="1:138" ht="15" customHeight="1" x14ac:dyDescent="0.2">
      <c r="A64" s="16" t="str">
        <f>IF(ISBLANK('6. Position (at entry)'!A64), "", '6. Position (at entry)'!A64)</f>
        <v/>
      </c>
      <c r="B64" s="347" t="str">
        <f>IF($A64&lt;&gt;"",IF(IFERROR('6. Position (at entry)'!B64,"")="", "Mandatory: Tab 6",IFERROR('6. Position (at entry)'!B64,"")),"")</f>
        <v/>
      </c>
      <c r="C64" s="16" t="str">
        <f>IF($A64&lt;&gt;"",IF(IFERROR(VLOOKUP($A64, '4. Company (at entry)'!$1:$1048576,2,FALSE),"")="","Mandatory: Tab 4",IFERROR(VLOOKUP($A64, '4. Company (at entry)'!$1:$1048576,2,FALSE),"")), "")</f>
        <v/>
      </c>
      <c r="D64" s="16" t="str">
        <f>IF($A64&lt;&gt;"",IF(IFERROR('7. Position (current_at exit)'!D64,"")="", "Mandatory: Tab 7",IFERROR('7. Position (current_at exit)'!D64,"")),"")</f>
        <v/>
      </c>
      <c r="E64" s="16" t="str">
        <f>IF($A64&lt;&gt;"",IF(IFERROR('7. Position (current_at exit)'!E64,"")="", "Mandatory: Tab 7",IFERROR('7. Position (current_at exit)'!E64,"")),"")</f>
        <v/>
      </c>
      <c r="F64" s="16" t="str">
        <f>IF($A64&lt;&gt;"",IF(IFERROR('6. Position (at entry)'!D64,"")="", "Mandatory: Tab 6",IFERROR('6. Position (at entry)'!D64,"")),"")</f>
        <v/>
      </c>
      <c r="G64" s="16" t="str">
        <f>IF($A64&lt;&gt;"",IF(IFERROR('6. Position (at entry)'!E64,"")="", "Mandatory: Tab 6",IFERROR('6. Position (at entry)'!E64,"")),"")</f>
        <v/>
      </c>
      <c r="H64" s="16" t="str">
        <f>IF($A64&lt;&gt;"",IF(IFERROR('6. Position (at entry)'!F64,"")="", "Mandatory: Tab 6",IFERROR('6. Position (at entry)'!F64,"")),"")</f>
        <v/>
      </c>
      <c r="I64" s="16" t="str">
        <f>IF($A64&lt;&gt;"",IF(IFERROR('6. Position (at entry)'!G64,"")="", "Mandatory: Tab 6",IFERROR('6. Position (at entry)'!G64,"")),"")</f>
        <v/>
      </c>
      <c r="J64" s="16" t="str">
        <f>IF($A64&lt;&gt;"",IF(IFERROR('6. Position (at entry)'!H64,"")="", "Mandatory: Tab 6",IFERROR('6. Position (at entry)'!H64,"")),"")</f>
        <v/>
      </c>
      <c r="K64" s="159" t="str">
        <f>IF($A64&lt;&gt;"",IF(IFERROR('6. Position (at entry)'!I64,"")="", "Mandatory: Tab 6",IFERROR('6. Position (at entry)'!I64,"")),"")</f>
        <v/>
      </c>
      <c r="L64" s="16" t="str">
        <f>IF($A64&lt;&gt;"",IF(IFERROR('6. Position (at entry)'!J64,"")="", "Mandatory: Tab 6",IFERROR('6. Position (at entry)'!J64,"")),"")</f>
        <v/>
      </c>
      <c r="M64" s="16" t="str">
        <f>IF($A64&lt;&gt;"",IF(IFERROR('6. Position (at entry)'!K64,"")="", "Mandatory: Tab 6",IFERROR('6. Position (at entry)'!K64,"")),"")</f>
        <v/>
      </c>
      <c r="N64" s="16" t="str">
        <f>IF($A64&lt;&gt;"",IF(IFERROR('6. Position (at entry)'!L64,"")="", "",IFERROR('6. Position (at entry)'!L64,"")),"")</f>
        <v/>
      </c>
      <c r="O64" s="360" t="str">
        <f>IF($A64&lt;&gt;"",IF(IFERROR('6. Position (at entry)'!M64,"")="", "",IFERROR('6. Position (at entry)'!M64,"")),"")</f>
        <v/>
      </c>
      <c r="P64" s="16" t="str">
        <f>IF($A64&lt;&gt;"",IF(IFERROR(VLOOKUP($A64,'5. Company (current_at exit)'!$1:$1048576,3,FALSE),"")="","",IFERROR(VLOOKUP($A64,'5. Company (current_at exit)'!$1:$1048576,3,FALSE),"")), "")</f>
        <v/>
      </c>
      <c r="Q64" s="16" t="str">
        <f>IF($A64&lt;&gt;"",IF(IFERROR(VLOOKUP($A64,'5. Company (current_at exit)'!$1:$1048576,4,FALSE),"")="","",IFERROR(VLOOKUP($A64,'5. Company (current_at exit)'!$1:$1048576,4,FALSE),"")), "")</f>
        <v/>
      </c>
      <c r="R64" s="16" t="str">
        <f>IF($A64&lt;&gt;"",IF(IFERROR(VLOOKUP($A64,'5. Company (current_at exit)'!$1:$1048576,5,FALSE),"")="","",IFERROR(VLOOKUP($A64,'5. Company (current_at exit)'!$1:$1048576,5,FALSE),"")), "")</f>
        <v/>
      </c>
      <c r="S64" s="16" t="str">
        <f>IF($A64&lt;&gt;"",IF(IFERROR(VLOOKUP($A64,'5. Company (current_at exit)'!$1:$1048576,6,FALSE),"")="","",IFERROR(VLOOKUP($A64,'5. Company (current_at exit)'!$1:$1048576,6,FALSE),"")), "")</f>
        <v/>
      </c>
      <c r="T64" s="16" t="str">
        <f>IF($A64&lt;&gt;"",IF(IFERROR(VLOOKUP($A64,'5. Company (current_at exit)'!$1:$1048576,7,FALSE),"")="","Mandatory: Tab 5",IFERROR(VLOOKUP($A64,'5. Company (current_at exit)'!$1:$1048576,7,FALSE),"")), "")</f>
        <v/>
      </c>
      <c r="U64" s="72" t="str">
        <f>IF($A64&lt;&gt;"",IF(IFERROR(VLOOKUP($A64,'5. Company (current_at exit)'!$1:$1048576,8,FALSE),"")="","Mandatory: Tab 5",IFERROR(VLOOKUP($A64,'5. Company (current_at exit)'!$1:$1048576,8,FALSE),"")), "")</f>
        <v/>
      </c>
      <c r="V64" s="16" t="str">
        <f>IF($A64&lt;&gt;"",IF(IFERROR(VLOOKUP($A64,'5. Company (current_at exit)'!$1:$1048576,9,FALSE),"")="","",IFERROR(VLOOKUP($A64,'5. Company (current_at exit)'!$1:$1048576,9,FALSE),"")), "")</f>
        <v/>
      </c>
      <c r="W64" s="16" t="str">
        <f>IF($A64&lt;&gt;"",IF(IFERROR(VLOOKUP($A64,'5. Company (current_at exit)'!$1:$1048576,10,FALSE),"")="","Mandatory: Tab 5",IFERROR(VLOOKUP($A64,'5. Company (current_at exit)'!$1:$1048576,10,FALSE),"")), "")</f>
        <v/>
      </c>
      <c r="X64" s="73" t="str">
        <f>IF($A64&lt;&gt;"",IF(IFERROR(VLOOKUP($A64,'5. Company (current_at exit)'!$1:$1048576,11,FALSE),"")="","Mandatory: Tab 5",IFERROR(VLOOKUP($A64,'5. Company (current_at exit)'!$1:$1048576,11,FALSE),"")), "")</f>
        <v/>
      </c>
      <c r="Y64" s="73" t="str">
        <f>IF($A64&lt;&gt;"",IF(IFERROR(VLOOKUP($A64,'5. Company (current_at exit)'!$1:$1048576,12,FALSE),"")="","",IFERROR(VLOOKUP($A64,'5. Company (current_at exit)'!$1:$1048576,12,FALSE),"")), "")</f>
        <v/>
      </c>
      <c r="Z64" s="73" t="str">
        <f>IF($A64&lt;&gt;"",IF(IFERROR(VLOOKUP($A64,'5. Company (current_at exit)'!$1:$1048576,13,FALSE),"")="","",IFERROR(VLOOKUP($A64,'5. Company (current_at exit)'!$1:$1048576,13,FALSE),"")), "")</f>
        <v/>
      </c>
      <c r="AA64" s="16" t="str">
        <f>IF($A64&lt;&gt;"",IF(IFERROR(VLOOKUP($A64,'5. Company (current_at exit)'!$1:$1048576,14,FALSE),"")="","Mandatory: Tab 5",IFERROR(VLOOKUP($A64,'5. Company (current_at exit)'!$1:$1048576,14,FALSE),"")), "")</f>
        <v/>
      </c>
      <c r="AB64" s="16" t="str">
        <f>IF($A64&lt;&gt;"",IF(IFERROR(VLOOKUP($A64,'5. Company (current_at exit)'!$1:$1048576,15,FALSE),"")="","Mandatory: Tab 5",IFERROR(VLOOKUP($A64,'5. Company (current_at exit)'!$1:$1048576,15,FALSE),"")), "")</f>
        <v/>
      </c>
      <c r="AC64" s="76" t="str">
        <f>IF($A64&lt;&gt;"",IF(IFERROR(VLOOKUP($A64,'5. Company (current_at exit)'!$1:$1048576,16,FALSE),"")="","",IFERROR(VLOOKUP($A64,'5. Company (current_at exit)'!$1:$1048576,16,FALSE),"")), "")</f>
        <v/>
      </c>
      <c r="AD64" s="16" t="str">
        <f>IF($A64&lt;&gt;"",IF(IFERROR(VLOOKUP($A64,'5. Company (current_at exit)'!$1:$1048576,17,FALSE),"")="","",IFERROR(VLOOKUP($A64,'5. Company (current_at exit)'!$1:$1048576,17,FALSE),"")), "")</f>
        <v/>
      </c>
      <c r="AE64" s="401" t="str">
        <f>IF($A64&lt;&gt;"",IF(IFERROR(VLOOKUP($A64,'5. Company (current_at exit)'!$1:$1048576,18,FALSE),"")="","",IFERROR(VLOOKUP($A64,'5. Company (current_at exit)'!$1:$1048576,18,FALSE),"")), "")</f>
        <v/>
      </c>
      <c r="AF64" s="16" t="str">
        <f>IF($A64&lt;&gt;"",IF(IFERROR(VLOOKUP($A64,'5. Company (current_at exit)'!$1:$1048576,19,FALSE),"")="","Mandatory: Tab 5",IFERROR(VLOOKUP($A64,'5. Company (current_at exit)'!$1:$1048576,19,FALSE),"")), "")</f>
        <v/>
      </c>
      <c r="AG64" s="159" t="str">
        <f>IF($AF64="Yes",IF($A64&lt;&gt;"",IF(IFERROR(VLOOKUP($A64,'5. Company (current_at exit)'!$1:$1048576,20,FALSE),"")="","Mandatory: Tab 5",IFERROR(VLOOKUP($A64,'5. Company (current_at exit)'!$1:$1048576,20,FALSE),"")), ""),IF($A64&lt;&gt;"",IF(IFERROR(VLOOKUP($A64,'5. Company (current_at exit)'!$1:$1048576,20,FALSE),"")="","",IFERROR(VLOOKUP($A64,'5. Company (current_at exit)'!$1:$1048576,20,FALSE),"")), ""))</f>
        <v/>
      </c>
      <c r="AH64" s="159" t="str">
        <f>IF($AF64="Yes",IF($A64&lt;&gt;"",IF(IFERROR(VLOOKUP($A64,'5. Company (current_at exit)'!$1:$1048576,21,FALSE),"")="","Mandatory: Tab 5",IFERROR(VLOOKUP($A64,'5. Company (current_at exit)'!$1:$1048576,21,FALSE),"")), ""),IF($A64&lt;&gt;"",IF(IFERROR(VLOOKUP($A64,'5. Company (current_at exit)'!$1:$1048576,21,FALSE),"")="","",IFERROR(VLOOKUP($A64,'5. Company (current_at exit)'!$1:$1048576,21,FALSE),"")), ""))</f>
        <v/>
      </c>
      <c r="AI64" s="69" t="str">
        <f>IF($AF64="Yes",IF($A64&lt;&gt;"",IF(IFERROR(VLOOKUP($A64,'5. Company (current_at exit)'!$1:$1048576,22,FALSE),"")="","Mandatory: Tab 5",IFERROR(VLOOKUP($A64,'5. Company (current_at exit)'!$1:$1048576,22,FALSE),"")), ""),IF($A64&lt;&gt;"",IF(IFERROR(VLOOKUP($A64,'5. Company (current_at exit)'!$1:$1048576,22,FALSE),"")="","",IFERROR(VLOOKUP($A64,'5. Company (current_at exit)'!$1:$1048576,22,FALSE),"")), ""))</f>
        <v/>
      </c>
      <c r="AJ64" s="69" t="str">
        <f>IF($AF64="Yes",IF($A64&lt;&gt;"",IF(IFERROR(VLOOKUP($A64,'5. Company (current_at exit)'!$1:$1048576,23,FALSE),"")="","Mandatory: Tab 5",IFERROR(VLOOKUP($A64,'5. Company (current_at exit)'!$1:$1048576,23,FALSE),"")), ""),IF($A64&lt;&gt;"",IF(IFERROR(VLOOKUP($A64,'5. Company (current_at exit)'!$1:$1048576,23,FALSE),"")="","",IFERROR(VLOOKUP($A64,'5. Company (current_at exit)'!$1:$1048576,23,FALSE),"")), ""))</f>
        <v/>
      </c>
      <c r="AK64" s="159" t="str">
        <f>IF($AF64="Yes",IF($A64&lt;&gt;"",IF(IFERROR(VLOOKUP($A64,'5. Company (current_at exit)'!$1:$1048576,24,FALSE),"")="","",IFERROR(VLOOKUP($A64,'5. Company (current_at exit)'!$1:$1048576,24,FALSE),"")), ""),IF($A64&lt;&gt;"",IF(IFERROR(VLOOKUP($A64,'5. Company (current_at exit)'!$1:$1048576,24,FALSE),"")="","",IFERROR(VLOOKUP($A64,'5. Company (current_at exit)'!$1:$1048576,24,FALSE),"")), ""))</f>
        <v/>
      </c>
      <c r="AL64" s="403" t="str">
        <f>IF($A64&lt;&gt;"",IF(IFERROR(VLOOKUP($A64,'5. Company (current_at exit)'!$1:$1048576,25,FALSE),"")="","",IFERROR(VLOOKUP($A64,'5. Company (current_at exit)'!$1:$1048576,25,FALSE),"")), "")</f>
        <v/>
      </c>
      <c r="AM64" s="17" t="str">
        <f>IF($A64&lt;&gt;"",IF(IFERROR(VLOOKUP($A64,'5. Company (current_at exit)'!$1:$1048576,26,FALSE),"")="","Mandatory: Tab 5",IFERROR(VLOOKUP($A64,'5. Company (current_at exit)'!$1:$1048576,26,FALSE),"")), "")</f>
        <v/>
      </c>
      <c r="AN64" s="17" t="str">
        <f>IF($A64&lt;&gt;"",IF(IFERROR(VLOOKUP($A64,'5. Company (current_at exit)'!$1:$1048576,27,FALSE),"")="","Mandatory: Tab 5",IFERROR(VLOOKUP($A64,'5. Company (current_at exit)'!$1:$1048576,27,FALSE),"")), "")</f>
        <v/>
      </c>
      <c r="AO64" s="17" t="str">
        <f>IF($A64&lt;&gt;"",IF(IFERROR(VLOOKUP($A64,'5. Company (current_at exit)'!$1:$1048576,28,FALSE),"")="","Mandatory: Tab 5",IFERROR(VLOOKUP($A64,'5. Company (current_at exit)'!$1:$1048576,28,FALSE),"")), "")</f>
        <v/>
      </c>
      <c r="AP64" s="17" t="str">
        <f>IF($A64&lt;&gt;"",IF(IFERROR(VLOOKUP($A64,'5. Company (current_at exit)'!$1:$1048576,29,FALSE),"")="","Mandatory: Tab 5",IFERROR(VLOOKUP($A64,'5. Company (current_at exit)'!$1:$1048576,29,FALSE),"")), "")</f>
        <v/>
      </c>
      <c r="AQ64" s="17" t="str">
        <f>IF($A64&lt;&gt;"",IF(IFERROR(VLOOKUP($A64,'5. Company (current_at exit)'!$1:$1048576,30,FALSE),"")="","Mandatory: Tab 5",IFERROR(VLOOKUP($A64,'5. Company (current_at exit)'!$1:$1048576,30,FALSE),"")), "")</f>
        <v/>
      </c>
      <c r="AR64" s="17" t="str">
        <f>IF($A64&lt;&gt;"",IF(IFERROR(VLOOKUP($A64,'5. Company (current_at exit)'!$1:$1048576,31,FALSE),"")="","Mandatory: Tab 5",IFERROR(VLOOKUP($A64,'5. Company (current_at exit)'!$1:$1048576,31,FALSE),"")), "")</f>
        <v/>
      </c>
      <c r="AS64" s="17" t="str">
        <f>IF($A64&lt;&gt;"",IF(IFERROR(VLOOKUP($A64,'5. Company (current_at exit)'!$1:$1048576,32,FALSE),"")="","Mandatory: Tab 5",IFERROR(VLOOKUP($A64,'5. Company (current_at exit)'!$1:$1048576,32,FALSE),"")), "")</f>
        <v/>
      </c>
      <c r="AT64" s="17" t="str">
        <f>IF($A64&lt;&gt;"",IF(IFERROR(VLOOKUP($A64,'5. Company (current_at exit)'!$1:$1048576,33,FALSE),"")="","Mandatory: Tab 5",IFERROR(VLOOKUP($A64,'5. Company (current_at exit)'!$1:$1048576,33,FALSE),"")), "")</f>
        <v/>
      </c>
      <c r="AU64" s="17" t="str">
        <f>IF($A64&lt;&gt;"",IF(IFERROR(VLOOKUP($A64,'5. Company (current_at exit)'!$1:$1048576,34,FALSE),"")="","",IFERROR(VLOOKUP($A64,'5. Company (current_at exit)'!$1:$1048576,34,FALSE),"")), "")</f>
        <v/>
      </c>
      <c r="AV64" s="241" t="str">
        <f>IF($A64&lt;&gt;"",IF(IFERROR(VLOOKUP($A64,'5. Company (current_at exit)'!$1:$1048576,35,FALSE),"")="","",IFERROR(VLOOKUP($A64,'5. Company (current_at exit)'!$1:$1048576,35,FALSE),"")), "")</f>
        <v/>
      </c>
      <c r="AW64" s="17" t="str">
        <f>IF($D64="Fully Exited",IF($A64&lt;&gt;"",IF(IFERROR(VLOOKUP($A64,'5. Company (current_at exit)'!$1:$1048576,36,FALSE),"")="","",IFERROR(VLOOKUP($A64,'5. Company (current_at exit)'!$1:$1048576,36,FALSE),"")), ""),IF($A64&lt;&gt;"",IF(IFERROR(VLOOKUP($A64,'5. Company (current_at exit)'!$1:$1048576,36,FALSE),"")="","",IFERROR(VLOOKUP($A64,'5. Company (current_at exit)'!$1:$1048576,36,FALSE),"")), ""))</f>
        <v/>
      </c>
      <c r="AX64" s="239" t="str">
        <f>IF($A64&lt;&gt;"",IF(IFERROR(VLOOKUP($A64,'5. Company (current_at exit)'!$1:$1048576,37,FALSE),"")="","",IFERROR(VLOOKUP($A64,'5. Company (current_at exit)'!$1:$1048576,37,FALSE),"")), "")</f>
        <v/>
      </c>
      <c r="AY64" s="204" t="str">
        <f>IF($A64&lt;&gt;"",IF(IFERROR(VLOOKUP($A64,'5. Company (current_at exit)'!$1:$1048576,38,FALSE),"")="","",IFERROR(VLOOKUP($A64,'5. Company (current_at exit)'!$1:$1048576,38,FALSE),"")), "")</f>
        <v/>
      </c>
      <c r="AZ64" s="244" t="str">
        <f>IF($A64&lt;&gt;"",IF(IFERROR(VLOOKUP($A64,'5. Company (current_at exit)'!$1:$1048576,39,FALSE),"")="","",IFERROR(VLOOKUP($A64,'5. Company (current_at exit)'!$1:$1048576,39,FALSE),"")), "")</f>
        <v/>
      </c>
      <c r="BA64" s="244" t="str">
        <f>IF($A64&lt;&gt;"",IF(IFERROR(VLOOKUP($A64,'5. Company (current_at exit)'!$1:$1048576,40,FALSE),"")="","",IFERROR(VLOOKUP($A64,'5. Company (current_at exit)'!$1:$1048576,40,FALSE),"")), "")</f>
        <v/>
      </c>
      <c r="BB64" s="244" t="str">
        <f>IF($A64&lt;&gt;"",IF(IFERROR(VLOOKUP($A64,'5. Company (current_at exit)'!$1:$1048576,41,FALSE),"")="","",IFERROR(VLOOKUP($A64,'5. Company (current_at exit)'!$1:$1048576,41,FALSE),"")), "")</f>
        <v/>
      </c>
      <c r="BC64" s="76" t="str">
        <f>IF($A64&lt;&gt;"",IF(IFERROR(VLOOKUP($A64,'5. Company (current_at exit)'!$1:$1048576,42,FALSE),"")="","",IFERROR(VLOOKUP($A64,'5. Company (current_at exit)'!$1:$1048576,42,FALSE),"")), "")</f>
        <v/>
      </c>
      <c r="BD64" s="76" t="str">
        <f>IF($A64&lt;&gt;"",IF(IFERROR(VLOOKUP($A64,'5. Company (current_at exit)'!$1:$1048576,43,FALSE),"")="","",IFERROR(VLOOKUP($A64,'5. Company (current_at exit)'!$1:$1048576,43,FALSE),"")), "")</f>
        <v/>
      </c>
      <c r="BE64" s="239" t="str">
        <f>IF($A64&lt;&gt;"",IF(IFERROR(VLOOKUP($A64,'5. Company (current_at exit)'!$1:$1048576,44,FALSE),"")="","",IFERROR(VLOOKUP($A64,'5. Company (current_at exit)'!$1:$1048576,44,FALSE),"")), "")</f>
        <v/>
      </c>
      <c r="BF64" s="239" t="str">
        <f>IF($A64&lt;&gt;"",IF(IFERROR(VLOOKUP($A64,'5. Company (current_at exit)'!$1:$1048576,45,FALSE),"")="","",IFERROR(VLOOKUP($A64,'5. Company (current_at exit)'!$1:$1048576,45,FALSE),"")), "")</f>
        <v/>
      </c>
      <c r="BG64" s="239" t="str">
        <f>IF($A64&lt;&gt;"",IF(IFERROR(VLOOKUP($A64,'5. Company (current_at exit)'!$1:$1048576,46,FALSE),"")="","",IFERROR(VLOOKUP($A64,'5. Company (current_at exit)'!$1:$1048576,46,FALSE),"")), "")</f>
        <v/>
      </c>
      <c r="BH64" s="239" t="str">
        <f>IF($A64&lt;&gt;"",IF(IFERROR(VLOOKUP($A64,'5. Company (current_at exit)'!$1:$1048576,47,FALSE),"")="","",IFERROR(VLOOKUP($A64,'5. Company (current_at exit)'!$1:$1048576,47,FALSE),"")), "")</f>
        <v/>
      </c>
      <c r="BI64" s="239" t="str">
        <f>IF($A64&lt;&gt;"",IF(IFERROR(VLOOKUP($A64,'5. Company (current_at exit)'!$1:$1048576,48,FALSE),"")="","",IFERROR(VLOOKUP($A64,'5. Company (current_at exit)'!$1:$1048576,48,FALSE),"")), "")</f>
        <v/>
      </c>
      <c r="BJ64" s="360" t="str">
        <f>IF($A64&lt;&gt;"",IF(IFERROR(VLOOKUP($A64,'5. Company (current_at exit)'!$1:$1048576,49,FALSE),"")="","",IFERROR(VLOOKUP($A64,'5. Company (current_at exit)'!$1:$1048576,49,FALSE),"")), "")</f>
        <v/>
      </c>
      <c r="BK64" s="76" t="str">
        <f>IF($A64&lt;&gt;"",IF(IFERROR(VLOOKUP($A64,'5. Company (current_at exit)'!$1:$1048576,50,FALSE),"")="","Mandatory: Tab 5",IFERROR(VLOOKUP($A64,'5. Company (current_at exit)'!$1:$1048576,50,FALSE),"")), "")</f>
        <v/>
      </c>
      <c r="BL64" s="483" t="str">
        <f>IF($A64&lt;&gt;"",IF(IFERROR(VLOOKUP($A64,'5. Company (current_at exit)'!$1:$1048576,51,FALSE),"")="","Mandatory: Tab 5",IFERROR(VLOOKUP($A64,'5. Company (current_at exit)'!$1:$1048576,51,FALSE),"")), "")</f>
        <v/>
      </c>
      <c r="BM64" s="483" t="str">
        <f>IF($A64&lt;&gt;"",IF(IFERROR(VLOOKUP($A64,'5. Company (current_at exit)'!$1:$1048576,52,FALSE),"")="","Mandatory: Tab 5",IFERROR(VLOOKUP($A64,'5. Company (current_at exit)'!$1:$1048576,52,FALSE),"")), "")</f>
        <v/>
      </c>
      <c r="BN64" s="483" t="str">
        <f>IF($A64&lt;&gt;"",IF(IFERROR(VLOOKUP($A64,'5. Company (current_at exit)'!$1:$1048576,53,FALSE),"")="","Mandatory: Tab 5",IFERROR(VLOOKUP($A64,'5. Company (current_at exit)'!$1:$1048576,53,FALSE),"")), "")</f>
        <v/>
      </c>
      <c r="BO64" s="360" t="str">
        <f>IF($A64&lt;&gt;"",IF(IFERROR(VLOOKUP($A64,'5. Company (current_at exit)'!$1:$1048576,54,FALSE),"")="","",IFERROR(VLOOKUP($A64,'5. Company (current_at exit)'!$1:$1048576,54,FALSE),"")), "")</f>
        <v/>
      </c>
      <c r="BP64" s="17" t="str">
        <f>IF($A64&lt;&gt;"",IF(IFERROR(VLOOKUP($A64, '4. Company (at entry)'!$1:$1048576,3,FALSE),"")="","Mandatory: Tab 4",IFERROR(VLOOKUP($A64, '4. Company (at entry)'!$1:$1048576,3,FALSE),"")), "")</f>
        <v/>
      </c>
      <c r="BQ64" s="17" t="str">
        <f>IF($A64&lt;&gt;"",IF(IFERROR(VLOOKUP($A64, '4. Company (at entry)'!$1:$1048576,4,FALSE),"")="","Mandatory: Tab 4",IFERROR(VLOOKUP($A64, '4. Company (at entry)'!$1:$1048576,4,FALSE),"")), "")</f>
        <v/>
      </c>
      <c r="BR64" s="17" t="str">
        <f>IF($A64&lt;&gt;"",IF(IFERROR(VLOOKUP($A64, '4. Company (at entry)'!$1:$1048576,5,FALSE),"")="","Mandatory: Tab 4",IFERROR(VLOOKUP($A64, '4. Company (at entry)'!$1:$1048576,5,FALSE),"")), "")</f>
        <v/>
      </c>
      <c r="BS64" s="17" t="str">
        <f>IF($A64&lt;&gt;"",IF(IFERROR(VLOOKUP($A64, '4. Company (at entry)'!$1:$1048576,6,FALSE),"")="","Mandatory: Tab 4",IFERROR(VLOOKUP($A64, '4. Company (at entry)'!$1:$1048576,6,FALSE),"")), "")</f>
        <v/>
      </c>
      <c r="BT64" s="17" t="str">
        <f>IF($A64&lt;&gt;"",IF(IFERROR(VLOOKUP($A64, '4. Company (at entry)'!$1:$1048576,7,FALSE),"")="","Mandatory: Tab 4",IFERROR(VLOOKUP($A64, '4. Company (at entry)'!$1:$1048576,7,FALSE),"")), "")</f>
        <v/>
      </c>
      <c r="BU64" s="17" t="str">
        <f>IF($A64&lt;&gt;"",IF(IFERROR(VLOOKUP($A64, '4. Company (at entry)'!$1:$1048576,8,FALSE),"")="","Mandatory: Tab 4",IFERROR(VLOOKUP($A64, '4. Company (at entry)'!$1:$1048576,8,FALSE),"")), "")</f>
        <v/>
      </c>
      <c r="BV64" s="17" t="str">
        <f>IF($A64&lt;&gt;"",IF(IFERROR(VLOOKUP($A64, '4. Company (at entry)'!$1:$1048576,9,FALSE),"")="","Mandatory: Tab 4",IFERROR(VLOOKUP($A64, '4. Company (at entry)'!$1:$1048576,9,FALSE),"")), "")</f>
        <v/>
      </c>
      <c r="BW64" s="17" t="str">
        <f>IF($A64&lt;&gt;"",IF(IFERROR(VLOOKUP($A64, '4. Company (at entry)'!$1:$1048576,10,FALSE),"")="","",IFERROR(VLOOKUP($A64, '4. Company (at entry)'!$1:$1048576,10,FALSE),"")), "")</f>
        <v/>
      </c>
      <c r="BX64" s="208" t="str">
        <f>IF($A64&lt;&gt;"",IF(IFERROR(VLOOKUP($A64, '4. Company (at entry)'!$1:$1048576,11,FALSE),"")="","",IFERROR(VLOOKUP($A64, '4. Company (at entry)'!$1:$1048576,11,FALSE),"")), "")</f>
        <v/>
      </c>
      <c r="BY64" s="17" t="str">
        <f>IF($A64&lt;&gt;"",IF(IFERROR(VLOOKUP($A64, '4. Company (at entry)'!$1:$1048576,12,FALSE),"")="","",IFERROR(VLOOKUP($A64, '4. Company (at entry)'!$1:$1048576,12,FALSE),"")), "")</f>
        <v/>
      </c>
      <c r="BZ64" s="360" t="str">
        <f>IF($A64&lt;&gt;"",IF(IFERROR(VLOOKUP($A64, '4. Company (at entry)'!$1:$1048576,13,FALSE),"")="","",IFERROR(VLOOKUP($A64, '4. Company (at entry)'!$1:$1048576,13,FALSE),"")), "")</f>
        <v/>
      </c>
      <c r="CA64" s="17" t="str">
        <f>IF($A64&lt;&gt;"",IF(IFERROR('7. Position (current_at exit)'!F64,"")="", "Mandatory: Tab 7",IFERROR('7. Position (current_at exit)'!F64,"")),"")</f>
        <v/>
      </c>
      <c r="CB64" s="17" t="str">
        <f>IF($D64&lt;&gt;"Pending, Subsequently Closed",IF($A64&lt;&gt;"",IF(IFERROR('7. Position (current_at exit)'!G64,"")="", "Mandatory: Tab 7",IFERROR('7. Position (current_at exit)'!G64,"")),""), IF($A64&lt;&gt;"",IF(IFERROR('7. Position (current_at exit)'!G64,"")="", "",IFERROR('7. Position (current_at exit)'!G64,"")),""))</f>
        <v/>
      </c>
      <c r="CC64" s="17" t="str">
        <f>IF($D64&lt;&gt;"Pending, Subsequently Closed",IF($A64&lt;&gt;"",IF(IFERROR('7. Position (current_at exit)'!H64,"")="", "Mandatory: Tab 7",IFERROR('7. Position (current_at exit)'!H64,"")),""), IF($A64&lt;&gt;"",IF(IFERROR('7. Position (current_at exit)'!H64,"")="", "",IFERROR('7. Position (current_at exit)'!H64,"")),""))</f>
        <v/>
      </c>
      <c r="CD64" s="17" t="str">
        <f>IF($D64&lt;&gt;"Pending, Subsequently Closed",IF($A64&lt;&gt;"",IF(IFERROR('7. Position (current_at exit)'!I64,"")="", "Mandatory: Tab 7",IFERROR('7. Position (current_at exit)'!I64,"")),""), IF($A64&lt;&gt;"",IF(IFERROR('7. Position (current_at exit)'!I64,"")="", "",IFERROR('7. Position (current_at exit)'!I64,"")),""))</f>
        <v/>
      </c>
      <c r="CE64" s="17" t="str">
        <f>IF($D64&lt;&gt;"Pending, Subsequently Closed",IF($A64&lt;&gt;"",IF(IFERROR('7. Position (current_at exit)'!J64,"")="", "Mandatory: Tab 7",IFERROR('7. Position (current_at exit)'!J64,"")),""), IF($A64&lt;&gt;"",IF(IFERROR('7. Position (current_at exit)'!J64,"")="", "",IFERROR('7. Position (current_at exit)'!J64,"")),""))</f>
        <v/>
      </c>
      <c r="CF64" s="208" t="str">
        <f>IF($D64&lt;&gt;"Pending, Subsequently Closed",IF($A64&lt;&gt;"",IF(IFERROR('7. Position (current_at exit)'!K64,"")="", "Mandatory: Tab 7",IFERROR('7. Position (current_at exit)'!K64,"")),""), IF($A64&lt;&gt;"",IF(IFERROR('7. Position (current_at exit)'!K64,"")="", "",IFERROR('7. Position (current_at exit)'!K64,"")),""))</f>
        <v/>
      </c>
      <c r="CG64" s="186" t="str">
        <f>IF($D64&lt;&gt;"Pending, Subsequently Closed",IF($A64&lt;&gt;"",IF(IFERROR('7. Position (current_at exit)'!L64,"")="", "Mandatory: Tab 7",IFERROR('7. Position (current_at exit)'!L64,"")),""), IF($A64&lt;&gt;"",IF(IFERROR('7. Position (current_at exit)'!L64,"")="", "",IFERROR('7. Position (current_at exit)'!L64,"")),""))</f>
        <v/>
      </c>
      <c r="CH64" s="186" t="str">
        <f>IF($D64&lt;&gt;"Pending, Subsequently Closed",IF($A64&lt;&gt;"",IF(IFERROR('7. Position (current_at exit)'!M64,"")="", "Mandatory: Tab 7",IFERROR('7. Position (current_at exit)'!M64,"")),""), IF($A64&lt;&gt;"",IF(IFERROR('7. Position (current_at exit)'!M64,"")="", "",IFERROR('7. Position (current_at exit)'!M64,"")),""))</f>
        <v/>
      </c>
      <c r="CI64" s="186" t="str">
        <f>IF($D64&lt;&gt;"Pending, Subsequently Closed",IF($A64&lt;&gt;"",IF(IFERROR('7. Position (current_at exit)'!N64,"")="", "Mandatory: Tab 7",IFERROR('7. Position (current_at exit)'!N64,"")),""), IF($A64&lt;&gt;"",IF(IFERROR('7. Position (current_at exit)'!N64,"")="", "",IFERROR('7. Position (current_at exit)'!N64,"")),""))</f>
        <v/>
      </c>
      <c r="CJ64" s="408" t="str">
        <f>IF($D64&lt;&gt;"Pending, Subsequently Closed",IF($A64&lt;&gt;"",IF(IFERROR('7. Position (current_at exit)'!O64,"")="", "Mandatory: Tab 7",IFERROR('7. Position (current_at exit)'!O64,"")),""), IF($A64&lt;&gt;"",IF(IFERROR('7. Position (current_at exit)'!O64,"")="", "",IFERROR('7. Position (current_at exit)'!O64,"")),""))</f>
        <v/>
      </c>
      <c r="CK64" s="408" t="str">
        <f>IF($D64&lt;&gt;"Pending, Subsequently Closed",IF($A64&lt;&gt;"",IF(IFERROR('7. Position (current_at exit)'!P64,"")="", "Mandatory: Tab 7",IFERROR('7. Position (current_at exit)'!P64,"")),""), IF($A64&lt;&gt;"",IF(IFERROR('7. Position (current_at exit)'!P64,"")="", "",IFERROR('7. Position (current_at exit)'!P64,"")),""))</f>
        <v/>
      </c>
      <c r="CL64" s="360" t="str">
        <f>IF($A64&lt;&gt;"",IF(IFERROR('7. Position (current_at exit)'!Q64,"")="", "",IFERROR('7. Position (current_at exit)'!Q64,"")),"")</f>
        <v/>
      </c>
      <c r="CM64" s="18" t="str">
        <f>IF($F64&lt;&gt;"Debt",IF($A64&lt;&gt;"",IF(IFERROR('7. Position (current_at exit)'!R64,"")="", "Mandatory: Tab 7",IFERROR('7. Position (current_at exit)'!R64,"")),""), IF($A64&lt;&gt;"",IF(IFERROR('7. Position (current_at exit)'!R64,"")="", "",IFERROR('7. Position (current_at exit)'!R64,"")),""))</f>
        <v/>
      </c>
      <c r="CN64" s="18" t="str">
        <f>IF($F64&lt;&gt;"Debt",IF($A64&lt;&gt;"",IF(IFERROR('7. Position (current_at exit)'!S64,"")="", "Mandatory: Tab 7",IFERROR('7. Position (current_at exit)'!S64,"")),""), IF($A64&lt;&gt;"",IF(IFERROR('7. Position (current_at exit)'!S64,"")="", "",IFERROR('7. Position (current_at exit)'!S64,"")),""))</f>
        <v/>
      </c>
      <c r="CO64" s="17" t="str">
        <f>IF($F64&lt;&gt;"Debt",IF($A64&lt;&gt;"",IF(IFERROR('7. Position (current_at exit)'!T64,"")="", "Mandatory: Tab 7",IFERROR('7. Position (current_at exit)'!T64,"")),""), IF($A64&lt;&gt;"",IF(IFERROR('7. Position (current_at exit)'!T64,"")="", "",IFERROR('7. Position (current_at exit)'!T64,"")),""))</f>
        <v/>
      </c>
      <c r="CP64" s="17" t="str">
        <f>IF($A64&lt;&gt;"",IF(IFERROR('7. Position (current_at exit)'!U64,"")="", "Mandatory: Tab 7",IFERROR('7. Position (current_at exit)'!U64,"")),"")</f>
        <v/>
      </c>
      <c r="CQ64" s="17" t="str">
        <f>IF($F64&lt;&gt;"Debt",IF($A64&lt;&gt;"",IF(IFERROR('7. Position (current_at exit)'!V64,"")="", "Mandatory: Tab 7",IFERROR('7. Position (current_at exit)'!V64,"")),""), IF($A64&lt;&gt;"",IF(IFERROR('7. Position (current_at exit)'!V64,"")="", "",IFERROR('7. Position (current_at exit)'!V64,"")),""))</f>
        <v/>
      </c>
      <c r="CR64" s="16" t="str">
        <f>IF($F64&lt;&gt;"Debt",IF($A64&lt;&gt;"",IF(IFERROR('7. Position (current_at exit)'!W64,"")="", "",IFERROR('7. Position (current_at exit)'!W64,"")),""), IF($A64&lt;&gt;"",IF(IFERROR('7. Position (current_at exit)'!W64,"")="", "",IFERROR('7. Position (current_at exit)'!W64,"")),""))</f>
        <v/>
      </c>
      <c r="CS64" s="80" t="str">
        <f>IF($A64&lt;&gt;"",IF(IFERROR('7. Position (current_at exit)'!X64,"")="", "",IFERROR('7. Position (current_at exit)'!X64,"")),"")</f>
        <v/>
      </c>
      <c r="CT64" s="360" t="str">
        <f>IF($A64&lt;&gt;"",IF(IFERROR('7. Position (current_at exit)'!Y64,"")="", "",IFERROR('7. Position (current_at exit)'!Y64,"")),"")</f>
        <v/>
      </c>
      <c r="CU64" s="159" t="str">
        <f>IF(OR($D64="Fully Exited, No Escrow", $D64="Fully Exited, Escrow Pending", $D64="Fully Exited, Subsequently Closed"), IF($A64&lt;&gt;"",IF(IFERROR('7. Position (current_at exit)'!Z64,"")="", "Mandatory: Tab 7",IFERROR('7. Position (current_at exit)'!Z64,"")),""), IF($A64&lt;&gt;"",IF(IFERROR('7. Position (current_at exit)'!Z64,"")="", "",IFERROR('7. Position (current_at exit)'!Z64,"")),""))</f>
        <v/>
      </c>
      <c r="CV64" s="159" t="str">
        <f>IF(OR($D64="Fully Exited, No Escrow", $D64="Fully Exited, Escrow Pending", $D64="Fully Exited, Subsequently Closed"), IF($A64&lt;&gt;"",IF(IFERROR('7. Position (current_at exit)'!AA64,"")="", "Mandatory: Tab 7",IFERROR('7. Position (current_at exit)'!AA64,"")),""), IF($A64&lt;&gt;"",IF(IFERROR('7. Position (current_at exit)'!AA64,"")="", "",IFERROR('7. Position (current_at exit)'!AA64,"")),""))</f>
        <v/>
      </c>
      <c r="CW64" s="16" t="str">
        <f>IF($D64="Fully Exited",IF($A64&lt;&gt;"",IF(IFERROR('7. Position (current_at exit)'!AB64,"")="", "",IFERROR('7. Position (current_at exit)'!AB64,"")),""), IF($A64&lt;&gt;"",IF(IFERROR('7. Position (current_at exit)'!AB64,"")="", "",IFERROR('7. Position (current_at exit)'!AB64,"")),""))</f>
        <v/>
      </c>
      <c r="CX64" s="360" t="str">
        <f>IF($A64&lt;&gt;"",IF(IFERROR('7. Position (current_at exit)'!AC64,"")="", "",IFERROR('7. Position (current_at exit)'!AC64,"")),"")</f>
        <v/>
      </c>
      <c r="CY64" s="16" t="str">
        <f>IF($D64&lt;&gt;"Pending, Subsequently Closed",IF($A64&lt;&gt;"",IF(IFERROR('7. Position (current_at exit)'!AD64,"")="", "Mandatory: Tab 7",IFERROR('7. Position (current_at exit)'!AD64,"")),""), IF($A64&lt;&gt;"",IF(IFERROR('7. Position (current_at exit)'!AD64,"")="", "",IFERROR('7. Position (current_at exit)'!AD64,"")),""))</f>
        <v/>
      </c>
      <c r="CZ64" s="187" t="str">
        <f>IF($A64&lt;&gt;"",IF(IFERROR('7. Position (current_at exit)'!AE64,"")="", "",IFERROR('7. Position (current_at exit)'!AE64,"")),"")</f>
        <v/>
      </c>
      <c r="DA64" s="76" t="str">
        <f>IF($A64&lt;&gt;"",IF(IFERROR('7. Position (current_at exit)'!AF64,"")="", "",IFERROR('7. Position (current_at exit)'!AF64,"")),"")</f>
        <v/>
      </c>
      <c r="DB64" s="239" t="str">
        <f>IF($A64&lt;&gt;"",IF(IFERROR('7. Position (current_at exit)'!AG64,"")="", "",IFERROR('7. Position (current_at exit)'!AG64,"")),"")</f>
        <v/>
      </c>
      <c r="DC64" s="165" t="str">
        <f>IF($A64&lt;&gt;"",IF(IFERROR('7. Position (current_at exit)'!AH64,"")="", "",IFERROR('7. Position (current_at exit)'!AH64,"")),"")</f>
        <v/>
      </c>
      <c r="DD64" s="165" t="str">
        <f>IF($A64&lt;&gt;"",IF(IFERROR('7. Position (current_at exit)'!AI64,"")="", "",IFERROR('7. Position (current_at exit)'!AI64,"")),"")</f>
        <v/>
      </c>
      <c r="DE64" s="360" t="str">
        <f>IF($A64&lt;&gt;"",IF(IFERROR('7. Position (current_at exit)'!AJ64,"")="", "",IFERROR('7. Position (current_at exit)'!AJ64,"")),"")</f>
        <v/>
      </c>
      <c r="DF64" s="16" t="str">
        <f>IF($A64&lt;&gt;"",IF(IFERROR('7. Position (current_at exit)'!AK64,"")="", "",IFERROR('7. Position (current_at exit)'!AK64,"")),"")</f>
        <v/>
      </c>
      <c r="DG64" s="187" t="str">
        <f>IF($A64&lt;&gt;"",IF(IFERROR('7. Position (current_at exit)'!AL64,"")="", "",IFERROR('7. Position (current_at exit)'!AL64,"")),"")</f>
        <v/>
      </c>
      <c r="DH64" s="76" t="str">
        <f>IF($A64&lt;&gt;"",IF(IFERROR('7. Position (current_at exit)'!AM64,"")="", "",IFERROR('7. Position (current_at exit)'!AM64,"")),"")</f>
        <v/>
      </c>
      <c r="DI64" s="239" t="str">
        <f>IF($A64&lt;&gt;"",IF(IFERROR('7. Position (current_at exit)'!AN64,"")="", "",IFERROR('7. Position (current_at exit)'!AN64,"")),"")</f>
        <v/>
      </c>
      <c r="DJ64" s="165" t="str">
        <f>IF($A64&lt;&gt;"",IF(IFERROR('7. Position (current_at exit)'!AO64,"")="", "",IFERROR('7. Position (current_at exit)'!AO64,"")),"")</f>
        <v/>
      </c>
      <c r="DK64" s="165" t="str">
        <f>IF($A64&lt;&gt;"",IF(IFERROR('7. Position (current_at exit)'!AP64,"")="", "",IFERROR('7. Position (current_at exit)'!AP64,"")),"")</f>
        <v/>
      </c>
      <c r="DL64" s="360" t="str">
        <f>IF($A64&lt;&gt;"",IF(IFERROR('7. Position (current_at exit)'!AQ64,"")="", "",IFERROR('7. Position (current_at exit)'!AQ64,"")),"")</f>
        <v/>
      </c>
      <c r="DM64" s="17" t="str">
        <f>IF(OR($F64="Equity - Publicly Traded", $F64="Equity - Private"), IF($A64&lt;&gt;"",IF(IFERROR('6. Position (at entry)'!N64,"")="", "Mandatory: Tab 6",IFERROR('6. Position (at entry)'!N64,"")),""), IF($A64&lt;&gt;"",IF(IFERROR('6. Position (at entry)'!N64,"")="", "",IFERROR('6. Position (at entry)'!N64,"")),""))</f>
        <v/>
      </c>
      <c r="DN64" s="17" t="str">
        <f>IF(OR($F64="Equity - Publicly Traded", $F64="Equity - Private"), IF($A64&lt;&gt;"",IF(IFERROR('6. Position (at entry)'!O64,"")="", "Mandatory: Tab 6",IFERROR('6. Position (at entry)'!O64,"")),""), IF($A64&lt;&gt;"",IF(IFERROR('6. Position (at entry)'!O64,"")="", "",IFERROR('6. Position (at entry)'!O64,"")),""))</f>
        <v/>
      </c>
      <c r="DO64" s="17" t="str">
        <f>IF(OR($F64="Equity - Publicly Traded", $F64="Equity - Private"), IF($A64&lt;&gt;"",IF(IFERROR('6. Position (at entry)'!P64,"")="", "Mandatory: Tab 6",IFERROR('6. Position (at entry)'!P64,"")),""), IF($A64&lt;&gt;"",IF(IFERROR('6. Position (at entry)'!P64,"")="", "",IFERROR('6. Position (at entry)'!P64,"")),""))</f>
        <v/>
      </c>
      <c r="DP64" s="17" t="str">
        <f>IF(OR($F64="Equity - Publicly Traded", $F64="Equity - Private"), IF($A64&lt;&gt;"",IF(IFERROR('6. Position (at entry)'!Q64,"")="", "Mandatory: Tab 6",IFERROR('6. Position (at entry)'!Q64,"")),""), IF($A64&lt;&gt;"",IF(IFERROR('6. Position (at entry)'!Q64,"")="", "",IFERROR('6. Position (at entry)'!Q64,"")),""))</f>
        <v/>
      </c>
      <c r="DQ64" s="18" t="str">
        <f>IF(OR($F64="Equity - Publicly Traded", $F64="Equity - Private"), IF($A64&lt;&gt;"",IF(IFERROR('6. Position (at entry)'!R64,"")="", "Mandatory: Tab 6",IFERROR('6. Position (at entry)'!R64,"")),""), IF($A64&lt;&gt;"",IF(IFERROR('6. Position (at entry)'!R64,"")="", "",IFERROR('6. Position (at entry)'!R64,"")),""))</f>
        <v/>
      </c>
      <c r="DR64" s="18" t="str">
        <f>IF(OR($F64="Equity - Publicly Traded", $F64="Equity - Private"), IF($A64&lt;&gt;"",IF(IFERROR('6. Position (at entry)'!S64,"")="", "Mandatory: Tab 6",IFERROR('6. Position (at entry)'!S64,"")),""), IF($A64&lt;&gt;"",IF(IFERROR('6. Position (at entry)'!S64,"")="", "",IFERROR('6. Position (at entry)'!S64,"")),""))</f>
        <v/>
      </c>
      <c r="DS64" s="17" t="str">
        <f>IF(OR($F64="Equity - Publicly Traded", $F64="Equity - Private"), IF($A64&lt;&gt;"",IF(IFERROR('6. Position (at entry)'!T64,"")="", "Mandatory: Tab 6",IFERROR('6. Position (at entry)'!T64,"")),""), IF($A64&lt;&gt;"",IF(IFERROR('6. Position (at entry)'!T64,"")="", "",IFERROR('6. Position (at entry)'!T64,"")),""))</f>
        <v/>
      </c>
      <c r="DT64" s="16" t="str">
        <f>IF(OR($F64="Equity - Publicly Traded", $F64="Equity - Private"), IF($A64&lt;&gt;"",IF(IFERROR('6. Position (at entry)'!U64,"")="", "Mandatory: Tab 6",IFERROR('6. Position (at entry)'!U64,"")),""), IF($A64&lt;&gt;"",IF(IFERROR('6. Position (at entry)'!U64,"")="", "",IFERROR('6. Position (at entry)'!U64,"")),""))</f>
        <v/>
      </c>
      <c r="DU64" s="16" t="str">
        <f>IF(OR($F64="Equity - Publicly Traded", $F64="Equity - Private"), IF($A64&lt;&gt;"",IF(IFERROR('6. Position (at entry)'!V64,"")="", "",IFERROR('6. Position (at entry)'!V64,"")),""), IF($A64&lt;&gt;"",IF(IFERROR('6. Position (at entry)'!V64,"")="", "",IFERROR('6. Position (at entry)'!V64,"")),""))</f>
        <v/>
      </c>
      <c r="DV64" s="239" t="str">
        <f>IF(OR($F64="Equity - Publicly Traded", $F64="Equity - Private"), IF($A64&lt;&gt;"",IF(IFERROR('6. Position (at entry)'!W64,"")="", "",IFERROR('6. Position (at entry)'!W64,"")),""), IF($A64&lt;&gt;"",IF(IFERROR('6. Position (at entry)'!W64,"")="", "",IFERROR('6. Position (at entry)'!W64,"")),""))</f>
        <v/>
      </c>
      <c r="DW64" s="239" t="str">
        <f>IF(OR($F64="Equity - Publicly Traded", $F64="Equity - Private"), IF($A64&lt;&gt;"",IF(IFERROR('6. Position (at entry)'!X64,"")="", "",IFERROR('6. Position (at entry)'!X64,"")),""), IF($A64&lt;&gt;"",IF(IFERROR('6. Position (at entry)'!X64,"")="", "",IFERROR('6. Position (at entry)'!X64,"")),""))</f>
        <v/>
      </c>
      <c r="DX64" s="239" t="str">
        <f>IF(OR($F64="Equity - Publicly Traded", $F64="Equity - Private"), IF($A64&lt;&gt;"",IF(IFERROR('6. Position (at entry)'!Y64,"")="", "",IFERROR('6. Position (at entry)'!Y64,"")),""), IF($A64&lt;&gt;"",IF(IFERROR('6. Position (at entry)'!Y64,"")="", "",IFERROR('6. Position (at entry)'!Y64,"")),""))</f>
        <v/>
      </c>
      <c r="DY64" s="360" t="str">
        <f>IF($A64&lt;&gt;"",IF(IFERROR('6. Position (at entry)'!Z64,"")="", "",IFERROR('6. Position (at entry)'!Z64,"")),"")</f>
        <v/>
      </c>
      <c r="DZ64" s="76" t="str">
        <f>IF($A64&lt;&gt;"",IF(IFERROR('6. Position (at entry)'!AA64,"")="", "",IFERROR('6. Position (at entry)'!AA64,"")),"")</f>
        <v/>
      </c>
      <c r="EA64" s="76" t="str">
        <f>IF($A64&lt;&gt;"",IF(IFERROR('6. Position (at entry)'!AB64,"")="", "",IFERROR('6. Position (at entry)'!AB64,"")),"")</f>
        <v/>
      </c>
      <c r="EB64" s="78" t="str">
        <f>IF($A64&lt;&gt;"",IF(IFERROR('6. Position (at entry)'!AC64,"")="", "",IFERROR('6. Position (at entry)'!AC64,"")),"")</f>
        <v/>
      </c>
      <c r="EC64" s="78" t="str">
        <f>IF($A64&lt;&gt;"",IF(IFERROR('6. Position (at entry)'!AD64,"")="", "",IFERROR('6. Position (at entry)'!AD64,"")),"")</f>
        <v/>
      </c>
      <c r="ED64" s="226" t="str">
        <f>IF($A64&lt;&gt;"",IF(IFERROR('6. Position (at entry)'!AE64,"")="", "",IFERROR('6. Position (at entry)'!AE64,"")),"")</f>
        <v/>
      </c>
      <c r="EE64" s="80" t="str">
        <f>IF($A64&lt;&gt;"",IF(IFERROR('6. Position (at entry)'!AF64,"")="", "",IFERROR('6. Position (at entry)'!AF64,"")),"")</f>
        <v/>
      </c>
      <c r="EF64" s="80" t="str">
        <f>IF($A64&lt;&gt;"",IF(IFERROR('6. Position (at entry)'!AG64,"")="", "",IFERROR('6. Position (at entry)'!AG64,"")),"")</f>
        <v/>
      </c>
      <c r="EG64" s="80" t="str">
        <f>IF($A64&lt;&gt;"",IF(IFERROR('6. Position (at entry)'!AH64,"")="", "",IFERROR('6. Position (at entry)'!AH64,"")),"")</f>
        <v/>
      </c>
      <c r="EH64" s="360" t="str">
        <f>IF($A64&lt;&gt;"",IF(IFERROR('6. Position (at entry)'!AI64,"")="", "",IFERROR('6. Position (at entry)'!AI64,"")),"")</f>
        <v/>
      </c>
    </row>
    <row r="65" spans="1:138" ht="15" customHeight="1" x14ac:dyDescent="0.2">
      <c r="A65" s="16" t="str">
        <f>IF(ISBLANK('6. Position (at entry)'!A65), "", '6. Position (at entry)'!A65)</f>
        <v/>
      </c>
      <c r="B65" s="347" t="str">
        <f>IF($A65&lt;&gt;"",IF(IFERROR('6. Position (at entry)'!B65,"")="", "Mandatory: Tab 6",IFERROR('6. Position (at entry)'!B65,"")),"")</f>
        <v/>
      </c>
      <c r="C65" s="16" t="str">
        <f>IF($A65&lt;&gt;"",IF(IFERROR(VLOOKUP($A65, '4. Company (at entry)'!$1:$1048576,2,FALSE),"")="","Mandatory: Tab 4",IFERROR(VLOOKUP($A65, '4. Company (at entry)'!$1:$1048576,2,FALSE),"")), "")</f>
        <v/>
      </c>
      <c r="D65" s="16" t="str">
        <f>IF($A65&lt;&gt;"",IF(IFERROR('7. Position (current_at exit)'!D65,"")="", "Mandatory: Tab 7",IFERROR('7. Position (current_at exit)'!D65,"")),"")</f>
        <v/>
      </c>
      <c r="E65" s="16" t="str">
        <f>IF($A65&lt;&gt;"",IF(IFERROR('7. Position (current_at exit)'!E65,"")="", "Mandatory: Tab 7",IFERROR('7. Position (current_at exit)'!E65,"")),"")</f>
        <v/>
      </c>
      <c r="F65" s="16" t="str">
        <f>IF($A65&lt;&gt;"",IF(IFERROR('6. Position (at entry)'!D65,"")="", "Mandatory: Tab 6",IFERROR('6. Position (at entry)'!D65,"")),"")</f>
        <v/>
      </c>
      <c r="G65" s="16" t="str">
        <f>IF($A65&lt;&gt;"",IF(IFERROR('6. Position (at entry)'!E65,"")="", "Mandatory: Tab 6",IFERROR('6. Position (at entry)'!E65,"")),"")</f>
        <v/>
      </c>
      <c r="H65" s="16" t="str">
        <f>IF($A65&lt;&gt;"",IF(IFERROR('6. Position (at entry)'!F65,"")="", "Mandatory: Tab 6",IFERROR('6. Position (at entry)'!F65,"")),"")</f>
        <v/>
      </c>
      <c r="I65" s="16" t="str">
        <f>IF($A65&lt;&gt;"",IF(IFERROR('6. Position (at entry)'!G65,"")="", "Mandatory: Tab 6",IFERROR('6. Position (at entry)'!G65,"")),"")</f>
        <v/>
      </c>
      <c r="J65" s="16" t="str">
        <f>IF($A65&lt;&gt;"",IF(IFERROR('6. Position (at entry)'!H65,"")="", "Mandatory: Tab 6",IFERROR('6. Position (at entry)'!H65,"")),"")</f>
        <v/>
      </c>
      <c r="K65" s="159" t="str">
        <f>IF($A65&lt;&gt;"",IF(IFERROR('6. Position (at entry)'!I65,"")="", "Mandatory: Tab 6",IFERROR('6. Position (at entry)'!I65,"")),"")</f>
        <v/>
      </c>
      <c r="L65" s="16" t="str">
        <f>IF($A65&lt;&gt;"",IF(IFERROR('6. Position (at entry)'!J65,"")="", "Mandatory: Tab 6",IFERROR('6. Position (at entry)'!J65,"")),"")</f>
        <v/>
      </c>
      <c r="M65" s="16" t="str">
        <f>IF($A65&lt;&gt;"",IF(IFERROR('6. Position (at entry)'!K65,"")="", "Mandatory: Tab 6",IFERROR('6. Position (at entry)'!K65,"")),"")</f>
        <v/>
      </c>
      <c r="N65" s="16" t="str">
        <f>IF($A65&lt;&gt;"",IF(IFERROR('6. Position (at entry)'!L65,"")="", "",IFERROR('6. Position (at entry)'!L65,"")),"")</f>
        <v/>
      </c>
      <c r="O65" s="360" t="str">
        <f>IF($A65&lt;&gt;"",IF(IFERROR('6. Position (at entry)'!M65,"")="", "",IFERROR('6. Position (at entry)'!M65,"")),"")</f>
        <v/>
      </c>
      <c r="P65" s="16" t="str">
        <f>IF($A65&lt;&gt;"",IF(IFERROR(VLOOKUP($A65,'5. Company (current_at exit)'!$1:$1048576,3,FALSE),"")="","",IFERROR(VLOOKUP($A65,'5. Company (current_at exit)'!$1:$1048576,3,FALSE),"")), "")</f>
        <v/>
      </c>
      <c r="Q65" s="16" t="str">
        <f>IF($A65&lt;&gt;"",IF(IFERROR(VLOOKUP($A65,'5. Company (current_at exit)'!$1:$1048576,4,FALSE),"")="","",IFERROR(VLOOKUP($A65,'5. Company (current_at exit)'!$1:$1048576,4,FALSE),"")), "")</f>
        <v/>
      </c>
      <c r="R65" s="16" t="str">
        <f>IF($A65&lt;&gt;"",IF(IFERROR(VLOOKUP($A65,'5. Company (current_at exit)'!$1:$1048576,5,FALSE),"")="","",IFERROR(VLOOKUP($A65,'5. Company (current_at exit)'!$1:$1048576,5,FALSE),"")), "")</f>
        <v/>
      </c>
      <c r="S65" s="16" t="str">
        <f>IF($A65&lt;&gt;"",IF(IFERROR(VLOOKUP($A65,'5. Company (current_at exit)'!$1:$1048576,6,FALSE),"")="","",IFERROR(VLOOKUP($A65,'5. Company (current_at exit)'!$1:$1048576,6,FALSE),"")), "")</f>
        <v/>
      </c>
      <c r="T65" s="16" t="str">
        <f>IF($A65&lt;&gt;"",IF(IFERROR(VLOOKUP($A65,'5. Company (current_at exit)'!$1:$1048576,7,FALSE),"")="","Mandatory: Tab 5",IFERROR(VLOOKUP($A65,'5. Company (current_at exit)'!$1:$1048576,7,FALSE),"")), "")</f>
        <v/>
      </c>
      <c r="U65" s="72" t="str">
        <f>IF($A65&lt;&gt;"",IF(IFERROR(VLOOKUP($A65,'5. Company (current_at exit)'!$1:$1048576,8,FALSE),"")="","Mandatory: Tab 5",IFERROR(VLOOKUP($A65,'5. Company (current_at exit)'!$1:$1048576,8,FALSE),"")), "")</f>
        <v/>
      </c>
      <c r="V65" s="16" t="str">
        <f>IF($A65&lt;&gt;"",IF(IFERROR(VLOOKUP($A65,'5. Company (current_at exit)'!$1:$1048576,9,FALSE),"")="","",IFERROR(VLOOKUP($A65,'5. Company (current_at exit)'!$1:$1048576,9,FALSE),"")), "")</f>
        <v/>
      </c>
      <c r="W65" s="16" t="str">
        <f>IF($A65&lt;&gt;"",IF(IFERROR(VLOOKUP($A65,'5. Company (current_at exit)'!$1:$1048576,10,FALSE),"")="","Mandatory: Tab 5",IFERROR(VLOOKUP($A65,'5. Company (current_at exit)'!$1:$1048576,10,FALSE),"")), "")</f>
        <v/>
      </c>
      <c r="X65" s="73" t="str">
        <f>IF($A65&lt;&gt;"",IF(IFERROR(VLOOKUP($A65,'5. Company (current_at exit)'!$1:$1048576,11,FALSE),"")="","Mandatory: Tab 5",IFERROR(VLOOKUP($A65,'5. Company (current_at exit)'!$1:$1048576,11,FALSE),"")), "")</f>
        <v/>
      </c>
      <c r="Y65" s="73" t="str">
        <f>IF($A65&lt;&gt;"",IF(IFERROR(VLOOKUP($A65,'5. Company (current_at exit)'!$1:$1048576,12,FALSE),"")="","",IFERROR(VLOOKUP($A65,'5. Company (current_at exit)'!$1:$1048576,12,FALSE),"")), "")</f>
        <v/>
      </c>
      <c r="Z65" s="73" t="str">
        <f>IF($A65&lt;&gt;"",IF(IFERROR(VLOOKUP($A65,'5. Company (current_at exit)'!$1:$1048576,13,FALSE),"")="","",IFERROR(VLOOKUP($A65,'5. Company (current_at exit)'!$1:$1048576,13,FALSE),"")), "")</f>
        <v/>
      </c>
      <c r="AA65" s="16" t="str">
        <f>IF($A65&lt;&gt;"",IF(IFERROR(VLOOKUP($A65,'5. Company (current_at exit)'!$1:$1048576,14,FALSE),"")="","Mandatory: Tab 5",IFERROR(VLOOKUP($A65,'5. Company (current_at exit)'!$1:$1048576,14,FALSE),"")), "")</f>
        <v/>
      </c>
      <c r="AB65" s="16" t="str">
        <f>IF($A65&lt;&gt;"",IF(IFERROR(VLOOKUP($A65,'5. Company (current_at exit)'!$1:$1048576,15,FALSE),"")="","Mandatory: Tab 5",IFERROR(VLOOKUP($A65,'5. Company (current_at exit)'!$1:$1048576,15,FALSE),"")), "")</f>
        <v/>
      </c>
      <c r="AC65" s="76" t="str">
        <f>IF($A65&lt;&gt;"",IF(IFERROR(VLOOKUP($A65,'5. Company (current_at exit)'!$1:$1048576,16,FALSE),"")="","",IFERROR(VLOOKUP($A65,'5. Company (current_at exit)'!$1:$1048576,16,FALSE),"")), "")</f>
        <v/>
      </c>
      <c r="AD65" s="16" t="str">
        <f>IF($A65&lt;&gt;"",IF(IFERROR(VLOOKUP($A65,'5. Company (current_at exit)'!$1:$1048576,17,FALSE),"")="","",IFERROR(VLOOKUP($A65,'5. Company (current_at exit)'!$1:$1048576,17,FALSE),"")), "")</f>
        <v/>
      </c>
      <c r="AE65" s="401" t="str">
        <f>IF($A65&lt;&gt;"",IF(IFERROR(VLOOKUP($A65,'5. Company (current_at exit)'!$1:$1048576,18,FALSE),"")="","",IFERROR(VLOOKUP($A65,'5. Company (current_at exit)'!$1:$1048576,18,FALSE),"")), "")</f>
        <v/>
      </c>
      <c r="AF65" s="16" t="str">
        <f>IF($A65&lt;&gt;"",IF(IFERROR(VLOOKUP($A65,'5. Company (current_at exit)'!$1:$1048576,19,FALSE),"")="","Mandatory: Tab 5",IFERROR(VLOOKUP($A65,'5. Company (current_at exit)'!$1:$1048576,19,FALSE),"")), "")</f>
        <v/>
      </c>
      <c r="AG65" s="159" t="str">
        <f>IF($AF65="Yes",IF($A65&lt;&gt;"",IF(IFERROR(VLOOKUP($A65,'5. Company (current_at exit)'!$1:$1048576,20,FALSE),"")="","Mandatory: Tab 5",IFERROR(VLOOKUP($A65,'5. Company (current_at exit)'!$1:$1048576,20,FALSE),"")), ""),IF($A65&lt;&gt;"",IF(IFERROR(VLOOKUP($A65,'5. Company (current_at exit)'!$1:$1048576,20,FALSE),"")="","",IFERROR(VLOOKUP($A65,'5. Company (current_at exit)'!$1:$1048576,20,FALSE),"")), ""))</f>
        <v/>
      </c>
      <c r="AH65" s="159" t="str">
        <f>IF($AF65="Yes",IF($A65&lt;&gt;"",IF(IFERROR(VLOOKUP($A65,'5. Company (current_at exit)'!$1:$1048576,21,FALSE),"")="","Mandatory: Tab 5",IFERROR(VLOOKUP($A65,'5. Company (current_at exit)'!$1:$1048576,21,FALSE),"")), ""),IF($A65&lt;&gt;"",IF(IFERROR(VLOOKUP($A65,'5. Company (current_at exit)'!$1:$1048576,21,FALSE),"")="","",IFERROR(VLOOKUP($A65,'5. Company (current_at exit)'!$1:$1048576,21,FALSE),"")), ""))</f>
        <v/>
      </c>
      <c r="AI65" s="69" t="str">
        <f>IF($AF65="Yes",IF($A65&lt;&gt;"",IF(IFERROR(VLOOKUP($A65,'5. Company (current_at exit)'!$1:$1048576,22,FALSE),"")="","Mandatory: Tab 5",IFERROR(VLOOKUP($A65,'5. Company (current_at exit)'!$1:$1048576,22,FALSE),"")), ""),IF($A65&lt;&gt;"",IF(IFERROR(VLOOKUP($A65,'5. Company (current_at exit)'!$1:$1048576,22,FALSE),"")="","",IFERROR(VLOOKUP($A65,'5. Company (current_at exit)'!$1:$1048576,22,FALSE),"")), ""))</f>
        <v/>
      </c>
      <c r="AJ65" s="69" t="str">
        <f>IF($AF65="Yes",IF($A65&lt;&gt;"",IF(IFERROR(VLOOKUP($A65,'5. Company (current_at exit)'!$1:$1048576,23,FALSE),"")="","Mandatory: Tab 5",IFERROR(VLOOKUP($A65,'5. Company (current_at exit)'!$1:$1048576,23,FALSE),"")), ""),IF($A65&lt;&gt;"",IF(IFERROR(VLOOKUP($A65,'5. Company (current_at exit)'!$1:$1048576,23,FALSE),"")="","",IFERROR(VLOOKUP($A65,'5. Company (current_at exit)'!$1:$1048576,23,FALSE),"")), ""))</f>
        <v/>
      </c>
      <c r="AK65" s="159" t="str">
        <f>IF($AF65="Yes",IF($A65&lt;&gt;"",IF(IFERROR(VLOOKUP($A65,'5. Company (current_at exit)'!$1:$1048576,24,FALSE),"")="","",IFERROR(VLOOKUP($A65,'5. Company (current_at exit)'!$1:$1048576,24,FALSE),"")), ""),IF($A65&lt;&gt;"",IF(IFERROR(VLOOKUP($A65,'5. Company (current_at exit)'!$1:$1048576,24,FALSE),"")="","",IFERROR(VLOOKUP($A65,'5. Company (current_at exit)'!$1:$1048576,24,FALSE),"")), ""))</f>
        <v/>
      </c>
      <c r="AL65" s="403" t="str">
        <f>IF($A65&lt;&gt;"",IF(IFERROR(VLOOKUP($A65,'5. Company (current_at exit)'!$1:$1048576,25,FALSE),"")="","",IFERROR(VLOOKUP($A65,'5. Company (current_at exit)'!$1:$1048576,25,FALSE),"")), "")</f>
        <v/>
      </c>
      <c r="AM65" s="17" t="str">
        <f>IF($A65&lt;&gt;"",IF(IFERROR(VLOOKUP($A65,'5. Company (current_at exit)'!$1:$1048576,26,FALSE),"")="","Mandatory: Tab 5",IFERROR(VLOOKUP($A65,'5. Company (current_at exit)'!$1:$1048576,26,FALSE),"")), "")</f>
        <v/>
      </c>
      <c r="AN65" s="17" t="str">
        <f>IF($A65&lt;&gt;"",IF(IFERROR(VLOOKUP($A65,'5. Company (current_at exit)'!$1:$1048576,27,FALSE),"")="","Mandatory: Tab 5",IFERROR(VLOOKUP($A65,'5. Company (current_at exit)'!$1:$1048576,27,FALSE),"")), "")</f>
        <v/>
      </c>
      <c r="AO65" s="17" t="str">
        <f>IF($A65&lt;&gt;"",IF(IFERROR(VLOOKUP($A65,'5. Company (current_at exit)'!$1:$1048576,28,FALSE),"")="","Mandatory: Tab 5",IFERROR(VLOOKUP($A65,'5. Company (current_at exit)'!$1:$1048576,28,FALSE),"")), "")</f>
        <v/>
      </c>
      <c r="AP65" s="17" t="str">
        <f>IF($A65&lt;&gt;"",IF(IFERROR(VLOOKUP($A65,'5. Company (current_at exit)'!$1:$1048576,29,FALSE),"")="","Mandatory: Tab 5",IFERROR(VLOOKUP($A65,'5. Company (current_at exit)'!$1:$1048576,29,FALSE),"")), "")</f>
        <v/>
      </c>
      <c r="AQ65" s="17" t="str">
        <f>IF($A65&lt;&gt;"",IF(IFERROR(VLOOKUP($A65,'5. Company (current_at exit)'!$1:$1048576,30,FALSE),"")="","Mandatory: Tab 5",IFERROR(VLOOKUP($A65,'5. Company (current_at exit)'!$1:$1048576,30,FALSE),"")), "")</f>
        <v/>
      </c>
      <c r="AR65" s="17" t="str">
        <f>IF($A65&lt;&gt;"",IF(IFERROR(VLOOKUP($A65,'5. Company (current_at exit)'!$1:$1048576,31,FALSE),"")="","Mandatory: Tab 5",IFERROR(VLOOKUP($A65,'5. Company (current_at exit)'!$1:$1048576,31,FALSE),"")), "")</f>
        <v/>
      </c>
      <c r="AS65" s="17" t="str">
        <f>IF($A65&lt;&gt;"",IF(IFERROR(VLOOKUP($A65,'5. Company (current_at exit)'!$1:$1048576,32,FALSE),"")="","Mandatory: Tab 5",IFERROR(VLOOKUP($A65,'5. Company (current_at exit)'!$1:$1048576,32,FALSE),"")), "")</f>
        <v/>
      </c>
      <c r="AT65" s="17" t="str">
        <f>IF($A65&lt;&gt;"",IF(IFERROR(VLOOKUP($A65,'5. Company (current_at exit)'!$1:$1048576,33,FALSE),"")="","Mandatory: Tab 5",IFERROR(VLOOKUP($A65,'5. Company (current_at exit)'!$1:$1048576,33,FALSE),"")), "")</f>
        <v/>
      </c>
      <c r="AU65" s="17" t="str">
        <f>IF($A65&lt;&gt;"",IF(IFERROR(VLOOKUP($A65,'5. Company (current_at exit)'!$1:$1048576,34,FALSE),"")="","",IFERROR(VLOOKUP($A65,'5. Company (current_at exit)'!$1:$1048576,34,FALSE),"")), "")</f>
        <v/>
      </c>
      <c r="AV65" s="241" t="str">
        <f>IF($A65&lt;&gt;"",IF(IFERROR(VLOOKUP($A65,'5. Company (current_at exit)'!$1:$1048576,35,FALSE),"")="","",IFERROR(VLOOKUP($A65,'5. Company (current_at exit)'!$1:$1048576,35,FALSE),"")), "")</f>
        <v/>
      </c>
      <c r="AW65" s="17" t="str">
        <f>IF($D65="Fully Exited",IF($A65&lt;&gt;"",IF(IFERROR(VLOOKUP($A65,'5. Company (current_at exit)'!$1:$1048576,36,FALSE),"")="","",IFERROR(VLOOKUP($A65,'5. Company (current_at exit)'!$1:$1048576,36,FALSE),"")), ""),IF($A65&lt;&gt;"",IF(IFERROR(VLOOKUP($A65,'5. Company (current_at exit)'!$1:$1048576,36,FALSE),"")="","",IFERROR(VLOOKUP($A65,'5. Company (current_at exit)'!$1:$1048576,36,FALSE),"")), ""))</f>
        <v/>
      </c>
      <c r="AX65" s="239" t="str">
        <f>IF($A65&lt;&gt;"",IF(IFERROR(VLOOKUP($A65,'5. Company (current_at exit)'!$1:$1048576,37,FALSE),"")="","",IFERROR(VLOOKUP($A65,'5. Company (current_at exit)'!$1:$1048576,37,FALSE),"")), "")</f>
        <v/>
      </c>
      <c r="AY65" s="204" t="str">
        <f>IF($A65&lt;&gt;"",IF(IFERROR(VLOOKUP($A65,'5. Company (current_at exit)'!$1:$1048576,38,FALSE),"")="","",IFERROR(VLOOKUP($A65,'5. Company (current_at exit)'!$1:$1048576,38,FALSE),"")), "")</f>
        <v/>
      </c>
      <c r="AZ65" s="244" t="str">
        <f>IF($A65&lt;&gt;"",IF(IFERROR(VLOOKUP($A65,'5. Company (current_at exit)'!$1:$1048576,39,FALSE),"")="","",IFERROR(VLOOKUP($A65,'5. Company (current_at exit)'!$1:$1048576,39,FALSE),"")), "")</f>
        <v/>
      </c>
      <c r="BA65" s="244" t="str">
        <f>IF($A65&lt;&gt;"",IF(IFERROR(VLOOKUP($A65,'5. Company (current_at exit)'!$1:$1048576,40,FALSE),"")="","",IFERROR(VLOOKUP($A65,'5. Company (current_at exit)'!$1:$1048576,40,FALSE),"")), "")</f>
        <v/>
      </c>
      <c r="BB65" s="244" t="str">
        <f>IF($A65&lt;&gt;"",IF(IFERROR(VLOOKUP($A65,'5. Company (current_at exit)'!$1:$1048576,41,FALSE),"")="","",IFERROR(VLOOKUP($A65,'5. Company (current_at exit)'!$1:$1048576,41,FALSE),"")), "")</f>
        <v/>
      </c>
      <c r="BC65" s="76" t="str">
        <f>IF($A65&lt;&gt;"",IF(IFERROR(VLOOKUP($A65,'5. Company (current_at exit)'!$1:$1048576,42,FALSE),"")="","",IFERROR(VLOOKUP($A65,'5. Company (current_at exit)'!$1:$1048576,42,FALSE),"")), "")</f>
        <v/>
      </c>
      <c r="BD65" s="76" t="str">
        <f>IF($A65&lt;&gt;"",IF(IFERROR(VLOOKUP($A65,'5. Company (current_at exit)'!$1:$1048576,43,FALSE),"")="","",IFERROR(VLOOKUP($A65,'5. Company (current_at exit)'!$1:$1048576,43,FALSE),"")), "")</f>
        <v/>
      </c>
      <c r="BE65" s="239" t="str">
        <f>IF($A65&lt;&gt;"",IF(IFERROR(VLOOKUP($A65,'5. Company (current_at exit)'!$1:$1048576,44,FALSE),"")="","",IFERROR(VLOOKUP($A65,'5. Company (current_at exit)'!$1:$1048576,44,FALSE),"")), "")</f>
        <v/>
      </c>
      <c r="BF65" s="239" t="str">
        <f>IF($A65&lt;&gt;"",IF(IFERROR(VLOOKUP($A65,'5. Company (current_at exit)'!$1:$1048576,45,FALSE),"")="","",IFERROR(VLOOKUP($A65,'5. Company (current_at exit)'!$1:$1048576,45,FALSE),"")), "")</f>
        <v/>
      </c>
      <c r="BG65" s="239" t="str">
        <f>IF($A65&lt;&gt;"",IF(IFERROR(VLOOKUP($A65,'5. Company (current_at exit)'!$1:$1048576,46,FALSE),"")="","",IFERROR(VLOOKUP($A65,'5. Company (current_at exit)'!$1:$1048576,46,FALSE),"")), "")</f>
        <v/>
      </c>
      <c r="BH65" s="239" t="str">
        <f>IF($A65&lt;&gt;"",IF(IFERROR(VLOOKUP($A65,'5. Company (current_at exit)'!$1:$1048576,47,FALSE),"")="","",IFERROR(VLOOKUP($A65,'5. Company (current_at exit)'!$1:$1048576,47,FALSE),"")), "")</f>
        <v/>
      </c>
      <c r="BI65" s="239" t="str">
        <f>IF($A65&lt;&gt;"",IF(IFERROR(VLOOKUP($A65,'5. Company (current_at exit)'!$1:$1048576,48,FALSE),"")="","",IFERROR(VLOOKUP($A65,'5. Company (current_at exit)'!$1:$1048576,48,FALSE),"")), "")</f>
        <v/>
      </c>
      <c r="BJ65" s="360" t="str">
        <f>IF($A65&lt;&gt;"",IF(IFERROR(VLOOKUP($A65,'5. Company (current_at exit)'!$1:$1048576,49,FALSE),"")="","",IFERROR(VLOOKUP($A65,'5. Company (current_at exit)'!$1:$1048576,49,FALSE),"")), "")</f>
        <v/>
      </c>
      <c r="BK65" s="76" t="str">
        <f>IF($A65&lt;&gt;"",IF(IFERROR(VLOOKUP($A65,'5. Company (current_at exit)'!$1:$1048576,50,FALSE),"")="","Mandatory: Tab 5",IFERROR(VLOOKUP($A65,'5. Company (current_at exit)'!$1:$1048576,50,FALSE),"")), "")</f>
        <v/>
      </c>
      <c r="BL65" s="483" t="str">
        <f>IF($A65&lt;&gt;"",IF(IFERROR(VLOOKUP($A65,'5. Company (current_at exit)'!$1:$1048576,51,FALSE),"")="","Mandatory: Tab 5",IFERROR(VLOOKUP($A65,'5. Company (current_at exit)'!$1:$1048576,51,FALSE),"")), "")</f>
        <v/>
      </c>
      <c r="BM65" s="483" t="str">
        <f>IF($A65&lt;&gt;"",IF(IFERROR(VLOOKUP($A65,'5. Company (current_at exit)'!$1:$1048576,52,FALSE),"")="","Mandatory: Tab 5",IFERROR(VLOOKUP($A65,'5. Company (current_at exit)'!$1:$1048576,52,FALSE),"")), "")</f>
        <v/>
      </c>
      <c r="BN65" s="483" t="str">
        <f>IF($A65&lt;&gt;"",IF(IFERROR(VLOOKUP($A65,'5. Company (current_at exit)'!$1:$1048576,53,FALSE),"")="","Mandatory: Tab 5",IFERROR(VLOOKUP($A65,'5. Company (current_at exit)'!$1:$1048576,53,FALSE),"")), "")</f>
        <v/>
      </c>
      <c r="BO65" s="360" t="str">
        <f>IF($A65&lt;&gt;"",IF(IFERROR(VLOOKUP($A65,'5. Company (current_at exit)'!$1:$1048576,54,FALSE),"")="","",IFERROR(VLOOKUP($A65,'5. Company (current_at exit)'!$1:$1048576,54,FALSE),"")), "")</f>
        <v/>
      </c>
      <c r="BP65" s="17" t="str">
        <f>IF($A65&lt;&gt;"",IF(IFERROR(VLOOKUP($A65, '4. Company (at entry)'!$1:$1048576,3,FALSE),"")="","Mandatory: Tab 4",IFERROR(VLOOKUP($A65, '4. Company (at entry)'!$1:$1048576,3,FALSE),"")), "")</f>
        <v/>
      </c>
      <c r="BQ65" s="17" t="str">
        <f>IF($A65&lt;&gt;"",IF(IFERROR(VLOOKUP($A65, '4. Company (at entry)'!$1:$1048576,4,FALSE),"")="","Mandatory: Tab 4",IFERROR(VLOOKUP($A65, '4. Company (at entry)'!$1:$1048576,4,FALSE),"")), "")</f>
        <v/>
      </c>
      <c r="BR65" s="17" t="str">
        <f>IF($A65&lt;&gt;"",IF(IFERROR(VLOOKUP($A65, '4. Company (at entry)'!$1:$1048576,5,FALSE),"")="","Mandatory: Tab 4",IFERROR(VLOOKUP($A65, '4. Company (at entry)'!$1:$1048576,5,FALSE),"")), "")</f>
        <v/>
      </c>
      <c r="BS65" s="17" t="str">
        <f>IF($A65&lt;&gt;"",IF(IFERROR(VLOOKUP($A65, '4. Company (at entry)'!$1:$1048576,6,FALSE),"")="","Mandatory: Tab 4",IFERROR(VLOOKUP($A65, '4. Company (at entry)'!$1:$1048576,6,FALSE),"")), "")</f>
        <v/>
      </c>
      <c r="BT65" s="17" t="str">
        <f>IF($A65&lt;&gt;"",IF(IFERROR(VLOOKUP($A65, '4. Company (at entry)'!$1:$1048576,7,FALSE),"")="","Mandatory: Tab 4",IFERROR(VLOOKUP($A65, '4. Company (at entry)'!$1:$1048576,7,FALSE),"")), "")</f>
        <v/>
      </c>
      <c r="BU65" s="17" t="str">
        <f>IF($A65&lt;&gt;"",IF(IFERROR(VLOOKUP($A65, '4. Company (at entry)'!$1:$1048576,8,FALSE),"")="","Mandatory: Tab 4",IFERROR(VLOOKUP($A65, '4. Company (at entry)'!$1:$1048576,8,FALSE),"")), "")</f>
        <v/>
      </c>
      <c r="BV65" s="17" t="str">
        <f>IF($A65&lt;&gt;"",IF(IFERROR(VLOOKUP($A65, '4. Company (at entry)'!$1:$1048576,9,FALSE),"")="","Mandatory: Tab 4",IFERROR(VLOOKUP($A65, '4. Company (at entry)'!$1:$1048576,9,FALSE),"")), "")</f>
        <v/>
      </c>
      <c r="BW65" s="17" t="str">
        <f>IF($A65&lt;&gt;"",IF(IFERROR(VLOOKUP($A65, '4. Company (at entry)'!$1:$1048576,10,FALSE),"")="","",IFERROR(VLOOKUP($A65, '4. Company (at entry)'!$1:$1048576,10,FALSE),"")), "")</f>
        <v/>
      </c>
      <c r="BX65" s="208" t="str">
        <f>IF($A65&lt;&gt;"",IF(IFERROR(VLOOKUP($A65, '4. Company (at entry)'!$1:$1048576,11,FALSE),"")="","",IFERROR(VLOOKUP($A65, '4. Company (at entry)'!$1:$1048576,11,FALSE),"")), "")</f>
        <v/>
      </c>
      <c r="BY65" s="17" t="str">
        <f>IF($A65&lt;&gt;"",IF(IFERROR(VLOOKUP($A65, '4. Company (at entry)'!$1:$1048576,12,FALSE),"")="","",IFERROR(VLOOKUP($A65, '4. Company (at entry)'!$1:$1048576,12,FALSE),"")), "")</f>
        <v/>
      </c>
      <c r="BZ65" s="360" t="str">
        <f>IF($A65&lt;&gt;"",IF(IFERROR(VLOOKUP($A65, '4. Company (at entry)'!$1:$1048576,13,FALSE),"")="","",IFERROR(VLOOKUP($A65, '4. Company (at entry)'!$1:$1048576,13,FALSE),"")), "")</f>
        <v/>
      </c>
      <c r="CA65" s="17" t="str">
        <f>IF($A65&lt;&gt;"",IF(IFERROR('7. Position (current_at exit)'!F65,"")="", "Mandatory: Tab 7",IFERROR('7. Position (current_at exit)'!F65,"")),"")</f>
        <v/>
      </c>
      <c r="CB65" s="17" t="str">
        <f>IF($D65&lt;&gt;"Pending, Subsequently Closed",IF($A65&lt;&gt;"",IF(IFERROR('7. Position (current_at exit)'!G65,"")="", "Mandatory: Tab 7",IFERROR('7. Position (current_at exit)'!G65,"")),""), IF($A65&lt;&gt;"",IF(IFERROR('7. Position (current_at exit)'!G65,"")="", "",IFERROR('7. Position (current_at exit)'!G65,"")),""))</f>
        <v/>
      </c>
      <c r="CC65" s="17" t="str">
        <f>IF($D65&lt;&gt;"Pending, Subsequently Closed",IF($A65&lt;&gt;"",IF(IFERROR('7. Position (current_at exit)'!H65,"")="", "Mandatory: Tab 7",IFERROR('7. Position (current_at exit)'!H65,"")),""), IF($A65&lt;&gt;"",IF(IFERROR('7. Position (current_at exit)'!H65,"")="", "",IFERROR('7. Position (current_at exit)'!H65,"")),""))</f>
        <v/>
      </c>
      <c r="CD65" s="17" t="str">
        <f>IF($D65&lt;&gt;"Pending, Subsequently Closed",IF($A65&lt;&gt;"",IF(IFERROR('7. Position (current_at exit)'!I65,"")="", "Mandatory: Tab 7",IFERROR('7. Position (current_at exit)'!I65,"")),""), IF($A65&lt;&gt;"",IF(IFERROR('7. Position (current_at exit)'!I65,"")="", "",IFERROR('7. Position (current_at exit)'!I65,"")),""))</f>
        <v/>
      </c>
      <c r="CE65" s="17" t="str">
        <f>IF($D65&lt;&gt;"Pending, Subsequently Closed",IF($A65&lt;&gt;"",IF(IFERROR('7. Position (current_at exit)'!J65,"")="", "Mandatory: Tab 7",IFERROR('7. Position (current_at exit)'!J65,"")),""), IF($A65&lt;&gt;"",IF(IFERROR('7. Position (current_at exit)'!J65,"")="", "",IFERROR('7. Position (current_at exit)'!J65,"")),""))</f>
        <v/>
      </c>
      <c r="CF65" s="208" t="str">
        <f>IF($D65&lt;&gt;"Pending, Subsequently Closed",IF($A65&lt;&gt;"",IF(IFERROR('7. Position (current_at exit)'!K65,"")="", "Mandatory: Tab 7",IFERROR('7. Position (current_at exit)'!K65,"")),""), IF($A65&lt;&gt;"",IF(IFERROR('7. Position (current_at exit)'!K65,"")="", "",IFERROR('7. Position (current_at exit)'!K65,"")),""))</f>
        <v/>
      </c>
      <c r="CG65" s="186" t="str">
        <f>IF($D65&lt;&gt;"Pending, Subsequently Closed",IF($A65&lt;&gt;"",IF(IFERROR('7. Position (current_at exit)'!L65,"")="", "Mandatory: Tab 7",IFERROR('7. Position (current_at exit)'!L65,"")),""), IF($A65&lt;&gt;"",IF(IFERROR('7. Position (current_at exit)'!L65,"")="", "",IFERROR('7. Position (current_at exit)'!L65,"")),""))</f>
        <v/>
      </c>
      <c r="CH65" s="186" t="str">
        <f>IF($D65&lt;&gt;"Pending, Subsequently Closed",IF($A65&lt;&gt;"",IF(IFERROR('7. Position (current_at exit)'!M65,"")="", "Mandatory: Tab 7",IFERROR('7. Position (current_at exit)'!M65,"")),""), IF($A65&lt;&gt;"",IF(IFERROR('7. Position (current_at exit)'!M65,"")="", "",IFERROR('7. Position (current_at exit)'!M65,"")),""))</f>
        <v/>
      </c>
      <c r="CI65" s="186" t="str">
        <f>IF($D65&lt;&gt;"Pending, Subsequently Closed",IF($A65&lt;&gt;"",IF(IFERROR('7. Position (current_at exit)'!N65,"")="", "Mandatory: Tab 7",IFERROR('7. Position (current_at exit)'!N65,"")),""), IF($A65&lt;&gt;"",IF(IFERROR('7. Position (current_at exit)'!N65,"")="", "",IFERROR('7. Position (current_at exit)'!N65,"")),""))</f>
        <v/>
      </c>
      <c r="CJ65" s="408" t="str">
        <f>IF($D65&lt;&gt;"Pending, Subsequently Closed",IF($A65&lt;&gt;"",IF(IFERROR('7. Position (current_at exit)'!O65,"")="", "Mandatory: Tab 7",IFERROR('7. Position (current_at exit)'!O65,"")),""), IF($A65&lt;&gt;"",IF(IFERROR('7. Position (current_at exit)'!O65,"")="", "",IFERROR('7. Position (current_at exit)'!O65,"")),""))</f>
        <v/>
      </c>
      <c r="CK65" s="408" t="str">
        <f>IF($D65&lt;&gt;"Pending, Subsequently Closed",IF($A65&lt;&gt;"",IF(IFERROR('7. Position (current_at exit)'!P65,"")="", "Mandatory: Tab 7",IFERROR('7. Position (current_at exit)'!P65,"")),""), IF($A65&lt;&gt;"",IF(IFERROR('7. Position (current_at exit)'!P65,"")="", "",IFERROR('7. Position (current_at exit)'!P65,"")),""))</f>
        <v/>
      </c>
      <c r="CL65" s="360" t="str">
        <f>IF($A65&lt;&gt;"",IF(IFERROR('7. Position (current_at exit)'!Q65,"")="", "",IFERROR('7. Position (current_at exit)'!Q65,"")),"")</f>
        <v/>
      </c>
      <c r="CM65" s="18" t="str">
        <f>IF($F65&lt;&gt;"Debt",IF($A65&lt;&gt;"",IF(IFERROR('7. Position (current_at exit)'!R65,"")="", "Mandatory: Tab 7",IFERROR('7. Position (current_at exit)'!R65,"")),""), IF($A65&lt;&gt;"",IF(IFERROR('7. Position (current_at exit)'!R65,"")="", "",IFERROR('7. Position (current_at exit)'!R65,"")),""))</f>
        <v/>
      </c>
      <c r="CN65" s="18" t="str">
        <f>IF($F65&lt;&gt;"Debt",IF($A65&lt;&gt;"",IF(IFERROR('7. Position (current_at exit)'!S65,"")="", "Mandatory: Tab 7",IFERROR('7. Position (current_at exit)'!S65,"")),""), IF($A65&lt;&gt;"",IF(IFERROR('7. Position (current_at exit)'!S65,"")="", "",IFERROR('7. Position (current_at exit)'!S65,"")),""))</f>
        <v/>
      </c>
      <c r="CO65" s="17" t="str">
        <f>IF($F65&lt;&gt;"Debt",IF($A65&lt;&gt;"",IF(IFERROR('7. Position (current_at exit)'!T65,"")="", "Mandatory: Tab 7",IFERROR('7. Position (current_at exit)'!T65,"")),""), IF($A65&lt;&gt;"",IF(IFERROR('7. Position (current_at exit)'!T65,"")="", "",IFERROR('7. Position (current_at exit)'!T65,"")),""))</f>
        <v/>
      </c>
      <c r="CP65" s="17" t="str">
        <f>IF($A65&lt;&gt;"",IF(IFERROR('7. Position (current_at exit)'!U65,"")="", "Mandatory: Tab 7",IFERROR('7. Position (current_at exit)'!U65,"")),"")</f>
        <v/>
      </c>
      <c r="CQ65" s="17" t="str">
        <f>IF($F65&lt;&gt;"Debt",IF($A65&lt;&gt;"",IF(IFERROR('7. Position (current_at exit)'!V65,"")="", "Mandatory: Tab 7",IFERROR('7. Position (current_at exit)'!V65,"")),""), IF($A65&lt;&gt;"",IF(IFERROR('7. Position (current_at exit)'!V65,"")="", "",IFERROR('7. Position (current_at exit)'!V65,"")),""))</f>
        <v/>
      </c>
      <c r="CR65" s="16" t="str">
        <f>IF($F65&lt;&gt;"Debt",IF($A65&lt;&gt;"",IF(IFERROR('7. Position (current_at exit)'!W65,"")="", "",IFERROR('7. Position (current_at exit)'!W65,"")),""), IF($A65&lt;&gt;"",IF(IFERROR('7. Position (current_at exit)'!W65,"")="", "",IFERROR('7. Position (current_at exit)'!W65,"")),""))</f>
        <v/>
      </c>
      <c r="CS65" s="80" t="str">
        <f>IF($A65&lt;&gt;"",IF(IFERROR('7. Position (current_at exit)'!X65,"")="", "",IFERROR('7. Position (current_at exit)'!X65,"")),"")</f>
        <v/>
      </c>
      <c r="CT65" s="360" t="str">
        <f>IF($A65&lt;&gt;"",IF(IFERROR('7. Position (current_at exit)'!Y65,"")="", "",IFERROR('7. Position (current_at exit)'!Y65,"")),"")</f>
        <v/>
      </c>
      <c r="CU65" s="159" t="str">
        <f>IF(OR($D65="Fully Exited, No Escrow", $D65="Fully Exited, Escrow Pending", $D65="Fully Exited, Subsequently Closed"), IF($A65&lt;&gt;"",IF(IFERROR('7. Position (current_at exit)'!Z65,"")="", "Mandatory: Tab 7",IFERROR('7. Position (current_at exit)'!Z65,"")),""), IF($A65&lt;&gt;"",IF(IFERROR('7. Position (current_at exit)'!Z65,"")="", "",IFERROR('7. Position (current_at exit)'!Z65,"")),""))</f>
        <v/>
      </c>
      <c r="CV65" s="159" t="str">
        <f>IF(OR($D65="Fully Exited, No Escrow", $D65="Fully Exited, Escrow Pending", $D65="Fully Exited, Subsequently Closed"), IF($A65&lt;&gt;"",IF(IFERROR('7. Position (current_at exit)'!AA65,"")="", "Mandatory: Tab 7",IFERROR('7. Position (current_at exit)'!AA65,"")),""), IF($A65&lt;&gt;"",IF(IFERROR('7. Position (current_at exit)'!AA65,"")="", "",IFERROR('7. Position (current_at exit)'!AA65,"")),""))</f>
        <v/>
      </c>
      <c r="CW65" s="16" t="str">
        <f>IF($D65="Fully Exited",IF($A65&lt;&gt;"",IF(IFERROR('7. Position (current_at exit)'!AB65,"")="", "",IFERROR('7. Position (current_at exit)'!AB65,"")),""), IF($A65&lt;&gt;"",IF(IFERROR('7. Position (current_at exit)'!AB65,"")="", "",IFERROR('7. Position (current_at exit)'!AB65,"")),""))</f>
        <v/>
      </c>
      <c r="CX65" s="360" t="str">
        <f>IF($A65&lt;&gt;"",IF(IFERROR('7. Position (current_at exit)'!AC65,"")="", "",IFERROR('7. Position (current_at exit)'!AC65,"")),"")</f>
        <v/>
      </c>
      <c r="CY65" s="16" t="str">
        <f>IF($D65&lt;&gt;"Pending, Subsequently Closed",IF($A65&lt;&gt;"",IF(IFERROR('7. Position (current_at exit)'!AD65,"")="", "Mandatory: Tab 7",IFERROR('7. Position (current_at exit)'!AD65,"")),""), IF($A65&lt;&gt;"",IF(IFERROR('7. Position (current_at exit)'!AD65,"")="", "",IFERROR('7. Position (current_at exit)'!AD65,"")),""))</f>
        <v/>
      </c>
      <c r="CZ65" s="187" t="str">
        <f>IF($A65&lt;&gt;"",IF(IFERROR('7. Position (current_at exit)'!AE65,"")="", "",IFERROR('7. Position (current_at exit)'!AE65,"")),"")</f>
        <v/>
      </c>
      <c r="DA65" s="76" t="str">
        <f>IF($A65&lt;&gt;"",IF(IFERROR('7. Position (current_at exit)'!AF65,"")="", "",IFERROR('7. Position (current_at exit)'!AF65,"")),"")</f>
        <v/>
      </c>
      <c r="DB65" s="239" t="str">
        <f>IF($A65&lt;&gt;"",IF(IFERROR('7. Position (current_at exit)'!AG65,"")="", "",IFERROR('7. Position (current_at exit)'!AG65,"")),"")</f>
        <v/>
      </c>
      <c r="DC65" s="165" t="str">
        <f>IF($A65&lt;&gt;"",IF(IFERROR('7. Position (current_at exit)'!AH65,"")="", "",IFERROR('7. Position (current_at exit)'!AH65,"")),"")</f>
        <v/>
      </c>
      <c r="DD65" s="165" t="str">
        <f>IF($A65&lt;&gt;"",IF(IFERROR('7. Position (current_at exit)'!AI65,"")="", "",IFERROR('7. Position (current_at exit)'!AI65,"")),"")</f>
        <v/>
      </c>
      <c r="DE65" s="360" t="str">
        <f>IF($A65&lt;&gt;"",IF(IFERROR('7. Position (current_at exit)'!AJ65,"")="", "",IFERROR('7. Position (current_at exit)'!AJ65,"")),"")</f>
        <v/>
      </c>
      <c r="DF65" s="16" t="str">
        <f>IF($A65&lt;&gt;"",IF(IFERROR('7. Position (current_at exit)'!AK65,"")="", "",IFERROR('7. Position (current_at exit)'!AK65,"")),"")</f>
        <v/>
      </c>
      <c r="DG65" s="187" t="str">
        <f>IF($A65&lt;&gt;"",IF(IFERROR('7. Position (current_at exit)'!AL65,"")="", "",IFERROR('7. Position (current_at exit)'!AL65,"")),"")</f>
        <v/>
      </c>
      <c r="DH65" s="76" t="str">
        <f>IF($A65&lt;&gt;"",IF(IFERROR('7. Position (current_at exit)'!AM65,"")="", "",IFERROR('7. Position (current_at exit)'!AM65,"")),"")</f>
        <v/>
      </c>
      <c r="DI65" s="239" t="str">
        <f>IF($A65&lt;&gt;"",IF(IFERROR('7. Position (current_at exit)'!AN65,"")="", "",IFERROR('7. Position (current_at exit)'!AN65,"")),"")</f>
        <v/>
      </c>
      <c r="DJ65" s="165" t="str">
        <f>IF($A65&lt;&gt;"",IF(IFERROR('7. Position (current_at exit)'!AO65,"")="", "",IFERROR('7. Position (current_at exit)'!AO65,"")),"")</f>
        <v/>
      </c>
      <c r="DK65" s="165" t="str">
        <f>IF($A65&lt;&gt;"",IF(IFERROR('7. Position (current_at exit)'!AP65,"")="", "",IFERROR('7. Position (current_at exit)'!AP65,"")),"")</f>
        <v/>
      </c>
      <c r="DL65" s="360" t="str">
        <f>IF($A65&lt;&gt;"",IF(IFERROR('7. Position (current_at exit)'!AQ65,"")="", "",IFERROR('7. Position (current_at exit)'!AQ65,"")),"")</f>
        <v/>
      </c>
      <c r="DM65" s="17" t="str">
        <f>IF(OR($F65="Equity - Publicly Traded", $F65="Equity - Private"), IF($A65&lt;&gt;"",IF(IFERROR('6. Position (at entry)'!N65,"")="", "Mandatory: Tab 6",IFERROR('6. Position (at entry)'!N65,"")),""), IF($A65&lt;&gt;"",IF(IFERROR('6. Position (at entry)'!N65,"")="", "",IFERROR('6. Position (at entry)'!N65,"")),""))</f>
        <v/>
      </c>
      <c r="DN65" s="17" t="str">
        <f>IF(OR($F65="Equity - Publicly Traded", $F65="Equity - Private"), IF($A65&lt;&gt;"",IF(IFERROR('6. Position (at entry)'!O65,"")="", "Mandatory: Tab 6",IFERROR('6. Position (at entry)'!O65,"")),""), IF($A65&lt;&gt;"",IF(IFERROR('6. Position (at entry)'!O65,"")="", "",IFERROR('6. Position (at entry)'!O65,"")),""))</f>
        <v/>
      </c>
      <c r="DO65" s="17" t="str">
        <f>IF(OR($F65="Equity - Publicly Traded", $F65="Equity - Private"), IF($A65&lt;&gt;"",IF(IFERROR('6. Position (at entry)'!P65,"")="", "Mandatory: Tab 6",IFERROR('6. Position (at entry)'!P65,"")),""), IF($A65&lt;&gt;"",IF(IFERROR('6. Position (at entry)'!P65,"")="", "",IFERROR('6. Position (at entry)'!P65,"")),""))</f>
        <v/>
      </c>
      <c r="DP65" s="17" t="str">
        <f>IF(OR($F65="Equity - Publicly Traded", $F65="Equity - Private"), IF($A65&lt;&gt;"",IF(IFERROR('6. Position (at entry)'!Q65,"")="", "Mandatory: Tab 6",IFERROR('6. Position (at entry)'!Q65,"")),""), IF($A65&lt;&gt;"",IF(IFERROR('6. Position (at entry)'!Q65,"")="", "",IFERROR('6. Position (at entry)'!Q65,"")),""))</f>
        <v/>
      </c>
      <c r="DQ65" s="18" t="str">
        <f>IF(OR($F65="Equity - Publicly Traded", $F65="Equity - Private"), IF($A65&lt;&gt;"",IF(IFERROR('6. Position (at entry)'!R65,"")="", "Mandatory: Tab 6",IFERROR('6. Position (at entry)'!R65,"")),""), IF($A65&lt;&gt;"",IF(IFERROR('6. Position (at entry)'!R65,"")="", "",IFERROR('6. Position (at entry)'!R65,"")),""))</f>
        <v/>
      </c>
      <c r="DR65" s="18" t="str">
        <f>IF(OR($F65="Equity - Publicly Traded", $F65="Equity - Private"), IF($A65&lt;&gt;"",IF(IFERROR('6. Position (at entry)'!S65,"")="", "Mandatory: Tab 6",IFERROR('6. Position (at entry)'!S65,"")),""), IF($A65&lt;&gt;"",IF(IFERROR('6. Position (at entry)'!S65,"")="", "",IFERROR('6. Position (at entry)'!S65,"")),""))</f>
        <v/>
      </c>
      <c r="DS65" s="17" t="str">
        <f>IF(OR($F65="Equity - Publicly Traded", $F65="Equity - Private"), IF($A65&lt;&gt;"",IF(IFERROR('6. Position (at entry)'!T65,"")="", "Mandatory: Tab 6",IFERROR('6. Position (at entry)'!T65,"")),""), IF($A65&lt;&gt;"",IF(IFERROR('6. Position (at entry)'!T65,"")="", "",IFERROR('6. Position (at entry)'!T65,"")),""))</f>
        <v/>
      </c>
      <c r="DT65" s="16" t="str">
        <f>IF(OR($F65="Equity - Publicly Traded", $F65="Equity - Private"), IF($A65&lt;&gt;"",IF(IFERROR('6. Position (at entry)'!U65,"")="", "Mandatory: Tab 6",IFERROR('6. Position (at entry)'!U65,"")),""), IF($A65&lt;&gt;"",IF(IFERROR('6. Position (at entry)'!U65,"")="", "",IFERROR('6. Position (at entry)'!U65,"")),""))</f>
        <v/>
      </c>
      <c r="DU65" s="16" t="str">
        <f>IF(OR($F65="Equity - Publicly Traded", $F65="Equity - Private"), IF($A65&lt;&gt;"",IF(IFERROR('6. Position (at entry)'!V65,"")="", "",IFERROR('6. Position (at entry)'!V65,"")),""), IF($A65&lt;&gt;"",IF(IFERROR('6. Position (at entry)'!V65,"")="", "",IFERROR('6. Position (at entry)'!V65,"")),""))</f>
        <v/>
      </c>
      <c r="DV65" s="239" t="str">
        <f>IF(OR($F65="Equity - Publicly Traded", $F65="Equity - Private"), IF($A65&lt;&gt;"",IF(IFERROR('6. Position (at entry)'!W65,"")="", "",IFERROR('6. Position (at entry)'!W65,"")),""), IF($A65&lt;&gt;"",IF(IFERROR('6. Position (at entry)'!W65,"")="", "",IFERROR('6. Position (at entry)'!W65,"")),""))</f>
        <v/>
      </c>
      <c r="DW65" s="239" t="str">
        <f>IF(OR($F65="Equity - Publicly Traded", $F65="Equity - Private"), IF($A65&lt;&gt;"",IF(IFERROR('6. Position (at entry)'!X65,"")="", "",IFERROR('6. Position (at entry)'!X65,"")),""), IF($A65&lt;&gt;"",IF(IFERROR('6. Position (at entry)'!X65,"")="", "",IFERROR('6. Position (at entry)'!X65,"")),""))</f>
        <v/>
      </c>
      <c r="DX65" s="239" t="str">
        <f>IF(OR($F65="Equity - Publicly Traded", $F65="Equity - Private"), IF($A65&lt;&gt;"",IF(IFERROR('6. Position (at entry)'!Y65,"")="", "",IFERROR('6. Position (at entry)'!Y65,"")),""), IF($A65&lt;&gt;"",IF(IFERROR('6. Position (at entry)'!Y65,"")="", "",IFERROR('6. Position (at entry)'!Y65,"")),""))</f>
        <v/>
      </c>
      <c r="DY65" s="360" t="str">
        <f>IF($A65&lt;&gt;"",IF(IFERROR('6. Position (at entry)'!Z65,"")="", "",IFERROR('6. Position (at entry)'!Z65,"")),"")</f>
        <v/>
      </c>
      <c r="DZ65" s="76" t="str">
        <f>IF($A65&lt;&gt;"",IF(IFERROR('6. Position (at entry)'!AA65,"")="", "",IFERROR('6. Position (at entry)'!AA65,"")),"")</f>
        <v/>
      </c>
      <c r="EA65" s="76" t="str">
        <f>IF($A65&lt;&gt;"",IF(IFERROR('6. Position (at entry)'!AB65,"")="", "",IFERROR('6. Position (at entry)'!AB65,"")),"")</f>
        <v/>
      </c>
      <c r="EB65" s="78" t="str">
        <f>IF($A65&lt;&gt;"",IF(IFERROR('6. Position (at entry)'!AC65,"")="", "",IFERROR('6. Position (at entry)'!AC65,"")),"")</f>
        <v/>
      </c>
      <c r="EC65" s="78" t="str">
        <f>IF($A65&lt;&gt;"",IF(IFERROR('6. Position (at entry)'!AD65,"")="", "",IFERROR('6. Position (at entry)'!AD65,"")),"")</f>
        <v/>
      </c>
      <c r="ED65" s="226" t="str">
        <f>IF($A65&lt;&gt;"",IF(IFERROR('6. Position (at entry)'!AE65,"")="", "",IFERROR('6. Position (at entry)'!AE65,"")),"")</f>
        <v/>
      </c>
      <c r="EE65" s="80" t="str">
        <f>IF($A65&lt;&gt;"",IF(IFERROR('6. Position (at entry)'!AF65,"")="", "",IFERROR('6. Position (at entry)'!AF65,"")),"")</f>
        <v/>
      </c>
      <c r="EF65" s="80" t="str">
        <f>IF($A65&lt;&gt;"",IF(IFERROR('6. Position (at entry)'!AG65,"")="", "",IFERROR('6. Position (at entry)'!AG65,"")),"")</f>
        <v/>
      </c>
      <c r="EG65" s="80" t="str">
        <f>IF($A65&lt;&gt;"",IF(IFERROR('6. Position (at entry)'!AH65,"")="", "",IFERROR('6. Position (at entry)'!AH65,"")),"")</f>
        <v/>
      </c>
      <c r="EH65" s="360" t="str">
        <f>IF($A65&lt;&gt;"",IF(IFERROR('6. Position (at entry)'!AI65,"")="", "",IFERROR('6. Position (at entry)'!AI65,"")),"")</f>
        <v/>
      </c>
    </row>
    <row r="66" spans="1:138" ht="15" customHeight="1" x14ac:dyDescent="0.2">
      <c r="A66" s="16" t="str">
        <f>IF(ISBLANK('6. Position (at entry)'!A66), "", '6. Position (at entry)'!A66)</f>
        <v/>
      </c>
      <c r="B66" s="347" t="str">
        <f>IF($A66&lt;&gt;"",IF(IFERROR('6. Position (at entry)'!B66,"")="", "Mandatory: Tab 6",IFERROR('6. Position (at entry)'!B66,"")),"")</f>
        <v/>
      </c>
      <c r="C66" s="16" t="str">
        <f>IF($A66&lt;&gt;"",IF(IFERROR(VLOOKUP($A66, '4. Company (at entry)'!$1:$1048576,2,FALSE),"")="","Mandatory: Tab 4",IFERROR(VLOOKUP($A66, '4. Company (at entry)'!$1:$1048576,2,FALSE),"")), "")</f>
        <v/>
      </c>
      <c r="D66" s="16" t="str">
        <f>IF($A66&lt;&gt;"",IF(IFERROR('7. Position (current_at exit)'!D66,"")="", "Mandatory: Tab 7",IFERROR('7. Position (current_at exit)'!D66,"")),"")</f>
        <v/>
      </c>
      <c r="E66" s="16" t="str">
        <f>IF($A66&lt;&gt;"",IF(IFERROR('7. Position (current_at exit)'!E66,"")="", "Mandatory: Tab 7",IFERROR('7. Position (current_at exit)'!E66,"")),"")</f>
        <v/>
      </c>
      <c r="F66" s="16" t="str">
        <f>IF($A66&lt;&gt;"",IF(IFERROR('6. Position (at entry)'!D66,"")="", "Mandatory: Tab 6",IFERROR('6. Position (at entry)'!D66,"")),"")</f>
        <v/>
      </c>
      <c r="G66" s="16" t="str">
        <f>IF($A66&lt;&gt;"",IF(IFERROR('6. Position (at entry)'!E66,"")="", "Mandatory: Tab 6",IFERROR('6. Position (at entry)'!E66,"")),"")</f>
        <v/>
      </c>
      <c r="H66" s="16" t="str">
        <f>IF($A66&lt;&gt;"",IF(IFERROR('6. Position (at entry)'!F66,"")="", "Mandatory: Tab 6",IFERROR('6. Position (at entry)'!F66,"")),"")</f>
        <v/>
      </c>
      <c r="I66" s="16" t="str">
        <f>IF($A66&lt;&gt;"",IF(IFERROR('6. Position (at entry)'!G66,"")="", "Mandatory: Tab 6",IFERROR('6. Position (at entry)'!G66,"")),"")</f>
        <v/>
      </c>
      <c r="J66" s="16" t="str">
        <f>IF($A66&lt;&gt;"",IF(IFERROR('6. Position (at entry)'!H66,"")="", "Mandatory: Tab 6",IFERROR('6. Position (at entry)'!H66,"")),"")</f>
        <v/>
      </c>
      <c r="K66" s="159" t="str">
        <f>IF($A66&lt;&gt;"",IF(IFERROR('6. Position (at entry)'!I66,"")="", "Mandatory: Tab 6",IFERROR('6. Position (at entry)'!I66,"")),"")</f>
        <v/>
      </c>
      <c r="L66" s="16" t="str">
        <f>IF($A66&lt;&gt;"",IF(IFERROR('6. Position (at entry)'!J66,"")="", "Mandatory: Tab 6",IFERROR('6. Position (at entry)'!J66,"")),"")</f>
        <v/>
      </c>
      <c r="M66" s="16" t="str">
        <f>IF($A66&lt;&gt;"",IF(IFERROR('6. Position (at entry)'!K66,"")="", "Mandatory: Tab 6",IFERROR('6. Position (at entry)'!K66,"")),"")</f>
        <v/>
      </c>
      <c r="N66" s="16" t="str">
        <f>IF($A66&lt;&gt;"",IF(IFERROR('6. Position (at entry)'!L66,"")="", "",IFERROR('6. Position (at entry)'!L66,"")),"")</f>
        <v/>
      </c>
      <c r="O66" s="360" t="str">
        <f>IF($A66&lt;&gt;"",IF(IFERROR('6. Position (at entry)'!M66,"")="", "",IFERROR('6. Position (at entry)'!M66,"")),"")</f>
        <v/>
      </c>
      <c r="P66" s="16" t="str">
        <f>IF($A66&lt;&gt;"",IF(IFERROR(VLOOKUP($A66,'5. Company (current_at exit)'!$1:$1048576,3,FALSE),"")="","",IFERROR(VLOOKUP($A66,'5. Company (current_at exit)'!$1:$1048576,3,FALSE),"")), "")</f>
        <v/>
      </c>
      <c r="Q66" s="16" t="str">
        <f>IF($A66&lt;&gt;"",IF(IFERROR(VLOOKUP($A66,'5. Company (current_at exit)'!$1:$1048576,4,FALSE),"")="","",IFERROR(VLOOKUP($A66,'5. Company (current_at exit)'!$1:$1048576,4,FALSE),"")), "")</f>
        <v/>
      </c>
      <c r="R66" s="16" t="str">
        <f>IF($A66&lt;&gt;"",IF(IFERROR(VLOOKUP($A66,'5. Company (current_at exit)'!$1:$1048576,5,FALSE),"")="","",IFERROR(VLOOKUP($A66,'5. Company (current_at exit)'!$1:$1048576,5,FALSE),"")), "")</f>
        <v/>
      </c>
      <c r="S66" s="16" t="str">
        <f>IF($A66&lt;&gt;"",IF(IFERROR(VLOOKUP($A66,'5. Company (current_at exit)'!$1:$1048576,6,FALSE),"")="","",IFERROR(VLOOKUP($A66,'5. Company (current_at exit)'!$1:$1048576,6,FALSE),"")), "")</f>
        <v/>
      </c>
      <c r="T66" s="16" t="str">
        <f>IF($A66&lt;&gt;"",IF(IFERROR(VLOOKUP($A66,'5. Company (current_at exit)'!$1:$1048576,7,FALSE),"")="","Mandatory: Tab 5",IFERROR(VLOOKUP($A66,'5. Company (current_at exit)'!$1:$1048576,7,FALSE),"")), "")</f>
        <v/>
      </c>
      <c r="U66" s="72" t="str">
        <f>IF($A66&lt;&gt;"",IF(IFERROR(VLOOKUP($A66,'5. Company (current_at exit)'!$1:$1048576,8,FALSE),"")="","Mandatory: Tab 5",IFERROR(VLOOKUP($A66,'5. Company (current_at exit)'!$1:$1048576,8,FALSE),"")), "")</f>
        <v/>
      </c>
      <c r="V66" s="16" t="str">
        <f>IF($A66&lt;&gt;"",IF(IFERROR(VLOOKUP($A66,'5. Company (current_at exit)'!$1:$1048576,9,FALSE),"")="","",IFERROR(VLOOKUP($A66,'5. Company (current_at exit)'!$1:$1048576,9,FALSE),"")), "")</f>
        <v/>
      </c>
      <c r="W66" s="16" t="str">
        <f>IF($A66&lt;&gt;"",IF(IFERROR(VLOOKUP($A66,'5. Company (current_at exit)'!$1:$1048576,10,FALSE),"")="","Mandatory: Tab 5",IFERROR(VLOOKUP($A66,'5. Company (current_at exit)'!$1:$1048576,10,FALSE),"")), "")</f>
        <v/>
      </c>
      <c r="X66" s="73" t="str">
        <f>IF($A66&lt;&gt;"",IF(IFERROR(VLOOKUP($A66,'5. Company (current_at exit)'!$1:$1048576,11,FALSE),"")="","Mandatory: Tab 5",IFERROR(VLOOKUP($A66,'5. Company (current_at exit)'!$1:$1048576,11,FALSE),"")), "")</f>
        <v/>
      </c>
      <c r="Y66" s="73" t="str">
        <f>IF($A66&lt;&gt;"",IF(IFERROR(VLOOKUP($A66,'5. Company (current_at exit)'!$1:$1048576,12,FALSE),"")="","",IFERROR(VLOOKUP($A66,'5. Company (current_at exit)'!$1:$1048576,12,FALSE),"")), "")</f>
        <v/>
      </c>
      <c r="Z66" s="73" t="str">
        <f>IF($A66&lt;&gt;"",IF(IFERROR(VLOOKUP($A66,'5. Company (current_at exit)'!$1:$1048576,13,FALSE),"")="","",IFERROR(VLOOKUP($A66,'5. Company (current_at exit)'!$1:$1048576,13,FALSE),"")), "")</f>
        <v/>
      </c>
      <c r="AA66" s="16" t="str">
        <f>IF($A66&lt;&gt;"",IF(IFERROR(VLOOKUP($A66,'5. Company (current_at exit)'!$1:$1048576,14,FALSE),"")="","Mandatory: Tab 5",IFERROR(VLOOKUP($A66,'5. Company (current_at exit)'!$1:$1048576,14,FALSE),"")), "")</f>
        <v/>
      </c>
      <c r="AB66" s="16" t="str">
        <f>IF($A66&lt;&gt;"",IF(IFERROR(VLOOKUP($A66,'5. Company (current_at exit)'!$1:$1048576,15,FALSE),"")="","Mandatory: Tab 5",IFERROR(VLOOKUP($A66,'5. Company (current_at exit)'!$1:$1048576,15,FALSE),"")), "")</f>
        <v/>
      </c>
      <c r="AC66" s="76" t="str">
        <f>IF($A66&lt;&gt;"",IF(IFERROR(VLOOKUP($A66,'5. Company (current_at exit)'!$1:$1048576,16,FALSE),"")="","",IFERROR(VLOOKUP($A66,'5. Company (current_at exit)'!$1:$1048576,16,FALSE),"")), "")</f>
        <v/>
      </c>
      <c r="AD66" s="16" t="str">
        <f>IF($A66&lt;&gt;"",IF(IFERROR(VLOOKUP($A66,'5. Company (current_at exit)'!$1:$1048576,17,FALSE),"")="","",IFERROR(VLOOKUP($A66,'5. Company (current_at exit)'!$1:$1048576,17,FALSE),"")), "")</f>
        <v/>
      </c>
      <c r="AE66" s="401" t="str">
        <f>IF($A66&lt;&gt;"",IF(IFERROR(VLOOKUP($A66,'5. Company (current_at exit)'!$1:$1048576,18,FALSE),"")="","",IFERROR(VLOOKUP($A66,'5. Company (current_at exit)'!$1:$1048576,18,FALSE),"")), "")</f>
        <v/>
      </c>
      <c r="AF66" s="16" t="str">
        <f>IF($A66&lt;&gt;"",IF(IFERROR(VLOOKUP($A66,'5. Company (current_at exit)'!$1:$1048576,19,FALSE),"")="","Mandatory: Tab 5",IFERROR(VLOOKUP($A66,'5. Company (current_at exit)'!$1:$1048576,19,FALSE),"")), "")</f>
        <v/>
      </c>
      <c r="AG66" s="159" t="str">
        <f>IF($AF66="Yes",IF($A66&lt;&gt;"",IF(IFERROR(VLOOKUP($A66,'5. Company (current_at exit)'!$1:$1048576,20,FALSE),"")="","Mandatory: Tab 5",IFERROR(VLOOKUP($A66,'5. Company (current_at exit)'!$1:$1048576,20,FALSE),"")), ""),IF($A66&lt;&gt;"",IF(IFERROR(VLOOKUP($A66,'5. Company (current_at exit)'!$1:$1048576,20,FALSE),"")="","",IFERROR(VLOOKUP($A66,'5. Company (current_at exit)'!$1:$1048576,20,FALSE),"")), ""))</f>
        <v/>
      </c>
      <c r="AH66" s="159" t="str">
        <f>IF($AF66="Yes",IF($A66&lt;&gt;"",IF(IFERROR(VLOOKUP($A66,'5. Company (current_at exit)'!$1:$1048576,21,FALSE),"")="","Mandatory: Tab 5",IFERROR(VLOOKUP($A66,'5. Company (current_at exit)'!$1:$1048576,21,FALSE),"")), ""),IF($A66&lt;&gt;"",IF(IFERROR(VLOOKUP($A66,'5. Company (current_at exit)'!$1:$1048576,21,FALSE),"")="","",IFERROR(VLOOKUP($A66,'5. Company (current_at exit)'!$1:$1048576,21,FALSE),"")), ""))</f>
        <v/>
      </c>
      <c r="AI66" s="69" t="str">
        <f>IF($AF66="Yes",IF($A66&lt;&gt;"",IF(IFERROR(VLOOKUP($A66,'5. Company (current_at exit)'!$1:$1048576,22,FALSE),"")="","Mandatory: Tab 5",IFERROR(VLOOKUP($A66,'5. Company (current_at exit)'!$1:$1048576,22,FALSE),"")), ""),IF($A66&lt;&gt;"",IF(IFERROR(VLOOKUP($A66,'5. Company (current_at exit)'!$1:$1048576,22,FALSE),"")="","",IFERROR(VLOOKUP($A66,'5. Company (current_at exit)'!$1:$1048576,22,FALSE),"")), ""))</f>
        <v/>
      </c>
      <c r="AJ66" s="69" t="str">
        <f>IF($AF66="Yes",IF($A66&lt;&gt;"",IF(IFERROR(VLOOKUP($A66,'5. Company (current_at exit)'!$1:$1048576,23,FALSE),"")="","Mandatory: Tab 5",IFERROR(VLOOKUP($A66,'5. Company (current_at exit)'!$1:$1048576,23,FALSE),"")), ""),IF($A66&lt;&gt;"",IF(IFERROR(VLOOKUP($A66,'5. Company (current_at exit)'!$1:$1048576,23,FALSE),"")="","",IFERROR(VLOOKUP($A66,'5. Company (current_at exit)'!$1:$1048576,23,FALSE),"")), ""))</f>
        <v/>
      </c>
      <c r="AK66" s="159" t="str">
        <f>IF($AF66="Yes",IF($A66&lt;&gt;"",IF(IFERROR(VLOOKUP($A66,'5. Company (current_at exit)'!$1:$1048576,24,FALSE),"")="","",IFERROR(VLOOKUP($A66,'5. Company (current_at exit)'!$1:$1048576,24,FALSE),"")), ""),IF($A66&lt;&gt;"",IF(IFERROR(VLOOKUP($A66,'5. Company (current_at exit)'!$1:$1048576,24,FALSE),"")="","",IFERROR(VLOOKUP($A66,'5. Company (current_at exit)'!$1:$1048576,24,FALSE),"")), ""))</f>
        <v/>
      </c>
      <c r="AL66" s="403" t="str">
        <f>IF($A66&lt;&gt;"",IF(IFERROR(VLOOKUP($A66,'5. Company (current_at exit)'!$1:$1048576,25,FALSE),"")="","",IFERROR(VLOOKUP($A66,'5. Company (current_at exit)'!$1:$1048576,25,FALSE),"")), "")</f>
        <v/>
      </c>
      <c r="AM66" s="17" t="str">
        <f>IF($A66&lt;&gt;"",IF(IFERROR(VLOOKUP($A66,'5. Company (current_at exit)'!$1:$1048576,26,FALSE),"")="","Mandatory: Tab 5",IFERROR(VLOOKUP($A66,'5. Company (current_at exit)'!$1:$1048576,26,FALSE),"")), "")</f>
        <v/>
      </c>
      <c r="AN66" s="17" t="str">
        <f>IF($A66&lt;&gt;"",IF(IFERROR(VLOOKUP($A66,'5. Company (current_at exit)'!$1:$1048576,27,FALSE),"")="","Mandatory: Tab 5",IFERROR(VLOOKUP($A66,'5. Company (current_at exit)'!$1:$1048576,27,FALSE),"")), "")</f>
        <v/>
      </c>
      <c r="AO66" s="17" t="str">
        <f>IF($A66&lt;&gt;"",IF(IFERROR(VLOOKUP($A66,'5. Company (current_at exit)'!$1:$1048576,28,FALSE),"")="","Mandatory: Tab 5",IFERROR(VLOOKUP($A66,'5. Company (current_at exit)'!$1:$1048576,28,FALSE),"")), "")</f>
        <v/>
      </c>
      <c r="AP66" s="17" t="str">
        <f>IF($A66&lt;&gt;"",IF(IFERROR(VLOOKUP($A66,'5. Company (current_at exit)'!$1:$1048576,29,FALSE),"")="","Mandatory: Tab 5",IFERROR(VLOOKUP($A66,'5. Company (current_at exit)'!$1:$1048576,29,FALSE),"")), "")</f>
        <v/>
      </c>
      <c r="AQ66" s="17" t="str">
        <f>IF($A66&lt;&gt;"",IF(IFERROR(VLOOKUP($A66,'5. Company (current_at exit)'!$1:$1048576,30,FALSE),"")="","Mandatory: Tab 5",IFERROR(VLOOKUP($A66,'5. Company (current_at exit)'!$1:$1048576,30,FALSE),"")), "")</f>
        <v/>
      </c>
      <c r="AR66" s="17" t="str">
        <f>IF($A66&lt;&gt;"",IF(IFERROR(VLOOKUP($A66,'5. Company (current_at exit)'!$1:$1048576,31,FALSE),"")="","Mandatory: Tab 5",IFERROR(VLOOKUP($A66,'5. Company (current_at exit)'!$1:$1048576,31,FALSE),"")), "")</f>
        <v/>
      </c>
      <c r="AS66" s="17" t="str">
        <f>IF($A66&lt;&gt;"",IF(IFERROR(VLOOKUP($A66,'5. Company (current_at exit)'!$1:$1048576,32,FALSE),"")="","Mandatory: Tab 5",IFERROR(VLOOKUP($A66,'5. Company (current_at exit)'!$1:$1048576,32,FALSE),"")), "")</f>
        <v/>
      </c>
      <c r="AT66" s="17" t="str">
        <f>IF($A66&lt;&gt;"",IF(IFERROR(VLOOKUP($A66,'5. Company (current_at exit)'!$1:$1048576,33,FALSE),"")="","Mandatory: Tab 5",IFERROR(VLOOKUP($A66,'5. Company (current_at exit)'!$1:$1048576,33,FALSE),"")), "")</f>
        <v/>
      </c>
      <c r="AU66" s="17" t="str">
        <f>IF($A66&lt;&gt;"",IF(IFERROR(VLOOKUP($A66,'5. Company (current_at exit)'!$1:$1048576,34,FALSE),"")="","",IFERROR(VLOOKUP($A66,'5. Company (current_at exit)'!$1:$1048576,34,FALSE),"")), "")</f>
        <v/>
      </c>
      <c r="AV66" s="241" t="str">
        <f>IF($A66&lt;&gt;"",IF(IFERROR(VLOOKUP($A66,'5. Company (current_at exit)'!$1:$1048576,35,FALSE),"")="","",IFERROR(VLOOKUP($A66,'5. Company (current_at exit)'!$1:$1048576,35,FALSE),"")), "")</f>
        <v/>
      </c>
      <c r="AW66" s="17" t="str">
        <f>IF($D66="Fully Exited",IF($A66&lt;&gt;"",IF(IFERROR(VLOOKUP($A66,'5. Company (current_at exit)'!$1:$1048576,36,FALSE),"")="","",IFERROR(VLOOKUP($A66,'5. Company (current_at exit)'!$1:$1048576,36,FALSE),"")), ""),IF($A66&lt;&gt;"",IF(IFERROR(VLOOKUP($A66,'5. Company (current_at exit)'!$1:$1048576,36,FALSE),"")="","",IFERROR(VLOOKUP($A66,'5. Company (current_at exit)'!$1:$1048576,36,FALSE),"")), ""))</f>
        <v/>
      </c>
      <c r="AX66" s="239" t="str">
        <f>IF($A66&lt;&gt;"",IF(IFERROR(VLOOKUP($A66,'5. Company (current_at exit)'!$1:$1048576,37,FALSE),"")="","",IFERROR(VLOOKUP($A66,'5. Company (current_at exit)'!$1:$1048576,37,FALSE),"")), "")</f>
        <v/>
      </c>
      <c r="AY66" s="204" t="str">
        <f>IF($A66&lt;&gt;"",IF(IFERROR(VLOOKUP($A66,'5. Company (current_at exit)'!$1:$1048576,38,FALSE),"")="","",IFERROR(VLOOKUP($A66,'5. Company (current_at exit)'!$1:$1048576,38,FALSE),"")), "")</f>
        <v/>
      </c>
      <c r="AZ66" s="244" t="str">
        <f>IF($A66&lt;&gt;"",IF(IFERROR(VLOOKUP($A66,'5. Company (current_at exit)'!$1:$1048576,39,FALSE),"")="","",IFERROR(VLOOKUP($A66,'5. Company (current_at exit)'!$1:$1048576,39,FALSE),"")), "")</f>
        <v/>
      </c>
      <c r="BA66" s="244" t="str">
        <f>IF($A66&lt;&gt;"",IF(IFERROR(VLOOKUP($A66,'5. Company (current_at exit)'!$1:$1048576,40,FALSE),"")="","",IFERROR(VLOOKUP($A66,'5. Company (current_at exit)'!$1:$1048576,40,FALSE),"")), "")</f>
        <v/>
      </c>
      <c r="BB66" s="244" t="str">
        <f>IF($A66&lt;&gt;"",IF(IFERROR(VLOOKUP($A66,'5. Company (current_at exit)'!$1:$1048576,41,FALSE),"")="","",IFERROR(VLOOKUP($A66,'5. Company (current_at exit)'!$1:$1048576,41,FALSE),"")), "")</f>
        <v/>
      </c>
      <c r="BC66" s="76" t="str">
        <f>IF($A66&lt;&gt;"",IF(IFERROR(VLOOKUP($A66,'5. Company (current_at exit)'!$1:$1048576,42,FALSE),"")="","",IFERROR(VLOOKUP($A66,'5. Company (current_at exit)'!$1:$1048576,42,FALSE),"")), "")</f>
        <v/>
      </c>
      <c r="BD66" s="76" t="str">
        <f>IF($A66&lt;&gt;"",IF(IFERROR(VLOOKUP($A66,'5. Company (current_at exit)'!$1:$1048576,43,FALSE),"")="","",IFERROR(VLOOKUP($A66,'5. Company (current_at exit)'!$1:$1048576,43,FALSE),"")), "")</f>
        <v/>
      </c>
      <c r="BE66" s="239" t="str">
        <f>IF($A66&lt;&gt;"",IF(IFERROR(VLOOKUP($A66,'5. Company (current_at exit)'!$1:$1048576,44,FALSE),"")="","",IFERROR(VLOOKUP($A66,'5. Company (current_at exit)'!$1:$1048576,44,FALSE),"")), "")</f>
        <v/>
      </c>
      <c r="BF66" s="239" t="str">
        <f>IF($A66&lt;&gt;"",IF(IFERROR(VLOOKUP($A66,'5. Company (current_at exit)'!$1:$1048576,45,FALSE),"")="","",IFERROR(VLOOKUP($A66,'5. Company (current_at exit)'!$1:$1048576,45,FALSE),"")), "")</f>
        <v/>
      </c>
      <c r="BG66" s="239" t="str">
        <f>IF($A66&lt;&gt;"",IF(IFERROR(VLOOKUP($A66,'5. Company (current_at exit)'!$1:$1048576,46,FALSE),"")="","",IFERROR(VLOOKUP($A66,'5. Company (current_at exit)'!$1:$1048576,46,FALSE),"")), "")</f>
        <v/>
      </c>
      <c r="BH66" s="239" t="str">
        <f>IF($A66&lt;&gt;"",IF(IFERROR(VLOOKUP($A66,'5. Company (current_at exit)'!$1:$1048576,47,FALSE),"")="","",IFERROR(VLOOKUP($A66,'5. Company (current_at exit)'!$1:$1048576,47,FALSE),"")), "")</f>
        <v/>
      </c>
      <c r="BI66" s="239" t="str">
        <f>IF($A66&lt;&gt;"",IF(IFERROR(VLOOKUP($A66,'5. Company (current_at exit)'!$1:$1048576,48,FALSE),"")="","",IFERROR(VLOOKUP($A66,'5. Company (current_at exit)'!$1:$1048576,48,FALSE),"")), "")</f>
        <v/>
      </c>
      <c r="BJ66" s="360" t="str">
        <f>IF($A66&lt;&gt;"",IF(IFERROR(VLOOKUP($A66,'5. Company (current_at exit)'!$1:$1048576,49,FALSE),"")="","",IFERROR(VLOOKUP($A66,'5. Company (current_at exit)'!$1:$1048576,49,FALSE),"")), "")</f>
        <v/>
      </c>
      <c r="BK66" s="76" t="str">
        <f>IF($A66&lt;&gt;"",IF(IFERROR(VLOOKUP($A66,'5. Company (current_at exit)'!$1:$1048576,50,FALSE),"")="","Mandatory: Tab 5",IFERROR(VLOOKUP($A66,'5. Company (current_at exit)'!$1:$1048576,50,FALSE),"")), "")</f>
        <v/>
      </c>
      <c r="BL66" s="483" t="str">
        <f>IF($A66&lt;&gt;"",IF(IFERROR(VLOOKUP($A66,'5. Company (current_at exit)'!$1:$1048576,51,FALSE),"")="","Mandatory: Tab 5",IFERROR(VLOOKUP($A66,'5. Company (current_at exit)'!$1:$1048576,51,FALSE),"")), "")</f>
        <v/>
      </c>
      <c r="BM66" s="483" t="str">
        <f>IF($A66&lt;&gt;"",IF(IFERROR(VLOOKUP($A66,'5. Company (current_at exit)'!$1:$1048576,52,FALSE),"")="","Mandatory: Tab 5",IFERROR(VLOOKUP($A66,'5. Company (current_at exit)'!$1:$1048576,52,FALSE),"")), "")</f>
        <v/>
      </c>
      <c r="BN66" s="483" t="str">
        <f>IF($A66&lt;&gt;"",IF(IFERROR(VLOOKUP($A66,'5. Company (current_at exit)'!$1:$1048576,53,FALSE),"")="","Mandatory: Tab 5",IFERROR(VLOOKUP($A66,'5. Company (current_at exit)'!$1:$1048576,53,FALSE),"")), "")</f>
        <v/>
      </c>
      <c r="BO66" s="360" t="str">
        <f>IF($A66&lt;&gt;"",IF(IFERROR(VLOOKUP($A66,'5. Company (current_at exit)'!$1:$1048576,54,FALSE),"")="","",IFERROR(VLOOKUP($A66,'5. Company (current_at exit)'!$1:$1048576,54,FALSE),"")), "")</f>
        <v/>
      </c>
      <c r="BP66" s="17" t="str">
        <f>IF($A66&lt;&gt;"",IF(IFERROR(VLOOKUP($A66, '4. Company (at entry)'!$1:$1048576,3,FALSE),"")="","Mandatory: Tab 4",IFERROR(VLOOKUP($A66, '4. Company (at entry)'!$1:$1048576,3,FALSE),"")), "")</f>
        <v/>
      </c>
      <c r="BQ66" s="17" t="str">
        <f>IF($A66&lt;&gt;"",IF(IFERROR(VLOOKUP($A66, '4. Company (at entry)'!$1:$1048576,4,FALSE),"")="","Mandatory: Tab 4",IFERROR(VLOOKUP($A66, '4. Company (at entry)'!$1:$1048576,4,FALSE),"")), "")</f>
        <v/>
      </c>
      <c r="BR66" s="17" t="str">
        <f>IF($A66&lt;&gt;"",IF(IFERROR(VLOOKUP($A66, '4. Company (at entry)'!$1:$1048576,5,FALSE),"")="","Mandatory: Tab 4",IFERROR(VLOOKUP($A66, '4. Company (at entry)'!$1:$1048576,5,FALSE),"")), "")</f>
        <v/>
      </c>
      <c r="BS66" s="17" t="str">
        <f>IF($A66&lt;&gt;"",IF(IFERROR(VLOOKUP($A66, '4. Company (at entry)'!$1:$1048576,6,FALSE),"")="","Mandatory: Tab 4",IFERROR(VLOOKUP($A66, '4. Company (at entry)'!$1:$1048576,6,FALSE),"")), "")</f>
        <v/>
      </c>
      <c r="BT66" s="17" t="str">
        <f>IF($A66&lt;&gt;"",IF(IFERROR(VLOOKUP($A66, '4. Company (at entry)'!$1:$1048576,7,FALSE),"")="","Mandatory: Tab 4",IFERROR(VLOOKUP($A66, '4. Company (at entry)'!$1:$1048576,7,FALSE),"")), "")</f>
        <v/>
      </c>
      <c r="BU66" s="17" t="str">
        <f>IF($A66&lt;&gt;"",IF(IFERROR(VLOOKUP($A66, '4. Company (at entry)'!$1:$1048576,8,FALSE),"")="","Mandatory: Tab 4",IFERROR(VLOOKUP($A66, '4. Company (at entry)'!$1:$1048576,8,FALSE),"")), "")</f>
        <v/>
      </c>
      <c r="BV66" s="17" t="str">
        <f>IF($A66&lt;&gt;"",IF(IFERROR(VLOOKUP($A66, '4. Company (at entry)'!$1:$1048576,9,FALSE),"")="","Mandatory: Tab 4",IFERROR(VLOOKUP($A66, '4. Company (at entry)'!$1:$1048576,9,FALSE),"")), "")</f>
        <v/>
      </c>
      <c r="BW66" s="17" t="str">
        <f>IF($A66&lt;&gt;"",IF(IFERROR(VLOOKUP($A66, '4. Company (at entry)'!$1:$1048576,10,FALSE),"")="","",IFERROR(VLOOKUP($A66, '4. Company (at entry)'!$1:$1048576,10,FALSE),"")), "")</f>
        <v/>
      </c>
      <c r="BX66" s="208" t="str">
        <f>IF($A66&lt;&gt;"",IF(IFERROR(VLOOKUP($A66, '4. Company (at entry)'!$1:$1048576,11,FALSE),"")="","",IFERROR(VLOOKUP($A66, '4. Company (at entry)'!$1:$1048576,11,FALSE),"")), "")</f>
        <v/>
      </c>
      <c r="BY66" s="17" t="str">
        <f>IF($A66&lt;&gt;"",IF(IFERROR(VLOOKUP($A66, '4. Company (at entry)'!$1:$1048576,12,FALSE),"")="","",IFERROR(VLOOKUP($A66, '4. Company (at entry)'!$1:$1048576,12,FALSE),"")), "")</f>
        <v/>
      </c>
      <c r="BZ66" s="360" t="str">
        <f>IF($A66&lt;&gt;"",IF(IFERROR(VLOOKUP($A66, '4. Company (at entry)'!$1:$1048576,13,FALSE),"")="","",IFERROR(VLOOKUP($A66, '4. Company (at entry)'!$1:$1048576,13,FALSE),"")), "")</f>
        <v/>
      </c>
      <c r="CA66" s="17" t="str">
        <f>IF($A66&lt;&gt;"",IF(IFERROR('7. Position (current_at exit)'!F66,"")="", "Mandatory: Tab 7",IFERROR('7. Position (current_at exit)'!F66,"")),"")</f>
        <v/>
      </c>
      <c r="CB66" s="17" t="str">
        <f>IF($D66&lt;&gt;"Pending, Subsequently Closed",IF($A66&lt;&gt;"",IF(IFERROR('7. Position (current_at exit)'!G66,"")="", "Mandatory: Tab 7",IFERROR('7. Position (current_at exit)'!G66,"")),""), IF($A66&lt;&gt;"",IF(IFERROR('7. Position (current_at exit)'!G66,"")="", "",IFERROR('7. Position (current_at exit)'!G66,"")),""))</f>
        <v/>
      </c>
      <c r="CC66" s="17" t="str">
        <f>IF($D66&lt;&gt;"Pending, Subsequently Closed",IF($A66&lt;&gt;"",IF(IFERROR('7. Position (current_at exit)'!H66,"")="", "Mandatory: Tab 7",IFERROR('7. Position (current_at exit)'!H66,"")),""), IF($A66&lt;&gt;"",IF(IFERROR('7. Position (current_at exit)'!H66,"")="", "",IFERROR('7. Position (current_at exit)'!H66,"")),""))</f>
        <v/>
      </c>
      <c r="CD66" s="17" t="str">
        <f>IF($D66&lt;&gt;"Pending, Subsequently Closed",IF($A66&lt;&gt;"",IF(IFERROR('7. Position (current_at exit)'!I66,"")="", "Mandatory: Tab 7",IFERROR('7. Position (current_at exit)'!I66,"")),""), IF($A66&lt;&gt;"",IF(IFERROR('7. Position (current_at exit)'!I66,"")="", "",IFERROR('7. Position (current_at exit)'!I66,"")),""))</f>
        <v/>
      </c>
      <c r="CE66" s="17" t="str">
        <f>IF($D66&lt;&gt;"Pending, Subsequently Closed",IF($A66&lt;&gt;"",IF(IFERROR('7. Position (current_at exit)'!J66,"")="", "Mandatory: Tab 7",IFERROR('7. Position (current_at exit)'!J66,"")),""), IF($A66&lt;&gt;"",IF(IFERROR('7. Position (current_at exit)'!J66,"")="", "",IFERROR('7. Position (current_at exit)'!J66,"")),""))</f>
        <v/>
      </c>
      <c r="CF66" s="208" t="str">
        <f>IF($D66&lt;&gt;"Pending, Subsequently Closed",IF($A66&lt;&gt;"",IF(IFERROR('7. Position (current_at exit)'!K66,"")="", "Mandatory: Tab 7",IFERROR('7. Position (current_at exit)'!K66,"")),""), IF($A66&lt;&gt;"",IF(IFERROR('7. Position (current_at exit)'!K66,"")="", "",IFERROR('7. Position (current_at exit)'!K66,"")),""))</f>
        <v/>
      </c>
      <c r="CG66" s="186" t="str">
        <f>IF($D66&lt;&gt;"Pending, Subsequently Closed",IF($A66&lt;&gt;"",IF(IFERROR('7. Position (current_at exit)'!L66,"")="", "Mandatory: Tab 7",IFERROR('7. Position (current_at exit)'!L66,"")),""), IF($A66&lt;&gt;"",IF(IFERROR('7. Position (current_at exit)'!L66,"")="", "",IFERROR('7. Position (current_at exit)'!L66,"")),""))</f>
        <v/>
      </c>
      <c r="CH66" s="186" t="str">
        <f>IF($D66&lt;&gt;"Pending, Subsequently Closed",IF($A66&lt;&gt;"",IF(IFERROR('7. Position (current_at exit)'!M66,"")="", "Mandatory: Tab 7",IFERROR('7. Position (current_at exit)'!M66,"")),""), IF($A66&lt;&gt;"",IF(IFERROR('7. Position (current_at exit)'!M66,"")="", "",IFERROR('7. Position (current_at exit)'!M66,"")),""))</f>
        <v/>
      </c>
      <c r="CI66" s="186" t="str">
        <f>IF($D66&lt;&gt;"Pending, Subsequently Closed",IF($A66&lt;&gt;"",IF(IFERROR('7. Position (current_at exit)'!N66,"")="", "Mandatory: Tab 7",IFERROR('7. Position (current_at exit)'!N66,"")),""), IF($A66&lt;&gt;"",IF(IFERROR('7. Position (current_at exit)'!N66,"")="", "",IFERROR('7. Position (current_at exit)'!N66,"")),""))</f>
        <v/>
      </c>
      <c r="CJ66" s="408" t="str">
        <f>IF($D66&lt;&gt;"Pending, Subsequently Closed",IF($A66&lt;&gt;"",IF(IFERROR('7. Position (current_at exit)'!O66,"")="", "Mandatory: Tab 7",IFERROR('7. Position (current_at exit)'!O66,"")),""), IF($A66&lt;&gt;"",IF(IFERROR('7. Position (current_at exit)'!O66,"")="", "",IFERROR('7. Position (current_at exit)'!O66,"")),""))</f>
        <v/>
      </c>
      <c r="CK66" s="408" t="str">
        <f>IF($D66&lt;&gt;"Pending, Subsequently Closed",IF($A66&lt;&gt;"",IF(IFERROR('7. Position (current_at exit)'!P66,"")="", "Mandatory: Tab 7",IFERROR('7. Position (current_at exit)'!P66,"")),""), IF($A66&lt;&gt;"",IF(IFERROR('7. Position (current_at exit)'!P66,"")="", "",IFERROR('7. Position (current_at exit)'!P66,"")),""))</f>
        <v/>
      </c>
      <c r="CL66" s="360" t="str">
        <f>IF($A66&lt;&gt;"",IF(IFERROR('7. Position (current_at exit)'!Q66,"")="", "",IFERROR('7. Position (current_at exit)'!Q66,"")),"")</f>
        <v/>
      </c>
      <c r="CM66" s="18" t="str">
        <f>IF($F66&lt;&gt;"Debt",IF($A66&lt;&gt;"",IF(IFERROR('7. Position (current_at exit)'!R66,"")="", "Mandatory: Tab 7",IFERROR('7. Position (current_at exit)'!R66,"")),""), IF($A66&lt;&gt;"",IF(IFERROR('7. Position (current_at exit)'!R66,"")="", "",IFERROR('7. Position (current_at exit)'!R66,"")),""))</f>
        <v/>
      </c>
      <c r="CN66" s="18" t="str">
        <f>IF($F66&lt;&gt;"Debt",IF($A66&lt;&gt;"",IF(IFERROR('7. Position (current_at exit)'!S66,"")="", "Mandatory: Tab 7",IFERROR('7. Position (current_at exit)'!S66,"")),""), IF($A66&lt;&gt;"",IF(IFERROR('7. Position (current_at exit)'!S66,"")="", "",IFERROR('7. Position (current_at exit)'!S66,"")),""))</f>
        <v/>
      </c>
      <c r="CO66" s="17" t="str">
        <f>IF($F66&lt;&gt;"Debt",IF($A66&lt;&gt;"",IF(IFERROR('7. Position (current_at exit)'!T66,"")="", "Mandatory: Tab 7",IFERROR('7. Position (current_at exit)'!T66,"")),""), IF($A66&lt;&gt;"",IF(IFERROR('7. Position (current_at exit)'!T66,"")="", "",IFERROR('7. Position (current_at exit)'!T66,"")),""))</f>
        <v/>
      </c>
      <c r="CP66" s="17" t="str">
        <f>IF($A66&lt;&gt;"",IF(IFERROR('7. Position (current_at exit)'!U66,"")="", "Mandatory: Tab 7",IFERROR('7. Position (current_at exit)'!U66,"")),"")</f>
        <v/>
      </c>
      <c r="CQ66" s="17" t="str">
        <f>IF($F66&lt;&gt;"Debt",IF($A66&lt;&gt;"",IF(IFERROR('7. Position (current_at exit)'!V66,"")="", "Mandatory: Tab 7",IFERROR('7. Position (current_at exit)'!V66,"")),""), IF($A66&lt;&gt;"",IF(IFERROR('7. Position (current_at exit)'!V66,"")="", "",IFERROR('7. Position (current_at exit)'!V66,"")),""))</f>
        <v/>
      </c>
      <c r="CR66" s="16" t="str">
        <f>IF($F66&lt;&gt;"Debt",IF($A66&lt;&gt;"",IF(IFERROR('7. Position (current_at exit)'!W66,"")="", "",IFERROR('7. Position (current_at exit)'!W66,"")),""), IF($A66&lt;&gt;"",IF(IFERROR('7. Position (current_at exit)'!W66,"")="", "",IFERROR('7. Position (current_at exit)'!W66,"")),""))</f>
        <v/>
      </c>
      <c r="CS66" s="80" t="str">
        <f>IF($A66&lt;&gt;"",IF(IFERROR('7. Position (current_at exit)'!X66,"")="", "",IFERROR('7. Position (current_at exit)'!X66,"")),"")</f>
        <v/>
      </c>
      <c r="CT66" s="360" t="str">
        <f>IF($A66&lt;&gt;"",IF(IFERROR('7. Position (current_at exit)'!Y66,"")="", "",IFERROR('7. Position (current_at exit)'!Y66,"")),"")</f>
        <v/>
      </c>
      <c r="CU66" s="159" t="str">
        <f>IF(OR($D66="Fully Exited, No Escrow", $D66="Fully Exited, Escrow Pending", $D66="Fully Exited, Subsequently Closed"), IF($A66&lt;&gt;"",IF(IFERROR('7. Position (current_at exit)'!Z66,"")="", "Mandatory: Tab 7",IFERROR('7. Position (current_at exit)'!Z66,"")),""), IF($A66&lt;&gt;"",IF(IFERROR('7. Position (current_at exit)'!Z66,"")="", "",IFERROR('7. Position (current_at exit)'!Z66,"")),""))</f>
        <v/>
      </c>
      <c r="CV66" s="159" t="str">
        <f>IF(OR($D66="Fully Exited, No Escrow", $D66="Fully Exited, Escrow Pending", $D66="Fully Exited, Subsequently Closed"), IF($A66&lt;&gt;"",IF(IFERROR('7. Position (current_at exit)'!AA66,"")="", "Mandatory: Tab 7",IFERROR('7. Position (current_at exit)'!AA66,"")),""), IF($A66&lt;&gt;"",IF(IFERROR('7. Position (current_at exit)'!AA66,"")="", "",IFERROR('7. Position (current_at exit)'!AA66,"")),""))</f>
        <v/>
      </c>
      <c r="CW66" s="16" t="str">
        <f>IF($D66="Fully Exited",IF($A66&lt;&gt;"",IF(IFERROR('7. Position (current_at exit)'!AB66,"")="", "",IFERROR('7. Position (current_at exit)'!AB66,"")),""), IF($A66&lt;&gt;"",IF(IFERROR('7. Position (current_at exit)'!AB66,"")="", "",IFERROR('7. Position (current_at exit)'!AB66,"")),""))</f>
        <v/>
      </c>
      <c r="CX66" s="360" t="str">
        <f>IF($A66&lt;&gt;"",IF(IFERROR('7. Position (current_at exit)'!AC66,"")="", "",IFERROR('7. Position (current_at exit)'!AC66,"")),"")</f>
        <v/>
      </c>
      <c r="CY66" s="16" t="str">
        <f>IF($D66&lt;&gt;"Pending, Subsequently Closed",IF($A66&lt;&gt;"",IF(IFERROR('7. Position (current_at exit)'!AD66,"")="", "Mandatory: Tab 7",IFERROR('7. Position (current_at exit)'!AD66,"")),""), IF($A66&lt;&gt;"",IF(IFERROR('7. Position (current_at exit)'!AD66,"")="", "",IFERROR('7. Position (current_at exit)'!AD66,"")),""))</f>
        <v/>
      </c>
      <c r="CZ66" s="187" t="str">
        <f>IF($A66&lt;&gt;"",IF(IFERROR('7. Position (current_at exit)'!AE66,"")="", "",IFERROR('7. Position (current_at exit)'!AE66,"")),"")</f>
        <v/>
      </c>
      <c r="DA66" s="76" t="str">
        <f>IF($A66&lt;&gt;"",IF(IFERROR('7. Position (current_at exit)'!AF66,"")="", "",IFERROR('7. Position (current_at exit)'!AF66,"")),"")</f>
        <v/>
      </c>
      <c r="DB66" s="239" t="str">
        <f>IF($A66&lt;&gt;"",IF(IFERROR('7. Position (current_at exit)'!AG66,"")="", "",IFERROR('7. Position (current_at exit)'!AG66,"")),"")</f>
        <v/>
      </c>
      <c r="DC66" s="165" t="str">
        <f>IF($A66&lt;&gt;"",IF(IFERROR('7. Position (current_at exit)'!AH66,"")="", "",IFERROR('7. Position (current_at exit)'!AH66,"")),"")</f>
        <v/>
      </c>
      <c r="DD66" s="165" t="str">
        <f>IF($A66&lt;&gt;"",IF(IFERROR('7. Position (current_at exit)'!AI66,"")="", "",IFERROR('7. Position (current_at exit)'!AI66,"")),"")</f>
        <v/>
      </c>
      <c r="DE66" s="360" t="str">
        <f>IF($A66&lt;&gt;"",IF(IFERROR('7. Position (current_at exit)'!AJ66,"")="", "",IFERROR('7. Position (current_at exit)'!AJ66,"")),"")</f>
        <v/>
      </c>
      <c r="DF66" s="16" t="str">
        <f>IF($A66&lt;&gt;"",IF(IFERROR('7. Position (current_at exit)'!AK66,"")="", "",IFERROR('7. Position (current_at exit)'!AK66,"")),"")</f>
        <v/>
      </c>
      <c r="DG66" s="187" t="str">
        <f>IF($A66&lt;&gt;"",IF(IFERROR('7. Position (current_at exit)'!AL66,"")="", "",IFERROR('7. Position (current_at exit)'!AL66,"")),"")</f>
        <v/>
      </c>
      <c r="DH66" s="76" t="str">
        <f>IF($A66&lt;&gt;"",IF(IFERROR('7. Position (current_at exit)'!AM66,"")="", "",IFERROR('7. Position (current_at exit)'!AM66,"")),"")</f>
        <v/>
      </c>
      <c r="DI66" s="239" t="str">
        <f>IF($A66&lt;&gt;"",IF(IFERROR('7. Position (current_at exit)'!AN66,"")="", "",IFERROR('7. Position (current_at exit)'!AN66,"")),"")</f>
        <v/>
      </c>
      <c r="DJ66" s="165" t="str">
        <f>IF($A66&lt;&gt;"",IF(IFERROR('7. Position (current_at exit)'!AO66,"")="", "",IFERROR('7. Position (current_at exit)'!AO66,"")),"")</f>
        <v/>
      </c>
      <c r="DK66" s="165" t="str">
        <f>IF($A66&lt;&gt;"",IF(IFERROR('7. Position (current_at exit)'!AP66,"")="", "",IFERROR('7. Position (current_at exit)'!AP66,"")),"")</f>
        <v/>
      </c>
      <c r="DL66" s="360" t="str">
        <f>IF($A66&lt;&gt;"",IF(IFERROR('7. Position (current_at exit)'!AQ66,"")="", "",IFERROR('7. Position (current_at exit)'!AQ66,"")),"")</f>
        <v/>
      </c>
      <c r="DM66" s="17" t="str">
        <f>IF(OR($F66="Equity - Publicly Traded", $F66="Equity - Private"), IF($A66&lt;&gt;"",IF(IFERROR('6. Position (at entry)'!N66,"")="", "Mandatory: Tab 6",IFERROR('6. Position (at entry)'!N66,"")),""), IF($A66&lt;&gt;"",IF(IFERROR('6. Position (at entry)'!N66,"")="", "",IFERROR('6. Position (at entry)'!N66,"")),""))</f>
        <v/>
      </c>
      <c r="DN66" s="17" t="str">
        <f>IF(OR($F66="Equity - Publicly Traded", $F66="Equity - Private"), IF($A66&lt;&gt;"",IF(IFERROR('6. Position (at entry)'!O66,"")="", "Mandatory: Tab 6",IFERROR('6. Position (at entry)'!O66,"")),""), IF($A66&lt;&gt;"",IF(IFERROR('6. Position (at entry)'!O66,"")="", "",IFERROR('6. Position (at entry)'!O66,"")),""))</f>
        <v/>
      </c>
      <c r="DO66" s="17" t="str">
        <f>IF(OR($F66="Equity - Publicly Traded", $F66="Equity - Private"), IF($A66&lt;&gt;"",IF(IFERROR('6. Position (at entry)'!P66,"")="", "Mandatory: Tab 6",IFERROR('6. Position (at entry)'!P66,"")),""), IF($A66&lt;&gt;"",IF(IFERROR('6. Position (at entry)'!P66,"")="", "",IFERROR('6. Position (at entry)'!P66,"")),""))</f>
        <v/>
      </c>
      <c r="DP66" s="17" t="str">
        <f>IF(OR($F66="Equity - Publicly Traded", $F66="Equity - Private"), IF($A66&lt;&gt;"",IF(IFERROR('6. Position (at entry)'!Q66,"")="", "Mandatory: Tab 6",IFERROR('6. Position (at entry)'!Q66,"")),""), IF($A66&lt;&gt;"",IF(IFERROR('6. Position (at entry)'!Q66,"")="", "",IFERROR('6. Position (at entry)'!Q66,"")),""))</f>
        <v/>
      </c>
      <c r="DQ66" s="18" t="str">
        <f>IF(OR($F66="Equity - Publicly Traded", $F66="Equity - Private"), IF($A66&lt;&gt;"",IF(IFERROR('6. Position (at entry)'!R66,"")="", "Mandatory: Tab 6",IFERROR('6. Position (at entry)'!R66,"")),""), IF($A66&lt;&gt;"",IF(IFERROR('6. Position (at entry)'!R66,"")="", "",IFERROR('6. Position (at entry)'!R66,"")),""))</f>
        <v/>
      </c>
      <c r="DR66" s="18" t="str">
        <f>IF(OR($F66="Equity - Publicly Traded", $F66="Equity - Private"), IF($A66&lt;&gt;"",IF(IFERROR('6. Position (at entry)'!S66,"")="", "Mandatory: Tab 6",IFERROR('6. Position (at entry)'!S66,"")),""), IF($A66&lt;&gt;"",IF(IFERROR('6. Position (at entry)'!S66,"")="", "",IFERROR('6. Position (at entry)'!S66,"")),""))</f>
        <v/>
      </c>
      <c r="DS66" s="17" t="str">
        <f>IF(OR($F66="Equity - Publicly Traded", $F66="Equity - Private"), IF($A66&lt;&gt;"",IF(IFERROR('6. Position (at entry)'!T66,"")="", "Mandatory: Tab 6",IFERROR('6. Position (at entry)'!T66,"")),""), IF($A66&lt;&gt;"",IF(IFERROR('6. Position (at entry)'!T66,"")="", "",IFERROR('6. Position (at entry)'!T66,"")),""))</f>
        <v/>
      </c>
      <c r="DT66" s="16" t="str">
        <f>IF(OR($F66="Equity - Publicly Traded", $F66="Equity - Private"), IF($A66&lt;&gt;"",IF(IFERROR('6. Position (at entry)'!U66,"")="", "Mandatory: Tab 6",IFERROR('6. Position (at entry)'!U66,"")),""), IF($A66&lt;&gt;"",IF(IFERROR('6. Position (at entry)'!U66,"")="", "",IFERROR('6. Position (at entry)'!U66,"")),""))</f>
        <v/>
      </c>
      <c r="DU66" s="16" t="str">
        <f>IF(OR($F66="Equity - Publicly Traded", $F66="Equity - Private"), IF($A66&lt;&gt;"",IF(IFERROR('6. Position (at entry)'!V66,"")="", "",IFERROR('6. Position (at entry)'!V66,"")),""), IF($A66&lt;&gt;"",IF(IFERROR('6. Position (at entry)'!V66,"")="", "",IFERROR('6. Position (at entry)'!V66,"")),""))</f>
        <v/>
      </c>
      <c r="DV66" s="239" t="str">
        <f>IF(OR($F66="Equity - Publicly Traded", $F66="Equity - Private"), IF($A66&lt;&gt;"",IF(IFERROR('6. Position (at entry)'!W66,"")="", "",IFERROR('6. Position (at entry)'!W66,"")),""), IF($A66&lt;&gt;"",IF(IFERROR('6. Position (at entry)'!W66,"")="", "",IFERROR('6. Position (at entry)'!W66,"")),""))</f>
        <v/>
      </c>
      <c r="DW66" s="239" t="str">
        <f>IF(OR($F66="Equity - Publicly Traded", $F66="Equity - Private"), IF($A66&lt;&gt;"",IF(IFERROR('6. Position (at entry)'!X66,"")="", "",IFERROR('6. Position (at entry)'!X66,"")),""), IF($A66&lt;&gt;"",IF(IFERROR('6. Position (at entry)'!X66,"")="", "",IFERROR('6. Position (at entry)'!X66,"")),""))</f>
        <v/>
      </c>
      <c r="DX66" s="239" t="str">
        <f>IF(OR($F66="Equity - Publicly Traded", $F66="Equity - Private"), IF($A66&lt;&gt;"",IF(IFERROR('6. Position (at entry)'!Y66,"")="", "",IFERROR('6. Position (at entry)'!Y66,"")),""), IF($A66&lt;&gt;"",IF(IFERROR('6. Position (at entry)'!Y66,"")="", "",IFERROR('6. Position (at entry)'!Y66,"")),""))</f>
        <v/>
      </c>
      <c r="DY66" s="360" t="str">
        <f>IF($A66&lt;&gt;"",IF(IFERROR('6. Position (at entry)'!Z66,"")="", "",IFERROR('6. Position (at entry)'!Z66,"")),"")</f>
        <v/>
      </c>
      <c r="DZ66" s="76" t="str">
        <f>IF($A66&lt;&gt;"",IF(IFERROR('6. Position (at entry)'!AA66,"")="", "",IFERROR('6. Position (at entry)'!AA66,"")),"")</f>
        <v/>
      </c>
      <c r="EA66" s="76" t="str">
        <f>IF($A66&lt;&gt;"",IF(IFERROR('6. Position (at entry)'!AB66,"")="", "",IFERROR('6. Position (at entry)'!AB66,"")),"")</f>
        <v/>
      </c>
      <c r="EB66" s="78" t="str">
        <f>IF($A66&lt;&gt;"",IF(IFERROR('6. Position (at entry)'!AC66,"")="", "",IFERROR('6. Position (at entry)'!AC66,"")),"")</f>
        <v/>
      </c>
      <c r="EC66" s="78" t="str">
        <f>IF($A66&lt;&gt;"",IF(IFERROR('6. Position (at entry)'!AD66,"")="", "",IFERROR('6. Position (at entry)'!AD66,"")),"")</f>
        <v/>
      </c>
      <c r="ED66" s="226" t="str">
        <f>IF($A66&lt;&gt;"",IF(IFERROR('6. Position (at entry)'!AE66,"")="", "",IFERROR('6. Position (at entry)'!AE66,"")),"")</f>
        <v/>
      </c>
      <c r="EE66" s="80" t="str">
        <f>IF($A66&lt;&gt;"",IF(IFERROR('6. Position (at entry)'!AF66,"")="", "",IFERROR('6. Position (at entry)'!AF66,"")),"")</f>
        <v/>
      </c>
      <c r="EF66" s="80" t="str">
        <f>IF($A66&lt;&gt;"",IF(IFERROR('6. Position (at entry)'!AG66,"")="", "",IFERROR('6. Position (at entry)'!AG66,"")),"")</f>
        <v/>
      </c>
      <c r="EG66" s="80" t="str">
        <f>IF($A66&lt;&gt;"",IF(IFERROR('6. Position (at entry)'!AH66,"")="", "",IFERROR('6. Position (at entry)'!AH66,"")),"")</f>
        <v/>
      </c>
      <c r="EH66" s="360" t="str">
        <f>IF($A66&lt;&gt;"",IF(IFERROR('6. Position (at entry)'!AI66,"")="", "",IFERROR('6. Position (at entry)'!AI66,"")),"")</f>
        <v/>
      </c>
    </row>
    <row r="67" spans="1:138" ht="15" customHeight="1" x14ac:dyDescent="0.2">
      <c r="A67" s="16" t="str">
        <f>IF(ISBLANK('6. Position (at entry)'!A67), "", '6. Position (at entry)'!A67)</f>
        <v/>
      </c>
      <c r="B67" s="347" t="str">
        <f>IF($A67&lt;&gt;"",IF(IFERROR('6. Position (at entry)'!B67,"")="", "Mandatory: Tab 6",IFERROR('6. Position (at entry)'!B67,"")),"")</f>
        <v/>
      </c>
      <c r="C67" s="16" t="str">
        <f>IF($A67&lt;&gt;"",IF(IFERROR(VLOOKUP($A67, '4. Company (at entry)'!$1:$1048576,2,FALSE),"")="","Mandatory: Tab 4",IFERROR(VLOOKUP($A67, '4. Company (at entry)'!$1:$1048576,2,FALSE),"")), "")</f>
        <v/>
      </c>
      <c r="D67" s="16" t="str">
        <f>IF($A67&lt;&gt;"",IF(IFERROR('7. Position (current_at exit)'!D67,"")="", "Mandatory: Tab 7",IFERROR('7. Position (current_at exit)'!D67,"")),"")</f>
        <v/>
      </c>
      <c r="E67" s="16" t="str">
        <f>IF($A67&lt;&gt;"",IF(IFERROR('7. Position (current_at exit)'!E67,"")="", "Mandatory: Tab 7",IFERROR('7. Position (current_at exit)'!E67,"")),"")</f>
        <v/>
      </c>
      <c r="F67" s="16" t="str">
        <f>IF($A67&lt;&gt;"",IF(IFERROR('6. Position (at entry)'!D67,"")="", "Mandatory: Tab 6",IFERROR('6. Position (at entry)'!D67,"")),"")</f>
        <v/>
      </c>
      <c r="G67" s="16" t="str">
        <f>IF($A67&lt;&gt;"",IF(IFERROR('6. Position (at entry)'!E67,"")="", "Mandatory: Tab 6",IFERROR('6. Position (at entry)'!E67,"")),"")</f>
        <v/>
      </c>
      <c r="H67" s="16" t="str">
        <f>IF($A67&lt;&gt;"",IF(IFERROR('6. Position (at entry)'!F67,"")="", "Mandatory: Tab 6",IFERROR('6. Position (at entry)'!F67,"")),"")</f>
        <v/>
      </c>
      <c r="I67" s="16" t="str">
        <f>IF($A67&lt;&gt;"",IF(IFERROR('6. Position (at entry)'!G67,"")="", "Mandatory: Tab 6",IFERROR('6. Position (at entry)'!G67,"")),"")</f>
        <v/>
      </c>
      <c r="J67" s="16" t="str">
        <f>IF($A67&lt;&gt;"",IF(IFERROR('6. Position (at entry)'!H67,"")="", "Mandatory: Tab 6",IFERROR('6. Position (at entry)'!H67,"")),"")</f>
        <v/>
      </c>
      <c r="K67" s="159" t="str">
        <f>IF($A67&lt;&gt;"",IF(IFERROR('6. Position (at entry)'!I67,"")="", "Mandatory: Tab 6",IFERROR('6. Position (at entry)'!I67,"")),"")</f>
        <v/>
      </c>
      <c r="L67" s="16" t="str">
        <f>IF($A67&lt;&gt;"",IF(IFERROR('6. Position (at entry)'!J67,"")="", "Mandatory: Tab 6",IFERROR('6. Position (at entry)'!J67,"")),"")</f>
        <v/>
      </c>
      <c r="M67" s="16" t="str">
        <f>IF($A67&lt;&gt;"",IF(IFERROR('6. Position (at entry)'!K67,"")="", "Mandatory: Tab 6",IFERROR('6. Position (at entry)'!K67,"")),"")</f>
        <v/>
      </c>
      <c r="N67" s="16" t="str">
        <f>IF($A67&lt;&gt;"",IF(IFERROR('6. Position (at entry)'!L67,"")="", "",IFERROR('6. Position (at entry)'!L67,"")),"")</f>
        <v/>
      </c>
      <c r="O67" s="360" t="str">
        <f>IF($A67&lt;&gt;"",IF(IFERROR('6. Position (at entry)'!M67,"")="", "",IFERROR('6. Position (at entry)'!M67,"")),"")</f>
        <v/>
      </c>
      <c r="P67" s="16" t="str">
        <f>IF($A67&lt;&gt;"",IF(IFERROR(VLOOKUP($A67,'5. Company (current_at exit)'!$1:$1048576,3,FALSE),"")="","",IFERROR(VLOOKUP($A67,'5. Company (current_at exit)'!$1:$1048576,3,FALSE),"")), "")</f>
        <v/>
      </c>
      <c r="Q67" s="16" t="str">
        <f>IF($A67&lt;&gt;"",IF(IFERROR(VLOOKUP($A67,'5. Company (current_at exit)'!$1:$1048576,4,FALSE),"")="","",IFERROR(VLOOKUP($A67,'5. Company (current_at exit)'!$1:$1048576,4,FALSE),"")), "")</f>
        <v/>
      </c>
      <c r="R67" s="16" t="str">
        <f>IF($A67&lt;&gt;"",IF(IFERROR(VLOOKUP($A67,'5. Company (current_at exit)'!$1:$1048576,5,FALSE),"")="","",IFERROR(VLOOKUP($A67,'5. Company (current_at exit)'!$1:$1048576,5,FALSE),"")), "")</f>
        <v/>
      </c>
      <c r="S67" s="16" t="str">
        <f>IF($A67&lt;&gt;"",IF(IFERROR(VLOOKUP($A67,'5. Company (current_at exit)'!$1:$1048576,6,FALSE),"")="","",IFERROR(VLOOKUP($A67,'5. Company (current_at exit)'!$1:$1048576,6,FALSE),"")), "")</f>
        <v/>
      </c>
      <c r="T67" s="16" t="str">
        <f>IF($A67&lt;&gt;"",IF(IFERROR(VLOOKUP($A67,'5. Company (current_at exit)'!$1:$1048576,7,FALSE),"")="","Mandatory: Tab 5",IFERROR(VLOOKUP($A67,'5. Company (current_at exit)'!$1:$1048576,7,FALSE),"")), "")</f>
        <v/>
      </c>
      <c r="U67" s="72" t="str">
        <f>IF($A67&lt;&gt;"",IF(IFERROR(VLOOKUP($A67,'5. Company (current_at exit)'!$1:$1048576,8,FALSE),"")="","Mandatory: Tab 5",IFERROR(VLOOKUP($A67,'5. Company (current_at exit)'!$1:$1048576,8,FALSE),"")), "")</f>
        <v/>
      </c>
      <c r="V67" s="16" t="str">
        <f>IF($A67&lt;&gt;"",IF(IFERROR(VLOOKUP($A67,'5. Company (current_at exit)'!$1:$1048576,9,FALSE),"")="","",IFERROR(VLOOKUP($A67,'5. Company (current_at exit)'!$1:$1048576,9,FALSE),"")), "")</f>
        <v/>
      </c>
      <c r="W67" s="16" t="str">
        <f>IF($A67&lt;&gt;"",IF(IFERROR(VLOOKUP($A67,'5. Company (current_at exit)'!$1:$1048576,10,FALSE),"")="","Mandatory: Tab 5",IFERROR(VLOOKUP($A67,'5. Company (current_at exit)'!$1:$1048576,10,FALSE),"")), "")</f>
        <v/>
      </c>
      <c r="X67" s="73" t="str">
        <f>IF($A67&lt;&gt;"",IF(IFERROR(VLOOKUP($A67,'5. Company (current_at exit)'!$1:$1048576,11,FALSE),"")="","Mandatory: Tab 5",IFERROR(VLOOKUP($A67,'5. Company (current_at exit)'!$1:$1048576,11,FALSE),"")), "")</f>
        <v/>
      </c>
      <c r="Y67" s="73" t="str">
        <f>IF($A67&lt;&gt;"",IF(IFERROR(VLOOKUP($A67,'5. Company (current_at exit)'!$1:$1048576,12,FALSE),"")="","",IFERROR(VLOOKUP($A67,'5. Company (current_at exit)'!$1:$1048576,12,FALSE),"")), "")</f>
        <v/>
      </c>
      <c r="Z67" s="73" t="str">
        <f>IF($A67&lt;&gt;"",IF(IFERROR(VLOOKUP($A67,'5. Company (current_at exit)'!$1:$1048576,13,FALSE),"")="","",IFERROR(VLOOKUP($A67,'5. Company (current_at exit)'!$1:$1048576,13,FALSE),"")), "")</f>
        <v/>
      </c>
      <c r="AA67" s="16" t="str">
        <f>IF($A67&lt;&gt;"",IF(IFERROR(VLOOKUP($A67,'5. Company (current_at exit)'!$1:$1048576,14,FALSE),"")="","Mandatory: Tab 5",IFERROR(VLOOKUP($A67,'5. Company (current_at exit)'!$1:$1048576,14,FALSE),"")), "")</f>
        <v/>
      </c>
      <c r="AB67" s="16" t="str">
        <f>IF($A67&lt;&gt;"",IF(IFERROR(VLOOKUP($A67,'5. Company (current_at exit)'!$1:$1048576,15,FALSE),"")="","Mandatory: Tab 5",IFERROR(VLOOKUP($A67,'5. Company (current_at exit)'!$1:$1048576,15,FALSE),"")), "")</f>
        <v/>
      </c>
      <c r="AC67" s="76" t="str">
        <f>IF($A67&lt;&gt;"",IF(IFERROR(VLOOKUP($A67,'5. Company (current_at exit)'!$1:$1048576,16,FALSE),"")="","",IFERROR(VLOOKUP($A67,'5. Company (current_at exit)'!$1:$1048576,16,FALSE),"")), "")</f>
        <v/>
      </c>
      <c r="AD67" s="16" t="str">
        <f>IF($A67&lt;&gt;"",IF(IFERROR(VLOOKUP($A67,'5. Company (current_at exit)'!$1:$1048576,17,FALSE),"")="","",IFERROR(VLOOKUP($A67,'5. Company (current_at exit)'!$1:$1048576,17,FALSE),"")), "")</f>
        <v/>
      </c>
      <c r="AE67" s="401" t="str">
        <f>IF($A67&lt;&gt;"",IF(IFERROR(VLOOKUP($A67,'5. Company (current_at exit)'!$1:$1048576,18,FALSE),"")="","",IFERROR(VLOOKUP($A67,'5. Company (current_at exit)'!$1:$1048576,18,FALSE),"")), "")</f>
        <v/>
      </c>
      <c r="AF67" s="16" t="str">
        <f>IF($A67&lt;&gt;"",IF(IFERROR(VLOOKUP($A67,'5. Company (current_at exit)'!$1:$1048576,19,FALSE),"")="","Mandatory: Tab 5",IFERROR(VLOOKUP($A67,'5. Company (current_at exit)'!$1:$1048576,19,FALSE),"")), "")</f>
        <v/>
      </c>
      <c r="AG67" s="159" t="str">
        <f>IF($AF67="Yes",IF($A67&lt;&gt;"",IF(IFERROR(VLOOKUP($A67,'5. Company (current_at exit)'!$1:$1048576,20,FALSE),"")="","Mandatory: Tab 5",IFERROR(VLOOKUP($A67,'5. Company (current_at exit)'!$1:$1048576,20,FALSE),"")), ""),IF($A67&lt;&gt;"",IF(IFERROR(VLOOKUP($A67,'5. Company (current_at exit)'!$1:$1048576,20,FALSE),"")="","",IFERROR(VLOOKUP($A67,'5. Company (current_at exit)'!$1:$1048576,20,FALSE),"")), ""))</f>
        <v/>
      </c>
      <c r="AH67" s="159" t="str">
        <f>IF($AF67="Yes",IF($A67&lt;&gt;"",IF(IFERROR(VLOOKUP($A67,'5. Company (current_at exit)'!$1:$1048576,21,FALSE),"")="","Mandatory: Tab 5",IFERROR(VLOOKUP($A67,'5. Company (current_at exit)'!$1:$1048576,21,FALSE),"")), ""),IF($A67&lt;&gt;"",IF(IFERROR(VLOOKUP($A67,'5. Company (current_at exit)'!$1:$1048576,21,FALSE),"")="","",IFERROR(VLOOKUP($A67,'5. Company (current_at exit)'!$1:$1048576,21,FALSE),"")), ""))</f>
        <v/>
      </c>
      <c r="AI67" s="69" t="str">
        <f>IF($AF67="Yes",IF($A67&lt;&gt;"",IF(IFERROR(VLOOKUP($A67,'5. Company (current_at exit)'!$1:$1048576,22,FALSE),"")="","Mandatory: Tab 5",IFERROR(VLOOKUP($A67,'5. Company (current_at exit)'!$1:$1048576,22,FALSE),"")), ""),IF($A67&lt;&gt;"",IF(IFERROR(VLOOKUP($A67,'5. Company (current_at exit)'!$1:$1048576,22,FALSE),"")="","",IFERROR(VLOOKUP($A67,'5. Company (current_at exit)'!$1:$1048576,22,FALSE),"")), ""))</f>
        <v/>
      </c>
      <c r="AJ67" s="69" t="str">
        <f>IF($AF67="Yes",IF($A67&lt;&gt;"",IF(IFERROR(VLOOKUP($A67,'5. Company (current_at exit)'!$1:$1048576,23,FALSE),"")="","Mandatory: Tab 5",IFERROR(VLOOKUP($A67,'5. Company (current_at exit)'!$1:$1048576,23,FALSE),"")), ""),IF($A67&lt;&gt;"",IF(IFERROR(VLOOKUP($A67,'5. Company (current_at exit)'!$1:$1048576,23,FALSE),"")="","",IFERROR(VLOOKUP($A67,'5. Company (current_at exit)'!$1:$1048576,23,FALSE),"")), ""))</f>
        <v/>
      </c>
      <c r="AK67" s="159" t="str">
        <f>IF($AF67="Yes",IF($A67&lt;&gt;"",IF(IFERROR(VLOOKUP($A67,'5. Company (current_at exit)'!$1:$1048576,24,FALSE),"")="","",IFERROR(VLOOKUP($A67,'5. Company (current_at exit)'!$1:$1048576,24,FALSE),"")), ""),IF($A67&lt;&gt;"",IF(IFERROR(VLOOKUP($A67,'5. Company (current_at exit)'!$1:$1048576,24,FALSE),"")="","",IFERROR(VLOOKUP($A67,'5. Company (current_at exit)'!$1:$1048576,24,FALSE),"")), ""))</f>
        <v/>
      </c>
      <c r="AL67" s="403" t="str">
        <f>IF($A67&lt;&gt;"",IF(IFERROR(VLOOKUP($A67,'5. Company (current_at exit)'!$1:$1048576,25,FALSE),"")="","",IFERROR(VLOOKUP($A67,'5. Company (current_at exit)'!$1:$1048576,25,FALSE),"")), "")</f>
        <v/>
      </c>
      <c r="AM67" s="17" t="str">
        <f>IF($A67&lt;&gt;"",IF(IFERROR(VLOOKUP($A67,'5. Company (current_at exit)'!$1:$1048576,26,FALSE),"")="","Mandatory: Tab 5",IFERROR(VLOOKUP($A67,'5. Company (current_at exit)'!$1:$1048576,26,FALSE),"")), "")</f>
        <v/>
      </c>
      <c r="AN67" s="17" t="str">
        <f>IF($A67&lt;&gt;"",IF(IFERROR(VLOOKUP($A67,'5. Company (current_at exit)'!$1:$1048576,27,FALSE),"")="","Mandatory: Tab 5",IFERROR(VLOOKUP($A67,'5. Company (current_at exit)'!$1:$1048576,27,FALSE),"")), "")</f>
        <v/>
      </c>
      <c r="AO67" s="17" t="str">
        <f>IF($A67&lt;&gt;"",IF(IFERROR(VLOOKUP($A67,'5. Company (current_at exit)'!$1:$1048576,28,FALSE),"")="","Mandatory: Tab 5",IFERROR(VLOOKUP($A67,'5. Company (current_at exit)'!$1:$1048576,28,FALSE),"")), "")</f>
        <v/>
      </c>
      <c r="AP67" s="17" t="str">
        <f>IF($A67&lt;&gt;"",IF(IFERROR(VLOOKUP($A67,'5. Company (current_at exit)'!$1:$1048576,29,FALSE),"")="","Mandatory: Tab 5",IFERROR(VLOOKUP($A67,'5. Company (current_at exit)'!$1:$1048576,29,FALSE),"")), "")</f>
        <v/>
      </c>
      <c r="AQ67" s="17" t="str">
        <f>IF($A67&lt;&gt;"",IF(IFERROR(VLOOKUP($A67,'5. Company (current_at exit)'!$1:$1048576,30,FALSE),"")="","Mandatory: Tab 5",IFERROR(VLOOKUP($A67,'5. Company (current_at exit)'!$1:$1048576,30,FALSE),"")), "")</f>
        <v/>
      </c>
      <c r="AR67" s="17" t="str">
        <f>IF($A67&lt;&gt;"",IF(IFERROR(VLOOKUP($A67,'5. Company (current_at exit)'!$1:$1048576,31,FALSE),"")="","Mandatory: Tab 5",IFERROR(VLOOKUP($A67,'5. Company (current_at exit)'!$1:$1048576,31,FALSE),"")), "")</f>
        <v/>
      </c>
      <c r="AS67" s="17" t="str">
        <f>IF($A67&lt;&gt;"",IF(IFERROR(VLOOKUP($A67,'5. Company (current_at exit)'!$1:$1048576,32,FALSE),"")="","Mandatory: Tab 5",IFERROR(VLOOKUP($A67,'5. Company (current_at exit)'!$1:$1048576,32,FALSE),"")), "")</f>
        <v/>
      </c>
      <c r="AT67" s="17" t="str">
        <f>IF($A67&lt;&gt;"",IF(IFERROR(VLOOKUP($A67,'5. Company (current_at exit)'!$1:$1048576,33,FALSE),"")="","Mandatory: Tab 5",IFERROR(VLOOKUP($A67,'5. Company (current_at exit)'!$1:$1048576,33,FALSE),"")), "")</f>
        <v/>
      </c>
      <c r="AU67" s="17" t="str">
        <f>IF($A67&lt;&gt;"",IF(IFERROR(VLOOKUP($A67,'5. Company (current_at exit)'!$1:$1048576,34,FALSE),"")="","",IFERROR(VLOOKUP($A67,'5. Company (current_at exit)'!$1:$1048576,34,FALSE),"")), "")</f>
        <v/>
      </c>
      <c r="AV67" s="241" t="str">
        <f>IF($A67&lt;&gt;"",IF(IFERROR(VLOOKUP($A67,'5. Company (current_at exit)'!$1:$1048576,35,FALSE),"")="","",IFERROR(VLOOKUP($A67,'5. Company (current_at exit)'!$1:$1048576,35,FALSE),"")), "")</f>
        <v/>
      </c>
      <c r="AW67" s="17" t="str">
        <f>IF($D67="Fully Exited",IF($A67&lt;&gt;"",IF(IFERROR(VLOOKUP($A67,'5. Company (current_at exit)'!$1:$1048576,36,FALSE),"")="","",IFERROR(VLOOKUP($A67,'5. Company (current_at exit)'!$1:$1048576,36,FALSE),"")), ""),IF($A67&lt;&gt;"",IF(IFERROR(VLOOKUP($A67,'5. Company (current_at exit)'!$1:$1048576,36,FALSE),"")="","",IFERROR(VLOOKUP($A67,'5. Company (current_at exit)'!$1:$1048576,36,FALSE),"")), ""))</f>
        <v/>
      </c>
      <c r="AX67" s="239" t="str">
        <f>IF($A67&lt;&gt;"",IF(IFERROR(VLOOKUP($A67,'5. Company (current_at exit)'!$1:$1048576,37,FALSE),"")="","",IFERROR(VLOOKUP($A67,'5. Company (current_at exit)'!$1:$1048576,37,FALSE),"")), "")</f>
        <v/>
      </c>
      <c r="AY67" s="204" t="str">
        <f>IF($A67&lt;&gt;"",IF(IFERROR(VLOOKUP($A67,'5. Company (current_at exit)'!$1:$1048576,38,FALSE),"")="","",IFERROR(VLOOKUP($A67,'5. Company (current_at exit)'!$1:$1048576,38,FALSE),"")), "")</f>
        <v/>
      </c>
      <c r="AZ67" s="244" t="str">
        <f>IF($A67&lt;&gt;"",IF(IFERROR(VLOOKUP($A67,'5. Company (current_at exit)'!$1:$1048576,39,FALSE),"")="","",IFERROR(VLOOKUP($A67,'5. Company (current_at exit)'!$1:$1048576,39,FALSE),"")), "")</f>
        <v/>
      </c>
      <c r="BA67" s="244" t="str">
        <f>IF($A67&lt;&gt;"",IF(IFERROR(VLOOKUP($A67,'5. Company (current_at exit)'!$1:$1048576,40,FALSE),"")="","",IFERROR(VLOOKUP($A67,'5. Company (current_at exit)'!$1:$1048576,40,FALSE),"")), "")</f>
        <v/>
      </c>
      <c r="BB67" s="244" t="str">
        <f>IF($A67&lt;&gt;"",IF(IFERROR(VLOOKUP($A67,'5. Company (current_at exit)'!$1:$1048576,41,FALSE),"")="","",IFERROR(VLOOKUP($A67,'5. Company (current_at exit)'!$1:$1048576,41,FALSE),"")), "")</f>
        <v/>
      </c>
      <c r="BC67" s="76" t="str">
        <f>IF($A67&lt;&gt;"",IF(IFERROR(VLOOKUP($A67,'5. Company (current_at exit)'!$1:$1048576,42,FALSE),"")="","",IFERROR(VLOOKUP($A67,'5. Company (current_at exit)'!$1:$1048576,42,FALSE),"")), "")</f>
        <v/>
      </c>
      <c r="BD67" s="76" t="str">
        <f>IF($A67&lt;&gt;"",IF(IFERROR(VLOOKUP($A67,'5. Company (current_at exit)'!$1:$1048576,43,FALSE),"")="","",IFERROR(VLOOKUP($A67,'5. Company (current_at exit)'!$1:$1048576,43,FALSE),"")), "")</f>
        <v/>
      </c>
      <c r="BE67" s="239" t="str">
        <f>IF($A67&lt;&gt;"",IF(IFERROR(VLOOKUP($A67,'5. Company (current_at exit)'!$1:$1048576,44,FALSE),"")="","",IFERROR(VLOOKUP($A67,'5. Company (current_at exit)'!$1:$1048576,44,FALSE),"")), "")</f>
        <v/>
      </c>
      <c r="BF67" s="239" t="str">
        <f>IF($A67&lt;&gt;"",IF(IFERROR(VLOOKUP($A67,'5. Company (current_at exit)'!$1:$1048576,45,FALSE),"")="","",IFERROR(VLOOKUP($A67,'5. Company (current_at exit)'!$1:$1048576,45,FALSE),"")), "")</f>
        <v/>
      </c>
      <c r="BG67" s="239" t="str">
        <f>IF($A67&lt;&gt;"",IF(IFERROR(VLOOKUP($A67,'5. Company (current_at exit)'!$1:$1048576,46,FALSE),"")="","",IFERROR(VLOOKUP($A67,'5. Company (current_at exit)'!$1:$1048576,46,FALSE),"")), "")</f>
        <v/>
      </c>
      <c r="BH67" s="239" t="str">
        <f>IF($A67&lt;&gt;"",IF(IFERROR(VLOOKUP($A67,'5. Company (current_at exit)'!$1:$1048576,47,FALSE),"")="","",IFERROR(VLOOKUP($A67,'5. Company (current_at exit)'!$1:$1048576,47,FALSE),"")), "")</f>
        <v/>
      </c>
      <c r="BI67" s="239" t="str">
        <f>IF($A67&lt;&gt;"",IF(IFERROR(VLOOKUP($A67,'5. Company (current_at exit)'!$1:$1048576,48,FALSE),"")="","",IFERROR(VLOOKUP($A67,'5. Company (current_at exit)'!$1:$1048576,48,FALSE),"")), "")</f>
        <v/>
      </c>
      <c r="BJ67" s="360" t="str">
        <f>IF($A67&lt;&gt;"",IF(IFERROR(VLOOKUP($A67,'5. Company (current_at exit)'!$1:$1048576,49,FALSE),"")="","",IFERROR(VLOOKUP($A67,'5. Company (current_at exit)'!$1:$1048576,49,FALSE),"")), "")</f>
        <v/>
      </c>
      <c r="BK67" s="76" t="str">
        <f>IF($A67&lt;&gt;"",IF(IFERROR(VLOOKUP($A67,'5. Company (current_at exit)'!$1:$1048576,50,FALSE),"")="","Mandatory: Tab 5",IFERROR(VLOOKUP($A67,'5. Company (current_at exit)'!$1:$1048576,50,FALSE),"")), "")</f>
        <v/>
      </c>
      <c r="BL67" s="483" t="str">
        <f>IF($A67&lt;&gt;"",IF(IFERROR(VLOOKUP($A67,'5. Company (current_at exit)'!$1:$1048576,51,FALSE),"")="","Mandatory: Tab 5",IFERROR(VLOOKUP($A67,'5. Company (current_at exit)'!$1:$1048576,51,FALSE),"")), "")</f>
        <v/>
      </c>
      <c r="BM67" s="483" t="str">
        <f>IF($A67&lt;&gt;"",IF(IFERROR(VLOOKUP($A67,'5. Company (current_at exit)'!$1:$1048576,52,FALSE),"")="","Mandatory: Tab 5",IFERROR(VLOOKUP($A67,'5. Company (current_at exit)'!$1:$1048576,52,FALSE),"")), "")</f>
        <v/>
      </c>
      <c r="BN67" s="483" t="str">
        <f>IF($A67&lt;&gt;"",IF(IFERROR(VLOOKUP($A67,'5. Company (current_at exit)'!$1:$1048576,53,FALSE),"")="","Mandatory: Tab 5",IFERROR(VLOOKUP($A67,'5. Company (current_at exit)'!$1:$1048576,53,FALSE),"")), "")</f>
        <v/>
      </c>
      <c r="BO67" s="360" t="str">
        <f>IF($A67&lt;&gt;"",IF(IFERROR(VLOOKUP($A67,'5. Company (current_at exit)'!$1:$1048576,54,FALSE),"")="","",IFERROR(VLOOKUP($A67,'5. Company (current_at exit)'!$1:$1048576,54,FALSE),"")), "")</f>
        <v/>
      </c>
      <c r="BP67" s="17" t="str">
        <f>IF($A67&lt;&gt;"",IF(IFERROR(VLOOKUP($A67, '4. Company (at entry)'!$1:$1048576,3,FALSE),"")="","Mandatory: Tab 4",IFERROR(VLOOKUP($A67, '4. Company (at entry)'!$1:$1048576,3,FALSE),"")), "")</f>
        <v/>
      </c>
      <c r="BQ67" s="17" t="str">
        <f>IF($A67&lt;&gt;"",IF(IFERROR(VLOOKUP($A67, '4. Company (at entry)'!$1:$1048576,4,FALSE),"")="","Mandatory: Tab 4",IFERROR(VLOOKUP($A67, '4. Company (at entry)'!$1:$1048576,4,FALSE),"")), "")</f>
        <v/>
      </c>
      <c r="BR67" s="17" t="str">
        <f>IF($A67&lt;&gt;"",IF(IFERROR(VLOOKUP($A67, '4. Company (at entry)'!$1:$1048576,5,FALSE),"")="","Mandatory: Tab 4",IFERROR(VLOOKUP($A67, '4. Company (at entry)'!$1:$1048576,5,FALSE),"")), "")</f>
        <v/>
      </c>
      <c r="BS67" s="17" t="str">
        <f>IF($A67&lt;&gt;"",IF(IFERROR(VLOOKUP($A67, '4. Company (at entry)'!$1:$1048576,6,FALSE),"")="","Mandatory: Tab 4",IFERROR(VLOOKUP($A67, '4. Company (at entry)'!$1:$1048576,6,FALSE),"")), "")</f>
        <v/>
      </c>
      <c r="BT67" s="17" t="str">
        <f>IF($A67&lt;&gt;"",IF(IFERROR(VLOOKUP($A67, '4. Company (at entry)'!$1:$1048576,7,FALSE),"")="","Mandatory: Tab 4",IFERROR(VLOOKUP($A67, '4. Company (at entry)'!$1:$1048576,7,FALSE),"")), "")</f>
        <v/>
      </c>
      <c r="BU67" s="17" t="str">
        <f>IF($A67&lt;&gt;"",IF(IFERROR(VLOOKUP($A67, '4. Company (at entry)'!$1:$1048576,8,FALSE),"")="","Mandatory: Tab 4",IFERROR(VLOOKUP($A67, '4. Company (at entry)'!$1:$1048576,8,FALSE),"")), "")</f>
        <v/>
      </c>
      <c r="BV67" s="17" t="str">
        <f>IF($A67&lt;&gt;"",IF(IFERROR(VLOOKUP($A67, '4. Company (at entry)'!$1:$1048576,9,FALSE),"")="","Mandatory: Tab 4",IFERROR(VLOOKUP($A67, '4. Company (at entry)'!$1:$1048576,9,FALSE),"")), "")</f>
        <v/>
      </c>
      <c r="BW67" s="17" t="str">
        <f>IF($A67&lt;&gt;"",IF(IFERROR(VLOOKUP($A67, '4. Company (at entry)'!$1:$1048576,10,FALSE),"")="","",IFERROR(VLOOKUP($A67, '4. Company (at entry)'!$1:$1048576,10,FALSE),"")), "")</f>
        <v/>
      </c>
      <c r="BX67" s="208" t="str">
        <f>IF($A67&lt;&gt;"",IF(IFERROR(VLOOKUP($A67, '4. Company (at entry)'!$1:$1048576,11,FALSE),"")="","",IFERROR(VLOOKUP($A67, '4. Company (at entry)'!$1:$1048576,11,FALSE),"")), "")</f>
        <v/>
      </c>
      <c r="BY67" s="17" t="str">
        <f>IF($A67&lt;&gt;"",IF(IFERROR(VLOOKUP($A67, '4. Company (at entry)'!$1:$1048576,12,FALSE),"")="","",IFERROR(VLOOKUP($A67, '4. Company (at entry)'!$1:$1048576,12,FALSE),"")), "")</f>
        <v/>
      </c>
      <c r="BZ67" s="360" t="str">
        <f>IF($A67&lt;&gt;"",IF(IFERROR(VLOOKUP($A67, '4. Company (at entry)'!$1:$1048576,13,FALSE),"")="","",IFERROR(VLOOKUP($A67, '4. Company (at entry)'!$1:$1048576,13,FALSE),"")), "")</f>
        <v/>
      </c>
      <c r="CA67" s="17" t="str">
        <f>IF($A67&lt;&gt;"",IF(IFERROR('7. Position (current_at exit)'!F67,"")="", "Mandatory: Tab 7",IFERROR('7. Position (current_at exit)'!F67,"")),"")</f>
        <v/>
      </c>
      <c r="CB67" s="17" t="str">
        <f>IF($D67&lt;&gt;"Pending, Subsequently Closed",IF($A67&lt;&gt;"",IF(IFERROR('7. Position (current_at exit)'!G67,"")="", "Mandatory: Tab 7",IFERROR('7. Position (current_at exit)'!G67,"")),""), IF($A67&lt;&gt;"",IF(IFERROR('7. Position (current_at exit)'!G67,"")="", "",IFERROR('7. Position (current_at exit)'!G67,"")),""))</f>
        <v/>
      </c>
      <c r="CC67" s="17" t="str">
        <f>IF($D67&lt;&gt;"Pending, Subsequently Closed",IF($A67&lt;&gt;"",IF(IFERROR('7. Position (current_at exit)'!H67,"")="", "Mandatory: Tab 7",IFERROR('7. Position (current_at exit)'!H67,"")),""), IF($A67&lt;&gt;"",IF(IFERROR('7. Position (current_at exit)'!H67,"")="", "",IFERROR('7. Position (current_at exit)'!H67,"")),""))</f>
        <v/>
      </c>
      <c r="CD67" s="17" t="str">
        <f>IF($D67&lt;&gt;"Pending, Subsequently Closed",IF($A67&lt;&gt;"",IF(IFERROR('7. Position (current_at exit)'!I67,"")="", "Mandatory: Tab 7",IFERROR('7. Position (current_at exit)'!I67,"")),""), IF($A67&lt;&gt;"",IF(IFERROR('7. Position (current_at exit)'!I67,"")="", "",IFERROR('7. Position (current_at exit)'!I67,"")),""))</f>
        <v/>
      </c>
      <c r="CE67" s="17" t="str">
        <f>IF($D67&lt;&gt;"Pending, Subsequently Closed",IF($A67&lt;&gt;"",IF(IFERROR('7. Position (current_at exit)'!J67,"")="", "Mandatory: Tab 7",IFERROR('7. Position (current_at exit)'!J67,"")),""), IF($A67&lt;&gt;"",IF(IFERROR('7. Position (current_at exit)'!J67,"")="", "",IFERROR('7. Position (current_at exit)'!J67,"")),""))</f>
        <v/>
      </c>
      <c r="CF67" s="208" t="str">
        <f>IF($D67&lt;&gt;"Pending, Subsequently Closed",IF($A67&lt;&gt;"",IF(IFERROR('7. Position (current_at exit)'!K67,"")="", "Mandatory: Tab 7",IFERROR('7. Position (current_at exit)'!K67,"")),""), IF($A67&lt;&gt;"",IF(IFERROR('7. Position (current_at exit)'!K67,"")="", "",IFERROR('7. Position (current_at exit)'!K67,"")),""))</f>
        <v/>
      </c>
      <c r="CG67" s="186" t="str">
        <f>IF($D67&lt;&gt;"Pending, Subsequently Closed",IF($A67&lt;&gt;"",IF(IFERROR('7. Position (current_at exit)'!L67,"")="", "Mandatory: Tab 7",IFERROR('7. Position (current_at exit)'!L67,"")),""), IF($A67&lt;&gt;"",IF(IFERROR('7. Position (current_at exit)'!L67,"")="", "",IFERROR('7. Position (current_at exit)'!L67,"")),""))</f>
        <v/>
      </c>
      <c r="CH67" s="186" t="str">
        <f>IF($D67&lt;&gt;"Pending, Subsequently Closed",IF($A67&lt;&gt;"",IF(IFERROR('7. Position (current_at exit)'!M67,"")="", "Mandatory: Tab 7",IFERROR('7. Position (current_at exit)'!M67,"")),""), IF($A67&lt;&gt;"",IF(IFERROR('7. Position (current_at exit)'!M67,"")="", "",IFERROR('7. Position (current_at exit)'!M67,"")),""))</f>
        <v/>
      </c>
      <c r="CI67" s="186" t="str">
        <f>IF($D67&lt;&gt;"Pending, Subsequently Closed",IF($A67&lt;&gt;"",IF(IFERROR('7. Position (current_at exit)'!N67,"")="", "Mandatory: Tab 7",IFERROR('7. Position (current_at exit)'!N67,"")),""), IF($A67&lt;&gt;"",IF(IFERROR('7. Position (current_at exit)'!N67,"")="", "",IFERROR('7. Position (current_at exit)'!N67,"")),""))</f>
        <v/>
      </c>
      <c r="CJ67" s="408" t="str">
        <f>IF($D67&lt;&gt;"Pending, Subsequently Closed",IF($A67&lt;&gt;"",IF(IFERROR('7. Position (current_at exit)'!O67,"")="", "Mandatory: Tab 7",IFERROR('7. Position (current_at exit)'!O67,"")),""), IF($A67&lt;&gt;"",IF(IFERROR('7. Position (current_at exit)'!O67,"")="", "",IFERROR('7. Position (current_at exit)'!O67,"")),""))</f>
        <v/>
      </c>
      <c r="CK67" s="408" t="str">
        <f>IF($D67&lt;&gt;"Pending, Subsequently Closed",IF($A67&lt;&gt;"",IF(IFERROR('7. Position (current_at exit)'!P67,"")="", "Mandatory: Tab 7",IFERROR('7. Position (current_at exit)'!P67,"")),""), IF($A67&lt;&gt;"",IF(IFERROR('7. Position (current_at exit)'!P67,"")="", "",IFERROR('7. Position (current_at exit)'!P67,"")),""))</f>
        <v/>
      </c>
      <c r="CL67" s="360" t="str">
        <f>IF($A67&lt;&gt;"",IF(IFERROR('7. Position (current_at exit)'!Q67,"")="", "",IFERROR('7. Position (current_at exit)'!Q67,"")),"")</f>
        <v/>
      </c>
      <c r="CM67" s="18" t="str">
        <f>IF($F67&lt;&gt;"Debt",IF($A67&lt;&gt;"",IF(IFERROR('7. Position (current_at exit)'!R67,"")="", "Mandatory: Tab 7",IFERROR('7. Position (current_at exit)'!R67,"")),""), IF($A67&lt;&gt;"",IF(IFERROR('7. Position (current_at exit)'!R67,"")="", "",IFERROR('7. Position (current_at exit)'!R67,"")),""))</f>
        <v/>
      </c>
      <c r="CN67" s="18" t="str">
        <f>IF($F67&lt;&gt;"Debt",IF($A67&lt;&gt;"",IF(IFERROR('7. Position (current_at exit)'!S67,"")="", "Mandatory: Tab 7",IFERROR('7. Position (current_at exit)'!S67,"")),""), IF($A67&lt;&gt;"",IF(IFERROR('7. Position (current_at exit)'!S67,"")="", "",IFERROR('7. Position (current_at exit)'!S67,"")),""))</f>
        <v/>
      </c>
      <c r="CO67" s="17" t="str">
        <f>IF($F67&lt;&gt;"Debt",IF($A67&lt;&gt;"",IF(IFERROR('7. Position (current_at exit)'!T67,"")="", "Mandatory: Tab 7",IFERROR('7. Position (current_at exit)'!T67,"")),""), IF($A67&lt;&gt;"",IF(IFERROR('7. Position (current_at exit)'!T67,"")="", "",IFERROR('7. Position (current_at exit)'!T67,"")),""))</f>
        <v/>
      </c>
      <c r="CP67" s="17" t="str">
        <f>IF($A67&lt;&gt;"",IF(IFERROR('7. Position (current_at exit)'!U67,"")="", "Mandatory: Tab 7",IFERROR('7. Position (current_at exit)'!U67,"")),"")</f>
        <v/>
      </c>
      <c r="CQ67" s="17" t="str">
        <f>IF($F67&lt;&gt;"Debt",IF($A67&lt;&gt;"",IF(IFERROR('7. Position (current_at exit)'!V67,"")="", "Mandatory: Tab 7",IFERROR('7. Position (current_at exit)'!V67,"")),""), IF($A67&lt;&gt;"",IF(IFERROR('7. Position (current_at exit)'!V67,"")="", "",IFERROR('7. Position (current_at exit)'!V67,"")),""))</f>
        <v/>
      </c>
      <c r="CR67" s="16" t="str">
        <f>IF($F67&lt;&gt;"Debt",IF($A67&lt;&gt;"",IF(IFERROR('7. Position (current_at exit)'!W67,"")="", "",IFERROR('7. Position (current_at exit)'!W67,"")),""), IF($A67&lt;&gt;"",IF(IFERROR('7. Position (current_at exit)'!W67,"")="", "",IFERROR('7. Position (current_at exit)'!W67,"")),""))</f>
        <v/>
      </c>
      <c r="CS67" s="80" t="str">
        <f>IF($A67&lt;&gt;"",IF(IFERROR('7. Position (current_at exit)'!X67,"")="", "",IFERROR('7. Position (current_at exit)'!X67,"")),"")</f>
        <v/>
      </c>
      <c r="CT67" s="360" t="str">
        <f>IF($A67&lt;&gt;"",IF(IFERROR('7. Position (current_at exit)'!Y67,"")="", "",IFERROR('7. Position (current_at exit)'!Y67,"")),"")</f>
        <v/>
      </c>
      <c r="CU67" s="159" t="str">
        <f>IF(OR($D67="Fully Exited, No Escrow", $D67="Fully Exited, Escrow Pending", $D67="Fully Exited, Subsequently Closed"), IF($A67&lt;&gt;"",IF(IFERROR('7. Position (current_at exit)'!Z67,"")="", "Mandatory: Tab 7",IFERROR('7. Position (current_at exit)'!Z67,"")),""), IF($A67&lt;&gt;"",IF(IFERROR('7. Position (current_at exit)'!Z67,"")="", "",IFERROR('7. Position (current_at exit)'!Z67,"")),""))</f>
        <v/>
      </c>
      <c r="CV67" s="159" t="str">
        <f>IF(OR($D67="Fully Exited, No Escrow", $D67="Fully Exited, Escrow Pending", $D67="Fully Exited, Subsequently Closed"), IF($A67&lt;&gt;"",IF(IFERROR('7. Position (current_at exit)'!AA67,"")="", "Mandatory: Tab 7",IFERROR('7. Position (current_at exit)'!AA67,"")),""), IF($A67&lt;&gt;"",IF(IFERROR('7. Position (current_at exit)'!AA67,"")="", "",IFERROR('7. Position (current_at exit)'!AA67,"")),""))</f>
        <v/>
      </c>
      <c r="CW67" s="16" t="str">
        <f>IF($D67="Fully Exited",IF($A67&lt;&gt;"",IF(IFERROR('7. Position (current_at exit)'!AB67,"")="", "",IFERROR('7. Position (current_at exit)'!AB67,"")),""), IF($A67&lt;&gt;"",IF(IFERROR('7. Position (current_at exit)'!AB67,"")="", "",IFERROR('7. Position (current_at exit)'!AB67,"")),""))</f>
        <v/>
      </c>
      <c r="CX67" s="360" t="str">
        <f>IF($A67&lt;&gt;"",IF(IFERROR('7. Position (current_at exit)'!AC67,"")="", "",IFERROR('7. Position (current_at exit)'!AC67,"")),"")</f>
        <v/>
      </c>
      <c r="CY67" s="16" t="str">
        <f>IF($D67&lt;&gt;"Pending, Subsequently Closed",IF($A67&lt;&gt;"",IF(IFERROR('7. Position (current_at exit)'!AD67,"")="", "Mandatory: Tab 7",IFERROR('7. Position (current_at exit)'!AD67,"")),""), IF($A67&lt;&gt;"",IF(IFERROR('7. Position (current_at exit)'!AD67,"")="", "",IFERROR('7. Position (current_at exit)'!AD67,"")),""))</f>
        <v/>
      </c>
      <c r="CZ67" s="187" t="str">
        <f>IF($A67&lt;&gt;"",IF(IFERROR('7. Position (current_at exit)'!AE67,"")="", "",IFERROR('7. Position (current_at exit)'!AE67,"")),"")</f>
        <v/>
      </c>
      <c r="DA67" s="76" t="str">
        <f>IF($A67&lt;&gt;"",IF(IFERROR('7. Position (current_at exit)'!AF67,"")="", "",IFERROR('7. Position (current_at exit)'!AF67,"")),"")</f>
        <v/>
      </c>
      <c r="DB67" s="239" t="str">
        <f>IF($A67&lt;&gt;"",IF(IFERROR('7. Position (current_at exit)'!AG67,"")="", "",IFERROR('7. Position (current_at exit)'!AG67,"")),"")</f>
        <v/>
      </c>
      <c r="DC67" s="165" t="str">
        <f>IF($A67&lt;&gt;"",IF(IFERROR('7. Position (current_at exit)'!AH67,"")="", "",IFERROR('7. Position (current_at exit)'!AH67,"")),"")</f>
        <v/>
      </c>
      <c r="DD67" s="165" t="str">
        <f>IF($A67&lt;&gt;"",IF(IFERROR('7. Position (current_at exit)'!AI67,"")="", "",IFERROR('7. Position (current_at exit)'!AI67,"")),"")</f>
        <v/>
      </c>
      <c r="DE67" s="360" t="str">
        <f>IF($A67&lt;&gt;"",IF(IFERROR('7. Position (current_at exit)'!AJ67,"")="", "",IFERROR('7. Position (current_at exit)'!AJ67,"")),"")</f>
        <v/>
      </c>
      <c r="DF67" s="16" t="str">
        <f>IF($A67&lt;&gt;"",IF(IFERROR('7. Position (current_at exit)'!AK67,"")="", "",IFERROR('7. Position (current_at exit)'!AK67,"")),"")</f>
        <v/>
      </c>
      <c r="DG67" s="187" t="str">
        <f>IF($A67&lt;&gt;"",IF(IFERROR('7. Position (current_at exit)'!AL67,"")="", "",IFERROR('7. Position (current_at exit)'!AL67,"")),"")</f>
        <v/>
      </c>
      <c r="DH67" s="76" t="str">
        <f>IF($A67&lt;&gt;"",IF(IFERROR('7. Position (current_at exit)'!AM67,"")="", "",IFERROR('7. Position (current_at exit)'!AM67,"")),"")</f>
        <v/>
      </c>
      <c r="DI67" s="239" t="str">
        <f>IF($A67&lt;&gt;"",IF(IFERROR('7. Position (current_at exit)'!AN67,"")="", "",IFERROR('7. Position (current_at exit)'!AN67,"")),"")</f>
        <v/>
      </c>
      <c r="DJ67" s="165" t="str">
        <f>IF($A67&lt;&gt;"",IF(IFERROR('7. Position (current_at exit)'!AO67,"")="", "",IFERROR('7. Position (current_at exit)'!AO67,"")),"")</f>
        <v/>
      </c>
      <c r="DK67" s="165" t="str">
        <f>IF($A67&lt;&gt;"",IF(IFERROR('7. Position (current_at exit)'!AP67,"")="", "",IFERROR('7. Position (current_at exit)'!AP67,"")),"")</f>
        <v/>
      </c>
      <c r="DL67" s="360" t="str">
        <f>IF($A67&lt;&gt;"",IF(IFERROR('7. Position (current_at exit)'!AQ67,"")="", "",IFERROR('7. Position (current_at exit)'!AQ67,"")),"")</f>
        <v/>
      </c>
      <c r="DM67" s="17" t="str">
        <f>IF(OR($F67="Equity - Publicly Traded", $F67="Equity - Private"), IF($A67&lt;&gt;"",IF(IFERROR('6. Position (at entry)'!N67,"")="", "Mandatory: Tab 6",IFERROR('6. Position (at entry)'!N67,"")),""), IF($A67&lt;&gt;"",IF(IFERROR('6. Position (at entry)'!N67,"")="", "",IFERROR('6. Position (at entry)'!N67,"")),""))</f>
        <v/>
      </c>
      <c r="DN67" s="17" t="str">
        <f>IF(OR($F67="Equity - Publicly Traded", $F67="Equity - Private"), IF($A67&lt;&gt;"",IF(IFERROR('6. Position (at entry)'!O67,"")="", "Mandatory: Tab 6",IFERROR('6. Position (at entry)'!O67,"")),""), IF($A67&lt;&gt;"",IF(IFERROR('6. Position (at entry)'!O67,"")="", "",IFERROR('6. Position (at entry)'!O67,"")),""))</f>
        <v/>
      </c>
      <c r="DO67" s="17" t="str">
        <f>IF(OR($F67="Equity - Publicly Traded", $F67="Equity - Private"), IF($A67&lt;&gt;"",IF(IFERROR('6. Position (at entry)'!P67,"")="", "Mandatory: Tab 6",IFERROR('6. Position (at entry)'!P67,"")),""), IF($A67&lt;&gt;"",IF(IFERROR('6. Position (at entry)'!P67,"")="", "",IFERROR('6. Position (at entry)'!P67,"")),""))</f>
        <v/>
      </c>
      <c r="DP67" s="17" t="str">
        <f>IF(OR($F67="Equity - Publicly Traded", $F67="Equity - Private"), IF($A67&lt;&gt;"",IF(IFERROR('6. Position (at entry)'!Q67,"")="", "Mandatory: Tab 6",IFERROR('6. Position (at entry)'!Q67,"")),""), IF($A67&lt;&gt;"",IF(IFERROR('6. Position (at entry)'!Q67,"")="", "",IFERROR('6. Position (at entry)'!Q67,"")),""))</f>
        <v/>
      </c>
      <c r="DQ67" s="18" t="str">
        <f>IF(OR($F67="Equity - Publicly Traded", $F67="Equity - Private"), IF($A67&lt;&gt;"",IF(IFERROR('6. Position (at entry)'!R67,"")="", "Mandatory: Tab 6",IFERROR('6. Position (at entry)'!R67,"")),""), IF($A67&lt;&gt;"",IF(IFERROR('6. Position (at entry)'!R67,"")="", "",IFERROR('6. Position (at entry)'!R67,"")),""))</f>
        <v/>
      </c>
      <c r="DR67" s="18" t="str">
        <f>IF(OR($F67="Equity - Publicly Traded", $F67="Equity - Private"), IF($A67&lt;&gt;"",IF(IFERROR('6. Position (at entry)'!S67,"")="", "Mandatory: Tab 6",IFERROR('6. Position (at entry)'!S67,"")),""), IF($A67&lt;&gt;"",IF(IFERROR('6. Position (at entry)'!S67,"")="", "",IFERROR('6. Position (at entry)'!S67,"")),""))</f>
        <v/>
      </c>
      <c r="DS67" s="17" t="str">
        <f>IF(OR($F67="Equity - Publicly Traded", $F67="Equity - Private"), IF($A67&lt;&gt;"",IF(IFERROR('6. Position (at entry)'!T67,"")="", "Mandatory: Tab 6",IFERROR('6. Position (at entry)'!T67,"")),""), IF($A67&lt;&gt;"",IF(IFERROR('6. Position (at entry)'!T67,"")="", "",IFERROR('6. Position (at entry)'!T67,"")),""))</f>
        <v/>
      </c>
      <c r="DT67" s="16" t="str">
        <f>IF(OR($F67="Equity - Publicly Traded", $F67="Equity - Private"), IF($A67&lt;&gt;"",IF(IFERROR('6. Position (at entry)'!U67,"")="", "Mandatory: Tab 6",IFERROR('6. Position (at entry)'!U67,"")),""), IF($A67&lt;&gt;"",IF(IFERROR('6. Position (at entry)'!U67,"")="", "",IFERROR('6. Position (at entry)'!U67,"")),""))</f>
        <v/>
      </c>
      <c r="DU67" s="16" t="str">
        <f>IF(OR($F67="Equity - Publicly Traded", $F67="Equity - Private"), IF($A67&lt;&gt;"",IF(IFERROR('6. Position (at entry)'!V67,"")="", "",IFERROR('6. Position (at entry)'!V67,"")),""), IF($A67&lt;&gt;"",IF(IFERROR('6. Position (at entry)'!V67,"")="", "",IFERROR('6. Position (at entry)'!V67,"")),""))</f>
        <v/>
      </c>
      <c r="DV67" s="239" t="str">
        <f>IF(OR($F67="Equity - Publicly Traded", $F67="Equity - Private"), IF($A67&lt;&gt;"",IF(IFERROR('6. Position (at entry)'!W67,"")="", "",IFERROR('6. Position (at entry)'!W67,"")),""), IF($A67&lt;&gt;"",IF(IFERROR('6. Position (at entry)'!W67,"")="", "",IFERROR('6. Position (at entry)'!W67,"")),""))</f>
        <v/>
      </c>
      <c r="DW67" s="239" t="str">
        <f>IF(OR($F67="Equity - Publicly Traded", $F67="Equity - Private"), IF($A67&lt;&gt;"",IF(IFERROR('6. Position (at entry)'!X67,"")="", "",IFERROR('6. Position (at entry)'!X67,"")),""), IF($A67&lt;&gt;"",IF(IFERROR('6. Position (at entry)'!X67,"")="", "",IFERROR('6. Position (at entry)'!X67,"")),""))</f>
        <v/>
      </c>
      <c r="DX67" s="239" t="str">
        <f>IF(OR($F67="Equity - Publicly Traded", $F67="Equity - Private"), IF($A67&lt;&gt;"",IF(IFERROR('6. Position (at entry)'!Y67,"")="", "",IFERROR('6. Position (at entry)'!Y67,"")),""), IF($A67&lt;&gt;"",IF(IFERROR('6. Position (at entry)'!Y67,"")="", "",IFERROR('6. Position (at entry)'!Y67,"")),""))</f>
        <v/>
      </c>
      <c r="DY67" s="360" t="str">
        <f>IF($A67&lt;&gt;"",IF(IFERROR('6. Position (at entry)'!Z67,"")="", "",IFERROR('6. Position (at entry)'!Z67,"")),"")</f>
        <v/>
      </c>
      <c r="DZ67" s="76" t="str">
        <f>IF($A67&lt;&gt;"",IF(IFERROR('6. Position (at entry)'!AA67,"")="", "",IFERROR('6. Position (at entry)'!AA67,"")),"")</f>
        <v/>
      </c>
      <c r="EA67" s="76" t="str">
        <f>IF($A67&lt;&gt;"",IF(IFERROR('6. Position (at entry)'!AB67,"")="", "",IFERROR('6. Position (at entry)'!AB67,"")),"")</f>
        <v/>
      </c>
      <c r="EB67" s="78" t="str">
        <f>IF($A67&lt;&gt;"",IF(IFERROR('6. Position (at entry)'!AC67,"")="", "",IFERROR('6. Position (at entry)'!AC67,"")),"")</f>
        <v/>
      </c>
      <c r="EC67" s="78" t="str">
        <f>IF($A67&lt;&gt;"",IF(IFERROR('6. Position (at entry)'!AD67,"")="", "",IFERROR('6. Position (at entry)'!AD67,"")),"")</f>
        <v/>
      </c>
      <c r="ED67" s="226" t="str">
        <f>IF($A67&lt;&gt;"",IF(IFERROR('6. Position (at entry)'!AE67,"")="", "",IFERROR('6. Position (at entry)'!AE67,"")),"")</f>
        <v/>
      </c>
      <c r="EE67" s="80" t="str">
        <f>IF($A67&lt;&gt;"",IF(IFERROR('6. Position (at entry)'!AF67,"")="", "",IFERROR('6. Position (at entry)'!AF67,"")),"")</f>
        <v/>
      </c>
      <c r="EF67" s="80" t="str">
        <f>IF($A67&lt;&gt;"",IF(IFERROR('6. Position (at entry)'!AG67,"")="", "",IFERROR('6. Position (at entry)'!AG67,"")),"")</f>
        <v/>
      </c>
      <c r="EG67" s="80" t="str">
        <f>IF($A67&lt;&gt;"",IF(IFERROR('6. Position (at entry)'!AH67,"")="", "",IFERROR('6. Position (at entry)'!AH67,"")),"")</f>
        <v/>
      </c>
      <c r="EH67" s="360" t="str">
        <f>IF($A67&lt;&gt;"",IF(IFERROR('6. Position (at entry)'!AI67,"")="", "",IFERROR('6. Position (at entry)'!AI67,"")),"")</f>
        <v/>
      </c>
    </row>
    <row r="68" spans="1:138" ht="15" customHeight="1" x14ac:dyDescent="0.2">
      <c r="A68" s="16" t="str">
        <f>IF(ISBLANK('6. Position (at entry)'!A68), "", '6. Position (at entry)'!A68)</f>
        <v/>
      </c>
      <c r="B68" s="347" t="str">
        <f>IF($A68&lt;&gt;"",IF(IFERROR('6. Position (at entry)'!B68,"")="", "Mandatory: Tab 6",IFERROR('6. Position (at entry)'!B68,"")),"")</f>
        <v/>
      </c>
      <c r="C68" s="16" t="str">
        <f>IF($A68&lt;&gt;"",IF(IFERROR(VLOOKUP($A68, '4. Company (at entry)'!$1:$1048576,2,FALSE),"")="","Mandatory: Tab 4",IFERROR(VLOOKUP($A68, '4. Company (at entry)'!$1:$1048576,2,FALSE),"")), "")</f>
        <v/>
      </c>
      <c r="D68" s="16" t="str">
        <f>IF($A68&lt;&gt;"",IF(IFERROR('7. Position (current_at exit)'!D68,"")="", "Mandatory: Tab 7",IFERROR('7. Position (current_at exit)'!D68,"")),"")</f>
        <v/>
      </c>
      <c r="E68" s="16" t="str">
        <f>IF($A68&lt;&gt;"",IF(IFERROR('7. Position (current_at exit)'!E68,"")="", "Mandatory: Tab 7",IFERROR('7. Position (current_at exit)'!E68,"")),"")</f>
        <v/>
      </c>
      <c r="F68" s="16" t="str">
        <f>IF($A68&lt;&gt;"",IF(IFERROR('6. Position (at entry)'!D68,"")="", "Mandatory: Tab 6",IFERROR('6. Position (at entry)'!D68,"")),"")</f>
        <v/>
      </c>
      <c r="G68" s="16" t="str">
        <f>IF($A68&lt;&gt;"",IF(IFERROR('6. Position (at entry)'!E68,"")="", "Mandatory: Tab 6",IFERROR('6. Position (at entry)'!E68,"")),"")</f>
        <v/>
      </c>
      <c r="H68" s="16" t="str">
        <f>IF($A68&lt;&gt;"",IF(IFERROR('6. Position (at entry)'!F68,"")="", "Mandatory: Tab 6",IFERROR('6. Position (at entry)'!F68,"")),"")</f>
        <v/>
      </c>
      <c r="I68" s="16" t="str">
        <f>IF($A68&lt;&gt;"",IF(IFERROR('6. Position (at entry)'!G68,"")="", "Mandatory: Tab 6",IFERROR('6. Position (at entry)'!G68,"")),"")</f>
        <v/>
      </c>
      <c r="J68" s="16" t="str">
        <f>IF($A68&lt;&gt;"",IF(IFERROR('6. Position (at entry)'!H68,"")="", "Mandatory: Tab 6",IFERROR('6. Position (at entry)'!H68,"")),"")</f>
        <v/>
      </c>
      <c r="K68" s="159" t="str">
        <f>IF($A68&lt;&gt;"",IF(IFERROR('6. Position (at entry)'!I68,"")="", "Mandatory: Tab 6",IFERROR('6. Position (at entry)'!I68,"")),"")</f>
        <v/>
      </c>
      <c r="L68" s="16" t="str">
        <f>IF($A68&lt;&gt;"",IF(IFERROR('6. Position (at entry)'!J68,"")="", "Mandatory: Tab 6",IFERROR('6. Position (at entry)'!J68,"")),"")</f>
        <v/>
      </c>
      <c r="M68" s="16" t="str">
        <f>IF($A68&lt;&gt;"",IF(IFERROR('6. Position (at entry)'!K68,"")="", "Mandatory: Tab 6",IFERROR('6. Position (at entry)'!K68,"")),"")</f>
        <v/>
      </c>
      <c r="N68" s="16" t="str">
        <f>IF($A68&lt;&gt;"",IF(IFERROR('6. Position (at entry)'!L68,"")="", "",IFERROR('6. Position (at entry)'!L68,"")),"")</f>
        <v/>
      </c>
      <c r="O68" s="360" t="str">
        <f>IF($A68&lt;&gt;"",IF(IFERROR('6. Position (at entry)'!M68,"")="", "",IFERROR('6. Position (at entry)'!M68,"")),"")</f>
        <v/>
      </c>
      <c r="P68" s="16" t="str">
        <f>IF($A68&lt;&gt;"",IF(IFERROR(VLOOKUP($A68,'5. Company (current_at exit)'!$1:$1048576,3,FALSE),"")="","",IFERROR(VLOOKUP($A68,'5. Company (current_at exit)'!$1:$1048576,3,FALSE),"")), "")</f>
        <v/>
      </c>
      <c r="Q68" s="16" t="str">
        <f>IF($A68&lt;&gt;"",IF(IFERROR(VLOOKUP($A68,'5. Company (current_at exit)'!$1:$1048576,4,FALSE),"")="","",IFERROR(VLOOKUP($A68,'5. Company (current_at exit)'!$1:$1048576,4,FALSE),"")), "")</f>
        <v/>
      </c>
      <c r="R68" s="16" t="str">
        <f>IF($A68&lt;&gt;"",IF(IFERROR(VLOOKUP($A68,'5. Company (current_at exit)'!$1:$1048576,5,FALSE),"")="","",IFERROR(VLOOKUP($A68,'5. Company (current_at exit)'!$1:$1048576,5,FALSE),"")), "")</f>
        <v/>
      </c>
      <c r="S68" s="16" t="str">
        <f>IF($A68&lt;&gt;"",IF(IFERROR(VLOOKUP($A68,'5. Company (current_at exit)'!$1:$1048576,6,FALSE),"")="","",IFERROR(VLOOKUP($A68,'5. Company (current_at exit)'!$1:$1048576,6,FALSE),"")), "")</f>
        <v/>
      </c>
      <c r="T68" s="16" t="str">
        <f>IF($A68&lt;&gt;"",IF(IFERROR(VLOOKUP($A68,'5. Company (current_at exit)'!$1:$1048576,7,FALSE),"")="","Mandatory: Tab 5",IFERROR(VLOOKUP($A68,'5. Company (current_at exit)'!$1:$1048576,7,FALSE),"")), "")</f>
        <v/>
      </c>
      <c r="U68" s="72" t="str">
        <f>IF($A68&lt;&gt;"",IF(IFERROR(VLOOKUP($A68,'5. Company (current_at exit)'!$1:$1048576,8,FALSE),"")="","Mandatory: Tab 5",IFERROR(VLOOKUP($A68,'5. Company (current_at exit)'!$1:$1048576,8,FALSE),"")), "")</f>
        <v/>
      </c>
      <c r="V68" s="16" t="str">
        <f>IF($A68&lt;&gt;"",IF(IFERROR(VLOOKUP($A68,'5. Company (current_at exit)'!$1:$1048576,9,FALSE),"")="","",IFERROR(VLOOKUP($A68,'5. Company (current_at exit)'!$1:$1048576,9,FALSE),"")), "")</f>
        <v/>
      </c>
      <c r="W68" s="16" t="str">
        <f>IF($A68&lt;&gt;"",IF(IFERROR(VLOOKUP($A68,'5. Company (current_at exit)'!$1:$1048576,10,FALSE),"")="","Mandatory: Tab 5",IFERROR(VLOOKUP($A68,'5. Company (current_at exit)'!$1:$1048576,10,FALSE),"")), "")</f>
        <v/>
      </c>
      <c r="X68" s="73" t="str">
        <f>IF($A68&lt;&gt;"",IF(IFERROR(VLOOKUP($A68,'5. Company (current_at exit)'!$1:$1048576,11,FALSE),"")="","Mandatory: Tab 5",IFERROR(VLOOKUP($A68,'5. Company (current_at exit)'!$1:$1048576,11,FALSE),"")), "")</f>
        <v/>
      </c>
      <c r="Y68" s="73" t="str">
        <f>IF($A68&lt;&gt;"",IF(IFERROR(VLOOKUP($A68,'5. Company (current_at exit)'!$1:$1048576,12,FALSE),"")="","",IFERROR(VLOOKUP($A68,'5. Company (current_at exit)'!$1:$1048576,12,FALSE),"")), "")</f>
        <v/>
      </c>
      <c r="Z68" s="73" t="str">
        <f>IF($A68&lt;&gt;"",IF(IFERROR(VLOOKUP($A68,'5. Company (current_at exit)'!$1:$1048576,13,FALSE),"")="","",IFERROR(VLOOKUP($A68,'5. Company (current_at exit)'!$1:$1048576,13,FALSE),"")), "")</f>
        <v/>
      </c>
      <c r="AA68" s="16" t="str">
        <f>IF($A68&lt;&gt;"",IF(IFERROR(VLOOKUP($A68,'5. Company (current_at exit)'!$1:$1048576,14,FALSE),"")="","Mandatory: Tab 5",IFERROR(VLOOKUP($A68,'5. Company (current_at exit)'!$1:$1048576,14,FALSE),"")), "")</f>
        <v/>
      </c>
      <c r="AB68" s="16" t="str">
        <f>IF($A68&lt;&gt;"",IF(IFERROR(VLOOKUP($A68,'5. Company (current_at exit)'!$1:$1048576,15,FALSE),"")="","Mandatory: Tab 5",IFERROR(VLOOKUP($A68,'5. Company (current_at exit)'!$1:$1048576,15,FALSE),"")), "")</f>
        <v/>
      </c>
      <c r="AC68" s="76" t="str">
        <f>IF($A68&lt;&gt;"",IF(IFERROR(VLOOKUP($A68,'5. Company (current_at exit)'!$1:$1048576,16,FALSE),"")="","",IFERROR(VLOOKUP($A68,'5. Company (current_at exit)'!$1:$1048576,16,FALSE),"")), "")</f>
        <v/>
      </c>
      <c r="AD68" s="16" t="str">
        <f>IF($A68&lt;&gt;"",IF(IFERROR(VLOOKUP($A68,'5. Company (current_at exit)'!$1:$1048576,17,FALSE),"")="","",IFERROR(VLOOKUP($A68,'5. Company (current_at exit)'!$1:$1048576,17,FALSE),"")), "")</f>
        <v/>
      </c>
      <c r="AE68" s="401" t="str">
        <f>IF($A68&lt;&gt;"",IF(IFERROR(VLOOKUP($A68,'5. Company (current_at exit)'!$1:$1048576,18,FALSE),"")="","",IFERROR(VLOOKUP($A68,'5. Company (current_at exit)'!$1:$1048576,18,FALSE),"")), "")</f>
        <v/>
      </c>
      <c r="AF68" s="16" t="str">
        <f>IF($A68&lt;&gt;"",IF(IFERROR(VLOOKUP($A68,'5. Company (current_at exit)'!$1:$1048576,19,FALSE),"")="","Mandatory: Tab 5",IFERROR(VLOOKUP($A68,'5. Company (current_at exit)'!$1:$1048576,19,FALSE),"")), "")</f>
        <v/>
      </c>
      <c r="AG68" s="159" t="str">
        <f>IF($AF68="Yes",IF($A68&lt;&gt;"",IF(IFERROR(VLOOKUP($A68,'5. Company (current_at exit)'!$1:$1048576,20,FALSE),"")="","Mandatory: Tab 5",IFERROR(VLOOKUP($A68,'5. Company (current_at exit)'!$1:$1048576,20,FALSE),"")), ""),IF($A68&lt;&gt;"",IF(IFERROR(VLOOKUP($A68,'5. Company (current_at exit)'!$1:$1048576,20,FALSE),"")="","",IFERROR(VLOOKUP($A68,'5. Company (current_at exit)'!$1:$1048576,20,FALSE),"")), ""))</f>
        <v/>
      </c>
      <c r="AH68" s="159" t="str">
        <f>IF($AF68="Yes",IF($A68&lt;&gt;"",IF(IFERROR(VLOOKUP($A68,'5. Company (current_at exit)'!$1:$1048576,21,FALSE),"")="","Mandatory: Tab 5",IFERROR(VLOOKUP($A68,'5. Company (current_at exit)'!$1:$1048576,21,FALSE),"")), ""),IF($A68&lt;&gt;"",IF(IFERROR(VLOOKUP($A68,'5. Company (current_at exit)'!$1:$1048576,21,FALSE),"")="","",IFERROR(VLOOKUP($A68,'5. Company (current_at exit)'!$1:$1048576,21,FALSE),"")), ""))</f>
        <v/>
      </c>
      <c r="AI68" s="69" t="str">
        <f>IF($AF68="Yes",IF($A68&lt;&gt;"",IF(IFERROR(VLOOKUP($A68,'5. Company (current_at exit)'!$1:$1048576,22,FALSE),"")="","Mandatory: Tab 5",IFERROR(VLOOKUP($A68,'5. Company (current_at exit)'!$1:$1048576,22,FALSE),"")), ""),IF($A68&lt;&gt;"",IF(IFERROR(VLOOKUP($A68,'5. Company (current_at exit)'!$1:$1048576,22,FALSE),"")="","",IFERROR(VLOOKUP($A68,'5. Company (current_at exit)'!$1:$1048576,22,FALSE),"")), ""))</f>
        <v/>
      </c>
      <c r="AJ68" s="69" t="str">
        <f>IF($AF68="Yes",IF($A68&lt;&gt;"",IF(IFERROR(VLOOKUP($A68,'5. Company (current_at exit)'!$1:$1048576,23,FALSE),"")="","Mandatory: Tab 5",IFERROR(VLOOKUP($A68,'5. Company (current_at exit)'!$1:$1048576,23,FALSE),"")), ""),IF($A68&lt;&gt;"",IF(IFERROR(VLOOKUP($A68,'5. Company (current_at exit)'!$1:$1048576,23,FALSE),"")="","",IFERROR(VLOOKUP($A68,'5. Company (current_at exit)'!$1:$1048576,23,FALSE),"")), ""))</f>
        <v/>
      </c>
      <c r="AK68" s="159" t="str">
        <f>IF($AF68="Yes",IF($A68&lt;&gt;"",IF(IFERROR(VLOOKUP($A68,'5. Company (current_at exit)'!$1:$1048576,24,FALSE),"")="","",IFERROR(VLOOKUP($A68,'5. Company (current_at exit)'!$1:$1048576,24,FALSE),"")), ""),IF($A68&lt;&gt;"",IF(IFERROR(VLOOKUP($A68,'5. Company (current_at exit)'!$1:$1048576,24,FALSE),"")="","",IFERROR(VLOOKUP($A68,'5. Company (current_at exit)'!$1:$1048576,24,FALSE),"")), ""))</f>
        <v/>
      </c>
      <c r="AL68" s="403" t="str">
        <f>IF($A68&lt;&gt;"",IF(IFERROR(VLOOKUP($A68,'5. Company (current_at exit)'!$1:$1048576,25,FALSE),"")="","",IFERROR(VLOOKUP($A68,'5. Company (current_at exit)'!$1:$1048576,25,FALSE),"")), "")</f>
        <v/>
      </c>
      <c r="AM68" s="17" t="str">
        <f>IF($A68&lt;&gt;"",IF(IFERROR(VLOOKUP($A68,'5. Company (current_at exit)'!$1:$1048576,26,FALSE),"")="","Mandatory: Tab 5",IFERROR(VLOOKUP($A68,'5. Company (current_at exit)'!$1:$1048576,26,FALSE),"")), "")</f>
        <v/>
      </c>
      <c r="AN68" s="17" t="str">
        <f>IF($A68&lt;&gt;"",IF(IFERROR(VLOOKUP($A68,'5. Company (current_at exit)'!$1:$1048576,27,FALSE),"")="","Mandatory: Tab 5",IFERROR(VLOOKUP($A68,'5. Company (current_at exit)'!$1:$1048576,27,FALSE),"")), "")</f>
        <v/>
      </c>
      <c r="AO68" s="17" t="str">
        <f>IF($A68&lt;&gt;"",IF(IFERROR(VLOOKUP($A68,'5. Company (current_at exit)'!$1:$1048576,28,FALSE),"")="","Mandatory: Tab 5",IFERROR(VLOOKUP($A68,'5. Company (current_at exit)'!$1:$1048576,28,FALSE),"")), "")</f>
        <v/>
      </c>
      <c r="AP68" s="17" t="str">
        <f>IF($A68&lt;&gt;"",IF(IFERROR(VLOOKUP($A68,'5. Company (current_at exit)'!$1:$1048576,29,FALSE),"")="","Mandatory: Tab 5",IFERROR(VLOOKUP($A68,'5. Company (current_at exit)'!$1:$1048576,29,FALSE),"")), "")</f>
        <v/>
      </c>
      <c r="AQ68" s="17" t="str">
        <f>IF($A68&lt;&gt;"",IF(IFERROR(VLOOKUP($A68,'5. Company (current_at exit)'!$1:$1048576,30,FALSE),"")="","Mandatory: Tab 5",IFERROR(VLOOKUP($A68,'5. Company (current_at exit)'!$1:$1048576,30,FALSE),"")), "")</f>
        <v/>
      </c>
      <c r="AR68" s="17" t="str">
        <f>IF($A68&lt;&gt;"",IF(IFERROR(VLOOKUP($A68,'5. Company (current_at exit)'!$1:$1048576,31,FALSE),"")="","Mandatory: Tab 5",IFERROR(VLOOKUP($A68,'5. Company (current_at exit)'!$1:$1048576,31,FALSE),"")), "")</f>
        <v/>
      </c>
      <c r="AS68" s="17" t="str">
        <f>IF($A68&lt;&gt;"",IF(IFERROR(VLOOKUP($A68,'5. Company (current_at exit)'!$1:$1048576,32,FALSE),"")="","Mandatory: Tab 5",IFERROR(VLOOKUP($A68,'5. Company (current_at exit)'!$1:$1048576,32,FALSE),"")), "")</f>
        <v/>
      </c>
      <c r="AT68" s="17" t="str">
        <f>IF($A68&lt;&gt;"",IF(IFERROR(VLOOKUP($A68,'5. Company (current_at exit)'!$1:$1048576,33,FALSE),"")="","Mandatory: Tab 5",IFERROR(VLOOKUP($A68,'5. Company (current_at exit)'!$1:$1048576,33,FALSE),"")), "")</f>
        <v/>
      </c>
      <c r="AU68" s="17" t="str">
        <f>IF($A68&lt;&gt;"",IF(IFERROR(VLOOKUP($A68,'5. Company (current_at exit)'!$1:$1048576,34,FALSE),"")="","",IFERROR(VLOOKUP($A68,'5. Company (current_at exit)'!$1:$1048576,34,FALSE),"")), "")</f>
        <v/>
      </c>
      <c r="AV68" s="241" t="str">
        <f>IF($A68&lt;&gt;"",IF(IFERROR(VLOOKUP($A68,'5. Company (current_at exit)'!$1:$1048576,35,FALSE),"")="","",IFERROR(VLOOKUP($A68,'5. Company (current_at exit)'!$1:$1048576,35,FALSE),"")), "")</f>
        <v/>
      </c>
      <c r="AW68" s="17" t="str">
        <f>IF($D68="Fully Exited",IF($A68&lt;&gt;"",IF(IFERROR(VLOOKUP($A68,'5. Company (current_at exit)'!$1:$1048576,36,FALSE),"")="","",IFERROR(VLOOKUP($A68,'5. Company (current_at exit)'!$1:$1048576,36,FALSE),"")), ""),IF($A68&lt;&gt;"",IF(IFERROR(VLOOKUP($A68,'5. Company (current_at exit)'!$1:$1048576,36,FALSE),"")="","",IFERROR(VLOOKUP($A68,'5. Company (current_at exit)'!$1:$1048576,36,FALSE),"")), ""))</f>
        <v/>
      </c>
      <c r="AX68" s="239" t="str">
        <f>IF($A68&lt;&gt;"",IF(IFERROR(VLOOKUP($A68,'5. Company (current_at exit)'!$1:$1048576,37,FALSE),"")="","",IFERROR(VLOOKUP($A68,'5. Company (current_at exit)'!$1:$1048576,37,FALSE),"")), "")</f>
        <v/>
      </c>
      <c r="AY68" s="204" t="str">
        <f>IF($A68&lt;&gt;"",IF(IFERROR(VLOOKUP($A68,'5. Company (current_at exit)'!$1:$1048576,38,FALSE),"")="","",IFERROR(VLOOKUP($A68,'5. Company (current_at exit)'!$1:$1048576,38,FALSE),"")), "")</f>
        <v/>
      </c>
      <c r="AZ68" s="244" t="str">
        <f>IF($A68&lt;&gt;"",IF(IFERROR(VLOOKUP($A68,'5. Company (current_at exit)'!$1:$1048576,39,FALSE),"")="","",IFERROR(VLOOKUP($A68,'5. Company (current_at exit)'!$1:$1048576,39,FALSE),"")), "")</f>
        <v/>
      </c>
      <c r="BA68" s="244" t="str">
        <f>IF($A68&lt;&gt;"",IF(IFERROR(VLOOKUP($A68,'5. Company (current_at exit)'!$1:$1048576,40,FALSE),"")="","",IFERROR(VLOOKUP($A68,'5. Company (current_at exit)'!$1:$1048576,40,FALSE),"")), "")</f>
        <v/>
      </c>
      <c r="BB68" s="244" t="str">
        <f>IF($A68&lt;&gt;"",IF(IFERROR(VLOOKUP($A68,'5. Company (current_at exit)'!$1:$1048576,41,FALSE),"")="","",IFERROR(VLOOKUP($A68,'5. Company (current_at exit)'!$1:$1048576,41,FALSE),"")), "")</f>
        <v/>
      </c>
      <c r="BC68" s="76" t="str">
        <f>IF($A68&lt;&gt;"",IF(IFERROR(VLOOKUP($A68,'5. Company (current_at exit)'!$1:$1048576,42,FALSE),"")="","",IFERROR(VLOOKUP($A68,'5. Company (current_at exit)'!$1:$1048576,42,FALSE),"")), "")</f>
        <v/>
      </c>
      <c r="BD68" s="76" t="str">
        <f>IF($A68&lt;&gt;"",IF(IFERROR(VLOOKUP($A68,'5. Company (current_at exit)'!$1:$1048576,43,FALSE),"")="","",IFERROR(VLOOKUP($A68,'5. Company (current_at exit)'!$1:$1048576,43,FALSE),"")), "")</f>
        <v/>
      </c>
      <c r="BE68" s="239" t="str">
        <f>IF($A68&lt;&gt;"",IF(IFERROR(VLOOKUP($A68,'5. Company (current_at exit)'!$1:$1048576,44,FALSE),"")="","",IFERROR(VLOOKUP($A68,'5. Company (current_at exit)'!$1:$1048576,44,FALSE),"")), "")</f>
        <v/>
      </c>
      <c r="BF68" s="239" t="str">
        <f>IF($A68&lt;&gt;"",IF(IFERROR(VLOOKUP($A68,'5. Company (current_at exit)'!$1:$1048576,45,FALSE),"")="","",IFERROR(VLOOKUP($A68,'5. Company (current_at exit)'!$1:$1048576,45,FALSE),"")), "")</f>
        <v/>
      </c>
      <c r="BG68" s="239" t="str">
        <f>IF($A68&lt;&gt;"",IF(IFERROR(VLOOKUP($A68,'5. Company (current_at exit)'!$1:$1048576,46,FALSE),"")="","",IFERROR(VLOOKUP($A68,'5. Company (current_at exit)'!$1:$1048576,46,FALSE),"")), "")</f>
        <v/>
      </c>
      <c r="BH68" s="239" t="str">
        <f>IF($A68&lt;&gt;"",IF(IFERROR(VLOOKUP($A68,'5. Company (current_at exit)'!$1:$1048576,47,FALSE),"")="","",IFERROR(VLOOKUP($A68,'5. Company (current_at exit)'!$1:$1048576,47,FALSE),"")), "")</f>
        <v/>
      </c>
      <c r="BI68" s="239" t="str">
        <f>IF($A68&lt;&gt;"",IF(IFERROR(VLOOKUP($A68,'5. Company (current_at exit)'!$1:$1048576,48,FALSE),"")="","",IFERROR(VLOOKUP($A68,'5. Company (current_at exit)'!$1:$1048576,48,FALSE),"")), "")</f>
        <v/>
      </c>
      <c r="BJ68" s="360" t="str">
        <f>IF($A68&lt;&gt;"",IF(IFERROR(VLOOKUP($A68,'5. Company (current_at exit)'!$1:$1048576,49,FALSE),"")="","",IFERROR(VLOOKUP($A68,'5. Company (current_at exit)'!$1:$1048576,49,FALSE),"")), "")</f>
        <v/>
      </c>
      <c r="BK68" s="76" t="str">
        <f>IF($A68&lt;&gt;"",IF(IFERROR(VLOOKUP($A68,'5. Company (current_at exit)'!$1:$1048576,50,FALSE),"")="","Mandatory: Tab 5",IFERROR(VLOOKUP($A68,'5. Company (current_at exit)'!$1:$1048576,50,FALSE),"")), "")</f>
        <v/>
      </c>
      <c r="BL68" s="483" t="str">
        <f>IF($A68&lt;&gt;"",IF(IFERROR(VLOOKUP($A68,'5. Company (current_at exit)'!$1:$1048576,51,FALSE),"")="","Mandatory: Tab 5",IFERROR(VLOOKUP($A68,'5. Company (current_at exit)'!$1:$1048576,51,FALSE),"")), "")</f>
        <v/>
      </c>
      <c r="BM68" s="483" t="str">
        <f>IF($A68&lt;&gt;"",IF(IFERROR(VLOOKUP($A68,'5. Company (current_at exit)'!$1:$1048576,52,FALSE),"")="","Mandatory: Tab 5",IFERROR(VLOOKUP($A68,'5. Company (current_at exit)'!$1:$1048576,52,FALSE),"")), "")</f>
        <v/>
      </c>
      <c r="BN68" s="483" t="str">
        <f>IF($A68&lt;&gt;"",IF(IFERROR(VLOOKUP($A68,'5. Company (current_at exit)'!$1:$1048576,53,FALSE),"")="","Mandatory: Tab 5",IFERROR(VLOOKUP($A68,'5. Company (current_at exit)'!$1:$1048576,53,FALSE),"")), "")</f>
        <v/>
      </c>
      <c r="BO68" s="360" t="str">
        <f>IF($A68&lt;&gt;"",IF(IFERROR(VLOOKUP($A68,'5. Company (current_at exit)'!$1:$1048576,54,FALSE),"")="","",IFERROR(VLOOKUP($A68,'5. Company (current_at exit)'!$1:$1048576,54,FALSE),"")), "")</f>
        <v/>
      </c>
      <c r="BP68" s="17" t="str">
        <f>IF($A68&lt;&gt;"",IF(IFERROR(VLOOKUP($A68, '4. Company (at entry)'!$1:$1048576,3,FALSE),"")="","Mandatory: Tab 4",IFERROR(VLOOKUP($A68, '4. Company (at entry)'!$1:$1048576,3,FALSE),"")), "")</f>
        <v/>
      </c>
      <c r="BQ68" s="17" t="str">
        <f>IF($A68&lt;&gt;"",IF(IFERROR(VLOOKUP($A68, '4. Company (at entry)'!$1:$1048576,4,FALSE),"")="","Mandatory: Tab 4",IFERROR(VLOOKUP($A68, '4. Company (at entry)'!$1:$1048576,4,FALSE),"")), "")</f>
        <v/>
      </c>
      <c r="BR68" s="17" t="str">
        <f>IF($A68&lt;&gt;"",IF(IFERROR(VLOOKUP($A68, '4. Company (at entry)'!$1:$1048576,5,FALSE),"")="","Mandatory: Tab 4",IFERROR(VLOOKUP($A68, '4. Company (at entry)'!$1:$1048576,5,FALSE),"")), "")</f>
        <v/>
      </c>
      <c r="BS68" s="17" t="str">
        <f>IF($A68&lt;&gt;"",IF(IFERROR(VLOOKUP($A68, '4. Company (at entry)'!$1:$1048576,6,FALSE),"")="","Mandatory: Tab 4",IFERROR(VLOOKUP($A68, '4. Company (at entry)'!$1:$1048576,6,FALSE),"")), "")</f>
        <v/>
      </c>
      <c r="BT68" s="17" t="str">
        <f>IF($A68&lt;&gt;"",IF(IFERROR(VLOOKUP($A68, '4. Company (at entry)'!$1:$1048576,7,FALSE),"")="","Mandatory: Tab 4",IFERROR(VLOOKUP($A68, '4. Company (at entry)'!$1:$1048576,7,FALSE),"")), "")</f>
        <v/>
      </c>
      <c r="BU68" s="17" t="str">
        <f>IF($A68&lt;&gt;"",IF(IFERROR(VLOOKUP($A68, '4. Company (at entry)'!$1:$1048576,8,FALSE),"")="","Mandatory: Tab 4",IFERROR(VLOOKUP($A68, '4. Company (at entry)'!$1:$1048576,8,FALSE),"")), "")</f>
        <v/>
      </c>
      <c r="BV68" s="17" t="str">
        <f>IF($A68&lt;&gt;"",IF(IFERROR(VLOOKUP($A68, '4. Company (at entry)'!$1:$1048576,9,FALSE),"")="","Mandatory: Tab 4",IFERROR(VLOOKUP($A68, '4. Company (at entry)'!$1:$1048576,9,FALSE),"")), "")</f>
        <v/>
      </c>
      <c r="BW68" s="17" t="str">
        <f>IF($A68&lt;&gt;"",IF(IFERROR(VLOOKUP($A68, '4. Company (at entry)'!$1:$1048576,10,FALSE),"")="","",IFERROR(VLOOKUP($A68, '4. Company (at entry)'!$1:$1048576,10,FALSE),"")), "")</f>
        <v/>
      </c>
      <c r="BX68" s="208" t="str">
        <f>IF($A68&lt;&gt;"",IF(IFERROR(VLOOKUP($A68, '4. Company (at entry)'!$1:$1048576,11,FALSE),"")="","",IFERROR(VLOOKUP($A68, '4. Company (at entry)'!$1:$1048576,11,FALSE),"")), "")</f>
        <v/>
      </c>
      <c r="BY68" s="17" t="str">
        <f>IF($A68&lt;&gt;"",IF(IFERROR(VLOOKUP($A68, '4. Company (at entry)'!$1:$1048576,12,FALSE),"")="","",IFERROR(VLOOKUP($A68, '4. Company (at entry)'!$1:$1048576,12,FALSE),"")), "")</f>
        <v/>
      </c>
      <c r="BZ68" s="360" t="str">
        <f>IF($A68&lt;&gt;"",IF(IFERROR(VLOOKUP($A68, '4. Company (at entry)'!$1:$1048576,13,FALSE),"")="","",IFERROR(VLOOKUP($A68, '4. Company (at entry)'!$1:$1048576,13,FALSE),"")), "")</f>
        <v/>
      </c>
      <c r="CA68" s="17" t="str">
        <f>IF($A68&lt;&gt;"",IF(IFERROR('7. Position (current_at exit)'!F68,"")="", "Mandatory: Tab 7",IFERROR('7. Position (current_at exit)'!F68,"")),"")</f>
        <v/>
      </c>
      <c r="CB68" s="17" t="str">
        <f>IF($D68&lt;&gt;"Pending, Subsequently Closed",IF($A68&lt;&gt;"",IF(IFERROR('7. Position (current_at exit)'!G68,"")="", "Mandatory: Tab 7",IFERROR('7. Position (current_at exit)'!G68,"")),""), IF($A68&lt;&gt;"",IF(IFERROR('7. Position (current_at exit)'!G68,"")="", "",IFERROR('7. Position (current_at exit)'!G68,"")),""))</f>
        <v/>
      </c>
      <c r="CC68" s="17" t="str">
        <f>IF($D68&lt;&gt;"Pending, Subsequently Closed",IF($A68&lt;&gt;"",IF(IFERROR('7. Position (current_at exit)'!H68,"")="", "Mandatory: Tab 7",IFERROR('7. Position (current_at exit)'!H68,"")),""), IF($A68&lt;&gt;"",IF(IFERROR('7. Position (current_at exit)'!H68,"")="", "",IFERROR('7. Position (current_at exit)'!H68,"")),""))</f>
        <v/>
      </c>
      <c r="CD68" s="17" t="str">
        <f>IF($D68&lt;&gt;"Pending, Subsequently Closed",IF($A68&lt;&gt;"",IF(IFERROR('7. Position (current_at exit)'!I68,"")="", "Mandatory: Tab 7",IFERROR('7. Position (current_at exit)'!I68,"")),""), IF($A68&lt;&gt;"",IF(IFERROR('7. Position (current_at exit)'!I68,"")="", "",IFERROR('7. Position (current_at exit)'!I68,"")),""))</f>
        <v/>
      </c>
      <c r="CE68" s="17" t="str">
        <f>IF($D68&lt;&gt;"Pending, Subsequently Closed",IF($A68&lt;&gt;"",IF(IFERROR('7. Position (current_at exit)'!J68,"")="", "Mandatory: Tab 7",IFERROR('7. Position (current_at exit)'!J68,"")),""), IF($A68&lt;&gt;"",IF(IFERROR('7. Position (current_at exit)'!J68,"")="", "",IFERROR('7. Position (current_at exit)'!J68,"")),""))</f>
        <v/>
      </c>
      <c r="CF68" s="208" t="str">
        <f>IF($D68&lt;&gt;"Pending, Subsequently Closed",IF($A68&lt;&gt;"",IF(IFERROR('7. Position (current_at exit)'!K68,"")="", "Mandatory: Tab 7",IFERROR('7. Position (current_at exit)'!K68,"")),""), IF($A68&lt;&gt;"",IF(IFERROR('7. Position (current_at exit)'!K68,"")="", "",IFERROR('7. Position (current_at exit)'!K68,"")),""))</f>
        <v/>
      </c>
      <c r="CG68" s="186" t="str">
        <f>IF($D68&lt;&gt;"Pending, Subsequently Closed",IF($A68&lt;&gt;"",IF(IFERROR('7. Position (current_at exit)'!L68,"")="", "Mandatory: Tab 7",IFERROR('7. Position (current_at exit)'!L68,"")),""), IF($A68&lt;&gt;"",IF(IFERROR('7. Position (current_at exit)'!L68,"")="", "",IFERROR('7. Position (current_at exit)'!L68,"")),""))</f>
        <v/>
      </c>
      <c r="CH68" s="186" t="str">
        <f>IF($D68&lt;&gt;"Pending, Subsequently Closed",IF($A68&lt;&gt;"",IF(IFERROR('7. Position (current_at exit)'!M68,"")="", "Mandatory: Tab 7",IFERROR('7. Position (current_at exit)'!M68,"")),""), IF($A68&lt;&gt;"",IF(IFERROR('7. Position (current_at exit)'!M68,"")="", "",IFERROR('7. Position (current_at exit)'!M68,"")),""))</f>
        <v/>
      </c>
      <c r="CI68" s="186" t="str">
        <f>IF($D68&lt;&gt;"Pending, Subsequently Closed",IF($A68&lt;&gt;"",IF(IFERROR('7. Position (current_at exit)'!N68,"")="", "Mandatory: Tab 7",IFERROR('7. Position (current_at exit)'!N68,"")),""), IF($A68&lt;&gt;"",IF(IFERROR('7. Position (current_at exit)'!N68,"")="", "",IFERROR('7. Position (current_at exit)'!N68,"")),""))</f>
        <v/>
      </c>
      <c r="CJ68" s="408" t="str">
        <f>IF($D68&lt;&gt;"Pending, Subsequently Closed",IF($A68&lt;&gt;"",IF(IFERROR('7. Position (current_at exit)'!O68,"")="", "Mandatory: Tab 7",IFERROR('7. Position (current_at exit)'!O68,"")),""), IF($A68&lt;&gt;"",IF(IFERROR('7. Position (current_at exit)'!O68,"")="", "",IFERROR('7. Position (current_at exit)'!O68,"")),""))</f>
        <v/>
      </c>
      <c r="CK68" s="408" t="str">
        <f>IF($D68&lt;&gt;"Pending, Subsequently Closed",IF($A68&lt;&gt;"",IF(IFERROR('7. Position (current_at exit)'!P68,"")="", "Mandatory: Tab 7",IFERROR('7. Position (current_at exit)'!P68,"")),""), IF($A68&lt;&gt;"",IF(IFERROR('7. Position (current_at exit)'!P68,"")="", "",IFERROR('7. Position (current_at exit)'!P68,"")),""))</f>
        <v/>
      </c>
      <c r="CL68" s="360" t="str">
        <f>IF($A68&lt;&gt;"",IF(IFERROR('7. Position (current_at exit)'!Q68,"")="", "",IFERROR('7. Position (current_at exit)'!Q68,"")),"")</f>
        <v/>
      </c>
      <c r="CM68" s="18" t="str">
        <f>IF($F68&lt;&gt;"Debt",IF($A68&lt;&gt;"",IF(IFERROR('7. Position (current_at exit)'!R68,"")="", "Mandatory: Tab 7",IFERROR('7. Position (current_at exit)'!R68,"")),""), IF($A68&lt;&gt;"",IF(IFERROR('7. Position (current_at exit)'!R68,"")="", "",IFERROR('7. Position (current_at exit)'!R68,"")),""))</f>
        <v/>
      </c>
      <c r="CN68" s="18" t="str">
        <f>IF($F68&lt;&gt;"Debt",IF($A68&lt;&gt;"",IF(IFERROR('7. Position (current_at exit)'!S68,"")="", "Mandatory: Tab 7",IFERROR('7. Position (current_at exit)'!S68,"")),""), IF($A68&lt;&gt;"",IF(IFERROR('7. Position (current_at exit)'!S68,"")="", "",IFERROR('7. Position (current_at exit)'!S68,"")),""))</f>
        <v/>
      </c>
      <c r="CO68" s="17" t="str">
        <f>IF($F68&lt;&gt;"Debt",IF($A68&lt;&gt;"",IF(IFERROR('7. Position (current_at exit)'!T68,"")="", "Mandatory: Tab 7",IFERROR('7. Position (current_at exit)'!T68,"")),""), IF($A68&lt;&gt;"",IF(IFERROR('7. Position (current_at exit)'!T68,"")="", "",IFERROR('7. Position (current_at exit)'!T68,"")),""))</f>
        <v/>
      </c>
      <c r="CP68" s="17" t="str">
        <f>IF($A68&lt;&gt;"",IF(IFERROR('7. Position (current_at exit)'!U68,"")="", "Mandatory: Tab 7",IFERROR('7. Position (current_at exit)'!U68,"")),"")</f>
        <v/>
      </c>
      <c r="CQ68" s="17" t="str">
        <f>IF($F68&lt;&gt;"Debt",IF($A68&lt;&gt;"",IF(IFERROR('7. Position (current_at exit)'!V68,"")="", "Mandatory: Tab 7",IFERROR('7. Position (current_at exit)'!V68,"")),""), IF($A68&lt;&gt;"",IF(IFERROR('7. Position (current_at exit)'!V68,"")="", "",IFERROR('7. Position (current_at exit)'!V68,"")),""))</f>
        <v/>
      </c>
      <c r="CR68" s="16" t="str">
        <f>IF($F68&lt;&gt;"Debt",IF($A68&lt;&gt;"",IF(IFERROR('7. Position (current_at exit)'!W68,"")="", "",IFERROR('7. Position (current_at exit)'!W68,"")),""), IF($A68&lt;&gt;"",IF(IFERROR('7. Position (current_at exit)'!W68,"")="", "",IFERROR('7. Position (current_at exit)'!W68,"")),""))</f>
        <v/>
      </c>
      <c r="CS68" s="80" t="str">
        <f>IF($A68&lt;&gt;"",IF(IFERROR('7. Position (current_at exit)'!X68,"")="", "",IFERROR('7. Position (current_at exit)'!X68,"")),"")</f>
        <v/>
      </c>
      <c r="CT68" s="360" t="str">
        <f>IF($A68&lt;&gt;"",IF(IFERROR('7. Position (current_at exit)'!Y68,"")="", "",IFERROR('7. Position (current_at exit)'!Y68,"")),"")</f>
        <v/>
      </c>
      <c r="CU68" s="159" t="str">
        <f>IF(OR($D68="Fully Exited, No Escrow", $D68="Fully Exited, Escrow Pending", $D68="Fully Exited, Subsequently Closed"), IF($A68&lt;&gt;"",IF(IFERROR('7. Position (current_at exit)'!Z68,"")="", "Mandatory: Tab 7",IFERROR('7. Position (current_at exit)'!Z68,"")),""), IF($A68&lt;&gt;"",IF(IFERROR('7. Position (current_at exit)'!Z68,"")="", "",IFERROR('7. Position (current_at exit)'!Z68,"")),""))</f>
        <v/>
      </c>
      <c r="CV68" s="159" t="str">
        <f>IF(OR($D68="Fully Exited, No Escrow", $D68="Fully Exited, Escrow Pending", $D68="Fully Exited, Subsequently Closed"), IF($A68&lt;&gt;"",IF(IFERROR('7. Position (current_at exit)'!AA68,"")="", "Mandatory: Tab 7",IFERROR('7. Position (current_at exit)'!AA68,"")),""), IF($A68&lt;&gt;"",IF(IFERROR('7. Position (current_at exit)'!AA68,"")="", "",IFERROR('7. Position (current_at exit)'!AA68,"")),""))</f>
        <v/>
      </c>
      <c r="CW68" s="16" t="str">
        <f>IF($D68="Fully Exited",IF($A68&lt;&gt;"",IF(IFERROR('7. Position (current_at exit)'!AB68,"")="", "",IFERROR('7. Position (current_at exit)'!AB68,"")),""), IF($A68&lt;&gt;"",IF(IFERROR('7. Position (current_at exit)'!AB68,"")="", "",IFERROR('7. Position (current_at exit)'!AB68,"")),""))</f>
        <v/>
      </c>
      <c r="CX68" s="360" t="str">
        <f>IF($A68&lt;&gt;"",IF(IFERROR('7. Position (current_at exit)'!AC68,"")="", "",IFERROR('7. Position (current_at exit)'!AC68,"")),"")</f>
        <v/>
      </c>
      <c r="CY68" s="16" t="str">
        <f>IF($D68&lt;&gt;"Pending, Subsequently Closed",IF($A68&lt;&gt;"",IF(IFERROR('7. Position (current_at exit)'!AD68,"")="", "Mandatory: Tab 7",IFERROR('7. Position (current_at exit)'!AD68,"")),""), IF($A68&lt;&gt;"",IF(IFERROR('7. Position (current_at exit)'!AD68,"")="", "",IFERROR('7. Position (current_at exit)'!AD68,"")),""))</f>
        <v/>
      </c>
      <c r="CZ68" s="187" t="str">
        <f>IF($A68&lt;&gt;"",IF(IFERROR('7. Position (current_at exit)'!AE68,"")="", "",IFERROR('7. Position (current_at exit)'!AE68,"")),"")</f>
        <v/>
      </c>
      <c r="DA68" s="76" t="str">
        <f>IF($A68&lt;&gt;"",IF(IFERROR('7. Position (current_at exit)'!AF68,"")="", "",IFERROR('7. Position (current_at exit)'!AF68,"")),"")</f>
        <v/>
      </c>
      <c r="DB68" s="239" t="str">
        <f>IF($A68&lt;&gt;"",IF(IFERROR('7. Position (current_at exit)'!AG68,"")="", "",IFERROR('7. Position (current_at exit)'!AG68,"")),"")</f>
        <v/>
      </c>
      <c r="DC68" s="165" t="str">
        <f>IF($A68&lt;&gt;"",IF(IFERROR('7. Position (current_at exit)'!AH68,"")="", "",IFERROR('7. Position (current_at exit)'!AH68,"")),"")</f>
        <v/>
      </c>
      <c r="DD68" s="165" t="str">
        <f>IF($A68&lt;&gt;"",IF(IFERROR('7. Position (current_at exit)'!AI68,"")="", "",IFERROR('7. Position (current_at exit)'!AI68,"")),"")</f>
        <v/>
      </c>
      <c r="DE68" s="360" t="str">
        <f>IF($A68&lt;&gt;"",IF(IFERROR('7. Position (current_at exit)'!AJ68,"")="", "",IFERROR('7. Position (current_at exit)'!AJ68,"")),"")</f>
        <v/>
      </c>
      <c r="DF68" s="16" t="str">
        <f>IF($A68&lt;&gt;"",IF(IFERROR('7. Position (current_at exit)'!AK68,"")="", "",IFERROR('7. Position (current_at exit)'!AK68,"")),"")</f>
        <v/>
      </c>
      <c r="DG68" s="187" t="str">
        <f>IF($A68&lt;&gt;"",IF(IFERROR('7. Position (current_at exit)'!AL68,"")="", "",IFERROR('7. Position (current_at exit)'!AL68,"")),"")</f>
        <v/>
      </c>
      <c r="DH68" s="76" t="str">
        <f>IF($A68&lt;&gt;"",IF(IFERROR('7. Position (current_at exit)'!AM68,"")="", "",IFERROR('7. Position (current_at exit)'!AM68,"")),"")</f>
        <v/>
      </c>
      <c r="DI68" s="239" t="str">
        <f>IF($A68&lt;&gt;"",IF(IFERROR('7. Position (current_at exit)'!AN68,"")="", "",IFERROR('7. Position (current_at exit)'!AN68,"")),"")</f>
        <v/>
      </c>
      <c r="DJ68" s="165" t="str">
        <f>IF($A68&lt;&gt;"",IF(IFERROR('7. Position (current_at exit)'!AO68,"")="", "",IFERROR('7. Position (current_at exit)'!AO68,"")),"")</f>
        <v/>
      </c>
      <c r="DK68" s="165" t="str">
        <f>IF($A68&lt;&gt;"",IF(IFERROR('7. Position (current_at exit)'!AP68,"")="", "",IFERROR('7. Position (current_at exit)'!AP68,"")),"")</f>
        <v/>
      </c>
      <c r="DL68" s="360" t="str">
        <f>IF($A68&lt;&gt;"",IF(IFERROR('7. Position (current_at exit)'!AQ68,"")="", "",IFERROR('7. Position (current_at exit)'!AQ68,"")),"")</f>
        <v/>
      </c>
      <c r="DM68" s="17" t="str">
        <f>IF(OR($F68="Equity - Publicly Traded", $F68="Equity - Private"), IF($A68&lt;&gt;"",IF(IFERROR('6. Position (at entry)'!N68,"")="", "Mandatory: Tab 6",IFERROR('6. Position (at entry)'!N68,"")),""), IF($A68&lt;&gt;"",IF(IFERROR('6. Position (at entry)'!N68,"")="", "",IFERROR('6. Position (at entry)'!N68,"")),""))</f>
        <v/>
      </c>
      <c r="DN68" s="17" t="str">
        <f>IF(OR($F68="Equity - Publicly Traded", $F68="Equity - Private"), IF($A68&lt;&gt;"",IF(IFERROR('6. Position (at entry)'!O68,"")="", "Mandatory: Tab 6",IFERROR('6. Position (at entry)'!O68,"")),""), IF($A68&lt;&gt;"",IF(IFERROR('6. Position (at entry)'!O68,"")="", "",IFERROR('6. Position (at entry)'!O68,"")),""))</f>
        <v/>
      </c>
      <c r="DO68" s="17" t="str">
        <f>IF(OR($F68="Equity - Publicly Traded", $F68="Equity - Private"), IF($A68&lt;&gt;"",IF(IFERROR('6. Position (at entry)'!P68,"")="", "Mandatory: Tab 6",IFERROR('6. Position (at entry)'!P68,"")),""), IF($A68&lt;&gt;"",IF(IFERROR('6. Position (at entry)'!P68,"")="", "",IFERROR('6. Position (at entry)'!P68,"")),""))</f>
        <v/>
      </c>
      <c r="DP68" s="17" t="str">
        <f>IF(OR($F68="Equity - Publicly Traded", $F68="Equity - Private"), IF($A68&lt;&gt;"",IF(IFERROR('6. Position (at entry)'!Q68,"")="", "Mandatory: Tab 6",IFERROR('6. Position (at entry)'!Q68,"")),""), IF($A68&lt;&gt;"",IF(IFERROR('6. Position (at entry)'!Q68,"")="", "",IFERROR('6. Position (at entry)'!Q68,"")),""))</f>
        <v/>
      </c>
      <c r="DQ68" s="18" t="str">
        <f>IF(OR($F68="Equity - Publicly Traded", $F68="Equity - Private"), IF($A68&lt;&gt;"",IF(IFERROR('6. Position (at entry)'!R68,"")="", "Mandatory: Tab 6",IFERROR('6. Position (at entry)'!R68,"")),""), IF($A68&lt;&gt;"",IF(IFERROR('6. Position (at entry)'!R68,"")="", "",IFERROR('6. Position (at entry)'!R68,"")),""))</f>
        <v/>
      </c>
      <c r="DR68" s="18" t="str">
        <f>IF(OR($F68="Equity - Publicly Traded", $F68="Equity - Private"), IF($A68&lt;&gt;"",IF(IFERROR('6. Position (at entry)'!S68,"")="", "Mandatory: Tab 6",IFERROR('6. Position (at entry)'!S68,"")),""), IF($A68&lt;&gt;"",IF(IFERROR('6. Position (at entry)'!S68,"")="", "",IFERROR('6. Position (at entry)'!S68,"")),""))</f>
        <v/>
      </c>
      <c r="DS68" s="17" t="str">
        <f>IF(OR($F68="Equity - Publicly Traded", $F68="Equity - Private"), IF($A68&lt;&gt;"",IF(IFERROR('6. Position (at entry)'!T68,"")="", "Mandatory: Tab 6",IFERROR('6. Position (at entry)'!T68,"")),""), IF($A68&lt;&gt;"",IF(IFERROR('6. Position (at entry)'!T68,"")="", "",IFERROR('6. Position (at entry)'!T68,"")),""))</f>
        <v/>
      </c>
      <c r="DT68" s="16" t="str">
        <f>IF(OR($F68="Equity - Publicly Traded", $F68="Equity - Private"), IF($A68&lt;&gt;"",IF(IFERROR('6. Position (at entry)'!U68,"")="", "Mandatory: Tab 6",IFERROR('6. Position (at entry)'!U68,"")),""), IF($A68&lt;&gt;"",IF(IFERROR('6. Position (at entry)'!U68,"")="", "",IFERROR('6. Position (at entry)'!U68,"")),""))</f>
        <v/>
      </c>
      <c r="DU68" s="16" t="str">
        <f>IF(OR($F68="Equity - Publicly Traded", $F68="Equity - Private"), IF($A68&lt;&gt;"",IF(IFERROR('6. Position (at entry)'!V68,"")="", "",IFERROR('6. Position (at entry)'!V68,"")),""), IF($A68&lt;&gt;"",IF(IFERROR('6. Position (at entry)'!V68,"")="", "",IFERROR('6. Position (at entry)'!V68,"")),""))</f>
        <v/>
      </c>
      <c r="DV68" s="239" t="str">
        <f>IF(OR($F68="Equity - Publicly Traded", $F68="Equity - Private"), IF($A68&lt;&gt;"",IF(IFERROR('6. Position (at entry)'!W68,"")="", "",IFERROR('6. Position (at entry)'!W68,"")),""), IF($A68&lt;&gt;"",IF(IFERROR('6. Position (at entry)'!W68,"")="", "",IFERROR('6. Position (at entry)'!W68,"")),""))</f>
        <v/>
      </c>
      <c r="DW68" s="239" t="str">
        <f>IF(OR($F68="Equity - Publicly Traded", $F68="Equity - Private"), IF($A68&lt;&gt;"",IF(IFERROR('6. Position (at entry)'!X68,"")="", "",IFERROR('6. Position (at entry)'!X68,"")),""), IF($A68&lt;&gt;"",IF(IFERROR('6. Position (at entry)'!X68,"")="", "",IFERROR('6. Position (at entry)'!X68,"")),""))</f>
        <v/>
      </c>
      <c r="DX68" s="239" t="str">
        <f>IF(OR($F68="Equity - Publicly Traded", $F68="Equity - Private"), IF($A68&lt;&gt;"",IF(IFERROR('6. Position (at entry)'!Y68,"")="", "",IFERROR('6. Position (at entry)'!Y68,"")),""), IF($A68&lt;&gt;"",IF(IFERROR('6. Position (at entry)'!Y68,"")="", "",IFERROR('6. Position (at entry)'!Y68,"")),""))</f>
        <v/>
      </c>
      <c r="DY68" s="360" t="str">
        <f>IF($A68&lt;&gt;"",IF(IFERROR('6. Position (at entry)'!Z68,"")="", "",IFERROR('6. Position (at entry)'!Z68,"")),"")</f>
        <v/>
      </c>
      <c r="DZ68" s="76" t="str">
        <f>IF($A68&lt;&gt;"",IF(IFERROR('6. Position (at entry)'!AA68,"")="", "",IFERROR('6. Position (at entry)'!AA68,"")),"")</f>
        <v/>
      </c>
      <c r="EA68" s="76" t="str">
        <f>IF($A68&lt;&gt;"",IF(IFERROR('6. Position (at entry)'!AB68,"")="", "",IFERROR('6. Position (at entry)'!AB68,"")),"")</f>
        <v/>
      </c>
      <c r="EB68" s="78" t="str">
        <f>IF($A68&lt;&gt;"",IF(IFERROR('6. Position (at entry)'!AC68,"")="", "",IFERROR('6. Position (at entry)'!AC68,"")),"")</f>
        <v/>
      </c>
      <c r="EC68" s="78" t="str">
        <f>IF($A68&lt;&gt;"",IF(IFERROR('6. Position (at entry)'!AD68,"")="", "",IFERROR('6. Position (at entry)'!AD68,"")),"")</f>
        <v/>
      </c>
      <c r="ED68" s="226" t="str">
        <f>IF($A68&lt;&gt;"",IF(IFERROR('6. Position (at entry)'!AE68,"")="", "",IFERROR('6. Position (at entry)'!AE68,"")),"")</f>
        <v/>
      </c>
      <c r="EE68" s="80" t="str">
        <f>IF($A68&lt;&gt;"",IF(IFERROR('6. Position (at entry)'!AF68,"")="", "",IFERROR('6. Position (at entry)'!AF68,"")),"")</f>
        <v/>
      </c>
      <c r="EF68" s="80" t="str">
        <f>IF($A68&lt;&gt;"",IF(IFERROR('6. Position (at entry)'!AG68,"")="", "",IFERROR('6. Position (at entry)'!AG68,"")),"")</f>
        <v/>
      </c>
      <c r="EG68" s="80" t="str">
        <f>IF($A68&lt;&gt;"",IF(IFERROR('6. Position (at entry)'!AH68,"")="", "",IFERROR('6. Position (at entry)'!AH68,"")),"")</f>
        <v/>
      </c>
      <c r="EH68" s="360" t="str">
        <f>IF($A68&lt;&gt;"",IF(IFERROR('6. Position (at entry)'!AI68,"")="", "",IFERROR('6. Position (at entry)'!AI68,"")),"")</f>
        <v/>
      </c>
    </row>
    <row r="69" spans="1:138" ht="15" customHeight="1" x14ac:dyDescent="0.2">
      <c r="A69" s="16" t="str">
        <f>IF(ISBLANK('6. Position (at entry)'!A69), "", '6. Position (at entry)'!A69)</f>
        <v/>
      </c>
      <c r="B69" s="347" t="str">
        <f>IF($A69&lt;&gt;"",IF(IFERROR('6. Position (at entry)'!B69,"")="", "Mandatory: Tab 6",IFERROR('6. Position (at entry)'!B69,"")),"")</f>
        <v/>
      </c>
      <c r="C69" s="16" t="str">
        <f>IF($A69&lt;&gt;"",IF(IFERROR(VLOOKUP($A69, '4. Company (at entry)'!$1:$1048576,2,FALSE),"")="","Mandatory: Tab 4",IFERROR(VLOOKUP($A69, '4. Company (at entry)'!$1:$1048576,2,FALSE),"")), "")</f>
        <v/>
      </c>
      <c r="D69" s="16" t="str">
        <f>IF($A69&lt;&gt;"",IF(IFERROR('7. Position (current_at exit)'!D69,"")="", "Mandatory: Tab 7",IFERROR('7. Position (current_at exit)'!D69,"")),"")</f>
        <v/>
      </c>
      <c r="E69" s="16" t="str">
        <f>IF($A69&lt;&gt;"",IF(IFERROR('7. Position (current_at exit)'!E69,"")="", "Mandatory: Tab 7",IFERROR('7. Position (current_at exit)'!E69,"")),"")</f>
        <v/>
      </c>
      <c r="F69" s="16" t="str">
        <f>IF($A69&lt;&gt;"",IF(IFERROR('6. Position (at entry)'!D69,"")="", "Mandatory: Tab 6",IFERROR('6. Position (at entry)'!D69,"")),"")</f>
        <v/>
      </c>
      <c r="G69" s="16" t="str">
        <f>IF($A69&lt;&gt;"",IF(IFERROR('6. Position (at entry)'!E69,"")="", "Mandatory: Tab 6",IFERROR('6. Position (at entry)'!E69,"")),"")</f>
        <v/>
      </c>
      <c r="H69" s="16" t="str">
        <f>IF($A69&lt;&gt;"",IF(IFERROR('6. Position (at entry)'!F69,"")="", "Mandatory: Tab 6",IFERROR('6. Position (at entry)'!F69,"")),"")</f>
        <v/>
      </c>
      <c r="I69" s="16" t="str">
        <f>IF($A69&lt;&gt;"",IF(IFERROR('6. Position (at entry)'!G69,"")="", "Mandatory: Tab 6",IFERROR('6. Position (at entry)'!G69,"")),"")</f>
        <v/>
      </c>
      <c r="J69" s="16" t="str">
        <f>IF($A69&lt;&gt;"",IF(IFERROR('6. Position (at entry)'!H69,"")="", "Mandatory: Tab 6",IFERROR('6. Position (at entry)'!H69,"")),"")</f>
        <v/>
      </c>
      <c r="K69" s="159" t="str">
        <f>IF($A69&lt;&gt;"",IF(IFERROR('6. Position (at entry)'!I69,"")="", "Mandatory: Tab 6",IFERROR('6. Position (at entry)'!I69,"")),"")</f>
        <v/>
      </c>
      <c r="L69" s="16" t="str">
        <f>IF($A69&lt;&gt;"",IF(IFERROR('6. Position (at entry)'!J69,"")="", "Mandatory: Tab 6",IFERROR('6. Position (at entry)'!J69,"")),"")</f>
        <v/>
      </c>
      <c r="M69" s="16" t="str">
        <f>IF($A69&lt;&gt;"",IF(IFERROR('6. Position (at entry)'!K69,"")="", "Mandatory: Tab 6",IFERROR('6. Position (at entry)'!K69,"")),"")</f>
        <v/>
      </c>
      <c r="N69" s="16" t="str">
        <f>IF($A69&lt;&gt;"",IF(IFERROR('6. Position (at entry)'!L69,"")="", "",IFERROR('6. Position (at entry)'!L69,"")),"")</f>
        <v/>
      </c>
      <c r="O69" s="360" t="str">
        <f>IF($A69&lt;&gt;"",IF(IFERROR('6. Position (at entry)'!M69,"")="", "",IFERROR('6. Position (at entry)'!M69,"")),"")</f>
        <v/>
      </c>
      <c r="P69" s="16" t="str">
        <f>IF($A69&lt;&gt;"",IF(IFERROR(VLOOKUP($A69,'5. Company (current_at exit)'!$1:$1048576,3,FALSE),"")="","",IFERROR(VLOOKUP($A69,'5. Company (current_at exit)'!$1:$1048576,3,FALSE),"")), "")</f>
        <v/>
      </c>
      <c r="Q69" s="16" t="str">
        <f>IF($A69&lt;&gt;"",IF(IFERROR(VLOOKUP($A69,'5. Company (current_at exit)'!$1:$1048576,4,FALSE),"")="","",IFERROR(VLOOKUP($A69,'5. Company (current_at exit)'!$1:$1048576,4,FALSE),"")), "")</f>
        <v/>
      </c>
      <c r="R69" s="16" t="str">
        <f>IF($A69&lt;&gt;"",IF(IFERROR(VLOOKUP($A69,'5. Company (current_at exit)'!$1:$1048576,5,FALSE),"")="","",IFERROR(VLOOKUP($A69,'5. Company (current_at exit)'!$1:$1048576,5,FALSE),"")), "")</f>
        <v/>
      </c>
      <c r="S69" s="16" t="str">
        <f>IF($A69&lt;&gt;"",IF(IFERROR(VLOOKUP($A69,'5. Company (current_at exit)'!$1:$1048576,6,FALSE),"")="","",IFERROR(VLOOKUP($A69,'5. Company (current_at exit)'!$1:$1048576,6,FALSE),"")), "")</f>
        <v/>
      </c>
      <c r="T69" s="16" t="str">
        <f>IF($A69&lt;&gt;"",IF(IFERROR(VLOOKUP($A69,'5. Company (current_at exit)'!$1:$1048576,7,FALSE),"")="","Mandatory: Tab 5",IFERROR(VLOOKUP($A69,'5. Company (current_at exit)'!$1:$1048576,7,FALSE),"")), "")</f>
        <v/>
      </c>
      <c r="U69" s="72" t="str">
        <f>IF($A69&lt;&gt;"",IF(IFERROR(VLOOKUP($A69,'5. Company (current_at exit)'!$1:$1048576,8,FALSE),"")="","Mandatory: Tab 5",IFERROR(VLOOKUP($A69,'5. Company (current_at exit)'!$1:$1048576,8,FALSE),"")), "")</f>
        <v/>
      </c>
      <c r="V69" s="16" t="str">
        <f>IF($A69&lt;&gt;"",IF(IFERROR(VLOOKUP($A69,'5. Company (current_at exit)'!$1:$1048576,9,FALSE),"")="","",IFERROR(VLOOKUP($A69,'5. Company (current_at exit)'!$1:$1048576,9,FALSE),"")), "")</f>
        <v/>
      </c>
      <c r="W69" s="16" t="str">
        <f>IF($A69&lt;&gt;"",IF(IFERROR(VLOOKUP($A69,'5. Company (current_at exit)'!$1:$1048576,10,FALSE),"")="","Mandatory: Tab 5",IFERROR(VLOOKUP($A69,'5. Company (current_at exit)'!$1:$1048576,10,FALSE),"")), "")</f>
        <v/>
      </c>
      <c r="X69" s="73" t="str">
        <f>IF($A69&lt;&gt;"",IF(IFERROR(VLOOKUP($A69,'5. Company (current_at exit)'!$1:$1048576,11,FALSE),"")="","Mandatory: Tab 5",IFERROR(VLOOKUP($A69,'5. Company (current_at exit)'!$1:$1048576,11,FALSE),"")), "")</f>
        <v/>
      </c>
      <c r="Y69" s="73" t="str">
        <f>IF($A69&lt;&gt;"",IF(IFERROR(VLOOKUP($A69,'5. Company (current_at exit)'!$1:$1048576,12,FALSE),"")="","",IFERROR(VLOOKUP($A69,'5. Company (current_at exit)'!$1:$1048576,12,FALSE),"")), "")</f>
        <v/>
      </c>
      <c r="Z69" s="73" t="str">
        <f>IF($A69&lt;&gt;"",IF(IFERROR(VLOOKUP($A69,'5. Company (current_at exit)'!$1:$1048576,13,FALSE),"")="","",IFERROR(VLOOKUP($A69,'5. Company (current_at exit)'!$1:$1048576,13,FALSE),"")), "")</f>
        <v/>
      </c>
      <c r="AA69" s="16" t="str">
        <f>IF($A69&lt;&gt;"",IF(IFERROR(VLOOKUP($A69,'5. Company (current_at exit)'!$1:$1048576,14,FALSE),"")="","Mandatory: Tab 5",IFERROR(VLOOKUP($A69,'5. Company (current_at exit)'!$1:$1048576,14,FALSE),"")), "")</f>
        <v/>
      </c>
      <c r="AB69" s="16" t="str">
        <f>IF($A69&lt;&gt;"",IF(IFERROR(VLOOKUP($A69,'5. Company (current_at exit)'!$1:$1048576,15,FALSE),"")="","Mandatory: Tab 5",IFERROR(VLOOKUP($A69,'5. Company (current_at exit)'!$1:$1048576,15,FALSE),"")), "")</f>
        <v/>
      </c>
      <c r="AC69" s="76" t="str">
        <f>IF($A69&lt;&gt;"",IF(IFERROR(VLOOKUP($A69,'5. Company (current_at exit)'!$1:$1048576,16,FALSE),"")="","",IFERROR(VLOOKUP($A69,'5. Company (current_at exit)'!$1:$1048576,16,FALSE),"")), "")</f>
        <v/>
      </c>
      <c r="AD69" s="16" t="str">
        <f>IF($A69&lt;&gt;"",IF(IFERROR(VLOOKUP($A69,'5. Company (current_at exit)'!$1:$1048576,17,FALSE),"")="","",IFERROR(VLOOKUP($A69,'5. Company (current_at exit)'!$1:$1048576,17,FALSE),"")), "")</f>
        <v/>
      </c>
      <c r="AE69" s="401" t="str">
        <f>IF($A69&lt;&gt;"",IF(IFERROR(VLOOKUP($A69,'5. Company (current_at exit)'!$1:$1048576,18,FALSE),"")="","",IFERROR(VLOOKUP($A69,'5. Company (current_at exit)'!$1:$1048576,18,FALSE),"")), "")</f>
        <v/>
      </c>
      <c r="AF69" s="16" t="str">
        <f>IF($A69&lt;&gt;"",IF(IFERROR(VLOOKUP($A69,'5. Company (current_at exit)'!$1:$1048576,19,FALSE),"")="","Mandatory: Tab 5",IFERROR(VLOOKUP($A69,'5. Company (current_at exit)'!$1:$1048576,19,FALSE),"")), "")</f>
        <v/>
      </c>
      <c r="AG69" s="159" t="str">
        <f>IF($AF69="Yes",IF($A69&lt;&gt;"",IF(IFERROR(VLOOKUP($A69,'5. Company (current_at exit)'!$1:$1048576,20,FALSE),"")="","Mandatory: Tab 5",IFERROR(VLOOKUP($A69,'5. Company (current_at exit)'!$1:$1048576,20,FALSE),"")), ""),IF($A69&lt;&gt;"",IF(IFERROR(VLOOKUP($A69,'5. Company (current_at exit)'!$1:$1048576,20,FALSE),"")="","",IFERROR(VLOOKUP($A69,'5. Company (current_at exit)'!$1:$1048576,20,FALSE),"")), ""))</f>
        <v/>
      </c>
      <c r="AH69" s="159" t="str">
        <f>IF($AF69="Yes",IF($A69&lt;&gt;"",IF(IFERROR(VLOOKUP($A69,'5. Company (current_at exit)'!$1:$1048576,21,FALSE),"")="","Mandatory: Tab 5",IFERROR(VLOOKUP($A69,'5. Company (current_at exit)'!$1:$1048576,21,FALSE),"")), ""),IF($A69&lt;&gt;"",IF(IFERROR(VLOOKUP($A69,'5. Company (current_at exit)'!$1:$1048576,21,FALSE),"")="","",IFERROR(VLOOKUP($A69,'5. Company (current_at exit)'!$1:$1048576,21,FALSE),"")), ""))</f>
        <v/>
      </c>
      <c r="AI69" s="69" t="str">
        <f>IF($AF69="Yes",IF($A69&lt;&gt;"",IF(IFERROR(VLOOKUP($A69,'5. Company (current_at exit)'!$1:$1048576,22,FALSE),"")="","Mandatory: Tab 5",IFERROR(VLOOKUP($A69,'5. Company (current_at exit)'!$1:$1048576,22,FALSE),"")), ""),IF($A69&lt;&gt;"",IF(IFERROR(VLOOKUP($A69,'5. Company (current_at exit)'!$1:$1048576,22,FALSE),"")="","",IFERROR(VLOOKUP($A69,'5. Company (current_at exit)'!$1:$1048576,22,FALSE),"")), ""))</f>
        <v/>
      </c>
      <c r="AJ69" s="69" t="str">
        <f>IF($AF69="Yes",IF($A69&lt;&gt;"",IF(IFERROR(VLOOKUP($A69,'5. Company (current_at exit)'!$1:$1048576,23,FALSE),"")="","Mandatory: Tab 5",IFERROR(VLOOKUP($A69,'5. Company (current_at exit)'!$1:$1048576,23,FALSE),"")), ""),IF($A69&lt;&gt;"",IF(IFERROR(VLOOKUP($A69,'5. Company (current_at exit)'!$1:$1048576,23,FALSE),"")="","",IFERROR(VLOOKUP($A69,'5. Company (current_at exit)'!$1:$1048576,23,FALSE),"")), ""))</f>
        <v/>
      </c>
      <c r="AK69" s="159" t="str">
        <f>IF($AF69="Yes",IF($A69&lt;&gt;"",IF(IFERROR(VLOOKUP($A69,'5. Company (current_at exit)'!$1:$1048576,24,FALSE),"")="","",IFERROR(VLOOKUP($A69,'5. Company (current_at exit)'!$1:$1048576,24,FALSE),"")), ""),IF($A69&lt;&gt;"",IF(IFERROR(VLOOKUP($A69,'5. Company (current_at exit)'!$1:$1048576,24,FALSE),"")="","",IFERROR(VLOOKUP($A69,'5. Company (current_at exit)'!$1:$1048576,24,FALSE),"")), ""))</f>
        <v/>
      </c>
      <c r="AL69" s="403" t="str">
        <f>IF($A69&lt;&gt;"",IF(IFERROR(VLOOKUP($A69,'5. Company (current_at exit)'!$1:$1048576,25,FALSE),"")="","",IFERROR(VLOOKUP($A69,'5. Company (current_at exit)'!$1:$1048576,25,FALSE),"")), "")</f>
        <v/>
      </c>
      <c r="AM69" s="17" t="str">
        <f>IF($A69&lt;&gt;"",IF(IFERROR(VLOOKUP($A69,'5. Company (current_at exit)'!$1:$1048576,26,FALSE),"")="","Mandatory: Tab 5",IFERROR(VLOOKUP($A69,'5. Company (current_at exit)'!$1:$1048576,26,FALSE),"")), "")</f>
        <v/>
      </c>
      <c r="AN69" s="17" t="str">
        <f>IF($A69&lt;&gt;"",IF(IFERROR(VLOOKUP($A69,'5. Company (current_at exit)'!$1:$1048576,27,FALSE),"")="","Mandatory: Tab 5",IFERROR(VLOOKUP($A69,'5. Company (current_at exit)'!$1:$1048576,27,FALSE),"")), "")</f>
        <v/>
      </c>
      <c r="AO69" s="17" t="str">
        <f>IF($A69&lt;&gt;"",IF(IFERROR(VLOOKUP($A69,'5. Company (current_at exit)'!$1:$1048576,28,FALSE),"")="","Mandatory: Tab 5",IFERROR(VLOOKUP($A69,'5. Company (current_at exit)'!$1:$1048576,28,FALSE),"")), "")</f>
        <v/>
      </c>
      <c r="AP69" s="17" t="str">
        <f>IF($A69&lt;&gt;"",IF(IFERROR(VLOOKUP($A69,'5. Company (current_at exit)'!$1:$1048576,29,FALSE),"")="","Mandatory: Tab 5",IFERROR(VLOOKUP($A69,'5. Company (current_at exit)'!$1:$1048576,29,FALSE),"")), "")</f>
        <v/>
      </c>
      <c r="AQ69" s="17" t="str">
        <f>IF($A69&lt;&gt;"",IF(IFERROR(VLOOKUP($A69,'5. Company (current_at exit)'!$1:$1048576,30,FALSE),"")="","Mandatory: Tab 5",IFERROR(VLOOKUP($A69,'5. Company (current_at exit)'!$1:$1048576,30,FALSE),"")), "")</f>
        <v/>
      </c>
      <c r="AR69" s="17" t="str">
        <f>IF($A69&lt;&gt;"",IF(IFERROR(VLOOKUP($A69,'5. Company (current_at exit)'!$1:$1048576,31,FALSE),"")="","Mandatory: Tab 5",IFERROR(VLOOKUP($A69,'5. Company (current_at exit)'!$1:$1048576,31,FALSE),"")), "")</f>
        <v/>
      </c>
      <c r="AS69" s="17" t="str">
        <f>IF($A69&lt;&gt;"",IF(IFERROR(VLOOKUP($A69,'5. Company (current_at exit)'!$1:$1048576,32,FALSE),"")="","Mandatory: Tab 5",IFERROR(VLOOKUP($A69,'5. Company (current_at exit)'!$1:$1048576,32,FALSE),"")), "")</f>
        <v/>
      </c>
      <c r="AT69" s="17" t="str">
        <f>IF($A69&lt;&gt;"",IF(IFERROR(VLOOKUP($A69,'5. Company (current_at exit)'!$1:$1048576,33,FALSE),"")="","Mandatory: Tab 5",IFERROR(VLOOKUP($A69,'5. Company (current_at exit)'!$1:$1048576,33,FALSE),"")), "")</f>
        <v/>
      </c>
      <c r="AU69" s="17" t="str">
        <f>IF($A69&lt;&gt;"",IF(IFERROR(VLOOKUP($A69,'5. Company (current_at exit)'!$1:$1048576,34,FALSE),"")="","",IFERROR(VLOOKUP($A69,'5. Company (current_at exit)'!$1:$1048576,34,FALSE),"")), "")</f>
        <v/>
      </c>
      <c r="AV69" s="241" t="str">
        <f>IF($A69&lt;&gt;"",IF(IFERROR(VLOOKUP($A69,'5. Company (current_at exit)'!$1:$1048576,35,FALSE),"")="","",IFERROR(VLOOKUP($A69,'5. Company (current_at exit)'!$1:$1048576,35,FALSE),"")), "")</f>
        <v/>
      </c>
      <c r="AW69" s="17" t="str">
        <f>IF($D69="Fully Exited",IF($A69&lt;&gt;"",IF(IFERROR(VLOOKUP($A69,'5. Company (current_at exit)'!$1:$1048576,36,FALSE),"")="","",IFERROR(VLOOKUP($A69,'5. Company (current_at exit)'!$1:$1048576,36,FALSE),"")), ""),IF($A69&lt;&gt;"",IF(IFERROR(VLOOKUP($A69,'5. Company (current_at exit)'!$1:$1048576,36,FALSE),"")="","",IFERROR(VLOOKUP($A69,'5. Company (current_at exit)'!$1:$1048576,36,FALSE),"")), ""))</f>
        <v/>
      </c>
      <c r="AX69" s="239" t="str">
        <f>IF($A69&lt;&gt;"",IF(IFERROR(VLOOKUP($A69,'5. Company (current_at exit)'!$1:$1048576,37,FALSE),"")="","",IFERROR(VLOOKUP($A69,'5. Company (current_at exit)'!$1:$1048576,37,FALSE),"")), "")</f>
        <v/>
      </c>
      <c r="AY69" s="204" t="str">
        <f>IF($A69&lt;&gt;"",IF(IFERROR(VLOOKUP($A69,'5. Company (current_at exit)'!$1:$1048576,38,FALSE),"")="","",IFERROR(VLOOKUP($A69,'5. Company (current_at exit)'!$1:$1048576,38,FALSE),"")), "")</f>
        <v/>
      </c>
      <c r="AZ69" s="244" t="str">
        <f>IF($A69&lt;&gt;"",IF(IFERROR(VLOOKUP($A69,'5. Company (current_at exit)'!$1:$1048576,39,FALSE),"")="","",IFERROR(VLOOKUP($A69,'5. Company (current_at exit)'!$1:$1048576,39,FALSE),"")), "")</f>
        <v/>
      </c>
      <c r="BA69" s="244" t="str">
        <f>IF($A69&lt;&gt;"",IF(IFERROR(VLOOKUP($A69,'5. Company (current_at exit)'!$1:$1048576,40,FALSE),"")="","",IFERROR(VLOOKUP($A69,'5. Company (current_at exit)'!$1:$1048576,40,FALSE),"")), "")</f>
        <v/>
      </c>
      <c r="BB69" s="244" t="str">
        <f>IF($A69&lt;&gt;"",IF(IFERROR(VLOOKUP($A69,'5. Company (current_at exit)'!$1:$1048576,41,FALSE),"")="","",IFERROR(VLOOKUP($A69,'5. Company (current_at exit)'!$1:$1048576,41,FALSE),"")), "")</f>
        <v/>
      </c>
      <c r="BC69" s="76" t="str">
        <f>IF($A69&lt;&gt;"",IF(IFERROR(VLOOKUP($A69,'5. Company (current_at exit)'!$1:$1048576,42,FALSE),"")="","",IFERROR(VLOOKUP($A69,'5. Company (current_at exit)'!$1:$1048576,42,FALSE),"")), "")</f>
        <v/>
      </c>
      <c r="BD69" s="76" t="str">
        <f>IF($A69&lt;&gt;"",IF(IFERROR(VLOOKUP($A69,'5. Company (current_at exit)'!$1:$1048576,43,FALSE),"")="","",IFERROR(VLOOKUP($A69,'5. Company (current_at exit)'!$1:$1048576,43,FALSE),"")), "")</f>
        <v/>
      </c>
      <c r="BE69" s="239" t="str">
        <f>IF($A69&lt;&gt;"",IF(IFERROR(VLOOKUP($A69,'5. Company (current_at exit)'!$1:$1048576,44,FALSE),"")="","",IFERROR(VLOOKUP($A69,'5. Company (current_at exit)'!$1:$1048576,44,FALSE),"")), "")</f>
        <v/>
      </c>
      <c r="BF69" s="239" t="str">
        <f>IF($A69&lt;&gt;"",IF(IFERROR(VLOOKUP($A69,'5. Company (current_at exit)'!$1:$1048576,45,FALSE),"")="","",IFERROR(VLOOKUP($A69,'5. Company (current_at exit)'!$1:$1048576,45,FALSE),"")), "")</f>
        <v/>
      </c>
      <c r="BG69" s="239" t="str">
        <f>IF($A69&lt;&gt;"",IF(IFERROR(VLOOKUP($A69,'5. Company (current_at exit)'!$1:$1048576,46,FALSE),"")="","",IFERROR(VLOOKUP($A69,'5. Company (current_at exit)'!$1:$1048576,46,FALSE),"")), "")</f>
        <v/>
      </c>
      <c r="BH69" s="239" t="str">
        <f>IF($A69&lt;&gt;"",IF(IFERROR(VLOOKUP($A69,'5. Company (current_at exit)'!$1:$1048576,47,FALSE),"")="","",IFERROR(VLOOKUP($A69,'5. Company (current_at exit)'!$1:$1048576,47,FALSE),"")), "")</f>
        <v/>
      </c>
      <c r="BI69" s="239" t="str">
        <f>IF($A69&lt;&gt;"",IF(IFERROR(VLOOKUP($A69,'5. Company (current_at exit)'!$1:$1048576,48,FALSE),"")="","",IFERROR(VLOOKUP($A69,'5. Company (current_at exit)'!$1:$1048576,48,FALSE),"")), "")</f>
        <v/>
      </c>
      <c r="BJ69" s="360" t="str">
        <f>IF($A69&lt;&gt;"",IF(IFERROR(VLOOKUP($A69,'5. Company (current_at exit)'!$1:$1048576,49,FALSE),"")="","",IFERROR(VLOOKUP($A69,'5. Company (current_at exit)'!$1:$1048576,49,FALSE),"")), "")</f>
        <v/>
      </c>
      <c r="BK69" s="76" t="str">
        <f>IF($A69&lt;&gt;"",IF(IFERROR(VLOOKUP($A69,'5. Company (current_at exit)'!$1:$1048576,50,FALSE),"")="","Mandatory: Tab 5",IFERROR(VLOOKUP($A69,'5. Company (current_at exit)'!$1:$1048576,50,FALSE),"")), "")</f>
        <v/>
      </c>
      <c r="BL69" s="483" t="str">
        <f>IF($A69&lt;&gt;"",IF(IFERROR(VLOOKUP($A69,'5. Company (current_at exit)'!$1:$1048576,51,FALSE),"")="","Mandatory: Tab 5",IFERROR(VLOOKUP($A69,'5. Company (current_at exit)'!$1:$1048576,51,FALSE),"")), "")</f>
        <v/>
      </c>
      <c r="BM69" s="483" t="str">
        <f>IF($A69&lt;&gt;"",IF(IFERROR(VLOOKUP($A69,'5. Company (current_at exit)'!$1:$1048576,52,FALSE),"")="","Mandatory: Tab 5",IFERROR(VLOOKUP($A69,'5. Company (current_at exit)'!$1:$1048576,52,FALSE),"")), "")</f>
        <v/>
      </c>
      <c r="BN69" s="483" t="str">
        <f>IF($A69&lt;&gt;"",IF(IFERROR(VLOOKUP($A69,'5. Company (current_at exit)'!$1:$1048576,53,FALSE),"")="","Mandatory: Tab 5",IFERROR(VLOOKUP($A69,'5. Company (current_at exit)'!$1:$1048576,53,FALSE),"")), "")</f>
        <v/>
      </c>
      <c r="BO69" s="360" t="str">
        <f>IF($A69&lt;&gt;"",IF(IFERROR(VLOOKUP($A69,'5. Company (current_at exit)'!$1:$1048576,54,FALSE),"")="","",IFERROR(VLOOKUP($A69,'5. Company (current_at exit)'!$1:$1048576,54,FALSE),"")), "")</f>
        <v/>
      </c>
      <c r="BP69" s="17" t="str">
        <f>IF($A69&lt;&gt;"",IF(IFERROR(VLOOKUP($A69, '4. Company (at entry)'!$1:$1048576,3,FALSE),"")="","Mandatory: Tab 4",IFERROR(VLOOKUP($A69, '4. Company (at entry)'!$1:$1048576,3,FALSE),"")), "")</f>
        <v/>
      </c>
      <c r="BQ69" s="17" t="str">
        <f>IF($A69&lt;&gt;"",IF(IFERROR(VLOOKUP($A69, '4. Company (at entry)'!$1:$1048576,4,FALSE),"")="","Mandatory: Tab 4",IFERROR(VLOOKUP($A69, '4. Company (at entry)'!$1:$1048576,4,FALSE),"")), "")</f>
        <v/>
      </c>
      <c r="BR69" s="17" t="str">
        <f>IF($A69&lt;&gt;"",IF(IFERROR(VLOOKUP($A69, '4. Company (at entry)'!$1:$1048576,5,FALSE),"")="","Mandatory: Tab 4",IFERROR(VLOOKUP($A69, '4. Company (at entry)'!$1:$1048576,5,FALSE),"")), "")</f>
        <v/>
      </c>
      <c r="BS69" s="17" t="str">
        <f>IF($A69&lt;&gt;"",IF(IFERROR(VLOOKUP($A69, '4. Company (at entry)'!$1:$1048576,6,FALSE),"")="","Mandatory: Tab 4",IFERROR(VLOOKUP($A69, '4. Company (at entry)'!$1:$1048576,6,FALSE),"")), "")</f>
        <v/>
      </c>
      <c r="BT69" s="17" t="str">
        <f>IF($A69&lt;&gt;"",IF(IFERROR(VLOOKUP($A69, '4. Company (at entry)'!$1:$1048576,7,FALSE),"")="","Mandatory: Tab 4",IFERROR(VLOOKUP($A69, '4. Company (at entry)'!$1:$1048576,7,FALSE),"")), "")</f>
        <v/>
      </c>
      <c r="BU69" s="17" t="str">
        <f>IF($A69&lt;&gt;"",IF(IFERROR(VLOOKUP($A69, '4. Company (at entry)'!$1:$1048576,8,FALSE),"")="","Mandatory: Tab 4",IFERROR(VLOOKUP($A69, '4. Company (at entry)'!$1:$1048576,8,FALSE),"")), "")</f>
        <v/>
      </c>
      <c r="BV69" s="17" t="str">
        <f>IF($A69&lt;&gt;"",IF(IFERROR(VLOOKUP($A69, '4. Company (at entry)'!$1:$1048576,9,FALSE),"")="","Mandatory: Tab 4",IFERROR(VLOOKUP($A69, '4. Company (at entry)'!$1:$1048576,9,FALSE),"")), "")</f>
        <v/>
      </c>
      <c r="BW69" s="17" t="str">
        <f>IF($A69&lt;&gt;"",IF(IFERROR(VLOOKUP($A69, '4. Company (at entry)'!$1:$1048576,10,FALSE),"")="","",IFERROR(VLOOKUP($A69, '4. Company (at entry)'!$1:$1048576,10,FALSE),"")), "")</f>
        <v/>
      </c>
      <c r="BX69" s="208" t="str">
        <f>IF($A69&lt;&gt;"",IF(IFERROR(VLOOKUP($A69, '4. Company (at entry)'!$1:$1048576,11,FALSE),"")="","",IFERROR(VLOOKUP($A69, '4. Company (at entry)'!$1:$1048576,11,FALSE),"")), "")</f>
        <v/>
      </c>
      <c r="BY69" s="17" t="str">
        <f>IF($A69&lt;&gt;"",IF(IFERROR(VLOOKUP($A69, '4. Company (at entry)'!$1:$1048576,12,FALSE),"")="","",IFERROR(VLOOKUP($A69, '4. Company (at entry)'!$1:$1048576,12,FALSE),"")), "")</f>
        <v/>
      </c>
      <c r="BZ69" s="360" t="str">
        <f>IF($A69&lt;&gt;"",IF(IFERROR(VLOOKUP($A69, '4. Company (at entry)'!$1:$1048576,13,FALSE),"")="","",IFERROR(VLOOKUP($A69, '4. Company (at entry)'!$1:$1048576,13,FALSE),"")), "")</f>
        <v/>
      </c>
      <c r="CA69" s="17" t="str">
        <f>IF($A69&lt;&gt;"",IF(IFERROR('7. Position (current_at exit)'!F69,"")="", "Mandatory: Tab 7",IFERROR('7. Position (current_at exit)'!F69,"")),"")</f>
        <v/>
      </c>
      <c r="CB69" s="17" t="str">
        <f>IF($D69&lt;&gt;"Pending, Subsequently Closed",IF($A69&lt;&gt;"",IF(IFERROR('7. Position (current_at exit)'!G69,"")="", "Mandatory: Tab 7",IFERROR('7. Position (current_at exit)'!G69,"")),""), IF($A69&lt;&gt;"",IF(IFERROR('7. Position (current_at exit)'!G69,"")="", "",IFERROR('7. Position (current_at exit)'!G69,"")),""))</f>
        <v/>
      </c>
      <c r="CC69" s="17" t="str">
        <f>IF($D69&lt;&gt;"Pending, Subsequently Closed",IF($A69&lt;&gt;"",IF(IFERROR('7. Position (current_at exit)'!H69,"")="", "Mandatory: Tab 7",IFERROR('7. Position (current_at exit)'!H69,"")),""), IF($A69&lt;&gt;"",IF(IFERROR('7. Position (current_at exit)'!H69,"")="", "",IFERROR('7. Position (current_at exit)'!H69,"")),""))</f>
        <v/>
      </c>
      <c r="CD69" s="17" t="str">
        <f>IF($D69&lt;&gt;"Pending, Subsequently Closed",IF($A69&lt;&gt;"",IF(IFERROR('7. Position (current_at exit)'!I69,"")="", "Mandatory: Tab 7",IFERROR('7. Position (current_at exit)'!I69,"")),""), IF($A69&lt;&gt;"",IF(IFERROR('7. Position (current_at exit)'!I69,"")="", "",IFERROR('7. Position (current_at exit)'!I69,"")),""))</f>
        <v/>
      </c>
      <c r="CE69" s="17" t="str">
        <f>IF($D69&lt;&gt;"Pending, Subsequently Closed",IF($A69&lt;&gt;"",IF(IFERROR('7. Position (current_at exit)'!J69,"")="", "Mandatory: Tab 7",IFERROR('7. Position (current_at exit)'!J69,"")),""), IF($A69&lt;&gt;"",IF(IFERROR('7. Position (current_at exit)'!J69,"")="", "",IFERROR('7. Position (current_at exit)'!J69,"")),""))</f>
        <v/>
      </c>
      <c r="CF69" s="208" t="str">
        <f>IF($D69&lt;&gt;"Pending, Subsequently Closed",IF($A69&lt;&gt;"",IF(IFERROR('7. Position (current_at exit)'!K69,"")="", "Mandatory: Tab 7",IFERROR('7. Position (current_at exit)'!K69,"")),""), IF($A69&lt;&gt;"",IF(IFERROR('7. Position (current_at exit)'!K69,"")="", "",IFERROR('7. Position (current_at exit)'!K69,"")),""))</f>
        <v/>
      </c>
      <c r="CG69" s="186" t="str">
        <f>IF($D69&lt;&gt;"Pending, Subsequently Closed",IF($A69&lt;&gt;"",IF(IFERROR('7. Position (current_at exit)'!L69,"")="", "Mandatory: Tab 7",IFERROR('7. Position (current_at exit)'!L69,"")),""), IF($A69&lt;&gt;"",IF(IFERROR('7. Position (current_at exit)'!L69,"")="", "",IFERROR('7. Position (current_at exit)'!L69,"")),""))</f>
        <v/>
      </c>
      <c r="CH69" s="186" t="str">
        <f>IF($D69&lt;&gt;"Pending, Subsequently Closed",IF($A69&lt;&gt;"",IF(IFERROR('7. Position (current_at exit)'!M69,"")="", "Mandatory: Tab 7",IFERROR('7. Position (current_at exit)'!M69,"")),""), IF($A69&lt;&gt;"",IF(IFERROR('7. Position (current_at exit)'!M69,"")="", "",IFERROR('7. Position (current_at exit)'!M69,"")),""))</f>
        <v/>
      </c>
      <c r="CI69" s="186" t="str">
        <f>IF($D69&lt;&gt;"Pending, Subsequently Closed",IF($A69&lt;&gt;"",IF(IFERROR('7. Position (current_at exit)'!N69,"")="", "Mandatory: Tab 7",IFERROR('7. Position (current_at exit)'!N69,"")),""), IF($A69&lt;&gt;"",IF(IFERROR('7. Position (current_at exit)'!N69,"")="", "",IFERROR('7. Position (current_at exit)'!N69,"")),""))</f>
        <v/>
      </c>
      <c r="CJ69" s="408" t="str">
        <f>IF($D69&lt;&gt;"Pending, Subsequently Closed",IF($A69&lt;&gt;"",IF(IFERROR('7. Position (current_at exit)'!O69,"")="", "Mandatory: Tab 7",IFERROR('7. Position (current_at exit)'!O69,"")),""), IF($A69&lt;&gt;"",IF(IFERROR('7. Position (current_at exit)'!O69,"")="", "",IFERROR('7. Position (current_at exit)'!O69,"")),""))</f>
        <v/>
      </c>
      <c r="CK69" s="408" t="str">
        <f>IF($D69&lt;&gt;"Pending, Subsequently Closed",IF($A69&lt;&gt;"",IF(IFERROR('7. Position (current_at exit)'!P69,"")="", "Mandatory: Tab 7",IFERROR('7. Position (current_at exit)'!P69,"")),""), IF($A69&lt;&gt;"",IF(IFERROR('7. Position (current_at exit)'!P69,"")="", "",IFERROR('7. Position (current_at exit)'!P69,"")),""))</f>
        <v/>
      </c>
      <c r="CL69" s="360" t="str">
        <f>IF($A69&lt;&gt;"",IF(IFERROR('7. Position (current_at exit)'!Q69,"")="", "",IFERROR('7. Position (current_at exit)'!Q69,"")),"")</f>
        <v/>
      </c>
      <c r="CM69" s="18" t="str">
        <f>IF($F69&lt;&gt;"Debt",IF($A69&lt;&gt;"",IF(IFERROR('7. Position (current_at exit)'!R69,"")="", "Mandatory: Tab 7",IFERROR('7. Position (current_at exit)'!R69,"")),""), IF($A69&lt;&gt;"",IF(IFERROR('7. Position (current_at exit)'!R69,"")="", "",IFERROR('7. Position (current_at exit)'!R69,"")),""))</f>
        <v/>
      </c>
      <c r="CN69" s="18" t="str">
        <f>IF($F69&lt;&gt;"Debt",IF($A69&lt;&gt;"",IF(IFERROR('7. Position (current_at exit)'!S69,"")="", "Mandatory: Tab 7",IFERROR('7. Position (current_at exit)'!S69,"")),""), IF($A69&lt;&gt;"",IF(IFERROR('7. Position (current_at exit)'!S69,"")="", "",IFERROR('7. Position (current_at exit)'!S69,"")),""))</f>
        <v/>
      </c>
      <c r="CO69" s="17" t="str">
        <f>IF($F69&lt;&gt;"Debt",IF($A69&lt;&gt;"",IF(IFERROR('7. Position (current_at exit)'!T69,"")="", "Mandatory: Tab 7",IFERROR('7. Position (current_at exit)'!T69,"")),""), IF($A69&lt;&gt;"",IF(IFERROR('7. Position (current_at exit)'!T69,"")="", "",IFERROR('7. Position (current_at exit)'!T69,"")),""))</f>
        <v/>
      </c>
      <c r="CP69" s="17" t="str">
        <f>IF($A69&lt;&gt;"",IF(IFERROR('7. Position (current_at exit)'!U69,"")="", "Mandatory: Tab 7",IFERROR('7. Position (current_at exit)'!U69,"")),"")</f>
        <v/>
      </c>
      <c r="CQ69" s="17" t="str">
        <f>IF($F69&lt;&gt;"Debt",IF($A69&lt;&gt;"",IF(IFERROR('7. Position (current_at exit)'!V69,"")="", "Mandatory: Tab 7",IFERROR('7. Position (current_at exit)'!V69,"")),""), IF($A69&lt;&gt;"",IF(IFERROR('7. Position (current_at exit)'!V69,"")="", "",IFERROR('7. Position (current_at exit)'!V69,"")),""))</f>
        <v/>
      </c>
      <c r="CR69" s="16" t="str">
        <f>IF($F69&lt;&gt;"Debt",IF($A69&lt;&gt;"",IF(IFERROR('7. Position (current_at exit)'!W69,"")="", "",IFERROR('7. Position (current_at exit)'!W69,"")),""), IF($A69&lt;&gt;"",IF(IFERROR('7. Position (current_at exit)'!W69,"")="", "",IFERROR('7. Position (current_at exit)'!W69,"")),""))</f>
        <v/>
      </c>
      <c r="CS69" s="80" t="str">
        <f>IF($A69&lt;&gt;"",IF(IFERROR('7. Position (current_at exit)'!X69,"")="", "",IFERROR('7. Position (current_at exit)'!X69,"")),"")</f>
        <v/>
      </c>
      <c r="CT69" s="360" t="str">
        <f>IF($A69&lt;&gt;"",IF(IFERROR('7. Position (current_at exit)'!Y69,"")="", "",IFERROR('7. Position (current_at exit)'!Y69,"")),"")</f>
        <v/>
      </c>
      <c r="CU69" s="159" t="str">
        <f>IF(OR($D69="Fully Exited, No Escrow", $D69="Fully Exited, Escrow Pending", $D69="Fully Exited, Subsequently Closed"), IF($A69&lt;&gt;"",IF(IFERROR('7. Position (current_at exit)'!Z69,"")="", "Mandatory: Tab 7",IFERROR('7. Position (current_at exit)'!Z69,"")),""), IF($A69&lt;&gt;"",IF(IFERROR('7. Position (current_at exit)'!Z69,"")="", "",IFERROR('7. Position (current_at exit)'!Z69,"")),""))</f>
        <v/>
      </c>
      <c r="CV69" s="159" t="str">
        <f>IF(OR($D69="Fully Exited, No Escrow", $D69="Fully Exited, Escrow Pending", $D69="Fully Exited, Subsequently Closed"), IF($A69&lt;&gt;"",IF(IFERROR('7. Position (current_at exit)'!AA69,"")="", "Mandatory: Tab 7",IFERROR('7. Position (current_at exit)'!AA69,"")),""), IF($A69&lt;&gt;"",IF(IFERROR('7. Position (current_at exit)'!AA69,"")="", "",IFERROR('7. Position (current_at exit)'!AA69,"")),""))</f>
        <v/>
      </c>
      <c r="CW69" s="16" t="str">
        <f>IF($D69="Fully Exited",IF($A69&lt;&gt;"",IF(IFERROR('7. Position (current_at exit)'!AB69,"")="", "",IFERROR('7. Position (current_at exit)'!AB69,"")),""), IF($A69&lt;&gt;"",IF(IFERROR('7. Position (current_at exit)'!AB69,"")="", "",IFERROR('7. Position (current_at exit)'!AB69,"")),""))</f>
        <v/>
      </c>
      <c r="CX69" s="360" t="str">
        <f>IF($A69&lt;&gt;"",IF(IFERROR('7. Position (current_at exit)'!AC69,"")="", "",IFERROR('7. Position (current_at exit)'!AC69,"")),"")</f>
        <v/>
      </c>
      <c r="CY69" s="16" t="str">
        <f>IF($D69&lt;&gt;"Pending, Subsequently Closed",IF($A69&lt;&gt;"",IF(IFERROR('7. Position (current_at exit)'!AD69,"")="", "Mandatory: Tab 7",IFERROR('7. Position (current_at exit)'!AD69,"")),""), IF($A69&lt;&gt;"",IF(IFERROR('7. Position (current_at exit)'!AD69,"")="", "",IFERROR('7. Position (current_at exit)'!AD69,"")),""))</f>
        <v/>
      </c>
      <c r="CZ69" s="187" t="str">
        <f>IF($A69&lt;&gt;"",IF(IFERROR('7. Position (current_at exit)'!AE69,"")="", "",IFERROR('7. Position (current_at exit)'!AE69,"")),"")</f>
        <v/>
      </c>
      <c r="DA69" s="76" t="str">
        <f>IF($A69&lt;&gt;"",IF(IFERROR('7. Position (current_at exit)'!AF69,"")="", "",IFERROR('7. Position (current_at exit)'!AF69,"")),"")</f>
        <v/>
      </c>
      <c r="DB69" s="239" t="str">
        <f>IF($A69&lt;&gt;"",IF(IFERROR('7. Position (current_at exit)'!AG69,"")="", "",IFERROR('7. Position (current_at exit)'!AG69,"")),"")</f>
        <v/>
      </c>
      <c r="DC69" s="165" t="str">
        <f>IF($A69&lt;&gt;"",IF(IFERROR('7. Position (current_at exit)'!AH69,"")="", "",IFERROR('7. Position (current_at exit)'!AH69,"")),"")</f>
        <v/>
      </c>
      <c r="DD69" s="165" t="str">
        <f>IF($A69&lt;&gt;"",IF(IFERROR('7. Position (current_at exit)'!AI69,"")="", "",IFERROR('7. Position (current_at exit)'!AI69,"")),"")</f>
        <v/>
      </c>
      <c r="DE69" s="360" t="str">
        <f>IF($A69&lt;&gt;"",IF(IFERROR('7. Position (current_at exit)'!AJ69,"")="", "",IFERROR('7. Position (current_at exit)'!AJ69,"")),"")</f>
        <v/>
      </c>
      <c r="DF69" s="16" t="str">
        <f>IF($A69&lt;&gt;"",IF(IFERROR('7. Position (current_at exit)'!AK69,"")="", "",IFERROR('7. Position (current_at exit)'!AK69,"")),"")</f>
        <v/>
      </c>
      <c r="DG69" s="187" t="str">
        <f>IF($A69&lt;&gt;"",IF(IFERROR('7. Position (current_at exit)'!AL69,"")="", "",IFERROR('7. Position (current_at exit)'!AL69,"")),"")</f>
        <v/>
      </c>
      <c r="DH69" s="76" t="str">
        <f>IF($A69&lt;&gt;"",IF(IFERROR('7. Position (current_at exit)'!AM69,"")="", "",IFERROR('7. Position (current_at exit)'!AM69,"")),"")</f>
        <v/>
      </c>
      <c r="DI69" s="239" t="str">
        <f>IF($A69&lt;&gt;"",IF(IFERROR('7. Position (current_at exit)'!AN69,"")="", "",IFERROR('7. Position (current_at exit)'!AN69,"")),"")</f>
        <v/>
      </c>
      <c r="DJ69" s="165" t="str">
        <f>IF($A69&lt;&gt;"",IF(IFERROR('7. Position (current_at exit)'!AO69,"")="", "",IFERROR('7. Position (current_at exit)'!AO69,"")),"")</f>
        <v/>
      </c>
      <c r="DK69" s="165" t="str">
        <f>IF($A69&lt;&gt;"",IF(IFERROR('7. Position (current_at exit)'!AP69,"")="", "",IFERROR('7. Position (current_at exit)'!AP69,"")),"")</f>
        <v/>
      </c>
      <c r="DL69" s="360" t="str">
        <f>IF($A69&lt;&gt;"",IF(IFERROR('7. Position (current_at exit)'!AQ69,"")="", "",IFERROR('7. Position (current_at exit)'!AQ69,"")),"")</f>
        <v/>
      </c>
      <c r="DM69" s="17" t="str">
        <f>IF(OR($F69="Equity - Publicly Traded", $F69="Equity - Private"), IF($A69&lt;&gt;"",IF(IFERROR('6. Position (at entry)'!N69,"")="", "Mandatory: Tab 6",IFERROR('6. Position (at entry)'!N69,"")),""), IF($A69&lt;&gt;"",IF(IFERROR('6. Position (at entry)'!N69,"")="", "",IFERROR('6. Position (at entry)'!N69,"")),""))</f>
        <v/>
      </c>
      <c r="DN69" s="17" t="str">
        <f>IF(OR($F69="Equity - Publicly Traded", $F69="Equity - Private"), IF($A69&lt;&gt;"",IF(IFERROR('6. Position (at entry)'!O69,"")="", "Mandatory: Tab 6",IFERROR('6. Position (at entry)'!O69,"")),""), IF($A69&lt;&gt;"",IF(IFERROR('6. Position (at entry)'!O69,"")="", "",IFERROR('6. Position (at entry)'!O69,"")),""))</f>
        <v/>
      </c>
      <c r="DO69" s="17" t="str">
        <f>IF(OR($F69="Equity - Publicly Traded", $F69="Equity - Private"), IF($A69&lt;&gt;"",IF(IFERROR('6. Position (at entry)'!P69,"")="", "Mandatory: Tab 6",IFERROR('6. Position (at entry)'!P69,"")),""), IF($A69&lt;&gt;"",IF(IFERROR('6. Position (at entry)'!P69,"")="", "",IFERROR('6. Position (at entry)'!P69,"")),""))</f>
        <v/>
      </c>
      <c r="DP69" s="17" t="str">
        <f>IF(OR($F69="Equity - Publicly Traded", $F69="Equity - Private"), IF($A69&lt;&gt;"",IF(IFERROR('6. Position (at entry)'!Q69,"")="", "Mandatory: Tab 6",IFERROR('6. Position (at entry)'!Q69,"")),""), IF($A69&lt;&gt;"",IF(IFERROR('6. Position (at entry)'!Q69,"")="", "",IFERROR('6. Position (at entry)'!Q69,"")),""))</f>
        <v/>
      </c>
      <c r="DQ69" s="18" t="str">
        <f>IF(OR($F69="Equity - Publicly Traded", $F69="Equity - Private"), IF($A69&lt;&gt;"",IF(IFERROR('6. Position (at entry)'!R69,"")="", "Mandatory: Tab 6",IFERROR('6. Position (at entry)'!R69,"")),""), IF($A69&lt;&gt;"",IF(IFERROR('6. Position (at entry)'!R69,"")="", "",IFERROR('6. Position (at entry)'!R69,"")),""))</f>
        <v/>
      </c>
      <c r="DR69" s="18" t="str">
        <f>IF(OR($F69="Equity - Publicly Traded", $F69="Equity - Private"), IF($A69&lt;&gt;"",IF(IFERROR('6. Position (at entry)'!S69,"")="", "Mandatory: Tab 6",IFERROR('6. Position (at entry)'!S69,"")),""), IF($A69&lt;&gt;"",IF(IFERROR('6. Position (at entry)'!S69,"")="", "",IFERROR('6. Position (at entry)'!S69,"")),""))</f>
        <v/>
      </c>
      <c r="DS69" s="17" t="str">
        <f>IF(OR($F69="Equity - Publicly Traded", $F69="Equity - Private"), IF($A69&lt;&gt;"",IF(IFERROR('6. Position (at entry)'!T69,"")="", "Mandatory: Tab 6",IFERROR('6. Position (at entry)'!T69,"")),""), IF($A69&lt;&gt;"",IF(IFERROR('6. Position (at entry)'!T69,"")="", "",IFERROR('6. Position (at entry)'!T69,"")),""))</f>
        <v/>
      </c>
      <c r="DT69" s="16" t="str">
        <f>IF(OR($F69="Equity - Publicly Traded", $F69="Equity - Private"), IF($A69&lt;&gt;"",IF(IFERROR('6. Position (at entry)'!U69,"")="", "Mandatory: Tab 6",IFERROR('6. Position (at entry)'!U69,"")),""), IF($A69&lt;&gt;"",IF(IFERROR('6. Position (at entry)'!U69,"")="", "",IFERROR('6. Position (at entry)'!U69,"")),""))</f>
        <v/>
      </c>
      <c r="DU69" s="16" t="str">
        <f>IF(OR($F69="Equity - Publicly Traded", $F69="Equity - Private"), IF($A69&lt;&gt;"",IF(IFERROR('6. Position (at entry)'!V69,"")="", "",IFERROR('6. Position (at entry)'!V69,"")),""), IF($A69&lt;&gt;"",IF(IFERROR('6. Position (at entry)'!V69,"")="", "",IFERROR('6. Position (at entry)'!V69,"")),""))</f>
        <v/>
      </c>
      <c r="DV69" s="239" t="str">
        <f>IF(OR($F69="Equity - Publicly Traded", $F69="Equity - Private"), IF($A69&lt;&gt;"",IF(IFERROR('6. Position (at entry)'!W69,"")="", "",IFERROR('6. Position (at entry)'!W69,"")),""), IF($A69&lt;&gt;"",IF(IFERROR('6. Position (at entry)'!W69,"")="", "",IFERROR('6. Position (at entry)'!W69,"")),""))</f>
        <v/>
      </c>
      <c r="DW69" s="239" t="str">
        <f>IF(OR($F69="Equity - Publicly Traded", $F69="Equity - Private"), IF($A69&lt;&gt;"",IF(IFERROR('6. Position (at entry)'!X69,"")="", "",IFERROR('6. Position (at entry)'!X69,"")),""), IF($A69&lt;&gt;"",IF(IFERROR('6. Position (at entry)'!X69,"")="", "",IFERROR('6. Position (at entry)'!X69,"")),""))</f>
        <v/>
      </c>
      <c r="DX69" s="239" t="str">
        <f>IF(OR($F69="Equity - Publicly Traded", $F69="Equity - Private"), IF($A69&lt;&gt;"",IF(IFERROR('6. Position (at entry)'!Y69,"")="", "",IFERROR('6. Position (at entry)'!Y69,"")),""), IF($A69&lt;&gt;"",IF(IFERROR('6. Position (at entry)'!Y69,"")="", "",IFERROR('6. Position (at entry)'!Y69,"")),""))</f>
        <v/>
      </c>
      <c r="DY69" s="360" t="str">
        <f>IF($A69&lt;&gt;"",IF(IFERROR('6. Position (at entry)'!Z69,"")="", "",IFERROR('6. Position (at entry)'!Z69,"")),"")</f>
        <v/>
      </c>
      <c r="DZ69" s="76" t="str">
        <f>IF($A69&lt;&gt;"",IF(IFERROR('6. Position (at entry)'!AA69,"")="", "",IFERROR('6. Position (at entry)'!AA69,"")),"")</f>
        <v/>
      </c>
      <c r="EA69" s="76" t="str">
        <f>IF($A69&lt;&gt;"",IF(IFERROR('6. Position (at entry)'!AB69,"")="", "",IFERROR('6. Position (at entry)'!AB69,"")),"")</f>
        <v/>
      </c>
      <c r="EB69" s="78" t="str">
        <f>IF($A69&lt;&gt;"",IF(IFERROR('6. Position (at entry)'!AC69,"")="", "",IFERROR('6. Position (at entry)'!AC69,"")),"")</f>
        <v/>
      </c>
      <c r="EC69" s="78" t="str">
        <f>IF($A69&lt;&gt;"",IF(IFERROR('6. Position (at entry)'!AD69,"")="", "",IFERROR('6. Position (at entry)'!AD69,"")),"")</f>
        <v/>
      </c>
      <c r="ED69" s="226" t="str">
        <f>IF($A69&lt;&gt;"",IF(IFERROR('6. Position (at entry)'!AE69,"")="", "",IFERROR('6. Position (at entry)'!AE69,"")),"")</f>
        <v/>
      </c>
      <c r="EE69" s="80" t="str">
        <f>IF($A69&lt;&gt;"",IF(IFERROR('6. Position (at entry)'!AF69,"")="", "",IFERROR('6. Position (at entry)'!AF69,"")),"")</f>
        <v/>
      </c>
      <c r="EF69" s="80" t="str">
        <f>IF($A69&lt;&gt;"",IF(IFERROR('6. Position (at entry)'!AG69,"")="", "",IFERROR('6. Position (at entry)'!AG69,"")),"")</f>
        <v/>
      </c>
      <c r="EG69" s="80" t="str">
        <f>IF($A69&lt;&gt;"",IF(IFERROR('6. Position (at entry)'!AH69,"")="", "",IFERROR('6. Position (at entry)'!AH69,"")),"")</f>
        <v/>
      </c>
      <c r="EH69" s="360" t="str">
        <f>IF($A69&lt;&gt;"",IF(IFERROR('6. Position (at entry)'!AI69,"")="", "",IFERROR('6. Position (at entry)'!AI69,"")),"")</f>
        <v/>
      </c>
    </row>
    <row r="70" spans="1:138" ht="15" customHeight="1" x14ac:dyDescent="0.2">
      <c r="A70" s="16" t="str">
        <f>IF(ISBLANK('6. Position (at entry)'!A70), "", '6. Position (at entry)'!A70)</f>
        <v/>
      </c>
      <c r="B70" s="347" t="str">
        <f>IF($A70&lt;&gt;"",IF(IFERROR('6. Position (at entry)'!B70,"")="", "Mandatory: Tab 6",IFERROR('6. Position (at entry)'!B70,"")),"")</f>
        <v/>
      </c>
      <c r="C70" s="16" t="str">
        <f>IF($A70&lt;&gt;"",IF(IFERROR(VLOOKUP($A70, '4. Company (at entry)'!$1:$1048576,2,FALSE),"")="","Mandatory: Tab 4",IFERROR(VLOOKUP($A70, '4. Company (at entry)'!$1:$1048576,2,FALSE),"")), "")</f>
        <v/>
      </c>
      <c r="D70" s="16" t="str">
        <f>IF($A70&lt;&gt;"",IF(IFERROR('7. Position (current_at exit)'!D70,"")="", "Mandatory: Tab 7",IFERROR('7. Position (current_at exit)'!D70,"")),"")</f>
        <v/>
      </c>
      <c r="E70" s="16" t="str">
        <f>IF($A70&lt;&gt;"",IF(IFERROR('7. Position (current_at exit)'!E70,"")="", "Mandatory: Tab 7",IFERROR('7. Position (current_at exit)'!E70,"")),"")</f>
        <v/>
      </c>
      <c r="F70" s="16" t="str">
        <f>IF($A70&lt;&gt;"",IF(IFERROR('6. Position (at entry)'!D70,"")="", "Mandatory: Tab 6",IFERROR('6. Position (at entry)'!D70,"")),"")</f>
        <v/>
      </c>
      <c r="G70" s="16" t="str">
        <f>IF($A70&lt;&gt;"",IF(IFERROR('6. Position (at entry)'!E70,"")="", "Mandatory: Tab 6",IFERROR('6. Position (at entry)'!E70,"")),"")</f>
        <v/>
      </c>
      <c r="H70" s="16" t="str">
        <f>IF($A70&lt;&gt;"",IF(IFERROR('6. Position (at entry)'!F70,"")="", "Mandatory: Tab 6",IFERROR('6. Position (at entry)'!F70,"")),"")</f>
        <v/>
      </c>
      <c r="I70" s="16" t="str">
        <f>IF($A70&lt;&gt;"",IF(IFERROR('6. Position (at entry)'!G70,"")="", "Mandatory: Tab 6",IFERROR('6. Position (at entry)'!G70,"")),"")</f>
        <v/>
      </c>
      <c r="J70" s="16" t="str">
        <f>IF($A70&lt;&gt;"",IF(IFERROR('6. Position (at entry)'!H70,"")="", "Mandatory: Tab 6",IFERROR('6. Position (at entry)'!H70,"")),"")</f>
        <v/>
      </c>
      <c r="K70" s="159" t="str">
        <f>IF($A70&lt;&gt;"",IF(IFERROR('6. Position (at entry)'!I70,"")="", "Mandatory: Tab 6",IFERROR('6. Position (at entry)'!I70,"")),"")</f>
        <v/>
      </c>
      <c r="L70" s="16" t="str">
        <f>IF($A70&lt;&gt;"",IF(IFERROR('6. Position (at entry)'!J70,"")="", "Mandatory: Tab 6",IFERROR('6. Position (at entry)'!J70,"")),"")</f>
        <v/>
      </c>
      <c r="M70" s="16" t="str">
        <f>IF($A70&lt;&gt;"",IF(IFERROR('6. Position (at entry)'!K70,"")="", "Mandatory: Tab 6",IFERROR('6. Position (at entry)'!K70,"")),"")</f>
        <v/>
      </c>
      <c r="N70" s="16" t="str">
        <f>IF($A70&lt;&gt;"",IF(IFERROR('6. Position (at entry)'!L70,"")="", "",IFERROR('6. Position (at entry)'!L70,"")),"")</f>
        <v/>
      </c>
      <c r="O70" s="360" t="str">
        <f>IF($A70&lt;&gt;"",IF(IFERROR('6. Position (at entry)'!M70,"")="", "",IFERROR('6. Position (at entry)'!M70,"")),"")</f>
        <v/>
      </c>
      <c r="P70" s="16" t="str">
        <f>IF($A70&lt;&gt;"",IF(IFERROR(VLOOKUP($A70,'5. Company (current_at exit)'!$1:$1048576,3,FALSE),"")="","",IFERROR(VLOOKUP($A70,'5. Company (current_at exit)'!$1:$1048576,3,FALSE),"")), "")</f>
        <v/>
      </c>
      <c r="Q70" s="16" t="str">
        <f>IF($A70&lt;&gt;"",IF(IFERROR(VLOOKUP($A70,'5. Company (current_at exit)'!$1:$1048576,4,FALSE),"")="","",IFERROR(VLOOKUP($A70,'5. Company (current_at exit)'!$1:$1048576,4,FALSE),"")), "")</f>
        <v/>
      </c>
      <c r="R70" s="16" t="str">
        <f>IF($A70&lt;&gt;"",IF(IFERROR(VLOOKUP($A70,'5. Company (current_at exit)'!$1:$1048576,5,FALSE),"")="","",IFERROR(VLOOKUP($A70,'5. Company (current_at exit)'!$1:$1048576,5,FALSE),"")), "")</f>
        <v/>
      </c>
      <c r="S70" s="16" t="str">
        <f>IF($A70&lt;&gt;"",IF(IFERROR(VLOOKUP($A70,'5. Company (current_at exit)'!$1:$1048576,6,FALSE),"")="","",IFERROR(VLOOKUP($A70,'5. Company (current_at exit)'!$1:$1048576,6,FALSE),"")), "")</f>
        <v/>
      </c>
      <c r="T70" s="16" t="str">
        <f>IF($A70&lt;&gt;"",IF(IFERROR(VLOOKUP($A70,'5. Company (current_at exit)'!$1:$1048576,7,FALSE),"")="","Mandatory: Tab 5",IFERROR(VLOOKUP($A70,'5. Company (current_at exit)'!$1:$1048576,7,FALSE),"")), "")</f>
        <v/>
      </c>
      <c r="U70" s="72" t="str">
        <f>IF($A70&lt;&gt;"",IF(IFERROR(VLOOKUP($A70,'5. Company (current_at exit)'!$1:$1048576,8,FALSE),"")="","Mandatory: Tab 5",IFERROR(VLOOKUP($A70,'5. Company (current_at exit)'!$1:$1048576,8,FALSE),"")), "")</f>
        <v/>
      </c>
      <c r="V70" s="16" t="str">
        <f>IF($A70&lt;&gt;"",IF(IFERROR(VLOOKUP($A70,'5. Company (current_at exit)'!$1:$1048576,9,FALSE),"")="","",IFERROR(VLOOKUP($A70,'5. Company (current_at exit)'!$1:$1048576,9,FALSE),"")), "")</f>
        <v/>
      </c>
      <c r="W70" s="16" t="str">
        <f>IF($A70&lt;&gt;"",IF(IFERROR(VLOOKUP($A70,'5. Company (current_at exit)'!$1:$1048576,10,FALSE),"")="","Mandatory: Tab 5",IFERROR(VLOOKUP($A70,'5. Company (current_at exit)'!$1:$1048576,10,FALSE),"")), "")</f>
        <v/>
      </c>
      <c r="X70" s="73" t="str">
        <f>IF($A70&lt;&gt;"",IF(IFERROR(VLOOKUP($A70,'5. Company (current_at exit)'!$1:$1048576,11,FALSE),"")="","Mandatory: Tab 5",IFERROR(VLOOKUP($A70,'5. Company (current_at exit)'!$1:$1048576,11,FALSE),"")), "")</f>
        <v/>
      </c>
      <c r="Y70" s="73" t="str">
        <f>IF($A70&lt;&gt;"",IF(IFERROR(VLOOKUP($A70,'5. Company (current_at exit)'!$1:$1048576,12,FALSE),"")="","",IFERROR(VLOOKUP($A70,'5. Company (current_at exit)'!$1:$1048576,12,FALSE),"")), "")</f>
        <v/>
      </c>
      <c r="Z70" s="73" t="str">
        <f>IF($A70&lt;&gt;"",IF(IFERROR(VLOOKUP($A70,'5. Company (current_at exit)'!$1:$1048576,13,FALSE),"")="","",IFERROR(VLOOKUP($A70,'5. Company (current_at exit)'!$1:$1048576,13,FALSE),"")), "")</f>
        <v/>
      </c>
      <c r="AA70" s="16" t="str">
        <f>IF($A70&lt;&gt;"",IF(IFERROR(VLOOKUP($A70,'5. Company (current_at exit)'!$1:$1048576,14,FALSE),"")="","Mandatory: Tab 5",IFERROR(VLOOKUP($A70,'5. Company (current_at exit)'!$1:$1048576,14,FALSE),"")), "")</f>
        <v/>
      </c>
      <c r="AB70" s="16" t="str">
        <f>IF($A70&lt;&gt;"",IF(IFERROR(VLOOKUP($A70,'5. Company (current_at exit)'!$1:$1048576,15,FALSE),"")="","Mandatory: Tab 5",IFERROR(VLOOKUP($A70,'5. Company (current_at exit)'!$1:$1048576,15,FALSE),"")), "")</f>
        <v/>
      </c>
      <c r="AC70" s="76" t="str">
        <f>IF($A70&lt;&gt;"",IF(IFERROR(VLOOKUP($A70,'5. Company (current_at exit)'!$1:$1048576,16,FALSE),"")="","",IFERROR(VLOOKUP($A70,'5. Company (current_at exit)'!$1:$1048576,16,FALSE),"")), "")</f>
        <v/>
      </c>
      <c r="AD70" s="16" t="str">
        <f>IF($A70&lt;&gt;"",IF(IFERROR(VLOOKUP($A70,'5. Company (current_at exit)'!$1:$1048576,17,FALSE),"")="","",IFERROR(VLOOKUP($A70,'5. Company (current_at exit)'!$1:$1048576,17,FALSE),"")), "")</f>
        <v/>
      </c>
      <c r="AE70" s="401" t="str">
        <f>IF($A70&lt;&gt;"",IF(IFERROR(VLOOKUP($A70,'5. Company (current_at exit)'!$1:$1048576,18,FALSE),"")="","",IFERROR(VLOOKUP($A70,'5. Company (current_at exit)'!$1:$1048576,18,FALSE),"")), "")</f>
        <v/>
      </c>
      <c r="AF70" s="16" t="str">
        <f>IF($A70&lt;&gt;"",IF(IFERROR(VLOOKUP($A70,'5. Company (current_at exit)'!$1:$1048576,19,FALSE),"")="","Mandatory: Tab 5",IFERROR(VLOOKUP($A70,'5. Company (current_at exit)'!$1:$1048576,19,FALSE),"")), "")</f>
        <v/>
      </c>
      <c r="AG70" s="159" t="str">
        <f>IF($AF70="Yes",IF($A70&lt;&gt;"",IF(IFERROR(VLOOKUP($A70,'5. Company (current_at exit)'!$1:$1048576,20,FALSE),"")="","Mandatory: Tab 5",IFERROR(VLOOKUP($A70,'5. Company (current_at exit)'!$1:$1048576,20,FALSE),"")), ""),IF($A70&lt;&gt;"",IF(IFERROR(VLOOKUP($A70,'5. Company (current_at exit)'!$1:$1048576,20,FALSE),"")="","",IFERROR(VLOOKUP($A70,'5. Company (current_at exit)'!$1:$1048576,20,FALSE),"")), ""))</f>
        <v/>
      </c>
      <c r="AH70" s="159" t="str">
        <f>IF($AF70="Yes",IF($A70&lt;&gt;"",IF(IFERROR(VLOOKUP($A70,'5. Company (current_at exit)'!$1:$1048576,21,FALSE),"")="","Mandatory: Tab 5",IFERROR(VLOOKUP($A70,'5. Company (current_at exit)'!$1:$1048576,21,FALSE),"")), ""),IF($A70&lt;&gt;"",IF(IFERROR(VLOOKUP($A70,'5. Company (current_at exit)'!$1:$1048576,21,FALSE),"")="","",IFERROR(VLOOKUP($A70,'5. Company (current_at exit)'!$1:$1048576,21,FALSE),"")), ""))</f>
        <v/>
      </c>
      <c r="AI70" s="69" t="str">
        <f>IF($AF70="Yes",IF($A70&lt;&gt;"",IF(IFERROR(VLOOKUP($A70,'5. Company (current_at exit)'!$1:$1048576,22,FALSE),"")="","Mandatory: Tab 5",IFERROR(VLOOKUP($A70,'5. Company (current_at exit)'!$1:$1048576,22,FALSE),"")), ""),IF($A70&lt;&gt;"",IF(IFERROR(VLOOKUP($A70,'5. Company (current_at exit)'!$1:$1048576,22,FALSE),"")="","",IFERROR(VLOOKUP($A70,'5. Company (current_at exit)'!$1:$1048576,22,FALSE),"")), ""))</f>
        <v/>
      </c>
      <c r="AJ70" s="69" t="str">
        <f>IF($AF70="Yes",IF($A70&lt;&gt;"",IF(IFERROR(VLOOKUP($A70,'5. Company (current_at exit)'!$1:$1048576,23,FALSE),"")="","Mandatory: Tab 5",IFERROR(VLOOKUP($A70,'5. Company (current_at exit)'!$1:$1048576,23,FALSE),"")), ""),IF($A70&lt;&gt;"",IF(IFERROR(VLOOKUP($A70,'5. Company (current_at exit)'!$1:$1048576,23,FALSE),"")="","",IFERROR(VLOOKUP($A70,'5. Company (current_at exit)'!$1:$1048576,23,FALSE),"")), ""))</f>
        <v/>
      </c>
      <c r="AK70" s="159" t="str">
        <f>IF($AF70="Yes",IF($A70&lt;&gt;"",IF(IFERROR(VLOOKUP($A70,'5. Company (current_at exit)'!$1:$1048576,24,FALSE),"")="","",IFERROR(VLOOKUP($A70,'5. Company (current_at exit)'!$1:$1048576,24,FALSE),"")), ""),IF($A70&lt;&gt;"",IF(IFERROR(VLOOKUP($A70,'5. Company (current_at exit)'!$1:$1048576,24,FALSE),"")="","",IFERROR(VLOOKUP($A70,'5. Company (current_at exit)'!$1:$1048576,24,FALSE),"")), ""))</f>
        <v/>
      </c>
      <c r="AL70" s="403" t="str">
        <f>IF($A70&lt;&gt;"",IF(IFERROR(VLOOKUP($A70,'5. Company (current_at exit)'!$1:$1048576,25,FALSE),"")="","",IFERROR(VLOOKUP($A70,'5. Company (current_at exit)'!$1:$1048576,25,FALSE),"")), "")</f>
        <v/>
      </c>
      <c r="AM70" s="17" t="str">
        <f>IF($A70&lt;&gt;"",IF(IFERROR(VLOOKUP($A70,'5. Company (current_at exit)'!$1:$1048576,26,FALSE),"")="","Mandatory: Tab 5",IFERROR(VLOOKUP($A70,'5. Company (current_at exit)'!$1:$1048576,26,FALSE),"")), "")</f>
        <v/>
      </c>
      <c r="AN70" s="17" t="str">
        <f>IF($A70&lt;&gt;"",IF(IFERROR(VLOOKUP($A70,'5. Company (current_at exit)'!$1:$1048576,27,FALSE),"")="","Mandatory: Tab 5",IFERROR(VLOOKUP($A70,'5. Company (current_at exit)'!$1:$1048576,27,FALSE),"")), "")</f>
        <v/>
      </c>
      <c r="AO70" s="17" t="str">
        <f>IF($A70&lt;&gt;"",IF(IFERROR(VLOOKUP($A70,'5. Company (current_at exit)'!$1:$1048576,28,FALSE),"")="","Mandatory: Tab 5",IFERROR(VLOOKUP($A70,'5. Company (current_at exit)'!$1:$1048576,28,FALSE),"")), "")</f>
        <v/>
      </c>
      <c r="AP70" s="17" t="str">
        <f>IF($A70&lt;&gt;"",IF(IFERROR(VLOOKUP($A70,'5. Company (current_at exit)'!$1:$1048576,29,FALSE),"")="","Mandatory: Tab 5",IFERROR(VLOOKUP($A70,'5. Company (current_at exit)'!$1:$1048576,29,FALSE),"")), "")</f>
        <v/>
      </c>
      <c r="AQ70" s="17" t="str">
        <f>IF($A70&lt;&gt;"",IF(IFERROR(VLOOKUP($A70,'5. Company (current_at exit)'!$1:$1048576,30,FALSE),"")="","Mandatory: Tab 5",IFERROR(VLOOKUP($A70,'5. Company (current_at exit)'!$1:$1048576,30,FALSE),"")), "")</f>
        <v/>
      </c>
      <c r="AR70" s="17" t="str">
        <f>IF($A70&lt;&gt;"",IF(IFERROR(VLOOKUP($A70,'5. Company (current_at exit)'!$1:$1048576,31,FALSE),"")="","Mandatory: Tab 5",IFERROR(VLOOKUP($A70,'5. Company (current_at exit)'!$1:$1048576,31,FALSE),"")), "")</f>
        <v/>
      </c>
      <c r="AS70" s="17" t="str">
        <f>IF($A70&lt;&gt;"",IF(IFERROR(VLOOKUP($A70,'5. Company (current_at exit)'!$1:$1048576,32,FALSE),"")="","Mandatory: Tab 5",IFERROR(VLOOKUP($A70,'5. Company (current_at exit)'!$1:$1048576,32,FALSE),"")), "")</f>
        <v/>
      </c>
      <c r="AT70" s="17" t="str">
        <f>IF($A70&lt;&gt;"",IF(IFERROR(VLOOKUP($A70,'5. Company (current_at exit)'!$1:$1048576,33,FALSE),"")="","Mandatory: Tab 5",IFERROR(VLOOKUP($A70,'5. Company (current_at exit)'!$1:$1048576,33,FALSE),"")), "")</f>
        <v/>
      </c>
      <c r="AU70" s="17" t="str">
        <f>IF($A70&lt;&gt;"",IF(IFERROR(VLOOKUP($A70,'5. Company (current_at exit)'!$1:$1048576,34,FALSE),"")="","",IFERROR(VLOOKUP($A70,'5. Company (current_at exit)'!$1:$1048576,34,FALSE),"")), "")</f>
        <v/>
      </c>
      <c r="AV70" s="241" t="str">
        <f>IF($A70&lt;&gt;"",IF(IFERROR(VLOOKUP($A70,'5. Company (current_at exit)'!$1:$1048576,35,FALSE),"")="","",IFERROR(VLOOKUP($A70,'5. Company (current_at exit)'!$1:$1048576,35,FALSE),"")), "")</f>
        <v/>
      </c>
      <c r="AW70" s="17" t="str">
        <f>IF($D70="Fully Exited",IF($A70&lt;&gt;"",IF(IFERROR(VLOOKUP($A70,'5. Company (current_at exit)'!$1:$1048576,36,FALSE),"")="","",IFERROR(VLOOKUP($A70,'5. Company (current_at exit)'!$1:$1048576,36,FALSE),"")), ""),IF($A70&lt;&gt;"",IF(IFERROR(VLOOKUP($A70,'5. Company (current_at exit)'!$1:$1048576,36,FALSE),"")="","",IFERROR(VLOOKUP($A70,'5. Company (current_at exit)'!$1:$1048576,36,FALSE),"")), ""))</f>
        <v/>
      </c>
      <c r="AX70" s="239" t="str">
        <f>IF($A70&lt;&gt;"",IF(IFERROR(VLOOKUP($A70,'5. Company (current_at exit)'!$1:$1048576,37,FALSE),"")="","",IFERROR(VLOOKUP($A70,'5. Company (current_at exit)'!$1:$1048576,37,FALSE),"")), "")</f>
        <v/>
      </c>
      <c r="AY70" s="204" t="str">
        <f>IF($A70&lt;&gt;"",IF(IFERROR(VLOOKUP($A70,'5. Company (current_at exit)'!$1:$1048576,38,FALSE),"")="","",IFERROR(VLOOKUP($A70,'5. Company (current_at exit)'!$1:$1048576,38,FALSE),"")), "")</f>
        <v/>
      </c>
      <c r="AZ70" s="244" t="str">
        <f>IF($A70&lt;&gt;"",IF(IFERROR(VLOOKUP($A70,'5. Company (current_at exit)'!$1:$1048576,39,FALSE),"")="","",IFERROR(VLOOKUP($A70,'5. Company (current_at exit)'!$1:$1048576,39,FALSE),"")), "")</f>
        <v/>
      </c>
      <c r="BA70" s="244" t="str">
        <f>IF($A70&lt;&gt;"",IF(IFERROR(VLOOKUP($A70,'5. Company (current_at exit)'!$1:$1048576,40,FALSE),"")="","",IFERROR(VLOOKUP($A70,'5. Company (current_at exit)'!$1:$1048576,40,FALSE),"")), "")</f>
        <v/>
      </c>
      <c r="BB70" s="244" t="str">
        <f>IF($A70&lt;&gt;"",IF(IFERROR(VLOOKUP($A70,'5. Company (current_at exit)'!$1:$1048576,41,FALSE),"")="","",IFERROR(VLOOKUP($A70,'5. Company (current_at exit)'!$1:$1048576,41,FALSE),"")), "")</f>
        <v/>
      </c>
      <c r="BC70" s="76" t="str">
        <f>IF($A70&lt;&gt;"",IF(IFERROR(VLOOKUP($A70,'5. Company (current_at exit)'!$1:$1048576,42,FALSE),"")="","",IFERROR(VLOOKUP($A70,'5. Company (current_at exit)'!$1:$1048576,42,FALSE),"")), "")</f>
        <v/>
      </c>
      <c r="BD70" s="76" t="str">
        <f>IF($A70&lt;&gt;"",IF(IFERROR(VLOOKUP($A70,'5. Company (current_at exit)'!$1:$1048576,43,FALSE),"")="","",IFERROR(VLOOKUP($A70,'5. Company (current_at exit)'!$1:$1048576,43,FALSE),"")), "")</f>
        <v/>
      </c>
      <c r="BE70" s="239" t="str">
        <f>IF($A70&lt;&gt;"",IF(IFERROR(VLOOKUP($A70,'5. Company (current_at exit)'!$1:$1048576,44,FALSE),"")="","",IFERROR(VLOOKUP($A70,'5. Company (current_at exit)'!$1:$1048576,44,FALSE),"")), "")</f>
        <v/>
      </c>
      <c r="BF70" s="239" t="str">
        <f>IF($A70&lt;&gt;"",IF(IFERROR(VLOOKUP($A70,'5. Company (current_at exit)'!$1:$1048576,45,FALSE),"")="","",IFERROR(VLOOKUP($A70,'5. Company (current_at exit)'!$1:$1048576,45,FALSE),"")), "")</f>
        <v/>
      </c>
      <c r="BG70" s="239" t="str">
        <f>IF($A70&lt;&gt;"",IF(IFERROR(VLOOKUP($A70,'5. Company (current_at exit)'!$1:$1048576,46,FALSE),"")="","",IFERROR(VLOOKUP($A70,'5. Company (current_at exit)'!$1:$1048576,46,FALSE),"")), "")</f>
        <v/>
      </c>
      <c r="BH70" s="239" t="str">
        <f>IF($A70&lt;&gt;"",IF(IFERROR(VLOOKUP($A70,'5. Company (current_at exit)'!$1:$1048576,47,FALSE),"")="","",IFERROR(VLOOKUP($A70,'5. Company (current_at exit)'!$1:$1048576,47,FALSE),"")), "")</f>
        <v/>
      </c>
      <c r="BI70" s="239" t="str">
        <f>IF($A70&lt;&gt;"",IF(IFERROR(VLOOKUP($A70,'5. Company (current_at exit)'!$1:$1048576,48,FALSE),"")="","",IFERROR(VLOOKUP($A70,'5. Company (current_at exit)'!$1:$1048576,48,FALSE),"")), "")</f>
        <v/>
      </c>
      <c r="BJ70" s="360" t="str">
        <f>IF($A70&lt;&gt;"",IF(IFERROR(VLOOKUP($A70,'5. Company (current_at exit)'!$1:$1048576,49,FALSE),"")="","",IFERROR(VLOOKUP($A70,'5. Company (current_at exit)'!$1:$1048576,49,FALSE),"")), "")</f>
        <v/>
      </c>
      <c r="BK70" s="76" t="str">
        <f>IF($A70&lt;&gt;"",IF(IFERROR(VLOOKUP($A70,'5. Company (current_at exit)'!$1:$1048576,50,FALSE),"")="","Mandatory: Tab 5",IFERROR(VLOOKUP($A70,'5. Company (current_at exit)'!$1:$1048576,50,FALSE),"")), "")</f>
        <v/>
      </c>
      <c r="BL70" s="483" t="str">
        <f>IF($A70&lt;&gt;"",IF(IFERROR(VLOOKUP($A70,'5. Company (current_at exit)'!$1:$1048576,51,FALSE),"")="","Mandatory: Tab 5",IFERROR(VLOOKUP($A70,'5. Company (current_at exit)'!$1:$1048576,51,FALSE),"")), "")</f>
        <v/>
      </c>
      <c r="BM70" s="483" t="str">
        <f>IF($A70&lt;&gt;"",IF(IFERROR(VLOOKUP($A70,'5. Company (current_at exit)'!$1:$1048576,52,FALSE),"")="","Mandatory: Tab 5",IFERROR(VLOOKUP($A70,'5. Company (current_at exit)'!$1:$1048576,52,FALSE),"")), "")</f>
        <v/>
      </c>
      <c r="BN70" s="483" t="str">
        <f>IF($A70&lt;&gt;"",IF(IFERROR(VLOOKUP($A70,'5. Company (current_at exit)'!$1:$1048576,53,FALSE),"")="","Mandatory: Tab 5",IFERROR(VLOOKUP($A70,'5. Company (current_at exit)'!$1:$1048576,53,FALSE),"")), "")</f>
        <v/>
      </c>
      <c r="BO70" s="360" t="str">
        <f>IF($A70&lt;&gt;"",IF(IFERROR(VLOOKUP($A70,'5. Company (current_at exit)'!$1:$1048576,54,FALSE),"")="","",IFERROR(VLOOKUP($A70,'5. Company (current_at exit)'!$1:$1048576,54,FALSE),"")), "")</f>
        <v/>
      </c>
      <c r="BP70" s="17" t="str">
        <f>IF($A70&lt;&gt;"",IF(IFERROR(VLOOKUP($A70, '4. Company (at entry)'!$1:$1048576,3,FALSE),"")="","Mandatory: Tab 4",IFERROR(VLOOKUP($A70, '4. Company (at entry)'!$1:$1048576,3,FALSE),"")), "")</f>
        <v/>
      </c>
      <c r="BQ70" s="17" t="str">
        <f>IF($A70&lt;&gt;"",IF(IFERROR(VLOOKUP($A70, '4. Company (at entry)'!$1:$1048576,4,FALSE),"")="","Mandatory: Tab 4",IFERROR(VLOOKUP($A70, '4. Company (at entry)'!$1:$1048576,4,FALSE),"")), "")</f>
        <v/>
      </c>
      <c r="BR70" s="17" t="str">
        <f>IF($A70&lt;&gt;"",IF(IFERROR(VLOOKUP($A70, '4. Company (at entry)'!$1:$1048576,5,FALSE),"")="","Mandatory: Tab 4",IFERROR(VLOOKUP($A70, '4. Company (at entry)'!$1:$1048576,5,FALSE),"")), "")</f>
        <v/>
      </c>
      <c r="BS70" s="17" t="str">
        <f>IF($A70&lt;&gt;"",IF(IFERROR(VLOOKUP($A70, '4. Company (at entry)'!$1:$1048576,6,FALSE),"")="","Mandatory: Tab 4",IFERROR(VLOOKUP($A70, '4. Company (at entry)'!$1:$1048576,6,FALSE),"")), "")</f>
        <v/>
      </c>
      <c r="BT70" s="17" t="str">
        <f>IF($A70&lt;&gt;"",IF(IFERROR(VLOOKUP($A70, '4. Company (at entry)'!$1:$1048576,7,FALSE),"")="","Mandatory: Tab 4",IFERROR(VLOOKUP($A70, '4. Company (at entry)'!$1:$1048576,7,FALSE),"")), "")</f>
        <v/>
      </c>
      <c r="BU70" s="17" t="str">
        <f>IF($A70&lt;&gt;"",IF(IFERROR(VLOOKUP($A70, '4. Company (at entry)'!$1:$1048576,8,FALSE),"")="","Mandatory: Tab 4",IFERROR(VLOOKUP($A70, '4. Company (at entry)'!$1:$1048576,8,FALSE),"")), "")</f>
        <v/>
      </c>
      <c r="BV70" s="17" t="str">
        <f>IF($A70&lt;&gt;"",IF(IFERROR(VLOOKUP($A70, '4. Company (at entry)'!$1:$1048576,9,FALSE),"")="","Mandatory: Tab 4",IFERROR(VLOOKUP($A70, '4. Company (at entry)'!$1:$1048576,9,FALSE),"")), "")</f>
        <v/>
      </c>
      <c r="BW70" s="17" t="str">
        <f>IF($A70&lt;&gt;"",IF(IFERROR(VLOOKUP($A70, '4. Company (at entry)'!$1:$1048576,10,FALSE),"")="","",IFERROR(VLOOKUP($A70, '4. Company (at entry)'!$1:$1048576,10,FALSE),"")), "")</f>
        <v/>
      </c>
      <c r="BX70" s="208" t="str">
        <f>IF($A70&lt;&gt;"",IF(IFERROR(VLOOKUP($A70, '4. Company (at entry)'!$1:$1048576,11,FALSE),"")="","",IFERROR(VLOOKUP($A70, '4. Company (at entry)'!$1:$1048576,11,FALSE),"")), "")</f>
        <v/>
      </c>
      <c r="BY70" s="17" t="str">
        <f>IF($A70&lt;&gt;"",IF(IFERROR(VLOOKUP($A70, '4. Company (at entry)'!$1:$1048576,12,FALSE),"")="","",IFERROR(VLOOKUP($A70, '4. Company (at entry)'!$1:$1048576,12,FALSE),"")), "")</f>
        <v/>
      </c>
      <c r="BZ70" s="360" t="str">
        <f>IF($A70&lt;&gt;"",IF(IFERROR(VLOOKUP($A70, '4. Company (at entry)'!$1:$1048576,13,FALSE),"")="","",IFERROR(VLOOKUP($A70, '4. Company (at entry)'!$1:$1048576,13,FALSE),"")), "")</f>
        <v/>
      </c>
      <c r="CA70" s="17" t="str">
        <f>IF($A70&lt;&gt;"",IF(IFERROR('7. Position (current_at exit)'!F70,"")="", "Mandatory: Tab 7",IFERROR('7. Position (current_at exit)'!F70,"")),"")</f>
        <v/>
      </c>
      <c r="CB70" s="17" t="str">
        <f>IF($D70&lt;&gt;"Pending, Subsequently Closed",IF($A70&lt;&gt;"",IF(IFERROR('7. Position (current_at exit)'!G70,"")="", "Mandatory: Tab 7",IFERROR('7. Position (current_at exit)'!G70,"")),""), IF($A70&lt;&gt;"",IF(IFERROR('7. Position (current_at exit)'!G70,"")="", "",IFERROR('7. Position (current_at exit)'!G70,"")),""))</f>
        <v/>
      </c>
      <c r="CC70" s="17" t="str">
        <f>IF($D70&lt;&gt;"Pending, Subsequently Closed",IF($A70&lt;&gt;"",IF(IFERROR('7. Position (current_at exit)'!H70,"")="", "Mandatory: Tab 7",IFERROR('7. Position (current_at exit)'!H70,"")),""), IF($A70&lt;&gt;"",IF(IFERROR('7. Position (current_at exit)'!H70,"")="", "",IFERROR('7. Position (current_at exit)'!H70,"")),""))</f>
        <v/>
      </c>
      <c r="CD70" s="17" t="str">
        <f>IF($D70&lt;&gt;"Pending, Subsequently Closed",IF($A70&lt;&gt;"",IF(IFERROR('7. Position (current_at exit)'!I70,"")="", "Mandatory: Tab 7",IFERROR('7. Position (current_at exit)'!I70,"")),""), IF($A70&lt;&gt;"",IF(IFERROR('7. Position (current_at exit)'!I70,"")="", "",IFERROR('7. Position (current_at exit)'!I70,"")),""))</f>
        <v/>
      </c>
      <c r="CE70" s="17" t="str">
        <f>IF($D70&lt;&gt;"Pending, Subsequently Closed",IF($A70&lt;&gt;"",IF(IFERROR('7. Position (current_at exit)'!J70,"")="", "Mandatory: Tab 7",IFERROR('7. Position (current_at exit)'!J70,"")),""), IF($A70&lt;&gt;"",IF(IFERROR('7. Position (current_at exit)'!J70,"")="", "",IFERROR('7. Position (current_at exit)'!J70,"")),""))</f>
        <v/>
      </c>
      <c r="CF70" s="208" t="str">
        <f>IF($D70&lt;&gt;"Pending, Subsequently Closed",IF($A70&lt;&gt;"",IF(IFERROR('7. Position (current_at exit)'!K70,"")="", "Mandatory: Tab 7",IFERROR('7. Position (current_at exit)'!K70,"")),""), IF($A70&lt;&gt;"",IF(IFERROR('7. Position (current_at exit)'!K70,"")="", "",IFERROR('7. Position (current_at exit)'!K70,"")),""))</f>
        <v/>
      </c>
      <c r="CG70" s="186" t="str">
        <f>IF($D70&lt;&gt;"Pending, Subsequently Closed",IF($A70&lt;&gt;"",IF(IFERROR('7. Position (current_at exit)'!L70,"")="", "Mandatory: Tab 7",IFERROR('7. Position (current_at exit)'!L70,"")),""), IF($A70&lt;&gt;"",IF(IFERROR('7. Position (current_at exit)'!L70,"")="", "",IFERROR('7. Position (current_at exit)'!L70,"")),""))</f>
        <v/>
      </c>
      <c r="CH70" s="186" t="str">
        <f>IF($D70&lt;&gt;"Pending, Subsequently Closed",IF($A70&lt;&gt;"",IF(IFERROR('7. Position (current_at exit)'!M70,"")="", "Mandatory: Tab 7",IFERROR('7. Position (current_at exit)'!M70,"")),""), IF($A70&lt;&gt;"",IF(IFERROR('7. Position (current_at exit)'!M70,"")="", "",IFERROR('7. Position (current_at exit)'!M70,"")),""))</f>
        <v/>
      </c>
      <c r="CI70" s="186" t="str">
        <f>IF($D70&lt;&gt;"Pending, Subsequently Closed",IF($A70&lt;&gt;"",IF(IFERROR('7. Position (current_at exit)'!N70,"")="", "Mandatory: Tab 7",IFERROR('7. Position (current_at exit)'!N70,"")),""), IF($A70&lt;&gt;"",IF(IFERROR('7. Position (current_at exit)'!N70,"")="", "",IFERROR('7. Position (current_at exit)'!N70,"")),""))</f>
        <v/>
      </c>
      <c r="CJ70" s="408" t="str">
        <f>IF($D70&lt;&gt;"Pending, Subsequently Closed",IF($A70&lt;&gt;"",IF(IFERROR('7. Position (current_at exit)'!O70,"")="", "Mandatory: Tab 7",IFERROR('7. Position (current_at exit)'!O70,"")),""), IF($A70&lt;&gt;"",IF(IFERROR('7. Position (current_at exit)'!O70,"")="", "",IFERROR('7. Position (current_at exit)'!O70,"")),""))</f>
        <v/>
      </c>
      <c r="CK70" s="408" t="str">
        <f>IF($D70&lt;&gt;"Pending, Subsequently Closed",IF($A70&lt;&gt;"",IF(IFERROR('7. Position (current_at exit)'!P70,"")="", "Mandatory: Tab 7",IFERROR('7. Position (current_at exit)'!P70,"")),""), IF($A70&lt;&gt;"",IF(IFERROR('7. Position (current_at exit)'!P70,"")="", "",IFERROR('7. Position (current_at exit)'!P70,"")),""))</f>
        <v/>
      </c>
      <c r="CL70" s="360" t="str">
        <f>IF($A70&lt;&gt;"",IF(IFERROR('7. Position (current_at exit)'!Q70,"")="", "",IFERROR('7. Position (current_at exit)'!Q70,"")),"")</f>
        <v/>
      </c>
      <c r="CM70" s="18" t="str">
        <f>IF($F70&lt;&gt;"Debt",IF($A70&lt;&gt;"",IF(IFERROR('7. Position (current_at exit)'!R70,"")="", "Mandatory: Tab 7",IFERROR('7. Position (current_at exit)'!R70,"")),""), IF($A70&lt;&gt;"",IF(IFERROR('7. Position (current_at exit)'!R70,"")="", "",IFERROR('7. Position (current_at exit)'!R70,"")),""))</f>
        <v/>
      </c>
      <c r="CN70" s="18" t="str">
        <f>IF($F70&lt;&gt;"Debt",IF($A70&lt;&gt;"",IF(IFERROR('7. Position (current_at exit)'!S70,"")="", "Mandatory: Tab 7",IFERROR('7. Position (current_at exit)'!S70,"")),""), IF($A70&lt;&gt;"",IF(IFERROR('7. Position (current_at exit)'!S70,"")="", "",IFERROR('7. Position (current_at exit)'!S70,"")),""))</f>
        <v/>
      </c>
      <c r="CO70" s="17" t="str">
        <f>IF($F70&lt;&gt;"Debt",IF($A70&lt;&gt;"",IF(IFERROR('7. Position (current_at exit)'!T70,"")="", "Mandatory: Tab 7",IFERROR('7. Position (current_at exit)'!T70,"")),""), IF($A70&lt;&gt;"",IF(IFERROR('7. Position (current_at exit)'!T70,"")="", "",IFERROR('7. Position (current_at exit)'!T70,"")),""))</f>
        <v/>
      </c>
      <c r="CP70" s="17" t="str">
        <f>IF($A70&lt;&gt;"",IF(IFERROR('7. Position (current_at exit)'!U70,"")="", "Mandatory: Tab 7",IFERROR('7. Position (current_at exit)'!U70,"")),"")</f>
        <v/>
      </c>
      <c r="CQ70" s="17" t="str">
        <f>IF($F70&lt;&gt;"Debt",IF($A70&lt;&gt;"",IF(IFERROR('7. Position (current_at exit)'!V70,"")="", "Mandatory: Tab 7",IFERROR('7. Position (current_at exit)'!V70,"")),""), IF($A70&lt;&gt;"",IF(IFERROR('7. Position (current_at exit)'!V70,"")="", "",IFERROR('7. Position (current_at exit)'!V70,"")),""))</f>
        <v/>
      </c>
      <c r="CR70" s="16" t="str">
        <f>IF($F70&lt;&gt;"Debt",IF($A70&lt;&gt;"",IF(IFERROR('7. Position (current_at exit)'!W70,"")="", "",IFERROR('7. Position (current_at exit)'!W70,"")),""), IF($A70&lt;&gt;"",IF(IFERROR('7. Position (current_at exit)'!W70,"")="", "",IFERROR('7. Position (current_at exit)'!W70,"")),""))</f>
        <v/>
      </c>
      <c r="CS70" s="80" t="str">
        <f>IF($A70&lt;&gt;"",IF(IFERROR('7. Position (current_at exit)'!X70,"")="", "",IFERROR('7. Position (current_at exit)'!X70,"")),"")</f>
        <v/>
      </c>
      <c r="CT70" s="360" t="str">
        <f>IF($A70&lt;&gt;"",IF(IFERROR('7. Position (current_at exit)'!Y70,"")="", "",IFERROR('7. Position (current_at exit)'!Y70,"")),"")</f>
        <v/>
      </c>
      <c r="CU70" s="159" t="str">
        <f>IF(OR($D70="Fully Exited, No Escrow", $D70="Fully Exited, Escrow Pending", $D70="Fully Exited, Subsequently Closed"), IF($A70&lt;&gt;"",IF(IFERROR('7. Position (current_at exit)'!Z70,"")="", "Mandatory: Tab 7",IFERROR('7. Position (current_at exit)'!Z70,"")),""), IF($A70&lt;&gt;"",IF(IFERROR('7. Position (current_at exit)'!Z70,"")="", "",IFERROR('7. Position (current_at exit)'!Z70,"")),""))</f>
        <v/>
      </c>
      <c r="CV70" s="159" t="str">
        <f>IF(OR($D70="Fully Exited, No Escrow", $D70="Fully Exited, Escrow Pending", $D70="Fully Exited, Subsequently Closed"), IF($A70&lt;&gt;"",IF(IFERROR('7. Position (current_at exit)'!AA70,"")="", "Mandatory: Tab 7",IFERROR('7. Position (current_at exit)'!AA70,"")),""), IF($A70&lt;&gt;"",IF(IFERROR('7. Position (current_at exit)'!AA70,"")="", "",IFERROR('7. Position (current_at exit)'!AA70,"")),""))</f>
        <v/>
      </c>
      <c r="CW70" s="16" t="str">
        <f>IF($D70="Fully Exited",IF($A70&lt;&gt;"",IF(IFERROR('7. Position (current_at exit)'!AB70,"")="", "",IFERROR('7. Position (current_at exit)'!AB70,"")),""), IF($A70&lt;&gt;"",IF(IFERROR('7. Position (current_at exit)'!AB70,"")="", "",IFERROR('7. Position (current_at exit)'!AB70,"")),""))</f>
        <v/>
      </c>
      <c r="CX70" s="360" t="str">
        <f>IF($A70&lt;&gt;"",IF(IFERROR('7. Position (current_at exit)'!AC70,"")="", "",IFERROR('7. Position (current_at exit)'!AC70,"")),"")</f>
        <v/>
      </c>
      <c r="CY70" s="16" t="str">
        <f>IF($D70&lt;&gt;"Pending, Subsequently Closed",IF($A70&lt;&gt;"",IF(IFERROR('7. Position (current_at exit)'!AD70,"")="", "Mandatory: Tab 7",IFERROR('7. Position (current_at exit)'!AD70,"")),""), IF($A70&lt;&gt;"",IF(IFERROR('7. Position (current_at exit)'!AD70,"")="", "",IFERROR('7. Position (current_at exit)'!AD70,"")),""))</f>
        <v/>
      </c>
      <c r="CZ70" s="187" t="str">
        <f>IF($A70&lt;&gt;"",IF(IFERROR('7. Position (current_at exit)'!AE70,"")="", "",IFERROR('7. Position (current_at exit)'!AE70,"")),"")</f>
        <v/>
      </c>
      <c r="DA70" s="76" t="str">
        <f>IF($A70&lt;&gt;"",IF(IFERROR('7. Position (current_at exit)'!AF70,"")="", "",IFERROR('7. Position (current_at exit)'!AF70,"")),"")</f>
        <v/>
      </c>
      <c r="DB70" s="239" t="str">
        <f>IF($A70&lt;&gt;"",IF(IFERROR('7. Position (current_at exit)'!AG70,"")="", "",IFERROR('7. Position (current_at exit)'!AG70,"")),"")</f>
        <v/>
      </c>
      <c r="DC70" s="165" t="str">
        <f>IF($A70&lt;&gt;"",IF(IFERROR('7. Position (current_at exit)'!AH70,"")="", "",IFERROR('7. Position (current_at exit)'!AH70,"")),"")</f>
        <v/>
      </c>
      <c r="DD70" s="165" t="str">
        <f>IF($A70&lt;&gt;"",IF(IFERROR('7. Position (current_at exit)'!AI70,"")="", "",IFERROR('7. Position (current_at exit)'!AI70,"")),"")</f>
        <v/>
      </c>
      <c r="DE70" s="360" t="str">
        <f>IF($A70&lt;&gt;"",IF(IFERROR('7. Position (current_at exit)'!AJ70,"")="", "",IFERROR('7. Position (current_at exit)'!AJ70,"")),"")</f>
        <v/>
      </c>
      <c r="DF70" s="16" t="str">
        <f>IF($A70&lt;&gt;"",IF(IFERROR('7. Position (current_at exit)'!AK70,"")="", "",IFERROR('7. Position (current_at exit)'!AK70,"")),"")</f>
        <v/>
      </c>
      <c r="DG70" s="187" t="str">
        <f>IF($A70&lt;&gt;"",IF(IFERROR('7. Position (current_at exit)'!AL70,"")="", "",IFERROR('7. Position (current_at exit)'!AL70,"")),"")</f>
        <v/>
      </c>
      <c r="DH70" s="76" t="str">
        <f>IF($A70&lt;&gt;"",IF(IFERROR('7. Position (current_at exit)'!AM70,"")="", "",IFERROR('7. Position (current_at exit)'!AM70,"")),"")</f>
        <v/>
      </c>
      <c r="DI70" s="239" t="str">
        <f>IF($A70&lt;&gt;"",IF(IFERROR('7. Position (current_at exit)'!AN70,"")="", "",IFERROR('7. Position (current_at exit)'!AN70,"")),"")</f>
        <v/>
      </c>
      <c r="DJ70" s="165" t="str">
        <f>IF($A70&lt;&gt;"",IF(IFERROR('7. Position (current_at exit)'!AO70,"")="", "",IFERROR('7. Position (current_at exit)'!AO70,"")),"")</f>
        <v/>
      </c>
      <c r="DK70" s="165" t="str">
        <f>IF($A70&lt;&gt;"",IF(IFERROR('7. Position (current_at exit)'!AP70,"")="", "",IFERROR('7. Position (current_at exit)'!AP70,"")),"")</f>
        <v/>
      </c>
      <c r="DL70" s="360" t="str">
        <f>IF($A70&lt;&gt;"",IF(IFERROR('7. Position (current_at exit)'!AQ70,"")="", "",IFERROR('7. Position (current_at exit)'!AQ70,"")),"")</f>
        <v/>
      </c>
      <c r="DM70" s="17" t="str">
        <f>IF(OR($F70="Equity - Publicly Traded", $F70="Equity - Private"), IF($A70&lt;&gt;"",IF(IFERROR('6. Position (at entry)'!N70,"")="", "Mandatory: Tab 6",IFERROR('6. Position (at entry)'!N70,"")),""), IF($A70&lt;&gt;"",IF(IFERROR('6. Position (at entry)'!N70,"")="", "",IFERROR('6. Position (at entry)'!N70,"")),""))</f>
        <v/>
      </c>
      <c r="DN70" s="17" t="str">
        <f>IF(OR($F70="Equity - Publicly Traded", $F70="Equity - Private"), IF($A70&lt;&gt;"",IF(IFERROR('6. Position (at entry)'!O70,"")="", "Mandatory: Tab 6",IFERROR('6. Position (at entry)'!O70,"")),""), IF($A70&lt;&gt;"",IF(IFERROR('6. Position (at entry)'!O70,"")="", "",IFERROR('6. Position (at entry)'!O70,"")),""))</f>
        <v/>
      </c>
      <c r="DO70" s="17" t="str">
        <f>IF(OR($F70="Equity - Publicly Traded", $F70="Equity - Private"), IF($A70&lt;&gt;"",IF(IFERROR('6. Position (at entry)'!P70,"")="", "Mandatory: Tab 6",IFERROR('6. Position (at entry)'!P70,"")),""), IF($A70&lt;&gt;"",IF(IFERROR('6. Position (at entry)'!P70,"")="", "",IFERROR('6. Position (at entry)'!P70,"")),""))</f>
        <v/>
      </c>
      <c r="DP70" s="17" t="str">
        <f>IF(OR($F70="Equity - Publicly Traded", $F70="Equity - Private"), IF($A70&lt;&gt;"",IF(IFERROR('6. Position (at entry)'!Q70,"")="", "Mandatory: Tab 6",IFERROR('6. Position (at entry)'!Q70,"")),""), IF($A70&lt;&gt;"",IF(IFERROR('6. Position (at entry)'!Q70,"")="", "",IFERROR('6. Position (at entry)'!Q70,"")),""))</f>
        <v/>
      </c>
      <c r="DQ70" s="18" t="str">
        <f>IF(OR($F70="Equity - Publicly Traded", $F70="Equity - Private"), IF($A70&lt;&gt;"",IF(IFERROR('6. Position (at entry)'!R70,"")="", "Mandatory: Tab 6",IFERROR('6. Position (at entry)'!R70,"")),""), IF($A70&lt;&gt;"",IF(IFERROR('6. Position (at entry)'!R70,"")="", "",IFERROR('6. Position (at entry)'!R70,"")),""))</f>
        <v/>
      </c>
      <c r="DR70" s="18" t="str">
        <f>IF(OR($F70="Equity - Publicly Traded", $F70="Equity - Private"), IF($A70&lt;&gt;"",IF(IFERROR('6. Position (at entry)'!S70,"")="", "Mandatory: Tab 6",IFERROR('6. Position (at entry)'!S70,"")),""), IF($A70&lt;&gt;"",IF(IFERROR('6. Position (at entry)'!S70,"")="", "",IFERROR('6. Position (at entry)'!S70,"")),""))</f>
        <v/>
      </c>
      <c r="DS70" s="17" t="str">
        <f>IF(OR($F70="Equity - Publicly Traded", $F70="Equity - Private"), IF($A70&lt;&gt;"",IF(IFERROR('6. Position (at entry)'!T70,"")="", "Mandatory: Tab 6",IFERROR('6. Position (at entry)'!T70,"")),""), IF($A70&lt;&gt;"",IF(IFERROR('6. Position (at entry)'!T70,"")="", "",IFERROR('6. Position (at entry)'!T70,"")),""))</f>
        <v/>
      </c>
      <c r="DT70" s="16" t="str">
        <f>IF(OR($F70="Equity - Publicly Traded", $F70="Equity - Private"), IF($A70&lt;&gt;"",IF(IFERROR('6. Position (at entry)'!U70,"")="", "Mandatory: Tab 6",IFERROR('6. Position (at entry)'!U70,"")),""), IF($A70&lt;&gt;"",IF(IFERROR('6. Position (at entry)'!U70,"")="", "",IFERROR('6. Position (at entry)'!U70,"")),""))</f>
        <v/>
      </c>
      <c r="DU70" s="16" t="str">
        <f>IF(OR($F70="Equity - Publicly Traded", $F70="Equity - Private"), IF($A70&lt;&gt;"",IF(IFERROR('6. Position (at entry)'!V70,"")="", "",IFERROR('6. Position (at entry)'!V70,"")),""), IF($A70&lt;&gt;"",IF(IFERROR('6. Position (at entry)'!V70,"")="", "",IFERROR('6. Position (at entry)'!V70,"")),""))</f>
        <v/>
      </c>
      <c r="DV70" s="239" t="str">
        <f>IF(OR($F70="Equity - Publicly Traded", $F70="Equity - Private"), IF($A70&lt;&gt;"",IF(IFERROR('6. Position (at entry)'!W70,"")="", "",IFERROR('6. Position (at entry)'!W70,"")),""), IF($A70&lt;&gt;"",IF(IFERROR('6. Position (at entry)'!W70,"")="", "",IFERROR('6. Position (at entry)'!W70,"")),""))</f>
        <v/>
      </c>
      <c r="DW70" s="239" t="str">
        <f>IF(OR($F70="Equity - Publicly Traded", $F70="Equity - Private"), IF($A70&lt;&gt;"",IF(IFERROR('6. Position (at entry)'!X70,"")="", "",IFERROR('6. Position (at entry)'!X70,"")),""), IF($A70&lt;&gt;"",IF(IFERROR('6. Position (at entry)'!X70,"")="", "",IFERROR('6. Position (at entry)'!X70,"")),""))</f>
        <v/>
      </c>
      <c r="DX70" s="239" t="str">
        <f>IF(OR($F70="Equity - Publicly Traded", $F70="Equity - Private"), IF($A70&lt;&gt;"",IF(IFERROR('6. Position (at entry)'!Y70,"")="", "",IFERROR('6. Position (at entry)'!Y70,"")),""), IF($A70&lt;&gt;"",IF(IFERROR('6. Position (at entry)'!Y70,"")="", "",IFERROR('6. Position (at entry)'!Y70,"")),""))</f>
        <v/>
      </c>
      <c r="DY70" s="360" t="str">
        <f>IF($A70&lt;&gt;"",IF(IFERROR('6. Position (at entry)'!Z70,"")="", "",IFERROR('6. Position (at entry)'!Z70,"")),"")</f>
        <v/>
      </c>
      <c r="DZ70" s="76" t="str">
        <f>IF($A70&lt;&gt;"",IF(IFERROR('6. Position (at entry)'!AA70,"")="", "",IFERROR('6. Position (at entry)'!AA70,"")),"")</f>
        <v/>
      </c>
      <c r="EA70" s="76" t="str">
        <f>IF($A70&lt;&gt;"",IF(IFERROR('6. Position (at entry)'!AB70,"")="", "",IFERROR('6. Position (at entry)'!AB70,"")),"")</f>
        <v/>
      </c>
      <c r="EB70" s="78" t="str">
        <f>IF($A70&lt;&gt;"",IF(IFERROR('6. Position (at entry)'!AC70,"")="", "",IFERROR('6. Position (at entry)'!AC70,"")),"")</f>
        <v/>
      </c>
      <c r="EC70" s="78" t="str">
        <f>IF($A70&lt;&gt;"",IF(IFERROR('6. Position (at entry)'!AD70,"")="", "",IFERROR('6. Position (at entry)'!AD70,"")),"")</f>
        <v/>
      </c>
      <c r="ED70" s="226" t="str">
        <f>IF($A70&lt;&gt;"",IF(IFERROR('6. Position (at entry)'!AE70,"")="", "",IFERROR('6. Position (at entry)'!AE70,"")),"")</f>
        <v/>
      </c>
      <c r="EE70" s="80" t="str">
        <f>IF($A70&lt;&gt;"",IF(IFERROR('6. Position (at entry)'!AF70,"")="", "",IFERROR('6. Position (at entry)'!AF70,"")),"")</f>
        <v/>
      </c>
      <c r="EF70" s="80" t="str">
        <f>IF($A70&lt;&gt;"",IF(IFERROR('6. Position (at entry)'!AG70,"")="", "",IFERROR('6. Position (at entry)'!AG70,"")),"")</f>
        <v/>
      </c>
      <c r="EG70" s="80" t="str">
        <f>IF($A70&lt;&gt;"",IF(IFERROR('6. Position (at entry)'!AH70,"")="", "",IFERROR('6. Position (at entry)'!AH70,"")),"")</f>
        <v/>
      </c>
      <c r="EH70" s="360" t="str">
        <f>IF($A70&lt;&gt;"",IF(IFERROR('6. Position (at entry)'!AI70,"")="", "",IFERROR('6. Position (at entry)'!AI70,"")),"")</f>
        <v/>
      </c>
    </row>
    <row r="71" spans="1:138" ht="15" customHeight="1" x14ac:dyDescent="0.2">
      <c r="A71" s="16" t="str">
        <f>IF(ISBLANK('6. Position (at entry)'!A71), "", '6. Position (at entry)'!A71)</f>
        <v/>
      </c>
      <c r="B71" s="347" t="str">
        <f>IF($A71&lt;&gt;"",IF(IFERROR('6. Position (at entry)'!B71,"")="", "Mandatory: Tab 6",IFERROR('6. Position (at entry)'!B71,"")),"")</f>
        <v/>
      </c>
      <c r="C71" s="16" t="str">
        <f>IF($A71&lt;&gt;"",IF(IFERROR(VLOOKUP($A71, '4. Company (at entry)'!$1:$1048576,2,FALSE),"")="","Mandatory: Tab 4",IFERROR(VLOOKUP($A71, '4. Company (at entry)'!$1:$1048576,2,FALSE),"")), "")</f>
        <v/>
      </c>
      <c r="D71" s="16" t="str">
        <f>IF($A71&lt;&gt;"",IF(IFERROR('7. Position (current_at exit)'!D71,"")="", "Mandatory: Tab 7",IFERROR('7. Position (current_at exit)'!D71,"")),"")</f>
        <v/>
      </c>
      <c r="E71" s="16" t="str">
        <f>IF($A71&lt;&gt;"",IF(IFERROR('7. Position (current_at exit)'!E71,"")="", "Mandatory: Tab 7",IFERROR('7. Position (current_at exit)'!E71,"")),"")</f>
        <v/>
      </c>
      <c r="F71" s="16" t="str">
        <f>IF($A71&lt;&gt;"",IF(IFERROR('6. Position (at entry)'!D71,"")="", "Mandatory: Tab 6",IFERROR('6. Position (at entry)'!D71,"")),"")</f>
        <v/>
      </c>
      <c r="G71" s="16" t="str">
        <f>IF($A71&lt;&gt;"",IF(IFERROR('6. Position (at entry)'!E71,"")="", "Mandatory: Tab 6",IFERROR('6. Position (at entry)'!E71,"")),"")</f>
        <v/>
      </c>
      <c r="H71" s="16" t="str">
        <f>IF($A71&lt;&gt;"",IF(IFERROR('6. Position (at entry)'!F71,"")="", "Mandatory: Tab 6",IFERROR('6. Position (at entry)'!F71,"")),"")</f>
        <v/>
      </c>
      <c r="I71" s="16" t="str">
        <f>IF($A71&lt;&gt;"",IF(IFERROR('6. Position (at entry)'!G71,"")="", "Mandatory: Tab 6",IFERROR('6. Position (at entry)'!G71,"")),"")</f>
        <v/>
      </c>
      <c r="J71" s="16" t="str">
        <f>IF($A71&lt;&gt;"",IF(IFERROR('6. Position (at entry)'!H71,"")="", "Mandatory: Tab 6",IFERROR('6. Position (at entry)'!H71,"")),"")</f>
        <v/>
      </c>
      <c r="K71" s="159" t="str">
        <f>IF($A71&lt;&gt;"",IF(IFERROR('6. Position (at entry)'!I71,"")="", "Mandatory: Tab 6",IFERROR('6. Position (at entry)'!I71,"")),"")</f>
        <v/>
      </c>
      <c r="L71" s="16" t="str">
        <f>IF($A71&lt;&gt;"",IF(IFERROR('6. Position (at entry)'!J71,"")="", "Mandatory: Tab 6",IFERROR('6. Position (at entry)'!J71,"")),"")</f>
        <v/>
      </c>
      <c r="M71" s="16" t="str">
        <f>IF($A71&lt;&gt;"",IF(IFERROR('6. Position (at entry)'!K71,"")="", "Mandatory: Tab 6",IFERROR('6. Position (at entry)'!K71,"")),"")</f>
        <v/>
      </c>
      <c r="N71" s="16" t="str">
        <f>IF($A71&lt;&gt;"",IF(IFERROR('6. Position (at entry)'!L71,"")="", "",IFERROR('6. Position (at entry)'!L71,"")),"")</f>
        <v/>
      </c>
      <c r="O71" s="360" t="str">
        <f>IF($A71&lt;&gt;"",IF(IFERROR('6. Position (at entry)'!M71,"")="", "",IFERROR('6. Position (at entry)'!M71,"")),"")</f>
        <v/>
      </c>
      <c r="P71" s="16" t="str">
        <f>IF($A71&lt;&gt;"",IF(IFERROR(VLOOKUP($A71,'5. Company (current_at exit)'!$1:$1048576,3,FALSE),"")="","",IFERROR(VLOOKUP($A71,'5. Company (current_at exit)'!$1:$1048576,3,FALSE),"")), "")</f>
        <v/>
      </c>
      <c r="Q71" s="16" t="str">
        <f>IF($A71&lt;&gt;"",IF(IFERROR(VLOOKUP($A71,'5. Company (current_at exit)'!$1:$1048576,4,FALSE),"")="","",IFERROR(VLOOKUP($A71,'5. Company (current_at exit)'!$1:$1048576,4,FALSE),"")), "")</f>
        <v/>
      </c>
      <c r="R71" s="16" t="str">
        <f>IF($A71&lt;&gt;"",IF(IFERROR(VLOOKUP($A71,'5. Company (current_at exit)'!$1:$1048576,5,FALSE),"")="","",IFERROR(VLOOKUP($A71,'5. Company (current_at exit)'!$1:$1048576,5,FALSE),"")), "")</f>
        <v/>
      </c>
      <c r="S71" s="16" t="str">
        <f>IF($A71&lt;&gt;"",IF(IFERROR(VLOOKUP($A71,'5. Company (current_at exit)'!$1:$1048576,6,FALSE),"")="","",IFERROR(VLOOKUP($A71,'5. Company (current_at exit)'!$1:$1048576,6,FALSE),"")), "")</f>
        <v/>
      </c>
      <c r="T71" s="16" t="str">
        <f>IF($A71&lt;&gt;"",IF(IFERROR(VLOOKUP($A71,'5. Company (current_at exit)'!$1:$1048576,7,FALSE),"")="","Mandatory: Tab 5",IFERROR(VLOOKUP($A71,'5. Company (current_at exit)'!$1:$1048576,7,FALSE),"")), "")</f>
        <v/>
      </c>
      <c r="U71" s="72" t="str">
        <f>IF($A71&lt;&gt;"",IF(IFERROR(VLOOKUP($A71,'5. Company (current_at exit)'!$1:$1048576,8,FALSE),"")="","Mandatory: Tab 5",IFERROR(VLOOKUP($A71,'5. Company (current_at exit)'!$1:$1048576,8,FALSE),"")), "")</f>
        <v/>
      </c>
      <c r="V71" s="16" t="str">
        <f>IF($A71&lt;&gt;"",IF(IFERROR(VLOOKUP($A71,'5. Company (current_at exit)'!$1:$1048576,9,FALSE),"")="","",IFERROR(VLOOKUP($A71,'5. Company (current_at exit)'!$1:$1048576,9,FALSE),"")), "")</f>
        <v/>
      </c>
      <c r="W71" s="16" t="str">
        <f>IF($A71&lt;&gt;"",IF(IFERROR(VLOOKUP($A71,'5. Company (current_at exit)'!$1:$1048576,10,FALSE),"")="","Mandatory: Tab 5",IFERROR(VLOOKUP($A71,'5. Company (current_at exit)'!$1:$1048576,10,FALSE),"")), "")</f>
        <v/>
      </c>
      <c r="X71" s="73" t="str">
        <f>IF($A71&lt;&gt;"",IF(IFERROR(VLOOKUP($A71,'5. Company (current_at exit)'!$1:$1048576,11,FALSE),"")="","Mandatory: Tab 5",IFERROR(VLOOKUP($A71,'5. Company (current_at exit)'!$1:$1048576,11,FALSE),"")), "")</f>
        <v/>
      </c>
      <c r="Y71" s="73" t="str">
        <f>IF($A71&lt;&gt;"",IF(IFERROR(VLOOKUP($A71,'5. Company (current_at exit)'!$1:$1048576,12,FALSE),"")="","",IFERROR(VLOOKUP($A71,'5. Company (current_at exit)'!$1:$1048576,12,FALSE),"")), "")</f>
        <v/>
      </c>
      <c r="Z71" s="73" t="str">
        <f>IF($A71&lt;&gt;"",IF(IFERROR(VLOOKUP($A71,'5. Company (current_at exit)'!$1:$1048576,13,FALSE),"")="","",IFERROR(VLOOKUP($A71,'5. Company (current_at exit)'!$1:$1048576,13,FALSE),"")), "")</f>
        <v/>
      </c>
      <c r="AA71" s="16" t="str">
        <f>IF($A71&lt;&gt;"",IF(IFERROR(VLOOKUP($A71,'5. Company (current_at exit)'!$1:$1048576,14,FALSE),"")="","Mandatory: Tab 5",IFERROR(VLOOKUP($A71,'5. Company (current_at exit)'!$1:$1048576,14,FALSE),"")), "")</f>
        <v/>
      </c>
      <c r="AB71" s="16" t="str">
        <f>IF($A71&lt;&gt;"",IF(IFERROR(VLOOKUP($A71,'5. Company (current_at exit)'!$1:$1048576,15,FALSE),"")="","Mandatory: Tab 5",IFERROR(VLOOKUP($A71,'5. Company (current_at exit)'!$1:$1048576,15,FALSE),"")), "")</f>
        <v/>
      </c>
      <c r="AC71" s="76" t="str">
        <f>IF($A71&lt;&gt;"",IF(IFERROR(VLOOKUP($A71,'5. Company (current_at exit)'!$1:$1048576,16,FALSE),"")="","",IFERROR(VLOOKUP($A71,'5. Company (current_at exit)'!$1:$1048576,16,FALSE),"")), "")</f>
        <v/>
      </c>
      <c r="AD71" s="16" t="str">
        <f>IF($A71&lt;&gt;"",IF(IFERROR(VLOOKUP($A71,'5. Company (current_at exit)'!$1:$1048576,17,FALSE),"")="","",IFERROR(VLOOKUP($A71,'5. Company (current_at exit)'!$1:$1048576,17,FALSE),"")), "")</f>
        <v/>
      </c>
      <c r="AE71" s="401" t="str">
        <f>IF($A71&lt;&gt;"",IF(IFERROR(VLOOKUP($A71,'5. Company (current_at exit)'!$1:$1048576,18,FALSE),"")="","",IFERROR(VLOOKUP($A71,'5. Company (current_at exit)'!$1:$1048576,18,FALSE),"")), "")</f>
        <v/>
      </c>
      <c r="AF71" s="16" t="str">
        <f>IF($A71&lt;&gt;"",IF(IFERROR(VLOOKUP($A71,'5. Company (current_at exit)'!$1:$1048576,19,FALSE),"")="","Mandatory: Tab 5",IFERROR(VLOOKUP($A71,'5. Company (current_at exit)'!$1:$1048576,19,FALSE),"")), "")</f>
        <v/>
      </c>
      <c r="AG71" s="159" t="str">
        <f>IF($AF71="Yes",IF($A71&lt;&gt;"",IF(IFERROR(VLOOKUP($A71,'5. Company (current_at exit)'!$1:$1048576,20,FALSE),"")="","Mandatory: Tab 5",IFERROR(VLOOKUP($A71,'5. Company (current_at exit)'!$1:$1048576,20,FALSE),"")), ""),IF($A71&lt;&gt;"",IF(IFERROR(VLOOKUP($A71,'5. Company (current_at exit)'!$1:$1048576,20,FALSE),"")="","",IFERROR(VLOOKUP($A71,'5. Company (current_at exit)'!$1:$1048576,20,FALSE),"")), ""))</f>
        <v/>
      </c>
      <c r="AH71" s="159" t="str">
        <f>IF($AF71="Yes",IF($A71&lt;&gt;"",IF(IFERROR(VLOOKUP($A71,'5. Company (current_at exit)'!$1:$1048576,21,FALSE),"")="","Mandatory: Tab 5",IFERROR(VLOOKUP($A71,'5. Company (current_at exit)'!$1:$1048576,21,FALSE),"")), ""),IF($A71&lt;&gt;"",IF(IFERROR(VLOOKUP($A71,'5. Company (current_at exit)'!$1:$1048576,21,FALSE),"")="","",IFERROR(VLOOKUP($A71,'5. Company (current_at exit)'!$1:$1048576,21,FALSE),"")), ""))</f>
        <v/>
      </c>
      <c r="AI71" s="69" t="str">
        <f>IF($AF71="Yes",IF($A71&lt;&gt;"",IF(IFERROR(VLOOKUP($A71,'5. Company (current_at exit)'!$1:$1048576,22,FALSE),"")="","Mandatory: Tab 5",IFERROR(VLOOKUP($A71,'5. Company (current_at exit)'!$1:$1048576,22,FALSE),"")), ""),IF($A71&lt;&gt;"",IF(IFERROR(VLOOKUP($A71,'5. Company (current_at exit)'!$1:$1048576,22,FALSE),"")="","",IFERROR(VLOOKUP($A71,'5. Company (current_at exit)'!$1:$1048576,22,FALSE),"")), ""))</f>
        <v/>
      </c>
      <c r="AJ71" s="69" t="str">
        <f>IF($AF71="Yes",IF($A71&lt;&gt;"",IF(IFERROR(VLOOKUP($A71,'5. Company (current_at exit)'!$1:$1048576,23,FALSE),"")="","Mandatory: Tab 5",IFERROR(VLOOKUP($A71,'5. Company (current_at exit)'!$1:$1048576,23,FALSE),"")), ""),IF($A71&lt;&gt;"",IF(IFERROR(VLOOKUP($A71,'5. Company (current_at exit)'!$1:$1048576,23,FALSE),"")="","",IFERROR(VLOOKUP($A71,'5. Company (current_at exit)'!$1:$1048576,23,FALSE),"")), ""))</f>
        <v/>
      </c>
      <c r="AK71" s="159" t="str">
        <f>IF($AF71="Yes",IF($A71&lt;&gt;"",IF(IFERROR(VLOOKUP($A71,'5. Company (current_at exit)'!$1:$1048576,24,FALSE),"")="","",IFERROR(VLOOKUP($A71,'5. Company (current_at exit)'!$1:$1048576,24,FALSE),"")), ""),IF($A71&lt;&gt;"",IF(IFERROR(VLOOKUP($A71,'5. Company (current_at exit)'!$1:$1048576,24,FALSE),"")="","",IFERROR(VLOOKUP($A71,'5. Company (current_at exit)'!$1:$1048576,24,FALSE),"")), ""))</f>
        <v/>
      </c>
      <c r="AL71" s="403" t="str">
        <f>IF($A71&lt;&gt;"",IF(IFERROR(VLOOKUP($A71,'5. Company (current_at exit)'!$1:$1048576,25,FALSE),"")="","",IFERROR(VLOOKUP($A71,'5. Company (current_at exit)'!$1:$1048576,25,FALSE),"")), "")</f>
        <v/>
      </c>
      <c r="AM71" s="17" t="str">
        <f>IF($A71&lt;&gt;"",IF(IFERROR(VLOOKUP($A71,'5. Company (current_at exit)'!$1:$1048576,26,FALSE),"")="","Mandatory: Tab 5",IFERROR(VLOOKUP($A71,'5. Company (current_at exit)'!$1:$1048576,26,FALSE),"")), "")</f>
        <v/>
      </c>
      <c r="AN71" s="17" t="str">
        <f>IF($A71&lt;&gt;"",IF(IFERROR(VLOOKUP($A71,'5. Company (current_at exit)'!$1:$1048576,27,FALSE),"")="","Mandatory: Tab 5",IFERROR(VLOOKUP($A71,'5. Company (current_at exit)'!$1:$1048576,27,FALSE),"")), "")</f>
        <v/>
      </c>
      <c r="AO71" s="17" t="str">
        <f>IF($A71&lt;&gt;"",IF(IFERROR(VLOOKUP($A71,'5. Company (current_at exit)'!$1:$1048576,28,FALSE),"")="","Mandatory: Tab 5",IFERROR(VLOOKUP($A71,'5. Company (current_at exit)'!$1:$1048576,28,FALSE),"")), "")</f>
        <v/>
      </c>
      <c r="AP71" s="17" t="str">
        <f>IF($A71&lt;&gt;"",IF(IFERROR(VLOOKUP($A71,'5. Company (current_at exit)'!$1:$1048576,29,FALSE),"")="","Mandatory: Tab 5",IFERROR(VLOOKUP($A71,'5. Company (current_at exit)'!$1:$1048576,29,FALSE),"")), "")</f>
        <v/>
      </c>
      <c r="AQ71" s="17" t="str">
        <f>IF($A71&lt;&gt;"",IF(IFERROR(VLOOKUP($A71,'5. Company (current_at exit)'!$1:$1048576,30,FALSE),"")="","Mandatory: Tab 5",IFERROR(VLOOKUP($A71,'5. Company (current_at exit)'!$1:$1048576,30,FALSE),"")), "")</f>
        <v/>
      </c>
      <c r="AR71" s="17" t="str">
        <f>IF($A71&lt;&gt;"",IF(IFERROR(VLOOKUP($A71,'5. Company (current_at exit)'!$1:$1048576,31,FALSE),"")="","Mandatory: Tab 5",IFERROR(VLOOKUP($A71,'5. Company (current_at exit)'!$1:$1048576,31,FALSE),"")), "")</f>
        <v/>
      </c>
      <c r="AS71" s="17" t="str">
        <f>IF($A71&lt;&gt;"",IF(IFERROR(VLOOKUP($A71,'5. Company (current_at exit)'!$1:$1048576,32,FALSE),"")="","Mandatory: Tab 5",IFERROR(VLOOKUP($A71,'5. Company (current_at exit)'!$1:$1048576,32,FALSE),"")), "")</f>
        <v/>
      </c>
      <c r="AT71" s="17" t="str">
        <f>IF($A71&lt;&gt;"",IF(IFERROR(VLOOKUP($A71,'5. Company (current_at exit)'!$1:$1048576,33,FALSE),"")="","Mandatory: Tab 5",IFERROR(VLOOKUP($A71,'5. Company (current_at exit)'!$1:$1048576,33,FALSE),"")), "")</f>
        <v/>
      </c>
      <c r="AU71" s="17" t="str">
        <f>IF($A71&lt;&gt;"",IF(IFERROR(VLOOKUP($A71,'5. Company (current_at exit)'!$1:$1048576,34,FALSE),"")="","",IFERROR(VLOOKUP($A71,'5. Company (current_at exit)'!$1:$1048576,34,FALSE),"")), "")</f>
        <v/>
      </c>
      <c r="AV71" s="241" t="str">
        <f>IF($A71&lt;&gt;"",IF(IFERROR(VLOOKUP($A71,'5. Company (current_at exit)'!$1:$1048576,35,FALSE),"")="","",IFERROR(VLOOKUP($A71,'5. Company (current_at exit)'!$1:$1048576,35,FALSE),"")), "")</f>
        <v/>
      </c>
      <c r="AW71" s="17" t="str">
        <f>IF($D71="Fully Exited",IF($A71&lt;&gt;"",IF(IFERROR(VLOOKUP($A71,'5. Company (current_at exit)'!$1:$1048576,36,FALSE),"")="","",IFERROR(VLOOKUP($A71,'5. Company (current_at exit)'!$1:$1048576,36,FALSE),"")), ""),IF($A71&lt;&gt;"",IF(IFERROR(VLOOKUP($A71,'5. Company (current_at exit)'!$1:$1048576,36,FALSE),"")="","",IFERROR(VLOOKUP($A71,'5. Company (current_at exit)'!$1:$1048576,36,FALSE),"")), ""))</f>
        <v/>
      </c>
      <c r="AX71" s="239" t="str">
        <f>IF($A71&lt;&gt;"",IF(IFERROR(VLOOKUP($A71,'5. Company (current_at exit)'!$1:$1048576,37,FALSE),"")="","",IFERROR(VLOOKUP($A71,'5. Company (current_at exit)'!$1:$1048576,37,FALSE),"")), "")</f>
        <v/>
      </c>
      <c r="AY71" s="204" t="str">
        <f>IF($A71&lt;&gt;"",IF(IFERROR(VLOOKUP($A71,'5. Company (current_at exit)'!$1:$1048576,38,FALSE),"")="","",IFERROR(VLOOKUP($A71,'5. Company (current_at exit)'!$1:$1048576,38,FALSE),"")), "")</f>
        <v/>
      </c>
      <c r="AZ71" s="244" t="str">
        <f>IF($A71&lt;&gt;"",IF(IFERROR(VLOOKUP($A71,'5. Company (current_at exit)'!$1:$1048576,39,FALSE),"")="","",IFERROR(VLOOKUP($A71,'5. Company (current_at exit)'!$1:$1048576,39,FALSE),"")), "")</f>
        <v/>
      </c>
      <c r="BA71" s="244" t="str">
        <f>IF($A71&lt;&gt;"",IF(IFERROR(VLOOKUP($A71,'5. Company (current_at exit)'!$1:$1048576,40,FALSE),"")="","",IFERROR(VLOOKUP($A71,'5. Company (current_at exit)'!$1:$1048576,40,FALSE),"")), "")</f>
        <v/>
      </c>
      <c r="BB71" s="244" t="str">
        <f>IF($A71&lt;&gt;"",IF(IFERROR(VLOOKUP($A71,'5. Company (current_at exit)'!$1:$1048576,41,FALSE),"")="","",IFERROR(VLOOKUP($A71,'5. Company (current_at exit)'!$1:$1048576,41,FALSE),"")), "")</f>
        <v/>
      </c>
      <c r="BC71" s="76" t="str">
        <f>IF($A71&lt;&gt;"",IF(IFERROR(VLOOKUP($A71,'5. Company (current_at exit)'!$1:$1048576,42,FALSE),"")="","",IFERROR(VLOOKUP($A71,'5. Company (current_at exit)'!$1:$1048576,42,FALSE),"")), "")</f>
        <v/>
      </c>
      <c r="BD71" s="76" t="str">
        <f>IF($A71&lt;&gt;"",IF(IFERROR(VLOOKUP($A71,'5. Company (current_at exit)'!$1:$1048576,43,FALSE),"")="","",IFERROR(VLOOKUP($A71,'5. Company (current_at exit)'!$1:$1048576,43,FALSE),"")), "")</f>
        <v/>
      </c>
      <c r="BE71" s="239" t="str">
        <f>IF($A71&lt;&gt;"",IF(IFERROR(VLOOKUP($A71,'5. Company (current_at exit)'!$1:$1048576,44,FALSE),"")="","",IFERROR(VLOOKUP($A71,'5. Company (current_at exit)'!$1:$1048576,44,FALSE),"")), "")</f>
        <v/>
      </c>
      <c r="BF71" s="239" t="str">
        <f>IF($A71&lt;&gt;"",IF(IFERROR(VLOOKUP($A71,'5. Company (current_at exit)'!$1:$1048576,45,FALSE),"")="","",IFERROR(VLOOKUP($A71,'5. Company (current_at exit)'!$1:$1048576,45,FALSE),"")), "")</f>
        <v/>
      </c>
      <c r="BG71" s="239" t="str">
        <f>IF($A71&lt;&gt;"",IF(IFERROR(VLOOKUP($A71,'5. Company (current_at exit)'!$1:$1048576,46,FALSE),"")="","",IFERROR(VLOOKUP($A71,'5. Company (current_at exit)'!$1:$1048576,46,FALSE),"")), "")</f>
        <v/>
      </c>
      <c r="BH71" s="239" t="str">
        <f>IF($A71&lt;&gt;"",IF(IFERROR(VLOOKUP($A71,'5. Company (current_at exit)'!$1:$1048576,47,FALSE),"")="","",IFERROR(VLOOKUP($A71,'5. Company (current_at exit)'!$1:$1048576,47,FALSE),"")), "")</f>
        <v/>
      </c>
      <c r="BI71" s="239" t="str">
        <f>IF($A71&lt;&gt;"",IF(IFERROR(VLOOKUP($A71,'5. Company (current_at exit)'!$1:$1048576,48,FALSE),"")="","",IFERROR(VLOOKUP($A71,'5. Company (current_at exit)'!$1:$1048576,48,FALSE),"")), "")</f>
        <v/>
      </c>
      <c r="BJ71" s="360" t="str">
        <f>IF($A71&lt;&gt;"",IF(IFERROR(VLOOKUP($A71,'5. Company (current_at exit)'!$1:$1048576,49,FALSE),"")="","",IFERROR(VLOOKUP($A71,'5. Company (current_at exit)'!$1:$1048576,49,FALSE),"")), "")</f>
        <v/>
      </c>
      <c r="BK71" s="76" t="str">
        <f>IF($A71&lt;&gt;"",IF(IFERROR(VLOOKUP($A71,'5. Company (current_at exit)'!$1:$1048576,50,FALSE),"")="","Mandatory: Tab 5",IFERROR(VLOOKUP($A71,'5. Company (current_at exit)'!$1:$1048576,50,FALSE),"")), "")</f>
        <v/>
      </c>
      <c r="BL71" s="483" t="str">
        <f>IF($A71&lt;&gt;"",IF(IFERROR(VLOOKUP($A71,'5. Company (current_at exit)'!$1:$1048576,51,FALSE),"")="","Mandatory: Tab 5",IFERROR(VLOOKUP($A71,'5. Company (current_at exit)'!$1:$1048576,51,FALSE),"")), "")</f>
        <v/>
      </c>
      <c r="BM71" s="483" t="str">
        <f>IF($A71&lt;&gt;"",IF(IFERROR(VLOOKUP($A71,'5. Company (current_at exit)'!$1:$1048576,52,FALSE),"")="","Mandatory: Tab 5",IFERROR(VLOOKUP($A71,'5. Company (current_at exit)'!$1:$1048576,52,FALSE),"")), "")</f>
        <v/>
      </c>
      <c r="BN71" s="483" t="str">
        <f>IF($A71&lt;&gt;"",IF(IFERROR(VLOOKUP($A71,'5. Company (current_at exit)'!$1:$1048576,53,FALSE),"")="","Mandatory: Tab 5",IFERROR(VLOOKUP($A71,'5. Company (current_at exit)'!$1:$1048576,53,FALSE),"")), "")</f>
        <v/>
      </c>
      <c r="BO71" s="360" t="str">
        <f>IF($A71&lt;&gt;"",IF(IFERROR(VLOOKUP($A71,'5. Company (current_at exit)'!$1:$1048576,54,FALSE),"")="","",IFERROR(VLOOKUP($A71,'5. Company (current_at exit)'!$1:$1048576,54,FALSE),"")), "")</f>
        <v/>
      </c>
      <c r="BP71" s="17" t="str">
        <f>IF($A71&lt;&gt;"",IF(IFERROR(VLOOKUP($A71, '4. Company (at entry)'!$1:$1048576,3,FALSE),"")="","Mandatory: Tab 4",IFERROR(VLOOKUP($A71, '4. Company (at entry)'!$1:$1048576,3,FALSE),"")), "")</f>
        <v/>
      </c>
      <c r="BQ71" s="17" t="str">
        <f>IF($A71&lt;&gt;"",IF(IFERROR(VLOOKUP($A71, '4. Company (at entry)'!$1:$1048576,4,FALSE),"")="","Mandatory: Tab 4",IFERROR(VLOOKUP($A71, '4. Company (at entry)'!$1:$1048576,4,FALSE),"")), "")</f>
        <v/>
      </c>
      <c r="BR71" s="17" t="str">
        <f>IF($A71&lt;&gt;"",IF(IFERROR(VLOOKUP($A71, '4. Company (at entry)'!$1:$1048576,5,FALSE),"")="","Mandatory: Tab 4",IFERROR(VLOOKUP($A71, '4. Company (at entry)'!$1:$1048576,5,FALSE),"")), "")</f>
        <v/>
      </c>
      <c r="BS71" s="17" t="str">
        <f>IF($A71&lt;&gt;"",IF(IFERROR(VLOOKUP($A71, '4. Company (at entry)'!$1:$1048576,6,FALSE),"")="","Mandatory: Tab 4",IFERROR(VLOOKUP($A71, '4. Company (at entry)'!$1:$1048576,6,FALSE),"")), "")</f>
        <v/>
      </c>
      <c r="BT71" s="17" t="str">
        <f>IF($A71&lt;&gt;"",IF(IFERROR(VLOOKUP($A71, '4. Company (at entry)'!$1:$1048576,7,FALSE),"")="","Mandatory: Tab 4",IFERROR(VLOOKUP($A71, '4. Company (at entry)'!$1:$1048576,7,FALSE),"")), "")</f>
        <v/>
      </c>
      <c r="BU71" s="17" t="str">
        <f>IF($A71&lt;&gt;"",IF(IFERROR(VLOOKUP($A71, '4. Company (at entry)'!$1:$1048576,8,FALSE),"")="","Mandatory: Tab 4",IFERROR(VLOOKUP($A71, '4. Company (at entry)'!$1:$1048576,8,FALSE),"")), "")</f>
        <v/>
      </c>
      <c r="BV71" s="17" t="str">
        <f>IF($A71&lt;&gt;"",IF(IFERROR(VLOOKUP($A71, '4. Company (at entry)'!$1:$1048576,9,FALSE),"")="","Mandatory: Tab 4",IFERROR(VLOOKUP($A71, '4. Company (at entry)'!$1:$1048576,9,FALSE),"")), "")</f>
        <v/>
      </c>
      <c r="BW71" s="17" t="str">
        <f>IF($A71&lt;&gt;"",IF(IFERROR(VLOOKUP($A71, '4. Company (at entry)'!$1:$1048576,10,FALSE),"")="","",IFERROR(VLOOKUP($A71, '4. Company (at entry)'!$1:$1048576,10,FALSE),"")), "")</f>
        <v/>
      </c>
      <c r="BX71" s="208" t="str">
        <f>IF($A71&lt;&gt;"",IF(IFERROR(VLOOKUP($A71, '4. Company (at entry)'!$1:$1048576,11,FALSE),"")="","",IFERROR(VLOOKUP($A71, '4. Company (at entry)'!$1:$1048576,11,FALSE),"")), "")</f>
        <v/>
      </c>
      <c r="BY71" s="17" t="str">
        <f>IF($A71&lt;&gt;"",IF(IFERROR(VLOOKUP($A71, '4. Company (at entry)'!$1:$1048576,12,FALSE),"")="","",IFERROR(VLOOKUP($A71, '4. Company (at entry)'!$1:$1048576,12,FALSE),"")), "")</f>
        <v/>
      </c>
      <c r="BZ71" s="360" t="str">
        <f>IF($A71&lt;&gt;"",IF(IFERROR(VLOOKUP($A71, '4. Company (at entry)'!$1:$1048576,13,FALSE),"")="","",IFERROR(VLOOKUP($A71, '4. Company (at entry)'!$1:$1048576,13,FALSE),"")), "")</f>
        <v/>
      </c>
      <c r="CA71" s="17" t="str">
        <f>IF($A71&lt;&gt;"",IF(IFERROR('7. Position (current_at exit)'!F71,"")="", "Mandatory: Tab 7",IFERROR('7. Position (current_at exit)'!F71,"")),"")</f>
        <v/>
      </c>
      <c r="CB71" s="17" t="str">
        <f>IF($D71&lt;&gt;"Pending, Subsequently Closed",IF($A71&lt;&gt;"",IF(IFERROR('7. Position (current_at exit)'!G71,"")="", "Mandatory: Tab 7",IFERROR('7. Position (current_at exit)'!G71,"")),""), IF($A71&lt;&gt;"",IF(IFERROR('7. Position (current_at exit)'!G71,"")="", "",IFERROR('7. Position (current_at exit)'!G71,"")),""))</f>
        <v/>
      </c>
      <c r="CC71" s="17" t="str">
        <f>IF($D71&lt;&gt;"Pending, Subsequently Closed",IF($A71&lt;&gt;"",IF(IFERROR('7. Position (current_at exit)'!H71,"")="", "Mandatory: Tab 7",IFERROR('7. Position (current_at exit)'!H71,"")),""), IF($A71&lt;&gt;"",IF(IFERROR('7. Position (current_at exit)'!H71,"")="", "",IFERROR('7. Position (current_at exit)'!H71,"")),""))</f>
        <v/>
      </c>
      <c r="CD71" s="17" t="str">
        <f>IF($D71&lt;&gt;"Pending, Subsequently Closed",IF($A71&lt;&gt;"",IF(IFERROR('7. Position (current_at exit)'!I71,"")="", "Mandatory: Tab 7",IFERROR('7. Position (current_at exit)'!I71,"")),""), IF($A71&lt;&gt;"",IF(IFERROR('7. Position (current_at exit)'!I71,"")="", "",IFERROR('7. Position (current_at exit)'!I71,"")),""))</f>
        <v/>
      </c>
      <c r="CE71" s="17" t="str">
        <f>IF($D71&lt;&gt;"Pending, Subsequently Closed",IF($A71&lt;&gt;"",IF(IFERROR('7. Position (current_at exit)'!J71,"")="", "Mandatory: Tab 7",IFERROR('7. Position (current_at exit)'!J71,"")),""), IF($A71&lt;&gt;"",IF(IFERROR('7. Position (current_at exit)'!J71,"")="", "",IFERROR('7. Position (current_at exit)'!J71,"")),""))</f>
        <v/>
      </c>
      <c r="CF71" s="208" t="str">
        <f>IF($D71&lt;&gt;"Pending, Subsequently Closed",IF($A71&lt;&gt;"",IF(IFERROR('7. Position (current_at exit)'!K71,"")="", "Mandatory: Tab 7",IFERROR('7. Position (current_at exit)'!K71,"")),""), IF($A71&lt;&gt;"",IF(IFERROR('7. Position (current_at exit)'!K71,"")="", "",IFERROR('7. Position (current_at exit)'!K71,"")),""))</f>
        <v/>
      </c>
      <c r="CG71" s="186" t="str">
        <f>IF($D71&lt;&gt;"Pending, Subsequently Closed",IF($A71&lt;&gt;"",IF(IFERROR('7. Position (current_at exit)'!L71,"")="", "Mandatory: Tab 7",IFERROR('7. Position (current_at exit)'!L71,"")),""), IF($A71&lt;&gt;"",IF(IFERROR('7. Position (current_at exit)'!L71,"")="", "",IFERROR('7. Position (current_at exit)'!L71,"")),""))</f>
        <v/>
      </c>
      <c r="CH71" s="186" t="str">
        <f>IF($D71&lt;&gt;"Pending, Subsequently Closed",IF($A71&lt;&gt;"",IF(IFERROR('7. Position (current_at exit)'!M71,"")="", "Mandatory: Tab 7",IFERROR('7. Position (current_at exit)'!M71,"")),""), IF($A71&lt;&gt;"",IF(IFERROR('7. Position (current_at exit)'!M71,"")="", "",IFERROR('7. Position (current_at exit)'!M71,"")),""))</f>
        <v/>
      </c>
      <c r="CI71" s="186" t="str">
        <f>IF($D71&lt;&gt;"Pending, Subsequently Closed",IF($A71&lt;&gt;"",IF(IFERROR('7. Position (current_at exit)'!N71,"")="", "Mandatory: Tab 7",IFERROR('7. Position (current_at exit)'!N71,"")),""), IF($A71&lt;&gt;"",IF(IFERROR('7. Position (current_at exit)'!N71,"")="", "",IFERROR('7. Position (current_at exit)'!N71,"")),""))</f>
        <v/>
      </c>
      <c r="CJ71" s="408" t="str">
        <f>IF($D71&lt;&gt;"Pending, Subsequently Closed",IF($A71&lt;&gt;"",IF(IFERROR('7. Position (current_at exit)'!O71,"")="", "Mandatory: Tab 7",IFERROR('7. Position (current_at exit)'!O71,"")),""), IF($A71&lt;&gt;"",IF(IFERROR('7. Position (current_at exit)'!O71,"")="", "",IFERROR('7. Position (current_at exit)'!O71,"")),""))</f>
        <v/>
      </c>
      <c r="CK71" s="408" t="str">
        <f>IF($D71&lt;&gt;"Pending, Subsequently Closed",IF($A71&lt;&gt;"",IF(IFERROR('7. Position (current_at exit)'!P71,"")="", "Mandatory: Tab 7",IFERROR('7. Position (current_at exit)'!P71,"")),""), IF($A71&lt;&gt;"",IF(IFERROR('7. Position (current_at exit)'!P71,"")="", "",IFERROR('7. Position (current_at exit)'!P71,"")),""))</f>
        <v/>
      </c>
      <c r="CL71" s="360" t="str">
        <f>IF($A71&lt;&gt;"",IF(IFERROR('7. Position (current_at exit)'!Q71,"")="", "",IFERROR('7. Position (current_at exit)'!Q71,"")),"")</f>
        <v/>
      </c>
      <c r="CM71" s="18" t="str">
        <f>IF($F71&lt;&gt;"Debt",IF($A71&lt;&gt;"",IF(IFERROR('7. Position (current_at exit)'!R71,"")="", "Mandatory: Tab 7",IFERROR('7. Position (current_at exit)'!R71,"")),""), IF($A71&lt;&gt;"",IF(IFERROR('7. Position (current_at exit)'!R71,"")="", "",IFERROR('7. Position (current_at exit)'!R71,"")),""))</f>
        <v/>
      </c>
      <c r="CN71" s="18" t="str">
        <f>IF($F71&lt;&gt;"Debt",IF($A71&lt;&gt;"",IF(IFERROR('7. Position (current_at exit)'!S71,"")="", "Mandatory: Tab 7",IFERROR('7. Position (current_at exit)'!S71,"")),""), IF($A71&lt;&gt;"",IF(IFERROR('7. Position (current_at exit)'!S71,"")="", "",IFERROR('7. Position (current_at exit)'!S71,"")),""))</f>
        <v/>
      </c>
      <c r="CO71" s="17" t="str">
        <f>IF($F71&lt;&gt;"Debt",IF($A71&lt;&gt;"",IF(IFERROR('7. Position (current_at exit)'!T71,"")="", "Mandatory: Tab 7",IFERROR('7. Position (current_at exit)'!T71,"")),""), IF($A71&lt;&gt;"",IF(IFERROR('7. Position (current_at exit)'!T71,"")="", "",IFERROR('7. Position (current_at exit)'!T71,"")),""))</f>
        <v/>
      </c>
      <c r="CP71" s="17" t="str">
        <f>IF($A71&lt;&gt;"",IF(IFERROR('7. Position (current_at exit)'!U71,"")="", "Mandatory: Tab 7",IFERROR('7. Position (current_at exit)'!U71,"")),"")</f>
        <v/>
      </c>
      <c r="CQ71" s="17" t="str">
        <f>IF($F71&lt;&gt;"Debt",IF($A71&lt;&gt;"",IF(IFERROR('7. Position (current_at exit)'!V71,"")="", "Mandatory: Tab 7",IFERROR('7. Position (current_at exit)'!V71,"")),""), IF($A71&lt;&gt;"",IF(IFERROR('7. Position (current_at exit)'!V71,"")="", "",IFERROR('7. Position (current_at exit)'!V71,"")),""))</f>
        <v/>
      </c>
      <c r="CR71" s="16" t="str">
        <f>IF($F71&lt;&gt;"Debt",IF($A71&lt;&gt;"",IF(IFERROR('7. Position (current_at exit)'!W71,"")="", "",IFERROR('7. Position (current_at exit)'!W71,"")),""), IF($A71&lt;&gt;"",IF(IFERROR('7. Position (current_at exit)'!W71,"")="", "",IFERROR('7. Position (current_at exit)'!W71,"")),""))</f>
        <v/>
      </c>
      <c r="CS71" s="80" t="str">
        <f>IF($A71&lt;&gt;"",IF(IFERROR('7. Position (current_at exit)'!X71,"")="", "",IFERROR('7. Position (current_at exit)'!X71,"")),"")</f>
        <v/>
      </c>
      <c r="CT71" s="360" t="str">
        <f>IF($A71&lt;&gt;"",IF(IFERROR('7. Position (current_at exit)'!Y71,"")="", "",IFERROR('7. Position (current_at exit)'!Y71,"")),"")</f>
        <v/>
      </c>
      <c r="CU71" s="159" t="str">
        <f>IF(OR($D71="Fully Exited, No Escrow", $D71="Fully Exited, Escrow Pending", $D71="Fully Exited, Subsequently Closed"), IF($A71&lt;&gt;"",IF(IFERROR('7. Position (current_at exit)'!Z71,"")="", "Mandatory: Tab 7",IFERROR('7. Position (current_at exit)'!Z71,"")),""), IF($A71&lt;&gt;"",IF(IFERROR('7. Position (current_at exit)'!Z71,"")="", "",IFERROR('7. Position (current_at exit)'!Z71,"")),""))</f>
        <v/>
      </c>
      <c r="CV71" s="159" t="str">
        <f>IF(OR($D71="Fully Exited, No Escrow", $D71="Fully Exited, Escrow Pending", $D71="Fully Exited, Subsequently Closed"), IF($A71&lt;&gt;"",IF(IFERROR('7. Position (current_at exit)'!AA71,"")="", "Mandatory: Tab 7",IFERROR('7. Position (current_at exit)'!AA71,"")),""), IF($A71&lt;&gt;"",IF(IFERROR('7. Position (current_at exit)'!AA71,"")="", "",IFERROR('7. Position (current_at exit)'!AA71,"")),""))</f>
        <v/>
      </c>
      <c r="CW71" s="16" t="str">
        <f>IF($D71="Fully Exited",IF($A71&lt;&gt;"",IF(IFERROR('7. Position (current_at exit)'!AB71,"")="", "",IFERROR('7. Position (current_at exit)'!AB71,"")),""), IF($A71&lt;&gt;"",IF(IFERROR('7. Position (current_at exit)'!AB71,"")="", "",IFERROR('7. Position (current_at exit)'!AB71,"")),""))</f>
        <v/>
      </c>
      <c r="CX71" s="360" t="str">
        <f>IF($A71&lt;&gt;"",IF(IFERROR('7. Position (current_at exit)'!AC71,"")="", "",IFERROR('7. Position (current_at exit)'!AC71,"")),"")</f>
        <v/>
      </c>
      <c r="CY71" s="16" t="str">
        <f>IF($D71&lt;&gt;"Pending, Subsequently Closed",IF($A71&lt;&gt;"",IF(IFERROR('7. Position (current_at exit)'!AD71,"")="", "Mandatory: Tab 7",IFERROR('7. Position (current_at exit)'!AD71,"")),""), IF($A71&lt;&gt;"",IF(IFERROR('7. Position (current_at exit)'!AD71,"")="", "",IFERROR('7. Position (current_at exit)'!AD71,"")),""))</f>
        <v/>
      </c>
      <c r="CZ71" s="187" t="str">
        <f>IF($A71&lt;&gt;"",IF(IFERROR('7. Position (current_at exit)'!AE71,"")="", "",IFERROR('7. Position (current_at exit)'!AE71,"")),"")</f>
        <v/>
      </c>
      <c r="DA71" s="76" t="str">
        <f>IF($A71&lt;&gt;"",IF(IFERROR('7. Position (current_at exit)'!AF71,"")="", "",IFERROR('7. Position (current_at exit)'!AF71,"")),"")</f>
        <v/>
      </c>
      <c r="DB71" s="239" t="str">
        <f>IF($A71&lt;&gt;"",IF(IFERROR('7. Position (current_at exit)'!AG71,"")="", "",IFERROR('7. Position (current_at exit)'!AG71,"")),"")</f>
        <v/>
      </c>
      <c r="DC71" s="165" t="str">
        <f>IF($A71&lt;&gt;"",IF(IFERROR('7. Position (current_at exit)'!AH71,"")="", "",IFERROR('7. Position (current_at exit)'!AH71,"")),"")</f>
        <v/>
      </c>
      <c r="DD71" s="165" t="str">
        <f>IF($A71&lt;&gt;"",IF(IFERROR('7. Position (current_at exit)'!AI71,"")="", "",IFERROR('7. Position (current_at exit)'!AI71,"")),"")</f>
        <v/>
      </c>
      <c r="DE71" s="360" t="str">
        <f>IF($A71&lt;&gt;"",IF(IFERROR('7. Position (current_at exit)'!AJ71,"")="", "",IFERROR('7. Position (current_at exit)'!AJ71,"")),"")</f>
        <v/>
      </c>
      <c r="DF71" s="16" t="str">
        <f>IF($A71&lt;&gt;"",IF(IFERROR('7. Position (current_at exit)'!AK71,"")="", "",IFERROR('7. Position (current_at exit)'!AK71,"")),"")</f>
        <v/>
      </c>
      <c r="DG71" s="187" t="str">
        <f>IF($A71&lt;&gt;"",IF(IFERROR('7. Position (current_at exit)'!AL71,"")="", "",IFERROR('7. Position (current_at exit)'!AL71,"")),"")</f>
        <v/>
      </c>
      <c r="DH71" s="76" t="str">
        <f>IF($A71&lt;&gt;"",IF(IFERROR('7. Position (current_at exit)'!AM71,"")="", "",IFERROR('7. Position (current_at exit)'!AM71,"")),"")</f>
        <v/>
      </c>
      <c r="DI71" s="239" t="str">
        <f>IF($A71&lt;&gt;"",IF(IFERROR('7. Position (current_at exit)'!AN71,"")="", "",IFERROR('7. Position (current_at exit)'!AN71,"")),"")</f>
        <v/>
      </c>
      <c r="DJ71" s="165" t="str">
        <f>IF($A71&lt;&gt;"",IF(IFERROR('7. Position (current_at exit)'!AO71,"")="", "",IFERROR('7. Position (current_at exit)'!AO71,"")),"")</f>
        <v/>
      </c>
      <c r="DK71" s="165" t="str">
        <f>IF($A71&lt;&gt;"",IF(IFERROR('7. Position (current_at exit)'!AP71,"")="", "",IFERROR('7. Position (current_at exit)'!AP71,"")),"")</f>
        <v/>
      </c>
      <c r="DL71" s="360" t="str">
        <f>IF($A71&lt;&gt;"",IF(IFERROR('7. Position (current_at exit)'!AQ71,"")="", "",IFERROR('7. Position (current_at exit)'!AQ71,"")),"")</f>
        <v/>
      </c>
      <c r="DM71" s="17" t="str">
        <f>IF(OR($F71="Equity - Publicly Traded", $F71="Equity - Private"), IF($A71&lt;&gt;"",IF(IFERROR('6. Position (at entry)'!N71,"")="", "Mandatory: Tab 6",IFERROR('6. Position (at entry)'!N71,"")),""), IF($A71&lt;&gt;"",IF(IFERROR('6. Position (at entry)'!N71,"")="", "",IFERROR('6. Position (at entry)'!N71,"")),""))</f>
        <v/>
      </c>
      <c r="DN71" s="17" t="str">
        <f>IF(OR($F71="Equity - Publicly Traded", $F71="Equity - Private"), IF($A71&lt;&gt;"",IF(IFERROR('6. Position (at entry)'!O71,"")="", "Mandatory: Tab 6",IFERROR('6. Position (at entry)'!O71,"")),""), IF($A71&lt;&gt;"",IF(IFERROR('6. Position (at entry)'!O71,"")="", "",IFERROR('6. Position (at entry)'!O71,"")),""))</f>
        <v/>
      </c>
      <c r="DO71" s="17" t="str">
        <f>IF(OR($F71="Equity - Publicly Traded", $F71="Equity - Private"), IF($A71&lt;&gt;"",IF(IFERROR('6. Position (at entry)'!P71,"")="", "Mandatory: Tab 6",IFERROR('6. Position (at entry)'!P71,"")),""), IF($A71&lt;&gt;"",IF(IFERROR('6. Position (at entry)'!P71,"")="", "",IFERROR('6. Position (at entry)'!P71,"")),""))</f>
        <v/>
      </c>
      <c r="DP71" s="17" t="str">
        <f>IF(OR($F71="Equity - Publicly Traded", $F71="Equity - Private"), IF($A71&lt;&gt;"",IF(IFERROR('6. Position (at entry)'!Q71,"")="", "Mandatory: Tab 6",IFERROR('6. Position (at entry)'!Q71,"")),""), IF($A71&lt;&gt;"",IF(IFERROR('6. Position (at entry)'!Q71,"")="", "",IFERROR('6. Position (at entry)'!Q71,"")),""))</f>
        <v/>
      </c>
      <c r="DQ71" s="18" t="str">
        <f>IF(OR($F71="Equity - Publicly Traded", $F71="Equity - Private"), IF($A71&lt;&gt;"",IF(IFERROR('6. Position (at entry)'!R71,"")="", "Mandatory: Tab 6",IFERROR('6. Position (at entry)'!R71,"")),""), IF($A71&lt;&gt;"",IF(IFERROR('6. Position (at entry)'!R71,"")="", "",IFERROR('6. Position (at entry)'!R71,"")),""))</f>
        <v/>
      </c>
      <c r="DR71" s="18" t="str">
        <f>IF(OR($F71="Equity - Publicly Traded", $F71="Equity - Private"), IF($A71&lt;&gt;"",IF(IFERROR('6. Position (at entry)'!S71,"")="", "Mandatory: Tab 6",IFERROR('6. Position (at entry)'!S71,"")),""), IF($A71&lt;&gt;"",IF(IFERROR('6. Position (at entry)'!S71,"")="", "",IFERROR('6. Position (at entry)'!S71,"")),""))</f>
        <v/>
      </c>
      <c r="DS71" s="17" t="str">
        <f>IF(OR($F71="Equity - Publicly Traded", $F71="Equity - Private"), IF($A71&lt;&gt;"",IF(IFERROR('6. Position (at entry)'!T71,"")="", "Mandatory: Tab 6",IFERROR('6. Position (at entry)'!T71,"")),""), IF($A71&lt;&gt;"",IF(IFERROR('6. Position (at entry)'!T71,"")="", "",IFERROR('6. Position (at entry)'!T71,"")),""))</f>
        <v/>
      </c>
      <c r="DT71" s="16" t="str">
        <f>IF(OR($F71="Equity - Publicly Traded", $F71="Equity - Private"), IF($A71&lt;&gt;"",IF(IFERROR('6. Position (at entry)'!U71,"")="", "Mandatory: Tab 6",IFERROR('6. Position (at entry)'!U71,"")),""), IF($A71&lt;&gt;"",IF(IFERROR('6. Position (at entry)'!U71,"")="", "",IFERROR('6. Position (at entry)'!U71,"")),""))</f>
        <v/>
      </c>
      <c r="DU71" s="16" t="str">
        <f>IF(OR($F71="Equity - Publicly Traded", $F71="Equity - Private"), IF($A71&lt;&gt;"",IF(IFERROR('6. Position (at entry)'!V71,"")="", "",IFERROR('6. Position (at entry)'!V71,"")),""), IF($A71&lt;&gt;"",IF(IFERROR('6. Position (at entry)'!V71,"")="", "",IFERROR('6. Position (at entry)'!V71,"")),""))</f>
        <v/>
      </c>
      <c r="DV71" s="239" t="str">
        <f>IF(OR($F71="Equity - Publicly Traded", $F71="Equity - Private"), IF($A71&lt;&gt;"",IF(IFERROR('6. Position (at entry)'!W71,"")="", "",IFERROR('6. Position (at entry)'!W71,"")),""), IF($A71&lt;&gt;"",IF(IFERROR('6. Position (at entry)'!W71,"")="", "",IFERROR('6. Position (at entry)'!W71,"")),""))</f>
        <v/>
      </c>
      <c r="DW71" s="239" t="str">
        <f>IF(OR($F71="Equity - Publicly Traded", $F71="Equity - Private"), IF($A71&lt;&gt;"",IF(IFERROR('6. Position (at entry)'!X71,"")="", "",IFERROR('6. Position (at entry)'!X71,"")),""), IF($A71&lt;&gt;"",IF(IFERROR('6. Position (at entry)'!X71,"")="", "",IFERROR('6. Position (at entry)'!X71,"")),""))</f>
        <v/>
      </c>
      <c r="DX71" s="239" t="str">
        <f>IF(OR($F71="Equity - Publicly Traded", $F71="Equity - Private"), IF($A71&lt;&gt;"",IF(IFERROR('6. Position (at entry)'!Y71,"")="", "",IFERROR('6. Position (at entry)'!Y71,"")),""), IF($A71&lt;&gt;"",IF(IFERROR('6. Position (at entry)'!Y71,"")="", "",IFERROR('6. Position (at entry)'!Y71,"")),""))</f>
        <v/>
      </c>
      <c r="DY71" s="360" t="str">
        <f>IF($A71&lt;&gt;"",IF(IFERROR('6. Position (at entry)'!Z71,"")="", "",IFERROR('6. Position (at entry)'!Z71,"")),"")</f>
        <v/>
      </c>
      <c r="DZ71" s="76" t="str">
        <f>IF($A71&lt;&gt;"",IF(IFERROR('6. Position (at entry)'!AA71,"")="", "",IFERROR('6. Position (at entry)'!AA71,"")),"")</f>
        <v/>
      </c>
      <c r="EA71" s="76" t="str">
        <f>IF($A71&lt;&gt;"",IF(IFERROR('6. Position (at entry)'!AB71,"")="", "",IFERROR('6. Position (at entry)'!AB71,"")),"")</f>
        <v/>
      </c>
      <c r="EB71" s="78" t="str">
        <f>IF($A71&lt;&gt;"",IF(IFERROR('6. Position (at entry)'!AC71,"")="", "",IFERROR('6. Position (at entry)'!AC71,"")),"")</f>
        <v/>
      </c>
      <c r="EC71" s="78" t="str">
        <f>IF($A71&lt;&gt;"",IF(IFERROR('6. Position (at entry)'!AD71,"")="", "",IFERROR('6. Position (at entry)'!AD71,"")),"")</f>
        <v/>
      </c>
      <c r="ED71" s="226" t="str">
        <f>IF($A71&lt;&gt;"",IF(IFERROR('6. Position (at entry)'!AE71,"")="", "",IFERROR('6. Position (at entry)'!AE71,"")),"")</f>
        <v/>
      </c>
      <c r="EE71" s="80" t="str">
        <f>IF($A71&lt;&gt;"",IF(IFERROR('6. Position (at entry)'!AF71,"")="", "",IFERROR('6. Position (at entry)'!AF71,"")),"")</f>
        <v/>
      </c>
      <c r="EF71" s="80" t="str">
        <f>IF($A71&lt;&gt;"",IF(IFERROR('6. Position (at entry)'!AG71,"")="", "",IFERROR('6. Position (at entry)'!AG71,"")),"")</f>
        <v/>
      </c>
      <c r="EG71" s="80" t="str">
        <f>IF($A71&lt;&gt;"",IF(IFERROR('6. Position (at entry)'!AH71,"")="", "",IFERROR('6. Position (at entry)'!AH71,"")),"")</f>
        <v/>
      </c>
      <c r="EH71" s="360" t="str">
        <f>IF($A71&lt;&gt;"",IF(IFERROR('6. Position (at entry)'!AI71,"")="", "",IFERROR('6. Position (at entry)'!AI71,"")),"")</f>
        <v/>
      </c>
    </row>
    <row r="72" spans="1:138" ht="15" customHeight="1" x14ac:dyDescent="0.2">
      <c r="A72" s="16" t="str">
        <f>IF(ISBLANK('6. Position (at entry)'!A72), "", '6. Position (at entry)'!A72)</f>
        <v/>
      </c>
      <c r="B72" s="347" t="str">
        <f>IF($A72&lt;&gt;"",IF(IFERROR('6. Position (at entry)'!B72,"")="", "Mandatory: Tab 6",IFERROR('6. Position (at entry)'!B72,"")),"")</f>
        <v/>
      </c>
      <c r="C72" s="16" t="str">
        <f>IF($A72&lt;&gt;"",IF(IFERROR(VLOOKUP($A72, '4. Company (at entry)'!$1:$1048576,2,FALSE),"")="","Mandatory: Tab 4",IFERROR(VLOOKUP($A72, '4. Company (at entry)'!$1:$1048576,2,FALSE),"")), "")</f>
        <v/>
      </c>
      <c r="D72" s="16" t="str">
        <f>IF($A72&lt;&gt;"",IF(IFERROR('7. Position (current_at exit)'!D72,"")="", "Mandatory: Tab 7",IFERROR('7. Position (current_at exit)'!D72,"")),"")</f>
        <v/>
      </c>
      <c r="E72" s="16" t="str">
        <f>IF($A72&lt;&gt;"",IF(IFERROR('7. Position (current_at exit)'!E72,"")="", "Mandatory: Tab 7",IFERROR('7. Position (current_at exit)'!E72,"")),"")</f>
        <v/>
      </c>
      <c r="F72" s="16" t="str">
        <f>IF($A72&lt;&gt;"",IF(IFERROR('6. Position (at entry)'!D72,"")="", "Mandatory: Tab 6",IFERROR('6. Position (at entry)'!D72,"")),"")</f>
        <v/>
      </c>
      <c r="G72" s="16" t="str">
        <f>IF($A72&lt;&gt;"",IF(IFERROR('6. Position (at entry)'!E72,"")="", "Mandatory: Tab 6",IFERROR('6. Position (at entry)'!E72,"")),"")</f>
        <v/>
      </c>
      <c r="H72" s="16" t="str">
        <f>IF($A72&lt;&gt;"",IF(IFERROR('6. Position (at entry)'!F72,"")="", "Mandatory: Tab 6",IFERROR('6. Position (at entry)'!F72,"")),"")</f>
        <v/>
      </c>
      <c r="I72" s="16" t="str">
        <f>IF($A72&lt;&gt;"",IF(IFERROR('6. Position (at entry)'!G72,"")="", "Mandatory: Tab 6",IFERROR('6. Position (at entry)'!G72,"")),"")</f>
        <v/>
      </c>
      <c r="J72" s="16" t="str">
        <f>IF($A72&lt;&gt;"",IF(IFERROR('6. Position (at entry)'!H72,"")="", "Mandatory: Tab 6",IFERROR('6. Position (at entry)'!H72,"")),"")</f>
        <v/>
      </c>
      <c r="K72" s="159" t="str">
        <f>IF($A72&lt;&gt;"",IF(IFERROR('6. Position (at entry)'!I72,"")="", "Mandatory: Tab 6",IFERROR('6. Position (at entry)'!I72,"")),"")</f>
        <v/>
      </c>
      <c r="L72" s="16" t="str">
        <f>IF($A72&lt;&gt;"",IF(IFERROR('6. Position (at entry)'!J72,"")="", "Mandatory: Tab 6",IFERROR('6. Position (at entry)'!J72,"")),"")</f>
        <v/>
      </c>
      <c r="M72" s="16" t="str">
        <f>IF($A72&lt;&gt;"",IF(IFERROR('6. Position (at entry)'!K72,"")="", "Mandatory: Tab 6",IFERROR('6. Position (at entry)'!K72,"")),"")</f>
        <v/>
      </c>
      <c r="N72" s="16" t="str">
        <f>IF($A72&lt;&gt;"",IF(IFERROR('6. Position (at entry)'!L72,"")="", "",IFERROR('6. Position (at entry)'!L72,"")),"")</f>
        <v/>
      </c>
      <c r="O72" s="360" t="str">
        <f>IF($A72&lt;&gt;"",IF(IFERROR('6. Position (at entry)'!M72,"")="", "",IFERROR('6. Position (at entry)'!M72,"")),"")</f>
        <v/>
      </c>
      <c r="P72" s="16" t="str">
        <f>IF($A72&lt;&gt;"",IF(IFERROR(VLOOKUP($A72,'5. Company (current_at exit)'!$1:$1048576,3,FALSE),"")="","",IFERROR(VLOOKUP($A72,'5. Company (current_at exit)'!$1:$1048576,3,FALSE),"")), "")</f>
        <v/>
      </c>
      <c r="Q72" s="16" t="str">
        <f>IF($A72&lt;&gt;"",IF(IFERROR(VLOOKUP($A72,'5. Company (current_at exit)'!$1:$1048576,4,FALSE),"")="","",IFERROR(VLOOKUP($A72,'5. Company (current_at exit)'!$1:$1048576,4,FALSE),"")), "")</f>
        <v/>
      </c>
      <c r="R72" s="16" t="str">
        <f>IF($A72&lt;&gt;"",IF(IFERROR(VLOOKUP($A72,'5. Company (current_at exit)'!$1:$1048576,5,FALSE),"")="","",IFERROR(VLOOKUP($A72,'5. Company (current_at exit)'!$1:$1048576,5,FALSE),"")), "")</f>
        <v/>
      </c>
      <c r="S72" s="16" t="str">
        <f>IF($A72&lt;&gt;"",IF(IFERROR(VLOOKUP($A72,'5. Company (current_at exit)'!$1:$1048576,6,FALSE),"")="","",IFERROR(VLOOKUP($A72,'5. Company (current_at exit)'!$1:$1048576,6,FALSE),"")), "")</f>
        <v/>
      </c>
      <c r="T72" s="16" t="str">
        <f>IF($A72&lt;&gt;"",IF(IFERROR(VLOOKUP($A72,'5. Company (current_at exit)'!$1:$1048576,7,FALSE),"")="","Mandatory: Tab 5",IFERROR(VLOOKUP($A72,'5. Company (current_at exit)'!$1:$1048576,7,FALSE),"")), "")</f>
        <v/>
      </c>
      <c r="U72" s="72" t="str">
        <f>IF($A72&lt;&gt;"",IF(IFERROR(VLOOKUP($A72,'5. Company (current_at exit)'!$1:$1048576,8,FALSE),"")="","Mandatory: Tab 5",IFERROR(VLOOKUP($A72,'5. Company (current_at exit)'!$1:$1048576,8,FALSE),"")), "")</f>
        <v/>
      </c>
      <c r="V72" s="16" t="str">
        <f>IF($A72&lt;&gt;"",IF(IFERROR(VLOOKUP($A72,'5. Company (current_at exit)'!$1:$1048576,9,FALSE),"")="","",IFERROR(VLOOKUP($A72,'5. Company (current_at exit)'!$1:$1048576,9,FALSE),"")), "")</f>
        <v/>
      </c>
      <c r="W72" s="16" t="str">
        <f>IF($A72&lt;&gt;"",IF(IFERROR(VLOOKUP($A72,'5. Company (current_at exit)'!$1:$1048576,10,FALSE),"")="","Mandatory: Tab 5",IFERROR(VLOOKUP($A72,'5. Company (current_at exit)'!$1:$1048576,10,FALSE),"")), "")</f>
        <v/>
      </c>
      <c r="X72" s="73" t="str">
        <f>IF($A72&lt;&gt;"",IF(IFERROR(VLOOKUP($A72,'5. Company (current_at exit)'!$1:$1048576,11,FALSE),"")="","Mandatory: Tab 5",IFERROR(VLOOKUP($A72,'5. Company (current_at exit)'!$1:$1048576,11,FALSE),"")), "")</f>
        <v/>
      </c>
      <c r="Y72" s="73" t="str">
        <f>IF($A72&lt;&gt;"",IF(IFERROR(VLOOKUP($A72,'5. Company (current_at exit)'!$1:$1048576,12,FALSE),"")="","",IFERROR(VLOOKUP($A72,'5. Company (current_at exit)'!$1:$1048576,12,FALSE),"")), "")</f>
        <v/>
      </c>
      <c r="Z72" s="73" t="str">
        <f>IF($A72&lt;&gt;"",IF(IFERROR(VLOOKUP($A72,'5. Company (current_at exit)'!$1:$1048576,13,FALSE),"")="","",IFERROR(VLOOKUP($A72,'5. Company (current_at exit)'!$1:$1048576,13,FALSE),"")), "")</f>
        <v/>
      </c>
      <c r="AA72" s="16" t="str">
        <f>IF($A72&lt;&gt;"",IF(IFERROR(VLOOKUP($A72,'5. Company (current_at exit)'!$1:$1048576,14,FALSE),"")="","Mandatory: Tab 5",IFERROR(VLOOKUP($A72,'5. Company (current_at exit)'!$1:$1048576,14,FALSE),"")), "")</f>
        <v/>
      </c>
      <c r="AB72" s="16" t="str">
        <f>IF($A72&lt;&gt;"",IF(IFERROR(VLOOKUP($A72,'5. Company (current_at exit)'!$1:$1048576,15,FALSE),"")="","Mandatory: Tab 5",IFERROR(VLOOKUP($A72,'5. Company (current_at exit)'!$1:$1048576,15,FALSE),"")), "")</f>
        <v/>
      </c>
      <c r="AC72" s="76" t="str">
        <f>IF($A72&lt;&gt;"",IF(IFERROR(VLOOKUP($A72,'5. Company (current_at exit)'!$1:$1048576,16,FALSE),"")="","",IFERROR(VLOOKUP($A72,'5. Company (current_at exit)'!$1:$1048576,16,FALSE),"")), "")</f>
        <v/>
      </c>
      <c r="AD72" s="16" t="str">
        <f>IF($A72&lt;&gt;"",IF(IFERROR(VLOOKUP($A72,'5. Company (current_at exit)'!$1:$1048576,17,FALSE),"")="","",IFERROR(VLOOKUP($A72,'5. Company (current_at exit)'!$1:$1048576,17,FALSE),"")), "")</f>
        <v/>
      </c>
      <c r="AE72" s="401" t="str">
        <f>IF($A72&lt;&gt;"",IF(IFERROR(VLOOKUP($A72,'5. Company (current_at exit)'!$1:$1048576,18,FALSE),"")="","",IFERROR(VLOOKUP($A72,'5. Company (current_at exit)'!$1:$1048576,18,FALSE),"")), "")</f>
        <v/>
      </c>
      <c r="AF72" s="16" t="str">
        <f>IF($A72&lt;&gt;"",IF(IFERROR(VLOOKUP($A72,'5. Company (current_at exit)'!$1:$1048576,19,FALSE),"")="","Mandatory: Tab 5",IFERROR(VLOOKUP($A72,'5. Company (current_at exit)'!$1:$1048576,19,FALSE),"")), "")</f>
        <v/>
      </c>
      <c r="AG72" s="159" t="str">
        <f>IF($AF72="Yes",IF($A72&lt;&gt;"",IF(IFERROR(VLOOKUP($A72,'5. Company (current_at exit)'!$1:$1048576,20,FALSE),"")="","Mandatory: Tab 5",IFERROR(VLOOKUP($A72,'5. Company (current_at exit)'!$1:$1048576,20,FALSE),"")), ""),IF($A72&lt;&gt;"",IF(IFERROR(VLOOKUP($A72,'5. Company (current_at exit)'!$1:$1048576,20,FALSE),"")="","",IFERROR(VLOOKUP($A72,'5. Company (current_at exit)'!$1:$1048576,20,FALSE),"")), ""))</f>
        <v/>
      </c>
      <c r="AH72" s="159" t="str">
        <f>IF($AF72="Yes",IF($A72&lt;&gt;"",IF(IFERROR(VLOOKUP($A72,'5. Company (current_at exit)'!$1:$1048576,21,FALSE),"")="","Mandatory: Tab 5",IFERROR(VLOOKUP($A72,'5. Company (current_at exit)'!$1:$1048576,21,FALSE),"")), ""),IF($A72&lt;&gt;"",IF(IFERROR(VLOOKUP($A72,'5. Company (current_at exit)'!$1:$1048576,21,FALSE),"")="","",IFERROR(VLOOKUP($A72,'5. Company (current_at exit)'!$1:$1048576,21,FALSE),"")), ""))</f>
        <v/>
      </c>
      <c r="AI72" s="69" t="str">
        <f>IF($AF72="Yes",IF($A72&lt;&gt;"",IF(IFERROR(VLOOKUP($A72,'5. Company (current_at exit)'!$1:$1048576,22,FALSE),"")="","Mandatory: Tab 5",IFERROR(VLOOKUP($A72,'5. Company (current_at exit)'!$1:$1048576,22,FALSE),"")), ""),IF($A72&lt;&gt;"",IF(IFERROR(VLOOKUP($A72,'5. Company (current_at exit)'!$1:$1048576,22,FALSE),"")="","",IFERROR(VLOOKUP($A72,'5. Company (current_at exit)'!$1:$1048576,22,FALSE),"")), ""))</f>
        <v/>
      </c>
      <c r="AJ72" s="69" t="str">
        <f>IF($AF72="Yes",IF($A72&lt;&gt;"",IF(IFERROR(VLOOKUP($A72,'5. Company (current_at exit)'!$1:$1048576,23,FALSE),"")="","Mandatory: Tab 5",IFERROR(VLOOKUP($A72,'5. Company (current_at exit)'!$1:$1048576,23,FALSE),"")), ""),IF($A72&lt;&gt;"",IF(IFERROR(VLOOKUP($A72,'5. Company (current_at exit)'!$1:$1048576,23,FALSE),"")="","",IFERROR(VLOOKUP($A72,'5. Company (current_at exit)'!$1:$1048576,23,FALSE),"")), ""))</f>
        <v/>
      </c>
      <c r="AK72" s="159" t="str">
        <f>IF($AF72="Yes",IF($A72&lt;&gt;"",IF(IFERROR(VLOOKUP($A72,'5. Company (current_at exit)'!$1:$1048576,24,FALSE),"")="","",IFERROR(VLOOKUP($A72,'5. Company (current_at exit)'!$1:$1048576,24,FALSE),"")), ""),IF($A72&lt;&gt;"",IF(IFERROR(VLOOKUP($A72,'5. Company (current_at exit)'!$1:$1048576,24,FALSE),"")="","",IFERROR(VLOOKUP($A72,'5. Company (current_at exit)'!$1:$1048576,24,FALSE),"")), ""))</f>
        <v/>
      </c>
      <c r="AL72" s="403" t="str">
        <f>IF($A72&lt;&gt;"",IF(IFERROR(VLOOKUP($A72,'5. Company (current_at exit)'!$1:$1048576,25,FALSE),"")="","",IFERROR(VLOOKUP($A72,'5. Company (current_at exit)'!$1:$1048576,25,FALSE),"")), "")</f>
        <v/>
      </c>
      <c r="AM72" s="17" t="str">
        <f>IF($A72&lt;&gt;"",IF(IFERROR(VLOOKUP($A72,'5. Company (current_at exit)'!$1:$1048576,26,FALSE),"")="","Mandatory: Tab 5",IFERROR(VLOOKUP($A72,'5. Company (current_at exit)'!$1:$1048576,26,FALSE),"")), "")</f>
        <v/>
      </c>
      <c r="AN72" s="17" t="str">
        <f>IF($A72&lt;&gt;"",IF(IFERROR(VLOOKUP($A72,'5. Company (current_at exit)'!$1:$1048576,27,FALSE),"")="","Mandatory: Tab 5",IFERROR(VLOOKUP($A72,'5. Company (current_at exit)'!$1:$1048576,27,FALSE),"")), "")</f>
        <v/>
      </c>
      <c r="AO72" s="17" t="str">
        <f>IF($A72&lt;&gt;"",IF(IFERROR(VLOOKUP($A72,'5. Company (current_at exit)'!$1:$1048576,28,FALSE),"")="","Mandatory: Tab 5",IFERROR(VLOOKUP($A72,'5. Company (current_at exit)'!$1:$1048576,28,FALSE),"")), "")</f>
        <v/>
      </c>
      <c r="AP72" s="17" t="str">
        <f>IF($A72&lt;&gt;"",IF(IFERROR(VLOOKUP($A72,'5. Company (current_at exit)'!$1:$1048576,29,FALSE),"")="","Mandatory: Tab 5",IFERROR(VLOOKUP($A72,'5. Company (current_at exit)'!$1:$1048576,29,FALSE),"")), "")</f>
        <v/>
      </c>
      <c r="AQ72" s="17" t="str">
        <f>IF($A72&lt;&gt;"",IF(IFERROR(VLOOKUP($A72,'5. Company (current_at exit)'!$1:$1048576,30,FALSE),"")="","Mandatory: Tab 5",IFERROR(VLOOKUP($A72,'5. Company (current_at exit)'!$1:$1048576,30,FALSE),"")), "")</f>
        <v/>
      </c>
      <c r="AR72" s="17" t="str">
        <f>IF($A72&lt;&gt;"",IF(IFERROR(VLOOKUP($A72,'5. Company (current_at exit)'!$1:$1048576,31,FALSE),"")="","Mandatory: Tab 5",IFERROR(VLOOKUP($A72,'5. Company (current_at exit)'!$1:$1048576,31,FALSE),"")), "")</f>
        <v/>
      </c>
      <c r="AS72" s="17" t="str">
        <f>IF($A72&lt;&gt;"",IF(IFERROR(VLOOKUP($A72,'5. Company (current_at exit)'!$1:$1048576,32,FALSE),"")="","Mandatory: Tab 5",IFERROR(VLOOKUP($A72,'5. Company (current_at exit)'!$1:$1048576,32,FALSE),"")), "")</f>
        <v/>
      </c>
      <c r="AT72" s="17" t="str">
        <f>IF($A72&lt;&gt;"",IF(IFERROR(VLOOKUP($A72,'5. Company (current_at exit)'!$1:$1048576,33,FALSE),"")="","Mandatory: Tab 5",IFERROR(VLOOKUP($A72,'5. Company (current_at exit)'!$1:$1048576,33,FALSE),"")), "")</f>
        <v/>
      </c>
      <c r="AU72" s="17" t="str">
        <f>IF($A72&lt;&gt;"",IF(IFERROR(VLOOKUP($A72,'5. Company (current_at exit)'!$1:$1048576,34,FALSE),"")="","",IFERROR(VLOOKUP($A72,'5. Company (current_at exit)'!$1:$1048576,34,FALSE),"")), "")</f>
        <v/>
      </c>
      <c r="AV72" s="241" t="str">
        <f>IF($A72&lt;&gt;"",IF(IFERROR(VLOOKUP($A72,'5. Company (current_at exit)'!$1:$1048576,35,FALSE),"")="","",IFERROR(VLOOKUP($A72,'5. Company (current_at exit)'!$1:$1048576,35,FALSE),"")), "")</f>
        <v/>
      </c>
      <c r="AW72" s="17" t="str">
        <f>IF($D72="Fully Exited",IF($A72&lt;&gt;"",IF(IFERROR(VLOOKUP($A72,'5. Company (current_at exit)'!$1:$1048576,36,FALSE),"")="","",IFERROR(VLOOKUP($A72,'5. Company (current_at exit)'!$1:$1048576,36,FALSE),"")), ""),IF($A72&lt;&gt;"",IF(IFERROR(VLOOKUP($A72,'5. Company (current_at exit)'!$1:$1048576,36,FALSE),"")="","",IFERROR(VLOOKUP($A72,'5. Company (current_at exit)'!$1:$1048576,36,FALSE),"")), ""))</f>
        <v/>
      </c>
      <c r="AX72" s="239" t="str">
        <f>IF($A72&lt;&gt;"",IF(IFERROR(VLOOKUP($A72,'5. Company (current_at exit)'!$1:$1048576,37,FALSE),"")="","",IFERROR(VLOOKUP($A72,'5. Company (current_at exit)'!$1:$1048576,37,FALSE),"")), "")</f>
        <v/>
      </c>
      <c r="AY72" s="204" t="str">
        <f>IF($A72&lt;&gt;"",IF(IFERROR(VLOOKUP($A72,'5. Company (current_at exit)'!$1:$1048576,38,FALSE),"")="","",IFERROR(VLOOKUP($A72,'5. Company (current_at exit)'!$1:$1048576,38,FALSE),"")), "")</f>
        <v/>
      </c>
      <c r="AZ72" s="244" t="str">
        <f>IF($A72&lt;&gt;"",IF(IFERROR(VLOOKUP($A72,'5. Company (current_at exit)'!$1:$1048576,39,FALSE),"")="","",IFERROR(VLOOKUP($A72,'5. Company (current_at exit)'!$1:$1048576,39,FALSE),"")), "")</f>
        <v/>
      </c>
      <c r="BA72" s="244" t="str">
        <f>IF($A72&lt;&gt;"",IF(IFERROR(VLOOKUP($A72,'5. Company (current_at exit)'!$1:$1048576,40,FALSE),"")="","",IFERROR(VLOOKUP($A72,'5. Company (current_at exit)'!$1:$1048576,40,FALSE),"")), "")</f>
        <v/>
      </c>
      <c r="BB72" s="244" t="str">
        <f>IF($A72&lt;&gt;"",IF(IFERROR(VLOOKUP($A72,'5. Company (current_at exit)'!$1:$1048576,41,FALSE),"")="","",IFERROR(VLOOKUP($A72,'5. Company (current_at exit)'!$1:$1048576,41,FALSE),"")), "")</f>
        <v/>
      </c>
      <c r="BC72" s="76" t="str">
        <f>IF($A72&lt;&gt;"",IF(IFERROR(VLOOKUP($A72,'5. Company (current_at exit)'!$1:$1048576,42,FALSE),"")="","",IFERROR(VLOOKUP($A72,'5. Company (current_at exit)'!$1:$1048576,42,FALSE),"")), "")</f>
        <v/>
      </c>
      <c r="BD72" s="76" t="str">
        <f>IF($A72&lt;&gt;"",IF(IFERROR(VLOOKUP($A72,'5. Company (current_at exit)'!$1:$1048576,43,FALSE),"")="","",IFERROR(VLOOKUP($A72,'5. Company (current_at exit)'!$1:$1048576,43,FALSE),"")), "")</f>
        <v/>
      </c>
      <c r="BE72" s="239" t="str">
        <f>IF($A72&lt;&gt;"",IF(IFERROR(VLOOKUP($A72,'5. Company (current_at exit)'!$1:$1048576,44,FALSE),"")="","",IFERROR(VLOOKUP($A72,'5. Company (current_at exit)'!$1:$1048576,44,FALSE),"")), "")</f>
        <v/>
      </c>
      <c r="BF72" s="239" t="str">
        <f>IF($A72&lt;&gt;"",IF(IFERROR(VLOOKUP($A72,'5. Company (current_at exit)'!$1:$1048576,45,FALSE),"")="","",IFERROR(VLOOKUP($A72,'5. Company (current_at exit)'!$1:$1048576,45,FALSE),"")), "")</f>
        <v/>
      </c>
      <c r="BG72" s="239" t="str">
        <f>IF($A72&lt;&gt;"",IF(IFERROR(VLOOKUP($A72,'5. Company (current_at exit)'!$1:$1048576,46,FALSE),"")="","",IFERROR(VLOOKUP($A72,'5. Company (current_at exit)'!$1:$1048576,46,FALSE),"")), "")</f>
        <v/>
      </c>
      <c r="BH72" s="239" t="str">
        <f>IF($A72&lt;&gt;"",IF(IFERROR(VLOOKUP($A72,'5. Company (current_at exit)'!$1:$1048576,47,FALSE),"")="","",IFERROR(VLOOKUP($A72,'5. Company (current_at exit)'!$1:$1048576,47,FALSE),"")), "")</f>
        <v/>
      </c>
      <c r="BI72" s="239" t="str">
        <f>IF($A72&lt;&gt;"",IF(IFERROR(VLOOKUP($A72,'5. Company (current_at exit)'!$1:$1048576,48,FALSE),"")="","",IFERROR(VLOOKUP($A72,'5. Company (current_at exit)'!$1:$1048576,48,FALSE),"")), "")</f>
        <v/>
      </c>
      <c r="BJ72" s="360" t="str">
        <f>IF($A72&lt;&gt;"",IF(IFERROR(VLOOKUP($A72,'5. Company (current_at exit)'!$1:$1048576,49,FALSE),"")="","",IFERROR(VLOOKUP($A72,'5. Company (current_at exit)'!$1:$1048576,49,FALSE),"")), "")</f>
        <v/>
      </c>
      <c r="BK72" s="76" t="str">
        <f>IF($A72&lt;&gt;"",IF(IFERROR(VLOOKUP($A72,'5. Company (current_at exit)'!$1:$1048576,50,FALSE),"")="","Mandatory: Tab 5",IFERROR(VLOOKUP($A72,'5. Company (current_at exit)'!$1:$1048576,50,FALSE),"")), "")</f>
        <v/>
      </c>
      <c r="BL72" s="483" t="str">
        <f>IF($A72&lt;&gt;"",IF(IFERROR(VLOOKUP($A72,'5. Company (current_at exit)'!$1:$1048576,51,FALSE),"")="","Mandatory: Tab 5",IFERROR(VLOOKUP($A72,'5. Company (current_at exit)'!$1:$1048576,51,FALSE),"")), "")</f>
        <v/>
      </c>
      <c r="BM72" s="483" t="str">
        <f>IF($A72&lt;&gt;"",IF(IFERROR(VLOOKUP($A72,'5. Company (current_at exit)'!$1:$1048576,52,FALSE),"")="","Mandatory: Tab 5",IFERROR(VLOOKUP($A72,'5. Company (current_at exit)'!$1:$1048576,52,FALSE),"")), "")</f>
        <v/>
      </c>
      <c r="BN72" s="483" t="str">
        <f>IF($A72&lt;&gt;"",IF(IFERROR(VLOOKUP($A72,'5. Company (current_at exit)'!$1:$1048576,53,FALSE),"")="","Mandatory: Tab 5",IFERROR(VLOOKUP($A72,'5. Company (current_at exit)'!$1:$1048576,53,FALSE),"")), "")</f>
        <v/>
      </c>
      <c r="BO72" s="360" t="str">
        <f>IF($A72&lt;&gt;"",IF(IFERROR(VLOOKUP($A72,'5. Company (current_at exit)'!$1:$1048576,54,FALSE),"")="","",IFERROR(VLOOKUP($A72,'5. Company (current_at exit)'!$1:$1048576,54,FALSE),"")), "")</f>
        <v/>
      </c>
      <c r="BP72" s="17" t="str">
        <f>IF($A72&lt;&gt;"",IF(IFERROR(VLOOKUP($A72, '4. Company (at entry)'!$1:$1048576,3,FALSE),"")="","Mandatory: Tab 4",IFERROR(VLOOKUP($A72, '4. Company (at entry)'!$1:$1048576,3,FALSE),"")), "")</f>
        <v/>
      </c>
      <c r="BQ72" s="17" t="str">
        <f>IF($A72&lt;&gt;"",IF(IFERROR(VLOOKUP($A72, '4. Company (at entry)'!$1:$1048576,4,FALSE),"")="","Mandatory: Tab 4",IFERROR(VLOOKUP($A72, '4. Company (at entry)'!$1:$1048576,4,FALSE),"")), "")</f>
        <v/>
      </c>
      <c r="BR72" s="17" t="str">
        <f>IF($A72&lt;&gt;"",IF(IFERROR(VLOOKUP($A72, '4. Company (at entry)'!$1:$1048576,5,FALSE),"")="","Mandatory: Tab 4",IFERROR(VLOOKUP($A72, '4. Company (at entry)'!$1:$1048576,5,FALSE),"")), "")</f>
        <v/>
      </c>
      <c r="BS72" s="17" t="str">
        <f>IF($A72&lt;&gt;"",IF(IFERROR(VLOOKUP($A72, '4. Company (at entry)'!$1:$1048576,6,FALSE),"")="","Mandatory: Tab 4",IFERROR(VLOOKUP($A72, '4. Company (at entry)'!$1:$1048576,6,FALSE),"")), "")</f>
        <v/>
      </c>
      <c r="BT72" s="17" t="str">
        <f>IF($A72&lt;&gt;"",IF(IFERROR(VLOOKUP($A72, '4. Company (at entry)'!$1:$1048576,7,FALSE),"")="","Mandatory: Tab 4",IFERROR(VLOOKUP($A72, '4. Company (at entry)'!$1:$1048576,7,FALSE),"")), "")</f>
        <v/>
      </c>
      <c r="BU72" s="17" t="str">
        <f>IF($A72&lt;&gt;"",IF(IFERROR(VLOOKUP($A72, '4. Company (at entry)'!$1:$1048576,8,FALSE),"")="","Mandatory: Tab 4",IFERROR(VLOOKUP($A72, '4. Company (at entry)'!$1:$1048576,8,FALSE),"")), "")</f>
        <v/>
      </c>
      <c r="BV72" s="17" t="str">
        <f>IF($A72&lt;&gt;"",IF(IFERROR(VLOOKUP($A72, '4. Company (at entry)'!$1:$1048576,9,FALSE),"")="","Mandatory: Tab 4",IFERROR(VLOOKUP($A72, '4. Company (at entry)'!$1:$1048576,9,FALSE),"")), "")</f>
        <v/>
      </c>
      <c r="BW72" s="17" t="str">
        <f>IF($A72&lt;&gt;"",IF(IFERROR(VLOOKUP($A72, '4. Company (at entry)'!$1:$1048576,10,FALSE),"")="","",IFERROR(VLOOKUP($A72, '4. Company (at entry)'!$1:$1048576,10,FALSE),"")), "")</f>
        <v/>
      </c>
      <c r="BX72" s="208" t="str">
        <f>IF($A72&lt;&gt;"",IF(IFERROR(VLOOKUP($A72, '4. Company (at entry)'!$1:$1048576,11,FALSE),"")="","",IFERROR(VLOOKUP($A72, '4. Company (at entry)'!$1:$1048576,11,FALSE),"")), "")</f>
        <v/>
      </c>
      <c r="BY72" s="17" t="str">
        <f>IF($A72&lt;&gt;"",IF(IFERROR(VLOOKUP($A72, '4. Company (at entry)'!$1:$1048576,12,FALSE),"")="","",IFERROR(VLOOKUP($A72, '4. Company (at entry)'!$1:$1048576,12,FALSE),"")), "")</f>
        <v/>
      </c>
      <c r="BZ72" s="360" t="str">
        <f>IF($A72&lt;&gt;"",IF(IFERROR(VLOOKUP($A72, '4. Company (at entry)'!$1:$1048576,13,FALSE),"")="","",IFERROR(VLOOKUP($A72, '4. Company (at entry)'!$1:$1048576,13,FALSE),"")), "")</f>
        <v/>
      </c>
      <c r="CA72" s="17" t="str">
        <f>IF($A72&lt;&gt;"",IF(IFERROR('7. Position (current_at exit)'!F72,"")="", "Mandatory: Tab 7",IFERROR('7. Position (current_at exit)'!F72,"")),"")</f>
        <v/>
      </c>
      <c r="CB72" s="17" t="str">
        <f>IF($D72&lt;&gt;"Pending, Subsequently Closed",IF($A72&lt;&gt;"",IF(IFERROR('7. Position (current_at exit)'!G72,"")="", "Mandatory: Tab 7",IFERROR('7. Position (current_at exit)'!G72,"")),""), IF($A72&lt;&gt;"",IF(IFERROR('7. Position (current_at exit)'!G72,"")="", "",IFERROR('7. Position (current_at exit)'!G72,"")),""))</f>
        <v/>
      </c>
      <c r="CC72" s="17" t="str">
        <f>IF($D72&lt;&gt;"Pending, Subsequently Closed",IF($A72&lt;&gt;"",IF(IFERROR('7. Position (current_at exit)'!H72,"")="", "Mandatory: Tab 7",IFERROR('7. Position (current_at exit)'!H72,"")),""), IF($A72&lt;&gt;"",IF(IFERROR('7. Position (current_at exit)'!H72,"")="", "",IFERROR('7. Position (current_at exit)'!H72,"")),""))</f>
        <v/>
      </c>
      <c r="CD72" s="17" t="str">
        <f>IF($D72&lt;&gt;"Pending, Subsequently Closed",IF($A72&lt;&gt;"",IF(IFERROR('7. Position (current_at exit)'!I72,"")="", "Mandatory: Tab 7",IFERROR('7. Position (current_at exit)'!I72,"")),""), IF($A72&lt;&gt;"",IF(IFERROR('7. Position (current_at exit)'!I72,"")="", "",IFERROR('7. Position (current_at exit)'!I72,"")),""))</f>
        <v/>
      </c>
      <c r="CE72" s="17" t="str">
        <f>IF($D72&lt;&gt;"Pending, Subsequently Closed",IF($A72&lt;&gt;"",IF(IFERROR('7. Position (current_at exit)'!J72,"")="", "Mandatory: Tab 7",IFERROR('7. Position (current_at exit)'!J72,"")),""), IF($A72&lt;&gt;"",IF(IFERROR('7. Position (current_at exit)'!J72,"")="", "",IFERROR('7. Position (current_at exit)'!J72,"")),""))</f>
        <v/>
      </c>
      <c r="CF72" s="208" t="str">
        <f>IF($D72&lt;&gt;"Pending, Subsequently Closed",IF($A72&lt;&gt;"",IF(IFERROR('7. Position (current_at exit)'!K72,"")="", "Mandatory: Tab 7",IFERROR('7. Position (current_at exit)'!K72,"")),""), IF($A72&lt;&gt;"",IF(IFERROR('7. Position (current_at exit)'!K72,"")="", "",IFERROR('7. Position (current_at exit)'!K72,"")),""))</f>
        <v/>
      </c>
      <c r="CG72" s="186" t="str">
        <f>IF($D72&lt;&gt;"Pending, Subsequently Closed",IF($A72&lt;&gt;"",IF(IFERROR('7. Position (current_at exit)'!L72,"")="", "Mandatory: Tab 7",IFERROR('7. Position (current_at exit)'!L72,"")),""), IF($A72&lt;&gt;"",IF(IFERROR('7. Position (current_at exit)'!L72,"")="", "",IFERROR('7. Position (current_at exit)'!L72,"")),""))</f>
        <v/>
      </c>
      <c r="CH72" s="186" t="str">
        <f>IF($D72&lt;&gt;"Pending, Subsequently Closed",IF($A72&lt;&gt;"",IF(IFERROR('7. Position (current_at exit)'!M72,"")="", "Mandatory: Tab 7",IFERROR('7. Position (current_at exit)'!M72,"")),""), IF($A72&lt;&gt;"",IF(IFERROR('7. Position (current_at exit)'!M72,"")="", "",IFERROR('7. Position (current_at exit)'!M72,"")),""))</f>
        <v/>
      </c>
      <c r="CI72" s="186" t="str">
        <f>IF($D72&lt;&gt;"Pending, Subsequently Closed",IF($A72&lt;&gt;"",IF(IFERROR('7. Position (current_at exit)'!N72,"")="", "Mandatory: Tab 7",IFERROR('7. Position (current_at exit)'!N72,"")),""), IF($A72&lt;&gt;"",IF(IFERROR('7. Position (current_at exit)'!N72,"")="", "",IFERROR('7. Position (current_at exit)'!N72,"")),""))</f>
        <v/>
      </c>
      <c r="CJ72" s="408" t="str">
        <f>IF($D72&lt;&gt;"Pending, Subsequently Closed",IF($A72&lt;&gt;"",IF(IFERROR('7. Position (current_at exit)'!O72,"")="", "Mandatory: Tab 7",IFERROR('7. Position (current_at exit)'!O72,"")),""), IF($A72&lt;&gt;"",IF(IFERROR('7. Position (current_at exit)'!O72,"")="", "",IFERROR('7. Position (current_at exit)'!O72,"")),""))</f>
        <v/>
      </c>
      <c r="CK72" s="408" t="str">
        <f>IF($D72&lt;&gt;"Pending, Subsequently Closed",IF($A72&lt;&gt;"",IF(IFERROR('7. Position (current_at exit)'!P72,"")="", "Mandatory: Tab 7",IFERROR('7. Position (current_at exit)'!P72,"")),""), IF($A72&lt;&gt;"",IF(IFERROR('7. Position (current_at exit)'!P72,"")="", "",IFERROR('7. Position (current_at exit)'!P72,"")),""))</f>
        <v/>
      </c>
      <c r="CL72" s="360" t="str">
        <f>IF($A72&lt;&gt;"",IF(IFERROR('7. Position (current_at exit)'!Q72,"")="", "",IFERROR('7. Position (current_at exit)'!Q72,"")),"")</f>
        <v/>
      </c>
      <c r="CM72" s="18" t="str">
        <f>IF($F72&lt;&gt;"Debt",IF($A72&lt;&gt;"",IF(IFERROR('7. Position (current_at exit)'!R72,"")="", "Mandatory: Tab 7",IFERROR('7. Position (current_at exit)'!R72,"")),""), IF($A72&lt;&gt;"",IF(IFERROR('7. Position (current_at exit)'!R72,"")="", "",IFERROR('7. Position (current_at exit)'!R72,"")),""))</f>
        <v/>
      </c>
      <c r="CN72" s="18" t="str">
        <f>IF($F72&lt;&gt;"Debt",IF($A72&lt;&gt;"",IF(IFERROR('7. Position (current_at exit)'!S72,"")="", "Mandatory: Tab 7",IFERROR('7. Position (current_at exit)'!S72,"")),""), IF($A72&lt;&gt;"",IF(IFERROR('7. Position (current_at exit)'!S72,"")="", "",IFERROR('7. Position (current_at exit)'!S72,"")),""))</f>
        <v/>
      </c>
      <c r="CO72" s="17" t="str">
        <f>IF($F72&lt;&gt;"Debt",IF($A72&lt;&gt;"",IF(IFERROR('7. Position (current_at exit)'!T72,"")="", "Mandatory: Tab 7",IFERROR('7. Position (current_at exit)'!T72,"")),""), IF($A72&lt;&gt;"",IF(IFERROR('7. Position (current_at exit)'!T72,"")="", "",IFERROR('7. Position (current_at exit)'!T72,"")),""))</f>
        <v/>
      </c>
      <c r="CP72" s="17" t="str">
        <f>IF($A72&lt;&gt;"",IF(IFERROR('7. Position (current_at exit)'!U72,"")="", "Mandatory: Tab 7",IFERROR('7. Position (current_at exit)'!U72,"")),"")</f>
        <v/>
      </c>
      <c r="CQ72" s="17" t="str">
        <f>IF($F72&lt;&gt;"Debt",IF($A72&lt;&gt;"",IF(IFERROR('7. Position (current_at exit)'!V72,"")="", "Mandatory: Tab 7",IFERROR('7. Position (current_at exit)'!V72,"")),""), IF($A72&lt;&gt;"",IF(IFERROR('7. Position (current_at exit)'!V72,"")="", "",IFERROR('7. Position (current_at exit)'!V72,"")),""))</f>
        <v/>
      </c>
      <c r="CR72" s="16" t="str">
        <f>IF($F72&lt;&gt;"Debt",IF($A72&lt;&gt;"",IF(IFERROR('7. Position (current_at exit)'!W72,"")="", "",IFERROR('7. Position (current_at exit)'!W72,"")),""), IF($A72&lt;&gt;"",IF(IFERROR('7. Position (current_at exit)'!W72,"")="", "",IFERROR('7. Position (current_at exit)'!W72,"")),""))</f>
        <v/>
      </c>
      <c r="CS72" s="80" t="str">
        <f>IF($A72&lt;&gt;"",IF(IFERROR('7. Position (current_at exit)'!X72,"")="", "",IFERROR('7. Position (current_at exit)'!X72,"")),"")</f>
        <v/>
      </c>
      <c r="CT72" s="360" t="str">
        <f>IF($A72&lt;&gt;"",IF(IFERROR('7. Position (current_at exit)'!Y72,"")="", "",IFERROR('7. Position (current_at exit)'!Y72,"")),"")</f>
        <v/>
      </c>
      <c r="CU72" s="159" t="str">
        <f>IF(OR($D72="Fully Exited, No Escrow", $D72="Fully Exited, Escrow Pending", $D72="Fully Exited, Subsequently Closed"), IF($A72&lt;&gt;"",IF(IFERROR('7. Position (current_at exit)'!Z72,"")="", "Mandatory: Tab 7",IFERROR('7. Position (current_at exit)'!Z72,"")),""), IF($A72&lt;&gt;"",IF(IFERROR('7. Position (current_at exit)'!Z72,"")="", "",IFERROR('7. Position (current_at exit)'!Z72,"")),""))</f>
        <v/>
      </c>
      <c r="CV72" s="159" t="str">
        <f>IF(OR($D72="Fully Exited, No Escrow", $D72="Fully Exited, Escrow Pending", $D72="Fully Exited, Subsequently Closed"), IF($A72&lt;&gt;"",IF(IFERROR('7. Position (current_at exit)'!AA72,"")="", "Mandatory: Tab 7",IFERROR('7. Position (current_at exit)'!AA72,"")),""), IF($A72&lt;&gt;"",IF(IFERROR('7. Position (current_at exit)'!AA72,"")="", "",IFERROR('7. Position (current_at exit)'!AA72,"")),""))</f>
        <v/>
      </c>
      <c r="CW72" s="16" t="str">
        <f>IF($D72="Fully Exited",IF($A72&lt;&gt;"",IF(IFERROR('7. Position (current_at exit)'!AB72,"")="", "",IFERROR('7. Position (current_at exit)'!AB72,"")),""), IF($A72&lt;&gt;"",IF(IFERROR('7. Position (current_at exit)'!AB72,"")="", "",IFERROR('7. Position (current_at exit)'!AB72,"")),""))</f>
        <v/>
      </c>
      <c r="CX72" s="360" t="str">
        <f>IF($A72&lt;&gt;"",IF(IFERROR('7. Position (current_at exit)'!AC72,"")="", "",IFERROR('7. Position (current_at exit)'!AC72,"")),"")</f>
        <v/>
      </c>
      <c r="CY72" s="16" t="str">
        <f>IF($D72&lt;&gt;"Pending, Subsequently Closed",IF($A72&lt;&gt;"",IF(IFERROR('7. Position (current_at exit)'!AD72,"")="", "Mandatory: Tab 7",IFERROR('7. Position (current_at exit)'!AD72,"")),""), IF($A72&lt;&gt;"",IF(IFERROR('7. Position (current_at exit)'!AD72,"")="", "",IFERROR('7. Position (current_at exit)'!AD72,"")),""))</f>
        <v/>
      </c>
      <c r="CZ72" s="187" t="str">
        <f>IF($A72&lt;&gt;"",IF(IFERROR('7. Position (current_at exit)'!AE72,"")="", "",IFERROR('7. Position (current_at exit)'!AE72,"")),"")</f>
        <v/>
      </c>
      <c r="DA72" s="76" t="str">
        <f>IF($A72&lt;&gt;"",IF(IFERROR('7. Position (current_at exit)'!AF72,"")="", "",IFERROR('7. Position (current_at exit)'!AF72,"")),"")</f>
        <v/>
      </c>
      <c r="DB72" s="239" t="str">
        <f>IF($A72&lt;&gt;"",IF(IFERROR('7. Position (current_at exit)'!AG72,"")="", "",IFERROR('7. Position (current_at exit)'!AG72,"")),"")</f>
        <v/>
      </c>
      <c r="DC72" s="165" t="str">
        <f>IF($A72&lt;&gt;"",IF(IFERROR('7. Position (current_at exit)'!AH72,"")="", "",IFERROR('7. Position (current_at exit)'!AH72,"")),"")</f>
        <v/>
      </c>
      <c r="DD72" s="165" t="str">
        <f>IF($A72&lt;&gt;"",IF(IFERROR('7. Position (current_at exit)'!AI72,"")="", "",IFERROR('7. Position (current_at exit)'!AI72,"")),"")</f>
        <v/>
      </c>
      <c r="DE72" s="360" t="str">
        <f>IF($A72&lt;&gt;"",IF(IFERROR('7. Position (current_at exit)'!AJ72,"")="", "",IFERROR('7. Position (current_at exit)'!AJ72,"")),"")</f>
        <v/>
      </c>
      <c r="DF72" s="16" t="str">
        <f>IF($A72&lt;&gt;"",IF(IFERROR('7. Position (current_at exit)'!AK72,"")="", "",IFERROR('7. Position (current_at exit)'!AK72,"")),"")</f>
        <v/>
      </c>
      <c r="DG72" s="187" t="str">
        <f>IF($A72&lt;&gt;"",IF(IFERROR('7. Position (current_at exit)'!AL72,"")="", "",IFERROR('7. Position (current_at exit)'!AL72,"")),"")</f>
        <v/>
      </c>
      <c r="DH72" s="76" t="str">
        <f>IF($A72&lt;&gt;"",IF(IFERROR('7. Position (current_at exit)'!AM72,"")="", "",IFERROR('7. Position (current_at exit)'!AM72,"")),"")</f>
        <v/>
      </c>
      <c r="DI72" s="239" t="str">
        <f>IF($A72&lt;&gt;"",IF(IFERROR('7. Position (current_at exit)'!AN72,"")="", "",IFERROR('7. Position (current_at exit)'!AN72,"")),"")</f>
        <v/>
      </c>
      <c r="DJ72" s="165" t="str">
        <f>IF($A72&lt;&gt;"",IF(IFERROR('7. Position (current_at exit)'!AO72,"")="", "",IFERROR('7. Position (current_at exit)'!AO72,"")),"")</f>
        <v/>
      </c>
      <c r="DK72" s="165" t="str">
        <f>IF($A72&lt;&gt;"",IF(IFERROR('7. Position (current_at exit)'!AP72,"")="", "",IFERROR('7. Position (current_at exit)'!AP72,"")),"")</f>
        <v/>
      </c>
      <c r="DL72" s="360" t="str">
        <f>IF($A72&lt;&gt;"",IF(IFERROR('7. Position (current_at exit)'!AQ72,"")="", "",IFERROR('7. Position (current_at exit)'!AQ72,"")),"")</f>
        <v/>
      </c>
      <c r="DM72" s="17" t="str">
        <f>IF(OR($F72="Equity - Publicly Traded", $F72="Equity - Private"), IF($A72&lt;&gt;"",IF(IFERROR('6. Position (at entry)'!N72,"")="", "Mandatory: Tab 6",IFERROR('6. Position (at entry)'!N72,"")),""), IF($A72&lt;&gt;"",IF(IFERROR('6. Position (at entry)'!N72,"")="", "",IFERROR('6. Position (at entry)'!N72,"")),""))</f>
        <v/>
      </c>
      <c r="DN72" s="17" t="str">
        <f>IF(OR($F72="Equity - Publicly Traded", $F72="Equity - Private"), IF($A72&lt;&gt;"",IF(IFERROR('6. Position (at entry)'!O72,"")="", "Mandatory: Tab 6",IFERROR('6. Position (at entry)'!O72,"")),""), IF($A72&lt;&gt;"",IF(IFERROR('6. Position (at entry)'!O72,"")="", "",IFERROR('6. Position (at entry)'!O72,"")),""))</f>
        <v/>
      </c>
      <c r="DO72" s="17" t="str">
        <f>IF(OR($F72="Equity - Publicly Traded", $F72="Equity - Private"), IF($A72&lt;&gt;"",IF(IFERROR('6. Position (at entry)'!P72,"")="", "Mandatory: Tab 6",IFERROR('6. Position (at entry)'!P72,"")),""), IF($A72&lt;&gt;"",IF(IFERROR('6. Position (at entry)'!P72,"")="", "",IFERROR('6. Position (at entry)'!P72,"")),""))</f>
        <v/>
      </c>
      <c r="DP72" s="17" t="str">
        <f>IF(OR($F72="Equity - Publicly Traded", $F72="Equity - Private"), IF($A72&lt;&gt;"",IF(IFERROR('6. Position (at entry)'!Q72,"")="", "Mandatory: Tab 6",IFERROR('6. Position (at entry)'!Q72,"")),""), IF($A72&lt;&gt;"",IF(IFERROR('6. Position (at entry)'!Q72,"")="", "",IFERROR('6. Position (at entry)'!Q72,"")),""))</f>
        <v/>
      </c>
      <c r="DQ72" s="18" t="str">
        <f>IF(OR($F72="Equity - Publicly Traded", $F72="Equity - Private"), IF($A72&lt;&gt;"",IF(IFERROR('6. Position (at entry)'!R72,"")="", "Mandatory: Tab 6",IFERROR('6. Position (at entry)'!R72,"")),""), IF($A72&lt;&gt;"",IF(IFERROR('6. Position (at entry)'!R72,"")="", "",IFERROR('6. Position (at entry)'!R72,"")),""))</f>
        <v/>
      </c>
      <c r="DR72" s="18" t="str">
        <f>IF(OR($F72="Equity - Publicly Traded", $F72="Equity - Private"), IF($A72&lt;&gt;"",IF(IFERROR('6. Position (at entry)'!S72,"")="", "Mandatory: Tab 6",IFERROR('6. Position (at entry)'!S72,"")),""), IF($A72&lt;&gt;"",IF(IFERROR('6. Position (at entry)'!S72,"")="", "",IFERROR('6. Position (at entry)'!S72,"")),""))</f>
        <v/>
      </c>
      <c r="DS72" s="17" t="str">
        <f>IF(OR($F72="Equity - Publicly Traded", $F72="Equity - Private"), IF($A72&lt;&gt;"",IF(IFERROR('6. Position (at entry)'!T72,"")="", "Mandatory: Tab 6",IFERROR('6. Position (at entry)'!T72,"")),""), IF($A72&lt;&gt;"",IF(IFERROR('6. Position (at entry)'!T72,"")="", "",IFERROR('6. Position (at entry)'!T72,"")),""))</f>
        <v/>
      </c>
      <c r="DT72" s="16" t="str">
        <f>IF(OR($F72="Equity - Publicly Traded", $F72="Equity - Private"), IF($A72&lt;&gt;"",IF(IFERROR('6. Position (at entry)'!U72,"")="", "Mandatory: Tab 6",IFERROR('6. Position (at entry)'!U72,"")),""), IF($A72&lt;&gt;"",IF(IFERROR('6. Position (at entry)'!U72,"")="", "",IFERROR('6. Position (at entry)'!U72,"")),""))</f>
        <v/>
      </c>
      <c r="DU72" s="16" t="str">
        <f>IF(OR($F72="Equity - Publicly Traded", $F72="Equity - Private"), IF($A72&lt;&gt;"",IF(IFERROR('6. Position (at entry)'!V72,"")="", "",IFERROR('6. Position (at entry)'!V72,"")),""), IF($A72&lt;&gt;"",IF(IFERROR('6. Position (at entry)'!V72,"")="", "",IFERROR('6. Position (at entry)'!V72,"")),""))</f>
        <v/>
      </c>
      <c r="DV72" s="239" t="str">
        <f>IF(OR($F72="Equity - Publicly Traded", $F72="Equity - Private"), IF($A72&lt;&gt;"",IF(IFERROR('6. Position (at entry)'!W72,"")="", "",IFERROR('6. Position (at entry)'!W72,"")),""), IF($A72&lt;&gt;"",IF(IFERROR('6. Position (at entry)'!W72,"")="", "",IFERROR('6. Position (at entry)'!W72,"")),""))</f>
        <v/>
      </c>
      <c r="DW72" s="239" t="str">
        <f>IF(OR($F72="Equity - Publicly Traded", $F72="Equity - Private"), IF($A72&lt;&gt;"",IF(IFERROR('6. Position (at entry)'!X72,"")="", "",IFERROR('6. Position (at entry)'!X72,"")),""), IF($A72&lt;&gt;"",IF(IFERROR('6. Position (at entry)'!X72,"")="", "",IFERROR('6. Position (at entry)'!X72,"")),""))</f>
        <v/>
      </c>
      <c r="DX72" s="239" t="str">
        <f>IF(OR($F72="Equity - Publicly Traded", $F72="Equity - Private"), IF($A72&lt;&gt;"",IF(IFERROR('6. Position (at entry)'!Y72,"")="", "",IFERROR('6. Position (at entry)'!Y72,"")),""), IF($A72&lt;&gt;"",IF(IFERROR('6. Position (at entry)'!Y72,"")="", "",IFERROR('6. Position (at entry)'!Y72,"")),""))</f>
        <v/>
      </c>
      <c r="DY72" s="360" t="str">
        <f>IF($A72&lt;&gt;"",IF(IFERROR('6. Position (at entry)'!Z72,"")="", "",IFERROR('6. Position (at entry)'!Z72,"")),"")</f>
        <v/>
      </c>
      <c r="DZ72" s="76" t="str">
        <f>IF($A72&lt;&gt;"",IF(IFERROR('6. Position (at entry)'!AA72,"")="", "",IFERROR('6. Position (at entry)'!AA72,"")),"")</f>
        <v/>
      </c>
      <c r="EA72" s="76" t="str">
        <f>IF($A72&lt;&gt;"",IF(IFERROR('6. Position (at entry)'!AB72,"")="", "",IFERROR('6. Position (at entry)'!AB72,"")),"")</f>
        <v/>
      </c>
      <c r="EB72" s="78" t="str">
        <f>IF($A72&lt;&gt;"",IF(IFERROR('6. Position (at entry)'!AC72,"")="", "",IFERROR('6. Position (at entry)'!AC72,"")),"")</f>
        <v/>
      </c>
      <c r="EC72" s="78" t="str">
        <f>IF($A72&lt;&gt;"",IF(IFERROR('6. Position (at entry)'!AD72,"")="", "",IFERROR('6. Position (at entry)'!AD72,"")),"")</f>
        <v/>
      </c>
      <c r="ED72" s="226" t="str">
        <f>IF($A72&lt;&gt;"",IF(IFERROR('6. Position (at entry)'!AE72,"")="", "",IFERROR('6. Position (at entry)'!AE72,"")),"")</f>
        <v/>
      </c>
      <c r="EE72" s="80" t="str">
        <f>IF($A72&lt;&gt;"",IF(IFERROR('6. Position (at entry)'!AF72,"")="", "",IFERROR('6. Position (at entry)'!AF72,"")),"")</f>
        <v/>
      </c>
      <c r="EF72" s="80" t="str">
        <f>IF($A72&lt;&gt;"",IF(IFERROR('6. Position (at entry)'!AG72,"")="", "",IFERROR('6. Position (at entry)'!AG72,"")),"")</f>
        <v/>
      </c>
      <c r="EG72" s="80" t="str">
        <f>IF($A72&lt;&gt;"",IF(IFERROR('6. Position (at entry)'!AH72,"")="", "",IFERROR('6. Position (at entry)'!AH72,"")),"")</f>
        <v/>
      </c>
      <c r="EH72" s="360" t="str">
        <f>IF($A72&lt;&gt;"",IF(IFERROR('6. Position (at entry)'!AI72,"")="", "",IFERROR('6. Position (at entry)'!AI72,"")),"")</f>
        <v/>
      </c>
    </row>
    <row r="73" spans="1:138" ht="15" customHeight="1" x14ac:dyDescent="0.2">
      <c r="A73" s="16" t="str">
        <f>IF(ISBLANK('6. Position (at entry)'!A73), "", '6. Position (at entry)'!A73)</f>
        <v/>
      </c>
      <c r="B73" s="347" t="str">
        <f>IF($A73&lt;&gt;"",IF(IFERROR('6. Position (at entry)'!B73,"")="", "Mandatory: Tab 6",IFERROR('6. Position (at entry)'!B73,"")),"")</f>
        <v/>
      </c>
      <c r="C73" s="16" t="str">
        <f>IF($A73&lt;&gt;"",IF(IFERROR(VLOOKUP($A73, '4. Company (at entry)'!$1:$1048576,2,FALSE),"")="","Mandatory: Tab 4",IFERROR(VLOOKUP($A73, '4. Company (at entry)'!$1:$1048576,2,FALSE),"")), "")</f>
        <v/>
      </c>
      <c r="D73" s="16" t="str">
        <f>IF($A73&lt;&gt;"",IF(IFERROR('7. Position (current_at exit)'!D73,"")="", "Mandatory: Tab 7",IFERROR('7. Position (current_at exit)'!D73,"")),"")</f>
        <v/>
      </c>
      <c r="E73" s="16" t="str">
        <f>IF($A73&lt;&gt;"",IF(IFERROR('7. Position (current_at exit)'!E73,"")="", "Mandatory: Tab 7",IFERROR('7. Position (current_at exit)'!E73,"")),"")</f>
        <v/>
      </c>
      <c r="F73" s="16" t="str">
        <f>IF($A73&lt;&gt;"",IF(IFERROR('6. Position (at entry)'!D73,"")="", "Mandatory: Tab 6",IFERROR('6. Position (at entry)'!D73,"")),"")</f>
        <v/>
      </c>
      <c r="G73" s="16" t="str">
        <f>IF($A73&lt;&gt;"",IF(IFERROR('6. Position (at entry)'!E73,"")="", "Mandatory: Tab 6",IFERROR('6. Position (at entry)'!E73,"")),"")</f>
        <v/>
      </c>
      <c r="H73" s="16" t="str">
        <f>IF($A73&lt;&gt;"",IF(IFERROR('6. Position (at entry)'!F73,"")="", "Mandatory: Tab 6",IFERROR('6. Position (at entry)'!F73,"")),"")</f>
        <v/>
      </c>
      <c r="I73" s="16" t="str">
        <f>IF($A73&lt;&gt;"",IF(IFERROR('6. Position (at entry)'!G73,"")="", "Mandatory: Tab 6",IFERROR('6. Position (at entry)'!G73,"")),"")</f>
        <v/>
      </c>
      <c r="J73" s="16" t="str">
        <f>IF($A73&lt;&gt;"",IF(IFERROR('6. Position (at entry)'!H73,"")="", "Mandatory: Tab 6",IFERROR('6. Position (at entry)'!H73,"")),"")</f>
        <v/>
      </c>
      <c r="K73" s="159" t="str">
        <f>IF($A73&lt;&gt;"",IF(IFERROR('6. Position (at entry)'!I73,"")="", "Mandatory: Tab 6",IFERROR('6. Position (at entry)'!I73,"")),"")</f>
        <v/>
      </c>
      <c r="L73" s="16" t="str">
        <f>IF($A73&lt;&gt;"",IF(IFERROR('6. Position (at entry)'!J73,"")="", "Mandatory: Tab 6",IFERROR('6. Position (at entry)'!J73,"")),"")</f>
        <v/>
      </c>
      <c r="M73" s="16" t="str">
        <f>IF($A73&lt;&gt;"",IF(IFERROR('6. Position (at entry)'!K73,"")="", "Mandatory: Tab 6",IFERROR('6. Position (at entry)'!K73,"")),"")</f>
        <v/>
      </c>
      <c r="N73" s="16" t="str">
        <f>IF($A73&lt;&gt;"",IF(IFERROR('6. Position (at entry)'!L73,"")="", "",IFERROR('6. Position (at entry)'!L73,"")),"")</f>
        <v/>
      </c>
      <c r="O73" s="360" t="str">
        <f>IF($A73&lt;&gt;"",IF(IFERROR('6. Position (at entry)'!M73,"")="", "",IFERROR('6. Position (at entry)'!M73,"")),"")</f>
        <v/>
      </c>
      <c r="P73" s="16" t="str">
        <f>IF($A73&lt;&gt;"",IF(IFERROR(VLOOKUP($A73,'5. Company (current_at exit)'!$1:$1048576,3,FALSE),"")="","",IFERROR(VLOOKUP($A73,'5. Company (current_at exit)'!$1:$1048576,3,FALSE),"")), "")</f>
        <v/>
      </c>
      <c r="Q73" s="16" t="str">
        <f>IF($A73&lt;&gt;"",IF(IFERROR(VLOOKUP($A73,'5. Company (current_at exit)'!$1:$1048576,4,FALSE),"")="","",IFERROR(VLOOKUP($A73,'5. Company (current_at exit)'!$1:$1048576,4,FALSE),"")), "")</f>
        <v/>
      </c>
      <c r="R73" s="16" t="str">
        <f>IF($A73&lt;&gt;"",IF(IFERROR(VLOOKUP($A73,'5. Company (current_at exit)'!$1:$1048576,5,FALSE),"")="","",IFERROR(VLOOKUP($A73,'5. Company (current_at exit)'!$1:$1048576,5,FALSE),"")), "")</f>
        <v/>
      </c>
      <c r="S73" s="16" t="str">
        <f>IF($A73&lt;&gt;"",IF(IFERROR(VLOOKUP($A73,'5. Company (current_at exit)'!$1:$1048576,6,FALSE),"")="","",IFERROR(VLOOKUP($A73,'5. Company (current_at exit)'!$1:$1048576,6,FALSE),"")), "")</f>
        <v/>
      </c>
      <c r="T73" s="16" t="str">
        <f>IF($A73&lt;&gt;"",IF(IFERROR(VLOOKUP($A73,'5. Company (current_at exit)'!$1:$1048576,7,FALSE),"")="","Mandatory: Tab 5",IFERROR(VLOOKUP($A73,'5. Company (current_at exit)'!$1:$1048576,7,FALSE),"")), "")</f>
        <v/>
      </c>
      <c r="U73" s="72" t="str">
        <f>IF($A73&lt;&gt;"",IF(IFERROR(VLOOKUP($A73,'5. Company (current_at exit)'!$1:$1048576,8,FALSE),"")="","Mandatory: Tab 5",IFERROR(VLOOKUP($A73,'5. Company (current_at exit)'!$1:$1048576,8,FALSE),"")), "")</f>
        <v/>
      </c>
      <c r="V73" s="16" t="str">
        <f>IF($A73&lt;&gt;"",IF(IFERROR(VLOOKUP($A73,'5. Company (current_at exit)'!$1:$1048576,9,FALSE),"")="","",IFERROR(VLOOKUP($A73,'5. Company (current_at exit)'!$1:$1048576,9,FALSE),"")), "")</f>
        <v/>
      </c>
      <c r="W73" s="16" t="str">
        <f>IF($A73&lt;&gt;"",IF(IFERROR(VLOOKUP($A73,'5. Company (current_at exit)'!$1:$1048576,10,FALSE),"")="","Mandatory: Tab 5",IFERROR(VLOOKUP($A73,'5. Company (current_at exit)'!$1:$1048576,10,FALSE),"")), "")</f>
        <v/>
      </c>
      <c r="X73" s="73" t="str">
        <f>IF($A73&lt;&gt;"",IF(IFERROR(VLOOKUP($A73,'5. Company (current_at exit)'!$1:$1048576,11,FALSE),"")="","Mandatory: Tab 5",IFERROR(VLOOKUP($A73,'5. Company (current_at exit)'!$1:$1048576,11,FALSE),"")), "")</f>
        <v/>
      </c>
      <c r="Y73" s="73" t="str">
        <f>IF($A73&lt;&gt;"",IF(IFERROR(VLOOKUP($A73,'5. Company (current_at exit)'!$1:$1048576,12,FALSE),"")="","",IFERROR(VLOOKUP($A73,'5. Company (current_at exit)'!$1:$1048576,12,FALSE),"")), "")</f>
        <v/>
      </c>
      <c r="Z73" s="73" t="str">
        <f>IF($A73&lt;&gt;"",IF(IFERROR(VLOOKUP($A73,'5. Company (current_at exit)'!$1:$1048576,13,FALSE),"")="","",IFERROR(VLOOKUP($A73,'5. Company (current_at exit)'!$1:$1048576,13,FALSE),"")), "")</f>
        <v/>
      </c>
      <c r="AA73" s="16" t="str">
        <f>IF($A73&lt;&gt;"",IF(IFERROR(VLOOKUP($A73,'5. Company (current_at exit)'!$1:$1048576,14,FALSE),"")="","Mandatory: Tab 5",IFERROR(VLOOKUP($A73,'5. Company (current_at exit)'!$1:$1048576,14,FALSE),"")), "")</f>
        <v/>
      </c>
      <c r="AB73" s="16" t="str">
        <f>IF($A73&lt;&gt;"",IF(IFERROR(VLOOKUP($A73,'5. Company (current_at exit)'!$1:$1048576,15,FALSE),"")="","Mandatory: Tab 5",IFERROR(VLOOKUP($A73,'5. Company (current_at exit)'!$1:$1048576,15,FALSE),"")), "")</f>
        <v/>
      </c>
      <c r="AC73" s="76" t="str">
        <f>IF($A73&lt;&gt;"",IF(IFERROR(VLOOKUP($A73,'5. Company (current_at exit)'!$1:$1048576,16,FALSE),"")="","",IFERROR(VLOOKUP($A73,'5. Company (current_at exit)'!$1:$1048576,16,FALSE),"")), "")</f>
        <v/>
      </c>
      <c r="AD73" s="16" t="str">
        <f>IF($A73&lt;&gt;"",IF(IFERROR(VLOOKUP($A73,'5. Company (current_at exit)'!$1:$1048576,17,FALSE),"")="","",IFERROR(VLOOKUP($A73,'5. Company (current_at exit)'!$1:$1048576,17,FALSE),"")), "")</f>
        <v/>
      </c>
      <c r="AE73" s="401" t="str">
        <f>IF($A73&lt;&gt;"",IF(IFERROR(VLOOKUP($A73,'5. Company (current_at exit)'!$1:$1048576,18,FALSE),"")="","",IFERROR(VLOOKUP($A73,'5. Company (current_at exit)'!$1:$1048576,18,FALSE),"")), "")</f>
        <v/>
      </c>
      <c r="AF73" s="16" t="str">
        <f>IF($A73&lt;&gt;"",IF(IFERROR(VLOOKUP($A73,'5. Company (current_at exit)'!$1:$1048576,19,FALSE),"")="","Mandatory: Tab 5",IFERROR(VLOOKUP($A73,'5. Company (current_at exit)'!$1:$1048576,19,FALSE),"")), "")</f>
        <v/>
      </c>
      <c r="AG73" s="159" t="str">
        <f>IF($AF73="Yes",IF($A73&lt;&gt;"",IF(IFERROR(VLOOKUP($A73,'5. Company (current_at exit)'!$1:$1048576,20,FALSE),"")="","Mandatory: Tab 5",IFERROR(VLOOKUP($A73,'5. Company (current_at exit)'!$1:$1048576,20,FALSE),"")), ""),IF($A73&lt;&gt;"",IF(IFERROR(VLOOKUP($A73,'5. Company (current_at exit)'!$1:$1048576,20,FALSE),"")="","",IFERROR(VLOOKUP($A73,'5. Company (current_at exit)'!$1:$1048576,20,FALSE),"")), ""))</f>
        <v/>
      </c>
      <c r="AH73" s="159" t="str">
        <f>IF($AF73="Yes",IF($A73&lt;&gt;"",IF(IFERROR(VLOOKUP($A73,'5. Company (current_at exit)'!$1:$1048576,21,FALSE),"")="","Mandatory: Tab 5",IFERROR(VLOOKUP($A73,'5. Company (current_at exit)'!$1:$1048576,21,FALSE),"")), ""),IF($A73&lt;&gt;"",IF(IFERROR(VLOOKUP($A73,'5. Company (current_at exit)'!$1:$1048576,21,FALSE),"")="","",IFERROR(VLOOKUP($A73,'5. Company (current_at exit)'!$1:$1048576,21,FALSE),"")), ""))</f>
        <v/>
      </c>
      <c r="AI73" s="69" t="str">
        <f>IF($AF73="Yes",IF($A73&lt;&gt;"",IF(IFERROR(VLOOKUP($A73,'5. Company (current_at exit)'!$1:$1048576,22,FALSE),"")="","Mandatory: Tab 5",IFERROR(VLOOKUP($A73,'5. Company (current_at exit)'!$1:$1048576,22,FALSE),"")), ""),IF($A73&lt;&gt;"",IF(IFERROR(VLOOKUP($A73,'5. Company (current_at exit)'!$1:$1048576,22,FALSE),"")="","",IFERROR(VLOOKUP($A73,'5. Company (current_at exit)'!$1:$1048576,22,FALSE),"")), ""))</f>
        <v/>
      </c>
      <c r="AJ73" s="69" t="str">
        <f>IF($AF73="Yes",IF($A73&lt;&gt;"",IF(IFERROR(VLOOKUP($A73,'5. Company (current_at exit)'!$1:$1048576,23,FALSE),"")="","Mandatory: Tab 5",IFERROR(VLOOKUP($A73,'5. Company (current_at exit)'!$1:$1048576,23,FALSE),"")), ""),IF($A73&lt;&gt;"",IF(IFERROR(VLOOKUP($A73,'5. Company (current_at exit)'!$1:$1048576,23,FALSE),"")="","",IFERROR(VLOOKUP($A73,'5. Company (current_at exit)'!$1:$1048576,23,FALSE),"")), ""))</f>
        <v/>
      </c>
      <c r="AK73" s="159" t="str">
        <f>IF($AF73="Yes",IF($A73&lt;&gt;"",IF(IFERROR(VLOOKUP($A73,'5. Company (current_at exit)'!$1:$1048576,24,FALSE),"")="","",IFERROR(VLOOKUP($A73,'5. Company (current_at exit)'!$1:$1048576,24,FALSE),"")), ""),IF($A73&lt;&gt;"",IF(IFERROR(VLOOKUP($A73,'5. Company (current_at exit)'!$1:$1048576,24,FALSE),"")="","",IFERROR(VLOOKUP($A73,'5. Company (current_at exit)'!$1:$1048576,24,FALSE),"")), ""))</f>
        <v/>
      </c>
      <c r="AL73" s="403" t="str">
        <f>IF($A73&lt;&gt;"",IF(IFERROR(VLOOKUP($A73,'5. Company (current_at exit)'!$1:$1048576,25,FALSE),"")="","",IFERROR(VLOOKUP($A73,'5. Company (current_at exit)'!$1:$1048576,25,FALSE),"")), "")</f>
        <v/>
      </c>
      <c r="AM73" s="17" t="str">
        <f>IF($A73&lt;&gt;"",IF(IFERROR(VLOOKUP($A73,'5. Company (current_at exit)'!$1:$1048576,26,FALSE),"")="","Mandatory: Tab 5",IFERROR(VLOOKUP($A73,'5. Company (current_at exit)'!$1:$1048576,26,FALSE),"")), "")</f>
        <v/>
      </c>
      <c r="AN73" s="17" t="str">
        <f>IF($A73&lt;&gt;"",IF(IFERROR(VLOOKUP($A73,'5. Company (current_at exit)'!$1:$1048576,27,FALSE),"")="","Mandatory: Tab 5",IFERROR(VLOOKUP($A73,'5. Company (current_at exit)'!$1:$1048576,27,FALSE),"")), "")</f>
        <v/>
      </c>
      <c r="AO73" s="17" t="str">
        <f>IF($A73&lt;&gt;"",IF(IFERROR(VLOOKUP($A73,'5. Company (current_at exit)'!$1:$1048576,28,FALSE),"")="","Mandatory: Tab 5",IFERROR(VLOOKUP($A73,'5. Company (current_at exit)'!$1:$1048576,28,FALSE),"")), "")</f>
        <v/>
      </c>
      <c r="AP73" s="17" t="str">
        <f>IF($A73&lt;&gt;"",IF(IFERROR(VLOOKUP($A73,'5. Company (current_at exit)'!$1:$1048576,29,FALSE),"")="","Mandatory: Tab 5",IFERROR(VLOOKUP($A73,'5. Company (current_at exit)'!$1:$1048576,29,FALSE),"")), "")</f>
        <v/>
      </c>
      <c r="AQ73" s="17" t="str">
        <f>IF($A73&lt;&gt;"",IF(IFERROR(VLOOKUP($A73,'5. Company (current_at exit)'!$1:$1048576,30,FALSE),"")="","Mandatory: Tab 5",IFERROR(VLOOKUP($A73,'5. Company (current_at exit)'!$1:$1048576,30,FALSE),"")), "")</f>
        <v/>
      </c>
      <c r="AR73" s="17" t="str">
        <f>IF($A73&lt;&gt;"",IF(IFERROR(VLOOKUP($A73,'5. Company (current_at exit)'!$1:$1048576,31,FALSE),"")="","Mandatory: Tab 5",IFERROR(VLOOKUP($A73,'5. Company (current_at exit)'!$1:$1048576,31,FALSE),"")), "")</f>
        <v/>
      </c>
      <c r="AS73" s="17" t="str">
        <f>IF($A73&lt;&gt;"",IF(IFERROR(VLOOKUP($A73,'5. Company (current_at exit)'!$1:$1048576,32,FALSE),"")="","Mandatory: Tab 5",IFERROR(VLOOKUP($A73,'5. Company (current_at exit)'!$1:$1048576,32,FALSE),"")), "")</f>
        <v/>
      </c>
      <c r="AT73" s="17" t="str">
        <f>IF($A73&lt;&gt;"",IF(IFERROR(VLOOKUP($A73,'5. Company (current_at exit)'!$1:$1048576,33,FALSE),"")="","Mandatory: Tab 5",IFERROR(VLOOKUP($A73,'5. Company (current_at exit)'!$1:$1048576,33,FALSE),"")), "")</f>
        <v/>
      </c>
      <c r="AU73" s="17" t="str">
        <f>IF($A73&lt;&gt;"",IF(IFERROR(VLOOKUP($A73,'5. Company (current_at exit)'!$1:$1048576,34,FALSE),"")="","",IFERROR(VLOOKUP($A73,'5. Company (current_at exit)'!$1:$1048576,34,FALSE),"")), "")</f>
        <v/>
      </c>
      <c r="AV73" s="241" t="str">
        <f>IF($A73&lt;&gt;"",IF(IFERROR(VLOOKUP($A73,'5. Company (current_at exit)'!$1:$1048576,35,FALSE),"")="","",IFERROR(VLOOKUP($A73,'5. Company (current_at exit)'!$1:$1048576,35,FALSE),"")), "")</f>
        <v/>
      </c>
      <c r="AW73" s="17" t="str">
        <f>IF($D73="Fully Exited",IF($A73&lt;&gt;"",IF(IFERROR(VLOOKUP($A73,'5. Company (current_at exit)'!$1:$1048576,36,FALSE),"")="","",IFERROR(VLOOKUP($A73,'5. Company (current_at exit)'!$1:$1048576,36,FALSE),"")), ""),IF($A73&lt;&gt;"",IF(IFERROR(VLOOKUP($A73,'5. Company (current_at exit)'!$1:$1048576,36,FALSE),"")="","",IFERROR(VLOOKUP($A73,'5. Company (current_at exit)'!$1:$1048576,36,FALSE),"")), ""))</f>
        <v/>
      </c>
      <c r="AX73" s="239" t="str">
        <f>IF($A73&lt;&gt;"",IF(IFERROR(VLOOKUP($A73,'5. Company (current_at exit)'!$1:$1048576,37,FALSE),"")="","",IFERROR(VLOOKUP($A73,'5. Company (current_at exit)'!$1:$1048576,37,FALSE),"")), "")</f>
        <v/>
      </c>
      <c r="AY73" s="204" t="str">
        <f>IF($A73&lt;&gt;"",IF(IFERROR(VLOOKUP($A73,'5. Company (current_at exit)'!$1:$1048576,38,FALSE),"")="","",IFERROR(VLOOKUP($A73,'5. Company (current_at exit)'!$1:$1048576,38,FALSE),"")), "")</f>
        <v/>
      </c>
      <c r="AZ73" s="244" t="str">
        <f>IF($A73&lt;&gt;"",IF(IFERROR(VLOOKUP($A73,'5. Company (current_at exit)'!$1:$1048576,39,FALSE),"")="","",IFERROR(VLOOKUP($A73,'5. Company (current_at exit)'!$1:$1048576,39,FALSE),"")), "")</f>
        <v/>
      </c>
      <c r="BA73" s="244" t="str">
        <f>IF($A73&lt;&gt;"",IF(IFERROR(VLOOKUP($A73,'5. Company (current_at exit)'!$1:$1048576,40,FALSE),"")="","",IFERROR(VLOOKUP($A73,'5. Company (current_at exit)'!$1:$1048576,40,FALSE),"")), "")</f>
        <v/>
      </c>
      <c r="BB73" s="244" t="str">
        <f>IF($A73&lt;&gt;"",IF(IFERROR(VLOOKUP($A73,'5. Company (current_at exit)'!$1:$1048576,41,FALSE),"")="","",IFERROR(VLOOKUP($A73,'5. Company (current_at exit)'!$1:$1048576,41,FALSE),"")), "")</f>
        <v/>
      </c>
      <c r="BC73" s="76" t="str">
        <f>IF($A73&lt;&gt;"",IF(IFERROR(VLOOKUP($A73,'5. Company (current_at exit)'!$1:$1048576,42,FALSE),"")="","",IFERROR(VLOOKUP($A73,'5. Company (current_at exit)'!$1:$1048576,42,FALSE),"")), "")</f>
        <v/>
      </c>
      <c r="BD73" s="76" t="str">
        <f>IF($A73&lt;&gt;"",IF(IFERROR(VLOOKUP($A73,'5. Company (current_at exit)'!$1:$1048576,43,FALSE),"")="","",IFERROR(VLOOKUP($A73,'5. Company (current_at exit)'!$1:$1048576,43,FALSE),"")), "")</f>
        <v/>
      </c>
      <c r="BE73" s="239" t="str">
        <f>IF($A73&lt;&gt;"",IF(IFERROR(VLOOKUP($A73,'5. Company (current_at exit)'!$1:$1048576,44,FALSE),"")="","",IFERROR(VLOOKUP($A73,'5. Company (current_at exit)'!$1:$1048576,44,FALSE),"")), "")</f>
        <v/>
      </c>
      <c r="BF73" s="239" t="str">
        <f>IF($A73&lt;&gt;"",IF(IFERROR(VLOOKUP($A73,'5. Company (current_at exit)'!$1:$1048576,45,FALSE),"")="","",IFERROR(VLOOKUP($A73,'5. Company (current_at exit)'!$1:$1048576,45,FALSE),"")), "")</f>
        <v/>
      </c>
      <c r="BG73" s="239" t="str">
        <f>IF($A73&lt;&gt;"",IF(IFERROR(VLOOKUP($A73,'5. Company (current_at exit)'!$1:$1048576,46,FALSE),"")="","",IFERROR(VLOOKUP($A73,'5. Company (current_at exit)'!$1:$1048576,46,FALSE),"")), "")</f>
        <v/>
      </c>
      <c r="BH73" s="239" t="str">
        <f>IF($A73&lt;&gt;"",IF(IFERROR(VLOOKUP($A73,'5. Company (current_at exit)'!$1:$1048576,47,FALSE),"")="","",IFERROR(VLOOKUP($A73,'5. Company (current_at exit)'!$1:$1048576,47,FALSE),"")), "")</f>
        <v/>
      </c>
      <c r="BI73" s="239" t="str">
        <f>IF($A73&lt;&gt;"",IF(IFERROR(VLOOKUP($A73,'5. Company (current_at exit)'!$1:$1048576,48,FALSE),"")="","",IFERROR(VLOOKUP($A73,'5. Company (current_at exit)'!$1:$1048576,48,FALSE),"")), "")</f>
        <v/>
      </c>
      <c r="BJ73" s="360" t="str">
        <f>IF($A73&lt;&gt;"",IF(IFERROR(VLOOKUP($A73,'5. Company (current_at exit)'!$1:$1048576,49,FALSE),"")="","",IFERROR(VLOOKUP($A73,'5. Company (current_at exit)'!$1:$1048576,49,FALSE),"")), "")</f>
        <v/>
      </c>
      <c r="BK73" s="76" t="str">
        <f>IF($A73&lt;&gt;"",IF(IFERROR(VLOOKUP($A73,'5. Company (current_at exit)'!$1:$1048576,50,FALSE),"")="","Mandatory: Tab 5",IFERROR(VLOOKUP($A73,'5. Company (current_at exit)'!$1:$1048576,50,FALSE),"")), "")</f>
        <v/>
      </c>
      <c r="BL73" s="483" t="str">
        <f>IF($A73&lt;&gt;"",IF(IFERROR(VLOOKUP($A73,'5. Company (current_at exit)'!$1:$1048576,51,FALSE),"")="","Mandatory: Tab 5",IFERROR(VLOOKUP($A73,'5. Company (current_at exit)'!$1:$1048576,51,FALSE),"")), "")</f>
        <v/>
      </c>
      <c r="BM73" s="483" t="str">
        <f>IF($A73&lt;&gt;"",IF(IFERROR(VLOOKUP($A73,'5. Company (current_at exit)'!$1:$1048576,52,FALSE),"")="","Mandatory: Tab 5",IFERROR(VLOOKUP($A73,'5. Company (current_at exit)'!$1:$1048576,52,FALSE),"")), "")</f>
        <v/>
      </c>
      <c r="BN73" s="483" t="str">
        <f>IF($A73&lt;&gt;"",IF(IFERROR(VLOOKUP($A73,'5. Company (current_at exit)'!$1:$1048576,53,FALSE),"")="","Mandatory: Tab 5",IFERROR(VLOOKUP($A73,'5. Company (current_at exit)'!$1:$1048576,53,FALSE),"")), "")</f>
        <v/>
      </c>
      <c r="BO73" s="360" t="str">
        <f>IF($A73&lt;&gt;"",IF(IFERROR(VLOOKUP($A73,'5. Company (current_at exit)'!$1:$1048576,54,FALSE),"")="","",IFERROR(VLOOKUP($A73,'5. Company (current_at exit)'!$1:$1048576,54,FALSE),"")), "")</f>
        <v/>
      </c>
      <c r="BP73" s="17" t="str">
        <f>IF($A73&lt;&gt;"",IF(IFERROR(VLOOKUP($A73, '4. Company (at entry)'!$1:$1048576,3,FALSE),"")="","Mandatory: Tab 4",IFERROR(VLOOKUP($A73, '4. Company (at entry)'!$1:$1048576,3,FALSE),"")), "")</f>
        <v/>
      </c>
      <c r="BQ73" s="17" t="str">
        <f>IF($A73&lt;&gt;"",IF(IFERROR(VLOOKUP($A73, '4. Company (at entry)'!$1:$1048576,4,FALSE),"")="","Mandatory: Tab 4",IFERROR(VLOOKUP($A73, '4. Company (at entry)'!$1:$1048576,4,FALSE),"")), "")</f>
        <v/>
      </c>
      <c r="BR73" s="17" t="str">
        <f>IF($A73&lt;&gt;"",IF(IFERROR(VLOOKUP($A73, '4. Company (at entry)'!$1:$1048576,5,FALSE),"")="","Mandatory: Tab 4",IFERROR(VLOOKUP($A73, '4. Company (at entry)'!$1:$1048576,5,FALSE),"")), "")</f>
        <v/>
      </c>
      <c r="BS73" s="17" t="str">
        <f>IF($A73&lt;&gt;"",IF(IFERROR(VLOOKUP($A73, '4. Company (at entry)'!$1:$1048576,6,FALSE),"")="","Mandatory: Tab 4",IFERROR(VLOOKUP($A73, '4. Company (at entry)'!$1:$1048576,6,FALSE),"")), "")</f>
        <v/>
      </c>
      <c r="BT73" s="17" t="str">
        <f>IF($A73&lt;&gt;"",IF(IFERROR(VLOOKUP($A73, '4. Company (at entry)'!$1:$1048576,7,FALSE),"")="","Mandatory: Tab 4",IFERROR(VLOOKUP($A73, '4. Company (at entry)'!$1:$1048576,7,FALSE),"")), "")</f>
        <v/>
      </c>
      <c r="BU73" s="17" t="str">
        <f>IF($A73&lt;&gt;"",IF(IFERROR(VLOOKUP($A73, '4. Company (at entry)'!$1:$1048576,8,FALSE),"")="","Mandatory: Tab 4",IFERROR(VLOOKUP($A73, '4. Company (at entry)'!$1:$1048576,8,FALSE),"")), "")</f>
        <v/>
      </c>
      <c r="BV73" s="17" t="str">
        <f>IF($A73&lt;&gt;"",IF(IFERROR(VLOOKUP($A73, '4. Company (at entry)'!$1:$1048576,9,FALSE),"")="","Mandatory: Tab 4",IFERROR(VLOOKUP($A73, '4. Company (at entry)'!$1:$1048576,9,FALSE),"")), "")</f>
        <v/>
      </c>
      <c r="BW73" s="17" t="str">
        <f>IF($A73&lt;&gt;"",IF(IFERROR(VLOOKUP($A73, '4. Company (at entry)'!$1:$1048576,10,FALSE),"")="","",IFERROR(VLOOKUP($A73, '4. Company (at entry)'!$1:$1048576,10,FALSE),"")), "")</f>
        <v/>
      </c>
      <c r="BX73" s="208" t="str">
        <f>IF($A73&lt;&gt;"",IF(IFERROR(VLOOKUP($A73, '4. Company (at entry)'!$1:$1048576,11,FALSE),"")="","",IFERROR(VLOOKUP($A73, '4. Company (at entry)'!$1:$1048576,11,FALSE),"")), "")</f>
        <v/>
      </c>
      <c r="BY73" s="17" t="str">
        <f>IF($A73&lt;&gt;"",IF(IFERROR(VLOOKUP($A73, '4. Company (at entry)'!$1:$1048576,12,FALSE),"")="","",IFERROR(VLOOKUP($A73, '4. Company (at entry)'!$1:$1048576,12,FALSE),"")), "")</f>
        <v/>
      </c>
      <c r="BZ73" s="360" t="str">
        <f>IF($A73&lt;&gt;"",IF(IFERROR(VLOOKUP($A73, '4. Company (at entry)'!$1:$1048576,13,FALSE),"")="","",IFERROR(VLOOKUP($A73, '4. Company (at entry)'!$1:$1048576,13,FALSE),"")), "")</f>
        <v/>
      </c>
      <c r="CA73" s="17" t="str">
        <f>IF($A73&lt;&gt;"",IF(IFERROR('7. Position (current_at exit)'!F73,"")="", "Mandatory: Tab 7",IFERROR('7. Position (current_at exit)'!F73,"")),"")</f>
        <v/>
      </c>
      <c r="CB73" s="17" t="str">
        <f>IF($D73&lt;&gt;"Pending, Subsequently Closed",IF($A73&lt;&gt;"",IF(IFERROR('7. Position (current_at exit)'!G73,"")="", "Mandatory: Tab 7",IFERROR('7. Position (current_at exit)'!G73,"")),""), IF($A73&lt;&gt;"",IF(IFERROR('7. Position (current_at exit)'!G73,"")="", "",IFERROR('7. Position (current_at exit)'!G73,"")),""))</f>
        <v/>
      </c>
      <c r="CC73" s="17" t="str">
        <f>IF($D73&lt;&gt;"Pending, Subsequently Closed",IF($A73&lt;&gt;"",IF(IFERROR('7. Position (current_at exit)'!H73,"")="", "Mandatory: Tab 7",IFERROR('7. Position (current_at exit)'!H73,"")),""), IF($A73&lt;&gt;"",IF(IFERROR('7. Position (current_at exit)'!H73,"")="", "",IFERROR('7. Position (current_at exit)'!H73,"")),""))</f>
        <v/>
      </c>
      <c r="CD73" s="17" t="str">
        <f>IF($D73&lt;&gt;"Pending, Subsequently Closed",IF($A73&lt;&gt;"",IF(IFERROR('7. Position (current_at exit)'!I73,"")="", "Mandatory: Tab 7",IFERROR('7. Position (current_at exit)'!I73,"")),""), IF($A73&lt;&gt;"",IF(IFERROR('7. Position (current_at exit)'!I73,"")="", "",IFERROR('7. Position (current_at exit)'!I73,"")),""))</f>
        <v/>
      </c>
      <c r="CE73" s="17" t="str">
        <f>IF($D73&lt;&gt;"Pending, Subsequently Closed",IF($A73&lt;&gt;"",IF(IFERROR('7. Position (current_at exit)'!J73,"")="", "Mandatory: Tab 7",IFERROR('7. Position (current_at exit)'!J73,"")),""), IF($A73&lt;&gt;"",IF(IFERROR('7. Position (current_at exit)'!J73,"")="", "",IFERROR('7. Position (current_at exit)'!J73,"")),""))</f>
        <v/>
      </c>
      <c r="CF73" s="208" t="str">
        <f>IF($D73&lt;&gt;"Pending, Subsequently Closed",IF($A73&lt;&gt;"",IF(IFERROR('7. Position (current_at exit)'!K73,"")="", "Mandatory: Tab 7",IFERROR('7. Position (current_at exit)'!K73,"")),""), IF($A73&lt;&gt;"",IF(IFERROR('7. Position (current_at exit)'!K73,"")="", "",IFERROR('7. Position (current_at exit)'!K73,"")),""))</f>
        <v/>
      </c>
      <c r="CG73" s="186" t="str">
        <f>IF($D73&lt;&gt;"Pending, Subsequently Closed",IF($A73&lt;&gt;"",IF(IFERROR('7. Position (current_at exit)'!L73,"")="", "Mandatory: Tab 7",IFERROR('7. Position (current_at exit)'!L73,"")),""), IF($A73&lt;&gt;"",IF(IFERROR('7. Position (current_at exit)'!L73,"")="", "",IFERROR('7. Position (current_at exit)'!L73,"")),""))</f>
        <v/>
      </c>
      <c r="CH73" s="186" t="str">
        <f>IF($D73&lt;&gt;"Pending, Subsequently Closed",IF($A73&lt;&gt;"",IF(IFERROR('7. Position (current_at exit)'!M73,"")="", "Mandatory: Tab 7",IFERROR('7. Position (current_at exit)'!M73,"")),""), IF($A73&lt;&gt;"",IF(IFERROR('7. Position (current_at exit)'!M73,"")="", "",IFERROR('7. Position (current_at exit)'!M73,"")),""))</f>
        <v/>
      </c>
      <c r="CI73" s="186" t="str">
        <f>IF($D73&lt;&gt;"Pending, Subsequently Closed",IF($A73&lt;&gt;"",IF(IFERROR('7. Position (current_at exit)'!N73,"")="", "Mandatory: Tab 7",IFERROR('7. Position (current_at exit)'!N73,"")),""), IF($A73&lt;&gt;"",IF(IFERROR('7. Position (current_at exit)'!N73,"")="", "",IFERROR('7. Position (current_at exit)'!N73,"")),""))</f>
        <v/>
      </c>
      <c r="CJ73" s="408" t="str">
        <f>IF($D73&lt;&gt;"Pending, Subsequently Closed",IF($A73&lt;&gt;"",IF(IFERROR('7. Position (current_at exit)'!O73,"")="", "Mandatory: Tab 7",IFERROR('7. Position (current_at exit)'!O73,"")),""), IF($A73&lt;&gt;"",IF(IFERROR('7. Position (current_at exit)'!O73,"")="", "",IFERROR('7. Position (current_at exit)'!O73,"")),""))</f>
        <v/>
      </c>
      <c r="CK73" s="408" t="str">
        <f>IF($D73&lt;&gt;"Pending, Subsequently Closed",IF($A73&lt;&gt;"",IF(IFERROR('7. Position (current_at exit)'!P73,"")="", "Mandatory: Tab 7",IFERROR('7. Position (current_at exit)'!P73,"")),""), IF($A73&lt;&gt;"",IF(IFERROR('7. Position (current_at exit)'!P73,"")="", "",IFERROR('7. Position (current_at exit)'!P73,"")),""))</f>
        <v/>
      </c>
      <c r="CL73" s="360" t="str">
        <f>IF($A73&lt;&gt;"",IF(IFERROR('7. Position (current_at exit)'!Q73,"")="", "",IFERROR('7. Position (current_at exit)'!Q73,"")),"")</f>
        <v/>
      </c>
      <c r="CM73" s="18" t="str">
        <f>IF($F73&lt;&gt;"Debt",IF($A73&lt;&gt;"",IF(IFERROR('7. Position (current_at exit)'!R73,"")="", "Mandatory: Tab 7",IFERROR('7. Position (current_at exit)'!R73,"")),""), IF($A73&lt;&gt;"",IF(IFERROR('7. Position (current_at exit)'!R73,"")="", "",IFERROR('7. Position (current_at exit)'!R73,"")),""))</f>
        <v/>
      </c>
      <c r="CN73" s="18" t="str">
        <f>IF($F73&lt;&gt;"Debt",IF($A73&lt;&gt;"",IF(IFERROR('7. Position (current_at exit)'!S73,"")="", "Mandatory: Tab 7",IFERROR('7. Position (current_at exit)'!S73,"")),""), IF($A73&lt;&gt;"",IF(IFERROR('7. Position (current_at exit)'!S73,"")="", "",IFERROR('7. Position (current_at exit)'!S73,"")),""))</f>
        <v/>
      </c>
      <c r="CO73" s="17" t="str">
        <f>IF($F73&lt;&gt;"Debt",IF($A73&lt;&gt;"",IF(IFERROR('7. Position (current_at exit)'!T73,"")="", "Mandatory: Tab 7",IFERROR('7. Position (current_at exit)'!T73,"")),""), IF($A73&lt;&gt;"",IF(IFERROR('7. Position (current_at exit)'!T73,"")="", "",IFERROR('7. Position (current_at exit)'!T73,"")),""))</f>
        <v/>
      </c>
      <c r="CP73" s="17" t="str">
        <f>IF($A73&lt;&gt;"",IF(IFERROR('7. Position (current_at exit)'!U73,"")="", "Mandatory: Tab 7",IFERROR('7. Position (current_at exit)'!U73,"")),"")</f>
        <v/>
      </c>
      <c r="CQ73" s="17" t="str">
        <f>IF($F73&lt;&gt;"Debt",IF($A73&lt;&gt;"",IF(IFERROR('7. Position (current_at exit)'!V73,"")="", "Mandatory: Tab 7",IFERROR('7. Position (current_at exit)'!V73,"")),""), IF($A73&lt;&gt;"",IF(IFERROR('7. Position (current_at exit)'!V73,"")="", "",IFERROR('7. Position (current_at exit)'!V73,"")),""))</f>
        <v/>
      </c>
      <c r="CR73" s="16" t="str">
        <f>IF($F73&lt;&gt;"Debt",IF($A73&lt;&gt;"",IF(IFERROR('7. Position (current_at exit)'!W73,"")="", "",IFERROR('7. Position (current_at exit)'!W73,"")),""), IF($A73&lt;&gt;"",IF(IFERROR('7. Position (current_at exit)'!W73,"")="", "",IFERROR('7. Position (current_at exit)'!W73,"")),""))</f>
        <v/>
      </c>
      <c r="CS73" s="80" t="str">
        <f>IF($A73&lt;&gt;"",IF(IFERROR('7. Position (current_at exit)'!X73,"")="", "",IFERROR('7. Position (current_at exit)'!X73,"")),"")</f>
        <v/>
      </c>
      <c r="CT73" s="360" t="str">
        <f>IF($A73&lt;&gt;"",IF(IFERROR('7. Position (current_at exit)'!Y73,"")="", "",IFERROR('7. Position (current_at exit)'!Y73,"")),"")</f>
        <v/>
      </c>
      <c r="CU73" s="159" t="str">
        <f>IF(OR($D73="Fully Exited, No Escrow", $D73="Fully Exited, Escrow Pending", $D73="Fully Exited, Subsequently Closed"), IF($A73&lt;&gt;"",IF(IFERROR('7. Position (current_at exit)'!Z73,"")="", "Mandatory: Tab 7",IFERROR('7. Position (current_at exit)'!Z73,"")),""), IF($A73&lt;&gt;"",IF(IFERROR('7. Position (current_at exit)'!Z73,"")="", "",IFERROR('7. Position (current_at exit)'!Z73,"")),""))</f>
        <v/>
      </c>
      <c r="CV73" s="159" t="str">
        <f>IF(OR($D73="Fully Exited, No Escrow", $D73="Fully Exited, Escrow Pending", $D73="Fully Exited, Subsequently Closed"), IF($A73&lt;&gt;"",IF(IFERROR('7. Position (current_at exit)'!AA73,"")="", "Mandatory: Tab 7",IFERROR('7. Position (current_at exit)'!AA73,"")),""), IF($A73&lt;&gt;"",IF(IFERROR('7. Position (current_at exit)'!AA73,"")="", "",IFERROR('7. Position (current_at exit)'!AA73,"")),""))</f>
        <v/>
      </c>
      <c r="CW73" s="16" t="str">
        <f>IF($D73="Fully Exited",IF($A73&lt;&gt;"",IF(IFERROR('7. Position (current_at exit)'!AB73,"")="", "",IFERROR('7. Position (current_at exit)'!AB73,"")),""), IF($A73&lt;&gt;"",IF(IFERROR('7. Position (current_at exit)'!AB73,"")="", "",IFERROR('7. Position (current_at exit)'!AB73,"")),""))</f>
        <v/>
      </c>
      <c r="CX73" s="360" t="str">
        <f>IF($A73&lt;&gt;"",IF(IFERROR('7. Position (current_at exit)'!AC73,"")="", "",IFERROR('7. Position (current_at exit)'!AC73,"")),"")</f>
        <v/>
      </c>
      <c r="CY73" s="16" t="str">
        <f>IF($D73&lt;&gt;"Pending, Subsequently Closed",IF($A73&lt;&gt;"",IF(IFERROR('7. Position (current_at exit)'!AD73,"")="", "Mandatory: Tab 7",IFERROR('7. Position (current_at exit)'!AD73,"")),""), IF($A73&lt;&gt;"",IF(IFERROR('7. Position (current_at exit)'!AD73,"")="", "",IFERROR('7. Position (current_at exit)'!AD73,"")),""))</f>
        <v/>
      </c>
      <c r="CZ73" s="187" t="str">
        <f>IF($A73&lt;&gt;"",IF(IFERROR('7. Position (current_at exit)'!AE73,"")="", "",IFERROR('7. Position (current_at exit)'!AE73,"")),"")</f>
        <v/>
      </c>
      <c r="DA73" s="76" t="str">
        <f>IF($A73&lt;&gt;"",IF(IFERROR('7. Position (current_at exit)'!AF73,"")="", "",IFERROR('7. Position (current_at exit)'!AF73,"")),"")</f>
        <v/>
      </c>
      <c r="DB73" s="239" t="str">
        <f>IF($A73&lt;&gt;"",IF(IFERROR('7. Position (current_at exit)'!AG73,"")="", "",IFERROR('7. Position (current_at exit)'!AG73,"")),"")</f>
        <v/>
      </c>
      <c r="DC73" s="165" t="str">
        <f>IF($A73&lt;&gt;"",IF(IFERROR('7. Position (current_at exit)'!AH73,"")="", "",IFERROR('7. Position (current_at exit)'!AH73,"")),"")</f>
        <v/>
      </c>
      <c r="DD73" s="165" t="str">
        <f>IF($A73&lt;&gt;"",IF(IFERROR('7. Position (current_at exit)'!AI73,"")="", "",IFERROR('7. Position (current_at exit)'!AI73,"")),"")</f>
        <v/>
      </c>
      <c r="DE73" s="360" t="str">
        <f>IF($A73&lt;&gt;"",IF(IFERROR('7. Position (current_at exit)'!AJ73,"")="", "",IFERROR('7. Position (current_at exit)'!AJ73,"")),"")</f>
        <v/>
      </c>
      <c r="DF73" s="16" t="str">
        <f>IF($A73&lt;&gt;"",IF(IFERROR('7. Position (current_at exit)'!AK73,"")="", "",IFERROR('7. Position (current_at exit)'!AK73,"")),"")</f>
        <v/>
      </c>
      <c r="DG73" s="187" t="str">
        <f>IF($A73&lt;&gt;"",IF(IFERROR('7. Position (current_at exit)'!AL73,"")="", "",IFERROR('7. Position (current_at exit)'!AL73,"")),"")</f>
        <v/>
      </c>
      <c r="DH73" s="76" t="str">
        <f>IF($A73&lt;&gt;"",IF(IFERROR('7. Position (current_at exit)'!AM73,"")="", "",IFERROR('7. Position (current_at exit)'!AM73,"")),"")</f>
        <v/>
      </c>
      <c r="DI73" s="239" t="str">
        <f>IF($A73&lt;&gt;"",IF(IFERROR('7. Position (current_at exit)'!AN73,"")="", "",IFERROR('7. Position (current_at exit)'!AN73,"")),"")</f>
        <v/>
      </c>
      <c r="DJ73" s="165" t="str">
        <f>IF($A73&lt;&gt;"",IF(IFERROR('7. Position (current_at exit)'!AO73,"")="", "",IFERROR('7. Position (current_at exit)'!AO73,"")),"")</f>
        <v/>
      </c>
      <c r="DK73" s="165" t="str">
        <f>IF($A73&lt;&gt;"",IF(IFERROR('7. Position (current_at exit)'!AP73,"")="", "",IFERROR('7. Position (current_at exit)'!AP73,"")),"")</f>
        <v/>
      </c>
      <c r="DL73" s="360" t="str">
        <f>IF($A73&lt;&gt;"",IF(IFERROR('7. Position (current_at exit)'!AQ73,"")="", "",IFERROR('7. Position (current_at exit)'!AQ73,"")),"")</f>
        <v/>
      </c>
      <c r="DM73" s="17" t="str">
        <f>IF(OR($F73="Equity - Publicly Traded", $F73="Equity - Private"), IF($A73&lt;&gt;"",IF(IFERROR('6. Position (at entry)'!N73,"")="", "Mandatory: Tab 6",IFERROR('6. Position (at entry)'!N73,"")),""), IF($A73&lt;&gt;"",IF(IFERROR('6. Position (at entry)'!N73,"")="", "",IFERROR('6. Position (at entry)'!N73,"")),""))</f>
        <v/>
      </c>
      <c r="DN73" s="17" t="str">
        <f>IF(OR($F73="Equity - Publicly Traded", $F73="Equity - Private"), IF($A73&lt;&gt;"",IF(IFERROR('6. Position (at entry)'!O73,"")="", "Mandatory: Tab 6",IFERROR('6. Position (at entry)'!O73,"")),""), IF($A73&lt;&gt;"",IF(IFERROR('6. Position (at entry)'!O73,"")="", "",IFERROR('6. Position (at entry)'!O73,"")),""))</f>
        <v/>
      </c>
      <c r="DO73" s="17" t="str">
        <f>IF(OR($F73="Equity - Publicly Traded", $F73="Equity - Private"), IF($A73&lt;&gt;"",IF(IFERROR('6. Position (at entry)'!P73,"")="", "Mandatory: Tab 6",IFERROR('6. Position (at entry)'!P73,"")),""), IF($A73&lt;&gt;"",IF(IFERROR('6. Position (at entry)'!P73,"")="", "",IFERROR('6. Position (at entry)'!P73,"")),""))</f>
        <v/>
      </c>
      <c r="DP73" s="17" t="str">
        <f>IF(OR($F73="Equity - Publicly Traded", $F73="Equity - Private"), IF($A73&lt;&gt;"",IF(IFERROR('6. Position (at entry)'!Q73,"")="", "Mandatory: Tab 6",IFERROR('6. Position (at entry)'!Q73,"")),""), IF($A73&lt;&gt;"",IF(IFERROR('6. Position (at entry)'!Q73,"")="", "",IFERROR('6. Position (at entry)'!Q73,"")),""))</f>
        <v/>
      </c>
      <c r="DQ73" s="18" t="str">
        <f>IF(OR($F73="Equity - Publicly Traded", $F73="Equity - Private"), IF($A73&lt;&gt;"",IF(IFERROR('6. Position (at entry)'!R73,"")="", "Mandatory: Tab 6",IFERROR('6. Position (at entry)'!R73,"")),""), IF($A73&lt;&gt;"",IF(IFERROR('6. Position (at entry)'!R73,"")="", "",IFERROR('6. Position (at entry)'!R73,"")),""))</f>
        <v/>
      </c>
      <c r="DR73" s="18" t="str">
        <f>IF(OR($F73="Equity - Publicly Traded", $F73="Equity - Private"), IF($A73&lt;&gt;"",IF(IFERROR('6. Position (at entry)'!S73,"")="", "Mandatory: Tab 6",IFERROR('6. Position (at entry)'!S73,"")),""), IF($A73&lt;&gt;"",IF(IFERROR('6. Position (at entry)'!S73,"")="", "",IFERROR('6. Position (at entry)'!S73,"")),""))</f>
        <v/>
      </c>
      <c r="DS73" s="17" t="str">
        <f>IF(OR($F73="Equity - Publicly Traded", $F73="Equity - Private"), IF($A73&lt;&gt;"",IF(IFERROR('6. Position (at entry)'!T73,"")="", "Mandatory: Tab 6",IFERROR('6. Position (at entry)'!T73,"")),""), IF($A73&lt;&gt;"",IF(IFERROR('6. Position (at entry)'!T73,"")="", "",IFERROR('6. Position (at entry)'!T73,"")),""))</f>
        <v/>
      </c>
      <c r="DT73" s="16" t="str">
        <f>IF(OR($F73="Equity - Publicly Traded", $F73="Equity - Private"), IF($A73&lt;&gt;"",IF(IFERROR('6. Position (at entry)'!U73,"")="", "Mandatory: Tab 6",IFERROR('6. Position (at entry)'!U73,"")),""), IF($A73&lt;&gt;"",IF(IFERROR('6. Position (at entry)'!U73,"")="", "",IFERROR('6. Position (at entry)'!U73,"")),""))</f>
        <v/>
      </c>
      <c r="DU73" s="16" t="str">
        <f>IF(OR($F73="Equity - Publicly Traded", $F73="Equity - Private"), IF($A73&lt;&gt;"",IF(IFERROR('6. Position (at entry)'!V73,"")="", "",IFERROR('6. Position (at entry)'!V73,"")),""), IF($A73&lt;&gt;"",IF(IFERROR('6. Position (at entry)'!V73,"")="", "",IFERROR('6. Position (at entry)'!V73,"")),""))</f>
        <v/>
      </c>
      <c r="DV73" s="239" t="str">
        <f>IF(OR($F73="Equity - Publicly Traded", $F73="Equity - Private"), IF($A73&lt;&gt;"",IF(IFERROR('6. Position (at entry)'!W73,"")="", "",IFERROR('6. Position (at entry)'!W73,"")),""), IF($A73&lt;&gt;"",IF(IFERROR('6. Position (at entry)'!W73,"")="", "",IFERROR('6. Position (at entry)'!W73,"")),""))</f>
        <v/>
      </c>
      <c r="DW73" s="239" t="str">
        <f>IF(OR($F73="Equity - Publicly Traded", $F73="Equity - Private"), IF($A73&lt;&gt;"",IF(IFERROR('6. Position (at entry)'!X73,"")="", "",IFERROR('6. Position (at entry)'!X73,"")),""), IF($A73&lt;&gt;"",IF(IFERROR('6. Position (at entry)'!X73,"")="", "",IFERROR('6. Position (at entry)'!X73,"")),""))</f>
        <v/>
      </c>
      <c r="DX73" s="239" t="str">
        <f>IF(OR($F73="Equity - Publicly Traded", $F73="Equity - Private"), IF($A73&lt;&gt;"",IF(IFERROR('6. Position (at entry)'!Y73,"")="", "",IFERROR('6. Position (at entry)'!Y73,"")),""), IF($A73&lt;&gt;"",IF(IFERROR('6. Position (at entry)'!Y73,"")="", "",IFERROR('6. Position (at entry)'!Y73,"")),""))</f>
        <v/>
      </c>
      <c r="DY73" s="360" t="str">
        <f>IF($A73&lt;&gt;"",IF(IFERROR('6. Position (at entry)'!Z73,"")="", "",IFERROR('6. Position (at entry)'!Z73,"")),"")</f>
        <v/>
      </c>
      <c r="DZ73" s="76" t="str">
        <f>IF($A73&lt;&gt;"",IF(IFERROR('6. Position (at entry)'!AA73,"")="", "",IFERROR('6. Position (at entry)'!AA73,"")),"")</f>
        <v/>
      </c>
      <c r="EA73" s="76" t="str">
        <f>IF($A73&lt;&gt;"",IF(IFERROR('6. Position (at entry)'!AB73,"")="", "",IFERROR('6. Position (at entry)'!AB73,"")),"")</f>
        <v/>
      </c>
      <c r="EB73" s="78" t="str">
        <f>IF($A73&lt;&gt;"",IF(IFERROR('6. Position (at entry)'!AC73,"")="", "",IFERROR('6. Position (at entry)'!AC73,"")),"")</f>
        <v/>
      </c>
      <c r="EC73" s="78" t="str">
        <f>IF($A73&lt;&gt;"",IF(IFERROR('6. Position (at entry)'!AD73,"")="", "",IFERROR('6. Position (at entry)'!AD73,"")),"")</f>
        <v/>
      </c>
      <c r="ED73" s="226" t="str">
        <f>IF($A73&lt;&gt;"",IF(IFERROR('6. Position (at entry)'!AE73,"")="", "",IFERROR('6. Position (at entry)'!AE73,"")),"")</f>
        <v/>
      </c>
      <c r="EE73" s="80" t="str">
        <f>IF($A73&lt;&gt;"",IF(IFERROR('6. Position (at entry)'!AF73,"")="", "",IFERROR('6. Position (at entry)'!AF73,"")),"")</f>
        <v/>
      </c>
      <c r="EF73" s="80" t="str">
        <f>IF($A73&lt;&gt;"",IF(IFERROR('6. Position (at entry)'!AG73,"")="", "",IFERROR('6. Position (at entry)'!AG73,"")),"")</f>
        <v/>
      </c>
      <c r="EG73" s="80" t="str">
        <f>IF($A73&lt;&gt;"",IF(IFERROR('6. Position (at entry)'!AH73,"")="", "",IFERROR('6. Position (at entry)'!AH73,"")),"")</f>
        <v/>
      </c>
      <c r="EH73" s="360" t="str">
        <f>IF($A73&lt;&gt;"",IF(IFERROR('6. Position (at entry)'!AI73,"")="", "",IFERROR('6. Position (at entry)'!AI73,"")),"")</f>
        <v/>
      </c>
    </row>
    <row r="74" spans="1:138" ht="15" customHeight="1" x14ac:dyDescent="0.2">
      <c r="A74" s="16" t="str">
        <f>IF(ISBLANK('6. Position (at entry)'!A74), "", '6. Position (at entry)'!A74)</f>
        <v/>
      </c>
      <c r="B74" s="347" t="str">
        <f>IF($A74&lt;&gt;"",IF(IFERROR('6. Position (at entry)'!B74,"")="", "Mandatory: Tab 6",IFERROR('6. Position (at entry)'!B74,"")),"")</f>
        <v/>
      </c>
      <c r="C74" s="16" t="str">
        <f>IF($A74&lt;&gt;"",IF(IFERROR(VLOOKUP($A74, '4. Company (at entry)'!$1:$1048576,2,FALSE),"")="","Mandatory: Tab 4",IFERROR(VLOOKUP($A74, '4. Company (at entry)'!$1:$1048576,2,FALSE),"")), "")</f>
        <v/>
      </c>
      <c r="D74" s="16" t="str">
        <f>IF($A74&lt;&gt;"",IF(IFERROR('7. Position (current_at exit)'!D74,"")="", "Mandatory: Tab 7",IFERROR('7. Position (current_at exit)'!D74,"")),"")</f>
        <v/>
      </c>
      <c r="E74" s="16" t="str">
        <f>IF($A74&lt;&gt;"",IF(IFERROR('7. Position (current_at exit)'!E74,"")="", "Mandatory: Tab 7",IFERROR('7. Position (current_at exit)'!E74,"")),"")</f>
        <v/>
      </c>
      <c r="F74" s="16" t="str">
        <f>IF($A74&lt;&gt;"",IF(IFERROR('6. Position (at entry)'!D74,"")="", "Mandatory: Tab 6",IFERROR('6. Position (at entry)'!D74,"")),"")</f>
        <v/>
      </c>
      <c r="G74" s="16" t="str">
        <f>IF($A74&lt;&gt;"",IF(IFERROR('6. Position (at entry)'!E74,"")="", "Mandatory: Tab 6",IFERROR('6. Position (at entry)'!E74,"")),"")</f>
        <v/>
      </c>
      <c r="H74" s="16" t="str">
        <f>IF($A74&lt;&gt;"",IF(IFERROR('6. Position (at entry)'!F74,"")="", "Mandatory: Tab 6",IFERROR('6. Position (at entry)'!F74,"")),"")</f>
        <v/>
      </c>
      <c r="I74" s="16" t="str">
        <f>IF($A74&lt;&gt;"",IF(IFERROR('6. Position (at entry)'!G74,"")="", "Mandatory: Tab 6",IFERROR('6. Position (at entry)'!G74,"")),"")</f>
        <v/>
      </c>
      <c r="J74" s="16" t="str">
        <f>IF($A74&lt;&gt;"",IF(IFERROR('6. Position (at entry)'!H74,"")="", "Mandatory: Tab 6",IFERROR('6. Position (at entry)'!H74,"")),"")</f>
        <v/>
      </c>
      <c r="K74" s="159" t="str">
        <f>IF($A74&lt;&gt;"",IF(IFERROR('6. Position (at entry)'!I74,"")="", "Mandatory: Tab 6",IFERROR('6. Position (at entry)'!I74,"")),"")</f>
        <v/>
      </c>
      <c r="L74" s="16" t="str">
        <f>IF($A74&lt;&gt;"",IF(IFERROR('6. Position (at entry)'!J74,"")="", "Mandatory: Tab 6",IFERROR('6. Position (at entry)'!J74,"")),"")</f>
        <v/>
      </c>
      <c r="M74" s="16" t="str">
        <f>IF($A74&lt;&gt;"",IF(IFERROR('6. Position (at entry)'!K74,"")="", "Mandatory: Tab 6",IFERROR('6. Position (at entry)'!K74,"")),"")</f>
        <v/>
      </c>
      <c r="N74" s="16" t="str">
        <f>IF($A74&lt;&gt;"",IF(IFERROR('6. Position (at entry)'!L74,"")="", "",IFERROR('6. Position (at entry)'!L74,"")),"")</f>
        <v/>
      </c>
      <c r="O74" s="360" t="str">
        <f>IF($A74&lt;&gt;"",IF(IFERROR('6. Position (at entry)'!M74,"")="", "",IFERROR('6. Position (at entry)'!M74,"")),"")</f>
        <v/>
      </c>
      <c r="P74" s="16" t="str">
        <f>IF($A74&lt;&gt;"",IF(IFERROR(VLOOKUP($A74,'5. Company (current_at exit)'!$1:$1048576,3,FALSE),"")="","",IFERROR(VLOOKUP($A74,'5. Company (current_at exit)'!$1:$1048576,3,FALSE),"")), "")</f>
        <v/>
      </c>
      <c r="Q74" s="16" t="str">
        <f>IF($A74&lt;&gt;"",IF(IFERROR(VLOOKUP($A74,'5. Company (current_at exit)'!$1:$1048576,4,FALSE),"")="","",IFERROR(VLOOKUP($A74,'5. Company (current_at exit)'!$1:$1048576,4,FALSE),"")), "")</f>
        <v/>
      </c>
      <c r="R74" s="16" t="str">
        <f>IF($A74&lt;&gt;"",IF(IFERROR(VLOOKUP($A74,'5. Company (current_at exit)'!$1:$1048576,5,FALSE),"")="","",IFERROR(VLOOKUP($A74,'5. Company (current_at exit)'!$1:$1048576,5,FALSE),"")), "")</f>
        <v/>
      </c>
      <c r="S74" s="16" t="str">
        <f>IF($A74&lt;&gt;"",IF(IFERROR(VLOOKUP($A74,'5. Company (current_at exit)'!$1:$1048576,6,FALSE),"")="","",IFERROR(VLOOKUP($A74,'5. Company (current_at exit)'!$1:$1048576,6,FALSE),"")), "")</f>
        <v/>
      </c>
      <c r="T74" s="16" t="str">
        <f>IF($A74&lt;&gt;"",IF(IFERROR(VLOOKUP($A74,'5. Company (current_at exit)'!$1:$1048576,7,FALSE),"")="","Mandatory: Tab 5",IFERROR(VLOOKUP($A74,'5. Company (current_at exit)'!$1:$1048576,7,FALSE),"")), "")</f>
        <v/>
      </c>
      <c r="U74" s="72" t="str">
        <f>IF($A74&lt;&gt;"",IF(IFERROR(VLOOKUP($A74,'5. Company (current_at exit)'!$1:$1048576,8,FALSE),"")="","Mandatory: Tab 5",IFERROR(VLOOKUP($A74,'5. Company (current_at exit)'!$1:$1048576,8,FALSE),"")), "")</f>
        <v/>
      </c>
      <c r="V74" s="16" t="str">
        <f>IF($A74&lt;&gt;"",IF(IFERROR(VLOOKUP($A74,'5. Company (current_at exit)'!$1:$1048576,9,FALSE),"")="","",IFERROR(VLOOKUP($A74,'5. Company (current_at exit)'!$1:$1048576,9,FALSE),"")), "")</f>
        <v/>
      </c>
      <c r="W74" s="16" t="str">
        <f>IF($A74&lt;&gt;"",IF(IFERROR(VLOOKUP($A74,'5. Company (current_at exit)'!$1:$1048576,10,FALSE),"")="","Mandatory: Tab 5",IFERROR(VLOOKUP($A74,'5. Company (current_at exit)'!$1:$1048576,10,FALSE),"")), "")</f>
        <v/>
      </c>
      <c r="X74" s="73" t="str">
        <f>IF($A74&lt;&gt;"",IF(IFERROR(VLOOKUP($A74,'5. Company (current_at exit)'!$1:$1048576,11,FALSE),"")="","Mandatory: Tab 5",IFERROR(VLOOKUP($A74,'5. Company (current_at exit)'!$1:$1048576,11,FALSE),"")), "")</f>
        <v/>
      </c>
      <c r="Y74" s="73" t="str">
        <f>IF($A74&lt;&gt;"",IF(IFERROR(VLOOKUP($A74,'5. Company (current_at exit)'!$1:$1048576,12,FALSE),"")="","",IFERROR(VLOOKUP($A74,'5. Company (current_at exit)'!$1:$1048576,12,FALSE),"")), "")</f>
        <v/>
      </c>
      <c r="Z74" s="73" t="str">
        <f>IF($A74&lt;&gt;"",IF(IFERROR(VLOOKUP($A74,'5. Company (current_at exit)'!$1:$1048576,13,FALSE),"")="","",IFERROR(VLOOKUP($A74,'5. Company (current_at exit)'!$1:$1048576,13,FALSE),"")), "")</f>
        <v/>
      </c>
      <c r="AA74" s="16" t="str">
        <f>IF($A74&lt;&gt;"",IF(IFERROR(VLOOKUP($A74,'5. Company (current_at exit)'!$1:$1048576,14,FALSE),"")="","Mandatory: Tab 5",IFERROR(VLOOKUP($A74,'5. Company (current_at exit)'!$1:$1048576,14,FALSE),"")), "")</f>
        <v/>
      </c>
      <c r="AB74" s="16" t="str">
        <f>IF($A74&lt;&gt;"",IF(IFERROR(VLOOKUP($A74,'5. Company (current_at exit)'!$1:$1048576,15,FALSE),"")="","Mandatory: Tab 5",IFERROR(VLOOKUP($A74,'5. Company (current_at exit)'!$1:$1048576,15,FALSE),"")), "")</f>
        <v/>
      </c>
      <c r="AC74" s="76" t="str">
        <f>IF($A74&lt;&gt;"",IF(IFERROR(VLOOKUP($A74,'5. Company (current_at exit)'!$1:$1048576,16,FALSE),"")="","",IFERROR(VLOOKUP($A74,'5. Company (current_at exit)'!$1:$1048576,16,FALSE),"")), "")</f>
        <v/>
      </c>
      <c r="AD74" s="16" t="str">
        <f>IF($A74&lt;&gt;"",IF(IFERROR(VLOOKUP($A74,'5. Company (current_at exit)'!$1:$1048576,17,FALSE),"")="","",IFERROR(VLOOKUP($A74,'5. Company (current_at exit)'!$1:$1048576,17,FALSE),"")), "")</f>
        <v/>
      </c>
      <c r="AE74" s="401" t="str">
        <f>IF($A74&lt;&gt;"",IF(IFERROR(VLOOKUP($A74,'5. Company (current_at exit)'!$1:$1048576,18,FALSE),"")="","",IFERROR(VLOOKUP($A74,'5. Company (current_at exit)'!$1:$1048576,18,FALSE),"")), "")</f>
        <v/>
      </c>
      <c r="AF74" s="16" t="str">
        <f>IF($A74&lt;&gt;"",IF(IFERROR(VLOOKUP($A74,'5. Company (current_at exit)'!$1:$1048576,19,FALSE),"")="","Mandatory: Tab 5",IFERROR(VLOOKUP($A74,'5. Company (current_at exit)'!$1:$1048576,19,FALSE),"")), "")</f>
        <v/>
      </c>
      <c r="AG74" s="159" t="str">
        <f>IF($AF74="Yes",IF($A74&lt;&gt;"",IF(IFERROR(VLOOKUP($A74,'5. Company (current_at exit)'!$1:$1048576,20,FALSE),"")="","Mandatory: Tab 5",IFERROR(VLOOKUP($A74,'5. Company (current_at exit)'!$1:$1048576,20,FALSE),"")), ""),IF($A74&lt;&gt;"",IF(IFERROR(VLOOKUP($A74,'5. Company (current_at exit)'!$1:$1048576,20,FALSE),"")="","",IFERROR(VLOOKUP($A74,'5. Company (current_at exit)'!$1:$1048576,20,FALSE),"")), ""))</f>
        <v/>
      </c>
      <c r="AH74" s="159" t="str">
        <f>IF($AF74="Yes",IF($A74&lt;&gt;"",IF(IFERROR(VLOOKUP($A74,'5. Company (current_at exit)'!$1:$1048576,21,FALSE),"")="","Mandatory: Tab 5",IFERROR(VLOOKUP($A74,'5. Company (current_at exit)'!$1:$1048576,21,FALSE),"")), ""),IF($A74&lt;&gt;"",IF(IFERROR(VLOOKUP($A74,'5. Company (current_at exit)'!$1:$1048576,21,FALSE),"")="","",IFERROR(VLOOKUP($A74,'5. Company (current_at exit)'!$1:$1048576,21,FALSE),"")), ""))</f>
        <v/>
      </c>
      <c r="AI74" s="69" t="str">
        <f>IF($AF74="Yes",IF($A74&lt;&gt;"",IF(IFERROR(VLOOKUP($A74,'5. Company (current_at exit)'!$1:$1048576,22,FALSE),"")="","Mandatory: Tab 5",IFERROR(VLOOKUP($A74,'5. Company (current_at exit)'!$1:$1048576,22,FALSE),"")), ""),IF($A74&lt;&gt;"",IF(IFERROR(VLOOKUP($A74,'5. Company (current_at exit)'!$1:$1048576,22,FALSE),"")="","",IFERROR(VLOOKUP($A74,'5. Company (current_at exit)'!$1:$1048576,22,FALSE),"")), ""))</f>
        <v/>
      </c>
      <c r="AJ74" s="69" t="str">
        <f>IF($AF74="Yes",IF($A74&lt;&gt;"",IF(IFERROR(VLOOKUP($A74,'5. Company (current_at exit)'!$1:$1048576,23,FALSE),"")="","Mandatory: Tab 5",IFERROR(VLOOKUP($A74,'5. Company (current_at exit)'!$1:$1048576,23,FALSE),"")), ""),IF($A74&lt;&gt;"",IF(IFERROR(VLOOKUP($A74,'5. Company (current_at exit)'!$1:$1048576,23,FALSE),"")="","",IFERROR(VLOOKUP($A74,'5. Company (current_at exit)'!$1:$1048576,23,FALSE),"")), ""))</f>
        <v/>
      </c>
      <c r="AK74" s="159" t="str">
        <f>IF($AF74="Yes",IF($A74&lt;&gt;"",IF(IFERROR(VLOOKUP($A74,'5. Company (current_at exit)'!$1:$1048576,24,FALSE),"")="","",IFERROR(VLOOKUP($A74,'5. Company (current_at exit)'!$1:$1048576,24,FALSE),"")), ""),IF($A74&lt;&gt;"",IF(IFERROR(VLOOKUP($A74,'5. Company (current_at exit)'!$1:$1048576,24,FALSE),"")="","",IFERROR(VLOOKUP($A74,'5. Company (current_at exit)'!$1:$1048576,24,FALSE),"")), ""))</f>
        <v/>
      </c>
      <c r="AL74" s="403" t="str">
        <f>IF($A74&lt;&gt;"",IF(IFERROR(VLOOKUP($A74,'5. Company (current_at exit)'!$1:$1048576,25,FALSE),"")="","",IFERROR(VLOOKUP($A74,'5. Company (current_at exit)'!$1:$1048576,25,FALSE),"")), "")</f>
        <v/>
      </c>
      <c r="AM74" s="17" t="str">
        <f>IF($A74&lt;&gt;"",IF(IFERROR(VLOOKUP($A74,'5. Company (current_at exit)'!$1:$1048576,26,FALSE),"")="","Mandatory: Tab 5",IFERROR(VLOOKUP($A74,'5. Company (current_at exit)'!$1:$1048576,26,FALSE),"")), "")</f>
        <v/>
      </c>
      <c r="AN74" s="17" t="str">
        <f>IF($A74&lt;&gt;"",IF(IFERROR(VLOOKUP($A74,'5. Company (current_at exit)'!$1:$1048576,27,FALSE),"")="","Mandatory: Tab 5",IFERROR(VLOOKUP($A74,'5. Company (current_at exit)'!$1:$1048576,27,FALSE),"")), "")</f>
        <v/>
      </c>
      <c r="AO74" s="17" t="str">
        <f>IF($A74&lt;&gt;"",IF(IFERROR(VLOOKUP($A74,'5. Company (current_at exit)'!$1:$1048576,28,FALSE),"")="","Mandatory: Tab 5",IFERROR(VLOOKUP($A74,'5. Company (current_at exit)'!$1:$1048576,28,FALSE),"")), "")</f>
        <v/>
      </c>
      <c r="AP74" s="17" t="str">
        <f>IF($A74&lt;&gt;"",IF(IFERROR(VLOOKUP($A74,'5. Company (current_at exit)'!$1:$1048576,29,FALSE),"")="","Mandatory: Tab 5",IFERROR(VLOOKUP($A74,'5. Company (current_at exit)'!$1:$1048576,29,FALSE),"")), "")</f>
        <v/>
      </c>
      <c r="AQ74" s="17" t="str">
        <f>IF($A74&lt;&gt;"",IF(IFERROR(VLOOKUP($A74,'5. Company (current_at exit)'!$1:$1048576,30,FALSE),"")="","Mandatory: Tab 5",IFERROR(VLOOKUP($A74,'5. Company (current_at exit)'!$1:$1048576,30,FALSE),"")), "")</f>
        <v/>
      </c>
      <c r="AR74" s="17" t="str">
        <f>IF($A74&lt;&gt;"",IF(IFERROR(VLOOKUP($A74,'5. Company (current_at exit)'!$1:$1048576,31,FALSE),"")="","Mandatory: Tab 5",IFERROR(VLOOKUP($A74,'5. Company (current_at exit)'!$1:$1048576,31,FALSE),"")), "")</f>
        <v/>
      </c>
      <c r="AS74" s="17" t="str">
        <f>IF($A74&lt;&gt;"",IF(IFERROR(VLOOKUP($A74,'5. Company (current_at exit)'!$1:$1048576,32,FALSE),"")="","Mandatory: Tab 5",IFERROR(VLOOKUP($A74,'5. Company (current_at exit)'!$1:$1048576,32,FALSE),"")), "")</f>
        <v/>
      </c>
      <c r="AT74" s="17" t="str">
        <f>IF($A74&lt;&gt;"",IF(IFERROR(VLOOKUP($A74,'5. Company (current_at exit)'!$1:$1048576,33,FALSE),"")="","Mandatory: Tab 5",IFERROR(VLOOKUP($A74,'5. Company (current_at exit)'!$1:$1048576,33,FALSE),"")), "")</f>
        <v/>
      </c>
      <c r="AU74" s="17" t="str">
        <f>IF($A74&lt;&gt;"",IF(IFERROR(VLOOKUP($A74,'5. Company (current_at exit)'!$1:$1048576,34,FALSE),"")="","",IFERROR(VLOOKUP($A74,'5. Company (current_at exit)'!$1:$1048576,34,FALSE),"")), "")</f>
        <v/>
      </c>
      <c r="AV74" s="241" t="str">
        <f>IF($A74&lt;&gt;"",IF(IFERROR(VLOOKUP($A74,'5. Company (current_at exit)'!$1:$1048576,35,FALSE),"")="","",IFERROR(VLOOKUP($A74,'5. Company (current_at exit)'!$1:$1048576,35,FALSE),"")), "")</f>
        <v/>
      </c>
      <c r="AW74" s="17" t="str">
        <f>IF($D74="Fully Exited",IF($A74&lt;&gt;"",IF(IFERROR(VLOOKUP($A74,'5. Company (current_at exit)'!$1:$1048576,36,FALSE),"")="","",IFERROR(VLOOKUP($A74,'5. Company (current_at exit)'!$1:$1048576,36,FALSE),"")), ""),IF($A74&lt;&gt;"",IF(IFERROR(VLOOKUP($A74,'5. Company (current_at exit)'!$1:$1048576,36,FALSE),"")="","",IFERROR(VLOOKUP($A74,'5. Company (current_at exit)'!$1:$1048576,36,FALSE),"")), ""))</f>
        <v/>
      </c>
      <c r="AX74" s="239" t="str">
        <f>IF($A74&lt;&gt;"",IF(IFERROR(VLOOKUP($A74,'5. Company (current_at exit)'!$1:$1048576,37,FALSE),"")="","",IFERROR(VLOOKUP($A74,'5. Company (current_at exit)'!$1:$1048576,37,FALSE),"")), "")</f>
        <v/>
      </c>
      <c r="AY74" s="204" t="str">
        <f>IF($A74&lt;&gt;"",IF(IFERROR(VLOOKUP($A74,'5. Company (current_at exit)'!$1:$1048576,38,FALSE),"")="","",IFERROR(VLOOKUP($A74,'5. Company (current_at exit)'!$1:$1048576,38,FALSE),"")), "")</f>
        <v/>
      </c>
      <c r="AZ74" s="244" t="str">
        <f>IF($A74&lt;&gt;"",IF(IFERROR(VLOOKUP($A74,'5. Company (current_at exit)'!$1:$1048576,39,FALSE),"")="","",IFERROR(VLOOKUP($A74,'5. Company (current_at exit)'!$1:$1048576,39,FALSE),"")), "")</f>
        <v/>
      </c>
      <c r="BA74" s="244" t="str">
        <f>IF($A74&lt;&gt;"",IF(IFERROR(VLOOKUP($A74,'5. Company (current_at exit)'!$1:$1048576,40,FALSE),"")="","",IFERROR(VLOOKUP($A74,'5. Company (current_at exit)'!$1:$1048576,40,FALSE),"")), "")</f>
        <v/>
      </c>
      <c r="BB74" s="244" t="str">
        <f>IF($A74&lt;&gt;"",IF(IFERROR(VLOOKUP($A74,'5. Company (current_at exit)'!$1:$1048576,41,FALSE),"")="","",IFERROR(VLOOKUP($A74,'5. Company (current_at exit)'!$1:$1048576,41,FALSE),"")), "")</f>
        <v/>
      </c>
      <c r="BC74" s="76" t="str">
        <f>IF($A74&lt;&gt;"",IF(IFERROR(VLOOKUP($A74,'5. Company (current_at exit)'!$1:$1048576,42,FALSE),"")="","",IFERROR(VLOOKUP($A74,'5. Company (current_at exit)'!$1:$1048576,42,FALSE),"")), "")</f>
        <v/>
      </c>
      <c r="BD74" s="76" t="str">
        <f>IF($A74&lt;&gt;"",IF(IFERROR(VLOOKUP($A74,'5. Company (current_at exit)'!$1:$1048576,43,FALSE),"")="","",IFERROR(VLOOKUP($A74,'5. Company (current_at exit)'!$1:$1048576,43,FALSE),"")), "")</f>
        <v/>
      </c>
      <c r="BE74" s="239" t="str">
        <f>IF($A74&lt;&gt;"",IF(IFERROR(VLOOKUP($A74,'5. Company (current_at exit)'!$1:$1048576,44,FALSE),"")="","",IFERROR(VLOOKUP($A74,'5. Company (current_at exit)'!$1:$1048576,44,FALSE),"")), "")</f>
        <v/>
      </c>
      <c r="BF74" s="239" t="str">
        <f>IF($A74&lt;&gt;"",IF(IFERROR(VLOOKUP($A74,'5. Company (current_at exit)'!$1:$1048576,45,FALSE),"")="","",IFERROR(VLOOKUP($A74,'5. Company (current_at exit)'!$1:$1048576,45,FALSE),"")), "")</f>
        <v/>
      </c>
      <c r="BG74" s="239" t="str">
        <f>IF($A74&lt;&gt;"",IF(IFERROR(VLOOKUP($A74,'5. Company (current_at exit)'!$1:$1048576,46,FALSE),"")="","",IFERROR(VLOOKUP($A74,'5. Company (current_at exit)'!$1:$1048576,46,FALSE),"")), "")</f>
        <v/>
      </c>
      <c r="BH74" s="239" t="str">
        <f>IF($A74&lt;&gt;"",IF(IFERROR(VLOOKUP($A74,'5. Company (current_at exit)'!$1:$1048576,47,FALSE),"")="","",IFERROR(VLOOKUP($A74,'5. Company (current_at exit)'!$1:$1048576,47,FALSE),"")), "")</f>
        <v/>
      </c>
      <c r="BI74" s="239" t="str">
        <f>IF($A74&lt;&gt;"",IF(IFERROR(VLOOKUP($A74,'5. Company (current_at exit)'!$1:$1048576,48,FALSE),"")="","",IFERROR(VLOOKUP($A74,'5. Company (current_at exit)'!$1:$1048576,48,FALSE),"")), "")</f>
        <v/>
      </c>
      <c r="BJ74" s="360" t="str">
        <f>IF($A74&lt;&gt;"",IF(IFERROR(VLOOKUP($A74,'5. Company (current_at exit)'!$1:$1048576,49,FALSE),"")="","",IFERROR(VLOOKUP($A74,'5. Company (current_at exit)'!$1:$1048576,49,FALSE),"")), "")</f>
        <v/>
      </c>
      <c r="BK74" s="76" t="str">
        <f>IF($A74&lt;&gt;"",IF(IFERROR(VLOOKUP($A74,'5. Company (current_at exit)'!$1:$1048576,50,FALSE),"")="","Mandatory: Tab 5",IFERROR(VLOOKUP($A74,'5. Company (current_at exit)'!$1:$1048576,50,FALSE),"")), "")</f>
        <v/>
      </c>
      <c r="BL74" s="483" t="str">
        <f>IF($A74&lt;&gt;"",IF(IFERROR(VLOOKUP($A74,'5. Company (current_at exit)'!$1:$1048576,51,FALSE),"")="","Mandatory: Tab 5",IFERROR(VLOOKUP($A74,'5. Company (current_at exit)'!$1:$1048576,51,FALSE),"")), "")</f>
        <v/>
      </c>
      <c r="BM74" s="483" t="str">
        <f>IF($A74&lt;&gt;"",IF(IFERROR(VLOOKUP($A74,'5. Company (current_at exit)'!$1:$1048576,52,FALSE),"")="","Mandatory: Tab 5",IFERROR(VLOOKUP($A74,'5. Company (current_at exit)'!$1:$1048576,52,FALSE),"")), "")</f>
        <v/>
      </c>
      <c r="BN74" s="483" t="str">
        <f>IF($A74&lt;&gt;"",IF(IFERROR(VLOOKUP($A74,'5. Company (current_at exit)'!$1:$1048576,53,FALSE),"")="","Mandatory: Tab 5",IFERROR(VLOOKUP($A74,'5. Company (current_at exit)'!$1:$1048576,53,FALSE),"")), "")</f>
        <v/>
      </c>
      <c r="BO74" s="360" t="str">
        <f>IF($A74&lt;&gt;"",IF(IFERROR(VLOOKUP($A74,'5. Company (current_at exit)'!$1:$1048576,54,FALSE),"")="","",IFERROR(VLOOKUP($A74,'5. Company (current_at exit)'!$1:$1048576,54,FALSE),"")), "")</f>
        <v/>
      </c>
      <c r="BP74" s="17" t="str">
        <f>IF($A74&lt;&gt;"",IF(IFERROR(VLOOKUP($A74, '4. Company (at entry)'!$1:$1048576,3,FALSE),"")="","Mandatory: Tab 4",IFERROR(VLOOKUP($A74, '4. Company (at entry)'!$1:$1048576,3,FALSE),"")), "")</f>
        <v/>
      </c>
      <c r="BQ74" s="17" t="str">
        <f>IF($A74&lt;&gt;"",IF(IFERROR(VLOOKUP($A74, '4. Company (at entry)'!$1:$1048576,4,FALSE),"")="","Mandatory: Tab 4",IFERROR(VLOOKUP($A74, '4. Company (at entry)'!$1:$1048576,4,FALSE),"")), "")</f>
        <v/>
      </c>
      <c r="BR74" s="17" t="str">
        <f>IF($A74&lt;&gt;"",IF(IFERROR(VLOOKUP($A74, '4. Company (at entry)'!$1:$1048576,5,FALSE),"")="","Mandatory: Tab 4",IFERROR(VLOOKUP($A74, '4. Company (at entry)'!$1:$1048576,5,FALSE),"")), "")</f>
        <v/>
      </c>
      <c r="BS74" s="17" t="str">
        <f>IF($A74&lt;&gt;"",IF(IFERROR(VLOOKUP($A74, '4. Company (at entry)'!$1:$1048576,6,FALSE),"")="","Mandatory: Tab 4",IFERROR(VLOOKUP($A74, '4. Company (at entry)'!$1:$1048576,6,FALSE),"")), "")</f>
        <v/>
      </c>
      <c r="BT74" s="17" t="str">
        <f>IF($A74&lt;&gt;"",IF(IFERROR(VLOOKUP($A74, '4. Company (at entry)'!$1:$1048576,7,FALSE),"")="","Mandatory: Tab 4",IFERROR(VLOOKUP($A74, '4. Company (at entry)'!$1:$1048576,7,FALSE),"")), "")</f>
        <v/>
      </c>
      <c r="BU74" s="17" t="str">
        <f>IF($A74&lt;&gt;"",IF(IFERROR(VLOOKUP($A74, '4. Company (at entry)'!$1:$1048576,8,FALSE),"")="","Mandatory: Tab 4",IFERROR(VLOOKUP($A74, '4. Company (at entry)'!$1:$1048576,8,FALSE),"")), "")</f>
        <v/>
      </c>
      <c r="BV74" s="17" t="str">
        <f>IF($A74&lt;&gt;"",IF(IFERROR(VLOOKUP($A74, '4. Company (at entry)'!$1:$1048576,9,FALSE),"")="","Mandatory: Tab 4",IFERROR(VLOOKUP($A74, '4. Company (at entry)'!$1:$1048576,9,FALSE),"")), "")</f>
        <v/>
      </c>
      <c r="BW74" s="17" t="str">
        <f>IF($A74&lt;&gt;"",IF(IFERROR(VLOOKUP($A74, '4. Company (at entry)'!$1:$1048576,10,FALSE),"")="","",IFERROR(VLOOKUP($A74, '4. Company (at entry)'!$1:$1048576,10,FALSE),"")), "")</f>
        <v/>
      </c>
      <c r="BX74" s="208" t="str">
        <f>IF($A74&lt;&gt;"",IF(IFERROR(VLOOKUP($A74, '4. Company (at entry)'!$1:$1048576,11,FALSE),"")="","",IFERROR(VLOOKUP($A74, '4. Company (at entry)'!$1:$1048576,11,FALSE),"")), "")</f>
        <v/>
      </c>
      <c r="BY74" s="17" t="str">
        <f>IF($A74&lt;&gt;"",IF(IFERROR(VLOOKUP($A74, '4. Company (at entry)'!$1:$1048576,12,FALSE),"")="","",IFERROR(VLOOKUP($A74, '4. Company (at entry)'!$1:$1048576,12,FALSE),"")), "")</f>
        <v/>
      </c>
      <c r="BZ74" s="360" t="str">
        <f>IF($A74&lt;&gt;"",IF(IFERROR(VLOOKUP($A74, '4. Company (at entry)'!$1:$1048576,13,FALSE),"")="","",IFERROR(VLOOKUP($A74, '4. Company (at entry)'!$1:$1048576,13,FALSE),"")), "")</f>
        <v/>
      </c>
      <c r="CA74" s="17" t="str">
        <f>IF($A74&lt;&gt;"",IF(IFERROR('7. Position (current_at exit)'!F74,"")="", "Mandatory: Tab 7",IFERROR('7. Position (current_at exit)'!F74,"")),"")</f>
        <v/>
      </c>
      <c r="CB74" s="17" t="str">
        <f>IF($D74&lt;&gt;"Pending, Subsequently Closed",IF($A74&lt;&gt;"",IF(IFERROR('7. Position (current_at exit)'!G74,"")="", "Mandatory: Tab 7",IFERROR('7. Position (current_at exit)'!G74,"")),""), IF($A74&lt;&gt;"",IF(IFERROR('7. Position (current_at exit)'!G74,"")="", "",IFERROR('7. Position (current_at exit)'!G74,"")),""))</f>
        <v/>
      </c>
      <c r="CC74" s="17" t="str">
        <f>IF($D74&lt;&gt;"Pending, Subsequently Closed",IF($A74&lt;&gt;"",IF(IFERROR('7. Position (current_at exit)'!H74,"")="", "Mandatory: Tab 7",IFERROR('7. Position (current_at exit)'!H74,"")),""), IF($A74&lt;&gt;"",IF(IFERROR('7. Position (current_at exit)'!H74,"")="", "",IFERROR('7. Position (current_at exit)'!H74,"")),""))</f>
        <v/>
      </c>
      <c r="CD74" s="17" t="str">
        <f>IF($D74&lt;&gt;"Pending, Subsequently Closed",IF($A74&lt;&gt;"",IF(IFERROR('7. Position (current_at exit)'!I74,"")="", "Mandatory: Tab 7",IFERROR('7. Position (current_at exit)'!I74,"")),""), IF($A74&lt;&gt;"",IF(IFERROR('7. Position (current_at exit)'!I74,"")="", "",IFERROR('7. Position (current_at exit)'!I74,"")),""))</f>
        <v/>
      </c>
      <c r="CE74" s="17" t="str">
        <f>IF($D74&lt;&gt;"Pending, Subsequently Closed",IF($A74&lt;&gt;"",IF(IFERROR('7. Position (current_at exit)'!J74,"")="", "Mandatory: Tab 7",IFERROR('7. Position (current_at exit)'!J74,"")),""), IF($A74&lt;&gt;"",IF(IFERROR('7. Position (current_at exit)'!J74,"")="", "",IFERROR('7. Position (current_at exit)'!J74,"")),""))</f>
        <v/>
      </c>
      <c r="CF74" s="208" t="str">
        <f>IF($D74&lt;&gt;"Pending, Subsequently Closed",IF($A74&lt;&gt;"",IF(IFERROR('7. Position (current_at exit)'!K74,"")="", "Mandatory: Tab 7",IFERROR('7. Position (current_at exit)'!K74,"")),""), IF($A74&lt;&gt;"",IF(IFERROR('7. Position (current_at exit)'!K74,"")="", "",IFERROR('7. Position (current_at exit)'!K74,"")),""))</f>
        <v/>
      </c>
      <c r="CG74" s="186" t="str">
        <f>IF($D74&lt;&gt;"Pending, Subsequently Closed",IF($A74&lt;&gt;"",IF(IFERROR('7. Position (current_at exit)'!L74,"")="", "Mandatory: Tab 7",IFERROR('7. Position (current_at exit)'!L74,"")),""), IF($A74&lt;&gt;"",IF(IFERROR('7. Position (current_at exit)'!L74,"")="", "",IFERROR('7. Position (current_at exit)'!L74,"")),""))</f>
        <v/>
      </c>
      <c r="CH74" s="186" t="str">
        <f>IF($D74&lt;&gt;"Pending, Subsequently Closed",IF($A74&lt;&gt;"",IF(IFERROR('7. Position (current_at exit)'!M74,"")="", "Mandatory: Tab 7",IFERROR('7. Position (current_at exit)'!M74,"")),""), IF($A74&lt;&gt;"",IF(IFERROR('7. Position (current_at exit)'!M74,"")="", "",IFERROR('7. Position (current_at exit)'!M74,"")),""))</f>
        <v/>
      </c>
      <c r="CI74" s="186" t="str">
        <f>IF($D74&lt;&gt;"Pending, Subsequently Closed",IF($A74&lt;&gt;"",IF(IFERROR('7. Position (current_at exit)'!N74,"")="", "Mandatory: Tab 7",IFERROR('7. Position (current_at exit)'!N74,"")),""), IF($A74&lt;&gt;"",IF(IFERROR('7. Position (current_at exit)'!N74,"")="", "",IFERROR('7. Position (current_at exit)'!N74,"")),""))</f>
        <v/>
      </c>
      <c r="CJ74" s="408" t="str">
        <f>IF($D74&lt;&gt;"Pending, Subsequently Closed",IF($A74&lt;&gt;"",IF(IFERROR('7. Position (current_at exit)'!O74,"")="", "Mandatory: Tab 7",IFERROR('7. Position (current_at exit)'!O74,"")),""), IF($A74&lt;&gt;"",IF(IFERROR('7. Position (current_at exit)'!O74,"")="", "",IFERROR('7. Position (current_at exit)'!O74,"")),""))</f>
        <v/>
      </c>
      <c r="CK74" s="408" t="str">
        <f>IF($D74&lt;&gt;"Pending, Subsequently Closed",IF($A74&lt;&gt;"",IF(IFERROR('7. Position (current_at exit)'!P74,"")="", "Mandatory: Tab 7",IFERROR('7. Position (current_at exit)'!P74,"")),""), IF($A74&lt;&gt;"",IF(IFERROR('7. Position (current_at exit)'!P74,"")="", "",IFERROR('7. Position (current_at exit)'!P74,"")),""))</f>
        <v/>
      </c>
      <c r="CL74" s="360" t="str">
        <f>IF($A74&lt;&gt;"",IF(IFERROR('7. Position (current_at exit)'!Q74,"")="", "",IFERROR('7. Position (current_at exit)'!Q74,"")),"")</f>
        <v/>
      </c>
      <c r="CM74" s="18" t="str">
        <f>IF($F74&lt;&gt;"Debt",IF($A74&lt;&gt;"",IF(IFERROR('7. Position (current_at exit)'!R74,"")="", "Mandatory: Tab 7",IFERROR('7. Position (current_at exit)'!R74,"")),""), IF($A74&lt;&gt;"",IF(IFERROR('7. Position (current_at exit)'!R74,"")="", "",IFERROR('7. Position (current_at exit)'!R74,"")),""))</f>
        <v/>
      </c>
      <c r="CN74" s="18" t="str">
        <f>IF($F74&lt;&gt;"Debt",IF($A74&lt;&gt;"",IF(IFERROR('7. Position (current_at exit)'!S74,"")="", "Mandatory: Tab 7",IFERROR('7. Position (current_at exit)'!S74,"")),""), IF($A74&lt;&gt;"",IF(IFERROR('7. Position (current_at exit)'!S74,"")="", "",IFERROR('7. Position (current_at exit)'!S74,"")),""))</f>
        <v/>
      </c>
      <c r="CO74" s="17" t="str">
        <f>IF($F74&lt;&gt;"Debt",IF($A74&lt;&gt;"",IF(IFERROR('7. Position (current_at exit)'!T74,"")="", "Mandatory: Tab 7",IFERROR('7. Position (current_at exit)'!T74,"")),""), IF($A74&lt;&gt;"",IF(IFERROR('7. Position (current_at exit)'!T74,"")="", "",IFERROR('7. Position (current_at exit)'!T74,"")),""))</f>
        <v/>
      </c>
      <c r="CP74" s="17" t="str">
        <f>IF($A74&lt;&gt;"",IF(IFERROR('7. Position (current_at exit)'!U74,"")="", "Mandatory: Tab 7",IFERROR('7. Position (current_at exit)'!U74,"")),"")</f>
        <v/>
      </c>
      <c r="CQ74" s="17" t="str">
        <f>IF($F74&lt;&gt;"Debt",IF($A74&lt;&gt;"",IF(IFERROR('7. Position (current_at exit)'!V74,"")="", "Mandatory: Tab 7",IFERROR('7. Position (current_at exit)'!V74,"")),""), IF($A74&lt;&gt;"",IF(IFERROR('7. Position (current_at exit)'!V74,"")="", "",IFERROR('7. Position (current_at exit)'!V74,"")),""))</f>
        <v/>
      </c>
      <c r="CR74" s="16" t="str">
        <f>IF($F74&lt;&gt;"Debt",IF($A74&lt;&gt;"",IF(IFERROR('7. Position (current_at exit)'!W74,"")="", "",IFERROR('7. Position (current_at exit)'!W74,"")),""), IF($A74&lt;&gt;"",IF(IFERROR('7. Position (current_at exit)'!W74,"")="", "",IFERROR('7. Position (current_at exit)'!W74,"")),""))</f>
        <v/>
      </c>
      <c r="CS74" s="80" t="str">
        <f>IF($A74&lt;&gt;"",IF(IFERROR('7. Position (current_at exit)'!X74,"")="", "",IFERROR('7. Position (current_at exit)'!X74,"")),"")</f>
        <v/>
      </c>
      <c r="CT74" s="360" t="str">
        <f>IF($A74&lt;&gt;"",IF(IFERROR('7. Position (current_at exit)'!Y74,"")="", "",IFERROR('7. Position (current_at exit)'!Y74,"")),"")</f>
        <v/>
      </c>
      <c r="CU74" s="159" t="str">
        <f>IF(OR($D74="Fully Exited, No Escrow", $D74="Fully Exited, Escrow Pending", $D74="Fully Exited, Subsequently Closed"), IF($A74&lt;&gt;"",IF(IFERROR('7. Position (current_at exit)'!Z74,"")="", "Mandatory: Tab 7",IFERROR('7. Position (current_at exit)'!Z74,"")),""), IF($A74&lt;&gt;"",IF(IFERROR('7. Position (current_at exit)'!Z74,"")="", "",IFERROR('7. Position (current_at exit)'!Z74,"")),""))</f>
        <v/>
      </c>
      <c r="CV74" s="159" t="str">
        <f>IF(OR($D74="Fully Exited, No Escrow", $D74="Fully Exited, Escrow Pending", $D74="Fully Exited, Subsequently Closed"), IF($A74&lt;&gt;"",IF(IFERROR('7. Position (current_at exit)'!AA74,"")="", "Mandatory: Tab 7",IFERROR('7. Position (current_at exit)'!AA74,"")),""), IF($A74&lt;&gt;"",IF(IFERROR('7. Position (current_at exit)'!AA74,"")="", "",IFERROR('7. Position (current_at exit)'!AA74,"")),""))</f>
        <v/>
      </c>
      <c r="CW74" s="16" t="str">
        <f>IF($D74="Fully Exited",IF($A74&lt;&gt;"",IF(IFERROR('7. Position (current_at exit)'!AB74,"")="", "",IFERROR('7. Position (current_at exit)'!AB74,"")),""), IF($A74&lt;&gt;"",IF(IFERROR('7. Position (current_at exit)'!AB74,"")="", "",IFERROR('7. Position (current_at exit)'!AB74,"")),""))</f>
        <v/>
      </c>
      <c r="CX74" s="360" t="str">
        <f>IF($A74&lt;&gt;"",IF(IFERROR('7. Position (current_at exit)'!AC74,"")="", "",IFERROR('7. Position (current_at exit)'!AC74,"")),"")</f>
        <v/>
      </c>
      <c r="CY74" s="16" t="str">
        <f>IF($D74&lt;&gt;"Pending, Subsequently Closed",IF($A74&lt;&gt;"",IF(IFERROR('7. Position (current_at exit)'!AD74,"")="", "Mandatory: Tab 7",IFERROR('7. Position (current_at exit)'!AD74,"")),""), IF($A74&lt;&gt;"",IF(IFERROR('7. Position (current_at exit)'!AD74,"")="", "",IFERROR('7. Position (current_at exit)'!AD74,"")),""))</f>
        <v/>
      </c>
      <c r="CZ74" s="187" t="str">
        <f>IF($A74&lt;&gt;"",IF(IFERROR('7. Position (current_at exit)'!AE74,"")="", "",IFERROR('7. Position (current_at exit)'!AE74,"")),"")</f>
        <v/>
      </c>
      <c r="DA74" s="76" t="str">
        <f>IF($A74&lt;&gt;"",IF(IFERROR('7. Position (current_at exit)'!AF74,"")="", "",IFERROR('7. Position (current_at exit)'!AF74,"")),"")</f>
        <v/>
      </c>
      <c r="DB74" s="239" t="str">
        <f>IF($A74&lt;&gt;"",IF(IFERROR('7. Position (current_at exit)'!AG74,"")="", "",IFERROR('7. Position (current_at exit)'!AG74,"")),"")</f>
        <v/>
      </c>
      <c r="DC74" s="165" t="str">
        <f>IF($A74&lt;&gt;"",IF(IFERROR('7. Position (current_at exit)'!AH74,"")="", "",IFERROR('7. Position (current_at exit)'!AH74,"")),"")</f>
        <v/>
      </c>
      <c r="DD74" s="165" t="str">
        <f>IF($A74&lt;&gt;"",IF(IFERROR('7. Position (current_at exit)'!AI74,"")="", "",IFERROR('7. Position (current_at exit)'!AI74,"")),"")</f>
        <v/>
      </c>
      <c r="DE74" s="360" t="str">
        <f>IF($A74&lt;&gt;"",IF(IFERROR('7. Position (current_at exit)'!AJ74,"")="", "",IFERROR('7. Position (current_at exit)'!AJ74,"")),"")</f>
        <v/>
      </c>
      <c r="DF74" s="16" t="str">
        <f>IF($A74&lt;&gt;"",IF(IFERROR('7. Position (current_at exit)'!AK74,"")="", "",IFERROR('7. Position (current_at exit)'!AK74,"")),"")</f>
        <v/>
      </c>
      <c r="DG74" s="187" t="str">
        <f>IF($A74&lt;&gt;"",IF(IFERROR('7. Position (current_at exit)'!AL74,"")="", "",IFERROR('7. Position (current_at exit)'!AL74,"")),"")</f>
        <v/>
      </c>
      <c r="DH74" s="76" t="str">
        <f>IF($A74&lt;&gt;"",IF(IFERROR('7. Position (current_at exit)'!AM74,"")="", "",IFERROR('7. Position (current_at exit)'!AM74,"")),"")</f>
        <v/>
      </c>
      <c r="DI74" s="239" t="str">
        <f>IF($A74&lt;&gt;"",IF(IFERROR('7. Position (current_at exit)'!AN74,"")="", "",IFERROR('7. Position (current_at exit)'!AN74,"")),"")</f>
        <v/>
      </c>
      <c r="DJ74" s="165" t="str">
        <f>IF($A74&lt;&gt;"",IF(IFERROR('7. Position (current_at exit)'!AO74,"")="", "",IFERROR('7. Position (current_at exit)'!AO74,"")),"")</f>
        <v/>
      </c>
      <c r="DK74" s="165" t="str">
        <f>IF($A74&lt;&gt;"",IF(IFERROR('7. Position (current_at exit)'!AP74,"")="", "",IFERROR('7. Position (current_at exit)'!AP74,"")),"")</f>
        <v/>
      </c>
      <c r="DL74" s="360" t="str">
        <f>IF($A74&lt;&gt;"",IF(IFERROR('7. Position (current_at exit)'!AQ74,"")="", "",IFERROR('7. Position (current_at exit)'!AQ74,"")),"")</f>
        <v/>
      </c>
      <c r="DM74" s="17" t="str">
        <f>IF(OR($F74="Equity - Publicly Traded", $F74="Equity - Private"), IF($A74&lt;&gt;"",IF(IFERROR('6. Position (at entry)'!N74,"")="", "Mandatory: Tab 6",IFERROR('6. Position (at entry)'!N74,"")),""), IF($A74&lt;&gt;"",IF(IFERROR('6. Position (at entry)'!N74,"")="", "",IFERROR('6. Position (at entry)'!N74,"")),""))</f>
        <v/>
      </c>
      <c r="DN74" s="17" t="str">
        <f>IF(OR($F74="Equity - Publicly Traded", $F74="Equity - Private"), IF($A74&lt;&gt;"",IF(IFERROR('6. Position (at entry)'!O74,"")="", "Mandatory: Tab 6",IFERROR('6. Position (at entry)'!O74,"")),""), IF($A74&lt;&gt;"",IF(IFERROR('6. Position (at entry)'!O74,"")="", "",IFERROR('6. Position (at entry)'!O74,"")),""))</f>
        <v/>
      </c>
      <c r="DO74" s="17" t="str">
        <f>IF(OR($F74="Equity - Publicly Traded", $F74="Equity - Private"), IF($A74&lt;&gt;"",IF(IFERROR('6. Position (at entry)'!P74,"")="", "Mandatory: Tab 6",IFERROR('6. Position (at entry)'!P74,"")),""), IF($A74&lt;&gt;"",IF(IFERROR('6. Position (at entry)'!P74,"")="", "",IFERROR('6. Position (at entry)'!P74,"")),""))</f>
        <v/>
      </c>
      <c r="DP74" s="17" t="str">
        <f>IF(OR($F74="Equity - Publicly Traded", $F74="Equity - Private"), IF($A74&lt;&gt;"",IF(IFERROR('6. Position (at entry)'!Q74,"")="", "Mandatory: Tab 6",IFERROR('6. Position (at entry)'!Q74,"")),""), IF($A74&lt;&gt;"",IF(IFERROR('6. Position (at entry)'!Q74,"")="", "",IFERROR('6. Position (at entry)'!Q74,"")),""))</f>
        <v/>
      </c>
      <c r="DQ74" s="18" t="str">
        <f>IF(OR($F74="Equity - Publicly Traded", $F74="Equity - Private"), IF($A74&lt;&gt;"",IF(IFERROR('6. Position (at entry)'!R74,"")="", "Mandatory: Tab 6",IFERROR('6. Position (at entry)'!R74,"")),""), IF($A74&lt;&gt;"",IF(IFERROR('6. Position (at entry)'!R74,"")="", "",IFERROR('6. Position (at entry)'!R74,"")),""))</f>
        <v/>
      </c>
      <c r="DR74" s="18" t="str">
        <f>IF(OR($F74="Equity - Publicly Traded", $F74="Equity - Private"), IF($A74&lt;&gt;"",IF(IFERROR('6. Position (at entry)'!S74,"")="", "Mandatory: Tab 6",IFERROR('6. Position (at entry)'!S74,"")),""), IF($A74&lt;&gt;"",IF(IFERROR('6. Position (at entry)'!S74,"")="", "",IFERROR('6. Position (at entry)'!S74,"")),""))</f>
        <v/>
      </c>
      <c r="DS74" s="17" t="str">
        <f>IF(OR($F74="Equity - Publicly Traded", $F74="Equity - Private"), IF($A74&lt;&gt;"",IF(IFERROR('6. Position (at entry)'!T74,"")="", "Mandatory: Tab 6",IFERROR('6. Position (at entry)'!T74,"")),""), IF($A74&lt;&gt;"",IF(IFERROR('6. Position (at entry)'!T74,"")="", "",IFERROR('6. Position (at entry)'!T74,"")),""))</f>
        <v/>
      </c>
      <c r="DT74" s="16" t="str">
        <f>IF(OR($F74="Equity - Publicly Traded", $F74="Equity - Private"), IF($A74&lt;&gt;"",IF(IFERROR('6. Position (at entry)'!U74,"")="", "Mandatory: Tab 6",IFERROR('6. Position (at entry)'!U74,"")),""), IF($A74&lt;&gt;"",IF(IFERROR('6. Position (at entry)'!U74,"")="", "",IFERROR('6. Position (at entry)'!U74,"")),""))</f>
        <v/>
      </c>
      <c r="DU74" s="16" t="str">
        <f>IF(OR($F74="Equity - Publicly Traded", $F74="Equity - Private"), IF($A74&lt;&gt;"",IF(IFERROR('6. Position (at entry)'!V74,"")="", "",IFERROR('6. Position (at entry)'!V74,"")),""), IF($A74&lt;&gt;"",IF(IFERROR('6. Position (at entry)'!V74,"")="", "",IFERROR('6. Position (at entry)'!V74,"")),""))</f>
        <v/>
      </c>
      <c r="DV74" s="239" t="str">
        <f>IF(OR($F74="Equity - Publicly Traded", $F74="Equity - Private"), IF($A74&lt;&gt;"",IF(IFERROR('6. Position (at entry)'!W74,"")="", "",IFERROR('6. Position (at entry)'!W74,"")),""), IF($A74&lt;&gt;"",IF(IFERROR('6. Position (at entry)'!W74,"")="", "",IFERROR('6. Position (at entry)'!W74,"")),""))</f>
        <v/>
      </c>
      <c r="DW74" s="239" t="str">
        <f>IF(OR($F74="Equity - Publicly Traded", $F74="Equity - Private"), IF($A74&lt;&gt;"",IF(IFERROR('6. Position (at entry)'!X74,"")="", "",IFERROR('6. Position (at entry)'!X74,"")),""), IF($A74&lt;&gt;"",IF(IFERROR('6. Position (at entry)'!X74,"")="", "",IFERROR('6. Position (at entry)'!X74,"")),""))</f>
        <v/>
      </c>
      <c r="DX74" s="239" t="str">
        <f>IF(OR($F74="Equity - Publicly Traded", $F74="Equity - Private"), IF($A74&lt;&gt;"",IF(IFERROR('6. Position (at entry)'!Y74,"")="", "",IFERROR('6. Position (at entry)'!Y74,"")),""), IF($A74&lt;&gt;"",IF(IFERROR('6. Position (at entry)'!Y74,"")="", "",IFERROR('6. Position (at entry)'!Y74,"")),""))</f>
        <v/>
      </c>
      <c r="DY74" s="360" t="str">
        <f>IF($A74&lt;&gt;"",IF(IFERROR('6. Position (at entry)'!Z74,"")="", "",IFERROR('6. Position (at entry)'!Z74,"")),"")</f>
        <v/>
      </c>
      <c r="DZ74" s="76" t="str">
        <f>IF($A74&lt;&gt;"",IF(IFERROR('6. Position (at entry)'!AA74,"")="", "",IFERROR('6. Position (at entry)'!AA74,"")),"")</f>
        <v/>
      </c>
      <c r="EA74" s="76" t="str">
        <f>IF($A74&lt;&gt;"",IF(IFERROR('6. Position (at entry)'!AB74,"")="", "",IFERROR('6. Position (at entry)'!AB74,"")),"")</f>
        <v/>
      </c>
      <c r="EB74" s="78" t="str">
        <f>IF($A74&lt;&gt;"",IF(IFERROR('6. Position (at entry)'!AC74,"")="", "",IFERROR('6. Position (at entry)'!AC74,"")),"")</f>
        <v/>
      </c>
      <c r="EC74" s="78" t="str">
        <f>IF($A74&lt;&gt;"",IF(IFERROR('6. Position (at entry)'!AD74,"")="", "",IFERROR('6. Position (at entry)'!AD74,"")),"")</f>
        <v/>
      </c>
      <c r="ED74" s="226" t="str">
        <f>IF($A74&lt;&gt;"",IF(IFERROR('6. Position (at entry)'!AE74,"")="", "",IFERROR('6. Position (at entry)'!AE74,"")),"")</f>
        <v/>
      </c>
      <c r="EE74" s="80" t="str">
        <f>IF($A74&lt;&gt;"",IF(IFERROR('6. Position (at entry)'!AF74,"")="", "",IFERROR('6. Position (at entry)'!AF74,"")),"")</f>
        <v/>
      </c>
      <c r="EF74" s="80" t="str">
        <f>IF($A74&lt;&gt;"",IF(IFERROR('6. Position (at entry)'!AG74,"")="", "",IFERROR('6. Position (at entry)'!AG74,"")),"")</f>
        <v/>
      </c>
      <c r="EG74" s="80" t="str">
        <f>IF($A74&lt;&gt;"",IF(IFERROR('6. Position (at entry)'!AH74,"")="", "",IFERROR('6. Position (at entry)'!AH74,"")),"")</f>
        <v/>
      </c>
      <c r="EH74" s="360" t="str">
        <f>IF($A74&lt;&gt;"",IF(IFERROR('6. Position (at entry)'!AI74,"")="", "",IFERROR('6. Position (at entry)'!AI74,"")),"")</f>
        <v/>
      </c>
    </row>
    <row r="75" spans="1:138" ht="15" customHeight="1" x14ac:dyDescent="0.2">
      <c r="A75" s="16" t="str">
        <f>IF(ISBLANK('6. Position (at entry)'!A75), "", '6. Position (at entry)'!A75)</f>
        <v/>
      </c>
      <c r="B75" s="347" t="str">
        <f>IF($A75&lt;&gt;"",IF(IFERROR('6. Position (at entry)'!B75,"")="", "Mandatory: Tab 6",IFERROR('6. Position (at entry)'!B75,"")),"")</f>
        <v/>
      </c>
      <c r="C75" s="16" t="str">
        <f>IF($A75&lt;&gt;"",IF(IFERROR(VLOOKUP($A75, '4. Company (at entry)'!$1:$1048576,2,FALSE),"")="","Mandatory: Tab 4",IFERROR(VLOOKUP($A75, '4. Company (at entry)'!$1:$1048576,2,FALSE),"")), "")</f>
        <v/>
      </c>
      <c r="D75" s="16" t="str">
        <f>IF($A75&lt;&gt;"",IF(IFERROR('7. Position (current_at exit)'!D75,"")="", "Mandatory: Tab 7",IFERROR('7. Position (current_at exit)'!D75,"")),"")</f>
        <v/>
      </c>
      <c r="E75" s="16" t="str">
        <f>IF($A75&lt;&gt;"",IF(IFERROR('7. Position (current_at exit)'!E75,"")="", "Mandatory: Tab 7",IFERROR('7. Position (current_at exit)'!E75,"")),"")</f>
        <v/>
      </c>
      <c r="F75" s="16" t="str">
        <f>IF($A75&lt;&gt;"",IF(IFERROR('6. Position (at entry)'!D75,"")="", "Mandatory: Tab 6",IFERROR('6. Position (at entry)'!D75,"")),"")</f>
        <v/>
      </c>
      <c r="G75" s="16" t="str">
        <f>IF($A75&lt;&gt;"",IF(IFERROR('6. Position (at entry)'!E75,"")="", "Mandatory: Tab 6",IFERROR('6. Position (at entry)'!E75,"")),"")</f>
        <v/>
      </c>
      <c r="H75" s="16" t="str">
        <f>IF($A75&lt;&gt;"",IF(IFERROR('6. Position (at entry)'!F75,"")="", "Mandatory: Tab 6",IFERROR('6. Position (at entry)'!F75,"")),"")</f>
        <v/>
      </c>
      <c r="I75" s="16" t="str">
        <f>IF($A75&lt;&gt;"",IF(IFERROR('6. Position (at entry)'!G75,"")="", "Mandatory: Tab 6",IFERROR('6. Position (at entry)'!G75,"")),"")</f>
        <v/>
      </c>
      <c r="J75" s="16" t="str">
        <f>IF($A75&lt;&gt;"",IF(IFERROR('6. Position (at entry)'!H75,"")="", "Mandatory: Tab 6",IFERROR('6. Position (at entry)'!H75,"")),"")</f>
        <v/>
      </c>
      <c r="K75" s="159" t="str">
        <f>IF($A75&lt;&gt;"",IF(IFERROR('6. Position (at entry)'!I75,"")="", "Mandatory: Tab 6",IFERROR('6. Position (at entry)'!I75,"")),"")</f>
        <v/>
      </c>
      <c r="L75" s="16" t="str">
        <f>IF($A75&lt;&gt;"",IF(IFERROR('6. Position (at entry)'!J75,"")="", "Mandatory: Tab 6",IFERROR('6. Position (at entry)'!J75,"")),"")</f>
        <v/>
      </c>
      <c r="M75" s="16" t="str">
        <f>IF($A75&lt;&gt;"",IF(IFERROR('6. Position (at entry)'!K75,"")="", "Mandatory: Tab 6",IFERROR('6. Position (at entry)'!K75,"")),"")</f>
        <v/>
      </c>
      <c r="N75" s="16" t="str">
        <f>IF($A75&lt;&gt;"",IF(IFERROR('6. Position (at entry)'!L75,"")="", "",IFERROR('6. Position (at entry)'!L75,"")),"")</f>
        <v/>
      </c>
      <c r="O75" s="360" t="str">
        <f>IF($A75&lt;&gt;"",IF(IFERROR('6. Position (at entry)'!M75,"")="", "",IFERROR('6. Position (at entry)'!M75,"")),"")</f>
        <v/>
      </c>
      <c r="P75" s="16" t="str">
        <f>IF($A75&lt;&gt;"",IF(IFERROR(VLOOKUP($A75,'5. Company (current_at exit)'!$1:$1048576,3,FALSE),"")="","",IFERROR(VLOOKUP($A75,'5. Company (current_at exit)'!$1:$1048576,3,FALSE),"")), "")</f>
        <v/>
      </c>
      <c r="Q75" s="16" t="str">
        <f>IF($A75&lt;&gt;"",IF(IFERROR(VLOOKUP($A75,'5. Company (current_at exit)'!$1:$1048576,4,FALSE),"")="","",IFERROR(VLOOKUP($A75,'5. Company (current_at exit)'!$1:$1048576,4,FALSE),"")), "")</f>
        <v/>
      </c>
      <c r="R75" s="16" t="str">
        <f>IF($A75&lt;&gt;"",IF(IFERROR(VLOOKUP($A75,'5. Company (current_at exit)'!$1:$1048576,5,FALSE),"")="","",IFERROR(VLOOKUP($A75,'5. Company (current_at exit)'!$1:$1048576,5,FALSE),"")), "")</f>
        <v/>
      </c>
      <c r="S75" s="16" t="str">
        <f>IF($A75&lt;&gt;"",IF(IFERROR(VLOOKUP($A75,'5. Company (current_at exit)'!$1:$1048576,6,FALSE),"")="","",IFERROR(VLOOKUP($A75,'5. Company (current_at exit)'!$1:$1048576,6,FALSE),"")), "")</f>
        <v/>
      </c>
      <c r="T75" s="16" t="str">
        <f>IF($A75&lt;&gt;"",IF(IFERROR(VLOOKUP($A75,'5. Company (current_at exit)'!$1:$1048576,7,FALSE),"")="","Mandatory: Tab 5",IFERROR(VLOOKUP($A75,'5. Company (current_at exit)'!$1:$1048576,7,FALSE),"")), "")</f>
        <v/>
      </c>
      <c r="U75" s="72" t="str">
        <f>IF($A75&lt;&gt;"",IF(IFERROR(VLOOKUP($A75,'5. Company (current_at exit)'!$1:$1048576,8,FALSE),"")="","Mandatory: Tab 5",IFERROR(VLOOKUP($A75,'5. Company (current_at exit)'!$1:$1048576,8,FALSE),"")), "")</f>
        <v/>
      </c>
      <c r="V75" s="16" t="str">
        <f>IF($A75&lt;&gt;"",IF(IFERROR(VLOOKUP($A75,'5. Company (current_at exit)'!$1:$1048576,9,FALSE),"")="","",IFERROR(VLOOKUP($A75,'5. Company (current_at exit)'!$1:$1048576,9,FALSE),"")), "")</f>
        <v/>
      </c>
      <c r="W75" s="16" t="str">
        <f>IF($A75&lt;&gt;"",IF(IFERROR(VLOOKUP($A75,'5. Company (current_at exit)'!$1:$1048576,10,FALSE),"")="","Mandatory: Tab 5",IFERROR(VLOOKUP($A75,'5. Company (current_at exit)'!$1:$1048576,10,FALSE),"")), "")</f>
        <v/>
      </c>
      <c r="X75" s="73" t="str">
        <f>IF($A75&lt;&gt;"",IF(IFERROR(VLOOKUP($A75,'5. Company (current_at exit)'!$1:$1048576,11,FALSE),"")="","Mandatory: Tab 5",IFERROR(VLOOKUP($A75,'5. Company (current_at exit)'!$1:$1048576,11,FALSE),"")), "")</f>
        <v/>
      </c>
      <c r="Y75" s="73" t="str">
        <f>IF($A75&lt;&gt;"",IF(IFERROR(VLOOKUP($A75,'5. Company (current_at exit)'!$1:$1048576,12,FALSE),"")="","",IFERROR(VLOOKUP($A75,'5. Company (current_at exit)'!$1:$1048576,12,FALSE),"")), "")</f>
        <v/>
      </c>
      <c r="Z75" s="73" t="str">
        <f>IF($A75&lt;&gt;"",IF(IFERROR(VLOOKUP($A75,'5. Company (current_at exit)'!$1:$1048576,13,FALSE),"")="","",IFERROR(VLOOKUP($A75,'5. Company (current_at exit)'!$1:$1048576,13,FALSE),"")), "")</f>
        <v/>
      </c>
      <c r="AA75" s="16" t="str">
        <f>IF($A75&lt;&gt;"",IF(IFERROR(VLOOKUP($A75,'5. Company (current_at exit)'!$1:$1048576,14,FALSE),"")="","Mandatory: Tab 5",IFERROR(VLOOKUP($A75,'5. Company (current_at exit)'!$1:$1048576,14,FALSE),"")), "")</f>
        <v/>
      </c>
      <c r="AB75" s="16" t="str">
        <f>IF($A75&lt;&gt;"",IF(IFERROR(VLOOKUP($A75,'5. Company (current_at exit)'!$1:$1048576,15,FALSE),"")="","Mandatory: Tab 5",IFERROR(VLOOKUP($A75,'5. Company (current_at exit)'!$1:$1048576,15,FALSE),"")), "")</f>
        <v/>
      </c>
      <c r="AC75" s="76" t="str">
        <f>IF($A75&lt;&gt;"",IF(IFERROR(VLOOKUP($A75,'5. Company (current_at exit)'!$1:$1048576,16,FALSE),"")="","",IFERROR(VLOOKUP($A75,'5. Company (current_at exit)'!$1:$1048576,16,FALSE),"")), "")</f>
        <v/>
      </c>
      <c r="AD75" s="16" t="str">
        <f>IF($A75&lt;&gt;"",IF(IFERROR(VLOOKUP($A75,'5. Company (current_at exit)'!$1:$1048576,17,FALSE),"")="","",IFERROR(VLOOKUP($A75,'5. Company (current_at exit)'!$1:$1048576,17,FALSE),"")), "")</f>
        <v/>
      </c>
      <c r="AE75" s="401" t="str">
        <f>IF($A75&lt;&gt;"",IF(IFERROR(VLOOKUP($A75,'5. Company (current_at exit)'!$1:$1048576,18,FALSE),"")="","",IFERROR(VLOOKUP($A75,'5. Company (current_at exit)'!$1:$1048576,18,FALSE),"")), "")</f>
        <v/>
      </c>
      <c r="AF75" s="16" t="str">
        <f>IF($A75&lt;&gt;"",IF(IFERROR(VLOOKUP($A75,'5. Company (current_at exit)'!$1:$1048576,19,FALSE),"")="","Mandatory: Tab 5",IFERROR(VLOOKUP($A75,'5. Company (current_at exit)'!$1:$1048576,19,FALSE),"")), "")</f>
        <v/>
      </c>
      <c r="AG75" s="159" t="str">
        <f>IF($AF75="Yes",IF($A75&lt;&gt;"",IF(IFERROR(VLOOKUP($A75,'5. Company (current_at exit)'!$1:$1048576,20,FALSE),"")="","Mandatory: Tab 5",IFERROR(VLOOKUP($A75,'5. Company (current_at exit)'!$1:$1048576,20,FALSE),"")), ""),IF($A75&lt;&gt;"",IF(IFERROR(VLOOKUP($A75,'5. Company (current_at exit)'!$1:$1048576,20,FALSE),"")="","",IFERROR(VLOOKUP($A75,'5. Company (current_at exit)'!$1:$1048576,20,FALSE),"")), ""))</f>
        <v/>
      </c>
      <c r="AH75" s="159" t="str">
        <f>IF($AF75="Yes",IF($A75&lt;&gt;"",IF(IFERROR(VLOOKUP($A75,'5. Company (current_at exit)'!$1:$1048576,21,FALSE),"")="","Mandatory: Tab 5",IFERROR(VLOOKUP($A75,'5. Company (current_at exit)'!$1:$1048576,21,FALSE),"")), ""),IF($A75&lt;&gt;"",IF(IFERROR(VLOOKUP($A75,'5. Company (current_at exit)'!$1:$1048576,21,FALSE),"")="","",IFERROR(VLOOKUP($A75,'5. Company (current_at exit)'!$1:$1048576,21,FALSE),"")), ""))</f>
        <v/>
      </c>
      <c r="AI75" s="69" t="str">
        <f>IF($AF75="Yes",IF($A75&lt;&gt;"",IF(IFERROR(VLOOKUP($A75,'5. Company (current_at exit)'!$1:$1048576,22,FALSE),"")="","Mandatory: Tab 5",IFERROR(VLOOKUP($A75,'5. Company (current_at exit)'!$1:$1048576,22,FALSE),"")), ""),IF($A75&lt;&gt;"",IF(IFERROR(VLOOKUP($A75,'5. Company (current_at exit)'!$1:$1048576,22,FALSE),"")="","",IFERROR(VLOOKUP($A75,'5. Company (current_at exit)'!$1:$1048576,22,FALSE),"")), ""))</f>
        <v/>
      </c>
      <c r="AJ75" s="69" t="str">
        <f>IF($AF75="Yes",IF($A75&lt;&gt;"",IF(IFERROR(VLOOKUP($A75,'5. Company (current_at exit)'!$1:$1048576,23,FALSE),"")="","Mandatory: Tab 5",IFERROR(VLOOKUP($A75,'5. Company (current_at exit)'!$1:$1048576,23,FALSE),"")), ""),IF($A75&lt;&gt;"",IF(IFERROR(VLOOKUP($A75,'5. Company (current_at exit)'!$1:$1048576,23,FALSE),"")="","",IFERROR(VLOOKUP($A75,'5. Company (current_at exit)'!$1:$1048576,23,FALSE),"")), ""))</f>
        <v/>
      </c>
      <c r="AK75" s="159" t="str">
        <f>IF($AF75="Yes",IF($A75&lt;&gt;"",IF(IFERROR(VLOOKUP($A75,'5. Company (current_at exit)'!$1:$1048576,24,FALSE),"")="","",IFERROR(VLOOKUP($A75,'5. Company (current_at exit)'!$1:$1048576,24,FALSE),"")), ""),IF($A75&lt;&gt;"",IF(IFERROR(VLOOKUP($A75,'5. Company (current_at exit)'!$1:$1048576,24,FALSE),"")="","",IFERROR(VLOOKUP($A75,'5. Company (current_at exit)'!$1:$1048576,24,FALSE),"")), ""))</f>
        <v/>
      </c>
      <c r="AL75" s="403" t="str">
        <f>IF($A75&lt;&gt;"",IF(IFERROR(VLOOKUP($A75,'5. Company (current_at exit)'!$1:$1048576,25,FALSE),"")="","",IFERROR(VLOOKUP($A75,'5. Company (current_at exit)'!$1:$1048576,25,FALSE),"")), "")</f>
        <v/>
      </c>
      <c r="AM75" s="17" t="str">
        <f>IF($A75&lt;&gt;"",IF(IFERROR(VLOOKUP($A75,'5. Company (current_at exit)'!$1:$1048576,26,FALSE),"")="","Mandatory: Tab 5",IFERROR(VLOOKUP($A75,'5. Company (current_at exit)'!$1:$1048576,26,FALSE),"")), "")</f>
        <v/>
      </c>
      <c r="AN75" s="17" t="str">
        <f>IF($A75&lt;&gt;"",IF(IFERROR(VLOOKUP($A75,'5. Company (current_at exit)'!$1:$1048576,27,FALSE),"")="","Mandatory: Tab 5",IFERROR(VLOOKUP($A75,'5. Company (current_at exit)'!$1:$1048576,27,FALSE),"")), "")</f>
        <v/>
      </c>
      <c r="AO75" s="17" t="str">
        <f>IF($A75&lt;&gt;"",IF(IFERROR(VLOOKUP($A75,'5. Company (current_at exit)'!$1:$1048576,28,FALSE),"")="","Mandatory: Tab 5",IFERROR(VLOOKUP($A75,'5. Company (current_at exit)'!$1:$1048576,28,FALSE),"")), "")</f>
        <v/>
      </c>
      <c r="AP75" s="17" t="str">
        <f>IF($A75&lt;&gt;"",IF(IFERROR(VLOOKUP($A75,'5. Company (current_at exit)'!$1:$1048576,29,FALSE),"")="","Mandatory: Tab 5",IFERROR(VLOOKUP($A75,'5. Company (current_at exit)'!$1:$1048576,29,FALSE),"")), "")</f>
        <v/>
      </c>
      <c r="AQ75" s="17" t="str">
        <f>IF($A75&lt;&gt;"",IF(IFERROR(VLOOKUP($A75,'5. Company (current_at exit)'!$1:$1048576,30,FALSE),"")="","Mandatory: Tab 5",IFERROR(VLOOKUP($A75,'5. Company (current_at exit)'!$1:$1048576,30,FALSE),"")), "")</f>
        <v/>
      </c>
      <c r="AR75" s="17" t="str">
        <f>IF($A75&lt;&gt;"",IF(IFERROR(VLOOKUP($A75,'5. Company (current_at exit)'!$1:$1048576,31,FALSE),"")="","Mandatory: Tab 5",IFERROR(VLOOKUP($A75,'5. Company (current_at exit)'!$1:$1048576,31,FALSE),"")), "")</f>
        <v/>
      </c>
      <c r="AS75" s="17" t="str">
        <f>IF($A75&lt;&gt;"",IF(IFERROR(VLOOKUP($A75,'5. Company (current_at exit)'!$1:$1048576,32,FALSE),"")="","Mandatory: Tab 5",IFERROR(VLOOKUP($A75,'5. Company (current_at exit)'!$1:$1048576,32,FALSE),"")), "")</f>
        <v/>
      </c>
      <c r="AT75" s="17" t="str">
        <f>IF($A75&lt;&gt;"",IF(IFERROR(VLOOKUP($A75,'5. Company (current_at exit)'!$1:$1048576,33,FALSE),"")="","Mandatory: Tab 5",IFERROR(VLOOKUP($A75,'5. Company (current_at exit)'!$1:$1048576,33,FALSE),"")), "")</f>
        <v/>
      </c>
      <c r="AU75" s="17" t="str">
        <f>IF($A75&lt;&gt;"",IF(IFERROR(VLOOKUP($A75,'5. Company (current_at exit)'!$1:$1048576,34,FALSE),"")="","",IFERROR(VLOOKUP($A75,'5. Company (current_at exit)'!$1:$1048576,34,FALSE),"")), "")</f>
        <v/>
      </c>
      <c r="AV75" s="241" t="str">
        <f>IF($A75&lt;&gt;"",IF(IFERROR(VLOOKUP($A75,'5. Company (current_at exit)'!$1:$1048576,35,FALSE),"")="","",IFERROR(VLOOKUP($A75,'5. Company (current_at exit)'!$1:$1048576,35,FALSE),"")), "")</f>
        <v/>
      </c>
      <c r="AW75" s="17" t="str">
        <f>IF($D75="Fully Exited",IF($A75&lt;&gt;"",IF(IFERROR(VLOOKUP($A75,'5. Company (current_at exit)'!$1:$1048576,36,FALSE),"")="","",IFERROR(VLOOKUP($A75,'5. Company (current_at exit)'!$1:$1048576,36,FALSE),"")), ""),IF($A75&lt;&gt;"",IF(IFERROR(VLOOKUP($A75,'5. Company (current_at exit)'!$1:$1048576,36,FALSE),"")="","",IFERROR(VLOOKUP($A75,'5. Company (current_at exit)'!$1:$1048576,36,FALSE),"")), ""))</f>
        <v/>
      </c>
      <c r="AX75" s="239" t="str">
        <f>IF($A75&lt;&gt;"",IF(IFERROR(VLOOKUP($A75,'5. Company (current_at exit)'!$1:$1048576,37,FALSE),"")="","",IFERROR(VLOOKUP($A75,'5. Company (current_at exit)'!$1:$1048576,37,FALSE),"")), "")</f>
        <v/>
      </c>
      <c r="AY75" s="204" t="str">
        <f>IF($A75&lt;&gt;"",IF(IFERROR(VLOOKUP($A75,'5. Company (current_at exit)'!$1:$1048576,38,FALSE),"")="","",IFERROR(VLOOKUP($A75,'5. Company (current_at exit)'!$1:$1048576,38,FALSE),"")), "")</f>
        <v/>
      </c>
      <c r="AZ75" s="244" t="str">
        <f>IF($A75&lt;&gt;"",IF(IFERROR(VLOOKUP($A75,'5. Company (current_at exit)'!$1:$1048576,39,FALSE),"")="","",IFERROR(VLOOKUP($A75,'5. Company (current_at exit)'!$1:$1048576,39,FALSE),"")), "")</f>
        <v/>
      </c>
      <c r="BA75" s="244" t="str">
        <f>IF($A75&lt;&gt;"",IF(IFERROR(VLOOKUP($A75,'5. Company (current_at exit)'!$1:$1048576,40,FALSE),"")="","",IFERROR(VLOOKUP($A75,'5. Company (current_at exit)'!$1:$1048576,40,FALSE),"")), "")</f>
        <v/>
      </c>
      <c r="BB75" s="244" t="str">
        <f>IF($A75&lt;&gt;"",IF(IFERROR(VLOOKUP($A75,'5. Company (current_at exit)'!$1:$1048576,41,FALSE),"")="","",IFERROR(VLOOKUP($A75,'5. Company (current_at exit)'!$1:$1048576,41,FALSE),"")), "")</f>
        <v/>
      </c>
      <c r="BC75" s="76" t="str">
        <f>IF($A75&lt;&gt;"",IF(IFERROR(VLOOKUP($A75,'5. Company (current_at exit)'!$1:$1048576,42,FALSE),"")="","",IFERROR(VLOOKUP($A75,'5. Company (current_at exit)'!$1:$1048576,42,FALSE),"")), "")</f>
        <v/>
      </c>
      <c r="BD75" s="76" t="str">
        <f>IF($A75&lt;&gt;"",IF(IFERROR(VLOOKUP($A75,'5. Company (current_at exit)'!$1:$1048576,43,FALSE),"")="","",IFERROR(VLOOKUP($A75,'5. Company (current_at exit)'!$1:$1048576,43,FALSE),"")), "")</f>
        <v/>
      </c>
      <c r="BE75" s="239" t="str">
        <f>IF($A75&lt;&gt;"",IF(IFERROR(VLOOKUP($A75,'5. Company (current_at exit)'!$1:$1048576,44,FALSE),"")="","",IFERROR(VLOOKUP($A75,'5. Company (current_at exit)'!$1:$1048576,44,FALSE),"")), "")</f>
        <v/>
      </c>
      <c r="BF75" s="239" t="str">
        <f>IF($A75&lt;&gt;"",IF(IFERROR(VLOOKUP($A75,'5. Company (current_at exit)'!$1:$1048576,45,FALSE),"")="","",IFERROR(VLOOKUP($A75,'5. Company (current_at exit)'!$1:$1048576,45,FALSE),"")), "")</f>
        <v/>
      </c>
      <c r="BG75" s="239" t="str">
        <f>IF($A75&lt;&gt;"",IF(IFERROR(VLOOKUP($A75,'5. Company (current_at exit)'!$1:$1048576,46,FALSE),"")="","",IFERROR(VLOOKUP($A75,'5. Company (current_at exit)'!$1:$1048576,46,FALSE),"")), "")</f>
        <v/>
      </c>
      <c r="BH75" s="239" t="str">
        <f>IF($A75&lt;&gt;"",IF(IFERROR(VLOOKUP($A75,'5. Company (current_at exit)'!$1:$1048576,47,FALSE),"")="","",IFERROR(VLOOKUP($A75,'5. Company (current_at exit)'!$1:$1048576,47,FALSE),"")), "")</f>
        <v/>
      </c>
      <c r="BI75" s="239" t="str">
        <f>IF($A75&lt;&gt;"",IF(IFERROR(VLOOKUP($A75,'5. Company (current_at exit)'!$1:$1048576,48,FALSE),"")="","",IFERROR(VLOOKUP($A75,'5. Company (current_at exit)'!$1:$1048576,48,FALSE),"")), "")</f>
        <v/>
      </c>
      <c r="BJ75" s="360" t="str">
        <f>IF($A75&lt;&gt;"",IF(IFERROR(VLOOKUP($A75,'5. Company (current_at exit)'!$1:$1048576,49,FALSE),"")="","",IFERROR(VLOOKUP($A75,'5. Company (current_at exit)'!$1:$1048576,49,FALSE),"")), "")</f>
        <v/>
      </c>
      <c r="BK75" s="76" t="str">
        <f>IF($A75&lt;&gt;"",IF(IFERROR(VLOOKUP($A75,'5. Company (current_at exit)'!$1:$1048576,50,FALSE),"")="","Mandatory: Tab 5",IFERROR(VLOOKUP($A75,'5. Company (current_at exit)'!$1:$1048576,50,FALSE),"")), "")</f>
        <v/>
      </c>
      <c r="BL75" s="483" t="str">
        <f>IF($A75&lt;&gt;"",IF(IFERROR(VLOOKUP($A75,'5. Company (current_at exit)'!$1:$1048576,51,FALSE),"")="","Mandatory: Tab 5",IFERROR(VLOOKUP($A75,'5. Company (current_at exit)'!$1:$1048576,51,FALSE),"")), "")</f>
        <v/>
      </c>
      <c r="BM75" s="483" t="str">
        <f>IF($A75&lt;&gt;"",IF(IFERROR(VLOOKUP($A75,'5. Company (current_at exit)'!$1:$1048576,52,FALSE),"")="","Mandatory: Tab 5",IFERROR(VLOOKUP($A75,'5. Company (current_at exit)'!$1:$1048576,52,FALSE),"")), "")</f>
        <v/>
      </c>
      <c r="BN75" s="483" t="str">
        <f>IF($A75&lt;&gt;"",IF(IFERROR(VLOOKUP($A75,'5. Company (current_at exit)'!$1:$1048576,53,FALSE),"")="","Mandatory: Tab 5",IFERROR(VLOOKUP($A75,'5. Company (current_at exit)'!$1:$1048576,53,FALSE),"")), "")</f>
        <v/>
      </c>
      <c r="BO75" s="360" t="str">
        <f>IF($A75&lt;&gt;"",IF(IFERROR(VLOOKUP($A75,'5. Company (current_at exit)'!$1:$1048576,54,FALSE),"")="","",IFERROR(VLOOKUP($A75,'5. Company (current_at exit)'!$1:$1048576,54,FALSE),"")), "")</f>
        <v/>
      </c>
      <c r="BP75" s="17" t="str">
        <f>IF($A75&lt;&gt;"",IF(IFERROR(VLOOKUP($A75, '4. Company (at entry)'!$1:$1048576,3,FALSE),"")="","Mandatory: Tab 4",IFERROR(VLOOKUP($A75, '4. Company (at entry)'!$1:$1048576,3,FALSE),"")), "")</f>
        <v/>
      </c>
      <c r="BQ75" s="17" t="str">
        <f>IF($A75&lt;&gt;"",IF(IFERROR(VLOOKUP($A75, '4. Company (at entry)'!$1:$1048576,4,FALSE),"")="","Mandatory: Tab 4",IFERROR(VLOOKUP($A75, '4. Company (at entry)'!$1:$1048576,4,FALSE),"")), "")</f>
        <v/>
      </c>
      <c r="BR75" s="17" t="str">
        <f>IF($A75&lt;&gt;"",IF(IFERROR(VLOOKUP($A75, '4. Company (at entry)'!$1:$1048576,5,FALSE),"")="","Mandatory: Tab 4",IFERROR(VLOOKUP($A75, '4. Company (at entry)'!$1:$1048576,5,FALSE),"")), "")</f>
        <v/>
      </c>
      <c r="BS75" s="17" t="str">
        <f>IF($A75&lt;&gt;"",IF(IFERROR(VLOOKUP($A75, '4. Company (at entry)'!$1:$1048576,6,FALSE),"")="","Mandatory: Tab 4",IFERROR(VLOOKUP($A75, '4. Company (at entry)'!$1:$1048576,6,FALSE),"")), "")</f>
        <v/>
      </c>
      <c r="BT75" s="17" t="str">
        <f>IF($A75&lt;&gt;"",IF(IFERROR(VLOOKUP($A75, '4. Company (at entry)'!$1:$1048576,7,FALSE),"")="","Mandatory: Tab 4",IFERROR(VLOOKUP($A75, '4. Company (at entry)'!$1:$1048576,7,FALSE),"")), "")</f>
        <v/>
      </c>
      <c r="BU75" s="17" t="str">
        <f>IF($A75&lt;&gt;"",IF(IFERROR(VLOOKUP($A75, '4. Company (at entry)'!$1:$1048576,8,FALSE),"")="","Mandatory: Tab 4",IFERROR(VLOOKUP($A75, '4. Company (at entry)'!$1:$1048576,8,FALSE),"")), "")</f>
        <v/>
      </c>
      <c r="BV75" s="17" t="str">
        <f>IF($A75&lt;&gt;"",IF(IFERROR(VLOOKUP($A75, '4. Company (at entry)'!$1:$1048576,9,FALSE),"")="","Mandatory: Tab 4",IFERROR(VLOOKUP($A75, '4. Company (at entry)'!$1:$1048576,9,FALSE),"")), "")</f>
        <v/>
      </c>
      <c r="BW75" s="17" t="str">
        <f>IF($A75&lt;&gt;"",IF(IFERROR(VLOOKUP($A75, '4. Company (at entry)'!$1:$1048576,10,FALSE),"")="","",IFERROR(VLOOKUP($A75, '4. Company (at entry)'!$1:$1048576,10,FALSE),"")), "")</f>
        <v/>
      </c>
      <c r="BX75" s="208" t="str">
        <f>IF($A75&lt;&gt;"",IF(IFERROR(VLOOKUP($A75, '4. Company (at entry)'!$1:$1048576,11,FALSE),"")="","",IFERROR(VLOOKUP($A75, '4. Company (at entry)'!$1:$1048576,11,FALSE),"")), "")</f>
        <v/>
      </c>
      <c r="BY75" s="17" t="str">
        <f>IF($A75&lt;&gt;"",IF(IFERROR(VLOOKUP($A75, '4. Company (at entry)'!$1:$1048576,12,FALSE),"")="","",IFERROR(VLOOKUP($A75, '4. Company (at entry)'!$1:$1048576,12,FALSE),"")), "")</f>
        <v/>
      </c>
      <c r="BZ75" s="360" t="str">
        <f>IF($A75&lt;&gt;"",IF(IFERROR(VLOOKUP($A75, '4. Company (at entry)'!$1:$1048576,13,FALSE),"")="","",IFERROR(VLOOKUP($A75, '4. Company (at entry)'!$1:$1048576,13,FALSE),"")), "")</f>
        <v/>
      </c>
      <c r="CA75" s="17" t="str">
        <f>IF($A75&lt;&gt;"",IF(IFERROR('7. Position (current_at exit)'!F75,"")="", "Mandatory: Tab 7",IFERROR('7. Position (current_at exit)'!F75,"")),"")</f>
        <v/>
      </c>
      <c r="CB75" s="17" t="str">
        <f>IF($D75&lt;&gt;"Pending, Subsequently Closed",IF($A75&lt;&gt;"",IF(IFERROR('7. Position (current_at exit)'!G75,"")="", "Mandatory: Tab 7",IFERROR('7. Position (current_at exit)'!G75,"")),""), IF($A75&lt;&gt;"",IF(IFERROR('7. Position (current_at exit)'!G75,"")="", "",IFERROR('7. Position (current_at exit)'!G75,"")),""))</f>
        <v/>
      </c>
      <c r="CC75" s="17" t="str">
        <f>IF($D75&lt;&gt;"Pending, Subsequently Closed",IF($A75&lt;&gt;"",IF(IFERROR('7. Position (current_at exit)'!H75,"")="", "Mandatory: Tab 7",IFERROR('7. Position (current_at exit)'!H75,"")),""), IF($A75&lt;&gt;"",IF(IFERROR('7. Position (current_at exit)'!H75,"")="", "",IFERROR('7. Position (current_at exit)'!H75,"")),""))</f>
        <v/>
      </c>
      <c r="CD75" s="17" t="str">
        <f>IF($D75&lt;&gt;"Pending, Subsequently Closed",IF($A75&lt;&gt;"",IF(IFERROR('7. Position (current_at exit)'!I75,"")="", "Mandatory: Tab 7",IFERROR('7. Position (current_at exit)'!I75,"")),""), IF($A75&lt;&gt;"",IF(IFERROR('7. Position (current_at exit)'!I75,"")="", "",IFERROR('7. Position (current_at exit)'!I75,"")),""))</f>
        <v/>
      </c>
      <c r="CE75" s="17" t="str">
        <f>IF($D75&lt;&gt;"Pending, Subsequently Closed",IF($A75&lt;&gt;"",IF(IFERROR('7. Position (current_at exit)'!J75,"")="", "Mandatory: Tab 7",IFERROR('7. Position (current_at exit)'!J75,"")),""), IF($A75&lt;&gt;"",IF(IFERROR('7. Position (current_at exit)'!J75,"")="", "",IFERROR('7. Position (current_at exit)'!J75,"")),""))</f>
        <v/>
      </c>
      <c r="CF75" s="208" t="str">
        <f>IF($D75&lt;&gt;"Pending, Subsequently Closed",IF($A75&lt;&gt;"",IF(IFERROR('7. Position (current_at exit)'!K75,"")="", "Mandatory: Tab 7",IFERROR('7. Position (current_at exit)'!K75,"")),""), IF($A75&lt;&gt;"",IF(IFERROR('7. Position (current_at exit)'!K75,"")="", "",IFERROR('7. Position (current_at exit)'!K75,"")),""))</f>
        <v/>
      </c>
      <c r="CG75" s="186" t="str">
        <f>IF($D75&lt;&gt;"Pending, Subsequently Closed",IF($A75&lt;&gt;"",IF(IFERROR('7. Position (current_at exit)'!L75,"")="", "Mandatory: Tab 7",IFERROR('7. Position (current_at exit)'!L75,"")),""), IF($A75&lt;&gt;"",IF(IFERROR('7. Position (current_at exit)'!L75,"")="", "",IFERROR('7. Position (current_at exit)'!L75,"")),""))</f>
        <v/>
      </c>
      <c r="CH75" s="186" t="str">
        <f>IF($D75&lt;&gt;"Pending, Subsequently Closed",IF($A75&lt;&gt;"",IF(IFERROR('7. Position (current_at exit)'!M75,"")="", "Mandatory: Tab 7",IFERROR('7. Position (current_at exit)'!M75,"")),""), IF($A75&lt;&gt;"",IF(IFERROR('7. Position (current_at exit)'!M75,"")="", "",IFERROR('7. Position (current_at exit)'!M75,"")),""))</f>
        <v/>
      </c>
      <c r="CI75" s="186" t="str">
        <f>IF($D75&lt;&gt;"Pending, Subsequently Closed",IF($A75&lt;&gt;"",IF(IFERROR('7. Position (current_at exit)'!N75,"")="", "Mandatory: Tab 7",IFERROR('7. Position (current_at exit)'!N75,"")),""), IF($A75&lt;&gt;"",IF(IFERROR('7. Position (current_at exit)'!N75,"")="", "",IFERROR('7. Position (current_at exit)'!N75,"")),""))</f>
        <v/>
      </c>
      <c r="CJ75" s="408" t="str">
        <f>IF($D75&lt;&gt;"Pending, Subsequently Closed",IF($A75&lt;&gt;"",IF(IFERROR('7. Position (current_at exit)'!O75,"")="", "Mandatory: Tab 7",IFERROR('7. Position (current_at exit)'!O75,"")),""), IF($A75&lt;&gt;"",IF(IFERROR('7. Position (current_at exit)'!O75,"")="", "",IFERROR('7. Position (current_at exit)'!O75,"")),""))</f>
        <v/>
      </c>
      <c r="CK75" s="408" t="str">
        <f>IF($D75&lt;&gt;"Pending, Subsequently Closed",IF($A75&lt;&gt;"",IF(IFERROR('7. Position (current_at exit)'!P75,"")="", "Mandatory: Tab 7",IFERROR('7. Position (current_at exit)'!P75,"")),""), IF($A75&lt;&gt;"",IF(IFERROR('7. Position (current_at exit)'!P75,"")="", "",IFERROR('7. Position (current_at exit)'!P75,"")),""))</f>
        <v/>
      </c>
      <c r="CL75" s="360" t="str">
        <f>IF($A75&lt;&gt;"",IF(IFERROR('7. Position (current_at exit)'!Q75,"")="", "",IFERROR('7. Position (current_at exit)'!Q75,"")),"")</f>
        <v/>
      </c>
      <c r="CM75" s="18" t="str">
        <f>IF($F75&lt;&gt;"Debt",IF($A75&lt;&gt;"",IF(IFERROR('7. Position (current_at exit)'!R75,"")="", "Mandatory: Tab 7",IFERROR('7. Position (current_at exit)'!R75,"")),""), IF($A75&lt;&gt;"",IF(IFERROR('7. Position (current_at exit)'!R75,"")="", "",IFERROR('7. Position (current_at exit)'!R75,"")),""))</f>
        <v/>
      </c>
      <c r="CN75" s="18" t="str">
        <f>IF($F75&lt;&gt;"Debt",IF($A75&lt;&gt;"",IF(IFERROR('7. Position (current_at exit)'!S75,"")="", "Mandatory: Tab 7",IFERROR('7. Position (current_at exit)'!S75,"")),""), IF($A75&lt;&gt;"",IF(IFERROR('7. Position (current_at exit)'!S75,"")="", "",IFERROR('7. Position (current_at exit)'!S75,"")),""))</f>
        <v/>
      </c>
      <c r="CO75" s="17" t="str">
        <f>IF($F75&lt;&gt;"Debt",IF($A75&lt;&gt;"",IF(IFERROR('7. Position (current_at exit)'!T75,"")="", "Mandatory: Tab 7",IFERROR('7. Position (current_at exit)'!T75,"")),""), IF($A75&lt;&gt;"",IF(IFERROR('7. Position (current_at exit)'!T75,"")="", "",IFERROR('7. Position (current_at exit)'!T75,"")),""))</f>
        <v/>
      </c>
      <c r="CP75" s="17" t="str">
        <f>IF($A75&lt;&gt;"",IF(IFERROR('7. Position (current_at exit)'!U75,"")="", "Mandatory: Tab 7",IFERROR('7. Position (current_at exit)'!U75,"")),"")</f>
        <v/>
      </c>
      <c r="CQ75" s="17" t="str">
        <f>IF($F75&lt;&gt;"Debt",IF($A75&lt;&gt;"",IF(IFERROR('7. Position (current_at exit)'!V75,"")="", "Mandatory: Tab 7",IFERROR('7. Position (current_at exit)'!V75,"")),""), IF($A75&lt;&gt;"",IF(IFERROR('7. Position (current_at exit)'!V75,"")="", "",IFERROR('7. Position (current_at exit)'!V75,"")),""))</f>
        <v/>
      </c>
      <c r="CR75" s="16" t="str">
        <f>IF($F75&lt;&gt;"Debt",IF($A75&lt;&gt;"",IF(IFERROR('7. Position (current_at exit)'!W75,"")="", "",IFERROR('7. Position (current_at exit)'!W75,"")),""), IF($A75&lt;&gt;"",IF(IFERROR('7. Position (current_at exit)'!W75,"")="", "",IFERROR('7. Position (current_at exit)'!W75,"")),""))</f>
        <v/>
      </c>
      <c r="CS75" s="80" t="str">
        <f>IF($A75&lt;&gt;"",IF(IFERROR('7. Position (current_at exit)'!X75,"")="", "",IFERROR('7. Position (current_at exit)'!X75,"")),"")</f>
        <v/>
      </c>
      <c r="CT75" s="360" t="str">
        <f>IF($A75&lt;&gt;"",IF(IFERROR('7. Position (current_at exit)'!Y75,"")="", "",IFERROR('7. Position (current_at exit)'!Y75,"")),"")</f>
        <v/>
      </c>
      <c r="CU75" s="159" t="str">
        <f>IF(OR($D75="Fully Exited, No Escrow", $D75="Fully Exited, Escrow Pending", $D75="Fully Exited, Subsequently Closed"), IF($A75&lt;&gt;"",IF(IFERROR('7. Position (current_at exit)'!Z75,"")="", "Mandatory: Tab 7",IFERROR('7. Position (current_at exit)'!Z75,"")),""), IF($A75&lt;&gt;"",IF(IFERROR('7. Position (current_at exit)'!Z75,"")="", "",IFERROR('7. Position (current_at exit)'!Z75,"")),""))</f>
        <v/>
      </c>
      <c r="CV75" s="159" t="str">
        <f>IF(OR($D75="Fully Exited, No Escrow", $D75="Fully Exited, Escrow Pending", $D75="Fully Exited, Subsequently Closed"), IF($A75&lt;&gt;"",IF(IFERROR('7. Position (current_at exit)'!AA75,"")="", "Mandatory: Tab 7",IFERROR('7. Position (current_at exit)'!AA75,"")),""), IF($A75&lt;&gt;"",IF(IFERROR('7. Position (current_at exit)'!AA75,"")="", "",IFERROR('7. Position (current_at exit)'!AA75,"")),""))</f>
        <v/>
      </c>
      <c r="CW75" s="16" t="str">
        <f>IF($D75="Fully Exited",IF($A75&lt;&gt;"",IF(IFERROR('7. Position (current_at exit)'!AB75,"")="", "",IFERROR('7. Position (current_at exit)'!AB75,"")),""), IF($A75&lt;&gt;"",IF(IFERROR('7. Position (current_at exit)'!AB75,"")="", "",IFERROR('7. Position (current_at exit)'!AB75,"")),""))</f>
        <v/>
      </c>
      <c r="CX75" s="360" t="str">
        <f>IF($A75&lt;&gt;"",IF(IFERROR('7. Position (current_at exit)'!AC75,"")="", "",IFERROR('7. Position (current_at exit)'!AC75,"")),"")</f>
        <v/>
      </c>
      <c r="CY75" s="16" t="str">
        <f>IF($D75&lt;&gt;"Pending, Subsequently Closed",IF($A75&lt;&gt;"",IF(IFERROR('7. Position (current_at exit)'!AD75,"")="", "Mandatory: Tab 7",IFERROR('7. Position (current_at exit)'!AD75,"")),""), IF($A75&lt;&gt;"",IF(IFERROR('7. Position (current_at exit)'!AD75,"")="", "",IFERROR('7. Position (current_at exit)'!AD75,"")),""))</f>
        <v/>
      </c>
      <c r="CZ75" s="187" t="str">
        <f>IF($A75&lt;&gt;"",IF(IFERROR('7. Position (current_at exit)'!AE75,"")="", "",IFERROR('7. Position (current_at exit)'!AE75,"")),"")</f>
        <v/>
      </c>
      <c r="DA75" s="76" t="str">
        <f>IF($A75&lt;&gt;"",IF(IFERROR('7. Position (current_at exit)'!AF75,"")="", "",IFERROR('7. Position (current_at exit)'!AF75,"")),"")</f>
        <v/>
      </c>
      <c r="DB75" s="239" t="str">
        <f>IF($A75&lt;&gt;"",IF(IFERROR('7. Position (current_at exit)'!AG75,"")="", "",IFERROR('7. Position (current_at exit)'!AG75,"")),"")</f>
        <v/>
      </c>
      <c r="DC75" s="165" t="str">
        <f>IF($A75&lt;&gt;"",IF(IFERROR('7. Position (current_at exit)'!AH75,"")="", "",IFERROR('7. Position (current_at exit)'!AH75,"")),"")</f>
        <v/>
      </c>
      <c r="DD75" s="165" t="str">
        <f>IF($A75&lt;&gt;"",IF(IFERROR('7. Position (current_at exit)'!AI75,"")="", "",IFERROR('7. Position (current_at exit)'!AI75,"")),"")</f>
        <v/>
      </c>
      <c r="DE75" s="360" t="str">
        <f>IF($A75&lt;&gt;"",IF(IFERROR('7. Position (current_at exit)'!AJ75,"")="", "",IFERROR('7. Position (current_at exit)'!AJ75,"")),"")</f>
        <v/>
      </c>
      <c r="DF75" s="16" t="str">
        <f>IF($A75&lt;&gt;"",IF(IFERROR('7. Position (current_at exit)'!AK75,"")="", "",IFERROR('7. Position (current_at exit)'!AK75,"")),"")</f>
        <v/>
      </c>
      <c r="DG75" s="187" t="str">
        <f>IF($A75&lt;&gt;"",IF(IFERROR('7. Position (current_at exit)'!AL75,"")="", "",IFERROR('7. Position (current_at exit)'!AL75,"")),"")</f>
        <v/>
      </c>
      <c r="DH75" s="76" t="str">
        <f>IF($A75&lt;&gt;"",IF(IFERROR('7. Position (current_at exit)'!AM75,"")="", "",IFERROR('7. Position (current_at exit)'!AM75,"")),"")</f>
        <v/>
      </c>
      <c r="DI75" s="239" t="str">
        <f>IF($A75&lt;&gt;"",IF(IFERROR('7. Position (current_at exit)'!AN75,"")="", "",IFERROR('7. Position (current_at exit)'!AN75,"")),"")</f>
        <v/>
      </c>
      <c r="DJ75" s="165" t="str">
        <f>IF($A75&lt;&gt;"",IF(IFERROR('7. Position (current_at exit)'!AO75,"")="", "",IFERROR('7. Position (current_at exit)'!AO75,"")),"")</f>
        <v/>
      </c>
      <c r="DK75" s="165" t="str">
        <f>IF($A75&lt;&gt;"",IF(IFERROR('7. Position (current_at exit)'!AP75,"")="", "",IFERROR('7. Position (current_at exit)'!AP75,"")),"")</f>
        <v/>
      </c>
      <c r="DL75" s="360" t="str">
        <f>IF($A75&lt;&gt;"",IF(IFERROR('7. Position (current_at exit)'!AQ75,"")="", "",IFERROR('7. Position (current_at exit)'!AQ75,"")),"")</f>
        <v/>
      </c>
      <c r="DM75" s="17" t="str">
        <f>IF(OR($F75="Equity - Publicly Traded", $F75="Equity - Private"), IF($A75&lt;&gt;"",IF(IFERROR('6. Position (at entry)'!N75,"")="", "Mandatory: Tab 6",IFERROR('6. Position (at entry)'!N75,"")),""), IF($A75&lt;&gt;"",IF(IFERROR('6. Position (at entry)'!N75,"")="", "",IFERROR('6. Position (at entry)'!N75,"")),""))</f>
        <v/>
      </c>
      <c r="DN75" s="17" t="str">
        <f>IF(OR($F75="Equity - Publicly Traded", $F75="Equity - Private"), IF($A75&lt;&gt;"",IF(IFERROR('6. Position (at entry)'!O75,"")="", "Mandatory: Tab 6",IFERROR('6. Position (at entry)'!O75,"")),""), IF($A75&lt;&gt;"",IF(IFERROR('6. Position (at entry)'!O75,"")="", "",IFERROR('6. Position (at entry)'!O75,"")),""))</f>
        <v/>
      </c>
      <c r="DO75" s="17" t="str">
        <f>IF(OR($F75="Equity - Publicly Traded", $F75="Equity - Private"), IF($A75&lt;&gt;"",IF(IFERROR('6. Position (at entry)'!P75,"")="", "Mandatory: Tab 6",IFERROR('6. Position (at entry)'!P75,"")),""), IF($A75&lt;&gt;"",IF(IFERROR('6. Position (at entry)'!P75,"")="", "",IFERROR('6. Position (at entry)'!P75,"")),""))</f>
        <v/>
      </c>
      <c r="DP75" s="17" t="str">
        <f>IF(OR($F75="Equity - Publicly Traded", $F75="Equity - Private"), IF($A75&lt;&gt;"",IF(IFERROR('6. Position (at entry)'!Q75,"")="", "Mandatory: Tab 6",IFERROR('6. Position (at entry)'!Q75,"")),""), IF($A75&lt;&gt;"",IF(IFERROR('6. Position (at entry)'!Q75,"")="", "",IFERROR('6. Position (at entry)'!Q75,"")),""))</f>
        <v/>
      </c>
      <c r="DQ75" s="18" t="str">
        <f>IF(OR($F75="Equity - Publicly Traded", $F75="Equity - Private"), IF($A75&lt;&gt;"",IF(IFERROR('6. Position (at entry)'!R75,"")="", "Mandatory: Tab 6",IFERROR('6. Position (at entry)'!R75,"")),""), IF($A75&lt;&gt;"",IF(IFERROR('6. Position (at entry)'!R75,"")="", "",IFERROR('6. Position (at entry)'!R75,"")),""))</f>
        <v/>
      </c>
      <c r="DR75" s="18" t="str">
        <f>IF(OR($F75="Equity - Publicly Traded", $F75="Equity - Private"), IF($A75&lt;&gt;"",IF(IFERROR('6. Position (at entry)'!S75,"")="", "Mandatory: Tab 6",IFERROR('6. Position (at entry)'!S75,"")),""), IF($A75&lt;&gt;"",IF(IFERROR('6. Position (at entry)'!S75,"")="", "",IFERROR('6. Position (at entry)'!S75,"")),""))</f>
        <v/>
      </c>
      <c r="DS75" s="17" t="str">
        <f>IF(OR($F75="Equity - Publicly Traded", $F75="Equity - Private"), IF($A75&lt;&gt;"",IF(IFERROR('6. Position (at entry)'!T75,"")="", "Mandatory: Tab 6",IFERROR('6. Position (at entry)'!T75,"")),""), IF($A75&lt;&gt;"",IF(IFERROR('6. Position (at entry)'!T75,"")="", "",IFERROR('6. Position (at entry)'!T75,"")),""))</f>
        <v/>
      </c>
      <c r="DT75" s="16" t="str">
        <f>IF(OR($F75="Equity - Publicly Traded", $F75="Equity - Private"), IF($A75&lt;&gt;"",IF(IFERROR('6. Position (at entry)'!U75,"")="", "Mandatory: Tab 6",IFERROR('6. Position (at entry)'!U75,"")),""), IF($A75&lt;&gt;"",IF(IFERROR('6. Position (at entry)'!U75,"")="", "",IFERROR('6. Position (at entry)'!U75,"")),""))</f>
        <v/>
      </c>
      <c r="DU75" s="16" t="str">
        <f>IF(OR($F75="Equity - Publicly Traded", $F75="Equity - Private"), IF($A75&lt;&gt;"",IF(IFERROR('6. Position (at entry)'!V75,"")="", "",IFERROR('6. Position (at entry)'!V75,"")),""), IF($A75&lt;&gt;"",IF(IFERROR('6. Position (at entry)'!V75,"")="", "",IFERROR('6. Position (at entry)'!V75,"")),""))</f>
        <v/>
      </c>
      <c r="DV75" s="239" t="str">
        <f>IF(OR($F75="Equity - Publicly Traded", $F75="Equity - Private"), IF($A75&lt;&gt;"",IF(IFERROR('6. Position (at entry)'!W75,"")="", "",IFERROR('6. Position (at entry)'!W75,"")),""), IF($A75&lt;&gt;"",IF(IFERROR('6. Position (at entry)'!W75,"")="", "",IFERROR('6. Position (at entry)'!W75,"")),""))</f>
        <v/>
      </c>
      <c r="DW75" s="239" t="str">
        <f>IF(OR($F75="Equity - Publicly Traded", $F75="Equity - Private"), IF($A75&lt;&gt;"",IF(IFERROR('6. Position (at entry)'!X75,"")="", "",IFERROR('6. Position (at entry)'!X75,"")),""), IF($A75&lt;&gt;"",IF(IFERROR('6. Position (at entry)'!X75,"")="", "",IFERROR('6. Position (at entry)'!X75,"")),""))</f>
        <v/>
      </c>
      <c r="DX75" s="239" t="str">
        <f>IF(OR($F75="Equity - Publicly Traded", $F75="Equity - Private"), IF($A75&lt;&gt;"",IF(IFERROR('6. Position (at entry)'!Y75,"")="", "",IFERROR('6. Position (at entry)'!Y75,"")),""), IF($A75&lt;&gt;"",IF(IFERROR('6. Position (at entry)'!Y75,"")="", "",IFERROR('6. Position (at entry)'!Y75,"")),""))</f>
        <v/>
      </c>
      <c r="DY75" s="360" t="str">
        <f>IF($A75&lt;&gt;"",IF(IFERROR('6. Position (at entry)'!Z75,"")="", "",IFERROR('6. Position (at entry)'!Z75,"")),"")</f>
        <v/>
      </c>
      <c r="DZ75" s="76" t="str">
        <f>IF($A75&lt;&gt;"",IF(IFERROR('6. Position (at entry)'!AA75,"")="", "",IFERROR('6. Position (at entry)'!AA75,"")),"")</f>
        <v/>
      </c>
      <c r="EA75" s="76" t="str">
        <f>IF($A75&lt;&gt;"",IF(IFERROR('6. Position (at entry)'!AB75,"")="", "",IFERROR('6. Position (at entry)'!AB75,"")),"")</f>
        <v/>
      </c>
      <c r="EB75" s="78" t="str">
        <f>IF($A75&lt;&gt;"",IF(IFERROR('6. Position (at entry)'!AC75,"")="", "",IFERROR('6. Position (at entry)'!AC75,"")),"")</f>
        <v/>
      </c>
      <c r="EC75" s="78" t="str">
        <f>IF($A75&lt;&gt;"",IF(IFERROR('6. Position (at entry)'!AD75,"")="", "",IFERROR('6. Position (at entry)'!AD75,"")),"")</f>
        <v/>
      </c>
      <c r="ED75" s="226" t="str">
        <f>IF($A75&lt;&gt;"",IF(IFERROR('6. Position (at entry)'!AE75,"")="", "",IFERROR('6. Position (at entry)'!AE75,"")),"")</f>
        <v/>
      </c>
      <c r="EE75" s="80" t="str">
        <f>IF($A75&lt;&gt;"",IF(IFERROR('6. Position (at entry)'!AF75,"")="", "",IFERROR('6. Position (at entry)'!AF75,"")),"")</f>
        <v/>
      </c>
      <c r="EF75" s="80" t="str">
        <f>IF($A75&lt;&gt;"",IF(IFERROR('6. Position (at entry)'!AG75,"")="", "",IFERROR('6. Position (at entry)'!AG75,"")),"")</f>
        <v/>
      </c>
      <c r="EG75" s="80" t="str">
        <f>IF($A75&lt;&gt;"",IF(IFERROR('6. Position (at entry)'!AH75,"")="", "",IFERROR('6. Position (at entry)'!AH75,"")),"")</f>
        <v/>
      </c>
      <c r="EH75" s="360" t="str">
        <f>IF($A75&lt;&gt;"",IF(IFERROR('6. Position (at entry)'!AI75,"")="", "",IFERROR('6. Position (at entry)'!AI75,"")),"")</f>
        <v/>
      </c>
    </row>
    <row r="76" spans="1:138" ht="15" customHeight="1" x14ac:dyDescent="0.2">
      <c r="A76" s="16" t="str">
        <f>IF(ISBLANK('6. Position (at entry)'!A76), "", '6. Position (at entry)'!A76)</f>
        <v/>
      </c>
      <c r="B76" s="347" t="str">
        <f>IF($A76&lt;&gt;"",IF(IFERROR('6. Position (at entry)'!B76,"")="", "Mandatory: Tab 6",IFERROR('6. Position (at entry)'!B76,"")),"")</f>
        <v/>
      </c>
      <c r="C76" s="16" t="str">
        <f>IF($A76&lt;&gt;"",IF(IFERROR(VLOOKUP($A76, '4. Company (at entry)'!$1:$1048576,2,FALSE),"")="","Mandatory: Tab 4",IFERROR(VLOOKUP($A76, '4. Company (at entry)'!$1:$1048576,2,FALSE),"")), "")</f>
        <v/>
      </c>
      <c r="D76" s="16" t="str">
        <f>IF($A76&lt;&gt;"",IF(IFERROR('7. Position (current_at exit)'!D76,"")="", "Mandatory: Tab 7",IFERROR('7. Position (current_at exit)'!D76,"")),"")</f>
        <v/>
      </c>
      <c r="E76" s="16" t="str">
        <f>IF($A76&lt;&gt;"",IF(IFERROR('7. Position (current_at exit)'!E76,"")="", "Mandatory: Tab 7",IFERROR('7. Position (current_at exit)'!E76,"")),"")</f>
        <v/>
      </c>
      <c r="F76" s="16" t="str">
        <f>IF($A76&lt;&gt;"",IF(IFERROR('6. Position (at entry)'!D76,"")="", "Mandatory: Tab 6",IFERROR('6. Position (at entry)'!D76,"")),"")</f>
        <v/>
      </c>
      <c r="G76" s="16" t="str">
        <f>IF($A76&lt;&gt;"",IF(IFERROR('6. Position (at entry)'!E76,"")="", "Mandatory: Tab 6",IFERROR('6. Position (at entry)'!E76,"")),"")</f>
        <v/>
      </c>
      <c r="H76" s="16" t="str">
        <f>IF($A76&lt;&gt;"",IF(IFERROR('6. Position (at entry)'!F76,"")="", "Mandatory: Tab 6",IFERROR('6. Position (at entry)'!F76,"")),"")</f>
        <v/>
      </c>
      <c r="I76" s="16" t="str">
        <f>IF($A76&lt;&gt;"",IF(IFERROR('6. Position (at entry)'!G76,"")="", "Mandatory: Tab 6",IFERROR('6. Position (at entry)'!G76,"")),"")</f>
        <v/>
      </c>
      <c r="J76" s="16" t="str">
        <f>IF($A76&lt;&gt;"",IF(IFERROR('6. Position (at entry)'!H76,"")="", "Mandatory: Tab 6",IFERROR('6. Position (at entry)'!H76,"")),"")</f>
        <v/>
      </c>
      <c r="K76" s="159" t="str">
        <f>IF($A76&lt;&gt;"",IF(IFERROR('6. Position (at entry)'!I76,"")="", "Mandatory: Tab 6",IFERROR('6. Position (at entry)'!I76,"")),"")</f>
        <v/>
      </c>
      <c r="L76" s="16" t="str">
        <f>IF($A76&lt;&gt;"",IF(IFERROR('6. Position (at entry)'!J76,"")="", "Mandatory: Tab 6",IFERROR('6. Position (at entry)'!J76,"")),"")</f>
        <v/>
      </c>
      <c r="M76" s="16" t="str">
        <f>IF($A76&lt;&gt;"",IF(IFERROR('6. Position (at entry)'!K76,"")="", "Mandatory: Tab 6",IFERROR('6. Position (at entry)'!K76,"")),"")</f>
        <v/>
      </c>
      <c r="N76" s="16" t="str">
        <f>IF($A76&lt;&gt;"",IF(IFERROR('6. Position (at entry)'!L76,"")="", "",IFERROR('6. Position (at entry)'!L76,"")),"")</f>
        <v/>
      </c>
      <c r="O76" s="360" t="str">
        <f>IF($A76&lt;&gt;"",IF(IFERROR('6. Position (at entry)'!M76,"")="", "",IFERROR('6. Position (at entry)'!M76,"")),"")</f>
        <v/>
      </c>
      <c r="P76" s="16" t="str">
        <f>IF($A76&lt;&gt;"",IF(IFERROR(VLOOKUP($A76,'5. Company (current_at exit)'!$1:$1048576,3,FALSE),"")="","",IFERROR(VLOOKUP($A76,'5. Company (current_at exit)'!$1:$1048576,3,FALSE),"")), "")</f>
        <v/>
      </c>
      <c r="Q76" s="16" t="str">
        <f>IF($A76&lt;&gt;"",IF(IFERROR(VLOOKUP($A76,'5. Company (current_at exit)'!$1:$1048576,4,FALSE),"")="","",IFERROR(VLOOKUP($A76,'5. Company (current_at exit)'!$1:$1048576,4,FALSE),"")), "")</f>
        <v/>
      </c>
      <c r="R76" s="16" t="str">
        <f>IF($A76&lt;&gt;"",IF(IFERROR(VLOOKUP($A76,'5. Company (current_at exit)'!$1:$1048576,5,FALSE),"")="","",IFERROR(VLOOKUP($A76,'5. Company (current_at exit)'!$1:$1048576,5,FALSE),"")), "")</f>
        <v/>
      </c>
      <c r="S76" s="16" t="str">
        <f>IF($A76&lt;&gt;"",IF(IFERROR(VLOOKUP($A76,'5. Company (current_at exit)'!$1:$1048576,6,FALSE),"")="","",IFERROR(VLOOKUP($A76,'5. Company (current_at exit)'!$1:$1048576,6,FALSE),"")), "")</f>
        <v/>
      </c>
      <c r="T76" s="16" t="str">
        <f>IF($A76&lt;&gt;"",IF(IFERROR(VLOOKUP($A76,'5. Company (current_at exit)'!$1:$1048576,7,FALSE),"")="","Mandatory: Tab 5",IFERROR(VLOOKUP($A76,'5. Company (current_at exit)'!$1:$1048576,7,FALSE),"")), "")</f>
        <v/>
      </c>
      <c r="U76" s="72" t="str">
        <f>IF($A76&lt;&gt;"",IF(IFERROR(VLOOKUP($A76,'5. Company (current_at exit)'!$1:$1048576,8,FALSE),"")="","Mandatory: Tab 5",IFERROR(VLOOKUP($A76,'5. Company (current_at exit)'!$1:$1048576,8,FALSE),"")), "")</f>
        <v/>
      </c>
      <c r="V76" s="16" t="str">
        <f>IF($A76&lt;&gt;"",IF(IFERROR(VLOOKUP($A76,'5. Company (current_at exit)'!$1:$1048576,9,FALSE),"")="","",IFERROR(VLOOKUP($A76,'5. Company (current_at exit)'!$1:$1048576,9,FALSE),"")), "")</f>
        <v/>
      </c>
      <c r="W76" s="16" t="str">
        <f>IF($A76&lt;&gt;"",IF(IFERROR(VLOOKUP($A76,'5. Company (current_at exit)'!$1:$1048576,10,FALSE),"")="","Mandatory: Tab 5",IFERROR(VLOOKUP($A76,'5. Company (current_at exit)'!$1:$1048576,10,FALSE),"")), "")</f>
        <v/>
      </c>
      <c r="X76" s="73" t="str">
        <f>IF($A76&lt;&gt;"",IF(IFERROR(VLOOKUP($A76,'5. Company (current_at exit)'!$1:$1048576,11,FALSE),"")="","Mandatory: Tab 5",IFERROR(VLOOKUP($A76,'5. Company (current_at exit)'!$1:$1048576,11,FALSE),"")), "")</f>
        <v/>
      </c>
      <c r="Y76" s="73" t="str">
        <f>IF($A76&lt;&gt;"",IF(IFERROR(VLOOKUP($A76,'5. Company (current_at exit)'!$1:$1048576,12,FALSE),"")="","",IFERROR(VLOOKUP($A76,'5. Company (current_at exit)'!$1:$1048576,12,FALSE),"")), "")</f>
        <v/>
      </c>
      <c r="Z76" s="73" t="str">
        <f>IF($A76&lt;&gt;"",IF(IFERROR(VLOOKUP($A76,'5. Company (current_at exit)'!$1:$1048576,13,FALSE),"")="","",IFERROR(VLOOKUP($A76,'5. Company (current_at exit)'!$1:$1048576,13,FALSE),"")), "")</f>
        <v/>
      </c>
      <c r="AA76" s="16" t="str">
        <f>IF($A76&lt;&gt;"",IF(IFERROR(VLOOKUP($A76,'5. Company (current_at exit)'!$1:$1048576,14,FALSE),"")="","Mandatory: Tab 5",IFERROR(VLOOKUP($A76,'5. Company (current_at exit)'!$1:$1048576,14,FALSE),"")), "")</f>
        <v/>
      </c>
      <c r="AB76" s="16" t="str">
        <f>IF($A76&lt;&gt;"",IF(IFERROR(VLOOKUP($A76,'5. Company (current_at exit)'!$1:$1048576,15,FALSE),"")="","Mandatory: Tab 5",IFERROR(VLOOKUP($A76,'5. Company (current_at exit)'!$1:$1048576,15,FALSE),"")), "")</f>
        <v/>
      </c>
      <c r="AC76" s="76" t="str">
        <f>IF($A76&lt;&gt;"",IF(IFERROR(VLOOKUP($A76,'5. Company (current_at exit)'!$1:$1048576,16,FALSE),"")="","",IFERROR(VLOOKUP($A76,'5. Company (current_at exit)'!$1:$1048576,16,FALSE),"")), "")</f>
        <v/>
      </c>
      <c r="AD76" s="16" t="str">
        <f>IF($A76&lt;&gt;"",IF(IFERROR(VLOOKUP($A76,'5. Company (current_at exit)'!$1:$1048576,17,FALSE),"")="","",IFERROR(VLOOKUP($A76,'5. Company (current_at exit)'!$1:$1048576,17,FALSE),"")), "")</f>
        <v/>
      </c>
      <c r="AE76" s="401" t="str">
        <f>IF($A76&lt;&gt;"",IF(IFERROR(VLOOKUP($A76,'5. Company (current_at exit)'!$1:$1048576,18,FALSE),"")="","",IFERROR(VLOOKUP($A76,'5. Company (current_at exit)'!$1:$1048576,18,FALSE),"")), "")</f>
        <v/>
      </c>
      <c r="AF76" s="16" t="str">
        <f>IF($A76&lt;&gt;"",IF(IFERROR(VLOOKUP($A76,'5. Company (current_at exit)'!$1:$1048576,19,FALSE),"")="","Mandatory: Tab 5",IFERROR(VLOOKUP($A76,'5. Company (current_at exit)'!$1:$1048576,19,FALSE),"")), "")</f>
        <v/>
      </c>
      <c r="AG76" s="159" t="str">
        <f>IF($AF76="Yes",IF($A76&lt;&gt;"",IF(IFERROR(VLOOKUP($A76,'5. Company (current_at exit)'!$1:$1048576,20,FALSE),"")="","Mandatory: Tab 5",IFERROR(VLOOKUP($A76,'5. Company (current_at exit)'!$1:$1048576,20,FALSE),"")), ""),IF($A76&lt;&gt;"",IF(IFERROR(VLOOKUP($A76,'5. Company (current_at exit)'!$1:$1048576,20,FALSE),"")="","",IFERROR(VLOOKUP($A76,'5. Company (current_at exit)'!$1:$1048576,20,FALSE),"")), ""))</f>
        <v/>
      </c>
      <c r="AH76" s="159" t="str">
        <f>IF($AF76="Yes",IF($A76&lt;&gt;"",IF(IFERROR(VLOOKUP($A76,'5. Company (current_at exit)'!$1:$1048576,21,FALSE),"")="","Mandatory: Tab 5",IFERROR(VLOOKUP($A76,'5. Company (current_at exit)'!$1:$1048576,21,FALSE),"")), ""),IF($A76&lt;&gt;"",IF(IFERROR(VLOOKUP($A76,'5. Company (current_at exit)'!$1:$1048576,21,FALSE),"")="","",IFERROR(VLOOKUP($A76,'5. Company (current_at exit)'!$1:$1048576,21,FALSE),"")), ""))</f>
        <v/>
      </c>
      <c r="AI76" s="69" t="str">
        <f>IF($AF76="Yes",IF($A76&lt;&gt;"",IF(IFERROR(VLOOKUP($A76,'5. Company (current_at exit)'!$1:$1048576,22,FALSE),"")="","Mandatory: Tab 5",IFERROR(VLOOKUP($A76,'5. Company (current_at exit)'!$1:$1048576,22,FALSE),"")), ""),IF($A76&lt;&gt;"",IF(IFERROR(VLOOKUP($A76,'5. Company (current_at exit)'!$1:$1048576,22,FALSE),"")="","",IFERROR(VLOOKUP($A76,'5. Company (current_at exit)'!$1:$1048576,22,FALSE),"")), ""))</f>
        <v/>
      </c>
      <c r="AJ76" s="69" t="str">
        <f>IF($AF76="Yes",IF($A76&lt;&gt;"",IF(IFERROR(VLOOKUP($A76,'5. Company (current_at exit)'!$1:$1048576,23,FALSE),"")="","Mandatory: Tab 5",IFERROR(VLOOKUP($A76,'5. Company (current_at exit)'!$1:$1048576,23,FALSE),"")), ""),IF($A76&lt;&gt;"",IF(IFERROR(VLOOKUP($A76,'5. Company (current_at exit)'!$1:$1048576,23,FALSE),"")="","",IFERROR(VLOOKUP($A76,'5. Company (current_at exit)'!$1:$1048576,23,FALSE),"")), ""))</f>
        <v/>
      </c>
      <c r="AK76" s="159" t="str">
        <f>IF($AF76="Yes",IF($A76&lt;&gt;"",IF(IFERROR(VLOOKUP($A76,'5. Company (current_at exit)'!$1:$1048576,24,FALSE),"")="","",IFERROR(VLOOKUP($A76,'5. Company (current_at exit)'!$1:$1048576,24,FALSE),"")), ""),IF($A76&lt;&gt;"",IF(IFERROR(VLOOKUP($A76,'5. Company (current_at exit)'!$1:$1048576,24,FALSE),"")="","",IFERROR(VLOOKUP($A76,'5. Company (current_at exit)'!$1:$1048576,24,FALSE),"")), ""))</f>
        <v/>
      </c>
      <c r="AL76" s="403" t="str">
        <f>IF($A76&lt;&gt;"",IF(IFERROR(VLOOKUP($A76,'5. Company (current_at exit)'!$1:$1048576,25,FALSE),"")="","",IFERROR(VLOOKUP($A76,'5. Company (current_at exit)'!$1:$1048576,25,FALSE),"")), "")</f>
        <v/>
      </c>
      <c r="AM76" s="17" t="str">
        <f>IF($A76&lt;&gt;"",IF(IFERROR(VLOOKUP($A76,'5. Company (current_at exit)'!$1:$1048576,26,FALSE),"")="","Mandatory: Tab 5",IFERROR(VLOOKUP($A76,'5. Company (current_at exit)'!$1:$1048576,26,FALSE),"")), "")</f>
        <v/>
      </c>
      <c r="AN76" s="17" t="str">
        <f>IF($A76&lt;&gt;"",IF(IFERROR(VLOOKUP($A76,'5. Company (current_at exit)'!$1:$1048576,27,FALSE),"")="","Mandatory: Tab 5",IFERROR(VLOOKUP($A76,'5. Company (current_at exit)'!$1:$1048576,27,FALSE),"")), "")</f>
        <v/>
      </c>
      <c r="AO76" s="17" t="str">
        <f>IF($A76&lt;&gt;"",IF(IFERROR(VLOOKUP($A76,'5. Company (current_at exit)'!$1:$1048576,28,FALSE),"")="","Mandatory: Tab 5",IFERROR(VLOOKUP($A76,'5. Company (current_at exit)'!$1:$1048576,28,FALSE),"")), "")</f>
        <v/>
      </c>
      <c r="AP76" s="17" t="str">
        <f>IF($A76&lt;&gt;"",IF(IFERROR(VLOOKUP($A76,'5. Company (current_at exit)'!$1:$1048576,29,FALSE),"")="","Mandatory: Tab 5",IFERROR(VLOOKUP($A76,'5. Company (current_at exit)'!$1:$1048576,29,FALSE),"")), "")</f>
        <v/>
      </c>
      <c r="AQ76" s="17" t="str">
        <f>IF($A76&lt;&gt;"",IF(IFERROR(VLOOKUP($A76,'5. Company (current_at exit)'!$1:$1048576,30,FALSE),"")="","Mandatory: Tab 5",IFERROR(VLOOKUP($A76,'5. Company (current_at exit)'!$1:$1048576,30,FALSE),"")), "")</f>
        <v/>
      </c>
      <c r="AR76" s="17" t="str">
        <f>IF($A76&lt;&gt;"",IF(IFERROR(VLOOKUP($A76,'5. Company (current_at exit)'!$1:$1048576,31,FALSE),"")="","Mandatory: Tab 5",IFERROR(VLOOKUP($A76,'5. Company (current_at exit)'!$1:$1048576,31,FALSE),"")), "")</f>
        <v/>
      </c>
      <c r="AS76" s="17" t="str">
        <f>IF($A76&lt;&gt;"",IF(IFERROR(VLOOKUP($A76,'5. Company (current_at exit)'!$1:$1048576,32,FALSE),"")="","Mandatory: Tab 5",IFERROR(VLOOKUP($A76,'5. Company (current_at exit)'!$1:$1048576,32,FALSE),"")), "")</f>
        <v/>
      </c>
      <c r="AT76" s="17" t="str">
        <f>IF($A76&lt;&gt;"",IF(IFERROR(VLOOKUP($A76,'5. Company (current_at exit)'!$1:$1048576,33,FALSE),"")="","Mandatory: Tab 5",IFERROR(VLOOKUP($A76,'5. Company (current_at exit)'!$1:$1048576,33,FALSE),"")), "")</f>
        <v/>
      </c>
      <c r="AU76" s="17" t="str">
        <f>IF($A76&lt;&gt;"",IF(IFERROR(VLOOKUP($A76,'5. Company (current_at exit)'!$1:$1048576,34,FALSE),"")="","",IFERROR(VLOOKUP($A76,'5. Company (current_at exit)'!$1:$1048576,34,FALSE),"")), "")</f>
        <v/>
      </c>
      <c r="AV76" s="241" t="str">
        <f>IF($A76&lt;&gt;"",IF(IFERROR(VLOOKUP($A76,'5. Company (current_at exit)'!$1:$1048576,35,FALSE),"")="","",IFERROR(VLOOKUP($A76,'5. Company (current_at exit)'!$1:$1048576,35,FALSE),"")), "")</f>
        <v/>
      </c>
      <c r="AW76" s="17" t="str">
        <f>IF($D76="Fully Exited",IF($A76&lt;&gt;"",IF(IFERROR(VLOOKUP($A76,'5. Company (current_at exit)'!$1:$1048576,36,FALSE),"")="","",IFERROR(VLOOKUP($A76,'5. Company (current_at exit)'!$1:$1048576,36,FALSE),"")), ""),IF($A76&lt;&gt;"",IF(IFERROR(VLOOKUP($A76,'5. Company (current_at exit)'!$1:$1048576,36,FALSE),"")="","",IFERROR(VLOOKUP($A76,'5. Company (current_at exit)'!$1:$1048576,36,FALSE),"")), ""))</f>
        <v/>
      </c>
      <c r="AX76" s="239" t="str">
        <f>IF($A76&lt;&gt;"",IF(IFERROR(VLOOKUP($A76,'5. Company (current_at exit)'!$1:$1048576,37,FALSE),"")="","",IFERROR(VLOOKUP($A76,'5. Company (current_at exit)'!$1:$1048576,37,FALSE),"")), "")</f>
        <v/>
      </c>
      <c r="AY76" s="204" t="str">
        <f>IF($A76&lt;&gt;"",IF(IFERROR(VLOOKUP($A76,'5. Company (current_at exit)'!$1:$1048576,38,FALSE),"")="","",IFERROR(VLOOKUP($A76,'5. Company (current_at exit)'!$1:$1048576,38,FALSE),"")), "")</f>
        <v/>
      </c>
      <c r="AZ76" s="244" t="str">
        <f>IF($A76&lt;&gt;"",IF(IFERROR(VLOOKUP($A76,'5. Company (current_at exit)'!$1:$1048576,39,FALSE),"")="","",IFERROR(VLOOKUP($A76,'5. Company (current_at exit)'!$1:$1048576,39,FALSE),"")), "")</f>
        <v/>
      </c>
      <c r="BA76" s="244" t="str">
        <f>IF($A76&lt;&gt;"",IF(IFERROR(VLOOKUP($A76,'5. Company (current_at exit)'!$1:$1048576,40,FALSE),"")="","",IFERROR(VLOOKUP($A76,'5. Company (current_at exit)'!$1:$1048576,40,FALSE),"")), "")</f>
        <v/>
      </c>
      <c r="BB76" s="244" t="str">
        <f>IF($A76&lt;&gt;"",IF(IFERROR(VLOOKUP($A76,'5. Company (current_at exit)'!$1:$1048576,41,FALSE),"")="","",IFERROR(VLOOKUP($A76,'5. Company (current_at exit)'!$1:$1048576,41,FALSE),"")), "")</f>
        <v/>
      </c>
      <c r="BC76" s="76" t="str">
        <f>IF($A76&lt;&gt;"",IF(IFERROR(VLOOKUP($A76,'5. Company (current_at exit)'!$1:$1048576,42,FALSE),"")="","",IFERROR(VLOOKUP($A76,'5. Company (current_at exit)'!$1:$1048576,42,FALSE),"")), "")</f>
        <v/>
      </c>
      <c r="BD76" s="76" t="str">
        <f>IF($A76&lt;&gt;"",IF(IFERROR(VLOOKUP($A76,'5. Company (current_at exit)'!$1:$1048576,43,FALSE),"")="","",IFERROR(VLOOKUP($A76,'5. Company (current_at exit)'!$1:$1048576,43,FALSE),"")), "")</f>
        <v/>
      </c>
      <c r="BE76" s="239" t="str">
        <f>IF($A76&lt;&gt;"",IF(IFERROR(VLOOKUP($A76,'5. Company (current_at exit)'!$1:$1048576,44,FALSE),"")="","",IFERROR(VLOOKUP($A76,'5. Company (current_at exit)'!$1:$1048576,44,FALSE),"")), "")</f>
        <v/>
      </c>
      <c r="BF76" s="239" t="str">
        <f>IF($A76&lt;&gt;"",IF(IFERROR(VLOOKUP($A76,'5. Company (current_at exit)'!$1:$1048576,45,FALSE),"")="","",IFERROR(VLOOKUP($A76,'5. Company (current_at exit)'!$1:$1048576,45,FALSE),"")), "")</f>
        <v/>
      </c>
      <c r="BG76" s="239" t="str">
        <f>IF($A76&lt;&gt;"",IF(IFERROR(VLOOKUP($A76,'5. Company (current_at exit)'!$1:$1048576,46,FALSE),"")="","",IFERROR(VLOOKUP($A76,'5. Company (current_at exit)'!$1:$1048576,46,FALSE),"")), "")</f>
        <v/>
      </c>
      <c r="BH76" s="239" t="str">
        <f>IF($A76&lt;&gt;"",IF(IFERROR(VLOOKUP($A76,'5. Company (current_at exit)'!$1:$1048576,47,FALSE),"")="","",IFERROR(VLOOKUP($A76,'5. Company (current_at exit)'!$1:$1048576,47,FALSE),"")), "")</f>
        <v/>
      </c>
      <c r="BI76" s="239" t="str">
        <f>IF($A76&lt;&gt;"",IF(IFERROR(VLOOKUP($A76,'5. Company (current_at exit)'!$1:$1048576,48,FALSE),"")="","",IFERROR(VLOOKUP($A76,'5. Company (current_at exit)'!$1:$1048576,48,FALSE),"")), "")</f>
        <v/>
      </c>
      <c r="BJ76" s="360" t="str">
        <f>IF($A76&lt;&gt;"",IF(IFERROR(VLOOKUP($A76,'5. Company (current_at exit)'!$1:$1048576,49,FALSE),"")="","",IFERROR(VLOOKUP($A76,'5. Company (current_at exit)'!$1:$1048576,49,FALSE),"")), "")</f>
        <v/>
      </c>
      <c r="BK76" s="76" t="str">
        <f>IF($A76&lt;&gt;"",IF(IFERROR(VLOOKUP($A76,'5. Company (current_at exit)'!$1:$1048576,50,FALSE),"")="","Mandatory: Tab 5",IFERROR(VLOOKUP($A76,'5. Company (current_at exit)'!$1:$1048576,50,FALSE),"")), "")</f>
        <v/>
      </c>
      <c r="BL76" s="483" t="str">
        <f>IF($A76&lt;&gt;"",IF(IFERROR(VLOOKUP($A76,'5. Company (current_at exit)'!$1:$1048576,51,FALSE),"")="","Mandatory: Tab 5",IFERROR(VLOOKUP($A76,'5. Company (current_at exit)'!$1:$1048576,51,FALSE),"")), "")</f>
        <v/>
      </c>
      <c r="BM76" s="483" t="str">
        <f>IF($A76&lt;&gt;"",IF(IFERROR(VLOOKUP($A76,'5. Company (current_at exit)'!$1:$1048576,52,FALSE),"")="","Mandatory: Tab 5",IFERROR(VLOOKUP($A76,'5. Company (current_at exit)'!$1:$1048576,52,FALSE),"")), "")</f>
        <v/>
      </c>
      <c r="BN76" s="483" t="str">
        <f>IF($A76&lt;&gt;"",IF(IFERROR(VLOOKUP($A76,'5. Company (current_at exit)'!$1:$1048576,53,FALSE),"")="","Mandatory: Tab 5",IFERROR(VLOOKUP($A76,'5. Company (current_at exit)'!$1:$1048576,53,FALSE),"")), "")</f>
        <v/>
      </c>
      <c r="BO76" s="360" t="str">
        <f>IF($A76&lt;&gt;"",IF(IFERROR(VLOOKUP($A76,'5. Company (current_at exit)'!$1:$1048576,54,FALSE),"")="","",IFERROR(VLOOKUP($A76,'5. Company (current_at exit)'!$1:$1048576,54,FALSE),"")), "")</f>
        <v/>
      </c>
      <c r="BP76" s="17" t="str">
        <f>IF($A76&lt;&gt;"",IF(IFERROR(VLOOKUP($A76, '4. Company (at entry)'!$1:$1048576,3,FALSE),"")="","Mandatory: Tab 4",IFERROR(VLOOKUP($A76, '4. Company (at entry)'!$1:$1048576,3,FALSE),"")), "")</f>
        <v/>
      </c>
      <c r="BQ76" s="17" t="str">
        <f>IF($A76&lt;&gt;"",IF(IFERROR(VLOOKUP($A76, '4. Company (at entry)'!$1:$1048576,4,FALSE),"")="","Mandatory: Tab 4",IFERROR(VLOOKUP($A76, '4. Company (at entry)'!$1:$1048576,4,FALSE),"")), "")</f>
        <v/>
      </c>
      <c r="BR76" s="17" t="str">
        <f>IF($A76&lt;&gt;"",IF(IFERROR(VLOOKUP($A76, '4. Company (at entry)'!$1:$1048576,5,FALSE),"")="","Mandatory: Tab 4",IFERROR(VLOOKUP($A76, '4. Company (at entry)'!$1:$1048576,5,FALSE),"")), "")</f>
        <v/>
      </c>
      <c r="BS76" s="17" t="str">
        <f>IF($A76&lt;&gt;"",IF(IFERROR(VLOOKUP($A76, '4. Company (at entry)'!$1:$1048576,6,FALSE),"")="","Mandatory: Tab 4",IFERROR(VLOOKUP($A76, '4. Company (at entry)'!$1:$1048576,6,FALSE),"")), "")</f>
        <v/>
      </c>
      <c r="BT76" s="17" t="str">
        <f>IF($A76&lt;&gt;"",IF(IFERROR(VLOOKUP($A76, '4. Company (at entry)'!$1:$1048576,7,FALSE),"")="","Mandatory: Tab 4",IFERROR(VLOOKUP($A76, '4. Company (at entry)'!$1:$1048576,7,FALSE),"")), "")</f>
        <v/>
      </c>
      <c r="BU76" s="17" t="str">
        <f>IF($A76&lt;&gt;"",IF(IFERROR(VLOOKUP($A76, '4. Company (at entry)'!$1:$1048576,8,FALSE),"")="","Mandatory: Tab 4",IFERROR(VLOOKUP($A76, '4. Company (at entry)'!$1:$1048576,8,FALSE),"")), "")</f>
        <v/>
      </c>
      <c r="BV76" s="17" t="str">
        <f>IF($A76&lt;&gt;"",IF(IFERROR(VLOOKUP($A76, '4. Company (at entry)'!$1:$1048576,9,FALSE),"")="","Mandatory: Tab 4",IFERROR(VLOOKUP($A76, '4. Company (at entry)'!$1:$1048576,9,FALSE),"")), "")</f>
        <v/>
      </c>
      <c r="BW76" s="17" t="str">
        <f>IF($A76&lt;&gt;"",IF(IFERROR(VLOOKUP($A76, '4. Company (at entry)'!$1:$1048576,10,FALSE),"")="","",IFERROR(VLOOKUP($A76, '4. Company (at entry)'!$1:$1048576,10,FALSE),"")), "")</f>
        <v/>
      </c>
      <c r="BX76" s="208" t="str">
        <f>IF($A76&lt;&gt;"",IF(IFERROR(VLOOKUP($A76, '4. Company (at entry)'!$1:$1048576,11,FALSE),"")="","",IFERROR(VLOOKUP($A76, '4. Company (at entry)'!$1:$1048576,11,FALSE),"")), "")</f>
        <v/>
      </c>
      <c r="BY76" s="17" t="str">
        <f>IF($A76&lt;&gt;"",IF(IFERROR(VLOOKUP($A76, '4. Company (at entry)'!$1:$1048576,12,FALSE),"")="","",IFERROR(VLOOKUP($A76, '4. Company (at entry)'!$1:$1048576,12,FALSE),"")), "")</f>
        <v/>
      </c>
      <c r="BZ76" s="360" t="str">
        <f>IF($A76&lt;&gt;"",IF(IFERROR(VLOOKUP($A76, '4. Company (at entry)'!$1:$1048576,13,FALSE),"")="","",IFERROR(VLOOKUP($A76, '4. Company (at entry)'!$1:$1048576,13,FALSE),"")), "")</f>
        <v/>
      </c>
      <c r="CA76" s="17" t="str">
        <f>IF($A76&lt;&gt;"",IF(IFERROR('7. Position (current_at exit)'!F76,"")="", "Mandatory: Tab 7",IFERROR('7. Position (current_at exit)'!F76,"")),"")</f>
        <v/>
      </c>
      <c r="CB76" s="17" t="str">
        <f>IF($D76&lt;&gt;"Pending, Subsequently Closed",IF($A76&lt;&gt;"",IF(IFERROR('7. Position (current_at exit)'!G76,"")="", "Mandatory: Tab 7",IFERROR('7. Position (current_at exit)'!G76,"")),""), IF($A76&lt;&gt;"",IF(IFERROR('7. Position (current_at exit)'!G76,"")="", "",IFERROR('7. Position (current_at exit)'!G76,"")),""))</f>
        <v/>
      </c>
      <c r="CC76" s="17" t="str">
        <f>IF($D76&lt;&gt;"Pending, Subsequently Closed",IF($A76&lt;&gt;"",IF(IFERROR('7. Position (current_at exit)'!H76,"")="", "Mandatory: Tab 7",IFERROR('7. Position (current_at exit)'!H76,"")),""), IF($A76&lt;&gt;"",IF(IFERROR('7. Position (current_at exit)'!H76,"")="", "",IFERROR('7. Position (current_at exit)'!H76,"")),""))</f>
        <v/>
      </c>
      <c r="CD76" s="17" t="str">
        <f>IF($D76&lt;&gt;"Pending, Subsequently Closed",IF($A76&lt;&gt;"",IF(IFERROR('7. Position (current_at exit)'!I76,"")="", "Mandatory: Tab 7",IFERROR('7. Position (current_at exit)'!I76,"")),""), IF($A76&lt;&gt;"",IF(IFERROR('7. Position (current_at exit)'!I76,"")="", "",IFERROR('7. Position (current_at exit)'!I76,"")),""))</f>
        <v/>
      </c>
      <c r="CE76" s="17" t="str">
        <f>IF($D76&lt;&gt;"Pending, Subsequently Closed",IF($A76&lt;&gt;"",IF(IFERROR('7. Position (current_at exit)'!J76,"")="", "Mandatory: Tab 7",IFERROR('7. Position (current_at exit)'!J76,"")),""), IF($A76&lt;&gt;"",IF(IFERROR('7. Position (current_at exit)'!J76,"")="", "",IFERROR('7. Position (current_at exit)'!J76,"")),""))</f>
        <v/>
      </c>
      <c r="CF76" s="208" t="str">
        <f>IF($D76&lt;&gt;"Pending, Subsequently Closed",IF($A76&lt;&gt;"",IF(IFERROR('7. Position (current_at exit)'!K76,"")="", "Mandatory: Tab 7",IFERROR('7. Position (current_at exit)'!K76,"")),""), IF($A76&lt;&gt;"",IF(IFERROR('7. Position (current_at exit)'!K76,"")="", "",IFERROR('7. Position (current_at exit)'!K76,"")),""))</f>
        <v/>
      </c>
      <c r="CG76" s="186" t="str">
        <f>IF($D76&lt;&gt;"Pending, Subsequently Closed",IF($A76&lt;&gt;"",IF(IFERROR('7. Position (current_at exit)'!L76,"")="", "Mandatory: Tab 7",IFERROR('7. Position (current_at exit)'!L76,"")),""), IF($A76&lt;&gt;"",IF(IFERROR('7. Position (current_at exit)'!L76,"")="", "",IFERROR('7. Position (current_at exit)'!L76,"")),""))</f>
        <v/>
      </c>
      <c r="CH76" s="186" t="str">
        <f>IF($D76&lt;&gt;"Pending, Subsequently Closed",IF($A76&lt;&gt;"",IF(IFERROR('7. Position (current_at exit)'!M76,"")="", "Mandatory: Tab 7",IFERROR('7. Position (current_at exit)'!M76,"")),""), IF($A76&lt;&gt;"",IF(IFERROR('7. Position (current_at exit)'!M76,"")="", "",IFERROR('7. Position (current_at exit)'!M76,"")),""))</f>
        <v/>
      </c>
      <c r="CI76" s="186" t="str">
        <f>IF($D76&lt;&gt;"Pending, Subsequently Closed",IF($A76&lt;&gt;"",IF(IFERROR('7. Position (current_at exit)'!N76,"")="", "Mandatory: Tab 7",IFERROR('7. Position (current_at exit)'!N76,"")),""), IF($A76&lt;&gt;"",IF(IFERROR('7. Position (current_at exit)'!N76,"")="", "",IFERROR('7. Position (current_at exit)'!N76,"")),""))</f>
        <v/>
      </c>
      <c r="CJ76" s="408" t="str">
        <f>IF($D76&lt;&gt;"Pending, Subsequently Closed",IF($A76&lt;&gt;"",IF(IFERROR('7. Position (current_at exit)'!O76,"")="", "Mandatory: Tab 7",IFERROR('7. Position (current_at exit)'!O76,"")),""), IF($A76&lt;&gt;"",IF(IFERROR('7. Position (current_at exit)'!O76,"")="", "",IFERROR('7. Position (current_at exit)'!O76,"")),""))</f>
        <v/>
      </c>
      <c r="CK76" s="408" t="str">
        <f>IF($D76&lt;&gt;"Pending, Subsequently Closed",IF($A76&lt;&gt;"",IF(IFERROR('7. Position (current_at exit)'!P76,"")="", "Mandatory: Tab 7",IFERROR('7. Position (current_at exit)'!P76,"")),""), IF($A76&lt;&gt;"",IF(IFERROR('7. Position (current_at exit)'!P76,"")="", "",IFERROR('7. Position (current_at exit)'!P76,"")),""))</f>
        <v/>
      </c>
      <c r="CL76" s="360" t="str">
        <f>IF($A76&lt;&gt;"",IF(IFERROR('7. Position (current_at exit)'!Q76,"")="", "",IFERROR('7. Position (current_at exit)'!Q76,"")),"")</f>
        <v/>
      </c>
      <c r="CM76" s="18" t="str">
        <f>IF($F76&lt;&gt;"Debt",IF($A76&lt;&gt;"",IF(IFERROR('7. Position (current_at exit)'!R76,"")="", "Mandatory: Tab 7",IFERROR('7. Position (current_at exit)'!R76,"")),""), IF($A76&lt;&gt;"",IF(IFERROR('7. Position (current_at exit)'!R76,"")="", "",IFERROR('7. Position (current_at exit)'!R76,"")),""))</f>
        <v/>
      </c>
      <c r="CN76" s="18" t="str">
        <f>IF($F76&lt;&gt;"Debt",IF($A76&lt;&gt;"",IF(IFERROR('7. Position (current_at exit)'!S76,"")="", "Mandatory: Tab 7",IFERROR('7. Position (current_at exit)'!S76,"")),""), IF($A76&lt;&gt;"",IF(IFERROR('7. Position (current_at exit)'!S76,"")="", "",IFERROR('7. Position (current_at exit)'!S76,"")),""))</f>
        <v/>
      </c>
      <c r="CO76" s="17" t="str">
        <f>IF($F76&lt;&gt;"Debt",IF($A76&lt;&gt;"",IF(IFERROR('7. Position (current_at exit)'!T76,"")="", "Mandatory: Tab 7",IFERROR('7. Position (current_at exit)'!T76,"")),""), IF($A76&lt;&gt;"",IF(IFERROR('7. Position (current_at exit)'!T76,"")="", "",IFERROR('7. Position (current_at exit)'!T76,"")),""))</f>
        <v/>
      </c>
      <c r="CP76" s="17" t="str">
        <f>IF($A76&lt;&gt;"",IF(IFERROR('7. Position (current_at exit)'!U76,"")="", "Mandatory: Tab 7",IFERROR('7. Position (current_at exit)'!U76,"")),"")</f>
        <v/>
      </c>
      <c r="CQ76" s="17" t="str">
        <f>IF($F76&lt;&gt;"Debt",IF($A76&lt;&gt;"",IF(IFERROR('7. Position (current_at exit)'!V76,"")="", "Mandatory: Tab 7",IFERROR('7. Position (current_at exit)'!V76,"")),""), IF($A76&lt;&gt;"",IF(IFERROR('7. Position (current_at exit)'!V76,"")="", "",IFERROR('7. Position (current_at exit)'!V76,"")),""))</f>
        <v/>
      </c>
      <c r="CR76" s="16" t="str">
        <f>IF($F76&lt;&gt;"Debt",IF($A76&lt;&gt;"",IF(IFERROR('7. Position (current_at exit)'!W76,"")="", "",IFERROR('7. Position (current_at exit)'!W76,"")),""), IF($A76&lt;&gt;"",IF(IFERROR('7. Position (current_at exit)'!W76,"")="", "",IFERROR('7. Position (current_at exit)'!W76,"")),""))</f>
        <v/>
      </c>
      <c r="CS76" s="80" t="str">
        <f>IF($A76&lt;&gt;"",IF(IFERROR('7. Position (current_at exit)'!X76,"")="", "",IFERROR('7. Position (current_at exit)'!X76,"")),"")</f>
        <v/>
      </c>
      <c r="CT76" s="360" t="str">
        <f>IF($A76&lt;&gt;"",IF(IFERROR('7. Position (current_at exit)'!Y76,"")="", "",IFERROR('7. Position (current_at exit)'!Y76,"")),"")</f>
        <v/>
      </c>
      <c r="CU76" s="159" t="str">
        <f>IF(OR($D76="Fully Exited, No Escrow", $D76="Fully Exited, Escrow Pending", $D76="Fully Exited, Subsequently Closed"), IF($A76&lt;&gt;"",IF(IFERROR('7. Position (current_at exit)'!Z76,"")="", "Mandatory: Tab 7",IFERROR('7. Position (current_at exit)'!Z76,"")),""), IF($A76&lt;&gt;"",IF(IFERROR('7. Position (current_at exit)'!Z76,"")="", "",IFERROR('7. Position (current_at exit)'!Z76,"")),""))</f>
        <v/>
      </c>
      <c r="CV76" s="159" t="str">
        <f>IF(OR($D76="Fully Exited, No Escrow", $D76="Fully Exited, Escrow Pending", $D76="Fully Exited, Subsequently Closed"), IF($A76&lt;&gt;"",IF(IFERROR('7. Position (current_at exit)'!AA76,"")="", "Mandatory: Tab 7",IFERROR('7. Position (current_at exit)'!AA76,"")),""), IF($A76&lt;&gt;"",IF(IFERROR('7. Position (current_at exit)'!AA76,"")="", "",IFERROR('7. Position (current_at exit)'!AA76,"")),""))</f>
        <v/>
      </c>
      <c r="CW76" s="16" t="str">
        <f>IF($D76="Fully Exited",IF($A76&lt;&gt;"",IF(IFERROR('7. Position (current_at exit)'!AB76,"")="", "",IFERROR('7. Position (current_at exit)'!AB76,"")),""), IF($A76&lt;&gt;"",IF(IFERROR('7. Position (current_at exit)'!AB76,"")="", "",IFERROR('7. Position (current_at exit)'!AB76,"")),""))</f>
        <v/>
      </c>
      <c r="CX76" s="360" t="str">
        <f>IF($A76&lt;&gt;"",IF(IFERROR('7. Position (current_at exit)'!AC76,"")="", "",IFERROR('7. Position (current_at exit)'!AC76,"")),"")</f>
        <v/>
      </c>
      <c r="CY76" s="16" t="str">
        <f>IF($D76&lt;&gt;"Pending, Subsequently Closed",IF($A76&lt;&gt;"",IF(IFERROR('7. Position (current_at exit)'!AD76,"")="", "Mandatory: Tab 7",IFERROR('7. Position (current_at exit)'!AD76,"")),""), IF($A76&lt;&gt;"",IF(IFERROR('7. Position (current_at exit)'!AD76,"")="", "",IFERROR('7. Position (current_at exit)'!AD76,"")),""))</f>
        <v/>
      </c>
      <c r="CZ76" s="187" t="str">
        <f>IF($A76&lt;&gt;"",IF(IFERROR('7. Position (current_at exit)'!AE76,"")="", "",IFERROR('7. Position (current_at exit)'!AE76,"")),"")</f>
        <v/>
      </c>
      <c r="DA76" s="76" t="str">
        <f>IF($A76&lt;&gt;"",IF(IFERROR('7. Position (current_at exit)'!AF76,"")="", "",IFERROR('7. Position (current_at exit)'!AF76,"")),"")</f>
        <v/>
      </c>
      <c r="DB76" s="239" t="str">
        <f>IF($A76&lt;&gt;"",IF(IFERROR('7. Position (current_at exit)'!AG76,"")="", "",IFERROR('7. Position (current_at exit)'!AG76,"")),"")</f>
        <v/>
      </c>
      <c r="DC76" s="165" t="str">
        <f>IF($A76&lt;&gt;"",IF(IFERROR('7. Position (current_at exit)'!AH76,"")="", "",IFERROR('7. Position (current_at exit)'!AH76,"")),"")</f>
        <v/>
      </c>
      <c r="DD76" s="165" t="str">
        <f>IF($A76&lt;&gt;"",IF(IFERROR('7. Position (current_at exit)'!AI76,"")="", "",IFERROR('7. Position (current_at exit)'!AI76,"")),"")</f>
        <v/>
      </c>
      <c r="DE76" s="360" t="str">
        <f>IF($A76&lt;&gt;"",IF(IFERROR('7. Position (current_at exit)'!AJ76,"")="", "",IFERROR('7. Position (current_at exit)'!AJ76,"")),"")</f>
        <v/>
      </c>
      <c r="DF76" s="16" t="str">
        <f>IF($A76&lt;&gt;"",IF(IFERROR('7. Position (current_at exit)'!AK76,"")="", "",IFERROR('7. Position (current_at exit)'!AK76,"")),"")</f>
        <v/>
      </c>
      <c r="DG76" s="187" t="str">
        <f>IF($A76&lt;&gt;"",IF(IFERROR('7. Position (current_at exit)'!AL76,"")="", "",IFERROR('7. Position (current_at exit)'!AL76,"")),"")</f>
        <v/>
      </c>
      <c r="DH76" s="76" t="str">
        <f>IF($A76&lt;&gt;"",IF(IFERROR('7. Position (current_at exit)'!AM76,"")="", "",IFERROR('7. Position (current_at exit)'!AM76,"")),"")</f>
        <v/>
      </c>
      <c r="DI76" s="239" t="str">
        <f>IF($A76&lt;&gt;"",IF(IFERROR('7. Position (current_at exit)'!AN76,"")="", "",IFERROR('7. Position (current_at exit)'!AN76,"")),"")</f>
        <v/>
      </c>
      <c r="DJ76" s="165" t="str">
        <f>IF($A76&lt;&gt;"",IF(IFERROR('7. Position (current_at exit)'!AO76,"")="", "",IFERROR('7. Position (current_at exit)'!AO76,"")),"")</f>
        <v/>
      </c>
      <c r="DK76" s="165" t="str">
        <f>IF($A76&lt;&gt;"",IF(IFERROR('7. Position (current_at exit)'!AP76,"")="", "",IFERROR('7. Position (current_at exit)'!AP76,"")),"")</f>
        <v/>
      </c>
      <c r="DL76" s="360" t="str">
        <f>IF($A76&lt;&gt;"",IF(IFERROR('7. Position (current_at exit)'!AQ76,"")="", "",IFERROR('7. Position (current_at exit)'!AQ76,"")),"")</f>
        <v/>
      </c>
      <c r="DM76" s="17" t="str">
        <f>IF(OR($F76="Equity - Publicly Traded", $F76="Equity - Private"), IF($A76&lt;&gt;"",IF(IFERROR('6. Position (at entry)'!N76,"")="", "Mandatory: Tab 6",IFERROR('6. Position (at entry)'!N76,"")),""), IF($A76&lt;&gt;"",IF(IFERROR('6. Position (at entry)'!N76,"")="", "",IFERROR('6. Position (at entry)'!N76,"")),""))</f>
        <v/>
      </c>
      <c r="DN76" s="17" t="str">
        <f>IF(OR($F76="Equity - Publicly Traded", $F76="Equity - Private"), IF($A76&lt;&gt;"",IF(IFERROR('6. Position (at entry)'!O76,"")="", "Mandatory: Tab 6",IFERROR('6. Position (at entry)'!O76,"")),""), IF($A76&lt;&gt;"",IF(IFERROR('6. Position (at entry)'!O76,"")="", "",IFERROR('6. Position (at entry)'!O76,"")),""))</f>
        <v/>
      </c>
      <c r="DO76" s="17" t="str">
        <f>IF(OR($F76="Equity - Publicly Traded", $F76="Equity - Private"), IF($A76&lt;&gt;"",IF(IFERROR('6. Position (at entry)'!P76,"")="", "Mandatory: Tab 6",IFERROR('6. Position (at entry)'!P76,"")),""), IF($A76&lt;&gt;"",IF(IFERROR('6. Position (at entry)'!P76,"")="", "",IFERROR('6. Position (at entry)'!P76,"")),""))</f>
        <v/>
      </c>
      <c r="DP76" s="17" t="str">
        <f>IF(OR($F76="Equity - Publicly Traded", $F76="Equity - Private"), IF($A76&lt;&gt;"",IF(IFERROR('6. Position (at entry)'!Q76,"")="", "Mandatory: Tab 6",IFERROR('6. Position (at entry)'!Q76,"")),""), IF($A76&lt;&gt;"",IF(IFERROR('6. Position (at entry)'!Q76,"")="", "",IFERROR('6. Position (at entry)'!Q76,"")),""))</f>
        <v/>
      </c>
      <c r="DQ76" s="18" t="str">
        <f>IF(OR($F76="Equity - Publicly Traded", $F76="Equity - Private"), IF($A76&lt;&gt;"",IF(IFERROR('6. Position (at entry)'!R76,"")="", "Mandatory: Tab 6",IFERROR('6. Position (at entry)'!R76,"")),""), IF($A76&lt;&gt;"",IF(IFERROR('6. Position (at entry)'!R76,"")="", "",IFERROR('6. Position (at entry)'!R76,"")),""))</f>
        <v/>
      </c>
      <c r="DR76" s="18" t="str">
        <f>IF(OR($F76="Equity - Publicly Traded", $F76="Equity - Private"), IF($A76&lt;&gt;"",IF(IFERROR('6. Position (at entry)'!S76,"")="", "Mandatory: Tab 6",IFERROR('6. Position (at entry)'!S76,"")),""), IF($A76&lt;&gt;"",IF(IFERROR('6. Position (at entry)'!S76,"")="", "",IFERROR('6. Position (at entry)'!S76,"")),""))</f>
        <v/>
      </c>
      <c r="DS76" s="17" t="str">
        <f>IF(OR($F76="Equity - Publicly Traded", $F76="Equity - Private"), IF($A76&lt;&gt;"",IF(IFERROR('6. Position (at entry)'!T76,"")="", "Mandatory: Tab 6",IFERROR('6. Position (at entry)'!T76,"")),""), IF($A76&lt;&gt;"",IF(IFERROR('6. Position (at entry)'!T76,"")="", "",IFERROR('6. Position (at entry)'!T76,"")),""))</f>
        <v/>
      </c>
      <c r="DT76" s="16" t="str">
        <f>IF(OR($F76="Equity - Publicly Traded", $F76="Equity - Private"), IF($A76&lt;&gt;"",IF(IFERROR('6. Position (at entry)'!U76,"")="", "Mandatory: Tab 6",IFERROR('6. Position (at entry)'!U76,"")),""), IF($A76&lt;&gt;"",IF(IFERROR('6. Position (at entry)'!U76,"")="", "",IFERROR('6. Position (at entry)'!U76,"")),""))</f>
        <v/>
      </c>
      <c r="DU76" s="16" t="str">
        <f>IF(OR($F76="Equity - Publicly Traded", $F76="Equity - Private"), IF($A76&lt;&gt;"",IF(IFERROR('6. Position (at entry)'!V76,"")="", "",IFERROR('6. Position (at entry)'!V76,"")),""), IF($A76&lt;&gt;"",IF(IFERROR('6. Position (at entry)'!V76,"")="", "",IFERROR('6. Position (at entry)'!V76,"")),""))</f>
        <v/>
      </c>
      <c r="DV76" s="239" t="str">
        <f>IF(OR($F76="Equity - Publicly Traded", $F76="Equity - Private"), IF($A76&lt;&gt;"",IF(IFERROR('6. Position (at entry)'!W76,"")="", "",IFERROR('6. Position (at entry)'!W76,"")),""), IF($A76&lt;&gt;"",IF(IFERROR('6. Position (at entry)'!W76,"")="", "",IFERROR('6. Position (at entry)'!W76,"")),""))</f>
        <v/>
      </c>
      <c r="DW76" s="239" t="str">
        <f>IF(OR($F76="Equity - Publicly Traded", $F76="Equity - Private"), IF($A76&lt;&gt;"",IF(IFERROR('6. Position (at entry)'!X76,"")="", "",IFERROR('6. Position (at entry)'!X76,"")),""), IF($A76&lt;&gt;"",IF(IFERROR('6. Position (at entry)'!X76,"")="", "",IFERROR('6. Position (at entry)'!X76,"")),""))</f>
        <v/>
      </c>
      <c r="DX76" s="239" t="str">
        <f>IF(OR($F76="Equity - Publicly Traded", $F76="Equity - Private"), IF($A76&lt;&gt;"",IF(IFERROR('6. Position (at entry)'!Y76,"")="", "",IFERROR('6. Position (at entry)'!Y76,"")),""), IF($A76&lt;&gt;"",IF(IFERROR('6. Position (at entry)'!Y76,"")="", "",IFERROR('6. Position (at entry)'!Y76,"")),""))</f>
        <v/>
      </c>
      <c r="DY76" s="360" t="str">
        <f>IF($A76&lt;&gt;"",IF(IFERROR('6. Position (at entry)'!Z76,"")="", "",IFERROR('6. Position (at entry)'!Z76,"")),"")</f>
        <v/>
      </c>
      <c r="DZ76" s="76" t="str">
        <f>IF($A76&lt;&gt;"",IF(IFERROR('6. Position (at entry)'!AA76,"")="", "",IFERROR('6. Position (at entry)'!AA76,"")),"")</f>
        <v/>
      </c>
      <c r="EA76" s="76" t="str">
        <f>IF($A76&lt;&gt;"",IF(IFERROR('6. Position (at entry)'!AB76,"")="", "",IFERROR('6. Position (at entry)'!AB76,"")),"")</f>
        <v/>
      </c>
      <c r="EB76" s="78" t="str">
        <f>IF($A76&lt;&gt;"",IF(IFERROR('6. Position (at entry)'!AC76,"")="", "",IFERROR('6. Position (at entry)'!AC76,"")),"")</f>
        <v/>
      </c>
      <c r="EC76" s="78" t="str">
        <f>IF($A76&lt;&gt;"",IF(IFERROR('6. Position (at entry)'!AD76,"")="", "",IFERROR('6. Position (at entry)'!AD76,"")),"")</f>
        <v/>
      </c>
      <c r="ED76" s="226" t="str">
        <f>IF($A76&lt;&gt;"",IF(IFERROR('6. Position (at entry)'!AE76,"")="", "",IFERROR('6. Position (at entry)'!AE76,"")),"")</f>
        <v/>
      </c>
      <c r="EE76" s="80" t="str">
        <f>IF($A76&lt;&gt;"",IF(IFERROR('6. Position (at entry)'!AF76,"")="", "",IFERROR('6. Position (at entry)'!AF76,"")),"")</f>
        <v/>
      </c>
      <c r="EF76" s="80" t="str">
        <f>IF($A76&lt;&gt;"",IF(IFERROR('6. Position (at entry)'!AG76,"")="", "",IFERROR('6. Position (at entry)'!AG76,"")),"")</f>
        <v/>
      </c>
      <c r="EG76" s="80" t="str">
        <f>IF($A76&lt;&gt;"",IF(IFERROR('6. Position (at entry)'!AH76,"")="", "",IFERROR('6. Position (at entry)'!AH76,"")),"")</f>
        <v/>
      </c>
      <c r="EH76" s="360" t="str">
        <f>IF($A76&lt;&gt;"",IF(IFERROR('6. Position (at entry)'!AI76,"")="", "",IFERROR('6. Position (at entry)'!AI76,"")),"")</f>
        <v/>
      </c>
    </row>
    <row r="77" spans="1:138" ht="15" customHeight="1" x14ac:dyDescent="0.2">
      <c r="A77" s="16" t="str">
        <f>IF(ISBLANK('6. Position (at entry)'!A77), "", '6. Position (at entry)'!A77)</f>
        <v/>
      </c>
      <c r="B77" s="347" t="str">
        <f>IF($A77&lt;&gt;"",IF(IFERROR('6. Position (at entry)'!B77,"")="", "Mandatory: Tab 6",IFERROR('6. Position (at entry)'!B77,"")),"")</f>
        <v/>
      </c>
      <c r="C77" s="16" t="str">
        <f>IF($A77&lt;&gt;"",IF(IFERROR(VLOOKUP($A77, '4. Company (at entry)'!$1:$1048576,2,FALSE),"")="","Mandatory: Tab 4",IFERROR(VLOOKUP($A77, '4. Company (at entry)'!$1:$1048576,2,FALSE),"")), "")</f>
        <v/>
      </c>
      <c r="D77" s="16" t="str">
        <f>IF($A77&lt;&gt;"",IF(IFERROR('7. Position (current_at exit)'!D77,"")="", "Mandatory: Tab 7",IFERROR('7. Position (current_at exit)'!D77,"")),"")</f>
        <v/>
      </c>
      <c r="E77" s="16" t="str">
        <f>IF($A77&lt;&gt;"",IF(IFERROR('7. Position (current_at exit)'!E77,"")="", "Mandatory: Tab 7",IFERROR('7. Position (current_at exit)'!E77,"")),"")</f>
        <v/>
      </c>
      <c r="F77" s="16" t="str">
        <f>IF($A77&lt;&gt;"",IF(IFERROR('6. Position (at entry)'!D77,"")="", "Mandatory: Tab 6",IFERROR('6. Position (at entry)'!D77,"")),"")</f>
        <v/>
      </c>
      <c r="G77" s="16" t="str">
        <f>IF($A77&lt;&gt;"",IF(IFERROR('6. Position (at entry)'!E77,"")="", "Mandatory: Tab 6",IFERROR('6. Position (at entry)'!E77,"")),"")</f>
        <v/>
      </c>
      <c r="H77" s="16" t="str">
        <f>IF($A77&lt;&gt;"",IF(IFERROR('6. Position (at entry)'!F77,"")="", "Mandatory: Tab 6",IFERROR('6. Position (at entry)'!F77,"")),"")</f>
        <v/>
      </c>
      <c r="I77" s="16" t="str">
        <f>IF($A77&lt;&gt;"",IF(IFERROR('6. Position (at entry)'!G77,"")="", "Mandatory: Tab 6",IFERROR('6. Position (at entry)'!G77,"")),"")</f>
        <v/>
      </c>
      <c r="J77" s="16" t="str">
        <f>IF($A77&lt;&gt;"",IF(IFERROR('6. Position (at entry)'!H77,"")="", "Mandatory: Tab 6",IFERROR('6. Position (at entry)'!H77,"")),"")</f>
        <v/>
      </c>
      <c r="K77" s="159" t="str">
        <f>IF($A77&lt;&gt;"",IF(IFERROR('6. Position (at entry)'!I77,"")="", "Mandatory: Tab 6",IFERROR('6. Position (at entry)'!I77,"")),"")</f>
        <v/>
      </c>
      <c r="L77" s="16" t="str">
        <f>IF($A77&lt;&gt;"",IF(IFERROR('6. Position (at entry)'!J77,"")="", "Mandatory: Tab 6",IFERROR('6. Position (at entry)'!J77,"")),"")</f>
        <v/>
      </c>
      <c r="M77" s="16" t="str">
        <f>IF($A77&lt;&gt;"",IF(IFERROR('6. Position (at entry)'!K77,"")="", "Mandatory: Tab 6",IFERROR('6. Position (at entry)'!K77,"")),"")</f>
        <v/>
      </c>
      <c r="N77" s="16" t="str">
        <f>IF($A77&lt;&gt;"",IF(IFERROR('6. Position (at entry)'!L77,"")="", "",IFERROR('6. Position (at entry)'!L77,"")),"")</f>
        <v/>
      </c>
      <c r="O77" s="360" t="str">
        <f>IF($A77&lt;&gt;"",IF(IFERROR('6. Position (at entry)'!M77,"")="", "",IFERROR('6. Position (at entry)'!M77,"")),"")</f>
        <v/>
      </c>
      <c r="P77" s="16" t="str">
        <f>IF($A77&lt;&gt;"",IF(IFERROR(VLOOKUP($A77,'5. Company (current_at exit)'!$1:$1048576,3,FALSE),"")="","",IFERROR(VLOOKUP($A77,'5. Company (current_at exit)'!$1:$1048576,3,FALSE),"")), "")</f>
        <v/>
      </c>
      <c r="Q77" s="16" t="str">
        <f>IF($A77&lt;&gt;"",IF(IFERROR(VLOOKUP($A77,'5. Company (current_at exit)'!$1:$1048576,4,FALSE),"")="","",IFERROR(VLOOKUP($A77,'5. Company (current_at exit)'!$1:$1048576,4,FALSE),"")), "")</f>
        <v/>
      </c>
      <c r="R77" s="16" t="str">
        <f>IF($A77&lt;&gt;"",IF(IFERROR(VLOOKUP($A77,'5. Company (current_at exit)'!$1:$1048576,5,FALSE),"")="","",IFERROR(VLOOKUP($A77,'5. Company (current_at exit)'!$1:$1048576,5,FALSE),"")), "")</f>
        <v/>
      </c>
      <c r="S77" s="16" t="str">
        <f>IF($A77&lt;&gt;"",IF(IFERROR(VLOOKUP($A77,'5. Company (current_at exit)'!$1:$1048576,6,FALSE),"")="","",IFERROR(VLOOKUP($A77,'5. Company (current_at exit)'!$1:$1048576,6,FALSE),"")), "")</f>
        <v/>
      </c>
      <c r="T77" s="16" t="str">
        <f>IF($A77&lt;&gt;"",IF(IFERROR(VLOOKUP($A77,'5. Company (current_at exit)'!$1:$1048576,7,FALSE),"")="","Mandatory: Tab 5",IFERROR(VLOOKUP($A77,'5. Company (current_at exit)'!$1:$1048576,7,FALSE),"")), "")</f>
        <v/>
      </c>
      <c r="U77" s="72" t="str">
        <f>IF($A77&lt;&gt;"",IF(IFERROR(VLOOKUP($A77,'5. Company (current_at exit)'!$1:$1048576,8,FALSE),"")="","Mandatory: Tab 5",IFERROR(VLOOKUP($A77,'5. Company (current_at exit)'!$1:$1048576,8,FALSE),"")), "")</f>
        <v/>
      </c>
      <c r="V77" s="16" t="str">
        <f>IF($A77&lt;&gt;"",IF(IFERROR(VLOOKUP($A77,'5. Company (current_at exit)'!$1:$1048576,9,FALSE),"")="","",IFERROR(VLOOKUP($A77,'5. Company (current_at exit)'!$1:$1048576,9,FALSE),"")), "")</f>
        <v/>
      </c>
      <c r="W77" s="16" t="str">
        <f>IF($A77&lt;&gt;"",IF(IFERROR(VLOOKUP($A77,'5. Company (current_at exit)'!$1:$1048576,10,FALSE),"")="","Mandatory: Tab 5",IFERROR(VLOOKUP($A77,'5. Company (current_at exit)'!$1:$1048576,10,FALSE),"")), "")</f>
        <v/>
      </c>
      <c r="X77" s="73" t="str">
        <f>IF($A77&lt;&gt;"",IF(IFERROR(VLOOKUP($A77,'5. Company (current_at exit)'!$1:$1048576,11,FALSE),"")="","Mandatory: Tab 5",IFERROR(VLOOKUP($A77,'5. Company (current_at exit)'!$1:$1048576,11,FALSE),"")), "")</f>
        <v/>
      </c>
      <c r="Y77" s="73" t="str">
        <f>IF($A77&lt;&gt;"",IF(IFERROR(VLOOKUP($A77,'5. Company (current_at exit)'!$1:$1048576,12,FALSE),"")="","",IFERROR(VLOOKUP($A77,'5. Company (current_at exit)'!$1:$1048576,12,FALSE),"")), "")</f>
        <v/>
      </c>
      <c r="Z77" s="73" t="str">
        <f>IF($A77&lt;&gt;"",IF(IFERROR(VLOOKUP($A77,'5. Company (current_at exit)'!$1:$1048576,13,FALSE),"")="","",IFERROR(VLOOKUP($A77,'5. Company (current_at exit)'!$1:$1048576,13,FALSE),"")), "")</f>
        <v/>
      </c>
      <c r="AA77" s="16" t="str">
        <f>IF($A77&lt;&gt;"",IF(IFERROR(VLOOKUP($A77,'5. Company (current_at exit)'!$1:$1048576,14,FALSE),"")="","Mandatory: Tab 5",IFERROR(VLOOKUP($A77,'5. Company (current_at exit)'!$1:$1048576,14,FALSE),"")), "")</f>
        <v/>
      </c>
      <c r="AB77" s="16" t="str">
        <f>IF($A77&lt;&gt;"",IF(IFERROR(VLOOKUP($A77,'5. Company (current_at exit)'!$1:$1048576,15,FALSE),"")="","Mandatory: Tab 5",IFERROR(VLOOKUP($A77,'5. Company (current_at exit)'!$1:$1048576,15,FALSE),"")), "")</f>
        <v/>
      </c>
      <c r="AC77" s="76" t="str">
        <f>IF($A77&lt;&gt;"",IF(IFERROR(VLOOKUP($A77,'5. Company (current_at exit)'!$1:$1048576,16,FALSE),"")="","",IFERROR(VLOOKUP($A77,'5. Company (current_at exit)'!$1:$1048576,16,FALSE),"")), "")</f>
        <v/>
      </c>
      <c r="AD77" s="16" t="str">
        <f>IF($A77&lt;&gt;"",IF(IFERROR(VLOOKUP($A77,'5. Company (current_at exit)'!$1:$1048576,17,FALSE),"")="","",IFERROR(VLOOKUP($A77,'5. Company (current_at exit)'!$1:$1048576,17,FALSE),"")), "")</f>
        <v/>
      </c>
      <c r="AE77" s="401" t="str">
        <f>IF($A77&lt;&gt;"",IF(IFERROR(VLOOKUP($A77,'5. Company (current_at exit)'!$1:$1048576,18,FALSE),"")="","",IFERROR(VLOOKUP($A77,'5. Company (current_at exit)'!$1:$1048576,18,FALSE),"")), "")</f>
        <v/>
      </c>
      <c r="AF77" s="16" t="str">
        <f>IF($A77&lt;&gt;"",IF(IFERROR(VLOOKUP($A77,'5. Company (current_at exit)'!$1:$1048576,19,FALSE),"")="","Mandatory: Tab 5",IFERROR(VLOOKUP($A77,'5. Company (current_at exit)'!$1:$1048576,19,FALSE),"")), "")</f>
        <v/>
      </c>
      <c r="AG77" s="159" t="str">
        <f>IF($AF77="Yes",IF($A77&lt;&gt;"",IF(IFERROR(VLOOKUP($A77,'5. Company (current_at exit)'!$1:$1048576,20,FALSE),"")="","Mandatory: Tab 5",IFERROR(VLOOKUP($A77,'5. Company (current_at exit)'!$1:$1048576,20,FALSE),"")), ""),IF($A77&lt;&gt;"",IF(IFERROR(VLOOKUP($A77,'5. Company (current_at exit)'!$1:$1048576,20,FALSE),"")="","",IFERROR(VLOOKUP($A77,'5. Company (current_at exit)'!$1:$1048576,20,FALSE),"")), ""))</f>
        <v/>
      </c>
      <c r="AH77" s="159" t="str">
        <f>IF($AF77="Yes",IF($A77&lt;&gt;"",IF(IFERROR(VLOOKUP($A77,'5. Company (current_at exit)'!$1:$1048576,21,FALSE),"")="","Mandatory: Tab 5",IFERROR(VLOOKUP($A77,'5. Company (current_at exit)'!$1:$1048576,21,FALSE),"")), ""),IF($A77&lt;&gt;"",IF(IFERROR(VLOOKUP($A77,'5. Company (current_at exit)'!$1:$1048576,21,FALSE),"")="","",IFERROR(VLOOKUP($A77,'5. Company (current_at exit)'!$1:$1048576,21,FALSE),"")), ""))</f>
        <v/>
      </c>
      <c r="AI77" s="69" t="str">
        <f>IF($AF77="Yes",IF($A77&lt;&gt;"",IF(IFERROR(VLOOKUP($A77,'5. Company (current_at exit)'!$1:$1048576,22,FALSE),"")="","Mandatory: Tab 5",IFERROR(VLOOKUP($A77,'5. Company (current_at exit)'!$1:$1048576,22,FALSE),"")), ""),IF($A77&lt;&gt;"",IF(IFERROR(VLOOKUP($A77,'5. Company (current_at exit)'!$1:$1048576,22,FALSE),"")="","",IFERROR(VLOOKUP($A77,'5. Company (current_at exit)'!$1:$1048576,22,FALSE),"")), ""))</f>
        <v/>
      </c>
      <c r="AJ77" s="69" t="str">
        <f>IF($AF77="Yes",IF($A77&lt;&gt;"",IF(IFERROR(VLOOKUP($A77,'5. Company (current_at exit)'!$1:$1048576,23,FALSE),"")="","Mandatory: Tab 5",IFERROR(VLOOKUP($A77,'5. Company (current_at exit)'!$1:$1048576,23,FALSE),"")), ""),IF($A77&lt;&gt;"",IF(IFERROR(VLOOKUP($A77,'5. Company (current_at exit)'!$1:$1048576,23,FALSE),"")="","",IFERROR(VLOOKUP($A77,'5. Company (current_at exit)'!$1:$1048576,23,FALSE),"")), ""))</f>
        <v/>
      </c>
      <c r="AK77" s="159" t="str">
        <f>IF($AF77="Yes",IF($A77&lt;&gt;"",IF(IFERROR(VLOOKUP($A77,'5. Company (current_at exit)'!$1:$1048576,24,FALSE),"")="","",IFERROR(VLOOKUP($A77,'5. Company (current_at exit)'!$1:$1048576,24,FALSE),"")), ""),IF($A77&lt;&gt;"",IF(IFERROR(VLOOKUP($A77,'5. Company (current_at exit)'!$1:$1048576,24,FALSE),"")="","",IFERROR(VLOOKUP($A77,'5. Company (current_at exit)'!$1:$1048576,24,FALSE),"")), ""))</f>
        <v/>
      </c>
      <c r="AL77" s="403" t="str">
        <f>IF($A77&lt;&gt;"",IF(IFERROR(VLOOKUP($A77,'5. Company (current_at exit)'!$1:$1048576,25,FALSE),"")="","",IFERROR(VLOOKUP($A77,'5. Company (current_at exit)'!$1:$1048576,25,FALSE),"")), "")</f>
        <v/>
      </c>
      <c r="AM77" s="17" t="str">
        <f>IF($A77&lt;&gt;"",IF(IFERROR(VLOOKUP($A77,'5. Company (current_at exit)'!$1:$1048576,26,FALSE),"")="","Mandatory: Tab 5",IFERROR(VLOOKUP($A77,'5. Company (current_at exit)'!$1:$1048576,26,FALSE),"")), "")</f>
        <v/>
      </c>
      <c r="AN77" s="17" t="str">
        <f>IF($A77&lt;&gt;"",IF(IFERROR(VLOOKUP($A77,'5. Company (current_at exit)'!$1:$1048576,27,FALSE),"")="","Mandatory: Tab 5",IFERROR(VLOOKUP($A77,'5. Company (current_at exit)'!$1:$1048576,27,FALSE),"")), "")</f>
        <v/>
      </c>
      <c r="AO77" s="17" t="str">
        <f>IF($A77&lt;&gt;"",IF(IFERROR(VLOOKUP($A77,'5. Company (current_at exit)'!$1:$1048576,28,FALSE),"")="","Mandatory: Tab 5",IFERROR(VLOOKUP($A77,'5. Company (current_at exit)'!$1:$1048576,28,FALSE),"")), "")</f>
        <v/>
      </c>
      <c r="AP77" s="17" t="str">
        <f>IF($A77&lt;&gt;"",IF(IFERROR(VLOOKUP($A77,'5. Company (current_at exit)'!$1:$1048576,29,FALSE),"")="","Mandatory: Tab 5",IFERROR(VLOOKUP($A77,'5. Company (current_at exit)'!$1:$1048576,29,FALSE),"")), "")</f>
        <v/>
      </c>
      <c r="AQ77" s="17" t="str">
        <f>IF($A77&lt;&gt;"",IF(IFERROR(VLOOKUP($A77,'5. Company (current_at exit)'!$1:$1048576,30,FALSE),"")="","Mandatory: Tab 5",IFERROR(VLOOKUP($A77,'5. Company (current_at exit)'!$1:$1048576,30,FALSE),"")), "")</f>
        <v/>
      </c>
      <c r="AR77" s="17" t="str">
        <f>IF($A77&lt;&gt;"",IF(IFERROR(VLOOKUP($A77,'5. Company (current_at exit)'!$1:$1048576,31,FALSE),"")="","Mandatory: Tab 5",IFERROR(VLOOKUP($A77,'5. Company (current_at exit)'!$1:$1048576,31,FALSE),"")), "")</f>
        <v/>
      </c>
      <c r="AS77" s="17" t="str">
        <f>IF($A77&lt;&gt;"",IF(IFERROR(VLOOKUP($A77,'5. Company (current_at exit)'!$1:$1048576,32,FALSE),"")="","Mandatory: Tab 5",IFERROR(VLOOKUP($A77,'5. Company (current_at exit)'!$1:$1048576,32,FALSE),"")), "")</f>
        <v/>
      </c>
      <c r="AT77" s="17" t="str">
        <f>IF($A77&lt;&gt;"",IF(IFERROR(VLOOKUP($A77,'5. Company (current_at exit)'!$1:$1048576,33,FALSE),"")="","Mandatory: Tab 5",IFERROR(VLOOKUP($A77,'5. Company (current_at exit)'!$1:$1048576,33,FALSE),"")), "")</f>
        <v/>
      </c>
      <c r="AU77" s="17" t="str">
        <f>IF($A77&lt;&gt;"",IF(IFERROR(VLOOKUP($A77,'5. Company (current_at exit)'!$1:$1048576,34,FALSE),"")="","",IFERROR(VLOOKUP($A77,'5. Company (current_at exit)'!$1:$1048576,34,FALSE),"")), "")</f>
        <v/>
      </c>
      <c r="AV77" s="241" t="str">
        <f>IF($A77&lt;&gt;"",IF(IFERROR(VLOOKUP($A77,'5. Company (current_at exit)'!$1:$1048576,35,FALSE),"")="","",IFERROR(VLOOKUP($A77,'5. Company (current_at exit)'!$1:$1048576,35,FALSE),"")), "")</f>
        <v/>
      </c>
      <c r="AW77" s="17" t="str">
        <f>IF($D77="Fully Exited",IF($A77&lt;&gt;"",IF(IFERROR(VLOOKUP($A77,'5. Company (current_at exit)'!$1:$1048576,36,FALSE),"")="","",IFERROR(VLOOKUP($A77,'5. Company (current_at exit)'!$1:$1048576,36,FALSE),"")), ""),IF($A77&lt;&gt;"",IF(IFERROR(VLOOKUP($A77,'5. Company (current_at exit)'!$1:$1048576,36,FALSE),"")="","",IFERROR(VLOOKUP($A77,'5. Company (current_at exit)'!$1:$1048576,36,FALSE),"")), ""))</f>
        <v/>
      </c>
      <c r="AX77" s="239" t="str">
        <f>IF($A77&lt;&gt;"",IF(IFERROR(VLOOKUP($A77,'5. Company (current_at exit)'!$1:$1048576,37,FALSE),"")="","",IFERROR(VLOOKUP($A77,'5. Company (current_at exit)'!$1:$1048576,37,FALSE),"")), "")</f>
        <v/>
      </c>
      <c r="AY77" s="204" t="str">
        <f>IF($A77&lt;&gt;"",IF(IFERROR(VLOOKUP($A77,'5. Company (current_at exit)'!$1:$1048576,38,FALSE),"")="","",IFERROR(VLOOKUP($A77,'5. Company (current_at exit)'!$1:$1048576,38,FALSE),"")), "")</f>
        <v/>
      </c>
      <c r="AZ77" s="244" t="str">
        <f>IF($A77&lt;&gt;"",IF(IFERROR(VLOOKUP($A77,'5. Company (current_at exit)'!$1:$1048576,39,FALSE),"")="","",IFERROR(VLOOKUP($A77,'5. Company (current_at exit)'!$1:$1048576,39,FALSE),"")), "")</f>
        <v/>
      </c>
      <c r="BA77" s="244" t="str">
        <f>IF($A77&lt;&gt;"",IF(IFERROR(VLOOKUP($A77,'5. Company (current_at exit)'!$1:$1048576,40,FALSE),"")="","",IFERROR(VLOOKUP($A77,'5. Company (current_at exit)'!$1:$1048576,40,FALSE),"")), "")</f>
        <v/>
      </c>
      <c r="BB77" s="244" t="str">
        <f>IF($A77&lt;&gt;"",IF(IFERROR(VLOOKUP($A77,'5. Company (current_at exit)'!$1:$1048576,41,FALSE),"")="","",IFERROR(VLOOKUP($A77,'5. Company (current_at exit)'!$1:$1048576,41,FALSE),"")), "")</f>
        <v/>
      </c>
      <c r="BC77" s="76" t="str">
        <f>IF($A77&lt;&gt;"",IF(IFERROR(VLOOKUP($A77,'5. Company (current_at exit)'!$1:$1048576,42,FALSE),"")="","",IFERROR(VLOOKUP($A77,'5. Company (current_at exit)'!$1:$1048576,42,FALSE),"")), "")</f>
        <v/>
      </c>
      <c r="BD77" s="76" t="str">
        <f>IF($A77&lt;&gt;"",IF(IFERROR(VLOOKUP($A77,'5. Company (current_at exit)'!$1:$1048576,43,FALSE),"")="","",IFERROR(VLOOKUP($A77,'5. Company (current_at exit)'!$1:$1048576,43,FALSE),"")), "")</f>
        <v/>
      </c>
      <c r="BE77" s="239" t="str">
        <f>IF($A77&lt;&gt;"",IF(IFERROR(VLOOKUP($A77,'5. Company (current_at exit)'!$1:$1048576,44,FALSE),"")="","",IFERROR(VLOOKUP($A77,'5. Company (current_at exit)'!$1:$1048576,44,FALSE),"")), "")</f>
        <v/>
      </c>
      <c r="BF77" s="239" t="str">
        <f>IF($A77&lt;&gt;"",IF(IFERROR(VLOOKUP($A77,'5. Company (current_at exit)'!$1:$1048576,45,FALSE),"")="","",IFERROR(VLOOKUP($A77,'5. Company (current_at exit)'!$1:$1048576,45,FALSE),"")), "")</f>
        <v/>
      </c>
      <c r="BG77" s="239" t="str">
        <f>IF($A77&lt;&gt;"",IF(IFERROR(VLOOKUP($A77,'5. Company (current_at exit)'!$1:$1048576,46,FALSE),"")="","",IFERROR(VLOOKUP($A77,'5. Company (current_at exit)'!$1:$1048576,46,FALSE),"")), "")</f>
        <v/>
      </c>
      <c r="BH77" s="239" t="str">
        <f>IF($A77&lt;&gt;"",IF(IFERROR(VLOOKUP($A77,'5. Company (current_at exit)'!$1:$1048576,47,FALSE),"")="","",IFERROR(VLOOKUP($A77,'5. Company (current_at exit)'!$1:$1048576,47,FALSE),"")), "")</f>
        <v/>
      </c>
      <c r="BI77" s="239" t="str">
        <f>IF($A77&lt;&gt;"",IF(IFERROR(VLOOKUP($A77,'5. Company (current_at exit)'!$1:$1048576,48,FALSE),"")="","",IFERROR(VLOOKUP($A77,'5. Company (current_at exit)'!$1:$1048576,48,FALSE),"")), "")</f>
        <v/>
      </c>
      <c r="BJ77" s="360" t="str">
        <f>IF($A77&lt;&gt;"",IF(IFERROR(VLOOKUP($A77,'5. Company (current_at exit)'!$1:$1048576,49,FALSE),"")="","",IFERROR(VLOOKUP($A77,'5. Company (current_at exit)'!$1:$1048576,49,FALSE),"")), "")</f>
        <v/>
      </c>
      <c r="BK77" s="76" t="str">
        <f>IF($A77&lt;&gt;"",IF(IFERROR(VLOOKUP($A77,'5. Company (current_at exit)'!$1:$1048576,50,FALSE),"")="","Mandatory: Tab 5",IFERROR(VLOOKUP($A77,'5. Company (current_at exit)'!$1:$1048576,50,FALSE),"")), "")</f>
        <v/>
      </c>
      <c r="BL77" s="483" t="str">
        <f>IF($A77&lt;&gt;"",IF(IFERROR(VLOOKUP($A77,'5. Company (current_at exit)'!$1:$1048576,51,FALSE),"")="","Mandatory: Tab 5",IFERROR(VLOOKUP($A77,'5. Company (current_at exit)'!$1:$1048576,51,FALSE),"")), "")</f>
        <v/>
      </c>
      <c r="BM77" s="483" t="str">
        <f>IF($A77&lt;&gt;"",IF(IFERROR(VLOOKUP($A77,'5. Company (current_at exit)'!$1:$1048576,52,FALSE),"")="","Mandatory: Tab 5",IFERROR(VLOOKUP($A77,'5. Company (current_at exit)'!$1:$1048576,52,FALSE),"")), "")</f>
        <v/>
      </c>
      <c r="BN77" s="483" t="str">
        <f>IF($A77&lt;&gt;"",IF(IFERROR(VLOOKUP($A77,'5. Company (current_at exit)'!$1:$1048576,53,FALSE),"")="","Mandatory: Tab 5",IFERROR(VLOOKUP($A77,'5. Company (current_at exit)'!$1:$1048576,53,FALSE),"")), "")</f>
        <v/>
      </c>
      <c r="BO77" s="360" t="str">
        <f>IF($A77&lt;&gt;"",IF(IFERROR(VLOOKUP($A77,'5. Company (current_at exit)'!$1:$1048576,54,FALSE),"")="","",IFERROR(VLOOKUP($A77,'5. Company (current_at exit)'!$1:$1048576,54,FALSE),"")), "")</f>
        <v/>
      </c>
      <c r="BP77" s="17" t="str">
        <f>IF($A77&lt;&gt;"",IF(IFERROR(VLOOKUP($A77, '4. Company (at entry)'!$1:$1048576,3,FALSE),"")="","Mandatory: Tab 4",IFERROR(VLOOKUP($A77, '4. Company (at entry)'!$1:$1048576,3,FALSE),"")), "")</f>
        <v/>
      </c>
      <c r="BQ77" s="17" t="str">
        <f>IF($A77&lt;&gt;"",IF(IFERROR(VLOOKUP($A77, '4. Company (at entry)'!$1:$1048576,4,FALSE),"")="","Mandatory: Tab 4",IFERROR(VLOOKUP($A77, '4. Company (at entry)'!$1:$1048576,4,FALSE),"")), "")</f>
        <v/>
      </c>
      <c r="BR77" s="17" t="str">
        <f>IF($A77&lt;&gt;"",IF(IFERROR(VLOOKUP($A77, '4. Company (at entry)'!$1:$1048576,5,FALSE),"")="","Mandatory: Tab 4",IFERROR(VLOOKUP($A77, '4. Company (at entry)'!$1:$1048576,5,FALSE),"")), "")</f>
        <v/>
      </c>
      <c r="BS77" s="17" t="str">
        <f>IF($A77&lt;&gt;"",IF(IFERROR(VLOOKUP($A77, '4. Company (at entry)'!$1:$1048576,6,FALSE),"")="","Mandatory: Tab 4",IFERROR(VLOOKUP($A77, '4. Company (at entry)'!$1:$1048576,6,FALSE),"")), "")</f>
        <v/>
      </c>
      <c r="BT77" s="17" t="str">
        <f>IF($A77&lt;&gt;"",IF(IFERROR(VLOOKUP($A77, '4. Company (at entry)'!$1:$1048576,7,FALSE),"")="","Mandatory: Tab 4",IFERROR(VLOOKUP($A77, '4. Company (at entry)'!$1:$1048576,7,FALSE),"")), "")</f>
        <v/>
      </c>
      <c r="BU77" s="17" t="str">
        <f>IF($A77&lt;&gt;"",IF(IFERROR(VLOOKUP($A77, '4. Company (at entry)'!$1:$1048576,8,FALSE),"")="","Mandatory: Tab 4",IFERROR(VLOOKUP($A77, '4. Company (at entry)'!$1:$1048576,8,FALSE),"")), "")</f>
        <v/>
      </c>
      <c r="BV77" s="17" t="str">
        <f>IF($A77&lt;&gt;"",IF(IFERROR(VLOOKUP($A77, '4. Company (at entry)'!$1:$1048576,9,FALSE),"")="","Mandatory: Tab 4",IFERROR(VLOOKUP($A77, '4. Company (at entry)'!$1:$1048576,9,FALSE),"")), "")</f>
        <v/>
      </c>
      <c r="BW77" s="17" t="str">
        <f>IF($A77&lt;&gt;"",IF(IFERROR(VLOOKUP($A77, '4. Company (at entry)'!$1:$1048576,10,FALSE),"")="","",IFERROR(VLOOKUP($A77, '4. Company (at entry)'!$1:$1048576,10,FALSE),"")), "")</f>
        <v/>
      </c>
      <c r="BX77" s="208" t="str">
        <f>IF($A77&lt;&gt;"",IF(IFERROR(VLOOKUP($A77, '4. Company (at entry)'!$1:$1048576,11,FALSE),"")="","",IFERROR(VLOOKUP($A77, '4. Company (at entry)'!$1:$1048576,11,FALSE),"")), "")</f>
        <v/>
      </c>
      <c r="BY77" s="17" t="str">
        <f>IF($A77&lt;&gt;"",IF(IFERROR(VLOOKUP($A77, '4. Company (at entry)'!$1:$1048576,12,FALSE),"")="","",IFERROR(VLOOKUP($A77, '4. Company (at entry)'!$1:$1048576,12,FALSE),"")), "")</f>
        <v/>
      </c>
      <c r="BZ77" s="360" t="str">
        <f>IF($A77&lt;&gt;"",IF(IFERROR(VLOOKUP($A77, '4. Company (at entry)'!$1:$1048576,13,FALSE),"")="","",IFERROR(VLOOKUP($A77, '4. Company (at entry)'!$1:$1048576,13,FALSE),"")), "")</f>
        <v/>
      </c>
      <c r="CA77" s="17" t="str">
        <f>IF($A77&lt;&gt;"",IF(IFERROR('7. Position (current_at exit)'!F77,"")="", "Mandatory: Tab 7",IFERROR('7. Position (current_at exit)'!F77,"")),"")</f>
        <v/>
      </c>
      <c r="CB77" s="17" t="str">
        <f>IF($D77&lt;&gt;"Pending, Subsequently Closed",IF($A77&lt;&gt;"",IF(IFERROR('7. Position (current_at exit)'!G77,"")="", "Mandatory: Tab 7",IFERROR('7. Position (current_at exit)'!G77,"")),""), IF($A77&lt;&gt;"",IF(IFERROR('7. Position (current_at exit)'!G77,"")="", "",IFERROR('7. Position (current_at exit)'!G77,"")),""))</f>
        <v/>
      </c>
      <c r="CC77" s="17" t="str">
        <f>IF($D77&lt;&gt;"Pending, Subsequently Closed",IF($A77&lt;&gt;"",IF(IFERROR('7. Position (current_at exit)'!H77,"")="", "Mandatory: Tab 7",IFERROR('7. Position (current_at exit)'!H77,"")),""), IF($A77&lt;&gt;"",IF(IFERROR('7. Position (current_at exit)'!H77,"")="", "",IFERROR('7. Position (current_at exit)'!H77,"")),""))</f>
        <v/>
      </c>
      <c r="CD77" s="17" t="str">
        <f>IF($D77&lt;&gt;"Pending, Subsequently Closed",IF($A77&lt;&gt;"",IF(IFERROR('7. Position (current_at exit)'!I77,"")="", "Mandatory: Tab 7",IFERROR('7. Position (current_at exit)'!I77,"")),""), IF($A77&lt;&gt;"",IF(IFERROR('7. Position (current_at exit)'!I77,"")="", "",IFERROR('7. Position (current_at exit)'!I77,"")),""))</f>
        <v/>
      </c>
      <c r="CE77" s="17" t="str">
        <f>IF($D77&lt;&gt;"Pending, Subsequently Closed",IF($A77&lt;&gt;"",IF(IFERROR('7. Position (current_at exit)'!J77,"")="", "Mandatory: Tab 7",IFERROR('7. Position (current_at exit)'!J77,"")),""), IF($A77&lt;&gt;"",IF(IFERROR('7. Position (current_at exit)'!J77,"")="", "",IFERROR('7. Position (current_at exit)'!J77,"")),""))</f>
        <v/>
      </c>
      <c r="CF77" s="208" t="str">
        <f>IF($D77&lt;&gt;"Pending, Subsequently Closed",IF($A77&lt;&gt;"",IF(IFERROR('7. Position (current_at exit)'!K77,"")="", "Mandatory: Tab 7",IFERROR('7. Position (current_at exit)'!K77,"")),""), IF($A77&lt;&gt;"",IF(IFERROR('7. Position (current_at exit)'!K77,"")="", "",IFERROR('7. Position (current_at exit)'!K77,"")),""))</f>
        <v/>
      </c>
      <c r="CG77" s="186" t="str">
        <f>IF($D77&lt;&gt;"Pending, Subsequently Closed",IF($A77&lt;&gt;"",IF(IFERROR('7. Position (current_at exit)'!L77,"")="", "Mandatory: Tab 7",IFERROR('7. Position (current_at exit)'!L77,"")),""), IF($A77&lt;&gt;"",IF(IFERROR('7. Position (current_at exit)'!L77,"")="", "",IFERROR('7. Position (current_at exit)'!L77,"")),""))</f>
        <v/>
      </c>
      <c r="CH77" s="186" t="str">
        <f>IF($D77&lt;&gt;"Pending, Subsequently Closed",IF($A77&lt;&gt;"",IF(IFERROR('7. Position (current_at exit)'!M77,"")="", "Mandatory: Tab 7",IFERROR('7. Position (current_at exit)'!M77,"")),""), IF($A77&lt;&gt;"",IF(IFERROR('7. Position (current_at exit)'!M77,"")="", "",IFERROR('7. Position (current_at exit)'!M77,"")),""))</f>
        <v/>
      </c>
      <c r="CI77" s="186" t="str">
        <f>IF($D77&lt;&gt;"Pending, Subsequently Closed",IF($A77&lt;&gt;"",IF(IFERROR('7. Position (current_at exit)'!N77,"")="", "Mandatory: Tab 7",IFERROR('7. Position (current_at exit)'!N77,"")),""), IF($A77&lt;&gt;"",IF(IFERROR('7. Position (current_at exit)'!N77,"")="", "",IFERROR('7. Position (current_at exit)'!N77,"")),""))</f>
        <v/>
      </c>
      <c r="CJ77" s="408" t="str">
        <f>IF($D77&lt;&gt;"Pending, Subsequently Closed",IF($A77&lt;&gt;"",IF(IFERROR('7. Position (current_at exit)'!O77,"")="", "Mandatory: Tab 7",IFERROR('7. Position (current_at exit)'!O77,"")),""), IF($A77&lt;&gt;"",IF(IFERROR('7. Position (current_at exit)'!O77,"")="", "",IFERROR('7. Position (current_at exit)'!O77,"")),""))</f>
        <v/>
      </c>
      <c r="CK77" s="408" t="str">
        <f>IF($D77&lt;&gt;"Pending, Subsequently Closed",IF($A77&lt;&gt;"",IF(IFERROR('7. Position (current_at exit)'!P77,"")="", "Mandatory: Tab 7",IFERROR('7. Position (current_at exit)'!P77,"")),""), IF($A77&lt;&gt;"",IF(IFERROR('7. Position (current_at exit)'!P77,"")="", "",IFERROR('7. Position (current_at exit)'!P77,"")),""))</f>
        <v/>
      </c>
      <c r="CL77" s="360" t="str">
        <f>IF($A77&lt;&gt;"",IF(IFERROR('7. Position (current_at exit)'!Q77,"")="", "",IFERROR('7. Position (current_at exit)'!Q77,"")),"")</f>
        <v/>
      </c>
      <c r="CM77" s="18" t="str">
        <f>IF($F77&lt;&gt;"Debt",IF($A77&lt;&gt;"",IF(IFERROR('7. Position (current_at exit)'!R77,"")="", "Mandatory: Tab 7",IFERROR('7. Position (current_at exit)'!R77,"")),""), IF($A77&lt;&gt;"",IF(IFERROR('7. Position (current_at exit)'!R77,"")="", "",IFERROR('7. Position (current_at exit)'!R77,"")),""))</f>
        <v/>
      </c>
      <c r="CN77" s="18" t="str">
        <f>IF($F77&lt;&gt;"Debt",IF($A77&lt;&gt;"",IF(IFERROR('7. Position (current_at exit)'!S77,"")="", "Mandatory: Tab 7",IFERROR('7. Position (current_at exit)'!S77,"")),""), IF($A77&lt;&gt;"",IF(IFERROR('7. Position (current_at exit)'!S77,"")="", "",IFERROR('7. Position (current_at exit)'!S77,"")),""))</f>
        <v/>
      </c>
      <c r="CO77" s="17" t="str">
        <f>IF($F77&lt;&gt;"Debt",IF($A77&lt;&gt;"",IF(IFERROR('7. Position (current_at exit)'!T77,"")="", "Mandatory: Tab 7",IFERROR('7. Position (current_at exit)'!T77,"")),""), IF($A77&lt;&gt;"",IF(IFERROR('7. Position (current_at exit)'!T77,"")="", "",IFERROR('7. Position (current_at exit)'!T77,"")),""))</f>
        <v/>
      </c>
      <c r="CP77" s="17" t="str">
        <f>IF($A77&lt;&gt;"",IF(IFERROR('7. Position (current_at exit)'!U77,"")="", "Mandatory: Tab 7",IFERROR('7. Position (current_at exit)'!U77,"")),"")</f>
        <v/>
      </c>
      <c r="CQ77" s="17" t="str">
        <f>IF($F77&lt;&gt;"Debt",IF($A77&lt;&gt;"",IF(IFERROR('7. Position (current_at exit)'!V77,"")="", "Mandatory: Tab 7",IFERROR('7. Position (current_at exit)'!V77,"")),""), IF($A77&lt;&gt;"",IF(IFERROR('7. Position (current_at exit)'!V77,"")="", "",IFERROR('7. Position (current_at exit)'!V77,"")),""))</f>
        <v/>
      </c>
      <c r="CR77" s="16" t="str">
        <f>IF($F77&lt;&gt;"Debt",IF($A77&lt;&gt;"",IF(IFERROR('7. Position (current_at exit)'!W77,"")="", "",IFERROR('7. Position (current_at exit)'!W77,"")),""), IF($A77&lt;&gt;"",IF(IFERROR('7. Position (current_at exit)'!W77,"")="", "",IFERROR('7. Position (current_at exit)'!W77,"")),""))</f>
        <v/>
      </c>
      <c r="CS77" s="80" t="str">
        <f>IF($A77&lt;&gt;"",IF(IFERROR('7. Position (current_at exit)'!X77,"")="", "",IFERROR('7. Position (current_at exit)'!X77,"")),"")</f>
        <v/>
      </c>
      <c r="CT77" s="360" t="str">
        <f>IF($A77&lt;&gt;"",IF(IFERROR('7. Position (current_at exit)'!Y77,"")="", "",IFERROR('7. Position (current_at exit)'!Y77,"")),"")</f>
        <v/>
      </c>
      <c r="CU77" s="159" t="str">
        <f>IF(OR($D77="Fully Exited, No Escrow", $D77="Fully Exited, Escrow Pending", $D77="Fully Exited, Subsequently Closed"), IF($A77&lt;&gt;"",IF(IFERROR('7. Position (current_at exit)'!Z77,"")="", "Mandatory: Tab 7",IFERROR('7. Position (current_at exit)'!Z77,"")),""), IF($A77&lt;&gt;"",IF(IFERROR('7. Position (current_at exit)'!Z77,"")="", "",IFERROR('7. Position (current_at exit)'!Z77,"")),""))</f>
        <v/>
      </c>
      <c r="CV77" s="159" t="str">
        <f>IF(OR($D77="Fully Exited, No Escrow", $D77="Fully Exited, Escrow Pending", $D77="Fully Exited, Subsequently Closed"), IF($A77&lt;&gt;"",IF(IFERROR('7. Position (current_at exit)'!AA77,"")="", "Mandatory: Tab 7",IFERROR('7. Position (current_at exit)'!AA77,"")),""), IF($A77&lt;&gt;"",IF(IFERROR('7. Position (current_at exit)'!AA77,"")="", "",IFERROR('7. Position (current_at exit)'!AA77,"")),""))</f>
        <v/>
      </c>
      <c r="CW77" s="16" t="str">
        <f>IF($D77="Fully Exited",IF($A77&lt;&gt;"",IF(IFERROR('7. Position (current_at exit)'!AB77,"")="", "",IFERROR('7. Position (current_at exit)'!AB77,"")),""), IF($A77&lt;&gt;"",IF(IFERROR('7. Position (current_at exit)'!AB77,"")="", "",IFERROR('7. Position (current_at exit)'!AB77,"")),""))</f>
        <v/>
      </c>
      <c r="CX77" s="360" t="str">
        <f>IF($A77&lt;&gt;"",IF(IFERROR('7. Position (current_at exit)'!AC77,"")="", "",IFERROR('7. Position (current_at exit)'!AC77,"")),"")</f>
        <v/>
      </c>
      <c r="CY77" s="16" t="str">
        <f>IF($D77&lt;&gt;"Pending, Subsequently Closed",IF($A77&lt;&gt;"",IF(IFERROR('7. Position (current_at exit)'!AD77,"")="", "Mandatory: Tab 7",IFERROR('7. Position (current_at exit)'!AD77,"")),""), IF($A77&lt;&gt;"",IF(IFERROR('7. Position (current_at exit)'!AD77,"")="", "",IFERROR('7. Position (current_at exit)'!AD77,"")),""))</f>
        <v/>
      </c>
      <c r="CZ77" s="187" t="str">
        <f>IF($A77&lt;&gt;"",IF(IFERROR('7. Position (current_at exit)'!AE77,"")="", "",IFERROR('7. Position (current_at exit)'!AE77,"")),"")</f>
        <v/>
      </c>
      <c r="DA77" s="76" t="str">
        <f>IF($A77&lt;&gt;"",IF(IFERROR('7. Position (current_at exit)'!AF77,"")="", "",IFERROR('7. Position (current_at exit)'!AF77,"")),"")</f>
        <v/>
      </c>
      <c r="DB77" s="239" t="str">
        <f>IF($A77&lt;&gt;"",IF(IFERROR('7. Position (current_at exit)'!AG77,"")="", "",IFERROR('7. Position (current_at exit)'!AG77,"")),"")</f>
        <v/>
      </c>
      <c r="DC77" s="165" t="str">
        <f>IF($A77&lt;&gt;"",IF(IFERROR('7. Position (current_at exit)'!AH77,"")="", "",IFERROR('7. Position (current_at exit)'!AH77,"")),"")</f>
        <v/>
      </c>
      <c r="DD77" s="165" t="str">
        <f>IF($A77&lt;&gt;"",IF(IFERROR('7. Position (current_at exit)'!AI77,"")="", "",IFERROR('7. Position (current_at exit)'!AI77,"")),"")</f>
        <v/>
      </c>
      <c r="DE77" s="360" t="str">
        <f>IF($A77&lt;&gt;"",IF(IFERROR('7. Position (current_at exit)'!AJ77,"")="", "",IFERROR('7. Position (current_at exit)'!AJ77,"")),"")</f>
        <v/>
      </c>
      <c r="DF77" s="16" t="str">
        <f>IF($A77&lt;&gt;"",IF(IFERROR('7. Position (current_at exit)'!AK77,"")="", "",IFERROR('7. Position (current_at exit)'!AK77,"")),"")</f>
        <v/>
      </c>
      <c r="DG77" s="187" t="str">
        <f>IF($A77&lt;&gt;"",IF(IFERROR('7. Position (current_at exit)'!AL77,"")="", "",IFERROR('7. Position (current_at exit)'!AL77,"")),"")</f>
        <v/>
      </c>
      <c r="DH77" s="76" t="str">
        <f>IF($A77&lt;&gt;"",IF(IFERROR('7. Position (current_at exit)'!AM77,"")="", "",IFERROR('7. Position (current_at exit)'!AM77,"")),"")</f>
        <v/>
      </c>
      <c r="DI77" s="239" t="str">
        <f>IF($A77&lt;&gt;"",IF(IFERROR('7. Position (current_at exit)'!AN77,"")="", "",IFERROR('7. Position (current_at exit)'!AN77,"")),"")</f>
        <v/>
      </c>
      <c r="DJ77" s="165" t="str">
        <f>IF($A77&lt;&gt;"",IF(IFERROR('7. Position (current_at exit)'!AO77,"")="", "",IFERROR('7. Position (current_at exit)'!AO77,"")),"")</f>
        <v/>
      </c>
      <c r="DK77" s="165" t="str">
        <f>IF($A77&lt;&gt;"",IF(IFERROR('7. Position (current_at exit)'!AP77,"")="", "",IFERROR('7. Position (current_at exit)'!AP77,"")),"")</f>
        <v/>
      </c>
      <c r="DL77" s="360" t="str">
        <f>IF($A77&lt;&gt;"",IF(IFERROR('7. Position (current_at exit)'!AQ77,"")="", "",IFERROR('7. Position (current_at exit)'!AQ77,"")),"")</f>
        <v/>
      </c>
      <c r="DM77" s="17" t="str">
        <f>IF(OR($F77="Equity - Publicly Traded", $F77="Equity - Private"), IF($A77&lt;&gt;"",IF(IFERROR('6. Position (at entry)'!N77,"")="", "Mandatory: Tab 6",IFERROR('6. Position (at entry)'!N77,"")),""), IF($A77&lt;&gt;"",IF(IFERROR('6. Position (at entry)'!N77,"")="", "",IFERROR('6. Position (at entry)'!N77,"")),""))</f>
        <v/>
      </c>
      <c r="DN77" s="17" t="str">
        <f>IF(OR($F77="Equity - Publicly Traded", $F77="Equity - Private"), IF($A77&lt;&gt;"",IF(IFERROR('6. Position (at entry)'!O77,"")="", "Mandatory: Tab 6",IFERROR('6. Position (at entry)'!O77,"")),""), IF($A77&lt;&gt;"",IF(IFERROR('6. Position (at entry)'!O77,"")="", "",IFERROR('6. Position (at entry)'!O77,"")),""))</f>
        <v/>
      </c>
      <c r="DO77" s="17" t="str">
        <f>IF(OR($F77="Equity - Publicly Traded", $F77="Equity - Private"), IF($A77&lt;&gt;"",IF(IFERROR('6. Position (at entry)'!P77,"")="", "Mandatory: Tab 6",IFERROR('6. Position (at entry)'!P77,"")),""), IF($A77&lt;&gt;"",IF(IFERROR('6. Position (at entry)'!P77,"")="", "",IFERROR('6. Position (at entry)'!P77,"")),""))</f>
        <v/>
      </c>
      <c r="DP77" s="17" t="str">
        <f>IF(OR($F77="Equity - Publicly Traded", $F77="Equity - Private"), IF($A77&lt;&gt;"",IF(IFERROR('6. Position (at entry)'!Q77,"")="", "Mandatory: Tab 6",IFERROR('6. Position (at entry)'!Q77,"")),""), IF($A77&lt;&gt;"",IF(IFERROR('6. Position (at entry)'!Q77,"")="", "",IFERROR('6. Position (at entry)'!Q77,"")),""))</f>
        <v/>
      </c>
      <c r="DQ77" s="18" t="str">
        <f>IF(OR($F77="Equity - Publicly Traded", $F77="Equity - Private"), IF($A77&lt;&gt;"",IF(IFERROR('6. Position (at entry)'!R77,"")="", "Mandatory: Tab 6",IFERROR('6. Position (at entry)'!R77,"")),""), IF($A77&lt;&gt;"",IF(IFERROR('6. Position (at entry)'!R77,"")="", "",IFERROR('6. Position (at entry)'!R77,"")),""))</f>
        <v/>
      </c>
      <c r="DR77" s="18" t="str">
        <f>IF(OR($F77="Equity - Publicly Traded", $F77="Equity - Private"), IF($A77&lt;&gt;"",IF(IFERROR('6. Position (at entry)'!S77,"")="", "Mandatory: Tab 6",IFERROR('6. Position (at entry)'!S77,"")),""), IF($A77&lt;&gt;"",IF(IFERROR('6. Position (at entry)'!S77,"")="", "",IFERROR('6. Position (at entry)'!S77,"")),""))</f>
        <v/>
      </c>
      <c r="DS77" s="17" t="str">
        <f>IF(OR($F77="Equity - Publicly Traded", $F77="Equity - Private"), IF($A77&lt;&gt;"",IF(IFERROR('6. Position (at entry)'!T77,"")="", "Mandatory: Tab 6",IFERROR('6. Position (at entry)'!T77,"")),""), IF($A77&lt;&gt;"",IF(IFERROR('6. Position (at entry)'!T77,"")="", "",IFERROR('6. Position (at entry)'!T77,"")),""))</f>
        <v/>
      </c>
      <c r="DT77" s="16" t="str">
        <f>IF(OR($F77="Equity - Publicly Traded", $F77="Equity - Private"), IF($A77&lt;&gt;"",IF(IFERROR('6. Position (at entry)'!U77,"")="", "Mandatory: Tab 6",IFERROR('6. Position (at entry)'!U77,"")),""), IF($A77&lt;&gt;"",IF(IFERROR('6. Position (at entry)'!U77,"")="", "",IFERROR('6. Position (at entry)'!U77,"")),""))</f>
        <v/>
      </c>
      <c r="DU77" s="16" t="str">
        <f>IF(OR($F77="Equity - Publicly Traded", $F77="Equity - Private"), IF($A77&lt;&gt;"",IF(IFERROR('6. Position (at entry)'!V77,"")="", "",IFERROR('6. Position (at entry)'!V77,"")),""), IF($A77&lt;&gt;"",IF(IFERROR('6. Position (at entry)'!V77,"")="", "",IFERROR('6. Position (at entry)'!V77,"")),""))</f>
        <v/>
      </c>
      <c r="DV77" s="239" t="str">
        <f>IF(OR($F77="Equity - Publicly Traded", $F77="Equity - Private"), IF($A77&lt;&gt;"",IF(IFERROR('6. Position (at entry)'!W77,"")="", "",IFERROR('6. Position (at entry)'!W77,"")),""), IF($A77&lt;&gt;"",IF(IFERROR('6. Position (at entry)'!W77,"")="", "",IFERROR('6. Position (at entry)'!W77,"")),""))</f>
        <v/>
      </c>
      <c r="DW77" s="239" t="str">
        <f>IF(OR($F77="Equity - Publicly Traded", $F77="Equity - Private"), IF($A77&lt;&gt;"",IF(IFERROR('6. Position (at entry)'!X77,"")="", "",IFERROR('6. Position (at entry)'!X77,"")),""), IF($A77&lt;&gt;"",IF(IFERROR('6. Position (at entry)'!X77,"")="", "",IFERROR('6. Position (at entry)'!X77,"")),""))</f>
        <v/>
      </c>
      <c r="DX77" s="239" t="str">
        <f>IF(OR($F77="Equity - Publicly Traded", $F77="Equity - Private"), IF($A77&lt;&gt;"",IF(IFERROR('6. Position (at entry)'!Y77,"")="", "",IFERROR('6. Position (at entry)'!Y77,"")),""), IF($A77&lt;&gt;"",IF(IFERROR('6. Position (at entry)'!Y77,"")="", "",IFERROR('6. Position (at entry)'!Y77,"")),""))</f>
        <v/>
      </c>
      <c r="DY77" s="360" t="str">
        <f>IF($A77&lt;&gt;"",IF(IFERROR('6. Position (at entry)'!Z77,"")="", "",IFERROR('6. Position (at entry)'!Z77,"")),"")</f>
        <v/>
      </c>
      <c r="DZ77" s="76" t="str">
        <f>IF($A77&lt;&gt;"",IF(IFERROR('6. Position (at entry)'!AA77,"")="", "",IFERROR('6. Position (at entry)'!AA77,"")),"")</f>
        <v/>
      </c>
      <c r="EA77" s="76" t="str">
        <f>IF($A77&lt;&gt;"",IF(IFERROR('6. Position (at entry)'!AB77,"")="", "",IFERROR('6. Position (at entry)'!AB77,"")),"")</f>
        <v/>
      </c>
      <c r="EB77" s="78" t="str">
        <f>IF($A77&lt;&gt;"",IF(IFERROR('6. Position (at entry)'!AC77,"")="", "",IFERROR('6. Position (at entry)'!AC77,"")),"")</f>
        <v/>
      </c>
      <c r="EC77" s="78" t="str">
        <f>IF($A77&lt;&gt;"",IF(IFERROR('6. Position (at entry)'!AD77,"")="", "",IFERROR('6. Position (at entry)'!AD77,"")),"")</f>
        <v/>
      </c>
      <c r="ED77" s="226" t="str">
        <f>IF($A77&lt;&gt;"",IF(IFERROR('6. Position (at entry)'!AE77,"")="", "",IFERROR('6. Position (at entry)'!AE77,"")),"")</f>
        <v/>
      </c>
      <c r="EE77" s="80" t="str">
        <f>IF($A77&lt;&gt;"",IF(IFERROR('6. Position (at entry)'!AF77,"")="", "",IFERROR('6. Position (at entry)'!AF77,"")),"")</f>
        <v/>
      </c>
      <c r="EF77" s="80" t="str">
        <f>IF($A77&lt;&gt;"",IF(IFERROR('6. Position (at entry)'!AG77,"")="", "",IFERROR('6. Position (at entry)'!AG77,"")),"")</f>
        <v/>
      </c>
      <c r="EG77" s="80" t="str">
        <f>IF($A77&lt;&gt;"",IF(IFERROR('6. Position (at entry)'!AH77,"")="", "",IFERROR('6. Position (at entry)'!AH77,"")),"")</f>
        <v/>
      </c>
      <c r="EH77" s="360" t="str">
        <f>IF($A77&lt;&gt;"",IF(IFERROR('6. Position (at entry)'!AI77,"")="", "",IFERROR('6. Position (at entry)'!AI77,"")),"")</f>
        <v/>
      </c>
    </row>
    <row r="78" spans="1:138" ht="15" customHeight="1" x14ac:dyDescent="0.2">
      <c r="A78" s="16" t="str">
        <f>IF(ISBLANK('6. Position (at entry)'!A78), "", '6. Position (at entry)'!A78)</f>
        <v/>
      </c>
      <c r="B78" s="347" t="str">
        <f>IF($A78&lt;&gt;"",IF(IFERROR('6. Position (at entry)'!B78,"")="", "Mandatory: Tab 6",IFERROR('6. Position (at entry)'!B78,"")),"")</f>
        <v/>
      </c>
      <c r="C78" s="16" t="str">
        <f>IF($A78&lt;&gt;"",IF(IFERROR(VLOOKUP($A78, '4. Company (at entry)'!$1:$1048576,2,FALSE),"")="","Mandatory: Tab 4",IFERROR(VLOOKUP($A78, '4. Company (at entry)'!$1:$1048576,2,FALSE),"")), "")</f>
        <v/>
      </c>
      <c r="D78" s="16" t="str">
        <f>IF($A78&lt;&gt;"",IF(IFERROR('7. Position (current_at exit)'!D78,"")="", "Mandatory: Tab 7",IFERROR('7. Position (current_at exit)'!D78,"")),"")</f>
        <v/>
      </c>
      <c r="E78" s="16" t="str">
        <f>IF($A78&lt;&gt;"",IF(IFERROR('7. Position (current_at exit)'!E78,"")="", "Mandatory: Tab 7",IFERROR('7. Position (current_at exit)'!E78,"")),"")</f>
        <v/>
      </c>
      <c r="F78" s="16" t="str">
        <f>IF($A78&lt;&gt;"",IF(IFERROR('6. Position (at entry)'!D78,"")="", "Mandatory: Tab 6",IFERROR('6. Position (at entry)'!D78,"")),"")</f>
        <v/>
      </c>
      <c r="G78" s="16" t="str">
        <f>IF($A78&lt;&gt;"",IF(IFERROR('6. Position (at entry)'!E78,"")="", "Mandatory: Tab 6",IFERROR('6. Position (at entry)'!E78,"")),"")</f>
        <v/>
      </c>
      <c r="H78" s="16" t="str">
        <f>IF($A78&lt;&gt;"",IF(IFERROR('6. Position (at entry)'!F78,"")="", "Mandatory: Tab 6",IFERROR('6. Position (at entry)'!F78,"")),"")</f>
        <v/>
      </c>
      <c r="I78" s="16" t="str">
        <f>IF($A78&lt;&gt;"",IF(IFERROR('6. Position (at entry)'!G78,"")="", "Mandatory: Tab 6",IFERROR('6. Position (at entry)'!G78,"")),"")</f>
        <v/>
      </c>
      <c r="J78" s="16" t="str">
        <f>IF($A78&lt;&gt;"",IF(IFERROR('6. Position (at entry)'!H78,"")="", "Mandatory: Tab 6",IFERROR('6. Position (at entry)'!H78,"")),"")</f>
        <v/>
      </c>
      <c r="K78" s="159" t="str">
        <f>IF($A78&lt;&gt;"",IF(IFERROR('6. Position (at entry)'!I78,"")="", "Mandatory: Tab 6",IFERROR('6. Position (at entry)'!I78,"")),"")</f>
        <v/>
      </c>
      <c r="L78" s="16" t="str">
        <f>IF($A78&lt;&gt;"",IF(IFERROR('6. Position (at entry)'!J78,"")="", "Mandatory: Tab 6",IFERROR('6. Position (at entry)'!J78,"")),"")</f>
        <v/>
      </c>
      <c r="M78" s="16" t="str">
        <f>IF($A78&lt;&gt;"",IF(IFERROR('6. Position (at entry)'!K78,"")="", "Mandatory: Tab 6",IFERROR('6. Position (at entry)'!K78,"")),"")</f>
        <v/>
      </c>
      <c r="N78" s="16" t="str">
        <f>IF($A78&lt;&gt;"",IF(IFERROR('6. Position (at entry)'!L78,"")="", "",IFERROR('6. Position (at entry)'!L78,"")),"")</f>
        <v/>
      </c>
      <c r="O78" s="360" t="str">
        <f>IF($A78&lt;&gt;"",IF(IFERROR('6. Position (at entry)'!M78,"")="", "",IFERROR('6. Position (at entry)'!M78,"")),"")</f>
        <v/>
      </c>
      <c r="P78" s="16" t="str">
        <f>IF($A78&lt;&gt;"",IF(IFERROR(VLOOKUP($A78,'5. Company (current_at exit)'!$1:$1048576,3,FALSE),"")="","",IFERROR(VLOOKUP($A78,'5. Company (current_at exit)'!$1:$1048576,3,FALSE),"")), "")</f>
        <v/>
      </c>
      <c r="Q78" s="16" t="str">
        <f>IF($A78&lt;&gt;"",IF(IFERROR(VLOOKUP($A78,'5. Company (current_at exit)'!$1:$1048576,4,FALSE),"")="","",IFERROR(VLOOKUP($A78,'5. Company (current_at exit)'!$1:$1048576,4,FALSE),"")), "")</f>
        <v/>
      </c>
      <c r="R78" s="16" t="str">
        <f>IF($A78&lt;&gt;"",IF(IFERROR(VLOOKUP($A78,'5. Company (current_at exit)'!$1:$1048576,5,FALSE),"")="","",IFERROR(VLOOKUP($A78,'5. Company (current_at exit)'!$1:$1048576,5,FALSE),"")), "")</f>
        <v/>
      </c>
      <c r="S78" s="16" t="str">
        <f>IF($A78&lt;&gt;"",IF(IFERROR(VLOOKUP($A78,'5. Company (current_at exit)'!$1:$1048576,6,FALSE),"")="","",IFERROR(VLOOKUP($A78,'5. Company (current_at exit)'!$1:$1048576,6,FALSE),"")), "")</f>
        <v/>
      </c>
      <c r="T78" s="16" t="str">
        <f>IF($A78&lt;&gt;"",IF(IFERROR(VLOOKUP($A78,'5. Company (current_at exit)'!$1:$1048576,7,FALSE),"")="","Mandatory: Tab 5",IFERROR(VLOOKUP($A78,'5. Company (current_at exit)'!$1:$1048576,7,FALSE),"")), "")</f>
        <v/>
      </c>
      <c r="U78" s="72" t="str">
        <f>IF($A78&lt;&gt;"",IF(IFERROR(VLOOKUP($A78,'5. Company (current_at exit)'!$1:$1048576,8,FALSE),"")="","Mandatory: Tab 5",IFERROR(VLOOKUP($A78,'5. Company (current_at exit)'!$1:$1048576,8,FALSE),"")), "")</f>
        <v/>
      </c>
      <c r="V78" s="16" t="str">
        <f>IF($A78&lt;&gt;"",IF(IFERROR(VLOOKUP($A78,'5. Company (current_at exit)'!$1:$1048576,9,FALSE),"")="","",IFERROR(VLOOKUP($A78,'5. Company (current_at exit)'!$1:$1048576,9,FALSE),"")), "")</f>
        <v/>
      </c>
      <c r="W78" s="16" t="str">
        <f>IF($A78&lt;&gt;"",IF(IFERROR(VLOOKUP($A78,'5. Company (current_at exit)'!$1:$1048576,10,FALSE),"")="","Mandatory: Tab 5",IFERROR(VLOOKUP($A78,'5. Company (current_at exit)'!$1:$1048576,10,FALSE),"")), "")</f>
        <v/>
      </c>
      <c r="X78" s="73" t="str">
        <f>IF($A78&lt;&gt;"",IF(IFERROR(VLOOKUP($A78,'5. Company (current_at exit)'!$1:$1048576,11,FALSE),"")="","Mandatory: Tab 5",IFERROR(VLOOKUP($A78,'5. Company (current_at exit)'!$1:$1048576,11,FALSE),"")), "")</f>
        <v/>
      </c>
      <c r="Y78" s="73" t="str">
        <f>IF($A78&lt;&gt;"",IF(IFERROR(VLOOKUP($A78,'5. Company (current_at exit)'!$1:$1048576,12,FALSE),"")="","",IFERROR(VLOOKUP($A78,'5. Company (current_at exit)'!$1:$1048576,12,FALSE),"")), "")</f>
        <v/>
      </c>
      <c r="Z78" s="73" t="str">
        <f>IF($A78&lt;&gt;"",IF(IFERROR(VLOOKUP($A78,'5. Company (current_at exit)'!$1:$1048576,13,FALSE),"")="","",IFERROR(VLOOKUP($A78,'5. Company (current_at exit)'!$1:$1048576,13,FALSE),"")), "")</f>
        <v/>
      </c>
      <c r="AA78" s="16" t="str">
        <f>IF($A78&lt;&gt;"",IF(IFERROR(VLOOKUP($A78,'5. Company (current_at exit)'!$1:$1048576,14,FALSE),"")="","Mandatory: Tab 5",IFERROR(VLOOKUP($A78,'5. Company (current_at exit)'!$1:$1048576,14,FALSE),"")), "")</f>
        <v/>
      </c>
      <c r="AB78" s="16" t="str">
        <f>IF($A78&lt;&gt;"",IF(IFERROR(VLOOKUP($A78,'5. Company (current_at exit)'!$1:$1048576,15,FALSE),"")="","Mandatory: Tab 5",IFERROR(VLOOKUP($A78,'5. Company (current_at exit)'!$1:$1048576,15,FALSE),"")), "")</f>
        <v/>
      </c>
      <c r="AC78" s="76" t="str">
        <f>IF($A78&lt;&gt;"",IF(IFERROR(VLOOKUP($A78,'5. Company (current_at exit)'!$1:$1048576,16,FALSE),"")="","",IFERROR(VLOOKUP($A78,'5. Company (current_at exit)'!$1:$1048576,16,FALSE),"")), "")</f>
        <v/>
      </c>
      <c r="AD78" s="16" t="str">
        <f>IF($A78&lt;&gt;"",IF(IFERROR(VLOOKUP($A78,'5. Company (current_at exit)'!$1:$1048576,17,FALSE),"")="","",IFERROR(VLOOKUP($A78,'5. Company (current_at exit)'!$1:$1048576,17,FALSE),"")), "")</f>
        <v/>
      </c>
      <c r="AE78" s="401" t="str">
        <f>IF($A78&lt;&gt;"",IF(IFERROR(VLOOKUP($A78,'5. Company (current_at exit)'!$1:$1048576,18,FALSE),"")="","",IFERROR(VLOOKUP($A78,'5. Company (current_at exit)'!$1:$1048576,18,FALSE),"")), "")</f>
        <v/>
      </c>
      <c r="AF78" s="16" t="str">
        <f>IF($A78&lt;&gt;"",IF(IFERROR(VLOOKUP($A78,'5. Company (current_at exit)'!$1:$1048576,19,FALSE),"")="","Mandatory: Tab 5",IFERROR(VLOOKUP($A78,'5. Company (current_at exit)'!$1:$1048576,19,FALSE),"")), "")</f>
        <v/>
      </c>
      <c r="AG78" s="159" t="str">
        <f>IF($AF78="Yes",IF($A78&lt;&gt;"",IF(IFERROR(VLOOKUP($A78,'5. Company (current_at exit)'!$1:$1048576,20,FALSE),"")="","Mandatory: Tab 5",IFERROR(VLOOKUP($A78,'5. Company (current_at exit)'!$1:$1048576,20,FALSE),"")), ""),IF($A78&lt;&gt;"",IF(IFERROR(VLOOKUP($A78,'5. Company (current_at exit)'!$1:$1048576,20,FALSE),"")="","",IFERROR(VLOOKUP($A78,'5. Company (current_at exit)'!$1:$1048576,20,FALSE),"")), ""))</f>
        <v/>
      </c>
      <c r="AH78" s="159" t="str">
        <f>IF($AF78="Yes",IF($A78&lt;&gt;"",IF(IFERROR(VLOOKUP($A78,'5. Company (current_at exit)'!$1:$1048576,21,FALSE),"")="","Mandatory: Tab 5",IFERROR(VLOOKUP($A78,'5. Company (current_at exit)'!$1:$1048576,21,FALSE),"")), ""),IF($A78&lt;&gt;"",IF(IFERROR(VLOOKUP($A78,'5. Company (current_at exit)'!$1:$1048576,21,FALSE),"")="","",IFERROR(VLOOKUP($A78,'5. Company (current_at exit)'!$1:$1048576,21,FALSE),"")), ""))</f>
        <v/>
      </c>
      <c r="AI78" s="69" t="str">
        <f>IF($AF78="Yes",IF($A78&lt;&gt;"",IF(IFERROR(VLOOKUP($A78,'5. Company (current_at exit)'!$1:$1048576,22,FALSE),"")="","Mandatory: Tab 5",IFERROR(VLOOKUP($A78,'5. Company (current_at exit)'!$1:$1048576,22,FALSE),"")), ""),IF($A78&lt;&gt;"",IF(IFERROR(VLOOKUP($A78,'5. Company (current_at exit)'!$1:$1048576,22,FALSE),"")="","",IFERROR(VLOOKUP($A78,'5. Company (current_at exit)'!$1:$1048576,22,FALSE),"")), ""))</f>
        <v/>
      </c>
      <c r="AJ78" s="69" t="str">
        <f>IF($AF78="Yes",IF($A78&lt;&gt;"",IF(IFERROR(VLOOKUP($A78,'5. Company (current_at exit)'!$1:$1048576,23,FALSE),"")="","Mandatory: Tab 5",IFERROR(VLOOKUP($A78,'5. Company (current_at exit)'!$1:$1048576,23,FALSE),"")), ""),IF($A78&lt;&gt;"",IF(IFERROR(VLOOKUP($A78,'5. Company (current_at exit)'!$1:$1048576,23,FALSE),"")="","",IFERROR(VLOOKUP($A78,'5. Company (current_at exit)'!$1:$1048576,23,FALSE),"")), ""))</f>
        <v/>
      </c>
      <c r="AK78" s="159" t="str">
        <f>IF($AF78="Yes",IF($A78&lt;&gt;"",IF(IFERROR(VLOOKUP($A78,'5. Company (current_at exit)'!$1:$1048576,24,FALSE),"")="","",IFERROR(VLOOKUP($A78,'5. Company (current_at exit)'!$1:$1048576,24,FALSE),"")), ""),IF($A78&lt;&gt;"",IF(IFERROR(VLOOKUP($A78,'5. Company (current_at exit)'!$1:$1048576,24,FALSE),"")="","",IFERROR(VLOOKUP($A78,'5. Company (current_at exit)'!$1:$1048576,24,FALSE),"")), ""))</f>
        <v/>
      </c>
      <c r="AL78" s="403" t="str">
        <f>IF($A78&lt;&gt;"",IF(IFERROR(VLOOKUP($A78,'5. Company (current_at exit)'!$1:$1048576,25,FALSE),"")="","",IFERROR(VLOOKUP($A78,'5. Company (current_at exit)'!$1:$1048576,25,FALSE),"")), "")</f>
        <v/>
      </c>
      <c r="AM78" s="17" t="str">
        <f>IF($A78&lt;&gt;"",IF(IFERROR(VLOOKUP($A78,'5. Company (current_at exit)'!$1:$1048576,26,FALSE),"")="","Mandatory: Tab 5",IFERROR(VLOOKUP($A78,'5. Company (current_at exit)'!$1:$1048576,26,FALSE),"")), "")</f>
        <v/>
      </c>
      <c r="AN78" s="17" t="str">
        <f>IF($A78&lt;&gt;"",IF(IFERROR(VLOOKUP($A78,'5. Company (current_at exit)'!$1:$1048576,27,FALSE),"")="","Mandatory: Tab 5",IFERROR(VLOOKUP($A78,'5. Company (current_at exit)'!$1:$1048576,27,FALSE),"")), "")</f>
        <v/>
      </c>
      <c r="AO78" s="17" t="str">
        <f>IF($A78&lt;&gt;"",IF(IFERROR(VLOOKUP($A78,'5. Company (current_at exit)'!$1:$1048576,28,FALSE),"")="","Mandatory: Tab 5",IFERROR(VLOOKUP($A78,'5. Company (current_at exit)'!$1:$1048576,28,FALSE),"")), "")</f>
        <v/>
      </c>
      <c r="AP78" s="17" t="str">
        <f>IF($A78&lt;&gt;"",IF(IFERROR(VLOOKUP($A78,'5. Company (current_at exit)'!$1:$1048576,29,FALSE),"")="","Mandatory: Tab 5",IFERROR(VLOOKUP($A78,'5. Company (current_at exit)'!$1:$1048576,29,FALSE),"")), "")</f>
        <v/>
      </c>
      <c r="AQ78" s="17" t="str">
        <f>IF($A78&lt;&gt;"",IF(IFERROR(VLOOKUP($A78,'5. Company (current_at exit)'!$1:$1048576,30,FALSE),"")="","Mandatory: Tab 5",IFERROR(VLOOKUP($A78,'5. Company (current_at exit)'!$1:$1048576,30,FALSE),"")), "")</f>
        <v/>
      </c>
      <c r="AR78" s="17" t="str">
        <f>IF($A78&lt;&gt;"",IF(IFERROR(VLOOKUP($A78,'5. Company (current_at exit)'!$1:$1048576,31,FALSE),"")="","Mandatory: Tab 5",IFERROR(VLOOKUP($A78,'5. Company (current_at exit)'!$1:$1048576,31,FALSE),"")), "")</f>
        <v/>
      </c>
      <c r="AS78" s="17" t="str">
        <f>IF($A78&lt;&gt;"",IF(IFERROR(VLOOKUP($A78,'5. Company (current_at exit)'!$1:$1048576,32,FALSE),"")="","Mandatory: Tab 5",IFERROR(VLOOKUP($A78,'5. Company (current_at exit)'!$1:$1048576,32,FALSE),"")), "")</f>
        <v/>
      </c>
      <c r="AT78" s="17" t="str">
        <f>IF($A78&lt;&gt;"",IF(IFERROR(VLOOKUP($A78,'5. Company (current_at exit)'!$1:$1048576,33,FALSE),"")="","Mandatory: Tab 5",IFERROR(VLOOKUP($A78,'5. Company (current_at exit)'!$1:$1048576,33,FALSE),"")), "")</f>
        <v/>
      </c>
      <c r="AU78" s="17" t="str">
        <f>IF($A78&lt;&gt;"",IF(IFERROR(VLOOKUP($A78,'5. Company (current_at exit)'!$1:$1048576,34,FALSE),"")="","",IFERROR(VLOOKUP($A78,'5. Company (current_at exit)'!$1:$1048576,34,FALSE),"")), "")</f>
        <v/>
      </c>
      <c r="AV78" s="241" t="str">
        <f>IF($A78&lt;&gt;"",IF(IFERROR(VLOOKUP($A78,'5. Company (current_at exit)'!$1:$1048576,35,FALSE),"")="","",IFERROR(VLOOKUP($A78,'5. Company (current_at exit)'!$1:$1048576,35,FALSE),"")), "")</f>
        <v/>
      </c>
      <c r="AW78" s="17" t="str">
        <f>IF($D78="Fully Exited",IF($A78&lt;&gt;"",IF(IFERROR(VLOOKUP($A78,'5. Company (current_at exit)'!$1:$1048576,36,FALSE),"")="","",IFERROR(VLOOKUP($A78,'5. Company (current_at exit)'!$1:$1048576,36,FALSE),"")), ""),IF($A78&lt;&gt;"",IF(IFERROR(VLOOKUP($A78,'5. Company (current_at exit)'!$1:$1048576,36,FALSE),"")="","",IFERROR(VLOOKUP($A78,'5. Company (current_at exit)'!$1:$1048576,36,FALSE),"")), ""))</f>
        <v/>
      </c>
      <c r="AX78" s="239" t="str">
        <f>IF($A78&lt;&gt;"",IF(IFERROR(VLOOKUP($A78,'5. Company (current_at exit)'!$1:$1048576,37,FALSE),"")="","",IFERROR(VLOOKUP($A78,'5. Company (current_at exit)'!$1:$1048576,37,FALSE),"")), "")</f>
        <v/>
      </c>
      <c r="AY78" s="204" t="str">
        <f>IF($A78&lt;&gt;"",IF(IFERROR(VLOOKUP($A78,'5. Company (current_at exit)'!$1:$1048576,38,FALSE),"")="","",IFERROR(VLOOKUP($A78,'5. Company (current_at exit)'!$1:$1048576,38,FALSE),"")), "")</f>
        <v/>
      </c>
      <c r="AZ78" s="244" t="str">
        <f>IF($A78&lt;&gt;"",IF(IFERROR(VLOOKUP($A78,'5. Company (current_at exit)'!$1:$1048576,39,FALSE),"")="","",IFERROR(VLOOKUP($A78,'5. Company (current_at exit)'!$1:$1048576,39,FALSE),"")), "")</f>
        <v/>
      </c>
      <c r="BA78" s="244" t="str">
        <f>IF($A78&lt;&gt;"",IF(IFERROR(VLOOKUP($A78,'5. Company (current_at exit)'!$1:$1048576,40,FALSE),"")="","",IFERROR(VLOOKUP($A78,'5. Company (current_at exit)'!$1:$1048576,40,FALSE),"")), "")</f>
        <v/>
      </c>
      <c r="BB78" s="244" t="str">
        <f>IF($A78&lt;&gt;"",IF(IFERROR(VLOOKUP($A78,'5. Company (current_at exit)'!$1:$1048576,41,FALSE),"")="","",IFERROR(VLOOKUP($A78,'5. Company (current_at exit)'!$1:$1048576,41,FALSE),"")), "")</f>
        <v/>
      </c>
      <c r="BC78" s="76" t="str">
        <f>IF($A78&lt;&gt;"",IF(IFERROR(VLOOKUP($A78,'5. Company (current_at exit)'!$1:$1048576,42,FALSE),"")="","",IFERROR(VLOOKUP($A78,'5. Company (current_at exit)'!$1:$1048576,42,FALSE),"")), "")</f>
        <v/>
      </c>
      <c r="BD78" s="76" t="str">
        <f>IF($A78&lt;&gt;"",IF(IFERROR(VLOOKUP($A78,'5. Company (current_at exit)'!$1:$1048576,43,FALSE),"")="","",IFERROR(VLOOKUP($A78,'5. Company (current_at exit)'!$1:$1048576,43,FALSE),"")), "")</f>
        <v/>
      </c>
      <c r="BE78" s="239" t="str">
        <f>IF($A78&lt;&gt;"",IF(IFERROR(VLOOKUP($A78,'5. Company (current_at exit)'!$1:$1048576,44,FALSE),"")="","",IFERROR(VLOOKUP($A78,'5. Company (current_at exit)'!$1:$1048576,44,FALSE),"")), "")</f>
        <v/>
      </c>
      <c r="BF78" s="239" t="str">
        <f>IF($A78&lt;&gt;"",IF(IFERROR(VLOOKUP($A78,'5. Company (current_at exit)'!$1:$1048576,45,FALSE),"")="","",IFERROR(VLOOKUP($A78,'5. Company (current_at exit)'!$1:$1048576,45,FALSE),"")), "")</f>
        <v/>
      </c>
      <c r="BG78" s="239" t="str">
        <f>IF($A78&lt;&gt;"",IF(IFERROR(VLOOKUP($A78,'5. Company (current_at exit)'!$1:$1048576,46,FALSE),"")="","",IFERROR(VLOOKUP($A78,'5. Company (current_at exit)'!$1:$1048576,46,FALSE),"")), "")</f>
        <v/>
      </c>
      <c r="BH78" s="239" t="str">
        <f>IF($A78&lt;&gt;"",IF(IFERROR(VLOOKUP($A78,'5. Company (current_at exit)'!$1:$1048576,47,FALSE),"")="","",IFERROR(VLOOKUP($A78,'5. Company (current_at exit)'!$1:$1048576,47,FALSE),"")), "")</f>
        <v/>
      </c>
      <c r="BI78" s="239" t="str">
        <f>IF($A78&lt;&gt;"",IF(IFERROR(VLOOKUP($A78,'5. Company (current_at exit)'!$1:$1048576,48,FALSE),"")="","",IFERROR(VLOOKUP($A78,'5. Company (current_at exit)'!$1:$1048576,48,FALSE),"")), "")</f>
        <v/>
      </c>
      <c r="BJ78" s="360" t="str">
        <f>IF($A78&lt;&gt;"",IF(IFERROR(VLOOKUP($A78,'5. Company (current_at exit)'!$1:$1048576,49,FALSE),"")="","",IFERROR(VLOOKUP($A78,'5. Company (current_at exit)'!$1:$1048576,49,FALSE),"")), "")</f>
        <v/>
      </c>
      <c r="BK78" s="76" t="str">
        <f>IF($A78&lt;&gt;"",IF(IFERROR(VLOOKUP($A78,'5. Company (current_at exit)'!$1:$1048576,50,FALSE),"")="","Mandatory: Tab 5",IFERROR(VLOOKUP($A78,'5. Company (current_at exit)'!$1:$1048576,50,FALSE),"")), "")</f>
        <v/>
      </c>
      <c r="BL78" s="483" t="str">
        <f>IF($A78&lt;&gt;"",IF(IFERROR(VLOOKUP($A78,'5. Company (current_at exit)'!$1:$1048576,51,FALSE),"")="","Mandatory: Tab 5",IFERROR(VLOOKUP($A78,'5. Company (current_at exit)'!$1:$1048576,51,FALSE),"")), "")</f>
        <v/>
      </c>
      <c r="BM78" s="483" t="str">
        <f>IF($A78&lt;&gt;"",IF(IFERROR(VLOOKUP($A78,'5. Company (current_at exit)'!$1:$1048576,52,FALSE),"")="","Mandatory: Tab 5",IFERROR(VLOOKUP($A78,'5. Company (current_at exit)'!$1:$1048576,52,FALSE),"")), "")</f>
        <v/>
      </c>
      <c r="BN78" s="483" t="str">
        <f>IF($A78&lt;&gt;"",IF(IFERROR(VLOOKUP($A78,'5. Company (current_at exit)'!$1:$1048576,53,FALSE),"")="","Mandatory: Tab 5",IFERROR(VLOOKUP($A78,'5. Company (current_at exit)'!$1:$1048576,53,FALSE),"")), "")</f>
        <v/>
      </c>
      <c r="BO78" s="360" t="str">
        <f>IF($A78&lt;&gt;"",IF(IFERROR(VLOOKUP($A78,'5. Company (current_at exit)'!$1:$1048576,54,FALSE),"")="","",IFERROR(VLOOKUP($A78,'5. Company (current_at exit)'!$1:$1048576,54,FALSE),"")), "")</f>
        <v/>
      </c>
      <c r="BP78" s="17" t="str">
        <f>IF($A78&lt;&gt;"",IF(IFERROR(VLOOKUP($A78, '4. Company (at entry)'!$1:$1048576,3,FALSE),"")="","Mandatory: Tab 4",IFERROR(VLOOKUP($A78, '4. Company (at entry)'!$1:$1048576,3,FALSE),"")), "")</f>
        <v/>
      </c>
      <c r="BQ78" s="17" t="str">
        <f>IF($A78&lt;&gt;"",IF(IFERROR(VLOOKUP($A78, '4. Company (at entry)'!$1:$1048576,4,FALSE),"")="","Mandatory: Tab 4",IFERROR(VLOOKUP($A78, '4. Company (at entry)'!$1:$1048576,4,FALSE),"")), "")</f>
        <v/>
      </c>
      <c r="BR78" s="17" t="str">
        <f>IF($A78&lt;&gt;"",IF(IFERROR(VLOOKUP($A78, '4. Company (at entry)'!$1:$1048576,5,FALSE),"")="","Mandatory: Tab 4",IFERROR(VLOOKUP($A78, '4. Company (at entry)'!$1:$1048576,5,FALSE),"")), "")</f>
        <v/>
      </c>
      <c r="BS78" s="17" t="str">
        <f>IF($A78&lt;&gt;"",IF(IFERROR(VLOOKUP($A78, '4. Company (at entry)'!$1:$1048576,6,FALSE),"")="","Mandatory: Tab 4",IFERROR(VLOOKUP($A78, '4. Company (at entry)'!$1:$1048576,6,FALSE),"")), "")</f>
        <v/>
      </c>
      <c r="BT78" s="17" t="str">
        <f>IF($A78&lt;&gt;"",IF(IFERROR(VLOOKUP($A78, '4. Company (at entry)'!$1:$1048576,7,FALSE),"")="","Mandatory: Tab 4",IFERROR(VLOOKUP($A78, '4. Company (at entry)'!$1:$1048576,7,FALSE),"")), "")</f>
        <v/>
      </c>
      <c r="BU78" s="17" t="str">
        <f>IF($A78&lt;&gt;"",IF(IFERROR(VLOOKUP($A78, '4. Company (at entry)'!$1:$1048576,8,FALSE),"")="","Mandatory: Tab 4",IFERROR(VLOOKUP($A78, '4. Company (at entry)'!$1:$1048576,8,FALSE),"")), "")</f>
        <v/>
      </c>
      <c r="BV78" s="17" t="str">
        <f>IF($A78&lt;&gt;"",IF(IFERROR(VLOOKUP($A78, '4. Company (at entry)'!$1:$1048576,9,FALSE),"")="","Mandatory: Tab 4",IFERROR(VLOOKUP($A78, '4. Company (at entry)'!$1:$1048576,9,FALSE),"")), "")</f>
        <v/>
      </c>
      <c r="BW78" s="17" t="str">
        <f>IF($A78&lt;&gt;"",IF(IFERROR(VLOOKUP($A78, '4. Company (at entry)'!$1:$1048576,10,FALSE),"")="","",IFERROR(VLOOKUP($A78, '4. Company (at entry)'!$1:$1048576,10,FALSE),"")), "")</f>
        <v/>
      </c>
      <c r="BX78" s="208" t="str">
        <f>IF($A78&lt;&gt;"",IF(IFERROR(VLOOKUP($A78, '4. Company (at entry)'!$1:$1048576,11,FALSE),"")="","",IFERROR(VLOOKUP($A78, '4. Company (at entry)'!$1:$1048576,11,FALSE),"")), "")</f>
        <v/>
      </c>
      <c r="BY78" s="17" t="str">
        <f>IF($A78&lt;&gt;"",IF(IFERROR(VLOOKUP($A78, '4. Company (at entry)'!$1:$1048576,12,FALSE),"")="","",IFERROR(VLOOKUP($A78, '4. Company (at entry)'!$1:$1048576,12,FALSE),"")), "")</f>
        <v/>
      </c>
      <c r="BZ78" s="360" t="str">
        <f>IF($A78&lt;&gt;"",IF(IFERROR(VLOOKUP($A78, '4. Company (at entry)'!$1:$1048576,13,FALSE),"")="","",IFERROR(VLOOKUP($A78, '4. Company (at entry)'!$1:$1048576,13,FALSE),"")), "")</f>
        <v/>
      </c>
      <c r="CA78" s="17" t="str">
        <f>IF($A78&lt;&gt;"",IF(IFERROR('7. Position (current_at exit)'!F78,"")="", "Mandatory: Tab 7",IFERROR('7. Position (current_at exit)'!F78,"")),"")</f>
        <v/>
      </c>
      <c r="CB78" s="17" t="str">
        <f>IF($D78&lt;&gt;"Pending, Subsequently Closed",IF($A78&lt;&gt;"",IF(IFERROR('7. Position (current_at exit)'!G78,"")="", "Mandatory: Tab 7",IFERROR('7. Position (current_at exit)'!G78,"")),""), IF($A78&lt;&gt;"",IF(IFERROR('7. Position (current_at exit)'!G78,"")="", "",IFERROR('7. Position (current_at exit)'!G78,"")),""))</f>
        <v/>
      </c>
      <c r="CC78" s="17" t="str">
        <f>IF($D78&lt;&gt;"Pending, Subsequently Closed",IF($A78&lt;&gt;"",IF(IFERROR('7. Position (current_at exit)'!H78,"")="", "Mandatory: Tab 7",IFERROR('7. Position (current_at exit)'!H78,"")),""), IF($A78&lt;&gt;"",IF(IFERROR('7. Position (current_at exit)'!H78,"")="", "",IFERROR('7. Position (current_at exit)'!H78,"")),""))</f>
        <v/>
      </c>
      <c r="CD78" s="17" t="str">
        <f>IF($D78&lt;&gt;"Pending, Subsequently Closed",IF($A78&lt;&gt;"",IF(IFERROR('7. Position (current_at exit)'!I78,"")="", "Mandatory: Tab 7",IFERROR('7. Position (current_at exit)'!I78,"")),""), IF($A78&lt;&gt;"",IF(IFERROR('7. Position (current_at exit)'!I78,"")="", "",IFERROR('7. Position (current_at exit)'!I78,"")),""))</f>
        <v/>
      </c>
      <c r="CE78" s="17" t="str">
        <f>IF($D78&lt;&gt;"Pending, Subsequently Closed",IF($A78&lt;&gt;"",IF(IFERROR('7. Position (current_at exit)'!J78,"")="", "Mandatory: Tab 7",IFERROR('7. Position (current_at exit)'!J78,"")),""), IF($A78&lt;&gt;"",IF(IFERROR('7. Position (current_at exit)'!J78,"")="", "",IFERROR('7. Position (current_at exit)'!J78,"")),""))</f>
        <v/>
      </c>
      <c r="CF78" s="208" t="str">
        <f>IF($D78&lt;&gt;"Pending, Subsequently Closed",IF($A78&lt;&gt;"",IF(IFERROR('7. Position (current_at exit)'!K78,"")="", "Mandatory: Tab 7",IFERROR('7. Position (current_at exit)'!K78,"")),""), IF($A78&lt;&gt;"",IF(IFERROR('7. Position (current_at exit)'!K78,"")="", "",IFERROR('7. Position (current_at exit)'!K78,"")),""))</f>
        <v/>
      </c>
      <c r="CG78" s="186" t="str">
        <f>IF($D78&lt;&gt;"Pending, Subsequently Closed",IF($A78&lt;&gt;"",IF(IFERROR('7. Position (current_at exit)'!L78,"")="", "Mandatory: Tab 7",IFERROR('7. Position (current_at exit)'!L78,"")),""), IF($A78&lt;&gt;"",IF(IFERROR('7. Position (current_at exit)'!L78,"")="", "",IFERROR('7. Position (current_at exit)'!L78,"")),""))</f>
        <v/>
      </c>
      <c r="CH78" s="186" t="str">
        <f>IF($D78&lt;&gt;"Pending, Subsequently Closed",IF($A78&lt;&gt;"",IF(IFERROR('7. Position (current_at exit)'!M78,"")="", "Mandatory: Tab 7",IFERROR('7. Position (current_at exit)'!M78,"")),""), IF($A78&lt;&gt;"",IF(IFERROR('7. Position (current_at exit)'!M78,"")="", "",IFERROR('7. Position (current_at exit)'!M78,"")),""))</f>
        <v/>
      </c>
      <c r="CI78" s="186" t="str">
        <f>IF($D78&lt;&gt;"Pending, Subsequently Closed",IF($A78&lt;&gt;"",IF(IFERROR('7. Position (current_at exit)'!N78,"")="", "Mandatory: Tab 7",IFERROR('7. Position (current_at exit)'!N78,"")),""), IF($A78&lt;&gt;"",IF(IFERROR('7. Position (current_at exit)'!N78,"")="", "",IFERROR('7. Position (current_at exit)'!N78,"")),""))</f>
        <v/>
      </c>
      <c r="CJ78" s="408" t="str">
        <f>IF($D78&lt;&gt;"Pending, Subsequently Closed",IF($A78&lt;&gt;"",IF(IFERROR('7. Position (current_at exit)'!O78,"")="", "Mandatory: Tab 7",IFERROR('7. Position (current_at exit)'!O78,"")),""), IF($A78&lt;&gt;"",IF(IFERROR('7. Position (current_at exit)'!O78,"")="", "",IFERROR('7. Position (current_at exit)'!O78,"")),""))</f>
        <v/>
      </c>
      <c r="CK78" s="408" t="str">
        <f>IF($D78&lt;&gt;"Pending, Subsequently Closed",IF($A78&lt;&gt;"",IF(IFERROR('7. Position (current_at exit)'!P78,"")="", "Mandatory: Tab 7",IFERROR('7. Position (current_at exit)'!P78,"")),""), IF($A78&lt;&gt;"",IF(IFERROR('7. Position (current_at exit)'!P78,"")="", "",IFERROR('7. Position (current_at exit)'!P78,"")),""))</f>
        <v/>
      </c>
      <c r="CL78" s="360" t="str">
        <f>IF($A78&lt;&gt;"",IF(IFERROR('7. Position (current_at exit)'!Q78,"")="", "",IFERROR('7. Position (current_at exit)'!Q78,"")),"")</f>
        <v/>
      </c>
      <c r="CM78" s="18" t="str">
        <f>IF($F78&lt;&gt;"Debt",IF($A78&lt;&gt;"",IF(IFERROR('7. Position (current_at exit)'!R78,"")="", "Mandatory: Tab 7",IFERROR('7. Position (current_at exit)'!R78,"")),""), IF($A78&lt;&gt;"",IF(IFERROR('7. Position (current_at exit)'!R78,"")="", "",IFERROR('7. Position (current_at exit)'!R78,"")),""))</f>
        <v/>
      </c>
      <c r="CN78" s="18" t="str">
        <f>IF($F78&lt;&gt;"Debt",IF($A78&lt;&gt;"",IF(IFERROR('7. Position (current_at exit)'!S78,"")="", "Mandatory: Tab 7",IFERROR('7. Position (current_at exit)'!S78,"")),""), IF($A78&lt;&gt;"",IF(IFERROR('7. Position (current_at exit)'!S78,"")="", "",IFERROR('7. Position (current_at exit)'!S78,"")),""))</f>
        <v/>
      </c>
      <c r="CO78" s="17" t="str">
        <f>IF($F78&lt;&gt;"Debt",IF($A78&lt;&gt;"",IF(IFERROR('7. Position (current_at exit)'!T78,"")="", "Mandatory: Tab 7",IFERROR('7. Position (current_at exit)'!T78,"")),""), IF($A78&lt;&gt;"",IF(IFERROR('7. Position (current_at exit)'!T78,"")="", "",IFERROR('7. Position (current_at exit)'!T78,"")),""))</f>
        <v/>
      </c>
      <c r="CP78" s="17" t="str">
        <f>IF($A78&lt;&gt;"",IF(IFERROR('7. Position (current_at exit)'!U78,"")="", "Mandatory: Tab 7",IFERROR('7. Position (current_at exit)'!U78,"")),"")</f>
        <v/>
      </c>
      <c r="CQ78" s="17" t="str">
        <f>IF($F78&lt;&gt;"Debt",IF($A78&lt;&gt;"",IF(IFERROR('7. Position (current_at exit)'!V78,"")="", "Mandatory: Tab 7",IFERROR('7. Position (current_at exit)'!V78,"")),""), IF($A78&lt;&gt;"",IF(IFERROR('7. Position (current_at exit)'!V78,"")="", "",IFERROR('7. Position (current_at exit)'!V78,"")),""))</f>
        <v/>
      </c>
      <c r="CR78" s="16" t="str">
        <f>IF($F78&lt;&gt;"Debt",IF($A78&lt;&gt;"",IF(IFERROR('7. Position (current_at exit)'!W78,"")="", "",IFERROR('7. Position (current_at exit)'!W78,"")),""), IF($A78&lt;&gt;"",IF(IFERROR('7. Position (current_at exit)'!W78,"")="", "",IFERROR('7. Position (current_at exit)'!W78,"")),""))</f>
        <v/>
      </c>
      <c r="CS78" s="80" t="str">
        <f>IF($A78&lt;&gt;"",IF(IFERROR('7. Position (current_at exit)'!X78,"")="", "",IFERROR('7. Position (current_at exit)'!X78,"")),"")</f>
        <v/>
      </c>
      <c r="CT78" s="360" t="str">
        <f>IF($A78&lt;&gt;"",IF(IFERROR('7. Position (current_at exit)'!Y78,"")="", "",IFERROR('7. Position (current_at exit)'!Y78,"")),"")</f>
        <v/>
      </c>
      <c r="CU78" s="159" t="str">
        <f>IF(OR($D78="Fully Exited, No Escrow", $D78="Fully Exited, Escrow Pending", $D78="Fully Exited, Subsequently Closed"), IF($A78&lt;&gt;"",IF(IFERROR('7. Position (current_at exit)'!Z78,"")="", "Mandatory: Tab 7",IFERROR('7. Position (current_at exit)'!Z78,"")),""), IF($A78&lt;&gt;"",IF(IFERROR('7. Position (current_at exit)'!Z78,"")="", "",IFERROR('7. Position (current_at exit)'!Z78,"")),""))</f>
        <v/>
      </c>
      <c r="CV78" s="159" t="str">
        <f>IF(OR($D78="Fully Exited, No Escrow", $D78="Fully Exited, Escrow Pending", $D78="Fully Exited, Subsequently Closed"), IF($A78&lt;&gt;"",IF(IFERROR('7. Position (current_at exit)'!AA78,"")="", "Mandatory: Tab 7",IFERROR('7. Position (current_at exit)'!AA78,"")),""), IF($A78&lt;&gt;"",IF(IFERROR('7. Position (current_at exit)'!AA78,"")="", "",IFERROR('7. Position (current_at exit)'!AA78,"")),""))</f>
        <v/>
      </c>
      <c r="CW78" s="16" t="str">
        <f>IF($D78="Fully Exited",IF($A78&lt;&gt;"",IF(IFERROR('7. Position (current_at exit)'!AB78,"")="", "",IFERROR('7. Position (current_at exit)'!AB78,"")),""), IF($A78&lt;&gt;"",IF(IFERROR('7. Position (current_at exit)'!AB78,"")="", "",IFERROR('7. Position (current_at exit)'!AB78,"")),""))</f>
        <v/>
      </c>
      <c r="CX78" s="360" t="str">
        <f>IF($A78&lt;&gt;"",IF(IFERROR('7. Position (current_at exit)'!AC78,"")="", "",IFERROR('7. Position (current_at exit)'!AC78,"")),"")</f>
        <v/>
      </c>
      <c r="CY78" s="16" t="str">
        <f>IF($D78&lt;&gt;"Pending, Subsequently Closed",IF($A78&lt;&gt;"",IF(IFERROR('7. Position (current_at exit)'!AD78,"")="", "Mandatory: Tab 7",IFERROR('7. Position (current_at exit)'!AD78,"")),""), IF($A78&lt;&gt;"",IF(IFERROR('7. Position (current_at exit)'!AD78,"")="", "",IFERROR('7. Position (current_at exit)'!AD78,"")),""))</f>
        <v/>
      </c>
      <c r="CZ78" s="187" t="str">
        <f>IF($A78&lt;&gt;"",IF(IFERROR('7. Position (current_at exit)'!AE78,"")="", "",IFERROR('7. Position (current_at exit)'!AE78,"")),"")</f>
        <v/>
      </c>
      <c r="DA78" s="76" t="str">
        <f>IF($A78&lt;&gt;"",IF(IFERROR('7. Position (current_at exit)'!AF78,"")="", "",IFERROR('7. Position (current_at exit)'!AF78,"")),"")</f>
        <v/>
      </c>
      <c r="DB78" s="239" t="str">
        <f>IF($A78&lt;&gt;"",IF(IFERROR('7. Position (current_at exit)'!AG78,"")="", "",IFERROR('7. Position (current_at exit)'!AG78,"")),"")</f>
        <v/>
      </c>
      <c r="DC78" s="165" t="str">
        <f>IF($A78&lt;&gt;"",IF(IFERROR('7. Position (current_at exit)'!AH78,"")="", "",IFERROR('7. Position (current_at exit)'!AH78,"")),"")</f>
        <v/>
      </c>
      <c r="DD78" s="165" t="str">
        <f>IF($A78&lt;&gt;"",IF(IFERROR('7. Position (current_at exit)'!AI78,"")="", "",IFERROR('7. Position (current_at exit)'!AI78,"")),"")</f>
        <v/>
      </c>
      <c r="DE78" s="360" t="str">
        <f>IF($A78&lt;&gt;"",IF(IFERROR('7. Position (current_at exit)'!AJ78,"")="", "",IFERROR('7. Position (current_at exit)'!AJ78,"")),"")</f>
        <v/>
      </c>
      <c r="DF78" s="16" t="str">
        <f>IF($A78&lt;&gt;"",IF(IFERROR('7. Position (current_at exit)'!AK78,"")="", "",IFERROR('7. Position (current_at exit)'!AK78,"")),"")</f>
        <v/>
      </c>
      <c r="DG78" s="187" t="str">
        <f>IF($A78&lt;&gt;"",IF(IFERROR('7. Position (current_at exit)'!AL78,"")="", "",IFERROR('7. Position (current_at exit)'!AL78,"")),"")</f>
        <v/>
      </c>
      <c r="DH78" s="76" t="str">
        <f>IF($A78&lt;&gt;"",IF(IFERROR('7. Position (current_at exit)'!AM78,"")="", "",IFERROR('7. Position (current_at exit)'!AM78,"")),"")</f>
        <v/>
      </c>
      <c r="DI78" s="239" t="str">
        <f>IF($A78&lt;&gt;"",IF(IFERROR('7. Position (current_at exit)'!AN78,"")="", "",IFERROR('7. Position (current_at exit)'!AN78,"")),"")</f>
        <v/>
      </c>
      <c r="DJ78" s="165" t="str">
        <f>IF($A78&lt;&gt;"",IF(IFERROR('7. Position (current_at exit)'!AO78,"")="", "",IFERROR('7. Position (current_at exit)'!AO78,"")),"")</f>
        <v/>
      </c>
      <c r="DK78" s="165" t="str">
        <f>IF($A78&lt;&gt;"",IF(IFERROR('7. Position (current_at exit)'!AP78,"")="", "",IFERROR('7. Position (current_at exit)'!AP78,"")),"")</f>
        <v/>
      </c>
      <c r="DL78" s="360" t="str">
        <f>IF($A78&lt;&gt;"",IF(IFERROR('7. Position (current_at exit)'!AQ78,"")="", "",IFERROR('7. Position (current_at exit)'!AQ78,"")),"")</f>
        <v/>
      </c>
      <c r="DM78" s="17" t="str">
        <f>IF(OR($F78="Equity - Publicly Traded", $F78="Equity - Private"), IF($A78&lt;&gt;"",IF(IFERROR('6. Position (at entry)'!N78,"")="", "Mandatory: Tab 6",IFERROR('6. Position (at entry)'!N78,"")),""), IF($A78&lt;&gt;"",IF(IFERROR('6. Position (at entry)'!N78,"")="", "",IFERROR('6. Position (at entry)'!N78,"")),""))</f>
        <v/>
      </c>
      <c r="DN78" s="17" t="str">
        <f>IF(OR($F78="Equity - Publicly Traded", $F78="Equity - Private"), IF($A78&lt;&gt;"",IF(IFERROR('6. Position (at entry)'!O78,"")="", "Mandatory: Tab 6",IFERROR('6. Position (at entry)'!O78,"")),""), IF($A78&lt;&gt;"",IF(IFERROR('6. Position (at entry)'!O78,"")="", "",IFERROR('6. Position (at entry)'!O78,"")),""))</f>
        <v/>
      </c>
      <c r="DO78" s="17" t="str">
        <f>IF(OR($F78="Equity - Publicly Traded", $F78="Equity - Private"), IF($A78&lt;&gt;"",IF(IFERROR('6. Position (at entry)'!P78,"")="", "Mandatory: Tab 6",IFERROR('6. Position (at entry)'!P78,"")),""), IF($A78&lt;&gt;"",IF(IFERROR('6. Position (at entry)'!P78,"")="", "",IFERROR('6. Position (at entry)'!P78,"")),""))</f>
        <v/>
      </c>
      <c r="DP78" s="17" t="str">
        <f>IF(OR($F78="Equity - Publicly Traded", $F78="Equity - Private"), IF($A78&lt;&gt;"",IF(IFERROR('6. Position (at entry)'!Q78,"")="", "Mandatory: Tab 6",IFERROR('6. Position (at entry)'!Q78,"")),""), IF($A78&lt;&gt;"",IF(IFERROR('6. Position (at entry)'!Q78,"")="", "",IFERROR('6. Position (at entry)'!Q78,"")),""))</f>
        <v/>
      </c>
      <c r="DQ78" s="18" t="str">
        <f>IF(OR($F78="Equity - Publicly Traded", $F78="Equity - Private"), IF($A78&lt;&gt;"",IF(IFERROR('6. Position (at entry)'!R78,"")="", "Mandatory: Tab 6",IFERROR('6. Position (at entry)'!R78,"")),""), IF($A78&lt;&gt;"",IF(IFERROR('6. Position (at entry)'!R78,"")="", "",IFERROR('6. Position (at entry)'!R78,"")),""))</f>
        <v/>
      </c>
      <c r="DR78" s="18" t="str">
        <f>IF(OR($F78="Equity - Publicly Traded", $F78="Equity - Private"), IF($A78&lt;&gt;"",IF(IFERROR('6. Position (at entry)'!S78,"")="", "Mandatory: Tab 6",IFERROR('6. Position (at entry)'!S78,"")),""), IF($A78&lt;&gt;"",IF(IFERROR('6. Position (at entry)'!S78,"")="", "",IFERROR('6. Position (at entry)'!S78,"")),""))</f>
        <v/>
      </c>
      <c r="DS78" s="17" t="str">
        <f>IF(OR($F78="Equity - Publicly Traded", $F78="Equity - Private"), IF($A78&lt;&gt;"",IF(IFERROR('6. Position (at entry)'!T78,"")="", "Mandatory: Tab 6",IFERROR('6. Position (at entry)'!T78,"")),""), IF($A78&lt;&gt;"",IF(IFERROR('6. Position (at entry)'!T78,"")="", "",IFERROR('6. Position (at entry)'!T78,"")),""))</f>
        <v/>
      </c>
      <c r="DT78" s="16" t="str">
        <f>IF(OR($F78="Equity - Publicly Traded", $F78="Equity - Private"), IF($A78&lt;&gt;"",IF(IFERROR('6. Position (at entry)'!U78,"")="", "Mandatory: Tab 6",IFERROR('6. Position (at entry)'!U78,"")),""), IF($A78&lt;&gt;"",IF(IFERROR('6. Position (at entry)'!U78,"")="", "",IFERROR('6. Position (at entry)'!U78,"")),""))</f>
        <v/>
      </c>
      <c r="DU78" s="16" t="str">
        <f>IF(OR($F78="Equity - Publicly Traded", $F78="Equity - Private"), IF($A78&lt;&gt;"",IF(IFERROR('6. Position (at entry)'!V78,"")="", "",IFERROR('6. Position (at entry)'!V78,"")),""), IF($A78&lt;&gt;"",IF(IFERROR('6. Position (at entry)'!V78,"")="", "",IFERROR('6. Position (at entry)'!V78,"")),""))</f>
        <v/>
      </c>
      <c r="DV78" s="239" t="str">
        <f>IF(OR($F78="Equity - Publicly Traded", $F78="Equity - Private"), IF($A78&lt;&gt;"",IF(IFERROR('6. Position (at entry)'!W78,"")="", "",IFERROR('6. Position (at entry)'!W78,"")),""), IF($A78&lt;&gt;"",IF(IFERROR('6. Position (at entry)'!W78,"")="", "",IFERROR('6. Position (at entry)'!W78,"")),""))</f>
        <v/>
      </c>
      <c r="DW78" s="239" t="str">
        <f>IF(OR($F78="Equity - Publicly Traded", $F78="Equity - Private"), IF($A78&lt;&gt;"",IF(IFERROR('6. Position (at entry)'!X78,"")="", "",IFERROR('6. Position (at entry)'!X78,"")),""), IF($A78&lt;&gt;"",IF(IFERROR('6. Position (at entry)'!X78,"")="", "",IFERROR('6. Position (at entry)'!X78,"")),""))</f>
        <v/>
      </c>
      <c r="DX78" s="239" t="str">
        <f>IF(OR($F78="Equity - Publicly Traded", $F78="Equity - Private"), IF($A78&lt;&gt;"",IF(IFERROR('6. Position (at entry)'!Y78,"")="", "",IFERROR('6. Position (at entry)'!Y78,"")),""), IF($A78&lt;&gt;"",IF(IFERROR('6. Position (at entry)'!Y78,"")="", "",IFERROR('6. Position (at entry)'!Y78,"")),""))</f>
        <v/>
      </c>
      <c r="DY78" s="360" t="str">
        <f>IF($A78&lt;&gt;"",IF(IFERROR('6. Position (at entry)'!Z78,"")="", "",IFERROR('6. Position (at entry)'!Z78,"")),"")</f>
        <v/>
      </c>
      <c r="DZ78" s="76" t="str">
        <f>IF($A78&lt;&gt;"",IF(IFERROR('6. Position (at entry)'!AA78,"")="", "",IFERROR('6. Position (at entry)'!AA78,"")),"")</f>
        <v/>
      </c>
      <c r="EA78" s="76" t="str">
        <f>IF($A78&lt;&gt;"",IF(IFERROR('6. Position (at entry)'!AB78,"")="", "",IFERROR('6. Position (at entry)'!AB78,"")),"")</f>
        <v/>
      </c>
      <c r="EB78" s="78" t="str">
        <f>IF($A78&lt;&gt;"",IF(IFERROR('6. Position (at entry)'!AC78,"")="", "",IFERROR('6. Position (at entry)'!AC78,"")),"")</f>
        <v/>
      </c>
      <c r="EC78" s="78" t="str">
        <f>IF($A78&lt;&gt;"",IF(IFERROR('6. Position (at entry)'!AD78,"")="", "",IFERROR('6. Position (at entry)'!AD78,"")),"")</f>
        <v/>
      </c>
      <c r="ED78" s="226" t="str">
        <f>IF($A78&lt;&gt;"",IF(IFERROR('6. Position (at entry)'!AE78,"")="", "",IFERROR('6. Position (at entry)'!AE78,"")),"")</f>
        <v/>
      </c>
      <c r="EE78" s="80" t="str">
        <f>IF($A78&lt;&gt;"",IF(IFERROR('6. Position (at entry)'!AF78,"")="", "",IFERROR('6. Position (at entry)'!AF78,"")),"")</f>
        <v/>
      </c>
      <c r="EF78" s="80" t="str">
        <f>IF($A78&lt;&gt;"",IF(IFERROR('6. Position (at entry)'!AG78,"")="", "",IFERROR('6. Position (at entry)'!AG78,"")),"")</f>
        <v/>
      </c>
      <c r="EG78" s="80" t="str">
        <f>IF($A78&lt;&gt;"",IF(IFERROR('6. Position (at entry)'!AH78,"")="", "",IFERROR('6. Position (at entry)'!AH78,"")),"")</f>
        <v/>
      </c>
      <c r="EH78" s="360" t="str">
        <f>IF($A78&lt;&gt;"",IF(IFERROR('6. Position (at entry)'!AI78,"")="", "",IFERROR('6. Position (at entry)'!AI78,"")),"")</f>
        <v/>
      </c>
    </row>
    <row r="79" spans="1:138" ht="15" customHeight="1" x14ac:dyDescent="0.2">
      <c r="A79" s="16" t="str">
        <f>IF(ISBLANK('6. Position (at entry)'!A79), "", '6. Position (at entry)'!A79)</f>
        <v/>
      </c>
      <c r="B79" s="347" t="str">
        <f>IF($A79&lt;&gt;"",IF(IFERROR('6. Position (at entry)'!B79,"")="", "Mandatory: Tab 6",IFERROR('6. Position (at entry)'!B79,"")),"")</f>
        <v/>
      </c>
      <c r="C79" s="16" t="str">
        <f>IF($A79&lt;&gt;"",IF(IFERROR(VLOOKUP($A79, '4. Company (at entry)'!$1:$1048576,2,FALSE),"")="","Mandatory: Tab 4",IFERROR(VLOOKUP($A79, '4. Company (at entry)'!$1:$1048576,2,FALSE),"")), "")</f>
        <v/>
      </c>
      <c r="D79" s="16" t="str">
        <f>IF($A79&lt;&gt;"",IF(IFERROR('7. Position (current_at exit)'!D79,"")="", "Mandatory: Tab 7",IFERROR('7. Position (current_at exit)'!D79,"")),"")</f>
        <v/>
      </c>
      <c r="E79" s="16" t="str">
        <f>IF($A79&lt;&gt;"",IF(IFERROR('7. Position (current_at exit)'!E79,"")="", "Mandatory: Tab 7",IFERROR('7. Position (current_at exit)'!E79,"")),"")</f>
        <v/>
      </c>
      <c r="F79" s="16" t="str">
        <f>IF($A79&lt;&gt;"",IF(IFERROR('6. Position (at entry)'!D79,"")="", "Mandatory: Tab 6",IFERROR('6. Position (at entry)'!D79,"")),"")</f>
        <v/>
      </c>
      <c r="G79" s="16" t="str">
        <f>IF($A79&lt;&gt;"",IF(IFERROR('6. Position (at entry)'!E79,"")="", "Mandatory: Tab 6",IFERROR('6. Position (at entry)'!E79,"")),"")</f>
        <v/>
      </c>
      <c r="H79" s="16" t="str">
        <f>IF($A79&lt;&gt;"",IF(IFERROR('6. Position (at entry)'!F79,"")="", "Mandatory: Tab 6",IFERROR('6. Position (at entry)'!F79,"")),"")</f>
        <v/>
      </c>
      <c r="I79" s="16" t="str">
        <f>IF($A79&lt;&gt;"",IF(IFERROR('6. Position (at entry)'!G79,"")="", "Mandatory: Tab 6",IFERROR('6. Position (at entry)'!G79,"")),"")</f>
        <v/>
      </c>
      <c r="J79" s="16" t="str">
        <f>IF($A79&lt;&gt;"",IF(IFERROR('6. Position (at entry)'!H79,"")="", "Mandatory: Tab 6",IFERROR('6. Position (at entry)'!H79,"")),"")</f>
        <v/>
      </c>
      <c r="K79" s="159" t="str">
        <f>IF($A79&lt;&gt;"",IF(IFERROR('6. Position (at entry)'!I79,"")="", "Mandatory: Tab 6",IFERROR('6. Position (at entry)'!I79,"")),"")</f>
        <v/>
      </c>
      <c r="L79" s="16" t="str">
        <f>IF($A79&lt;&gt;"",IF(IFERROR('6. Position (at entry)'!J79,"")="", "Mandatory: Tab 6",IFERROR('6. Position (at entry)'!J79,"")),"")</f>
        <v/>
      </c>
      <c r="M79" s="16" t="str">
        <f>IF($A79&lt;&gt;"",IF(IFERROR('6. Position (at entry)'!K79,"")="", "Mandatory: Tab 6",IFERROR('6. Position (at entry)'!K79,"")),"")</f>
        <v/>
      </c>
      <c r="N79" s="16" t="str">
        <f>IF($A79&lt;&gt;"",IF(IFERROR('6. Position (at entry)'!L79,"")="", "",IFERROR('6. Position (at entry)'!L79,"")),"")</f>
        <v/>
      </c>
      <c r="O79" s="360" t="str">
        <f>IF($A79&lt;&gt;"",IF(IFERROR('6. Position (at entry)'!M79,"")="", "",IFERROR('6. Position (at entry)'!M79,"")),"")</f>
        <v/>
      </c>
      <c r="P79" s="16" t="str">
        <f>IF($A79&lt;&gt;"",IF(IFERROR(VLOOKUP($A79,'5. Company (current_at exit)'!$1:$1048576,3,FALSE),"")="","",IFERROR(VLOOKUP($A79,'5. Company (current_at exit)'!$1:$1048576,3,FALSE),"")), "")</f>
        <v/>
      </c>
      <c r="Q79" s="16" t="str">
        <f>IF($A79&lt;&gt;"",IF(IFERROR(VLOOKUP($A79,'5. Company (current_at exit)'!$1:$1048576,4,FALSE),"")="","",IFERROR(VLOOKUP($A79,'5. Company (current_at exit)'!$1:$1048576,4,FALSE),"")), "")</f>
        <v/>
      </c>
      <c r="R79" s="16" t="str">
        <f>IF($A79&lt;&gt;"",IF(IFERROR(VLOOKUP($A79,'5. Company (current_at exit)'!$1:$1048576,5,FALSE),"")="","",IFERROR(VLOOKUP($A79,'5. Company (current_at exit)'!$1:$1048576,5,FALSE),"")), "")</f>
        <v/>
      </c>
      <c r="S79" s="16" t="str">
        <f>IF($A79&lt;&gt;"",IF(IFERROR(VLOOKUP($A79,'5. Company (current_at exit)'!$1:$1048576,6,FALSE),"")="","",IFERROR(VLOOKUP($A79,'5. Company (current_at exit)'!$1:$1048576,6,FALSE),"")), "")</f>
        <v/>
      </c>
      <c r="T79" s="16" t="str">
        <f>IF($A79&lt;&gt;"",IF(IFERROR(VLOOKUP($A79,'5. Company (current_at exit)'!$1:$1048576,7,FALSE),"")="","Mandatory: Tab 5",IFERROR(VLOOKUP($A79,'5. Company (current_at exit)'!$1:$1048576,7,FALSE),"")), "")</f>
        <v/>
      </c>
      <c r="U79" s="72" t="str">
        <f>IF($A79&lt;&gt;"",IF(IFERROR(VLOOKUP($A79,'5. Company (current_at exit)'!$1:$1048576,8,FALSE),"")="","Mandatory: Tab 5",IFERROR(VLOOKUP($A79,'5. Company (current_at exit)'!$1:$1048576,8,FALSE),"")), "")</f>
        <v/>
      </c>
      <c r="V79" s="16" t="str">
        <f>IF($A79&lt;&gt;"",IF(IFERROR(VLOOKUP($A79,'5. Company (current_at exit)'!$1:$1048576,9,FALSE),"")="","",IFERROR(VLOOKUP($A79,'5. Company (current_at exit)'!$1:$1048576,9,FALSE),"")), "")</f>
        <v/>
      </c>
      <c r="W79" s="16" t="str">
        <f>IF($A79&lt;&gt;"",IF(IFERROR(VLOOKUP($A79,'5. Company (current_at exit)'!$1:$1048576,10,FALSE),"")="","Mandatory: Tab 5",IFERROR(VLOOKUP($A79,'5. Company (current_at exit)'!$1:$1048576,10,FALSE),"")), "")</f>
        <v/>
      </c>
      <c r="X79" s="73" t="str">
        <f>IF($A79&lt;&gt;"",IF(IFERROR(VLOOKUP($A79,'5. Company (current_at exit)'!$1:$1048576,11,FALSE),"")="","Mandatory: Tab 5",IFERROR(VLOOKUP($A79,'5. Company (current_at exit)'!$1:$1048576,11,FALSE),"")), "")</f>
        <v/>
      </c>
      <c r="Y79" s="73" t="str">
        <f>IF($A79&lt;&gt;"",IF(IFERROR(VLOOKUP($A79,'5. Company (current_at exit)'!$1:$1048576,12,FALSE),"")="","",IFERROR(VLOOKUP($A79,'5. Company (current_at exit)'!$1:$1048576,12,FALSE),"")), "")</f>
        <v/>
      </c>
      <c r="Z79" s="73" t="str">
        <f>IF($A79&lt;&gt;"",IF(IFERROR(VLOOKUP($A79,'5. Company (current_at exit)'!$1:$1048576,13,FALSE),"")="","",IFERROR(VLOOKUP($A79,'5. Company (current_at exit)'!$1:$1048576,13,FALSE),"")), "")</f>
        <v/>
      </c>
      <c r="AA79" s="16" t="str">
        <f>IF($A79&lt;&gt;"",IF(IFERROR(VLOOKUP($A79,'5. Company (current_at exit)'!$1:$1048576,14,FALSE),"")="","Mandatory: Tab 5",IFERROR(VLOOKUP($A79,'5. Company (current_at exit)'!$1:$1048576,14,FALSE),"")), "")</f>
        <v/>
      </c>
      <c r="AB79" s="16" t="str">
        <f>IF($A79&lt;&gt;"",IF(IFERROR(VLOOKUP($A79,'5. Company (current_at exit)'!$1:$1048576,15,FALSE),"")="","Mandatory: Tab 5",IFERROR(VLOOKUP($A79,'5. Company (current_at exit)'!$1:$1048576,15,FALSE),"")), "")</f>
        <v/>
      </c>
      <c r="AC79" s="76" t="str">
        <f>IF($A79&lt;&gt;"",IF(IFERROR(VLOOKUP($A79,'5. Company (current_at exit)'!$1:$1048576,16,FALSE),"")="","",IFERROR(VLOOKUP($A79,'5. Company (current_at exit)'!$1:$1048576,16,FALSE),"")), "")</f>
        <v/>
      </c>
      <c r="AD79" s="16" t="str">
        <f>IF($A79&lt;&gt;"",IF(IFERROR(VLOOKUP($A79,'5. Company (current_at exit)'!$1:$1048576,17,FALSE),"")="","",IFERROR(VLOOKUP($A79,'5. Company (current_at exit)'!$1:$1048576,17,FALSE),"")), "")</f>
        <v/>
      </c>
      <c r="AE79" s="401" t="str">
        <f>IF($A79&lt;&gt;"",IF(IFERROR(VLOOKUP($A79,'5. Company (current_at exit)'!$1:$1048576,18,FALSE),"")="","",IFERROR(VLOOKUP($A79,'5. Company (current_at exit)'!$1:$1048576,18,FALSE),"")), "")</f>
        <v/>
      </c>
      <c r="AF79" s="16" t="str">
        <f>IF($A79&lt;&gt;"",IF(IFERROR(VLOOKUP($A79,'5. Company (current_at exit)'!$1:$1048576,19,FALSE),"")="","Mandatory: Tab 5",IFERROR(VLOOKUP($A79,'5. Company (current_at exit)'!$1:$1048576,19,FALSE),"")), "")</f>
        <v/>
      </c>
      <c r="AG79" s="159" t="str">
        <f>IF($AF79="Yes",IF($A79&lt;&gt;"",IF(IFERROR(VLOOKUP($A79,'5. Company (current_at exit)'!$1:$1048576,20,FALSE),"")="","Mandatory: Tab 5",IFERROR(VLOOKUP($A79,'5. Company (current_at exit)'!$1:$1048576,20,FALSE),"")), ""),IF($A79&lt;&gt;"",IF(IFERROR(VLOOKUP($A79,'5. Company (current_at exit)'!$1:$1048576,20,FALSE),"")="","",IFERROR(VLOOKUP($A79,'5. Company (current_at exit)'!$1:$1048576,20,FALSE),"")), ""))</f>
        <v/>
      </c>
      <c r="AH79" s="159" t="str">
        <f>IF($AF79="Yes",IF($A79&lt;&gt;"",IF(IFERROR(VLOOKUP($A79,'5. Company (current_at exit)'!$1:$1048576,21,FALSE),"")="","Mandatory: Tab 5",IFERROR(VLOOKUP($A79,'5. Company (current_at exit)'!$1:$1048576,21,FALSE),"")), ""),IF($A79&lt;&gt;"",IF(IFERROR(VLOOKUP($A79,'5. Company (current_at exit)'!$1:$1048576,21,FALSE),"")="","",IFERROR(VLOOKUP($A79,'5. Company (current_at exit)'!$1:$1048576,21,FALSE),"")), ""))</f>
        <v/>
      </c>
      <c r="AI79" s="69" t="str">
        <f>IF($AF79="Yes",IF($A79&lt;&gt;"",IF(IFERROR(VLOOKUP($A79,'5. Company (current_at exit)'!$1:$1048576,22,FALSE),"")="","Mandatory: Tab 5",IFERROR(VLOOKUP($A79,'5. Company (current_at exit)'!$1:$1048576,22,FALSE),"")), ""),IF($A79&lt;&gt;"",IF(IFERROR(VLOOKUP($A79,'5. Company (current_at exit)'!$1:$1048576,22,FALSE),"")="","",IFERROR(VLOOKUP($A79,'5. Company (current_at exit)'!$1:$1048576,22,FALSE),"")), ""))</f>
        <v/>
      </c>
      <c r="AJ79" s="69" t="str">
        <f>IF($AF79="Yes",IF($A79&lt;&gt;"",IF(IFERROR(VLOOKUP($A79,'5. Company (current_at exit)'!$1:$1048576,23,FALSE),"")="","Mandatory: Tab 5",IFERROR(VLOOKUP($A79,'5. Company (current_at exit)'!$1:$1048576,23,FALSE),"")), ""),IF($A79&lt;&gt;"",IF(IFERROR(VLOOKUP($A79,'5. Company (current_at exit)'!$1:$1048576,23,FALSE),"")="","",IFERROR(VLOOKUP($A79,'5. Company (current_at exit)'!$1:$1048576,23,FALSE),"")), ""))</f>
        <v/>
      </c>
      <c r="AK79" s="159" t="str">
        <f>IF($AF79="Yes",IF($A79&lt;&gt;"",IF(IFERROR(VLOOKUP($A79,'5. Company (current_at exit)'!$1:$1048576,24,FALSE),"")="","",IFERROR(VLOOKUP($A79,'5. Company (current_at exit)'!$1:$1048576,24,FALSE),"")), ""),IF($A79&lt;&gt;"",IF(IFERROR(VLOOKUP($A79,'5. Company (current_at exit)'!$1:$1048576,24,FALSE),"")="","",IFERROR(VLOOKUP($A79,'5. Company (current_at exit)'!$1:$1048576,24,FALSE),"")), ""))</f>
        <v/>
      </c>
      <c r="AL79" s="403" t="str">
        <f>IF($A79&lt;&gt;"",IF(IFERROR(VLOOKUP($A79,'5. Company (current_at exit)'!$1:$1048576,25,FALSE),"")="","",IFERROR(VLOOKUP($A79,'5. Company (current_at exit)'!$1:$1048576,25,FALSE),"")), "")</f>
        <v/>
      </c>
      <c r="AM79" s="17" t="str">
        <f>IF($A79&lt;&gt;"",IF(IFERROR(VLOOKUP($A79,'5. Company (current_at exit)'!$1:$1048576,26,FALSE),"")="","Mandatory: Tab 5",IFERROR(VLOOKUP($A79,'5. Company (current_at exit)'!$1:$1048576,26,FALSE),"")), "")</f>
        <v/>
      </c>
      <c r="AN79" s="17" t="str">
        <f>IF($A79&lt;&gt;"",IF(IFERROR(VLOOKUP($A79,'5. Company (current_at exit)'!$1:$1048576,27,FALSE),"")="","Mandatory: Tab 5",IFERROR(VLOOKUP($A79,'5. Company (current_at exit)'!$1:$1048576,27,FALSE),"")), "")</f>
        <v/>
      </c>
      <c r="AO79" s="17" t="str">
        <f>IF($A79&lt;&gt;"",IF(IFERROR(VLOOKUP($A79,'5. Company (current_at exit)'!$1:$1048576,28,FALSE),"")="","Mandatory: Tab 5",IFERROR(VLOOKUP($A79,'5. Company (current_at exit)'!$1:$1048576,28,FALSE),"")), "")</f>
        <v/>
      </c>
      <c r="AP79" s="17" t="str">
        <f>IF($A79&lt;&gt;"",IF(IFERROR(VLOOKUP($A79,'5. Company (current_at exit)'!$1:$1048576,29,FALSE),"")="","Mandatory: Tab 5",IFERROR(VLOOKUP($A79,'5. Company (current_at exit)'!$1:$1048576,29,FALSE),"")), "")</f>
        <v/>
      </c>
      <c r="AQ79" s="17" t="str">
        <f>IF($A79&lt;&gt;"",IF(IFERROR(VLOOKUP($A79,'5. Company (current_at exit)'!$1:$1048576,30,FALSE),"")="","Mandatory: Tab 5",IFERROR(VLOOKUP($A79,'5. Company (current_at exit)'!$1:$1048576,30,FALSE),"")), "")</f>
        <v/>
      </c>
      <c r="AR79" s="17" t="str">
        <f>IF($A79&lt;&gt;"",IF(IFERROR(VLOOKUP($A79,'5. Company (current_at exit)'!$1:$1048576,31,FALSE),"")="","Mandatory: Tab 5",IFERROR(VLOOKUP($A79,'5. Company (current_at exit)'!$1:$1048576,31,FALSE),"")), "")</f>
        <v/>
      </c>
      <c r="AS79" s="17" t="str">
        <f>IF($A79&lt;&gt;"",IF(IFERROR(VLOOKUP($A79,'5. Company (current_at exit)'!$1:$1048576,32,FALSE),"")="","Mandatory: Tab 5",IFERROR(VLOOKUP($A79,'5. Company (current_at exit)'!$1:$1048576,32,FALSE),"")), "")</f>
        <v/>
      </c>
      <c r="AT79" s="17" t="str">
        <f>IF($A79&lt;&gt;"",IF(IFERROR(VLOOKUP($A79,'5. Company (current_at exit)'!$1:$1048576,33,FALSE),"")="","Mandatory: Tab 5",IFERROR(VLOOKUP($A79,'5. Company (current_at exit)'!$1:$1048576,33,FALSE),"")), "")</f>
        <v/>
      </c>
      <c r="AU79" s="17" t="str">
        <f>IF($A79&lt;&gt;"",IF(IFERROR(VLOOKUP($A79,'5. Company (current_at exit)'!$1:$1048576,34,FALSE),"")="","",IFERROR(VLOOKUP($A79,'5. Company (current_at exit)'!$1:$1048576,34,FALSE),"")), "")</f>
        <v/>
      </c>
      <c r="AV79" s="241" t="str">
        <f>IF($A79&lt;&gt;"",IF(IFERROR(VLOOKUP($A79,'5. Company (current_at exit)'!$1:$1048576,35,FALSE),"")="","",IFERROR(VLOOKUP($A79,'5. Company (current_at exit)'!$1:$1048576,35,FALSE),"")), "")</f>
        <v/>
      </c>
      <c r="AW79" s="17" t="str">
        <f>IF($D79="Fully Exited",IF($A79&lt;&gt;"",IF(IFERROR(VLOOKUP($A79,'5. Company (current_at exit)'!$1:$1048576,36,FALSE),"")="","",IFERROR(VLOOKUP($A79,'5. Company (current_at exit)'!$1:$1048576,36,FALSE),"")), ""),IF($A79&lt;&gt;"",IF(IFERROR(VLOOKUP($A79,'5. Company (current_at exit)'!$1:$1048576,36,FALSE),"")="","",IFERROR(VLOOKUP($A79,'5. Company (current_at exit)'!$1:$1048576,36,FALSE),"")), ""))</f>
        <v/>
      </c>
      <c r="AX79" s="239" t="str">
        <f>IF($A79&lt;&gt;"",IF(IFERROR(VLOOKUP($A79,'5. Company (current_at exit)'!$1:$1048576,37,FALSE),"")="","",IFERROR(VLOOKUP($A79,'5. Company (current_at exit)'!$1:$1048576,37,FALSE),"")), "")</f>
        <v/>
      </c>
      <c r="AY79" s="204" t="str">
        <f>IF($A79&lt;&gt;"",IF(IFERROR(VLOOKUP($A79,'5. Company (current_at exit)'!$1:$1048576,38,FALSE),"")="","",IFERROR(VLOOKUP($A79,'5. Company (current_at exit)'!$1:$1048576,38,FALSE),"")), "")</f>
        <v/>
      </c>
      <c r="AZ79" s="244" t="str">
        <f>IF($A79&lt;&gt;"",IF(IFERROR(VLOOKUP($A79,'5. Company (current_at exit)'!$1:$1048576,39,FALSE),"")="","",IFERROR(VLOOKUP($A79,'5. Company (current_at exit)'!$1:$1048576,39,FALSE),"")), "")</f>
        <v/>
      </c>
      <c r="BA79" s="244" t="str">
        <f>IF($A79&lt;&gt;"",IF(IFERROR(VLOOKUP($A79,'5. Company (current_at exit)'!$1:$1048576,40,FALSE),"")="","",IFERROR(VLOOKUP($A79,'5. Company (current_at exit)'!$1:$1048576,40,FALSE),"")), "")</f>
        <v/>
      </c>
      <c r="BB79" s="244" t="str">
        <f>IF($A79&lt;&gt;"",IF(IFERROR(VLOOKUP($A79,'5. Company (current_at exit)'!$1:$1048576,41,FALSE),"")="","",IFERROR(VLOOKUP($A79,'5. Company (current_at exit)'!$1:$1048576,41,FALSE),"")), "")</f>
        <v/>
      </c>
      <c r="BC79" s="76" t="str">
        <f>IF($A79&lt;&gt;"",IF(IFERROR(VLOOKUP($A79,'5. Company (current_at exit)'!$1:$1048576,42,FALSE),"")="","",IFERROR(VLOOKUP($A79,'5. Company (current_at exit)'!$1:$1048576,42,FALSE),"")), "")</f>
        <v/>
      </c>
      <c r="BD79" s="76" t="str">
        <f>IF($A79&lt;&gt;"",IF(IFERROR(VLOOKUP($A79,'5. Company (current_at exit)'!$1:$1048576,43,FALSE),"")="","",IFERROR(VLOOKUP($A79,'5. Company (current_at exit)'!$1:$1048576,43,FALSE),"")), "")</f>
        <v/>
      </c>
      <c r="BE79" s="239" t="str">
        <f>IF($A79&lt;&gt;"",IF(IFERROR(VLOOKUP($A79,'5. Company (current_at exit)'!$1:$1048576,44,FALSE),"")="","",IFERROR(VLOOKUP($A79,'5. Company (current_at exit)'!$1:$1048576,44,FALSE),"")), "")</f>
        <v/>
      </c>
      <c r="BF79" s="239" t="str">
        <f>IF($A79&lt;&gt;"",IF(IFERROR(VLOOKUP($A79,'5. Company (current_at exit)'!$1:$1048576,45,FALSE),"")="","",IFERROR(VLOOKUP($A79,'5. Company (current_at exit)'!$1:$1048576,45,FALSE),"")), "")</f>
        <v/>
      </c>
      <c r="BG79" s="239" t="str">
        <f>IF($A79&lt;&gt;"",IF(IFERROR(VLOOKUP($A79,'5. Company (current_at exit)'!$1:$1048576,46,FALSE),"")="","",IFERROR(VLOOKUP($A79,'5. Company (current_at exit)'!$1:$1048576,46,FALSE),"")), "")</f>
        <v/>
      </c>
      <c r="BH79" s="239" t="str">
        <f>IF($A79&lt;&gt;"",IF(IFERROR(VLOOKUP($A79,'5. Company (current_at exit)'!$1:$1048576,47,FALSE),"")="","",IFERROR(VLOOKUP($A79,'5. Company (current_at exit)'!$1:$1048576,47,FALSE),"")), "")</f>
        <v/>
      </c>
      <c r="BI79" s="239" t="str">
        <f>IF($A79&lt;&gt;"",IF(IFERROR(VLOOKUP($A79,'5. Company (current_at exit)'!$1:$1048576,48,FALSE),"")="","",IFERROR(VLOOKUP($A79,'5. Company (current_at exit)'!$1:$1048576,48,FALSE),"")), "")</f>
        <v/>
      </c>
      <c r="BJ79" s="360" t="str">
        <f>IF($A79&lt;&gt;"",IF(IFERROR(VLOOKUP($A79,'5. Company (current_at exit)'!$1:$1048576,49,FALSE),"")="","",IFERROR(VLOOKUP($A79,'5. Company (current_at exit)'!$1:$1048576,49,FALSE),"")), "")</f>
        <v/>
      </c>
      <c r="BK79" s="76" t="str">
        <f>IF($A79&lt;&gt;"",IF(IFERROR(VLOOKUP($A79,'5. Company (current_at exit)'!$1:$1048576,50,FALSE),"")="","Mandatory: Tab 5",IFERROR(VLOOKUP($A79,'5. Company (current_at exit)'!$1:$1048576,50,FALSE),"")), "")</f>
        <v/>
      </c>
      <c r="BL79" s="483" t="str">
        <f>IF($A79&lt;&gt;"",IF(IFERROR(VLOOKUP($A79,'5. Company (current_at exit)'!$1:$1048576,51,FALSE),"")="","Mandatory: Tab 5",IFERROR(VLOOKUP($A79,'5. Company (current_at exit)'!$1:$1048576,51,FALSE),"")), "")</f>
        <v/>
      </c>
      <c r="BM79" s="483" t="str">
        <f>IF($A79&lt;&gt;"",IF(IFERROR(VLOOKUP($A79,'5. Company (current_at exit)'!$1:$1048576,52,FALSE),"")="","Mandatory: Tab 5",IFERROR(VLOOKUP($A79,'5. Company (current_at exit)'!$1:$1048576,52,FALSE),"")), "")</f>
        <v/>
      </c>
      <c r="BN79" s="483" t="str">
        <f>IF($A79&lt;&gt;"",IF(IFERROR(VLOOKUP($A79,'5. Company (current_at exit)'!$1:$1048576,53,FALSE),"")="","Mandatory: Tab 5",IFERROR(VLOOKUP($A79,'5. Company (current_at exit)'!$1:$1048576,53,FALSE),"")), "")</f>
        <v/>
      </c>
      <c r="BO79" s="360" t="str">
        <f>IF($A79&lt;&gt;"",IF(IFERROR(VLOOKUP($A79,'5. Company (current_at exit)'!$1:$1048576,54,FALSE),"")="","",IFERROR(VLOOKUP($A79,'5. Company (current_at exit)'!$1:$1048576,54,FALSE),"")), "")</f>
        <v/>
      </c>
      <c r="BP79" s="17" t="str">
        <f>IF($A79&lt;&gt;"",IF(IFERROR(VLOOKUP($A79, '4. Company (at entry)'!$1:$1048576,3,FALSE),"")="","Mandatory: Tab 4",IFERROR(VLOOKUP($A79, '4. Company (at entry)'!$1:$1048576,3,FALSE),"")), "")</f>
        <v/>
      </c>
      <c r="BQ79" s="17" t="str">
        <f>IF($A79&lt;&gt;"",IF(IFERROR(VLOOKUP($A79, '4. Company (at entry)'!$1:$1048576,4,FALSE),"")="","Mandatory: Tab 4",IFERROR(VLOOKUP($A79, '4. Company (at entry)'!$1:$1048576,4,FALSE),"")), "")</f>
        <v/>
      </c>
      <c r="BR79" s="17" t="str">
        <f>IF($A79&lt;&gt;"",IF(IFERROR(VLOOKUP($A79, '4. Company (at entry)'!$1:$1048576,5,FALSE),"")="","Mandatory: Tab 4",IFERROR(VLOOKUP($A79, '4. Company (at entry)'!$1:$1048576,5,FALSE),"")), "")</f>
        <v/>
      </c>
      <c r="BS79" s="17" t="str">
        <f>IF($A79&lt;&gt;"",IF(IFERROR(VLOOKUP($A79, '4. Company (at entry)'!$1:$1048576,6,FALSE),"")="","Mandatory: Tab 4",IFERROR(VLOOKUP($A79, '4. Company (at entry)'!$1:$1048576,6,FALSE),"")), "")</f>
        <v/>
      </c>
      <c r="BT79" s="17" t="str">
        <f>IF($A79&lt;&gt;"",IF(IFERROR(VLOOKUP($A79, '4. Company (at entry)'!$1:$1048576,7,FALSE),"")="","Mandatory: Tab 4",IFERROR(VLOOKUP($A79, '4. Company (at entry)'!$1:$1048576,7,FALSE),"")), "")</f>
        <v/>
      </c>
      <c r="BU79" s="17" t="str">
        <f>IF($A79&lt;&gt;"",IF(IFERROR(VLOOKUP($A79, '4. Company (at entry)'!$1:$1048576,8,FALSE),"")="","Mandatory: Tab 4",IFERROR(VLOOKUP($A79, '4. Company (at entry)'!$1:$1048576,8,FALSE),"")), "")</f>
        <v/>
      </c>
      <c r="BV79" s="17" t="str">
        <f>IF($A79&lt;&gt;"",IF(IFERROR(VLOOKUP($A79, '4. Company (at entry)'!$1:$1048576,9,FALSE),"")="","Mandatory: Tab 4",IFERROR(VLOOKUP($A79, '4. Company (at entry)'!$1:$1048576,9,FALSE),"")), "")</f>
        <v/>
      </c>
      <c r="BW79" s="17" t="str">
        <f>IF($A79&lt;&gt;"",IF(IFERROR(VLOOKUP($A79, '4. Company (at entry)'!$1:$1048576,10,FALSE),"")="","",IFERROR(VLOOKUP($A79, '4. Company (at entry)'!$1:$1048576,10,FALSE),"")), "")</f>
        <v/>
      </c>
      <c r="BX79" s="208" t="str">
        <f>IF($A79&lt;&gt;"",IF(IFERROR(VLOOKUP($A79, '4. Company (at entry)'!$1:$1048576,11,FALSE),"")="","",IFERROR(VLOOKUP($A79, '4. Company (at entry)'!$1:$1048576,11,FALSE),"")), "")</f>
        <v/>
      </c>
      <c r="BY79" s="17" t="str">
        <f>IF($A79&lt;&gt;"",IF(IFERROR(VLOOKUP($A79, '4. Company (at entry)'!$1:$1048576,12,FALSE),"")="","",IFERROR(VLOOKUP($A79, '4. Company (at entry)'!$1:$1048576,12,FALSE),"")), "")</f>
        <v/>
      </c>
      <c r="BZ79" s="360" t="str">
        <f>IF($A79&lt;&gt;"",IF(IFERROR(VLOOKUP($A79, '4. Company (at entry)'!$1:$1048576,13,FALSE),"")="","",IFERROR(VLOOKUP($A79, '4. Company (at entry)'!$1:$1048576,13,FALSE),"")), "")</f>
        <v/>
      </c>
      <c r="CA79" s="17" t="str">
        <f>IF($A79&lt;&gt;"",IF(IFERROR('7. Position (current_at exit)'!F79,"")="", "Mandatory: Tab 7",IFERROR('7. Position (current_at exit)'!F79,"")),"")</f>
        <v/>
      </c>
      <c r="CB79" s="17" t="str">
        <f>IF($D79&lt;&gt;"Pending, Subsequently Closed",IF($A79&lt;&gt;"",IF(IFERROR('7. Position (current_at exit)'!G79,"")="", "Mandatory: Tab 7",IFERROR('7. Position (current_at exit)'!G79,"")),""), IF($A79&lt;&gt;"",IF(IFERROR('7. Position (current_at exit)'!G79,"")="", "",IFERROR('7. Position (current_at exit)'!G79,"")),""))</f>
        <v/>
      </c>
      <c r="CC79" s="17" t="str">
        <f>IF($D79&lt;&gt;"Pending, Subsequently Closed",IF($A79&lt;&gt;"",IF(IFERROR('7. Position (current_at exit)'!H79,"")="", "Mandatory: Tab 7",IFERROR('7. Position (current_at exit)'!H79,"")),""), IF($A79&lt;&gt;"",IF(IFERROR('7. Position (current_at exit)'!H79,"")="", "",IFERROR('7. Position (current_at exit)'!H79,"")),""))</f>
        <v/>
      </c>
      <c r="CD79" s="17" t="str">
        <f>IF($D79&lt;&gt;"Pending, Subsequently Closed",IF($A79&lt;&gt;"",IF(IFERROR('7. Position (current_at exit)'!I79,"")="", "Mandatory: Tab 7",IFERROR('7. Position (current_at exit)'!I79,"")),""), IF($A79&lt;&gt;"",IF(IFERROR('7. Position (current_at exit)'!I79,"")="", "",IFERROR('7. Position (current_at exit)'!I79,"")),""))</f>
        <v/>
      </c>
      <c r="CE79" s="17" t="str">
        <f>IF($D79&lt;&gt;"Pending, Subsequently Closed",IF($A79&lt;&gt;"",IF(IFERROR('7. Position (current_at exit)'!J79,"")="", "Mandatory: Tab 7",IFERROR('7. Position (current_at exit)'!J79,"")),""), IF($A79&lt;&gt;"",IF(IFERROR('7. Position (current_at exit)'!J79,"")="", "",IFERROR('7. Position (current_at exit)'!J79,"")),""))</f>
        <v/>
      </c>
      <c r="CF79" s="208" t="str">
        <f>IF($D79&lt;&gt;"Pending, Subsequently Closed",IF($A79&lt;&gt;"",IF(IFERROR('7. Position (current_at exit)'!K79,"")="", "Mandatory: Tab 7",IFERROR('7. Position (current_at exit)'!K79,"")),""), IF($A79&lt;&gt;"",IF(IFERROR('7. Position (current_at exit)'!K79,"")="", "",IFERROR('7. Position (current_at exit)'!K79,"")),""))</f>
        <v/>
      </c>
      <c r="CG79" s="186" t="str">
        <f>IF($D79&lt;&gt;"Pending, Subsequently Closed",IF($A79&lt;&gt;"",IF(IFERROR('7. Position (current_at exit)'!L79,"")="", "Mandatory: Tab 7",IFERROR('7. Position (current_at exit)'!L79,"")),""), IF($A79&lt;&gt;"",IF(IFERROR('7. Position (current_at exit)'!L79,"")="", "",IFERROR('7. Position (current_at exit)'!L79,"")),""))</f>
        <v/>
      </c>
      <c r="CH79" s="186" t="str">
        <f>IF($D79&lt;&gt;"Pending, Subsequently Closed",IF($A79&lt;&gt;"",IF(IFERROR('7. Position (current_at exit)'!M79,"")="", "Mandatory: Tab 7",IFERROR('7. Position (current_at exit)'!M79,"")),""), IF($A79&lt;&gt;"",IF(IFERROR('7. Position (current_at exit)'!M79,"")="", "",IFERROR('7. Position (current_at exit)'!M79,"")),""))</f>
        <v/>
      </c>
      <c r="CI79" s="186" t="str">
        <f>IF($D79&lt;&gt;"Pending, Subsequently Closed",IF($A79&lt;&gt;"",IF(IFERROR('7. Position (current_at exit)'!N79,"")="", "Mandatory: Tab 7",IFERROR('7. Position (current_at exit)'!N79,"")),""), IF($A79&lt;&gt;"",IF(IFERROR('7. Position (current_at exit)'!N79,"")="", "",IFERROR('7. Position (current_at exit)'!N79,"")),""))</f>
        <v/>
      </c>
      <c r="CJ79" s="408" t="str">
        <f>IF($D79&lt;&gt;"Pending, Subsequently Closed",IF($A79&lt;&gt;"",IF(IFERROR('7. Position (current_at exit)'!O79,"")="", "Mandatory: Tab 7",IFERROR('7. Position (current_at exit)'!O79,"")),""), IF($A79&lt;&gt;"",IF(IFERROR('7. Position (current_at exit)'!O79,"")="", "",IFERROR('7. Position (current_at exit)'!O79,"")),""))</f>
        <v/>
      </c>
      <c r="CK79" s="408" t="str">
        <f>IF($D79&lt;&gt;"Pending, Subsequently Closed",IF($A79&lt;&gt;"",IF(IFERROR('7. Position (current_at exit)'!P79,"")="", "Mandatory: Tab 7",IFERROR('7. Position (current_at exit)'!P79,"")),""), IF($A79&lt;&gt;"",IF(IFERROR('7. Position (current_at exit)'!P79,"")="", "",IFERROR('7. Position (current_at exit)'!P79,"")),""))</f>
        <v/>
      </c>
      <c r="CL79" s="360" t="str">
        <f>IF($A79&lt;&gt;"",IF(IFERROR('7. Position (current_at exit)'!Q79,"")="", "",IFERROR('7. Position (current_at exit)'!Q79,"")),"")</f>
        <v/>
      </c>
      <c r="CM79" s="18" t="str">
        <f>IF($F79&lt;&gt;"Debt",IF($A79&lt;&gt;"",IF(IFERROR('7. Position (current_at exit)'!R79,"")="", "Mandatory: Tab 7",IFERROR('7. Position (current_at exit)'!R79,"")),""), IF($A79&lt;&gt;"",IF(IFERROR('7. Position (current_at exit)'!R79,"")="", "",IFERROR('7. Position (current_at exit)'!R79,"")),""))</f>
        <v/>
      </c>
      <c r="CN79" s="18" t="str">
        <f>IF($F79&lt;&gt;"Debt",IF($A79&lt;&gt;"",IF(IFERROR('7. Position (current_at exit)'!S79,"")="", "Mandatory: Tab 7",IFERROR('7. Position (current_at exit)'!S79,"")),""), IF($A79&lt;&gt;"",IF(IFERROR('7. Position (current_at exit)'!S79,"")="", "",IFERROR('7. Position (current_at exit)'!S79,"")),""))</f>
        <v/>
      </c>
      <c r="CO79" s="17" t="str">
        <f>IF($F79&lt;&gt;"Debt",IF($A79&lt;&gt;"",IF(IFERROR('7. Position (current_at exit)'!T79,"")="", "Mandatory: Tab 7",IFERROR('7. Position (current_at exit)'!T79,"")),""), IF($A79&lt;&gt;"",IF(IFERROR('7. Position (current_at exit)'!T79,"")="", "",IFERROR('7. Position (current_at exit)'!T79,"")),""))</f>
        <v/>
      </c>
      <c r="CP79" s="17" t="str">
        <f>IF($A79&lt;&gt;"",IF(IFERROR('7. Position (current_at exit)'!U79,"")="", "Mandatory: Tab 7",IFERROR('7. Position (current_at exit)'!U79,"")),"")</f>
        <v/>
      </c>
      <c r="CQ79" s="17" t="str">
        <f>IF($F79&lt;&gt;"Debt",IF($A79&lt;&gt;"",IF(IFERROR('7. Position (current_at exit)'!V79,"")="", "Mandatory: Tab 7",IFERROR('7. Position (current_at exit)'!V79,"")),""), IF($A79&lt;&gt;"",IF(IFERROR('7. Position (current_at exit)'!V79,"")="", "",IFERROR('7. Position (current_at exit)'!V79,"")),""))</f>
        <v/>
      </c>
      <c r="CR79" s="16" t="str">
        <f>IF($F79&lt;&gt;"Debt",IF($A79&lt;&gt;"",IF(IFERROR('7. Position (current_at exit)'!W79,"")="", "",IFERROR('7. Position (current_at exit)'!W79,"")),""), IF($A79&lt;&gt;"",IF(IFERROR('7. Position (current_at exit)'!W79,"")="", "",IFERROR('7. Position (current_at exit)'!W79,"")),""))</f>
        <v/>
      </c>
      <c r="CS79" s="80" t="str">
        <f>IF($A79&lt;&gt;"",IF(IFERROR('7. Position (current_at exit)'!X79,"")="", "",IFERROR('7. Position (current_at exit)'!X79,"")),"")</f>
        <v/>
      </c>
      <c r="CT79" s="360" t="str">
        <f>IF($A79&lt;&gt;"",IF(IFERROR('7. Position (current_at exit)'!Y79,"")="", "",IFERROR('7. Position (current_at exit)'!Y79,"")),"")</f>
        <v/>
      </c>
      <c r="CU79" s="159" t="str">
        <f>IF(OR($D79="Fully Exited, No Escrow", $D79="Fully Exited, Escrow Pending", $D79="Fully Exited, Subsequently Closed"), IF($A79&lt;&gt;"",IF(IFERROR('7. Position (current_at exit)'!Z79,"")="", "Mandatory: Tab 7",IFERROR('7. Position (current_at exit)'!Z79,"")),""), IF($A79&lt;&gt;"",IF(IFERROR('7. Position (current_at exit)'!Z79,"")="", "",IFERROR('7. Position (current_at exit)'!Z79,"")),""))</f>
        <v/>
      </c>
      <c r="CV79" s="159" t="str">
        <f>IF(OR($D79="Fully Exited, No Escrow", $D79="Fully Exited, Escrow Pending", $D79="Fully Exited, Subsequently Closed"), IF($A79&lt;&gt;"",IF(IFERROR('7. Position (current_at exit)'!AA79,"")="", "Mandatory: Tab 7",IFERROR('7. Position (current_at exit)'!AA79,"")),""), IF($A79&lt;&gt;"",IF(IFERROR('7. Position (current_at exit)'!AA79,"")="", "",IFERROR('7. Position (current_at exit)'!AA79,"")),""))</f>
        <v/>
      </c>
      <c r="CW79" s="16" t="str">
        <f>IF($D79="Fully Exited",IF($A79&lt;&gt;"",IF(IFERROR('7. Position (current_at exit)'!AB79,"")="", "",IFERROR('7. Position (current_at exit)'!AB79,"")),""), IF($A79&lt;&gt;"",IF(IFERROR('7. Position (current_at exit)'!AB79,"")="", "",IFERROR('7. Position (current_at exit)'!AB79,"")),""))</f>
        <v/>
      </c>
      <c r="CX79" s="360" t="str">
        <f>IF($A79&lt;&gt;"",IF(IFERROR('7. Position (current_at exit)'!AC79,"")="", "",IFERROR('7. Position (current_at exit)'!AC79,"")),"")</f>
        <v/>
      </c>
      <c r="CY79" s="16" t="str">
        <f>IF($D79&lt;&gt;"Pending, Subsequently Closed",IF($A79&lt;&gt;"",IF(IFERROR('7. Position (current_at exit)'!AD79,"")="", "Mandatory: Tab 7",IFERROR('7. Position (current_at exit)'!AD79,"")),""), IF($A79&lt;&gt;"",IF(IFERROR('7. Position (current_at exit)'!AD79,"")="", "",IFERROR('7. Position (current_at exit)'!AD79,"")),""))</f>
        <v/>
      </c>
      <c r="CZ79" s="187" t="str">
        <f>IF($A79&lt;&gt;"",IF(IFERROR('7. Position (current_at exit)'!AE79,"")="", "",IFERROR('7. Position (current_at exit)'!AE79,"")),"")</f>
        <v/>
      </c>
      <c r="DA79" s="76" t="str">
        <f>IF($A79&lt;&gt;"",IF(IFERROR('7. Position (current_at exit)'!AF79,"")="", "",IFERROR('7. Position (current_at exit)'!AF79,"")),"")</f>
        <v/>
      </c>
      <c r="DB79" s="239" t="str">
        <f>IF($A79&lt;&gt;"",IF(IFERROR('7. Position (current_at exit)'!AG79,"")="", "",IFERROR('7. Position (current_at exit)'!AG79,"")),"")</f>
        <v/>
      </c>
      <c r="DC79" s="165" t="str">
        <f>IF($A79&lt;&gt;"",IF(IFERROR('7. Position (current_at exit)'!AH79,"")="", "",IFERROR('7. Position (current_at exit)'!AH79,"")),"")</f>
        <v/>
      </c>
      <c r="DD79" s="165" t="str">
        <f>IF($A79&lt;&gt;"",IF(IFERROR('7. Position (current_at exit)'!AI79,"")="", "",IFERROR('7. Position (current_at exit)'!AI79,"")),"")</f>
        <v/>
      </c>
      <c r="DE79" s="360" t="str">
        <f>IF($A79&lt;&gt;"",IF(IFERROR('7. Position (current_at exit)'!AJ79,"")="", "",IFERROR('7. Position (current_at exit)'!AJ79,"")),"")</f>
        <v/>
      </c>
      <c r="DF79" s="16" t="str">
        <f>IF($A79&lt;&gt;"",IF(IFERROR('7. Position (current_at exit)'!AK79,"")="", "",IFERROR('7. Position (current_at exit)'!AK79,"")),"")</f>
        <v/>
      </c>
      <c r="DG79" s="187" t="str">
        <f>IF($A79&lt;&gt;"",IF(IFERROR('7. Position (current_at exit)'!AL79,"")="", "",IFERROR('7. Position (current_at exit)'!AL79,"")),"")</f>
        <v/>
      </c>
      <c r="DH79" s="76" t="str">
        <f>IF($A79&lt;&gt;"",IF(IFERROR('7. Position (current_at exit)'!AM79,"")="", "",IFERROR('7. Position (current_at exit)'!AM79,"")),"")</f>
        <v/>
      </c>
      <c r="DI79" s="239" t="str">
        <f>IF($A79&lt;&gt;"",IF(IFERROR('7. Position (current_at exit)'!AN79,"")="", "",IFERROR('7. Position (current_at exit)'!AN79,"")),"")</f>
        <v/>
      </c>
      <c r="DJ79" s="165" t="str">
        <f>IF($A79&lt;&gt;"",IF(IFERROR('7. Position (current_at exit)'!AO79,"")="", "",IFERROR('7. Position (current_at exit)'!AO79,"")),"")</f>
        <v/>
      </c>
      <c r="DK79" s="165" t="str">
        <f>IF($A79&lt;&gt;"",IF(IFERROR('7. Position (current_at exit)'!AP79,"")="", "",IFERROR('7. Position (current_at exit)'!AP79,"")),"")</f>
        <v/>
      </c>
      <c r="DL79" s="360" t="str">
        <f>IF($A79&lt;&gt;"",IF(IFERROR('7. Position (current_at exit)'!AQ79,"")="", "",IFERROR('7. Position (current_at exit)'!AQ79,"")),"")</f>
        <v/>
      </c>
      <c r="DM79" s="17" t="str">
        <f>IF(OR($F79="Equity - Publicly Traded", $F79="Equity - Private"), IF($A79&lt;&gt;"",IF(IFERROR('6. Position (at entry)'!N79,"")="", "Mandatory: Tab 6",IFERROR('6. Position (at entry)'!N79,"")),""), IF($A79&lt;&gt;"",IF(IFERROR('6. Position (at entry)'!N79,"")="", "",IFERROR('6. Position (at entry)'!N79,"")),""))</f>
        <v/>
      </c>
      <c r="DN79" s="17" t="str">
        <f>IF(OR($F79="Equity - Publicly Traded", $F79="Equity - Private"), IF($A79&lt;&gt;"",IF(IFERROR('6. Position (at entry)'!O79,"")="", "Mandatory: Tab 6",IFERROR('6. Position (at entry)'!O79,"")),""), IF($A79&lt;&gt;"",IF(IFERROR('6. Position (at entry)'!O79,"")="", "",IFERROR('6. Position (at entry)'!O79,"")),""))</f>
        <v/>
      </c>
      <c r="DO79" s="17" t="str">
        <f>IF(OR($F79="Equity - Publicly Traded", $F79="Equity - Private"), IF($A79&lt;&gt;"",IF(IFERROR('6. Position (at entry)'!P79,"")="", "Mandatory: Tab 6",IFERROR('6. Position (at entry)'!P79,"")),""), IF($A79&lt;&gt;"",IF(IFERROR('6. Position (at entry)'!P79,"")="", "",IFERROR('6. Position (at entry)'!P79,"")),""))</f>
        <v/>
      </c>
      <c r="DP79" s="17" t="str">
        <f>IF(OR($F79="Equity - Publicly Traded", $F79="Equity - Private"), IF($A79&lt;&gt;"",IF(IFERROR('6. Position (at entry)'!Q79,"")="", "Mandatory: Tab 6",IFERROR('6. Position (at entry)'!Q79,"")),""), IF($A79&lt;&gt;"",IF(IFERROR('6. Position (at entry)'!Q79,"")="", "",IFERROR('6. Position (at entry)'!Q79,"")),""))</f>
        <v/>
      </c>
      <c r="DQ79" s="18" t="str">
        <f>IF(OR($F79="Equity - Publicly Traded", $F79="Equity - Private"), IF($A79&lt;&gt;"",IF(IFERROR('6. Position (at entry)'!R79,"")="", "Mandatory: Tab 6",IFERROR('6. Position (at entry)'!R79,"")),""), IF($A79&lt;&gt;"",IF(IFERROR('6. Position (at entry)'!R79,"")="", "",IFERROR('6. Position (at entry)'!R79,"")),""))</f>
        <v/>
      </c>
      <c r="DR79" s="18" t="str">
        <f>IF(OR($F79="Equity - Publicly Traded", $F79="Equity - Private"), IF($A79&lt;&gt;"",IF(IFERROR('6. Position (at entry)'!S79,"")="", "Mandatory: Tab 6",IFERROR('6. Position (at entry)'!S79,"")),""), IF($A79&lt;&gt;"",IF(IFERROR('6. Position (at entry)'!S79,"")="", "",IFERROR('6. Position (at entry)'!S79,"")),""))</f>
        <v/>
      </c>
      <c r="DS79" s="17" t="str">
        <f>IF(OR($F79="Equity - Publicly Traded", $F79="Equity - Private"), IF($A79&lt;&gt;"",IF(IFERROR('6. Position (at entry)'!T79,"")="", "Mandatory: Tab 6",IFERROR('6. Position (at entry)'!T79,"")),""), IF($A79&lt;&gt;"",IF(IFERROR('6. Position (at entry)'!T79,"")="", "",IFERROR('6. Position (at entry)'!T79,"")),""))</f>
        <v/>
      </c>
      <c r="DT79" s="16" t="str">
        <f>IF(OR($F79="Equity - Publicly Traded", $F79="Equity - Private"), IF($A79&lt;&gt;"",IF(IFERROR('6. Position (at entry)'!U79,"")="", "Mandatory: Tab 6",IFERROR('6. Position (at entry)'!U79,"")),""), IF($A79&lt;&gt;"",IF(IFERROR('6. Position (at entry)'!U79,"")="", "",IFERROR('6. Position (at entry)'!U79,"")),""))</f>
        <v/>
      </c>
      <c r="DU79" s="16" t="str">
        <f>IF(OR($F79="Equity - Publicly Traded", $F79="Equity - Private"), IF($A79&lt;&gt;"",IF(IFERROR('6. Position (at entry)'!V79,"")="", "",IFERROR('6. Position (at entry)'!V79,"")),""), IF($A79&lt;&gt;"",IF(IFERROR('6. Position (at entry)'!V79,"")="", "",IFERROR('6. Position (at entry)'!V79,"")),""))</f>
        <v/>
      </c>
      <c r="DV79" s="239" t="str">
        <f>IF(OR($F79="Equity - Publicly Traded", $F79="Equity - Private"), IF($A79&lt;&gt;"",IF(IFERROR('6. Position (at entry)'!W79,"")="", "",IFERROR('6. Position (at entry)'!W79,"")),""), IF($A79&lt;&gt;"",IF(IFERROR('6. Position (at entry)'!W79,"")="", "",IFERROR('6. Position (at entry)'!W79,"")),""))</f>
        <v/>
      </c>
      <c r="DW79" s="239" t="str">
        <f>IF(OR($F79="Equity - Publicly Traded", $F79="Equity - Private"), IF($A79&lt;&gt;"",IF(IFERROR('6. Position (at entry)'!X79,"")="", "",IFERROR('6. Position (at entry)'!X79,"")),""), IF($A79&lt;&gt;"",IF(IFERROR('6. Position (at entry)'!X79,"")="", "",IFERROR('6. Position (at entry)'!X79,"")),""))</f>
        <v/>
      </c>
      <c r="DX79" s="239" t="str">
        <f>IF(OR($F79="Equity - Publicly Traded", $F79="Equity - Private"), IF($A79&lt;&gt;"",IF(IFERROR('6. Position (at entry)'!Y79,"")="", "",IFERROR('6. Position (at entry)'!Y79,"")),""), IF($A79&lt;&gt;"",IF(IFERROR('6. Position (at entry)'!Y79,"")="", "",IFERROR('6. Position (at entry)'!Y79,"")),""))</f>
        <v/>
      </c>
      <c r="DY79" s="360" t="str">
        <f>IF($A79&lt;&gt;"",IF(IFERROR('6. Position (at entry)'!Z79,"")="", "",IFERROR('6. Position (at entry)'!Z79,"")),"")</f>
        <v/>
      </c>
      <c r="DZ79" s="76" t="str">
        <f>IF($A79&lt;&gt;"",IF(IFERROR('6. Position (at entry)'!AA79,"")="", "",IFERROR('6. Position (at entry)'!AA79,"")),"")</f>
        <v/>
      </c>
      <c r="EA79" s="76" t="str">
        <f>IF($A79&lt;&gt;"",IF(IFERROR('6. Position (at entry)'!AB79,"")="", "",IFERROR('6. Position (at entry)'!AB79,"")),"")</f>
        <v/>
      </c>
      <c r="EB79" s="78" t="str">
        <f>IF($A79&lt;&gt;"",IF(IFERROR('6. Position (at entry)'!AC79,"")="", "",IFERROR('6. Position (at entry)'!AC79,"")),"")</f>
        <v/>
      </c>
      <c r="EC79" s="78" t="str">
        <f>IF($A79&lt;&gt;"",IF(IFERROR('6. Position (at entry)'!AD79,"")="", "",IFERROR('6. Position (at entry)'!AD79,"")),"")</f>
        <v/>
      </c>
      <c r="ED79" s="226" t="str">
        <f>IF($A79&lt;&gt;"",IF(IFERROR('6. Position (at entry)'!AE79,"")="", "",IFERROR('6. Position (at entry)'!AE79,"")),"")</f>
        <v/>
      </c>
      <c r="EE79" s="80" t="str">
        <f>IF($A79&lt;&gt;"",IF(IFERROR('6. Position (at entry)'!AF79,"")="", "",IFERROR('6. Position (at entry)'!AF79,"")),"")</f>
        <v/>
      </c>
      <c r="EF79" s="80" t="str">
        <f>IF($A79&lt;&gt;"",IF(IFERROR('6. Position (at entry)'!AG79,"")="", "",IFERROR('6. Position (at entry)'!AG79,"")),"")</f>
        <v/>
      </c>
      <c r="EG79" s="80" t="str">
        <f>IF($A79&lt;&gt;"",IF(IFERROR('6. Position (at entry)'!AH79,"")="", "",IFERROR('6. Position (at entry)'!AH79,"")),"")</f>
        <v/>
      </c>
      <c r="EH79" s="360" t="str">
        <f>IF($A79&lt;&gt;"",IF(IFERROR('6. Position (at entry)'!AI79,"")="", "",IFERROR('6. Position (at entry)'!AI79,"")),"")</f>
        <v/>
      </c>
    </row>
    <row r="80" spans="1:138" ht="15" customHeight="1" x14ac:dyDescent="0.2">
      <c r="A80" s="16" t="str">
        <f>IF(ISBLANK('6. Position (at entry)'!A80), "", '6. Position (at entry)'!A80)</f>
        <v/>
      </c>
      <c r="B80" s="347" t="str">
        <f>IF($A80&lt;&gt;"",IF(IFERROR('6. Position (at entry)'!B80,"")="", "Mandatory: Tab 6",IFERROR('6. Position (at entry)'!B80,"")),"")</f>
        <v/>
      </c>
      <c r="C80" s="16" t="str">
        <f>IF($A80&lt;&gt;"",IF(IFERROR(VLOOKUP($A80, '4. Company (at entry)'!$1:$1048576,2,FALSE),"")="","Mandatory: Tab 4",IFERROR(VLOOKUP($A80, '4. Company (at entry)'!$1:$1048576,2,FALSE),"")), "")</f>
        <v/>
      </c>
      <c r="D80" s="16" t="str">
        <f>IF($A80&lt;&gt;"",IF(IFERROR('7. Position (current_at exit)'!D80,"")="", "Mandatory: Tab 7",IFERROR('7. Position (current_at exit)'!D80,"")),"")</f>
        <v/>
      </c>
      <c r="E80" s="16" t="str">
        <f>IF($A80&lt;&gt;"",IF(IFERROR('7. Position (current_at exit)'!E80,"")="", "Mandatory: Tab 7",IFERROR('7. Position (current_at exit)'!E80,"")),"")</f>
        <v/>
      </c>
      <c r="F80" s="16" t="str">
        <f>IF($A80&lt;&gt;"",IF(IFERROR('6. Position (at entry)'!D80,"")="", "Mandatory: Tab 6",IFERROR('6. Position (at entry)'!D80,"")),"")</f>
        <v/>
      </c>
      <c r="G80" s="16" t="str">
        <f>IF($A80&lt;&gt;"",IF(IFERROR('6. Position (at entry)'!E80,"")="", "Mandatory: Tab 6",IFERROR('6. Position (at entry)'!E80,"")),"")</f>
        <v/>
      </c>
      <c r="H80" s="16" t="str">
        <f>IF($A80&lt;&gt;"",IF(IFERROR('6. Position (at entry)'!F80,"")="", "Mandatory: Tab 6",IFERROR('6. Position (at entry)'!F80,"")),"")</f>
        <v/>
      </c>
      <c r="I80" s="16" t="str">
        <f>IF($A80&lt;&gt;"",IF(IFERROR('6. Position (at entry)'!G80,"")="", "Mandatory: Tab 6",IFERROR('6. Position (at entry)'!G80,"")),"")</f>
        <v/>
      </c>
      <c r="J80" s="16" t="str">
        <f>IF($A80&lt;&gt;"",IF(IFERROR('6. Position (at entry)'!H80,"")="", "Mandatory: Tab 6",IFERROR('6. Position (at entry)'!H80,"")),"")</f>
        <v/>
      </c>
      <c r="K80" s="159" t="str">
        <f>IF($A80&lt;&gt;"",IF(IFERROR('6. Position (at entry)'!I80,"")="", "Mandatory: Tab 6",IFERROR('6. Position (at entry)'!I80,"")),"")</f>
        <v/>
      </c>
      <c r="L80" s="16" t="str">
        <f>IF($A80&lt;&gt;"",IF(IFERROR('6. Position (at entry)'!J80,"")="", "Mandatory: Tab 6",IFERROR('6. Position (at entry)'!J80,"")),"")</f>
        <v/>
      </c>
      <c r="M80" s="16" t="str">
        <f>IF($A80&lt;&gt;"",IF(IFERROR('6. Position (at entry)'!K80,"")="", "Mandatory: Tab 6",IFERROR('6. Position (at entry)'!K80,"")),"")</f>
        <v/>
      </c>
      <c r="N80" s="16" t="str">
        <f>IF($A80&lt;&gt;"",IF(IFERROR('6. Position (at entry)'!L80,"")="", "",IFERROR('6. Position (at entry)'!L80,"")),"")</f>
        <v/>
      </c>
      <c r="O80" s="360" t="str">
        <f>IF($A80&lt;&gt;"",IF(IFERROR('6. Position (at entry)'!M80,"")="", "",IFERROR('6. Position (at entry)'!M80,"")),"")</f>
        <v/>
      </c>
      <c r="P80" s="16" t="str">
        <f>IF($A80&lt;&gt;"",IF(IFERROR(VLOOKUP($A80,'5. Company (current_at exit)'!$1:$1048576,3,FALSE),"")="","",IFERROR(VLOOKUP($A80,'5. Company (current_at exit)'!$1:$1048576,3,FALSE),"")), "")</f>
        <v/>
      </c>
      <c r="Q80" s="16" t="str">
        <f>IF($A80&lt;&gt;"",IF(IFERROR(VLOOKUP($A80,'5. Company (current_at exit)'!$1:$1048576,4,FALSE),"")="","",IFERROR(VLOOKUP($A80,'5. Company (current_at exit)'!$1:$1048576,4,FALSE),"")), "")</f>
        <v/>
      </c>
      <c r="R80" s="16" t="str">
        <f>IF($A80&lt;&gt;"",IF(IFERROR(VLOOKUP($A80,'5. Company (current_at exit)'!$1:$1048576,5,FALSE),"")="","",IFERROR(VLOOKUP($A80,'5. Company (current_at exit)'!$1:$1048576,5,FALSE),"")), "")</f>
        <v/>
      </c>
      <c r="S80" s="16" t="str">
        <f>IF($A80&lt;&gt;"",IF(IFERROR(VLOOKUP($A80,'5. Company (current_at exit)'!$1:$1048576,6,FALSE),"")="","",IFERROR(VLOOKUP($A80,'5. Company (current_at exit)'!$1:$1048576,6,FALSE),"")), "")</f>
        <v/>
      </c>
      <c r="T80" s="16" t="str">
        <f>IF($A80&lt;&gt;"",IF(IFERROR(VLOOKUP($A80,'5. Company (current_at exit)'!$1:$1048576,7,FALSE),"")="","Mandatory: Tab 5",IFERROR(VLOOKUP($A80,'5. Company (current_at exit)'!$1:$1048576,7,FALSE),"")), "")</f>
        <v/>
      </c>
      <c r="U80" s="72" t="str">
        <f>IF($A80&lt;&gt;"",IF(IFERROR(VLOOKUP($A80,'5. Company (current_at exit)'!$1:$1048576,8,FALSE),"")="","Mandatory: Tab 5",IFERROR(VLOOKUP($A80,'5. Company (current_at exit)'!$1:$1048576,8,FALSE),"")), "")</f>
        <v/>
      </c>
      <c r="V80" s="16" t="str">
        <f>IF($A80&lt;&gt;"",IF(IFERROR(VLOOKUP($A80,'5. Company (current_at exit)'!$1:$1048576,9,FALSE),"")="","",IFERROR(VLOOKUP($A80,'5. Company (current_at exit)'!$1:$1048576,9,FALSE),"")), "")</f>
        <v/>
      </c>
      <c r="W80" s="16" t="str">
        <f>IF($A80&lt;&gt;"",IF(IFERROR(VLOOKUP($A80,'5. Company (current_at exit)'!$1:$1048576,10,FALSE),"")="","Mandatory: Tab 5",IFERROR(VLOOKUP($A80,'5. Company (current_at exit)'!$1:$1048576,10,FALSE),"")), "")</f>
        <v/>
      </c>
      <c r="X80" s="73" t="str">
        <f>IF($A80&lt;&gt;"",IF(IFERROR(VLOOKUP($A80,'5. Company (current_at exit)'!$1:$1048576,11,FALSE),"")="","Mandatory: Tab 5",IFERROR(VLOOKUP($A80,'5. Company (current_at exit)'!$1:$1048576,11,FALSE),"")), "")</f>
        <v/>
      </c>
      <c r="Y80" s="73" t="str">
        <f>IF($A80&lt;&gt;"",IF(IFERROR(VLOOKUP($A80,'5. Company (current_at exit)'!$1:$1048576,12,FALSE),"")="","",IFERROR(VLOOKUP($A80,'5. Company (current_at exit)'!$1:$1048576,12,FALSE),"")), "")</f>
        <v/>
      </c>
      <c r="Z80" s="73" t="str">
        <f>IF($A80&lt;&gt;"",IF(IFERROR(VLOOKUP($A80,'5. Company (current_at exit)'!$1:$1048576,13,FALSE),"")="","",IFERROR(VLOOKUP($A80,'5. Company (current_at exit)'!$1:$1048576,13,FALSE),"")), "")</f>
        <v/>
      </c>
      <c r="AA80" s="16" t="str">
        <f>IF($A80&lt;&gt;"",IF(IFERROR(VLOOKUP($A80,'5. Company (current_at exit)'!$1:$1048576,14,FALSE),"")="","Mandatory: Tab 5",IFERROR(VLOOKUP($A80,'5. Company (current_at exit)'!$1:$1048576,14,FALSE),"")), "")</f>
        <v/>
      </c>
      <c r="AB80" s="16" t="str">
        <f>IF($A80&lt;&gt;"",IF(IFERROR(VLOOKUP($A80,'5. Company (current_at exit)'!$1:$1048576,15,FALSE),"")="","Mandatory: Tab 5",IFERROR(VLOOKUP($A80,'5. Company (current_at exit)'!$1:$1048576,15,FALSE),"")), "")</f>
        <v/>
      </c>
      <c r="AC80" s="76" t="str">
        <f>IF($A80&lt;&gt;"",IF(IFERROR(VLOOKUP($A80,'5. Company (current_at exit)'!$1:$1048576,16,FALSE),"")="","",IFERROR(VLOOKUP($A80,'5. Company (current_at exit)'!$1:$1048576,16,FALSE),"")), "")</f>
        <v/>
      </c>
      <c r="AD80" s="16" t="str">
        <f>IF($A80&lt;&gt;"",IF(IFERROR(VLOOKUP($A80,'5. Company (current_at exit)'!$1:$1048576,17,FALSE),"")="","",IFERROR(VLOOKUP($A80,'5. Company (current_at exit)'!$1:$1048576,17,FALSE),"")), "")</f>
        <v/>
      </c>
      <c r="AE80" s="401" t="str">
        <f>IF($A80&lt;&gt;"",IF(IFERROR(VLOOKUP($A80,'5. Company (current_at exit)'!$1:$1048576,18,FALSE),"")="","",IFERROR(VLOOKUP($A80,'5. Company (current_at exit)'!$1:$1048576,18,FALSE),"")), "")</f>
        <v/>
      </c>
      <c r="AF80" s="16" t="str">
        <f>IF($A80&lt;&gt;"",IF(IFERROR(VLOOKUP($A80,'5. Company (current_at exit)'!$1:$1048576,19,FALSE),"")="","Mandatory: Tab 5",IFERROR(VLOOKUP($A80,'5. Company (current_at exit)'!$1:$1048576,19,FALSE),"")), "")</f>
        <v/>
      </c>
      <c r="AG80" s="159" t="str">
        <f>IF($AF80="Yes",IF($A80&lt;&gt;"",IF(IFERROR(VLOOKUP($A80,'5. Company (current_at exit)'!$1:$1048576,20,FALSE),"")="","Mandatory: Tab 5",IFERROR(VLOOKUP($A80,'5. Company (current_at exit)'!$1:$1048576,20,FALSE),"")), ""),IF($A80&lt;&gt;"",IF(IFERROR(VLOOKUP($A80,'5. Company (current_at exit)'!$1:$1048576,20,FALSE),"")="","",IFERROR(VLOOKUP($A80,'5. Company (current_at exit)'!$1:$1048576,20,FALSE),"")), ""))</f>
        <v/>
      </c>
      <c r="AH80" s="159" t="str">
        <f>IF($AF80="Yes",IF($A80&lt;&gt;"",IF(IFERROR(VLOOKUP($A80,'5. Company (current_at exit)'!$1:$1048576,21,FALSE),"")="","Mandatory: Tab 5",IFERROR(VLOOKUP($A80,'5. Company (current_at exit)'!$1:$1048576,21,FALSE),"")), ""),IF($A80&lt;&gt;"",IF(IFERROR(VLOOKUP($A80,'5. Company (current_at exit)'!$1:$1048576,21,FALSE),"")="","",IFERROR(VLOOKUP($A80,'5. Company (current_at exit)'!$1:$1048576,21,FALSE),"")), ""))</f>
        <v/>
      </c>
      <c r="AI80" s="69" t="str">
        <f>IF($AF80="Yes",IF($A80&lt;&gt;"",IF(IFERROR(VLOOKUP($A80,'5. Company (current_at exit)'!$1:$1048576,22,FALSE),"")="","Mandatory: Tab 5",IFERROR(VLOOKUP($A80,'5. Company (current_at exit)'!$1:$1048576,22,FALSE),"")), ""),IF($A80&lt;&gt;"",IF(IFERROR(VLOOKUP($A80,'5. Company (current_at exit)'!$1:$1048576,22,FALSE),"")="","",IFERROR(VLOOKUP($A80,'5. Company (current_at exit)'!$1:$1048576,22,FALSE),"")), ""))</f>
        <v/>
      </c>
      <c r="AJ80" s="69" t="str">
        <f>IF($AF80="Yes",IF($A80&lt;&gt;"",IF(IFERROR(VLOOKUP($A80,'5. Company (current_at exit)'!$1:$1048576,23,FALSE),"")="","Mandatory: Tab 5",IFERROR(VLOOKUP($A80,'5. Company (current_at exit)'!$1:$1048576,23,FALSE),"")), ""),IF($A80&lt;&gt;"",IF(IFERROR(VLOOKUP($A80,'5. Company (current_at exit)'!$1:$1048576,23,FALSE),"")="","",IFERROR(VLOOKUP($A80,'5. Company (current_at exit)'!$1:$1048576,23,FALSE),"")), ""))</f>
        <v/>
      </c>
      <c r="AK80" s="159" t="str">
        <f>IF($AF80="Yes",IF($A80&lt;&gt;"",IF(IFERROR(VLOOKUP($A80,'5. Company (current_at exit)'!$1:$1048576,24,FALSE),"")="","",IFERROR(VLOOKUP($A80,'5. Company (current_at exit)'!$1:$1048576,24,FALSE),"")), ""),IF($A80&lt;&gt;"",IF(IFERROR(VLOOKUP($A80,'5. Company (current_at exit)'!$1:$1048576,24,FALSE),"")="","",IFERROR(VLOOKUP($A80,'5. Company (current_at exit)'!$1:$1048576,24,FALSE),"")), ""))</f>
        <v/>
      </c>
      <c r="AL80" s="403" t="str">
        <f>IF($A80&lt;&gt;"",IF(IFERROR(VLOOKUP($A80,'5. Company (current_at exit)'!$1:$1048576,25,FALSE),"")="","",IFERROR(VLOOKUP($A80,'5. Company (current_at exit)'!$1:$1048576,25,FALSE),"")), "")</f>
        <v/>
      </c>
      <c r="AM80" s="17" t="str">
        <f>IF($A80&lt;&gt;"",IF(IFERROR(VLOOKUP($A80,'5. Company (current_at exit)'!$1:$1048576,26,FALSE),"")="","Mandatory: Tab 5",IFERROR(VLOOKUP($A80,'5. Company (current_at exit)'!$1:$1048576,26,FALSE),"")), "")</f>
        <v/>
      </c>
      <c r="AN80" s="17" t="str">
        <f>IF($A80&lt;&gt;"",IF(IFERROR(VLOOKUP($A80,'5. Company (current_at exit)'!$1:$1048576,27,FALSE),"")="","Mandatory: Tab 5",IFERROR(VLOOKUP($A80,'5. Company (current_at exit)'!$1:$1048576,27,FALSE),"")), "")</f>
        <v/>
      </c>
      <c r="AO80" s="17" t="str">
        <f>IF($A80&lt;&gt;"",IF(IFERROR(VLOOKUP($A80,'5. Company (current_at exit)'!$1:$1048576,28,FALSE),"")="","Mandatory: Tab 5",IFERROR(VLOOKUP($A80,'5. Company (current_at exit)'!$1:$1048576,28,FALSE),"")), "")</f>
        <v/>
      </c>
      <c r="AP80" s="17" t="str">
        <f>IF($A80&lt;&gt;"",IF(IFERROR(VLOOKUP($A80,'5. Company (current_at exit)'!$1:$1048576,29,FALSE),"")="","Mandatory: Tab 5",IFERROR(VLOOKUP($A80,'5. Company (current_at exit)'!$1:$1048576,29,FALSE),"")), "")</f>
        <v/>
      </c>
      <c r="AQ80" s="17" t="str">
        <f>IF($A80&lt;&gt;"",IF(IFERROR(VLOOKUP($A80,'5. Company (current_at exit)'!$1:$1048576,30,FALSE),"")="","Mandatory: Tab 5",IFERROR(VLOOKUP($A80,'5. Company (current_at exit)'!$1:$1048576,30,FALSE),"")), "")</f>
        <v/>
      </c>
      <c r="AR80" s="17" t="str">
        <f>IF($A80&lt;&gt;"",IF(IFERROR(VLOOKUP($A80,'5. Company (current_at exit)'!$1:$1048576,31,FALSE),"")="","Mandatory: Tab 5",IFERROR(VLOOKUP($A80,'5. Company (current_at exit)'!$1:$1048576,31,FALSE),"")), "")</f>
        <v/>
      </c>
      <c r="AS80" s="17" t="str">
        <f>IF($A80&lt;&gt;"",IF(IFERROR(VLOOKUP($A80,'5. Company (current_at exit)'!$1:$1048576,32,FALSE),"")="","Mandatory: Tab 5",IFERROR(VLOOKUP($A80,'5. Company (current_at exit)'!$1:$1048576,32,FALSE),"")), "")</f>
        <v/>
      </c>
      <c r="AT80" s="17" t="str">
        <f>IF($A80&lt;&gt;"",IF(IFERROR(VLOOKUP($A80,'5. Company (current_at exit)'!$1:$1048576,33,FALSE),"")="","Mandatory: Tab 5",IFERROR(VLOOKUP($A80,'5. Company (current_at exit)'!$1:$1048576,33,FALSE),"")), "")</f>
        <v/>
      </c>
      <c r="AU80" s="17" t="str">
        <f>IF($A80&lt;&gt;"",IF(IFERROR(VLOOKUP($A80,'5. Company (current_at exit)'!$1:$1048576,34,FALSE),"")="","",IFERROR(VLOOKUP($A80,'5. Company (current_at exit)'!$1:$1048576,34,FALSE),"")), "")</f>
        <v/>
      </c>
      <c r="AV80" s="241" t="str">
        <f>IF($A80&lt;&gt;"",IF(IFERROR(VLOOKUP($A80,'5. Company (current_at exit)'!$1:$1048576,35,FALSE),"")="","",IFERROR(VLOOKUP($A80,'5. Company (current_at exit)'!$1:$1048576,35,FALSE),"")), "")</f>
        <v/>
      </c>
      <c r="AW80" s="17" t="str">
        <f>IF($D80="Fully Exited",IF($A80&lt;&gt;"",IF(IFERROR(VLOOKUP($A80,'5. Company (current_at exit)'!$1:$1048576,36,FALSE),"")="","",IFERROR(VLOOKUP($A80,'5. Company (current_at exit)'!$1:$1048576,36,FALSE),"")), ""),IF($A80&lt;&gt;"",IF(IFERROR(VLOOKUP($A80,'5. Company (current_at exit)'!$1:$1048576,36,FALSE),"")="","",IFERROR(VLOOKUP($A80,'5. Company (current_at exit)'!$1:$1048576,36,FALSE),"")), ""))</f>
        <v/>
      </c>
      <c r="AX80" s="239" t="str">
        <f>IF($A80&lt;&gt;"",IF(IFERROR(VLOOKUP($A80,'5. Company (current_at exit)'!$1:$1048576,37,FALSE),"")="","",IFERROR(VLOOKUP($A80,'5. Company (current_at exit)'!$1:$1048576,37,FALSE),"")), "")</f>
        <v/>
      </c>
      <c r="AY80" s="204" t="str">
        <f>IF($A80&lt;&gt;"",IF(IFERROR(VLOOKUP($A80,'5. Company (current_at exit)'!$1:$1048576,38,FALSE),"")="","",IFERROR(VLOOKUP($A80,'5. Company (current_at exit)'!$1:$1048576,38,FALSE),"")), "")</f>
        <v/>
      </c>
      <c r="AZ80" s="244" t="str">
        <f>IF($A80&lt;&gt;"",IF(IFERROR(VLOOKUP($A80,'5. Company (current_at exit)'!$1:$1048576,39,FALSE),"")="","",IFERROR(VLOOKUP($A80,'5. Company (current_at exit)'!$1:$1048576,39,FALSE),"")), "")</f>
        <v/>
      </c>
      <c r="BA80" s="244" t="str">
        <f>IF($A80&lt;&gt;"",IF(IFERROR(VLOOKUP($A80,'5. Company (current_at exit)'!$1:$1048576,40,FALSE),"")="","",IFERROR(VLOOKUP($A80,'5. Company (current_at exit)'!$1:$1048576,40,FALSE),"")), "")</f>
        <v/>
      </c>
      <c r="BB80" s="244" t="str">
        <f>IF($A80&lt;&gt;"",IF(IFERROR(VLOOKUP($A80,'5. Company (current_at exit)'!$1:$1048576,41,FALSE),"")="","",IFERROR(VLOOKUP($A80,'5. Company (current_at exit)'!$1:$1048576,41,FALSE),"")), "")</f>
        <v/>
      </c>
      <c r="BC80" s="76" t="str">
        <f>IF($A80&lt;&gt;"",IF(IFERROR(VLOOKUP($A80,'5. Company (current_at exit)'!$1:$1048576,42,FALSE),"")="","",IFERROR(VLOOKUP($A80,'5. Company (current_at exit)'!$1:$1048576,42,FALSE),"")), "")</f>
        <v/>
      </c>
      <c r="BD80" s="76" t="str">
        <f>IF($A80&lt;&gt;"",IF(IFERROR(VLOOKUP($A80,'5. Company (current_at exit)'!$1:$1048576,43,FALSE),"")="","",IFERROR(VLOOKUP($A80,'5. Company (current_at exit)'!$1:$1048576,43,FALSE),"")), "")</f>
        <v/>
      </c>
      <c r="BE80" s="239" t="str">
        <f>IF($A80&lt;&gt;"",IF(IFERROR(VLOOKUP($A80,'5. Company (current_at exit)'!$1:$1048576,44,FALSE),"")="","",IFERROR(VLOOKUP($A80,'5. Company (current_at exit)'!$1:$1048576,44,FALSE),"")), "")</f>
        <v/>
      </c>
      <c r="BF80" s="239" t="str">
        <f>IF($A80&lt;&gt;"",IF(IFERROR(VLOOKUP($A80,'5. Company (current_at exit)'!$1:$1048576,45,FALSE),"")="","",IFERROR(VLOOKUP($A80,'5. Company (current_at exit)'!$1:$1048576,45,FALSE),"")), "")</f>
        <v/>
      </c>
      <c r="BG80" s="239" t="str">
        <f>IF($A80&lt;&gt;"",IF(IFERROR(VLOOKUP($A80,'5. Company (current_at exit)'!$1:$1048576,46,FALSE),"")="","",IFERROR(VLOOKUP($A80,'5. Company (current_at exit)'!$1:$1048576,46,FALSE),"")), "")</f>
        <v/>
      </c>
      <c r="BH80" s="239" t="str">
        <f>IF($A80&lt;&gt;"",IF(IFERROR(VLOOKUP($A80,'5. Company (current_at exit)'!$1:$1048576,47,FALSE),"")="","",IFERROR(VLOOKUP($A80,'5. Company (current_at exit)'!$1:$1048576,47,FALSE),"")), "")</f>
        <v/>
      </c>
      <c r="BI80" s="239" t="str">
        <f>IF($A80&lt;&gt;"",IF(IFERROR(VLOOKUP($A80,'5. Company (current_at exit)'!$1:$1048576,48,FALSE),"")="","",IFERROR(VLOOKUP($A80,'5. Company (current_at exit)'!$1:$1048576,48,FALSE),"")), "")</f>
        <v/>
      </c>
      <c r="BJ80" s="360" t="str">
        <f>IF($A80&lt;&gt;"",IF(IFERROR(VLOOKUP($A80,'5. Company (current_at exit)'!$1:$1048576,49,FALSE),"")="","",IFERROR(VLOOKUP($A80,'5. Company (current_at exit)'!$1:$1048576,49,FALSE),"")), "")</f>
        <v/>
      </c>
      <c r="BK80" s="76" t="str">
        <f>IF($A80&lt;&gt;"",IF(IFERROR(VLOOKUP($A80,'5. Company (current_at exit)'!$1:$1048576,50,FALSE),"")="","Mandatory: Tab 5",IFERROR(VLOOKUP($A80,'5. Company (current_at exit)'!$1:$1048576,50,FALSE),"")), "")</f>
        <v/>
      </c>
      <c r="BL80" s="483" t="str">
        <f>IF($A80&lt;&gt;"",IF(IFERROR(VLOOKUP($A80,'5. Company (current_at exit)'!$1:$1048576,51,FALSE),"")="","Mandatory: Tab 5",IFERROR(VLOOKUP($A80,'5. Company (current_at exit)'!$1:$1048576,51,FALSE),"")), "")</f>
        <v/>
      </c>
      <c r="BM80" s="483" t="str">
        <f>IF($A80&lt;&gt;"",IF(IFERROR(VLOOKUP($A80,'5. Company (current_at exit)'!$1:$1048576,52,FALSE),"")="","Mandatory: Tab 5",IFERROR(VLOOKUP($A80,'5. Company (current_at exit)'!$1:$1048576,52,FALSE),"")), "")</f>
        <v/>
      </c>
      <c r="BN80" s="483" t="str">
        <f>IF($A80&lt;&gt;"",IF(IFERROR(VLOOKUP($A80,'5. Company (current_at exit)'!$1:$1048576,53,FALSE),"")="","Mandatory: Tab 5",IFERROR(VLOOKUP($A80,'5. Company (current_at exit)'!$1:$1048576,53,FALSE),"")), "")</f>
        <v/>
      </c>
      <c r="BO80" s="360" t="str">
        <f>IF($A80&lt;&gt;"",IF(IFERROR(VLOOKUP($A80,'5. Company (current_at exit)'!$1:$1048576,54,FALSE),"")="","",IFERROR(VLOOKUP($A80,'5. Company (current_at exit)'!$1:$1048576,54,FALSE),"")), "")</f>
        <v/>
      </c>
      <c r="BP80" s="17" t="str">
        <f>IF($A80&lt;&gt;"",IF(IFERROR(VLOOKUP($A80, '4. Company (at entry)'!$1:$1048576,3,FALSE),"")="","Mandatory: Tab 4",IFERROR(VLOOKUP($A80, '4. Company (at entry)'!$1:$1048576,3,FALSE),"")), "")</f>
        <v/>
      </c>
      <c r="BQ80" s="17" t="str">
        <f>IF($A80&lt;&gt;"",IF(IFERROR(VLOOKUP($A80, '4. Company (at entry)'!$1:$1048576,4,FALSE),"")="","Mandatory: Tab 4",IFERROR(VLOOKUP($A80, '4. Company (at entry)'!$1:$1048576,4,FALSE),"")), "")</f>
        <v/>
      </c>
      <c r="BR80" s="17" t="str">
        <f>IF($A80&lt;&gt;"",IF(IFERROR(VLOOKUP($A80, '4. Company (at entry)'!$1:$1048576,5,FALSE),"")="","Mandatory: Tab 4",IFERROR(VLOOKUP($A80, '4. Company (at entry)'!$1:$1048576,5,FALSE),"")), "")</f>
        <v/>
      </c>
      <c r="BS80" s="17" t="str">
        <f>IF($A80&lt;&gt;"",IF(IFERROR(VLOOKUP($A80, '4. Company (at entry)'!$1:$1048576,6,FALSE),"")="","Mandatory: Tab 4",IFERROR(VLOOKUP($A80, '4. Company (at entry)'!$1:$1048576,6,FALSE),"")), "")</f>
        <v/>
      </c>
      <c r="BT80" s="17" t="str">
        <f>IF($A80&lt;&gt;"",IF(IFERROR(VLOOKUP($A80, '4. Company (at entry)'!$1:$1048576,7,FALSE),"")="","Mandatory: Tab 4",IFERROR(VLOOKUP($A80, '4. Company (at entry)'!$1:$1048576,7,FALSE),"")), "")</f>
        <v/>
      </c>
      <c r="BU80" s="17" t="str">
        <f>IF($A80&lt;&gt;"",IF(IFERROR(VLOOKUP($A80, '4. Company (at entry)'!$1:$1048576,8,FALSE),"")="","Mandatory: Tab 4",IFERROR(VLOOKUP($A80, '4. Company (at entry)'!$1:$1048576,8,FALSE),"")), "")</f>
        <v/>
      </c>
      <c r="BV80" s="17" t="str">
        <f>IF($A80&lt;&gt;"",IF(IFERROR(VLOOKUP($A80, '4. Company (at entry)'!$1:$1048576,9,FALSE),"")="","Mandatory: Tab 4",IFERROR(VLOOKUP($A80, '4. Company (at entry)'!$1:$1048576,9,FALSE),"")), "")</f>
        <v/>
      </c>
      <c r="BW80" s="17" t="str">
        <f>IF($A80&lt;&gt;"",IF(IFERROR(VLOOKUP($A80, '4. Company (at entry)'!$1:$1048576,10,FALSE),"")="","",IFERROR(VLOOKUP($A80, '4. Company (at entry)'!$1:$1048576,10,FALSE),"")), "")</f>
        <v/>
      </c>
      <c r="BX80" s="208" t="str">
        <f>IF($A80&lt;&gt;"",IF(IFERROR(VLOOKUP($A80, '4. Company (at entry)'!$1:$1048576,11,FALSE),"")="","",IFERROR(VLOOKUP($A80, '4. Company (at entry)'!$1:$1048576,11,FALSE),"")), "")</f>
        <v/>
      </c>
      <c r="BY80" s="17" t="str">
        <f>IF($A80&lt;&gt;"",IF(IFERROR(VLOOKUP($A80, '4. Company (at entry)'!$1:$1048576,12,FALSE),"")="","",IFERROR(VLOOKUP($A80, '4. Company (at entry)'!$1:$1048576,12,FALSE),"")), "")</f>
        <v/>
      </c>
      <c r="BZ80" s="360" t="str">
        <f>IF($A80&lt;&gt;"",IF(IFERROR(VLOOKUP($A80, '4. Company (at entry)'!$1:$1048576,13,FALSE),"")="","",IFERROR(VLOOKUP($A80, '4. Company (at entry)'!$1:$1048576,13,FALSE),"")), "")</f>
        <v/>
      </c>
      <c r="CA80" s="17" t="str">
        <f>IF($A80&lt;&gt;"",IF(IFERROR('7. Position (current_at exit)'!F80,"")="", "Mandatory: Tab 7",IFERROR('7. Position (current_at exit)'!F80,"")),"")</f>
        <v/>
      </c>
      <c r="CB80" s="17" t="str">
        <f>IF($D80&lt;&gt;"Pending, Subsequently Closed",IF($A80&lt;&gt;"",IF(IFERROR('7. Position (current_at exit)'!G80,"")="", "Mandatory: Tab 7",IFERROR('7. Position (current_at exit)'!G80,"")),""), IF($A80&lt;&gt;"",IF(IFERROR('7. Position (current_at exit)'!G80,"")="", "",IFERROR('7. Position (current_at exit)'!G80,"")),""))</f>
        <v/>
      </c>
      <c r="CC80" s="17" t="str">
        <f>IF($D80&lt;&gt;"Pending, Subsequently Closed",IF($A80&lt;&gt;"",IF(IFERROR('7. Position (current_at exit)'!H80,"")="", "Mandatory: Tab 7",IFERROR('7. Position (current_at exit)'!H80,"")),""), IF($A80&lt;&gt;"",IF(IFERROR('7. Position (current_at exit)'!H80,"")="", "",IFERROR('7. Position (current_at exit)'!H80,"")),""))</f>
        <v/>
      </c>
      <c r="CD80" s="17" t="str">
        <f>IF($D80&lt;&gt;"Pending, Subsequently Closed",IF($A80&lt;&gt;"",IF(IFERROR('7. Position (current_at exit)'!I80,"")="", "Mandatory: Tab 7",IFERROR('7. Position (current_at exit)'!I80,"")),""), IF($A80&lt;&gt;"",IF(IFERROR('7. Position (current_at exit)'!I80,"")="", "",IFERROR('7. Position (current_at exit)'!I80,"")),""))</f>
        <v/>
      </c>
      <c r="CE80" s="17" t="str">
        <f>IF($D80&lt;&gt;"Pending, Subsequently Closed",IF($A80&lt;&gt;"",IF(IFERROR('7. Position (current_at exit)'!J80,"")="", "Mandatory: Tab 7",IFERROR('7. Position (current_at exit)'!J80,"")),""), IF($A80&lt;&gt;"",IF(IFERROR('7. Position (current_at exit)'!J80,"")="", "",IFERROR('7. Position (current_at exit)'!J80,"")),""))</f>
        <v/>
      </c>
      <c r="CF80" s="208" t="str">
        <f>IF($D80&lt;&gt;"Pending, Subsequently Closed",IF($A80&lt;&gt;"",IF(IFERROR('7. Position (current_at exit)'!K80,"")="", "Mandatory: Tab 7",IFERROR('7. Position (current_at exit)'!K80,"")),""), IF($A80&lt;&gt;"",IF(IFERROR('7. Position (current_at exit)'!K80,"")="", "",IFERROR('7. Position (current_at exit)'!K80,"")),""))</f>
        <v/>
      </c>
      <c r="CG80" s="186" t="str">
        <f>IF($D80&lt;&gt;"Pending, Subsequently Closed",IF($A80&lt;&gt;"",IF(IFERROR('7. Position (current_at exit)'!L80,"")="", "Mandatory: Tab 7",IFERROR('7. Position (current_at exit)'!L80,"")),""), IF($A80&lt;&gt;"",IF(IFERROR('7. Position (current_at exit)'!L80,"")="", "",IFERROR('7. Position (current_at exit)'!L80,"")),""))</f>
        <v/>
      </c>
      <c r="CH80" s="186" t="str">
        <f>IF($D80&lt;&gt;"Pending, Subsequently Closed",IF($A80&lt;&gt;"",IF(IFERROR('7. Position (current_at exit)'!M80,"")="", "Mandatory: Tab 7",IFERROR('7. Position (current_at exit)'!M80,"")),""), IF($A80&lt;&gt;"",IF(IFERROR('7. Position (current_at exit)'!M80,"")="", "",IFERROR('7. Position (current_at exit)'!M80,"")),""))</f>
        <v/>
      </c>
      <c r="CI80" s="186" t="str">
        <f>IF($D80&lt;&gt;"Pending, Subsequently Closed",IF($A80&lt;&gt;"",IF(IFERROR('7. Position (current_at exit)'!N80,"")="", "Mandatory: Tab 7",IFERROR('7. Position (current_at exit)'!N80,"")),""), IF($A80&lt;&gt;"",IF(IFERROR('7. Position (current_at exit)'!N80,"")="", "",IFERROR('7. Position (current_at exit)'!N80,"")),""))</f>
        <v/>
      </c>
      <c r="CJ80" s="408" t="str">
        <f>IF($D80&lt;&gt;"Pending, Subsequently Closed",IF($A80&lt;&gt;"",IF(IFERROR('7. Position (current_at exit)'!O80,"")="", "Mandatory: Tab 7",IFERROR('7. Position (current_at exit)'!O80,"")),""), IF($A80&lt;&gt;"",IF(IFERROR('7. Position (current_at exit)'!O80,"")="", "",IFERROR('7. Position (current_at exit)'!O80,"")),""))</f>
        <v/>
      </c>
      <c r="CK80" s="408" t="str">
        <f>IF($D80&lt;&gt;"Pending, Subsequently Closed",IF($A80&lt;&gt;"",IF(IFERROR('7. Position (current_at exit)'!P80,"")="", "Mandatory: Tab 7",IFERROR('7. Position (current_at exit)'!P80,"")),""), IF($A80&lt;&gt;"",IF(IFERROR('7. Position (current_at exit)'!P80,"")="", "",IFERROR('7. Position (current_at exit)'!P80,"")),""))</f>
        <v/>
      </c>
      <c r="CL80" s="360" t="str">
        <f>IF($A80&lt;&gt;"",IF(IFERROR('7. Position (current_at exit)'!Q80,"")="", "",IFERROR('7. Position (current_at exit)'!Q80,"")),"")</f>
        <v/>
      </c>
      <c r="CM80" s="18" t="str">
        <f>IF($F80&lt;&gt;"Debt",IF($A80&lt;&gt;"",IF(IFERROR('7. Position (current_at exit)'!R80,"")="", "Mandatory: Tab 7",IFERROR('7. Position (current_at exit)'!R80,"")),""), IF($A80&lt;&gt;"",IF(IFERROR('7. Position (current_at exit)'!R80,"")="", "",IFERROR('7. Position (current_at exit)'!R80,"")),""))</f>
        <v/>
      </c>
      <c r="CN80" s="18" t="str">
        <f>IF($F80&lt;&gt;"Debt",IF($A80&lt;&gt;"",IF(IFERROR('7. Position (current_at exit)'!S80,"")="", "Mandatory: Tab 7",IFERROR('7. Position (current_at exit)'!S80,"")),""), IF($A80&lt;&gt;"",IF(IFERROR('7. Position (current_at exit)'!S80,"")="", "",IFERROR('7. Position (current_at exit)'!S80,"")),""))</f>
        <v/>
      </c>
      <c r="CO80" s="17" t="str">
        <f>IF($F80&lt;&gt;"Debt",IF($A80&lt;&gt;"",IF(IFERROR('7. Position (current_at exit)'!T80,"")="", "Mandatory: Tab 7",IFERROR('7. Position (current_at exit)'!T80,"")),""), IF($A80&lt;&gt;"",IF(IFERROR('7. Position (current_at exit)'!T80,"")="", "",IFERROR('7. Position (current_at exit)'!T80,"")),""))</f>
        <v/>
      </c>
      <c r="CP80" s="17" t="str">
        <f>IF($A80&lt;&gt;"",IF(IFERROR('7. Position (current_at exit)'!U80,"")="", "Mandatory: Tab 7",IFERROR('7. Position (current_at exit)'!U80,"")),"")</f>
        <v/>
      </c>
      <c r="CQ80" s="17" t="str">
        <f>IF($F80&lt;&gt;"Debt",IF($A80&lt;&gt;"",IF(IFERROR('7. Position (current_at exit)'!V80,"")="", "Mandatory: Tab 7",IFERROR('7. Position (current_at exit)'!V80,"")),""), IF($A80&lt;&gt;"",IF(IFERROR('7. Position (current_at exit)'!V80,"")="", "",IFERROR('7. Position (current_at exit)'!V80,"")),""))</f>
        <v/>
      </c>
      <c r="CR80" s="16" t="str">
        <f>IF($F80&lt;&gt;"Debt",IF($A80&lt;&gt;"",IF(IFERROR('7. Position (current_at exit)'!W80,"")="", "",IFERROR('7. Position (current_at exit)'!W80,"")),""), IF($A80&lt;&gt;"",IF(IFERROR('7. Position (current_at exit)'!W80,"")="", "",IFERROR('7. Position (current_at exit)'!W80,"")),""))</f>
        <v/>
      </c>
      <c r="CS80" s="80" t="str">
        <f>IF($A80&lt;&gt;"",IF(IFERROR('7. Position (current_at exit)'!X80,"")="", "",IFERROR('7. Position (current_at exit)'!X80,"")),"")</f>
        <v/>
      </c>
      <c r="CT80" s="360" t="str">
        <f>IF($A80&lt;&gt;"",IF(IFERROR('7. Position (current_at exit)'!Y80,"")="", "",IFERROR('7. Position (current_at exit)'!Y80,"")),"")</f>
        <v/>
      </c>
      <c r="CU80" s="159" t="str">
        <f>IF(OR($D80="Fully Exited, No Escrow", $D80="Fully Exited, Escrow Pending", $D80="Fully Exited, Subsequently Closed"), IF($A80&lt;&gt;"",IF(IFERROR('7. Position (current_at exit)'!Z80,"")="", "Mandatory: Tab 7",IFERROR('7. Position (current_at exit)'!Z80,"")),""), IF($A80&lt;&gt;"",IF(IFERROR('7. Position (current_at exit)'!Z80,"")="", "",IFERROR('7. Position (current_at exit)'!Z80,"")),""))</f>
        <v/>
      </c>
      <c r="CV80" s="159" t="str">
        <f>IF(OR($D80="Fully Exited, No Escrow", $D80="Fully Exited, Escrow Pending", $D80="Fully Exited, Subsequently Closed"), IF($A80&lt;&gt;"",IF(IFERROR('7. Position (current_at exit)'!AA80,"")="", "Mandatory: Tab 7",IFERROR('7. Position (current_at exit)'!AA80,"")),""), IF($A80&lt;&gt;"",IF(IFERROR('7. Position (current_at exit)'!AA80,"")="", "",IFERROR('7. Position (current_at exit)'!AA80,"")),""))</f>
        <v/>
      </c>
      <c r="CW80" s="16" t="str">
        <f>IF($D80="Fully Exited",IF($A80&lt;&gt;"",IF(IFERROR('7. Position (current_at exit)'!AB80,"")="", "",IFERROR('7. Position (current_at exit)'!AB80,"")),""), IF($A80&lt;&gt;"",IF(IFERROR('7. Position (current_at exit)'!AB80,"")="", "",IFERROR('7. Position (current_at exit)'!AB80,"")),""))</f>
        <v/>
      </c>
      <c r="CX80" s="360" t="str">
        <f>IF($A80&lt;&gt;"",IF(IFERROR('7. Position (current_at exit)'!AC80,"")="", "",IFERROR('7. Position (current_at exit)'!AC80,"")),"")</f>
        <v/>
      </c>
      <c r="CY80" s="16" t="str">
        <f>IF($D80&lt;&gt;"Pending, Subsequently Closed",IF($A80&lt;&gt;"",IF(IFERROR('7. Position (current_at exit)'!AD80,"")="", "Mandatory: Tab 7",IFERROR('7. Position (current_at exit)'!AD80,"")),""), IF($A80&lt;&gt;"",IF(IFERROR('7. Position (current_at exit)'!AD80,"")="", "",IFERROR('7. Position (current_at exit)'!AD80,"")),""))</f>
        <v/>
      </c>
      <c r="CZ80" s="187" t="str">
        <f>IF($A80&lt;&gt;"",IF(IFERROR('7. Position (current_at exit)'!AE80,"")="", "",IFERROR('7. Position (current_at exit)'!AE80,"")),"")</f>
        <v/>
      </c>
      <c r="DA80" s="76" t="str">
        <f>IF($A80&lt;&gt;"",IF(IFERROR('7. Position (current_at exit)'!AF80,"")="", "",IFERROR('7. Position (current_at exit)'!AF80,"")),"")</f>
        <v/>
      </c>
      <c r="DB80" s="239" t="str">
        <f>IF($A80&lt;&gt;"",IF(IFERROR('7. Position (current_at exit)'!AG80,"")="", "",IFERROR('7. Position (current_at exit)'!AG80,"")),"")</f>
        <v/>
      </c>
      <c r="DC80" s="165" t="str">
        <f>IF($A80&lt;&gt;"",IF(IFERROR('7. Position (current_at exit)'!AH80,"")="", "",IFERROR('7. Position (current_at exit)'!AH80,"")),"")</f>
        <v/>
      </c>
      <c r="DD80" s="165" t="str">
        <f>IF($A80&lt;&gt;"",IF(IFERROR('7. Position (current_at exit)'!AI80,"")="", "",IFERROR('7. Position (current_at exit)'!AI80,"")),"")</f>
        <v/>
      </c>
      <c r="DE80" s="360" t="str">
        <f>IF($A80&lt;&gt;"",IF(IFERROR('7. Position (current_at exit)'!AJ80,"")="", "",IFERROR('7. Position (current_at exit)'!AJ80,"")),"")</f>
        <v/>
      </c>
      <c r="DF80" s="16" t="str">
        <f>IF($A80&lt;&gt;"",IF(IFERROR('7. Position (current_at exit)'!AK80,"")="", "",IFERROR('7. Position (current_at exit)'!AK80,"")),"")</f>
        <v/>
      </c>
      <c r="DG80" s="187" t="str">
        <f>IF($A80&lt;&gt;"",IF(IFERROR('7. Position (current_at exit)'!AL80,"")="", "",IFERROR('7. Position (current_at exit)'!AL80,"")),"")</f>
        <v/>
      </c>
      <c r="DH80" s="76" t="str">
        <f>IF($A80&lt;&gt;"",IF(IFERROR('7. Position (current_at exit)'!AM80,"")="", "",IFERROR('7. Position (current_at exit)'!AM80,"")),"")</f>
        <v/>
      </c>
      <c r="DI80" s="239" t="str">
        <f>IF($A80&lt;&gt;"",IF(IFERROR('7. Position (current_at exit)'!AN80,"")="", "",IFERROR('7. Position (current_at exit)'!AN80,"")),"")</f>
        <v/>
      </c>
      <c r="DJ80" s="165" t="str">
        <f>IF($A80&lt;&gt;"",IF(IFERROR('7. Position (current_at exit)'!AO80,"")="", "",IFERROR('7. Position (current_at exit)'!AO80,"")),"")</f>
        <v/>
      </c>
      <c r="DK80" s="165" t="str">
        <f>IF($A80&lt;&gt;"",IF(IFERROR('7. Position (current_at exit)'!AP80,"")="", "",IFERROR('7. Position (current_at exit)'!AP80,"")),"")</f>
        <v/>
      </c>
      <c r="DL80" s="360" t="str">
        <f>IF($A80&lt;&gt;"",IF(IFERROR('7. Position (current_at exit)'!AQ80,"")="", "",IFERROR('7. Position (current_at exit)'!AQ80,"")),"")</f>
        <v/>
      </c>
      <c r="DM80" s="17" t="str">
        <f>IF(OR($F80="Equity - Publicly Traded", $F80="Equity - Private"), IF($A80&lt;&gt;"",IF(IFERROR('6. Position (at entry)'!N80,"")="", "Mandatory: Tab 6",IFERROR('6. Position (at entry)'!N80,"")),""), IF($A80&lt;&gt;"",IF(IFERROR('6. Position (at entry)'!N80,"")="", "",IFERROR('6. Position (at entry)'!N80,"")),""))</f>
        <v/>
      </c>
      <c r="DN80" s="17" t="str">
        <f>IF(OR($F80="Equity - Publicly Traded", $F80="Equity - Private"), IF($A80&lt;&gt;"",IF(IFERROR('6. Position (at entry)'!O80,"")="", "Mandatory: Tab 6",IFERROR('6. Position (at entry)'!O80,"")),""), IF($A80&lt;&gt;"",IF(IFERROR('6. Position (at entry)'!O80,"")="", "",IFERROR('6. Position (at entry)'!O80,"")),""))</f>
        <v/>
      </c>
      <c r="DO80" s="17" t="str">
        <f>IF(OR($F80="Equity - Publicly Traded", $F80="Equity - Private"), IF($A80&lt;&gt;"",IF(IFERROR('6. Position (at entry)'!P80,"")="", "Mandatory: Tab 6",IFERROR('6. Position (at entry)'!P80,"")),""), IF($A80&lt;&gt;"",IF(IFERROR('6. Position (at entry)'!P80,"")="", "",IFERROR('6. Position (at entry)'!P80,"")),""))</f>
        <v/>
      </c>
      <c r="DP80" s="17" t="str">
        <f>IF(OR($F80="Equity - Publicly Traded", $F80="Equity - Private"), IF($A80&lt;&gt;"",IF(IFERROR('6. Position (at entry)'!Q80,"")="", "Mandatory: Tab 6",IFERROR('6. Position (at entry)'!Q80,"")),""), IF($A80&lt;&gt;"",IF(IFERROR('6. Position (at entry)'!Q80,"")="", "",IFERROR('6. Position (at entry)'!Q80,"")),""))</f>
        <v/>
      </c>
      <c r="DQ80" s="18" t="str">
        <f>IF(OR($F80="Equity - Publicly Traded", $F80="Equity - Private"), IF($A80&lt;&gt;"",IF(IFERROR('6. Position (at entry)'!R80,"")="", "Mandatory: Tab 6",IFERROR('6. Position (at entry)'!R80,"")),""), IF($A80&lt;&gt;"",IF(IFERROR('6. Position (at entry)'!R80,"")="", "",IFERROR('6. Position (at entry)'!R80,"")),""))</f>
        <v/>
      </c>
      <c r="DR80" s="18" t="str">
        <f>IF(OR($F80="Equity - Publicly Traded", $F80="Equity - Private"), IF($A80&lt;&gt;"",IF(IFERROR('6. Position (at entry)'!S80,"")="", "Mandatory: Tab 6",IFERROR('6. Position (at entry)'!S80,"")),""), IF($A80&lt;&gt;"",IF(IFERROR('6. Position (at entry)'!S80,"")="", "",IFERROR('6. Position (at entry)'!S80,"")),""))</f>
        <v/>
      </c>
      <c r="DS80" s="17" t="str">
        <f>IF(OR($F80="Equity - Publicly Traded", $F80="Equity - Private"), IF($A80&lt;&gt;"",IF(IFERROR('6. Position (at entry)'!T80,"")="", "Mandatory: Tab 6",IFERROR('6. Position (at entry)'!T80,"")),""), IF($A80&lt;&gt;"",IF(IFERROR('6. Position (at entry)'!T80,"")="", "",IFERROR('6. Position (at entry)'!T80,"")),""))</f>
        <v/>
      </c>
      <c r="DT80" s="16" t="str">
        <f>IF(OR($F80="Equity - Publicly Traded", $F80="Equity - Private"), IF($A80&lt;&gt;"",IF(IFERROR('6. Position (at entry)'!U80,"")="", "Mandatory: Tab 6",IFERROR('6. Position (at entry)'!U80,"")),""), IF($A80&lt;&gt;"",IF(IFERROR('6. Position (at entry)'!U80,"")="", "",IFERROR('6. Position (at entry)'!U80,"")),""))</f>
        <v/>
      </c>
      <c r="DU80" s="16" t="str">
        <f>IF(OR($F80="Equity - Publicly Traded", $F80="Equity - Private"), IF($A80&lt;&gt;"",IF(IFERROR('6. Position (at entry)'!V80,"")="", "",IFERROR('6. Position (at entry)'!V80,"")),""), IF($A80&lt;&gt;"",IF(IFERROR('6. Position (at entry)'!V80,"")="", "",IFERROR('6. Position (at entry)'!V80,"")),""))</f>
        <v/>
      </c>
      <c r="DV80" s="239" t="str">
        <f>IF(OR($F80="Equity - Publicly Traded", $F80="Equity - Private"), IF($A80&lt;&gt;"",IF(IFERROR('6. Position (at entry)'!W80,"")="", "",IFERROR('6. Position (at entry)'!W80,"")),""), IF($A80&lt;&gt;"",IF(IFERROR('6. Position (at entry)'!W80,"")="", "",IFERROR('6. Position (at entry)'!W80,"")),""))</f>
        <v/>
      </c>
      <c r="DW80" s="239" t="str">
        <f>IF(OR($F80="Equity - Publicly Traded", $F80="Equity - Private"), IF($A80&lt;&gt;"",IF(IFERROR('6. Position (at entry)'!X80,"")="", "",IFERROR('6. Position (at entry)'!X80,"")),""), IF($A80&lt;&gt;"",IF(IFERROR('6. Position (at entry)'!X80,"")="", "",IFERROR('6. Position (at entry)'!X80,"")),""))</f>
        <v/>
      </c>
      <c r="DX80" s="239" t="str">
        <f>IF(OR($F80="Equity - Publicly Traded", $F80="Equity - Private"), IF($A80&lt;&gt;"",IF(IFERROR('6. Position (at entry)'!Y80,"")="", "",IFERROR('6. Position (at entry)'!Y80,"")),""), IF($A80&lt;&gt;"",IF(IFERROR('6. Position (at entry)'!Y80,"")="", "",IFERROR('6. Position (at entry)'!Y80,"")),""))</f>
        <v/>
      </c>
      <c r="DY80" s="360" t="str">
        <f>IF($A80&lt;&gt;"",IF(IFERROR('6. Position (at entry)'!Z80,"")="", "",IFERROR('6. Position (at entry)'!Z80,"")),"")</f>
        <v/>
      </c>
      <c r="DZ80" s="76" t="str">
        <f>IF($A80&lt;&gt;"",IF(IFERROR('6. Position (at entry)'!AA80,"")="", "",IFERROR('6. Position (at entry)'!AA80,"")),"")</f>
        <v/>
      </c>
      <c r="EA80" s="76" t="str">
        <f>IF($A80&lt;&gt;"",IF(IFERROR('6. Position (at entry)'!AB80,"")="", "",IFERROR('6. Position (at entry)'!AB80,"")),"")</f>
        <v/>
      </c>
      <c r="EB80" s="78" t="str">
        <f>IF($A80&lt;&gt;"",IF(IFERROR('6. Position (at entry)'!AC80,"")="", "",IFERROR('6. Position (at entry)'!AC80,"")),"")</f>
        <v/>
      </c>
      <c r="EC80" s="78" t="str">
        <f>IF($A80&lt;&gt;"",IF(IFERROR('6. Position (at entry)'!AD80,"")="", "",IFERROR('6. Position (at entry)'!AD80,"")),"")</f>
        <v/>
      </c>
      <c r="ED80" s="226" t="str">
        <f>IF($A80&lt;&gt;"",IF(IFERROR('6. Position (at entry)'!AE80,"")="", "",IFERROR('6. Position (at entry)'!AE80,"")),"")</f>
        <v/>
      </c>
      <c r="EE80" s="80" t="str">
        <f>IF($A80&lt;&gt;"",IF(IFERROR('6. Position (at entry)'!AF80,"")="", "",IFERROR('6. Position (at entry)'!AF80,"")),"")</f>
        <v/>
      </c>
      <c r="EF80" s="80" t="str">
        <f>IF($A80&lt;&gt;"",IF(IFERROR('6. Position (at entry)'!AG80,"")="", "",IFERROR('6. Position (at entry)'!AG80,"")),"")</f>
        <v/>
      </c>
      <c r="EG80" s="80" t="str">
        <f>IF($A80&lt;&gt;"",IF(IFERROR('6. Position (at entry)'!AH80,"")="", "",IFERROR('6. Position (at entry)'!AH80,"")),"")</f>
        <v/>
      </c>
      <c r="EH80" s="360" t="str">
        <f>IF($A80&lt;&gt;"",IF(IFERROR('6. Position (at entry)'!AI80,"")="", "",IFERROR('6. Position (at entry)'!AI80,"")),"")</f>
        <v/>
      </c>
    </row>
    <row r="81" spans="1:138" ht="15" customHeight="1" x14ac:dyDescent="0.2">
      <c r="A81" s="16" t="str">
        <f>IF(ISBLANK('6. Position (at entry)'!A81), "", '6. Position (at entry)'!A81)</f>
        <v/>
      </c>
      <c r="B81" s="347" t="str">
        <f>IF($A81&lt;&gt;"",IF(IFERROR('6. Position (at entry)'!B81,"")="", "Mandatory: Tab 6",IFERROR('6. Position (at entry)'!B81,"")),"")</f>
        <v/>
      </c>
      <c r="C81" s="16" t="str">
        <f>IF($A81&lt;&gt;"",IF(IFERROR(VLOOKUP($A81, '4. Company (at entry)'!$1:$1048576,2,FALSE),"")="","Mandatory: Tab 4",IFERROR(VLOOKUP($A81, '4. Company (at entry)'!$1:$1048576,2,FALSE),"")), "")</f>
        <v/>
      </c>
      <c r="D81" s="16" t="str">
        <f>IF($A81&lt;&gt;"",IF(IFERROR('7. Position (current_at exit)'!D81,"")="", "Mandatory: Tab 7",IFERROR('7. Position (current_at exit)'!D81,"")),"")</f>
        <v/>
      </c>
      <c r="E81" s="16" t="str">
        <f>IF($A81&lt;&gt;"",IF(IFERROR('7. Position (current_at exit)'!E81,"")="", "Mandatory: Tab 7",IFERROR('7. Position (current_at exit)'!E81,"")),"")</f>
        <v/>
      </c>
      <c r="F81" s="16" t="str">
        <f>IF($A81&lt;&gt;"",IF(IFERROR('6. Position (at entry)'!D81,"")="", "Mandatory: Tab 6",IFERROR('6. Position (at entry)'!D81,"")),"")</f>
        <v/>
      </c>
      <c r="G81" s="16" t="str">
        <f>IF($A81&lt;&gt;"",IF(IFERROR('6. Position (at entry)'!E81,"")="", "Mandatory: Tab 6",IFERROR('6. Position (at entry)'!E81,"")),"")</f>
        <v/>
      </c>
      <c r="H81" s="16" t="str">
        <f>IF($A81&lt;&gt;"",IF(IFERROR('6. Position (at entry)'!F81,"")="", "Mandatory: Tab 6",IFERROR('6. Position (at entry)'!F81,"")),"")</f>
        <v/>
      </c>
      <c r="I81" s="16" t="str">
        <f>IF($A81&lt;&gt;"",IF(IFERROR('6. Position (at entry)'!G81,"")="", "Mandatory: Tab 6",IFERROR('6. Position (at entry)'!G81,"")),"")</f>
        <v/>
      </c>
      <c r="J81" s="16" t="str">
        <f>IF($A81&lt;&gt;"",IF(IFERROR('6. Position (at entry)'!H81,"")="", "Mandatory: Tab 6",IFERROR('6. Position (at entry)'!H81,"")),"")</f>
        <v/>
      </c>
      <c r="K81" s="159" t="str">
        <f>IF($A81&lt;&gt;"",IF(IFERROR('6. Position (at entry)'!I81,"")="", "Mandatory: Tab 6",IFERROR('6. Position (at entry)'!I81,"")),"")</f>
        <v/>
      </c>
      <c r="L81" s="16" t="str">
        <f>IF($A81&lt;&gt;"",IF(IFERROR('6. Position (at entry)'!J81,"")="", "Mandatory: Tab 6",IFERROR('6. Position (at entry)'!J81,"")),"")</f>
        <v/>
      </c>
      <c r="M81" s="16" t="str">
        <f>IF($A81&lt;&gt;"",IF(IFERROR('6. Position (at entry)'!K81,"")="", "Mandatory: Tab 6",IFERROR('6. Position (at entry)'!K81,"")),"")</f>
        <v/>
      </c>
      <c r="N81" s="16" t="str">
        <f>IF($A81&lt;&gt;"",IF(IFERROR('6. Position (at entry)'!L81,"")="", "",IFERROR('6. Position (at entry)'!L81,"")),"")</f>
        <v/>
      </c>
      <c r="O81" s="360" t="str">
        <f>IF($A81&lt;&gt;"",IF(IFERROR('6. Position (at entry)'!M81,"")="", "",IFERROR('6. Position (at entry)'!M81,"")),"")</f>
        <v/>
      </c>
      <c r="P81" s="16" t="str">
        <f>IF($A81&lt;&gt;"",IF(IFERROR(VLOOKUP($A81,'5. Company (current_at exit)'!$1:$1048576,3,FALSE),"")="","",IFERROR(VLOOKUP($A81,'5. Company (current_at exit)'!$1:$1048576,3,FALSE),"")), "")</f>
        <v/>
      </c>
      <c r="Q81" s="16" t="str">
        <f>IF($A81&lt;&gt;"",IF(IFERROR(VLOOKUP($A81,'5. Company (current_at exit)'!$1:$1048576,4,FALSE),"")="","",IFERROR(VLOOKUP($A81,'5. Company (current_at exit)'!$1:$1048576,4,FALSE),"")), "")</f>
        <v/>
      </c>
      <c r="R81" s="16" t="str">
        <f>IF($A81&lt;&gt;"",IF(IFERROR(VLOOKUP($A81,'5. Company (current_at exit)'!$1:$1048576,5,FALSE),"")="","",IFERROR(VLOOKUP($A81,'5. Company (current_at exit)'!$1:$1048576,5,FALSE),"")), "")</f>
        <v/>
      </c>
      <c r="S81" s="16" t="str">
        <f>IF($A81&lt;&gt;"",IF(IFERROR(VLOOKUP($A81,'5. Company (current_at exit)'!$1:$1048576,6,FALSE),"")="","",IFERROR(VLOOKUP($A81,'5. Company (current_at exit)'!$1:$1048576,6,FALSE),"")), "")</f>
        <v/>
      </c>
      <c r="T81" s="16" t="str">
        <f>IF($A81&lt;&gt;"",IF(IFERROR(VLOOKUP($A81,'5. Company (current_at exit)'!$1:$1048576,7,FALSE),"")="","Mandatory: Tab 5",IFERROR(VLOOKUP($A81,'5. Company (current_at exit)'!$1:$1048576,7,FALSE),"")), "")</f>
        <v/>
      </c>
      <c r="U81" s="72" t="str">
        <f>IF($A81&lt;&gt;"",IF(IFERROR(VLOOKUP($A81,'5. Company (current_at exit)'!$1:$1048576,8,FALSE),"")="","Mandatory: Tab 5",IFERROR(VLOOKUP($A81,'5. Company (current_at exit)'!$1:$1048576,8,FALSE),"")), "")</f>
        <v/>
      </c>
      <c r="V81" s="16" t="str">
        <f>IF($A81&lt;&gt;"",IF(IFERROR(VLOOKUP($A81,'5. Company (current_at exit)'!$1:$1048576,9,FALSE),"")="","",IFERROR(VLOOKUP($A81,'5. Company (current_at exit)'!$1:$1048576,9,FALSE),"")), "")</f>
        <v/>
      </c>
      <c r="W81" s="16" t="str">
        <f>IF($A81&lt;&gt;"",IF(IFERROR(VLOOKUP($A81,'5. Company (current_at exit)'!$1:$1048576,10,FALSE),"")="","Mandatory: Tab 5",IFERROR(VLOOKUP($A81,'5. Company (current_at exit)'!$1:$1048576,10,FALSE),"")), "")</f>
        <v/>
      </c>
      <c r="X81" s="73" t="str">
        <f>IF($A81&lt;&gt;"",IF(IFERROR(VLOOKUP($A81,'5. Company (current_at exit)'!$1:$1048576,11,FALSE),"")="","Mandatory: Tab 5",IFERROR(VLOOKUP($A81,'5. Company (current_at exit)'!$1:$1048576,11,FALSE),"")), "")</f>
        <v/>
      </c>
      <c r="Y81" s="73" t="str">
        <f>IF($A81&lt;&gt;"",IF(IFERROR(VLOOKUP($A81,'5. Company (current_at exit)'!$1:$1048576,12,FALSE),"")="","",IFERROR(VLOOKUP($A81,'5. Company (current_at exit)'!$1:$1048576,12,FALSE),"")), "")</f>
        <v/>
      </c>
      <c r="Z81" s="73" t="str">
        <f>IF($A81&lt;&gt;"",IF(IFERROR(VLOOKUP($A81,'5. Company (current_at exit)'!$1:$1048576,13,FALSE),"")="","",IFERROR(VLOOKUP($A81,'5. Company (current_at exit)'!$1:$1048576,13,FALSE),"")), "")</f>
        <v/>
      </c>
      <c r="AA81" s="16" t="str">
        <f>IF($A81&lt;&gt;"",IF(IFERROR(VLOOKUP($A81,'5. Company (current_at exit)'!$1:$1048576,14,FALSE),"")="","Mandatory: Tab 5",IFERROR(VLOOKUP($A81,'5. Company (current_at exit)'!$1:$1048576,14,FALSE),"")), "")</f>
        <v/>
      </c>
      <c r="AB81" s="16" t="str">
        <f>IF($A81&lt;&gt;"",IF(IFERROR(VLOOKUP($A81,'5. Company (current_at exit)'!$1:$1048576,15,FALSE),"")="","Mandatory: Tab 5",IFERROR(VLOOKUP($A81,'5. Company (current_at exit)'!$1:$1048576,15,FALSE),"")), "")</f>
        <v/>
      </c>
      <c r="AC81" s="76" t="str">
        <f>IF($A81&lt;&gt;"",IF(IFERROR(VLOOKUP($A81,'5. Company (current_at exit)'!$1:$1048576,16,FALSE),"")="","",IFERROR(VLOOKUP($A81,'5. Company (current_at exit)'!$1:$1048576,16,FALSE),"")), "")</f>
        <v/>
      </c>
      <c r="AD81" s="16" t="str">
        <f>IF($A81&lt;&gt;"",IF(IFERROR(VLOOKUP($A81,'5. Company (current_at exit)'!$1:$1048576,17,FALSE),"")="","",IFERROR(VLOOKUP($A81,'5. Company (current_at exit)'!$1:$1048576,17,FALSE),"")), "")</f>
        <v/>
      </c>
      <c r="AE81" s="401" t="str">
        <f>IF($A81&lt;&gt;"",IF(IFERROR(VLOOKUP($A81,'5. Company (current_at exit)'!$1:$1048576,18,FALSE),"")="","",IFERROR(VLOOKUP($A81,'5. Company (current_at exit)'!$1:$1048576,18,FALSE),"")), "")</f>
        <v/>
      </c>
      <c r="AF81" s="16" t="str">
        <f>IF($A81&lt;&gt;"",IF(IFERROR(VLOOKUP($A81,'5. Company (current_at exit)'!$1:$1048576,19,FALSE),"")="","Mandatory: Tab 5",IFERROR(VLOOKUP($A81,'5. Company (current_at exit)'!$1:$1048576,19,FALSE),"")), "")</f>
        <v/>
      </c>
      <c r="AG81" s="159" t="str">
        <f>IF($AF81="Yes",IF($A81&lt;&gt;"",IF(IFERROR(VLOOKUP($A81,'5. Company (current_at exit)'!$1:$1048576,20,FALSE),"")="","Mandatory: Tab 5",IFERROR(VLOOKUP($A81,'5. Company (current_at exit)'!$1:$1048576,20,FALSE),"")), ""),IF($A81&lt;&gt;"",IF(IFERROR(VLOOKUP($A81,'5. Company (current_at exit)'!$1:$1048576,20,FALSE),"")="","",IFERROR(VLOOKUP($A81,'5. Company (current_at exit)'!$1:$1048576,20,FALSE),"")), ""))</f>
        <v/>
      </c>
      <c r="AH81" s="159" t="str">
        <f>IF($AF81="Yes",IF($A81&lt;&gt;"",IF(IFERROR(VLOOKUP($A81,'5. Company (current_at exit)'!$1:$1048576,21,FALSE),"")="","Mandatory: Tab 5",IFERROR(VLOOKUP($A81,'5. Company (current_at exit)'!$1:$1048576,21,FALSE),"")), ""),IF($A81&lt;&gt;"",IF(IFERROR(VLOOKUP($A81,'5. Company (current_at exit)'!$1:$1048576,21,FALSE),"")="","",IFERROR(VLOOKUP($A81,'5. Company (current_at exit)'!$1:$1048576,21,FALSE),"")), ""))</f>
        <v/>
      </c>
      <c r="AI81" s="69" t="str">
        <f>IF($AF81="Yes",IF($A81&lt;&gt;"",IF(IFERROR(VLOOKUP($A81,'5. Company (current_at exit)'!$1:$1048576,22,FALSE),"")="","Mandatory: Tab 5",IFERROR(VLOOKUP($A81,'5. Company (current_at exit)'!$1:$1048576,22,FALSE),"")), ""),IF($A81&lt;&gt;"",IF(IFERROR(VLOOKUP($A81,'5. Company (current_at exit)'!$1:$1048576,22,FALSE),"")="","",IFERROR(VLOOKUP($A81,'5. Company (current_at exit)'!$1:$1048576,22,FALSE),"")), ""))</f>
        <v/>
      </c>
      <c r="AJ81" s="69" t="str">
        <f>IF($AF81="Yes",IF($A81&lt;&gt;"",IF(IFERROR(VLOOKUP($A81,'5. Company (current_at exit)'!$1:$1048576,23,FALSE),"")="","Mandatory: Tab 5",IFERROR(VLOOKUP($A81,'5. Company (current_at exit)'!$1:$1048576,23,FALSE),"")), ""),IF($A81&lt;&gt;"",IF(IFERROR(VLOOKUP($A81,'5. Company (current_at exit)'!$1:$1048576,23,FALSE),"")="","",IFERROR(VLOOKUP($A81,'5. Company (current_at exit)'!$1:$1048576,23,FALSE),"")), ""))</f>
        <v/>
      </c>
      <c r="AK81" s="159" t="str">
        <f>IF($AF81="Yes",IF($A81&lt;&gt;"",IF(IFERROR(VLOOKUP($A81,'5. Company (current_at exit)'!$1:$1048576,24,FALSE),"")="","",IFERROR(VLOOKUP($A81,'5. Company (current_at exit)'!$1:$1048576,24,FALSE),"")), ""),IF($A81&lt;&gt;"",IF(IFERROR(VLOOKUP($A81,'5. Company (current_at exit)'!$1:$1048576,24,FALSE),"")="","",IFERROR(VLOOKUP($A81,'5. Company (current_at exit)'!$1:$1048576,24,FALSE),"")), ""))</f>
        <v/>
      </c>
      <c r="AL81" s="403" t="str">
        <f>IF($A81&lt;&gt;"",IF(IFERROR(VLOOKUP($A81,'5. Company (current_at exit)'!$1:$1048576,25,FALSE),"")="","",IFERROR(VLOOKUP($A81,'5. Company (current_at exit)'!$1:$1048576,25,FALSE),"")), "")</f>
        <v/>
      </c>
      <c r="AM81" s="17" t="str">
        <f>IF($A81&lt;&gt;"",IF(IFERROR(VLOOKUP($A81,'5. Company (current_at exit)'!$1:$1048576,26,FALSE),"")="","Mandatory: Tab 5",IFERROR(VLOOKUP($A81,'5. Company (current_at exit)'!$1:$1048576,26,FALSE),"")), "")</f>
        <v/>
      </c>
      <c r="AN81" s="17" t="str">
        <f>IF($A81&lt;&gt;"",IF(IFERROR(VLOOKUP($A81,'5. Company (current_at exit)'!$1:$1048576,27,FALSE),"")="","Mandatory: Tab 5",IFERROR(VLOOKUP($A81,'5. Company (current_at exit)'!$1:$1048576,27,FALSE),"")), "")</f>
        <v/>
      </c>
      <c r="AO81" s="17" t="str">
        <f>IF($A81&lt;&gt;"",IF(IFERROR(VLOOKUP($A81,'5. Company (current_at exit)'!$1:$1048576,28,FALSE),"")="","Mandatory: Tab 5",IFERROR(VLOOKUP($A81,'5. Company (current_at exit)'!$1:$1048576,28,FALSE),"")), "")</f>
        <v/>
      </c>
      <c r="AP81" s="17" t="str">
        <f>IF($A81&lt;&gt;"",IF(IFERROR(VLOOKUP($A81,'5. Company (current_at exit)'!$1:$1048576,29,FALSE),"")="","Mandatory: Tab 5",IFERROR(VLOOKUP($A81,'5. Company (current_at exit)'!$1:$1048576,29,FALSE),"")), "")</f>
        <v/>
      </c>
      <c r="AQ81" s="17" t="str">
        <f>IF($A81&lt;&gt;"",IF(IFERROR(VLOOKUP($A81,'5. Company (current_at exit)'!$1:$1048576,30,FALSE),"")="","Mandatory: Tab 5",IFERROR(VLOOKUP($A81,'5. Company (current_at exit)'!$1:$1048576,30,FALSE),"")), "")</f>
        <v/>
      </c>
      <c r="AR81" s="17" t="str">
        <f>IF($A81&lt;&gt;"",IF(IFERROR(VLOOKUP($A81,'5. Company (current_at exit)'!$1:$1048576,31,FALSE),"")="","Mandatory: Tab 5",IFERROR(VLOOKUP($A81,'5. Company (current_at exit)'!$1:$1048576,31,FALSE),"")), "")</f>
        <v/>
      </c>
      <c r="AS81" s="17" t="str">
        <f>IF($A81&lt;&gt;"",IF(IFERROR(VLOOKUP($A81,'5. Company (current_at exit)'!$1:$1048576,32,FALSE),"")="","Mandatory: Tab 5",IFERROR(VLOOKUP($A81,'5. Company (current_at exit)'!$1:$1048576,32,FALSE),"")), "")</f>
        <v/>
      </c>
      <c r="AT81" s="17" t="str">
        <f>IF($A81&lt;&gt;"",IF(IFERROR(VLOOKUP($A81,'5. Company (current_at exit)'!$1:$1048576,33,FALSE),"")="","Mandatory: Tab 5",IFERROR(VLOOKUP($A81,'5. Company (current_at exit)'!$1:$1048576,33,FALSE),"")), "")</f>
        <v/>
      </c>
      <c r="AU81" s="17" t="str">
        <f>IF($A81&lt;&gt;"",IF(IFERROR(VLOOKUP($A81,'5. Company (current_at exit)'!$1:$1048576,34,FALSE),"")="","",IFERROR(VLOOKUP($A81,'5. Company (current_at exit)'!$1:$1048576,34,FALSE),"")), "")</f>
        <v/>
      </c>
      <c r="AV81" s="241" t="str">
        <f>IF($A81&lt;&gt;"",IF(IFERROR(VLOOKUP($A81,'5. Company (current_at exit)'!$1:$1048576,35,FALSE),"")="","",IFERROR(VLOOKUP($A81,'5. Company (current_at exit)'!$1:$1048576,35,FALSE),"")), "")</f>
        <v/>
      </c>
      <c r="AW81" s="17" t="str">
        <f>IF($D81="Fully Exited",IF($A81&lt;&gt;"",IF(IFERROR(VLOOKUP($A81,'5. Company (current_at exit)'!$1:$1048576,36,FALSE),"")="","",IFERROR(VLOOKUP($A81,'5. Company (current_at exit)'!$1:$1048576,36,FALSE),"")), ""),IF($A81&lt;&gt;"",IF(IFERROR(VLOOKUP($A81,'5. Company (current_at exit)'!$1:$1048576,36,FALSE),"")="","",IFERROR(VLOOKUP($A81,'5. Company (current_at exit)'!$1:$1048576,36,FALSE),"")), ""))</f>
        <v/>
      </c>
      <c r="AX81" s="239" t="str">
        <f>IF($A81&lt;&gt;"",IF(IFERROR(VLOOKUP($A81,'5. Company (current_at exit)'!$1:$1048576,37,FALSE),"")="","",IFERROR(VLOOKUP($A81,'5. Company (current_at exit)'!$1:$1048576,37,FALSE),"")), "")</f>
        <v/>
      </c>
      <c r="AY81" s="204" t="str">
        <f>IF($A81&lt;&gt;"",IF(IFERROR(VLOOKUP($A81,'5. Company (current_at exit)'!$1:$1048576,38,FALSE),"")="","",IFERROR(VLOOKUP($A81,'5. Company (current_at exit)'!$1:$1048576,38,FALSE),"")), "")</f>
        <v/>
      </c>
      <c r="AZ81" s="244" t="str">
        <f>IF($A81&lt;&gt;"",IF(IFERROR(VLOOKUP($A81,'5. Company (current_at exit)'!$1:$1048576,39,FALSE),"")="","",IFERROR(VLOOKUP($A81,'5. Company (current_at exit)'!$1:$1048576,39,FALSE),"")), "")</f>
        <v/>
      </c>
      <c r="BA81" s="244" t="str">
        <f>IF($A81&lt;&gt;"",IF(IFERROR(VLOOKUP($A81,'5. Company (current_at exit)'!$1:$1048576,40,FALSE),"")="","",IFERROR(VLOOKUP($A81,'5. Company (current_at exit)'!$1:$1048576,40,FALSE),"")), "")</f>
        <v/>
      </c>
      <c r="BB81" s="244" t="str">
        <f>IF($A81&lt;&gt;"",IF(IFERROR(VLOOKUP($A81,'5. Company (current_at exit)'!$1:$1048576,41,FALSE),"")="","",IFERROR(VLOOKUP($A81,'5. Company (current_at exit)'!$1:$1048576,41,FALSE),"")), "")</f>
        <v/>
      </c>
      <c r="BC81" s="76" t="str">
        <f>IF($A81&lt;&gt;"",IF(IFERROR(VLOOKUP($A81,'5. Company (current_at exit)'!$1:$1048576,42,FALSE),"")="","",IFERROR(VLOOKUP($A81,'5. Company (current_at exit)'!$1:$1048576,42,FALSE),"")), "")</f>
        <v/>
      </c>
      <c r="BD81" s="76" t="str">
        <f>IF($A81&lt;&gt;"",IF(IFERROR(VLOOKUP($A81,'5. Company (current_at exit)'!$1:$1048576,43,FALSE),"")="","",IFERROR(VLOOKUP($A81,'5. Company (current_at exit)'!$1:$1048576,43,FALSE),"")), "")</f>
        <v/>
      </c>
      <c r="BE81" s="239" t="str">
        <f>IF($A81&lt;&gt;"",IF(IFERROR(VLOOKUP($A81,'5. Company (current_at exit)'!$1:$1048576,44,FALSE),"")="","",IFERROR(VLOOKUP($A81,'5. Company (current_at exit)'!$1:$1048576,44,FALSE),"")), "")</f>
        <v/>
      </c>
      <c r="BF81" s="239" t="str">
        <f>IF($A81&lt;&gt;"",IF(IFERROR(VLOOKUP($A81,'5. Company (current_at exit)'!$1:$1048576,45,FALSE),"")="","",IFERROR(VLOOKUP($A81,'5. Company (current_at exit)'!$1:$1048576,45,FALSE),"")), "")</f>
        <v/>
      </c>
      <c r="BG81" s="239" t="str">
        <f>IF($A81&lt;&gt;"",IF(IFERROR(VLOOKUP($A81,'5. Company (current_at exit)'!$1:$1048576,46,FALSE),"")="","",IFERROR(VLOOKUP($A81,'5. Company (current_at exit)'!$1:$1048576,46,FALSE),"")), "")</f>
        <v/>
      </c>
      <c r="BH81" s="239" t="str">
        <f>IF($A81&lt;&gt;"",IF(IFERROR(VLOOKUP($A81,'5. Company (current_at exit)'!$1:$1048576,47,FALSE),"")="","",IFERROR(VLOOKUP($A81,'5. Company (current_at exit)'!$1:$1048576,47,FALSE),"")), "")</f>
        <v/>
      </c>
      <c r="BI81" s="239" t="str">
        <f>IF($A81&lt;&gt;"",IF(IFERROR(VLOOKUP($A81,'5. Company (current_at exit)'!$1:$1048576,48,FALSE),"")="","",IFERROR(VLOOKUP($A81,'5. Company (current_at exit)'!$1:$1048576,48,FALSE),"")), "")</f>
        <v/>
      </c>
      <c r="BJ81" s="360" t="str">
        <f>IF($A81&lt;&gt;"",IF(IFERROR(VLOOKUP($A81,'5. Company (current_at exit)'!$1:$1048576,49,FALSE),"")="","",IFERROR(VLOOKUP($A81,'5. Company (current_at exit)'!$1:$1048576,49,FALSE),"")), "")</f>
        <v/>
      </c>
      <c r="BK81" s="76" t="str">
        <f>IF($A81&lt;&gt;"",IF(IFERROR(VLOOKUP($A81,'5. Company (current_at exit)'!$1:$1048576,50,FALSE),"")="","Mandatory: Tab 5",IFERROR(VLOOKUP($A81,'5. Company (current_at exit)'!$1:$1048576,50,FALSE),"")), "")</f>
        <v/>
      </c>
      <c r="BL81" s="483" t="str">
        <f>IF($A81&lt;&gt;"",IF(IFERROR(VLOOKUP($A81,'5. Company (current_at exit)'!$1:$1048576,51,FALSE),"")="","Mandatory: Tab 5",IFERROR(VLOOKUP($A81,'5. Company (current_at exit)'!$1:$1048576,51,FALSE),"")), "")</f>
        <v/>
      </c>
      <c r="BM81" s="483" t="str">
        <f>IF($A81&lt;&gt;"",IF(IFERROR(VLOOKUP($A81,'5. Company (current_at exit)'!$1:$1048576,52,FALSE),"")="","Mandatory: Tab 5",IFERROR(VLOOKUP($A81,'5. Company (current_at exit)'!$1:$1048576,52,FALSE),"")), "")</f>
        <v/>
      </c>
      <c r="BN81" s="483" t="str">
        <f>IF($A81&lt;&gt;"",IF(IFERROR(VLOOKUP($A81,'5. Company (current_at exit)'!$1:$1048576,53,FALSE),"")="","Mandatory: Tab 5",IFERROR(VLOOKUP($A81,'5. Company (current_at exit)'!$1:$1048576,53,FALSE),"")), "")</f>
        <v/>
      </c>
      <c r="BO81" s="360" t="str">
        <f>IF($A81&lt;&gt;"",IF(IFERROR(VLOOKUP($A81,'5. Company (current_at exit)'!$1:$1048576,54,FALSE),"")="","",IFERROR(VLOOKUP($A81,'5. Company (current_at exit)'!$1:$1048576,54,FALSE),"")), "")</f>
        <v/>
      </c>
      <c r="BP81" s="17" t="str">
        <f>IF($A81&lt;&gt;"",IF(IFERROR(VLOOKUP($A81, '4. Company (at entry)'!$1:$1048576,3,FALSE),"")="","Mandatory: Tab 4",IFERROR(VLOOKUP($A81, '4. Company (at entry)'!$1:$1048576,3,FALSE),"")), "")</f>
        <v/>
      </c>
      <c r="BQ81" s="17" t="str">
        <f>IF($A81&lt;&gt;"",IF(IFERROR(VLOOKUP($A81, '4. Company (at entry)'!$1:$1048576,4,FALSE),"")="","Mandatory: Tab 4",IFERROR(VLOOKUP($A81, '4. Company (at entry)'!$1:$1048576,4,FALSE),"")), "")</f>
        <v/>
      </c>
      <c r="BR81" s="17" t="str">
        <f>IF($A81&lt;&gt;"",IF(IFERROR(VLOOKUP($A81, '4. Company (at entry)'!$1:$1048576,5,FALSE),"")="","Mandatory: Tab 4",IFERROR(VLOOKUP($A81, '4. Company (at entry)'!$1:$1048576,5,FALSE),"")), "")</f>
        <v/>
      </c>
      <c r="BS81" s="17" t="str">
        <f>IF($A81&lt;&gt;"",IF(IFERROR(VLOOKUP($A81, '4. Company (at entry)'!$1:$1048576,6,FALSE),"")="","Mandatory: Tab 4",IFERROR(VLOOKUP($A81, '4. Company (at entry)'!$1:$1048576,6,FALSE),"")), "")</f>
        <v/>
      </c>
      <c r="BT81" s="17" t="str">
        <f>IF($A81&lt;&gt;"",IF(IFERROR(VLOOKUP($A81, '4. Company (at entry)'!$1:$1048576,7,FALSE),"")="","Mandatory: Tab 4",IFERROR(VLOOKUP($A81, '4. Company (at entry)'!$1:$1048576,7,FALSE),"")), "")</f>
        <v/>
      </c>
      <c r="BU81" s="17" t="str">
        <f>IF($A81&lt;&gt;"",IF(IFERROR(VLOOKUP($A81, '4. Company (at entry)'!$1:$1048576,8,FALSE),"")="","Mandatory: Tab 4",IFERROR(VLOOKUP($A81, '4. Company (at entry)'!$1:$1048576,8,FALSE),"")), "")</f>
        <v/>
      </c>
      <c r="BV81" s="17" t="str">
        <f>IF($A81&lt;&gt;"",IF(IFERROR(VLOOKUP($A81, '4. Company (at entry)'!$1:$1048576,9,FALSE),"")="","Mandatory: Tab 4",IFERROR(VLOOKUP($A81, '4. Company (at entry)'!$1:$1048576,9,FALSE),"")), "")</f>
        <v/>
      </c>
      <c r="BW81" s="17" t="str">
        <f>IF($A81&lt;&gt;"",IF(IFERROR(VLOOKUP($A81, '4. Company (at entry)'!$1:$1048576,10,FALSE),"")="","",IFERROR(VLOOKUP($A81, '4. Company (at entry)'!$1:$1048576,10,FALSE),"")), "")</f>
        <v/>
      </c>
      <c r="BX81" s="208" t="str">
        <f>IF($A81&lt;&gt;"",IF(IFERROR(VLOOKUP($A81, '4. Company (at entry)'!$1:$1048576,11,FALSE),"")="","",IFERROR(VLOOKUP($A81, '4. Company (at entry)'!$1:$1048576,11,FALSE),"")), "")</f>
        <v/>
      </c>
      <c r="BY81" s="17" t="str">
        <f>IF($A81&lt;&gt;"",IF(IFERROR(VLOOKUP($A81, '4. Company (at entry)'!$1:$1048576,12,FALSE),"")="","",IFERROR(VLOOKUP($A81, '4. Company (at entry)'!$1:$1048576,12,FALSE),"")), "")</f>
        <v/>
      </c>
      <c r="BZ81" s="360" t="str">
        <f>IF($A81&lt;&gt;"",IF(IFERROR(VLOOKUP($A81, '4. Company (at entry)'!$1:$1048576,13,FALSE),"")="","",IFERROR(VLOOKUP($A81, '4. Company (at entry)'!$1:$1048576,13,FALSE),"")), "")</f>
        <v/>
      </c>
      <c r="CA81" s="17" t="str">
        <f>IF($A81&lt;&gt;"",IF(IFERROR('7. Position (current_at exit)'!F81,"")="", "Mandatory: Tab 7",IFERROR('7. Position (current_at exit)'!F81,"")),"")</f>
        <v/>
      </c>
      <c r="CB81" s="17" t="str">
        <f>IF($D81&lt;&gt;"Pending, Subsequently Closed",IF($A81&lt;&gt;"",IF(IFERROR('7. Position (current_at exit)'!G81,"")="", "Mandatory: Tab 7",IFERROR('7. Position (current_at exit)'!G81,"")),""), IF($A81&lt;&gt;"",IF(IFERROR('7. Position (current_at exit)'!G81,"")="", "",IFERROR('7. Position (current_at exit)'!G81,"")),""))</f>
        <v/>
      </c>
      <c r="CC81" s="17" t="str">
        <f>IF($D81&lt;&gt;"Pending, Subsequently Closed",IF($A81&lt;&gt;"",IF(IFERROR('7. Position (current_at exit)'!H81,"")="", "Mandatory: Tab 7",IFERROR('7. Position (current_at exit)'!H81,"")),""), IF($A81&lt;&gt;"",IF(IFERROR('7. Position (current_at exit)'!H81,"")="", "",IFERROR('7. Position (current_at exit)'!H81,"")),""))</f>
        <v/>
      </c>
      <c r="CD81" s="17" t="str">
        <f>IF($D81&lt;&gt;"Pending, Subsequently Closed",IF($A81&lt;&gt;"",IF(IFERROR('7. Position (current_at exit)'!I81,"")="", "Mandatory: Tab 7",IFERROR('7. Position (current_at exit)'!I81,"")),""), IF($A81&lt;&gt;"",IF(IFERROR('7. Position (current_at exit)'!I81,"")="", "",IFERROR('7. Position (current_at exit)'!I81,"")),""))</f>
        <v/>
      </c>
      <c r="CE81" s="17" t="str">
        <f>IF($D81&lt;&gt;"Pending, Subsequently Closed",IF($A81&lt;&gt;"",IF(IFERROR('7. Position (current_at exit)'!J81,"")="", "Mandatory: Tab 7",IFERROR('7. Position (current_at exit)'!J81,"")),""), IF($A81&lt;&gt;"",IF(IFERROR('7. Position (current_at exit)'!J81,"")="", "",IFERROR('7. Position (current_at exit)'!J81,"")),""))</f>
        <v/>
      </c>
      <c r="CF81" s="208" t="str">
        <f>IF($D81&lt;&gt;"Pending, Subsequently Closed",IF($A81&lt;&gt;"",IF(IFERROR('7. Position (current_at exit)'!K81,"")="", "Mandatory: Tab 7",IFERROR('7. Position (current_at exit)'!K81,"")),""), IF($A81&lt;&gt;"",IF(IFERROR('7. Position (current_at exit)'!K81,"")="", "",IFERROR('7. Position (current_at exit)'!K81,"")),""))</f>
        <v/>
      </c>
      <c r="CG81" s="186" t="str">
        <f>IF($D81&lt;&gt;"Pending, Subsequently Closed",IF($A81&lt;&gt;"",IF(IFERROR('7. Position (current_at exit)'!L81,"")="", "Mandatory: Tab 7",IFERROR('7. Position (current_at exit)'!L81,"")),""), IF($A81&lt;&gt;"",IF(IFERROR('7. Position (current_at exit)'!L81,"")="", "",IFERROR('7. Position (current_at exit)'!L81,"")),""))</f>
        <v/>
      </c>
      <c r="CH81" s="186" t="str">
        <f>IF($D81&lt;&gt;"Pending, Subsequently Closed",IF($A81&lt;&gt;"",IF(IFERROR('7. Position (current_at exit)'!M81,"")="", "Mandatory: Tab 7",IFERROR('7. Position (current_at exit)'!M81,"")),""), IF($A81&lt;&gt;"",IF(IFERROR('7. Position (current_at exit)'!M81,"")="", "",IFERROR('7. Position (current_at exit)'!M81,"")),""))</f>
        <v/>
      </c>
      <c r="CI81" s="186" t="str">
        <f>IF($D81&lt;&gt;"Pending, Subsequently Closed",IF($A81&lt;&gt;"",IF(IFERROR('7. Position (current_at exit)'!N81,"")="", "Mandatory: Tab 7",IFERROR('7. Position (current_at exit)'!N81,"")),""), IF($A81&lt;&gt;"",IF(IFERROR('7. Position (current_at exit)'!N81,"")="", "",IFERROR('7. Position (current_at exit)'!N81,"")),""))</f>
        <v/>
      </c>
      <c r="CJ81" s="408" t="str">
        <f>IF($D81&lt;&gt;"Pending, Subsequently Closed",IF($A81&lt;&gt;"",IF(IFERROR('7. Position (current_at exit)'!O81,"")="", "Mandatory: Tab 7",IFERROR('7. Position (current_at exit)'!O81,"")),""), IF($A81&lt;&gt;"",IF(IFERROR('7. Position (current_at exit)'!O81,"")="", "",IFERROR('7. Position (current_at exit)'!O81,"")),""))</f>
        <v/>
      </c>
      <c r="CK81" s="408" t="str">
        <f>IF($D81&lt;&gt;"Pending, Subsequently Closed",IF($A81&lt;&gt;"",IF(IFERROR('7. Position (current_at exit)'!P81,"")="", "Mandatory: Tab 7",IFERROR('7. Position (current_at exit)'!P81,"")),""), IF($A81&lt;&gt;"",IF(IFERROR('7. Position (current_at exit)'!P81,"")="", "",IFERROR('7. Position (current_at exit)'!P81,"")),""))</f>
        <v/>
      </c>
      <c r="CL81" s="360" t="str">
        <f>IF($A81&lt;&gt;"",IF(IFERROR('7. Position (current_at exit)'!Q81,"")="", "",IFERROR('7. Position (current_at exit)'!Q81,"")),"")</f>
        <v/>
      </c>
      <c r="CM81" s="18" t="str">
        <f>IF($F81&lt;&gt;"Debt",IF($A81&lt;&gt;"",IF(IFERROR('7. Position (current_at exit)'!R81,"")="", "Mandatory: Tab 7",IFERROR('7. Position (current_at exit)'!R81,"")),""), IF($A81&lt;&gt;"",IF(IFERROR('7. Position (current_at exit)'!R81,"")="", "",IFERROR('7. Position (current_at exit)'!R81,"")),""))</f>
        <v/>
      </c>
      <c r="CN81" s="18" t="str">
        <f>IF($F81&lt;&gt;"Debt",IF($A81&lt;&gt;"",IF(IFERROR('7. Position (current_at exit)'!S81,"")="", "Mandatory: Tab 7",IFERROR('7. Position (current_at exit)'!S81,"")),""), IF($A81&lt;&gt;"",IF(IFERROR('7. Position (current_at exit)'!S81,"")="", "",IFERROR('7. Position (current_at exit)'!S81,"")),""))</f>
        <v/>
      </c>
      <c r="CO81" s="17" t="str">
        <f>IF($F81&lt;&gt;"Debt",IF($A81&lt;&gt;"",IF(IFERROR('7. Position (current_at exit)'!T81,"")="", "Mandatory: Tab 7",IFERROR('7. Position (current_at exit)'!T81,"")),""), IF($A81&lt;&gt;"",IF(IFERROR('7. Position (current_at exit)'!T81,"")="", "",IFERROR('7. Position (current_at exit)'!T81,"")),""))</f>
        <v/>
      </c>
      <c r="CP81" s="17" t="str">
        <f>IF($A81&lt;&gt;"",IF(IFERROR('7. Position (current_at exit)'!U81,"")="", "Mandatory: Tab 7",IFERROR('7. Position (current_at exit)'!U81,"")),"")</f>
        <v/>
      </c>
      <c r="CQ81" s="17" t="str">
        <f>IF($F81&lt;&gt;"Debt",IF($A81&lt;&gt;"",IF(IFERROR('7. Position (current_at exit)'!V81,"")="", "Mandatory: Tab 7",IFERROR('7. Position (current_at exit)'!V81,"")),""), IF($A81&lt;&gt;"",IF(IFERROR('7. Position (current_at exit)'!V81,"")="", "",IFERROR('7. Position (current_at exit)'!V81,"")),""))</f>
        <v/>
      </c>
      <c r="CR81" s="16" t="str">
        <f>IF($F81&lt;&gt;"Debt",IF($A81&lt;&gt;"",IF(IFERROR('7. Position (current_at exit)'!W81,"")="", "",IFERROR('7. Position (current_at exit)'!W81,"")),""), IF($A81&lt;&gt;"",IF(IFERROR('7. Position (current_at exit)'!W81,"")="", "",IFERROR('7. Position (current_at exit)'!W81,"")),""))</f>
        <v/>
      </c>
      <c r="CS81" s="80" t="str">
        <f>IF($A81&lt;&gt;"",IF(IFERROR('7. Position (current_at exit)'!X81,"")="", "",IFERROR('7. Position (current_at exit)'!X81,"")),"")</f>
        <v/>
      </c>
      <c r="CT81" s="360" t="str">
        <f>IF($A81&lt;&gt;"",IF(IFERROR('7. Position (current_at exit)'!Y81,"")="", "",IFERROR('7. Position (current_at exit)'!Y81,"")),"")</f>
        <v/>
      </c>
      <c r="CU81" s="159" t="str">
        <f>IF(OR($D81="Fully Exited, No Escrow", $D81="Fully Exited, Escrow Pending", $D81="Fully Exited, Subsequently Closed"), IF($A81&lt;&gt;"",IF(IFERROR('7. Position (current_at exit)'!Z81,"")="", "Mandatory: Tab 7",IFERROR('7. Position (current_at exit)'!Z81,"")),""), IF($A81&lt;&gt;"",IF(IFERROR('7. Position (current_at exit)'!Z81,"")="", "",IFERROR('7. Position (current_at exit)'!Z81,"")),""))</f>
        <v/>
      </c>
      <c r="CV81" s="159" t="str">
        <f>IF(OR($D81="Fully Exited, No Escrow", $D81="Fully Exited, Escrow Pending", $D81="Fully Exited, Subsequently Closed"), IF($A81&lt;&gt;"",IF(IFERROR('7. Position (current_at exit)'!AA81,"")="", "Mandatory: Tab 7",IFERROR('7. Position (current_at exit)'!AA81,"")),""), IF($A81&lt;&gt;"",IF(IFERROR('7. Position (current_at exit)'!AA81,"")="", "",IFERROR('7. Position (current_at exit)'!AA81,"")),""))</f>
        <v/>
      </c>
      <c r="CW81" s="16" t="str">
        <f>IF($D81="Fully Exited",IF($A81&lt;&gt;"",IF(IFERROR('7. Position (current_at exit)'!AB81,"")="", "",IFERROR('7. Position (current_at exit)'!AB81,"")),""), IF($A81&lt;&gt;"",IF(IFERROR('7. Position (current_at exit)'!AB81,"")="", "",IFERROR('7. Position (current_at exit)'!AB81,"")),""))</f>
        <v/>
      </c>
      <c r="CX81" s="360" t="str">
        <f>IF($A81&lt;&gt;"",IF(IFERROR('7. Position (current_at exit)'!AC81,"")="", "",IFERROR('7. Position (current_at exit)'!AC81,"")),"")</f>
        <v/>
      </c>
      <c r="CY81" s="16" t="str">
        <f>IF($D81&lt;&gt;"Pending, Subsequently Closed",IF($A81&lt;&gt;"",IF(IFERROR('7. Position (current_at exit)'!AD81,"")="", "Mandatory: Tab 7",IFERROR('7. Position (current_at exit)'!AD81,"")),""), IF($A81&lt;&gt;"",IF(IFERROR('7. Position (current_at exit)'!AD81,"")="", "",IFERROR('7. Position (current_at exit)'!AD81,"")),""))</f>
        <v/>
      </c>
      <c r="CZ81" s="187" t="str">
        <f>IF($A81&lt;&gt;"",IF(IFERROR('7. Position (current_at exit)'!AE81,"")="", "",IFERROR('7. Position (current_at exit)'!AE81,"")),"")</f>
        <v/>
      </c>
      <c r="DA81" s="76" t="str">
        <f>IF($A81&lt;&gt;"",IF(IFERROR('7. Position (current_at exit)'!AF81,"")="", "",IFERROR('7. Position (current_at exit)'!AF81,"")),"")</f>
        <v/>
      </c>
      <c r="DB81" s="239" t="str">
        <f>IF($A81&lt;&gt;"",IF(IFERROR('7. Position (current_at exit)'!AG81,"")="", "",IFERROR('7. Position (current_at exit)'!AG81,"")),"")</f>
        <v/>
      </c>
      <c r="DC81" s="165" t="str">
        <f>IF($A81&lt;&gt;"",IF(IFERROR('7. Position (current_at exit)'!AH81,"")="", "",IFERROR('7. Position (current_at exit)'!AH81,"")),"")</f>
        <v/>
      </c>
      <c r="DD81" s="165" t="str">
        <f>IF($A81&lt;&gt;"",IF(IFERROR('7. Position (current_at exit)'!AI81,"")="", "",IFERROR('7. Position (current_at exit)'!AI81,"")),"")</f>
        <v/>
      </c>
      <c r="DE81" s="360" t="str">
        <f>IF($A81&lt;&gt;"",IF(IFERROR('7. Position (current_at exit)'!AJ81,"")="", "",IFERROR('7. Position (current_at exit)'!AJ81,"")),"")</f>
        <v/>
      </c>
      <c r="DF81" s="16" t="str">
        <f>IF($A81&lt;&gt;"",IF(IFERROR('7. Position (current_at exit)'!AK81,"")="", "",IFERROR('7. Position (current_at exit)'!AK81,"")),"")</f>
        <v/>
      </c>
      <c r="DG81" s="187" t="str">
        <f>IF($A81&lt;&gt;"",IF(IFERROR('7. Position (current_at exit)'!AL81,"")="", "",IFERROR('7. Position (current_at exit)'!AL81,"")),"")</f>
        <v/>
      </c>
      <c r="DH81" s="76" t="str">
        <f>IF($A81&lt;&gt;"",IF(IFERROR('7. Position (current_at exit)'!AM81,"")="", "",IFERROR('7. Position (current_at exit)'!AM81,"")),"")</f>
        <v/>
      </c>
      <c r="DI81" s="239" t="str">
        <f>IF($A81&lt;&gt;"",IF(IFERROR('7. Position (current_at exit)'!AN81,"")="", "",IFERROR('7. Position (current_at exit)'!AN81,"")),"")</f>
        <v/>
      </c>
      <c r="DJ81" s="165" t="str">
        <f>IF($A81&lt;&gt;"",IF(IFERROR('7. Position (current_at exit)'!AO81,"")="", "",IFERROR('7. Position (current_at exit)'!AO81,"")),"")</f>
        <v/>
      </c>
      <c r="DK81" s="165" t="str">
        <f>IF($A81&lt;&gt;"",IF(IFERROR('7. Position (current_at exit)'!AP81,"")="", "",IFERROR('7. Position (current_at exit)'!AP81,"")),"")</f>
        <v/>
      </c>
      <c r="DL81" s="360" t="str">
        <f>IF($A81&lt;&gt;"",IF(IFERROR('7. Position (current_at exit)'!AQ81,"")="", "",IFERROR('7. Position (current_at exit)'!AQ81,"")),"")</f>
        <v/>
      </c>
      <c r="DM81" s="17" t="str">
        <f>IF(OR($F81="Equity - Publicly Traded", $F81="Equity - Private"), IF($A81&lt;&gt;"",IF(IFERROR('6. Position (at entry)'!N81,"")="", "Mandatory: Tab 6",IFERROR('6. Position (at entry)'!N81,"")),""), IF($A81&lt;&gt;"",IF(IFERROR('6. Position (at entry)'!N81,"")="", "",IFERROR('6. Position (at entry)'!N81,"")),""))</f>
        <v/>
      </c>
      <c r="DN81" s="17" t="str">
        <f>IF(OR($F81="Equity - Publicly Traded", $F81="Equity - Private"), IF($A81&lt;&gt;"",IF(IFERROR('6. Position (at entry)'!O81,"")="", "Mandatory: Tab 6",IFERROR('6. Position (at entry)'!O81,"")),""), IF($A81&lt;&gt;"",IF(IFERROR('6. Position (at entry)'!O81,"")="", "",IFERROR('6. Position (at entry)'!O81,"")),""))</f>
        <v/>
      </c>
      <c r="DO81" s="17" t="str">
        <f>IF(OR($F81="Equity - Publicly Traded", $F81="Equity - Private"), IF($A81&lt;&gt;"",IF(IFERROR('6. Position (at entry)'!P81,"")="", "Mandatory: Tab 6",IFERROR('6. Position (at entry)'!P81,"")),""), IF($A81&lt;&gt;"",IF(IFERROR('6. Position (at entry)'!P81,"")="", "",IFERROR('6. Position (at entry)'!P81,"")),""))</f>
        <v/>
      </c>
      <c r="DP81" s="17" t="str">
        <f>IF(OR($F81="Equity - Publicly Traded", $F81="Equity - Private"), IF($A81&lt;&gt;"",IF(IFERROR('6. Position (at entry)'!Q81,"")="", "Mandatory: Tab 6",IFERROR('6. Position (at entry)'!Q81,"")),""), IF($A81&lt;&gt;"",IF(IFERROR('6. Position (at entry)'!Q81,"")="", "",IFERROR('6. Position (at entry)'!Q81,"")),""))</f>
        <v/>
      </c>
      <c r="DQ81" s="18" t="str">
        <f>IF(OR($F81="Equity - Publicly Traded", $F81="Equity - Private"), IF($A81&lt;&gt;"",IF(IFERROR('6. Position (at entry)'!R81,"")="", "Mandatory: Tab 6",IFERROR('6. Position (at entry)'!R81,"")),""), IF($A81&lt;&gt;"",IF(IFERROR('6. Position (at entry)'!R81,"")="", "",IFERROR('6. Position (at entry)'!R81,"")),""))</f>
        <v/>
      </c>
      <c r="DR81" s="18" t="str">
        <f>IF(OR($F81="Equity - Publicly Traded", $F81="Equity - Private"), IF($A81&lt;&gt;"",IF(IFERROR('6. Position (at entry)'!S81,"")="", "Mandatory: Tab 6",IFERROR('6. Position (at entry)'!S81,"")),""), IF($A81&lt;&gt;"",IF(IFERROR('6. Position (at entry)'!S81,"")="", "",IFERROR('6. Position (at entry)'!S81,"")),""))</f>
        <v/>
      </c>
      <c r="DS81" s="17" t="str">
        <f>IF(OR($F81="Equity - Publicly Traded", $F81="Equity - Private"), IF($A81&lt;&gt;"",IF(IFERROR('6. Position (at entry)'!T81,"")="", "Mandatory: Tab 6",IFERROR('6. Position (at entry)'!T81,"")),""), IF($A81&lt;&gt;"",IF(IFERROR('6. Position (at entry)'!T81,"")="", "",IFERROR('6. Position (at entry)'!T81,"")),""))</f>
        <v/>
      </c>
      <c r="DT81" s="16" t="str">
        <f>IF(OR($F81="Equity - Publicly Traded", $F81="Equity - Private"), IF($A81&lt;&gt;"",IF(IFERROR('6. Position (at entry)'!U81,"")="", "Mandatory: Tab 6",IFERROR('6. Position (at entry)'!U81,"")),""), IF($A81&lt;&gt;"",IF(IFERROR('6. Position (at entry)'!U81,"")="", "",IFERROR('6. Position (at entry)'!U81,"")),""))</f>
        <v/>
      </c>
      <c r="DU81" s="16" t="str">
        <f>IF(OR($F81="Equity - Publicly Traded", $F81="Equity - Private"), IF($A81&lt;&gt;"",IF(IFERROR('6. Position (at entry)'!V81,"")="", "",IFERROR('6. Position (at entry)'!V81,"")),""), IF($A81&lt;&gt;"",IF(IFERROR('6. Position (at entry)'!V81,"")="", "",IFERROR('6. Position (at entry)'!V81,"")),""))</f>
        <v/>
      </c>
      <c r="DV81" s="239" t="str">
        <f>IF(OR($F81="Equity - Publicly Traded", $F81="Equity - Private"), IF($A81&lt;&gt;"",IF(IFERROR('6. Position (at entry)'!W81,"")="", "",IFERROR('6. Position (at entry)'!W81,"")),""), IF($A81&lt;&gt;"",IF(IFERROR('6. Position (at entry)'!W81,"")="", "",IFERROR('6. Position (at entry)'!W81,"")),""))</f>
        <v/>
      </c>
      <c r="DW81" s="239" t="str">
        <f>IF(OR($F81="Equity - Publicly Traded", $F81="Equity - Private"), IF($A81&lt;&gt;"",IF(IFERROR('6. Position (at entry)'!X81,"")="", "",IFERROR('6. Position (at entry)'!X81,"")),""), IF($A81&lt;&gt;"",IF(IFERROR('6. Position (at entry)'!X81,"")="", "",IFERROR('6. Position (at entry)'!X81,"")),""))</f>
        <v/>
      </c>
      <c r="DX81" s="239" t="str">
        <f>IF(OR($F81="Equity - Publicly Traded", $F81="Equity - Private"), IF($A81&lt;&gt;"",IF(IFERROR('6. Position (at entry)'!Y81,"")="", "",IFERROR('6. Position (at entry)'!Y81,"")),""), IF($A81&lt;&gt;"",IF(IFERROR('6. Position (at entry)'!Y81,"")="", "",IFERROR('6. Position (at entry)'!Y81,"")),""))</f>
        <v/>
      </c>
      <c r="DY81" s="360" t="str">
        <f>IF($A81&lt;&gt;"",IF(IFERROR('6. Position (at entry)'!Z81,"")="", "",IFERROR('6. Position (at entry)'!Z81,"")),"")</f>
        <v/>
      </c>
      <c r="DZ81" s="76" t="str">
        <f>IF($A81&lt;&gt;"",IF(IFERROR('6. Position (at entry)'!AA81,"")="", "",IFERROR('6. Position (at entry)'!AA81,"")),"")</f>
        <v/>
      </c>
      <c r="EA81" s="76" t="str">
        <f>IF($A81&lt;&gt;"",IF(IFERROR('6. Position (at entry)'!AB81,"")="", "",IFERROR('6. Position (at entry)'!AB81,"")),"")</f>
        <v/>
      </c>
      <c r="EB81" s="78" t="str">
        <f>IF($A81&lt;&gt;"",IF(IFERROR('6. Position (at entry)'!AC81,"")="", "",IFERROR('6. Position (at entry)'!AC81,"")),"")</f>
        <v/>
      </c>
      <c r="EC81" s="78" t="str">
        <f>IF($A81&lt;&gt;"",IF(IFERROR('6. Position (at entry)'!AD81,"")="", "",IFERROR('6. Position (at entry)'!AD81,"")),"")</f>
        <v/>
      </c>
      <c r="ED81" s="226" t="str">
        <f>IF($A81&lt;&gt;"",IF(IFERROR('6. Position (at entry)'!AE81,"")="", "",IFERROR('6. Position (at entry)'!AE81,"")),"")</f>
        <v/>
      </c>
      <c r="EE81" s="80" t="str">
        <f>IF($A81&lt;&gt;"",IF(IFERROR('6. Position (at entry)'!AF81,"")="", "",IFERROR('6. Position (at entry)'!AF81,"")),"")</f>
        <v/>
      </c>
      <c r="EF81" s="80" t="str">
        <f>IF($A81&lt;&gt;"",IF(IFERROR('6. Position (at entry)'!AG81,"")="", "",IFERROR('6. Position (at entry)'!AG81,"")),"")</f>
        <v/>
      </c>
      <c r="EG81" s="80" t="str">
        <f>IF($A81&lt;&gt;"",IF(IFERROR('6. Position (at entry)'!AH81,"")="", "",IFERROR('6. Position (at entry)'!AH81,"")),"")</f>
        <v/>
      </c>
      <c r="EH81" s="360" t="str">
        <f>IF($A81&lt;&gt;"",IF(IFERROR('6. Position (at entry)'!AI81,"")="", "",IFERROR('6. Position (at entry)'!AI81,"")),"")</f>
        <v/>
      </c>
    </row>
    <row r="82" spans="1:138" ht="15" customHeight="1" x14ac:dyDescent="0.2">
      <c r="A82" s="16" t="str">
        <f>IF(ISBLANK('6. Position (at entry)'!A82), "", '6. Position (at entry)'!A82)</f>
        <v/>
      </c>
      <c r="B82" s="347" t="str">
        <f>IF($A82&lt;&gt;"",IF(IFERROR('6. Position (at entry)'!B82,"")="", "Mandatory: Tab 6",IFERROR('6. Position (at entry)'!B82,"")),"")</f>
        <v/>
      </c>
      <c r="C82" s="16" t="str">
        <f>IF($A82&lt;&gt;"",IF(IFERROR(VLOOKUP($A82, '4. Company (at entry)'!$1:$1048576,2,FALSE),"")="","Mandatory: Tab 4",IFERROR(VLOOKUP($A82, '4. Company (at entry)'!$1:$1048576,2,FALSE),"")), "")</f>
        <v/>
      </c>
      <c r="D82" s="16" t="str">
        <f>IF($A82&lt;&gt;"",IF(IFERROR('7. Position (current_at exit)'!D82,"")="", "Mandatory: Tab 7",IFERROR('7. Position (current_at exit)'!D82,"")),"")</f>
        <v/>
      </c>
      <c r="E82" s="16" t="str">
        <f>IF($A82&lt;&gt;"",IF(IFERROR('7. Position (current_at exit)'!E82,"")="", "Mandatory: Tab 7",IFERROR('7. Position (current_at exit)'!E82,"")),"")</f>
        <v/>
      </c>
      <c r="F82" s="16" t="str">
        <f>IF($A82&lt;&gt;"",IF(IFERROR('6. Position (at entry)'!D82,"")="", "Mandatory: Tab 6",IFERROR('6. Position (at entry)'!D82,"")),"")</f>
        <v/>
      </c>
      <c r="G82" s="16" t="str">
        <f>IF($A82&lt;&gt;"",IF(IFERROR('6. Position (at entry)'!E82,"")="", "Mandatory: Tab 6",IFERROR('6. Position (at entry)'!E82,"")),"")</f>
        <v/>
      </c>
      <c r="H82" s="16" t="str">
        <f>IF($A82&lt;&gt;"",IF(IFERROR('6. Position (at entry)'!F82,"")="", "Mandatory: Tab 6",IFERROR('6. Position (at entry)'!F82,"")),"")</f>
        <v/>
      </c>
      <c r="I82" s="16" t="str">
        <f>IF($A82&lt;&gt;"",IF(IFERROR('6. Position (at entry)'!G82,"")="", "Mandatory: Tab 6",IFERROR('6. Position (at entry)'!G82,"")),"")</f>
        <v/>
      </c>
      <c r="J82" s="16" t="str">
        <f>IF($A82&lt;&gt;"",IF(IFERROR('6. Position (at entry)'!H82,"")="", "Mandatory: Tab 6",IFERROR('6. Position (at entry)'!H82,"")),"")</f>
        <v/>
      </c>
      <c r="K82" s="159" t="str">
        <f>IF($A82&lt;&gt;"",IF(IFERROR('6. Position (at entry)'!I82,"")="", "Mandatory: Tab 6",IFERROR('6. Position (at entry)'!I82,"")),"")</f>
        <v/>
      </c>
      <c r="L82" s="16" t="str">
        <f>IF($A82&lt;&gt;"",IF(IFERROR('6. Position (at entry)'!J82,"")="", "Mandatory: Tab 6",IFERROR('6. Position (at entry)'!J82,"")),"")</f>
        <v/>
      </c>
      <c r="M82" s="16" t="str">
        <f>IF($A82&lt;&gt;"",IF(IFERROR('6. Position (at entry)'!K82,"")="", "Mandatory: Tab 6",IFERROR('6. Position (at entry)'!K82,"")),"")</f>
        <v/>
      </c>
      <c r="N82" s="16" t="str">
        <f>IF($A82&lt;&gt;"",IF(IFERROR('6. Position (at entry)'!L82,"")="", "",IFERROR('6. Position (at entry)'!L82,"")),"")</f>
        <v/>
      </c>
      <c r="O82" s="360" t="str">
        <f>IF($A82&lt;&gt;"",IF(IFERROR('6. Position (at entry)'!M82,"")="", "",IFERROR('6. Position (at entry)'!M82,"")),"")</f>
        <v/>
      </c>
      <c r="P82" s="16" t="str">
        <f>IF($A82&lt;&gt;"",IF(IFERROR(VLOOKUP($A82,'5. Company (current_at exit)'!$1:$1048576,3,FALSE),"")="","",IFERROR(VLOOKUP($A82,'5. Company (current_at exit)'!$1:$1048576,3,FALSE),"")), "")</f>
        <v/>
      </c>
      <c r="Q82" s="16" t="str">
        <f>IF($A82&lt;&gt;"",IF(IFERROR(VLOOKUP($A82,'5. Company (current_at exit)'!$1:$1048576,4,FALSE),"")="","",IFERROR(VLOOKUP($A82,'5. Company (current_at exit)'!$1:$1048576,4,FALSE),"")), "")</f>
        <v/>
      </c>
      <c r="R82" s="16" t="str">
        <f>IF($A82&lt;&gt;"",IF(IFERROR(VLOOKUP($A82,'5. Company (current_at exit)'!$1:$1048576,5,FALSE),"")="","",IFERROR(VLOOKUP($A82,'5. Company (current_at exit)'!$1:$1048576,5,FALSE),"")), "")</f>
        <v/>
      </c>
      <c r="S82" s="16" t="str">
        <f>IF($A82&lt;&gt;"",IF(IFERROR(VLOOKUP($A82,'5. Company (current_at exit)'!$1:$1048576,6,FALSE),"")="","",IFERROR(VLOOKUP($A82,'5. Company (current_at exit)'!$1:$1048576,6,FALSE),"")), "")</f>
        <v/>
      </c>
      <c r="T82" s="16" t="str">
        <f>IF($A82&lt;&gt;"",IF(IFERROR(VLOOKUP($A82,'5. Company (current_at exit)'!$1:$1048576,7,FALSE),"")="","Mandatory: Tab 5",IFERROR(VLOOKUP($A82,'5. Company (current_at exit)'!$1:$1048576,7,FALSE),"")), "")</f>
        <v/>
      </c>
      <c r="U82" s="72" t="str">
        <f>IF($A82&lt;&gt;"",IF(IFERROR(VLOOKUP($A82,'5. Company (current_at exit)'!$1:$1048576,8,FALSE),"")="","Mandatory: Tab 5",IFERROR(VLOOKUP($A82,'5. Company (current_at exit)'!$1:$1048576,8,FALSE),"")), "")</f>
        <v/>
      </c>
      <c r="V82" s="16" t="str">
        <f>IF($A82&lt;&gt;"",IF(IFERROR(VLOOKUP($A82,'5. Company (current_at exit)'!$1:$1048576,9,FALSE),"")="","",IFERROR(VLOOKUP($A82,'5. Company (current_at exit)'!$1:$1048576,9,FALSE),"")), "")</f>
        <v/>
      </c>
      <c r="W82" s="16" t="str">
        <f>IF($A82&lt;&gt;"",IF(IFERROR(VLOOKUP($A82,'5. Company (current_at exit)'!$1:$1048576,10,FALSE),"")="","Mandatory: Tab 5",IFERROR(VLOOKUP($A82,'5. Company (current_at exit)'!$1:$1048576,10,FALSE),"")), "")</f>
        <v/>
      </c>
      <c r="X82" s="73" t="str">
        <f>IF($A82&lt;&gt;"",IF(IFERROR(VLOOKUP($A82,'5. Company (current_at exit)'!$1:$1048576,11,FALSE),"")="","Mandatory: Tab 5",IFERROR(VLOOKUP($A82,'5. Company (current_at exit)'!$1:$1048576,11,FALSE),"")), "")</f>
        <v/>
      </c>
      <c r="Y82" s="73" t="str">
        <f>IF($A82&lt;&gt;"",IF(IFERROR(VLOOKUP($A82,'5. Company (current_at exit)'!$1:$1048576,12,FALSE),"")="","",IFERROR(VLOOKUP($A82,'5. Company (current_at exit)'!$1:$1048576,12,FALSE),"")), "")</f>
        <v/>
      </c>
      <c r="Z82" s="73" t="str">
        <f>IF($A82&lt;&gt;"",IF(IFERROR(VLOOKUP($A82,'5. Company (current_at exit)'!$1:$1048576,13,FALSE),"")="","",IFERROR(VLOOKUP($A82,'5. Company (current_at exit)'!$1:$1048576,13,FALSE),"")), "")</f>
        <v/>
      </c>
      <c r="AA82" s="16" t="str">
        <f>IF($A82&lt;&gt;"",IF(IFERROR(VLOOKUP($A82,'5. Company (current_at exit)'!$1:$1048576,14,FALSE),"")="","Mandatory: Tab 5",IFERROR(VLOOKUP($A82,'5. Company (current_at exit)'!$1:$1048576,14,FALSE),"")), "")</f>
        <v/>
      </c>
      <c r="AB82" s="16" t="str">
        <f>IF($A82&lt;&gt;"",IF(IFERROR(VLOOKUP($A82,'5. Company (current_at exit)'!$1:$1048576,15,FALSE),"")="","Mandatory: Tab 5",IFERROR(VLOOKUP($A82,'5. Company (current_at exit)'!$1:$1048576,15,FALSE),"")), "")</f>
        <v/>
      </c>
      <c r="AC82" s="76" t="str">
        <f>IF($A82&lt;&gt;"",IF(IFERROR(VLOOKUP($A82,'5. Company (current_at exit)'!$1:$1048576,16,FALSE),"")="","",IFERROR(VLOOKUP($A82,'5. Company (current_at exit)'!$1:$1048576,16,FALSE),"")), "")</f>
        <v/>
      </c>
      <c r="AD82" s="16" t="str">
        <f>IF($A82&lt;&gt;"",IF(IFERROR(VLOOKUP($A82,'5. Company (current_at exit)'!$1:$1048576,17,FALSE),"")="","",IFERROR(VLOOKUP($A82,'5. Company (current_at exit)'!$1:$1048576,17,FALSE),"")), "")</f>
        <v/>
      </c>
      <c r="AE82" s="401" t="str">
        <f>IF($A82&lt;&gt;"",IF(IFERROR(VLOOKUP($A82,'5. Company (current_at exit)'!$1:$1048576,18,FALSE),"")="","",IFERROR(VLOOKUP($A82,'5. Company (current_at exit)'!$1:$1048576,18,FALSE),"")), "")</f>
        <v/>
      </c>
      <c r="AF82" s="16" t="str">
        <f>IF($A82&lt;&gt;"",IF(IFERROR(VLOOKUP($A82,'5. Company (current_at exit)'!$1:$1048576,19,FALSE),"")="","Mandatory: Tab 5",IFERROR(VLOOKUP($A82,'5. Company (current_at exit)'!$1:$1048576,19,FALSE),"")), "")</f>
        <v/>
      </c>
      <c r="AG82" s="159" t="str">
        <f>IF($AF82="Yes",IF($A82&lt;&gt;"",IF(IFERROR(VLOOKUP($A82,'5. Company (current_at exit)'!$1:$1048576,20,FALSE),"")="","Mandatory: Tab 5",IFERROR(VLOOKUP($A82,'5. Company (current_at exit)'!$1:$1048576,20,FALSE),"")), ""),IF($A82&lt;&gt;"",IF(IFERROR(VLOOKUP($A82,'5. Company (current_at exit)'!$1:$1048576,20,FALSE),"")="","",IFERROR(VLOOKUP($A82,'5. Company (current_at exit)'!$1:$1048576,20,FALSE),"")), ""))</f>
        <v/>
      </c>
      <c r="AH82" s="159" t="str">
        <f>IF($AF82="Yes",IF($A82&lt;&gt;"",IF(IFERROR(VLOOKUP($A82,'5. Company (current_at exit)'!$1:$1048576,21,FALSE),"")="","Mandatory: Tab 5",IFERROR(VLOOKUP($A82,'5. Company (current_at exit)'!$1:$1048576,21,FALSE),"")), ""),IF($A82&lt;&gt;"",IF(IFERROR(VLOOKUP($A82,'5. Company (current_at exit)'!$1:$1048576,21,FALSE),"")="","",IFERROR(VLOOKUP($A82,'5. Company (current_at exit)'!$1:$1048576,21,FALSE),"")), ""))</f>
        <v/>
      </c>
      <c r="AI82" s="69" t="str">
        <f>IF($AF82="Yes",IF($A82&lt;&gt;"",IF(IFERROR(VLOOKUP($A82,'5. Company (current_at exit)'!$1:$1048576,22,FALSE),"")="","Mandatory: Tab 5",IFERROR(VLOOKUP($A82,'5. Company (current_at exit)'!$1:$1048576,22,FALSE),"")), ""),IF($A82&lt;&gt;"",IF(IFERROR(VLOOKUP($A82,'5. Company (current_at exit)'!$1:$1048576,22,FALSE),"")="","",IFERROR(VLOOKUP($A82,'5. Company (current_at exit)'!$1:$1048576,22,FALSE),"")), ""))</f>
        <v/>
      </c>
      <c r="AJ82" s="69" t="str">
        <f>IF($AF82="Yes",IF($A82&lt;&gt;"",IF(IFERROR(VLOOKUP($A82,'5. Company (current_at exit)'!$1:$1048576,23,FALSE),"")="","Mandatory: Tab 5",IFERROR(VLOOKUP($A82,'5. Company (current_at exit)'!$1:$1048576,23,FALSE),"")), ""),IF($A82&lt;&gt;"",IF(IFERROR(VLOOKUP($A82,'5. Company (current_at exit)'!$1:$1048576,23,FALSE),"")="","",IFERROR(VLOOKUP($A82,'5. Company (current_at exit)'!$1:$1048576,23,FALSE),"")), ""))</f>
        <v/>
      </c>
      <c r="AK82" s="159" t="str">
        <f>IF($AF82="Yes",IF($A82&lt;&gt;"",IF(IFERROR(VLOOKUP($A82,'5. Company (current_at exit)'!$1:$1048576,24,FALSE),"")="","",IFERROR(VLOOKUP($A82,'5. Company (current_at exit)'!$1:$1048576,24,FALSE),"")), ""),IF($A82&lt;&gt;"",IF(IFERROR(VLOOKUP($A82,'5. Company (current_at exit)'!$1:$1048576,24,FALSE),"")="","",IFERROR(VLOOKUP($A82,'5. Company (current_at exit)'!$1:$1048576,24,FALSE),"")), ""))</f>
        <v/>
      </c>
      <c r="AL82" s="403" t="str">
        <f>IF($A82&lt;&gt;"",IF(IFERROR(VLOOKUP($A82,'5. Company (current_at exit)'!$1:$1048576,25,FALSE),"")="","",IFERROR(VLOOKUP($A82,'5. Company (current_at exit)'!$1:$1048576,25,FALSE),"")), "")</f>
        <v/>
      </c>
      <c r="AM82" s="17" t="str">
        <f>IF($A82&lt;&gt;"",IF(IFERROR(VLOOKUP($A82,'5. Company (current_at exit)'!$1:$1048576,26,FALSE),"")="","Mandatory: Tab 5",IFERROR(VLOOKUP($A82,'5. Company (current_at exit)'!$1:$1048576,26,FALSE),"")), "")</f>
        <v/>
      </c>
      <c r="AN82" s="17" t="str">
        <f>IF($A82&lt;&gt;"",IF(IFERROR(VLOOKUP($A82,'5. Company (current_at exit)'!$1:$1048576,27,FALSE),"")="","Mandatory: Tab 5",IFERROR(VLOOKUP($A82,'5. Company (current_at exit)'!$1:$1048576,27,FALSE),"")), "")</f>
        <v/>
      </c>
      <c r="AO82" s="17" t="str">
        <f>IF($A82&lt;&gt;"",IF(IFERROR(VLOOKUP($A82,'5. Company (current_at exit)'!$1:$1048576,28,FALSE),"")="","Mandatory: Tab 5",IFERROR(VLOOKUP($A82,'5. Company (current_at exit)'!$1:$1048576,28,FALSE),"")), "")</f>
        <v/>
      </c>
      <c r="AP82" s="17" t="str">
        <f>IF($A82&lt;&gt;"",IF(IFERROR(VLOOKUP($A82,'5. Company (current_at exit)'!$1:$1048576,29,FALSE),"")="","Mandatory: Tab 5",IFERROR(VLOOKUP($A82,'5. Company (current_at exit)'!$1:$1048576,29,FALSE),"")), "")</f>
        <v/>
      </c>
      <c r="AQ82" s="17" t="str">
        <f>IF($A82&lt;&gt;"",IF(IFERROR(VLOOKUP($A82,'5. Company (current_at exit)'!$1:$1048576,30,FALSE),"")="","Mandatory: Tab 5",IFERROR(VLOOKUP($A82,'5. Company (current_at exit)'!$1:$1048576,30,FALSE),"")), "")</f>
        <v/>
      </c>
      <c r="AR82" s="17" t="str">
        <f>IF($A82&lt;&gt;"",IF(IFERROR(VLOOKUP($A82,'5. Company (current_at exit)'!$1:$1048576,31,FALSE),"")="","Mandatory: Tab 5",IFERROR(VLOOKUP($A82,'5. Company (current_at exit)'!$1:$1048576,31,FALSE),"")), "")</f>
        <v/>
      </c>
      <c r="AS82" s="17" t="str">
        <f>IF($A82&lt;&gt;"",IF(IFERROR(VLOOKUP($A82,'5. Company (current_at exit)'!$1:$1048576,32,FALSE),"")="","Mandatory: Tab 5",IFERROR(VLOOKUP($A82,'5. Company (current_at exit)'!$1:$1048576,32,FALSE),"")), "")</f>
        <v/>
      </c>
      <c r="AT82" s="17" t="str">
        <f>IF($A82&lt;&gt;"",IF(IFERROR(VLOOKUP($A82,'5. Company (current_at exit)'!$1:$1048576,33,FALSE),"")="","Mandatory: Tab 5",IFERROR(VLOOKUP($A82,'5. Company (current_at exit)'!$1:$1048576,33,FALSE),"")), "")</f>
        <v/>
      </c>
      <c r="AU82" s="17" t="str">
        <f>IF($A82&lt;&gt;"",IF(IFERROR(VLOOKUP($A82,'5. Company (current_at exit)'!$1:$1048576,34,FALSE),"")="","",IFERROR(VLOOKUP($A82,'5. Company (current_at exit)'!$1:$1048576,34,FALSE),"")), "")</f>
        <v/>
      </c>
      <c r="AV82" s="241" t="str">
        <f>IF($A82&lt;&gt;"",IF(IFERROR(VLOOKUP($A82,'5. Company (current_at exit)'!$1:$1048576,35,FALSE),"")="","",IFERROR(VLOOKUP($A82,'5. Company (current_at exit)'!$1:$1048576,35,FALSE),"")), "")</f>
        <v/>
      </c>
      <c r="AW82" s="17" t="str">
        <f>IF($D82="Fully Exited",IF($A82&lt;&gt;"",IF(IFERROR(VLOOKUP($A82,'5. Company (current_at exit)'!$1:$1048576,36,FALSE),"")="","",IFERROR(VLOOKUP($A82,'5. Company (current_at exit)'!$1:$1048576,36,FALSE),"")), ""),IF($A82&lt;&gt;"",IF(IFERROR(VLOOKUP($A82,'5. Company (current_at exit)'!$1:$1048576,36,FALSE),"")="","",IFERROR(VLOOKUP($A82,'5. Company (current_at exit)'!$1:$1048576,36,FALSE),"")), ""))</f>
        <v/>
      </c>
      <c r="AX82" s="239" t="str">
        <f>IF($A82&lt;&gt;"",IF(IFERROR(VLOOKUP($A82,'5. Company (current_at exit)'!$1:$1048576,37,FALSE),"")="","",IFERROR(VLOOKUP($A82,'5. Company (current_at exit)'!$1:$1048576,37,FALSE),"")), "")</f>
        <v/>
      </c>
      <c r="AY82" s="204" t="str">
        <f>IF($A82&lt;&gt;"",IF(IFERROR(VLOOKUP($A82,'5. Company (current_at exit)'!$1:$1048576,38,FALSE),"")="","",IFERROR(VLOOKUP($A82,'5. Company (current_at exit)'!$1:$1048576,38,FALSE),"")), "")</f>
        <v/>
      </c>
      <c r="AZ82" s="244" t="str">
        <f>IF($A82&lt;&gt;"",IF(IFERROR(VLOOKUP($A82,'5. Company (current_at exit)'!$1:$1048576,39,FALSE),"")="","",IFERROR(VLOOKUP($A82,'5. Company (current_at exit)'!$1:$1048576,39,FALSE),"")), "")</f>
        <v/>
      </c>
      <c r="BA82" s="244" t="str">
        <f>IF($A82&lt;&gt;"",IF(IFERROR(VLOOKUP($A82,'5. Company (current_at exit)'!$1:$1048576,40,FALSE),"")="","",IFERROR(VLOOKUP($A82,'5. Company (current_at exit)'!$1:$1048576,40,FALSE),"")), "")</f>
        <v/>
      </c>
      <c r="BB82" s="244" t="str">
        <f>IF($A82&lt;&gt;"",IF(IFERROR(VLOOKUP($A82,'5. Company (current_at exit)'!$1:$1048576,41,FALSE),"")="","",IFERROR(VLOOKUP($A82,'5. Company (current_at exit)'!$1:$1048576,41,FALSE),"")), "")</f>
        <v/>
      </c>
      <c r="BC82" s="76" t="str">
        <f>IF($A82&lt;&gt;"",IF(IFERROR(VLOOKUP($A82,'5. Company (current_at exit)'!$1:$1048576,42,FALSE),"")="","",IFERROR(VLOOKUP($A82,'5. Company (current_at exit)'!$1:$1048576,42,FALSE),"")), "")</f>
        <v/>
      </c>
      <c r="BD82" s="76" t="str">
        <f>IF($A82&lt;&gt;"",IF(IFERROR(VLOOKUP($A82,'5. Company (current_at exit)'!$1:$1048576,43,FALSE),"")="","",IFERROR(VLOOKUP($A82,'5. Company (current_at exit)'!$1:$1048576,43,FALSE),"")), "")</f>
        <v/>
      </c>
      <c r="BE82" s="239" t="str">
        <f>IF($A82&lt;&gt;"",IF(IFERROR(VLOOKUP($A82,'5. Company (current_at exit)'!$1:$1048576,44,FALSE),"")="","",IFERROR(VLOOKUP($A82,'5. Company (current_at exit)'!$1:$1048576,44,FALSE),"")), "")</f>
        <v/>
      </c>
      <c r="BF82" s="239" t="str">
        <f>IF($A82&lt;&gt;"",IF(IFERROR(VLOOKUP($A82,'5. Company (current_at exit)'!$1:$1048576,45,FALSE),"")="","",IFERROR(VLOOKUP($A82,'5. Company (current_at exit)'!$1:$1048576,45,FALSE),"")), "")</f>
        <v/>
      </c>
      <c r="BG82" s="239" t="str">
        <f>IF($A82&lt;&gt;"",IF(IFERROR(VLOOKUP($A82,'5. Company (current_at exit)'!$1:$1048576,46,FALSE),"")="","",IFERROR(VLOOKUP($A82,'5. Company (current_at exit)'!$1:$1048576,46,FALSE),"")), "")</f>
        <v/>
      </c>
      <c r="BH82" s="239" t="str">
        <f>IF($A82&lt;&gt;"",IF(IFERROR(VLOOKUP($A82,'5. Company (current_at exit)'!$1:$1048576,47,FALSE),"")="","",IFERROR(VLOOKUP($A82,'5. Company (current_at exit)'!$1:$1048576,47,FALSE),"")), "")</f>
        <v/>
      </c>
      <c r="BI82" s="239" t="str">
        <f>IF($A82&lt;&gt;"",IF(IFERROR(VLOOKUP($A82,'5. Company (current_at exit)'!$1:$1048576,48,FALSE),"")="","",IFERROR(VLOOKUP($A82,'5. Company (current_at exit)'!$1:$1048576,48,FALSE),"")), "")</f>
        <v/>
      </c>
      <c r="BJ82" s="360" t="str">
        <f>IF($A82&lt;&gt;"",IF(IFERROR(VLOOKUP($A82,'5. Company (current_at exit)'!$1:$1048576,49,FALSE),"")="","",IFERROR(VLOOKUP($A82,'5. Company (current_at exit)'!$1:$1048576,49,FALSE),"")), "")</f>
        <v/>
      </c>
      <c r="BK82" s="76" t="str">
        <f>IF($A82&lt;&gt;"",IF(IFERROR(VLOOKUP($A82,'5. Company (current_at exit)'!$1:$1048576,50,FALSE),"")="","Mandatory: Tab 5",IFERROR(VLOOKUP($A82,'5. Company (current_at exit)'!$1:$1048576,50,FALSE),"")), "")</f>
        <v/>
      </c>
      <c r="BL82" s="483" t="str">
        <f>IF($A82&lt;&gt;"",IF(IFERROR(VLOOKUP($A82,'5. Company (current_at exit)'!$1:$1048576,51,FALSE),"")="","Mandatory: Tab 5",IFERROR(VLOOKUP($A82,'5. Company (current_at exit)'!$1:$1048576,51,FALSE),"")), "")</f>
        <v/>
      </c>
      <c r="BM82" s="483" t="str">
        <f>IF($A82&lt;&gt;"",IF(IFERROR(VLOOKUP($A82,'5. Company (current_at exit)'!$1:$1048576,52,FALSE),"")="","Mandatory: Tab 5",IFERROR(VLOOKUP($A82,'5. Company (current_at exit)'!$1:$1048576,52,FALSE),"")), "")</f>
        <v/>
      </c>
      <c r="BN82" s="483" t="str">
        <f>IF($A82&lt;&gt;"",IF(IFERROR(VLOOKUP($A82,'5. Company (current_at exit)'!$1:$1048576,53,FALSE),"")="","Mandatory: Tab 5",IFERROR(VLOOKUP($A82,'5. Company (current_at exit)'!$1:$1048576,53,FALSE),"")), "")</f>
        <v/>
      </c>
      <c r="BO82" s="360" t="str">
        <f>IF($A82&lt;&gt;"",IF(IFERROR(VLOOKUP($A82,'5. Company (current_at exit)'!$1:$1048576,54,FALSE),"")="","",IFERROR(VLOOKUP($A82,'5. Company (current_at exit)'!$1:$1048576,54,FALSE),"")), "")</f>
        <v/>
      </c>
      <c r="BP82" s="17" t="str">
        <f>IF($A82&lt;&gt;"",IF(IFERROR(VLOOKUP($A82, '4. Company (at entry)'!$1:$1048576,3,FALSE),"")="","Mandatory: Tab 4",IFERROR(VLOOKUP($A82, '4. Company (at entry)'!$1:$1048576,3,FALSE),"")), "")</f>
        <v/>
      </c>
      <c r="BQ82" s="17" t="str">
        <f>IF($A82&lt;&gt;"",IF(IFERROR(VLOOKUP($A82, '4. Company (at entry)'!$1:$1048576,4,FALSE),"")="","Mandatory: Tab 4",IFERROR(VLOOKUP($A82, '4. Company (at entry)'!$1:$1048576,4,FALSE),"")), "")</f>
        <v/>
      </c>
      <c r="BR82" s="17" t="str">
        <f>IF($A82&lt;&gt;"",IF(IFERROR(VLOOKUP($A82, '4. Company (at entry)'!$1:$1048576,5,FALSE),"")="","Mandatory: Tab 4",IFERROR(VLOOKUP($A82, '4. Company (at entry)'!$1:$1048576,5,FALSE),"")), "")</f>
        <v/>
      </c>
      <c r="BS82" s="17" t="str">
        <f>IF($A82&lt;&gt;"",IF(IFERROR(VLOOKUP($A82, '4. Company (at entry)'!$1:$1048576,6,FALSE),"")="","Mandatory: Tab 4",IFERROR(VLOOKUP($A82, '4. Company (at entry)'!$1:$1048576,6,FALSE),"")), "")</f>
        <v/>
      </c>
      <c r="BT82" s="17" t="str">
        <f>IF($A82&lt;&gt;"",IF(IFERROR(VLOOKUP($A82, '4. Company (at entry)'!$1:$1048576,7,FALSE),"")="","Mandatory: Tab 4",IFERROR(VLOOKUP($A82, '4. Company (at entry)'!$1:$1048576,7,FALSE),"")), "")</f>
        <v/>
      </c>
      <c r="BU82" s="17" t="str">
        <f>IF($A82&lt;&gt;"",IF(IFERROR(VLOOKUP($A82, '4. Company (at entry)'!$1:$1048576,8,FALSE),"")="","Mandatory: Tab 4",IFERROR(VLOOKUP($A82, '4. Company (at entry)'!$1:$1048576,8,FALSE),"")), "")</f>
        <v/>
      </c>
      <c r="BV82" s="17" t="str">
        <f>IF($A82&lt;&gt;"",IF(IFERROR(VLOOKUP($A82, '4. Company (at entry)'!$1:$1048576,9,FALSE),"")="","Mandatory: Tab 4",IFERROR(VLOOKUP($A82, '4. Company (at entry)'!$1:$1048576,9,FALSE),"")), "")</f>
        <v/>
      </c>
      <c r="BW82" s="17" t="str">
        <f>IF($A82&lt;&gt;"",IF(IFERROR(VLOOKUP($A82, '4. Company (at entry)'!$1:$1048576,10,FALSE),"")="","",IFERROR(VLOOKUP($A82, '4. Company (at entry)'!$1:$1048576,10,FALSE),"")), "")</f>
        <v/>
      </c>
      <c r="BX82" s="208" t="str">
        <f>IF($A82&lt;&gt;"",IF(IFERROR(VLOOKUP($A82, '4. Company (at entry)'!$1:$1048576,11,FALSE),"")="","",IFERROR(VLOOKUP($A82, '4. Company (at entry)'!$1:$1048576,11,FALSE),"")), "")</f>
        <v/>
      </c>
      <c r="BY82" s="17" t="str">
        <f>IF($A82&lt;&gt;"",IF(IFERROR(VLOOKUP($A82, '4. Company (at entry)'!$1:$1048576,12,FALSE),"")="","",IFERROR(VLOOKUP($A82, '4. Company (at entry)'!$1:$1048576,12,FALSE),"")), "")</f>
        <v/>
      </c>
      <c r="BZ82" s="360" t="str">
        <f>IF($A82&lt;&gt;"",IF(IFERROR(VLOOKUP($A82, '4. Company (at entry)'!$1:$1048576,13,FALSE),"")="","",IFERROR(VLOOKUP($A82, '4. Company (at entry)'!$1:$1048576,13,FALSE),"")), "")</f>
        <v/>
      </c>
      <c r="CA82" s="17" t="str">
        <f>IF($A82&lt;&gt;"",IF(IFERROR('7. Position (current_at exit)'!F82,"")="", "Mandatory: Tab 7",IFERROR('7. Position (current_at exit)'!F82,"")),"")</f>
        <v/>
      </c>
      <c r="CB82" s="17" t="str">
        <f>IF($D82&lt;&gt;"Pending, Subsequently Closed",IF($A82&lt;&gt;"",IF(IFERROR('7. Position (current_at exit)'!G82,"")="", "Mandatory: Tab 7",IFERROR('7. Position (current_at exit)'!G82,"")),""), IF($A82&lt;&gt;"",IF(IFERROR('7. Position (current_at exit)'!G82,"")="", "",IFERROR('7. Position (current_at exit)'!G82,"")),""))</f>
        <v/>
      </c>
      <c r="CC82" s="17" t="str">
        <f>IF($D82&lt;&gt;"Pending, Subsequently Closed",IF($A82&lt;&gt;"",IF(IFERROR('7. Position (current_at exit)'!H82,"")="", "Mandatory: Tab 7",IFERROR('7. Position (current_at exit)'!H82,"")),""), IF($A82&lt;&gt;"",IF(IFERROR('7. Position (current_at exit)'!H82,"")="", "",IFERROR('7. Position (current_at exit)'!H82,"")),""))</f>
        <v/>
      </c>
      <c r="CD82" s="17" t="str">
        <f>IF($D82&lt;&gt;"Pending, Subsequently Closed",IF($A82&lt;&gt;"",IF(IFERROR('7. Position (current_at exit)'!I82,"")="", "Mandatory: Tab 7",IFERROR('7. Position (current_at exit)'!I82,"")),""), IF($A82&lt;&gt;"",IF(IFERROR('7. Position (current_at exit)'!I82,"")="", "",IFERROR('7. Position (current_at exit)'!I82,"")),""))</f>
        <v/>
      </c>
      <c r="CE82" s="17" t="str">
        <f>IF($D82&lt;&gt;"Pending, Subsequently Closed",IF($A82&lt;&gt;"",IF(IFERROR('7. Position (current_at exit)'!J82,"")="", "Mandatory: Tab 7",IFERROR('7. Position (current_at exit)'!J82,"")),""), IF($A82&lt;&gt;"",IF(IFERROR('7. Position (current_at exit)'!J82,"")="", "",IFERROR('7. Position (current_at exit)'!J82,"")),""))</f>
        <v/>
      </c>
      <c r="CF82" s="208" t="str">
        <f>IF($D82&lt;&gt;"Pending, Subsequently Closed",IF($A82&lt;&gt;"",IF(IFERROR('7. Position (current_at exit)'!K82,"")="", "Mandatory: Tab 7",IFERROR('7. Position (current_at exit)'!K82,"")),""), IF($A82&lt;&gt;"",IF(IFERROR('7. Position (current_at exit)'!K82,"")="", "",IFERROR('7. Position (current_at exit)'!K82,"")),""))</f>
        <v/>
      </c>
      <c r="CG82" s="186" t="str">
        <f>IF($D82&lt;&gt;"Pending, Subsequently Closed",IF($A82&lt;&gt;"",IF(IFERROR('7. Position (current_at exit)'!L82,"")="", "Mandatory: Tab 7",IFERROR('7. Position (current_at exit)'!L82,"")),""), IF($A82&lt;&gt;"",IF(IFERROR('7. Position (current_at exit)'!L82,"")="", "",IFERROR('7. Position (current_at exit)'!L82,"")),""))</f>
        <v/>
      </c>
      <c r="CH82" s="186" t="str">
        <f>IF($D82&lt;&gt;"Pending, Subsequently Closed",IF($A82&lt;&gt;"",IF(IFERROR('7. Position (current_at exit)'!M82,"")="", "Mandatory: Tab 7",IFERROR('7. Position (current_at exit)'!M82,"")),""), IF($A82&lt;&gt;"",IF(IFERROR('7. Position (current_at exit)'!M82,"")="", "",IFERROR('7. Position (current_at exit)'!M82,"")),""))</f>
        <v/>
      </c>
      <c r="CI82" s="186" t="str">
        <f>IF($D82&lt;&gt;"Pending, Subsequently Closed",IF($A82&lt;&gt;"",IF(IFERROR('7. Position (current_at exit)'!N82,"")="", "Mandatory: Tab 7",IFERROR('7. Position (current_at exit)'!N82,"")),""), IF($A82&lt;&gt;"",IF(IFERROR('7. Position (current_at exit)'!N82,"")="", "",IFERROR('7. Position (current_at exit)'!N82,"")),""))</f>
        <v/>
      </c>
      <c r="CJ82" s="408" t="str">
        <f>IF($D82&lt;&gt;"Pending, Subsequently Closed",IF($A82&lt;&gt;"",IF(IFERROR('7. Position (current_at exit)'!O82,"")="", "Mandatory: Tab 7",IFERROR('7. Position (current_at exit)'!O82,"")),""), IF($A82&lt;&gt;"",IF(IFERROR('7. Position (current_at exit)'!O82,"")="", "",IFERROR('7. Position (current_at exit)'!O82,"")),""))</f>
        <v/>
      </c>
      <c r="CK82" s="408" t="str">
        <f>IF($D82&lt;&gt;"Pending, Subsequently Closed",IF($A82&lt;&gt;"",IF(IFERROR('7. Position (current_at exit)'!P82,"")="", "Mandatory: Tab 7",IFERROR('7. Position (current_at exit)'!P82,"")),""), IF($A82&lt;&gt;"",IF(IFERROR('7. Position (current_at exit)'!P82,"")="", "",IFERROR('7. Position (current_at exit)'!P82,"")),""))</f>
        <v/>
      </c>
      <c r="CL82" s="360" t="str">
        <f>IF($A82&lt;&gt;"",IF(IFERROR('7. Position (current_at exit)'!Q82,"")="", "",IFERROR('7. Position (current_at exit)'!Q82,"")),"")</f>
        <v/>
      </c>
      <c r="CM82" s="18" t="str">
        <f>IF($F82&lt;&gt;"Debt",IF($A82&lt;&gt;"",IF(IFERROR('7. Position (current_at exit)'!R82,"")="", "Mandatory: Tab 7",IFERROR('7. Position (current_at exit)'!R82,"")),""), IF($A82&lt;&gt;"",IF(IFERROR('7. Position (current_at exit)'!R82,"")="", "",IFERROR('7. Position (current_at exit)'!R82,"")),""))</f>
        <v/>
      </c>
      <c r="CN82" s="18" t="str">
        <f>IF($F82&lt;&gt;"Debt",IF($A82&lt;&gt;"",IF(IFERROR('7. Position (current_at exit)'!S82,"")="", "Mandatory: Tab 7",IFERROR('7. Position (current_at exit)'!S82,"")),""), IF($A82&lt;&gt;"",IF(IFERROR('7. Position (current_at exit)'!S82,"")="", "",IFERROR('7. Position (current_at exit)'!S82,"")),""))</f>
        <v/>
      </c>
      <c r="CO82" s="17" t="str">
        <f>IF($F82&lt;&gt;"Debt",IF($A82&lt;&gt;"",IF(IFERROR('7. Position (current_at exit)'!T82,"")="", "Mandatory: Tab 7",IFERROR('7. Position (current_at exit)'!T82,"")),""), IF($A82&lt;&gt;"",IF(IFERROR('7. Position (current_at exit)'!T82,"")="", "",IFERROR('7. Position (current_at exit)'!T82,"")),""))</f>
        <v/>
      </c>
      <c r="CP82" s="17" t="str">
        <f>IF($A82&lt;&gt;"",IF(IFERROR('7. Position (current_at exit)'!U82,"")="", "Mandatory: Tab 7",IFERROR('7. Position (current_at exit)'!U82,"")),"")</f>
        <v/>
      </c>
      <c r="CQ82" s="17" t="str">
        <f>IF($F82&lt;&gt;"Debt",IF($A82&lt;&gt;"",IF(IFERROR('7. Position (current_at exit)'!V82,"")="", "Mandatory: Tab 7",IFERROR('7. Position (current_at exit)'!V82,"")),""), IF($A82&lt;&gt;"",IF(IFERROR('7. Position (current_at exit)'!V82,"")="", "",IFERROR('7. Position (current_at exit)'!V82,"")),""))</f>
        <v/>
      </c>
      <c r="CR82" s="16" t="str">
        <f>IF($F82&lt;&gt;"Debt",IF($A82&lt;&gt;"",IF(IFERROR('7. Position (current_at exit)'!W82,"")="", "",IFERROR('7. Position (current_at exit)'!W82,"")),""), IF($A82&lt;&gt;"",IF(IFERROR('7. Position (current_at exit)'!W82,"")="", "",IFERROR('7. Position (current_at exit)'!W82,"")),""))</f>
        <v/>
      </c>
      <c r="CS82" s="80" t="str">
        <f>IF($A82&lt;&gt;"",IF(IFERROR('7. Position (current_at exit)'!X82,"")="", "",IFERROR('7. Position (current_at exit)'!X82,"")),"")</f>
        <v/>
      </c>
      <c r="CT82" s="360" t="str">
        <f>IF($A82&lt;&gt;"",IF(IFERROR('7. Position (current_at exit)'!Y82,"")="", "",IFERROR('7. Position (current_at exit)'!Y82,"")),"")</f>
        <v/>
      </c>
      <c r="CU82" s="159" t="str">
        <f>IF(OR($D82="Fully Exited, No Escrow", $D82="Fully Exited, Escrow Pending", $D82="Fully Exited, Subsequently Closed"), IF($A82&lt;&gt;"",IF(IFERROR('7. Position (current_at exit)'!Z82,"")="", "Mandatory: Tab 7",IFERROR('7. Position (current_at exit)'!Z82,"")),""), IF($A82&lt;&gt;"",IF(IFERROR('7. Position (current_at exit)'!Z82,"")="", "",IFERROR('7. Position (current_at exit)'!Z82,"")),""))</f>
        <v/>
      </c>
      <c r="CV82" s="159" t="str">
        <f>IF(OR($D82="Fully Exited, No Escrow", $D82="Fully Exited, Escrow Pending", $D82="Fully Exited, Subsequently Closed"), IF($A82&lt;&gt;"",IF(IFERROR('7. Position (current_at exit)'!AA82,"")="", "Mandatory: Tab 7",IFERROR('7. Position (current_at exit)'!AA82,"")),""), IF($A82&lt;&gt;"",IF(IFERROR('7. Position (current_at exit)'!AA82,"")="", "",IFERROR('7. Position (current_at exit)'!AA82,"")),""))</f>
        <v/>
      </c>
      <c r="CW82" s="16" t="str">
        <f>IF($D82="Fully Exited",IF($A82&lt;&gt;"",IF(IFERROR('7. Position (current_at exit)'!AB82,"")="", "",IFERROR('7. Position (current_at exit)'!AB82,"")),""), IF($A82&lt;&gt;"",IF(IFERROR('7. Position (current_at exit)'!AB82,"")="", "",IFERROR('7. Position (current_at exit)'!AB82,"")),""))</f>
        <v/>
      </c>
      <c r="CX82" s="360" t="str">
        <f>IF($A82&lt;&gt;"",IF(IFERROR('7. Position (current_at exit)'!AC82,"")="", "",IFERROR('7. Position (current_at exit)'!AC82,"")),"")</f>
        <v/>
      </c>
      <c r="CY82" s="16" t="str">
        <f>IF($D82&lt;&gt;"Pending, Subsequently Closed",IF($A82&lt;&gt;"",IF(IFERROR('7. Position (current_at exit)'!AD82,"")="", "Mandatory: Tab 7",IFERROR('7. Position (current_at exit)'!AD82,"")),""), IF($A82&lt;&gt;"",IF(IFERROR('7. Position (current_at exit)'!AD82,"")="", "",IFERROR('7. Position (current_at exit)'!AD82,"")),""))</f>
        <v/>
      </c>
      <c r="CZ82" s="187" t="str">
        <f>IF($A82&lt;&gt;"",IF(IFERROR('7. Position (current_at exit)'!AE82,"")="", "",IFERROR('7. Position (current_at exit)'!AE82,"")),"")</f>
        <v/>
      </c>
      <c r="DA82" s="76" t="str">
        <f>IF($A82&lt;&gt;"",IF(IFERROR('7. Position (current_at exit)'!AF82,"")="", "",IFERROR('7. Position (current_at exit)'!AF82,"")),"")</f>
        <v/>
      </c>
      <c r="DB82" s="239" t="str">
        <f>IF($A82&lt;&gt;"",IF(IFERROR('7. Position (current_at exit)'!AG82,"")="", "",IFERROR('7. Position (current_at exit)'!AG82,"")),"")</f>
        <v/>
      </c>
      <c r="DC82" s="165" t="str">
        <f>IF($A82&lt;&gt;"",IF(IFERROR('7. Position (current_at exit)'!AH82,"")="", "",IFERROR('7. Position (current_at exit)'!AH82,"")),"")</f>
        <v/>
      </c>
      <c r="DD82" s="165" t="str">
        <f>IF($A82&lt;&gt;"",IF(IFERROR('7. Position (current_at exit)'!AI82,"")="", "",IFERROR('7. Position (current_at exit)'!AI82,"")),"")</f>
        <v/>
      </c>
      <c r="DE82" s="360" t="str">
        <f>IF($A82&lt;&gt;"",IF(IFERROR('7. Position (current_at exit)'!AJ82,"")="", "",IFERROR('7. Position (current_at exit)'!AJ82,"")),"")</f>
        <v/>
      </c>
      <c r="DF82" s="16" t="str">
        <f>IF($A82&lt;&gt;"",IF(IFERROR('7. Position (current_at exit)'!AK82,"")="", "",IFERROR('7. Position (current_at exit)'!AK82,"")),"")</f>
        <v/>
      </c>
      <c r="DG82" s="187" t="str">
        <f>IF($A82&lt;&gt;"",IF(IFERROR('7. Position (current_at exit)'!AL82,"")="", "",IFERROR('7. Position (current_at exit)'!AL82,"")),"")</f>
        <v/>
      </c>
      <c r="DH82" s="76" t="str">
        <f>IF($A82&lt;&gt;"",IF(IFERROR('7. Position (current_at exit)'!AM82,"")="", "",IFERROR('7. Position (current_at exit)'!AM82,"")),"")</f>
        <v/>
      </c>
      <c r="DI82" s="239" t="str">
        <f>IF($A82&lt;&gt;"",IF(IFERROR('7. Position (current_at exit)'!AN82,"")="", "",IFERROR('7. Position (current_at exit)'!AN82,"")),"")</f>
        <v/>
      </c>
      <c r="DJ82" s="165" t="str">
        <f>IF($A82&lt;&gt;"",IF(IFERROR('7. Position (current_at exit)'!AO82,"")="", "",IFERROR('7. Position (current_at exit)'!AO82,"")),"")</f>
        <v/>
      </c>
      <c r="DK82" s="165" t="str">
        <f>IF($A82&lt;&gt;"",IF(IFERROR('7. Position (current_at exit)'!AP82,"")="", "",IFERROR('7. Position (current_at exit)'!AP82,"")),"")</f>
        <v/>
      </c>
      <c r="DL82" s="360" t="str">
        <f>IF($A82&lt;&gt;"",IF(IFERROR('7. Position (current_at exit)'!AQ82,"")="", "",IFERROR('7. Position (current_at exit)'!AQ82,"")),"")</f>
        <v/>
      </c>
      <c r="DM82" s="17" t="str">
        <f>IF(OR($F82="Equity - Publicly Traded", $F82="Equity - Private"), IF($A82&lt;&gt;"",IF(IFERROR('6. Position (at entry)'!N82,"")="", "Mandatory: Tab 6",IFERROR('6. Position (at entry)'!N82,"")),""), IF($A82&lt;&gt;"",IF(IFERROR('6. Position (at entry)'!N82,"")="", "",IFERROR('6. Position (at entry)'!N82,"")),""))</f>
        <v/>
      </c>
      <c r="DN82" s="17" t="str">
        <f>IF(OR($F82="Equity - Publicly Traded", $F82="Equity - Private"), IF($A82&lt;&gt;"",IF(IFERROR('6. Position (at entry)'!O82,"")="", "Mandatory: Tab 6",IFERROR('6. Position (at entry)'!O82,"")),""), IF($A82&lt;&gt;"",IF(IFERROR('6. Position (at entry)'!O82,"")="", "",IFERROR('6. Position (at entry)'!O82,"")),""))</f>
        <v/>
      </c>
      <c r="DO82" s="17" t="str">
        <f>IF(OR($F82="Equity - Publicly Traded", $F82="Equity - Private"), IF($A82&lt;&gt;"",IF(IFERROR('6. Position (at entry)'!P82,"")="", "Mandatory: Tab 6",IFERROR('6. Position (at entry)'!P82,"")),""), IF($A82&lt;&gt;"",IF(IFERROR('6. Position (at entry)'!P82,"")="", "",IFERROR('6. Position (at entry)'!P82,"")),""))</f>
        <v/>
      </c>
      <c r="DP82" s="17" t="str">
        <f>IF(OR($F82="Equity - Publicly Traded", $F82="Equity - Private"), IF($A82&lt;&gt;"",IF(IFERROR('6. Position (at entry)'!Q82,"")="", "Mandatory: Tab 6",IFERROR('6. Position (at entry)'!Q82,"")),""), IF($A82&lt;&gt;"",IF(IFERROR('6. Position (at entry)'!Q82,"")="", "",IFERROR('6. Position (at entry)'!Q82,"")),""))</f>
        <v/>
      </c>
      <c r="DQ82" s="18" t="str">
        <f>IF(OR($F82="Equity - Publicly Traded", $F82="Equity - Private"), IF($A82&lt;&gt;"",IF(IFERROR('6. Position (at entry)'!R82,"")="", "Mandatory: Tab 6",IFERROR('6. Position (at entry)'!R82,"")),""), IF($A82&lt;&gt;"",IF(IFERROR('6. Position (at entry)'!R82,"")="", "",IFERROR('6. Position (at entry)'!R82,"")),""))</f>
        <v/>
      </c>
      <c r="DR82" s="18" t="str">
        <f>IF(OR($F82="Equity - Publicly Traded", $F82="Equity - Private"), IF($A82&lt;&gt;"",IF(IFERROR('6. Position (at entry)'!S82,"")="", "Mandatory: Tab 6",IFERROR('6. Position (at entry)'!S82,"")),""), IF($A82&lt;&gt;"",IF(IFERROR('6. Position (at entry)'!S82,"")="", "",IFERROR('6. Position (at entry)'!S82,"")),""))</f>
        <v/>
      </c>
      <c r="DS82" s="17" t="str">
        <f>IF(OR($F82="Equity - Publicly Traded", $F82="Equity - Private"), IF($A82&lt;&gt;"",IF(IFERROR('6. Position (at entry)'!T82,"")="", "Mandatory: Tab 6",IFERROR('6. Position (at entry)'!T82,"")),""), IF($A82&lt;&gt;"",IF(IFERROR('6. Position (at entry)'!T82,"")="", "",IFERROR('6. Position (at entry)'!T82,"")),""))</f>
        <v/>
      </c>
      <c r="DT82" s="16" t="str">
        <f>IF(OR($F82="Equity - Publicly Traded", $F82="Equity - Private"), IF($A82&lt;&gt;"",IF(IFERROR('6. Position (at entry)'!U82,"")="", "Mandatory: Tab 6",IFERROR('6. Position (at entry)'!U82,"")),""), IF($A82&lt;&gt;"",IF(IFERROR('6. Position (at entry)'!U82,"")="", "",IFERROR('6. Position (at entry)'!U82,"")),""))</f>
        <v/>
      </c>
      <c r="DU82" s="16" t="str">
        <f>IF(OR($F82="Equity - Publicly Traded", $F82="Equity - Private"), IF($A82&lt;&gt;"",IF(IFERROR('6. Position (at entry)'!V82,"")="", "",IFERROR('6. Position (at entry)'!V82,"")),""), IF($A82&lt;&gt;"",IF(IFERROR('6. Position (at entry)'!V82,"")="", "",IFERROR('6. Position (at entry)'!V82,"")),""))</f>
        <v/>
      </c>
      <c r="DV82" s="239" t="str">
        <f>IF(OR($F82="Equity - Publicly Traded", $F82="Equity - Private"), IF($A82&lt;&gt;"",IF(IFERROR('6. Position (at entry)'!W82,"")="", "",IFERROR('6. Position (at entry)'!W82,"")),""), IF($A82&lt;&gt;"",IF(IFERROR('6. Position (at entry)'!W82,"")="", "",IFERROR('6. Position (at entry)'!W82,"")),""))</f>
        <v/>
      </c>
      <c r="DW82" s="239" t="str">
        <f>IF(OR($F82="Equity - Publicly Traded", $F82="Equity - Private"), IF($A82&lt;&gt;"",IF(IFERROR('6. Position (at entry)'!X82,"")="", "",IFERROR('6. Position (at entry)'!X82,"")),""), IF($A82&lt;&gt;"",IF(IFERROR('6. Position (at entry)'!X82,"")="", "",IFERROR('6. Position (at entry)'!X82,"")),""))</f>
        <v/>
      </c>
      <c r="DX82" s="239" t="str">
        <f>IF(OR($F82="Equity - Publicly Traded", $F82="Equity - Private"), IF($A82&lt;&gt;"",IF(IFERROR('6. Position (at entry)'!Y82,"")="", "",IFERROR('6. Position (at entry)'!Y82,"")),""), IF($A82&lt;&gt;"",IF(IFERROR('6. Position (at entry)'!Y82,"")="", "",IFERROR('6. Position (at entry)'!Y82,"")),""))</f>
        <v/>
      </c>
      <c r="DY82" s="360" t="str">
        <f>IF($A82&lt;&gt;"",IF(IFERROR('6. Position (at entry)'!Z82,"")="", "",IFERROR('6. Position (at entry)'!Z82,"")),"")</f>
        <v/>
      </c>
      <c r="DZ82" s="76" t="str">
        <f>IF($A82&lt;&gt;"",IF(IFERROR('6. Position (at entry)'!AA82,"")="", "",IFERROR('6. Position (at entry)'!AA82,"")),"")</f>
        <v/>
      </c>
      <c r="EA82" s="76" t="str">
        <f>IF($A82&lt;&gt;"",IF(IFERROR('6. Position (at entry)'!AB82,"")="", "",IFERROR('6. Position (at entry)'!AB82,"")),"")</f>
        <v/>
      </c>
      <c r="EB82" s="78" t="str">
        <f>IF($A82&lt;&gt;"",IF(IFERROR('6. Position (at entry)'!AC82,"")="", "",IFERROR('6. Position (at entry)'!AC82,"")),"")</f>
        <v/>
      </c>
      <c r="EC82" s="78" t="str">
        <f>IF($A82&lt;&gt;"",IF(IFERROR('6. Position (at entry)'!AD82,"")="", "",IFERROR('6. Position (at entry)'!AD82,"")),"")</f>
        <v/>
      </c>
      <c r="ED82" s="226" t="str">
        <f>IF($A82&lt;&gt;"",IF(IFERROR('6. Position (at entry)'!AE82,"")="", "",IFERROR('6. Position (at entry)'!AE82,"")),"")</f>
        <v/>
      </c>
      <c r="EE82" s="80" t="str">
        <f>IF($A82&lt;&gt;"",IF(IFERROR('6. Position (at entry)'!AF82,"")="", "",IFERROR('6. Position (at entry)'!AF82,"")),"")</f>
        <v/>
      </c>
      <c r="EF82" s="80" t="str">
        <f>IF($A82&lt;&gt;"",IF(IFERROR('6. Position (at entry)'!AG82,"")="", "",IFERROR('6. Position (at entry)'!AG82,"")),"")</f>
        <v/>
      </c>
      <c r="EG82" s="80" t="str">
        <f>IF($A82&lt;&gt;"",IF(IFERROR('6. Position (at entry)'!AH82,"")="", "",IFERROR('6. Position (at entry)'!AH82,"")),"")</f>
        <v/>
      </c>
      <c r="EH82" s="360" t="str">
        <f>IF($A82&lt;&gt;"",IF(IFERROR('6. Position (at entry)'!AI82,"")="", "",IFERROR('6. Position (at entry)'!AI82,"")),"")</f>
        <v/>
      </c>
    </row>
    <row r="83" spans="1:138" ht="15" customHeight="1" x14ac:dyDescent="0.2">
      <c r="A83" s="16" t="str">
        <f>IF(ISBLANK('6. Position (at entry)'!A83), "", '6. Position (at entry)'!A83)</f>
        <v/>
      </c>
      <c r="B83" s="347" t="str">
        <f>IF($A83&lt;&gt;"",IF(IFERROR('6. Position (at entry)'!B83,"")="", "Mandatory: Tab 6",IFERROR('6. Position (at entry)'!B83,"")),"")</f>
        <v/>
      </c>
      <c r="C83" s="16" t="str">
        <f>IF($A83&lt;&gt;"",IF(IFERROR(VLOOKUP($A83, '4. Company (at entry)'!$1:$1048576,2,FALSE),"")="","Mandatory: Tab 4",IFERROR(VLOOKUP($A83, '4. Company (at entry)'!$1:$1048576,2,FALSE),"")), "")</f>
        <v/>
      </c>
      <c r="D83" s="16" t="str">
        <f>IF($A83&lt;&gt;"",IF(IFERROR('7. Position (current_at exit)'!D83,"")="", "Mandatory: Tab 7",IFERROR('7. Position (current_at exit)'!D83,"")),"")</f>
        <v/>
      </c>
      <c r="E83" s="16" t="str">
        <f>IF($A83&lt;&gt;"",IF(IFERROR('7. Position (current_at exit)'!E83,"")="", "Mandatory: Tab 7",IFERROR('7. Position (current_at exit)'!E83,"")),"")</f>
        <v/>
      </c>
      <c r="F83" s="16" t="str">
        <f>IF($A83&lt;&gt;"",IF(IFERROR('6. Position (at entry)'!D83,"")="", "Mandatory: Tab 6",IFERROR('6. Position (at entry)'!D83,"")),"")</f>
        <v/>
      </c>
      <c r="G83" s="16" t="str">
        <f>IF($A83&lt;&gt;"",IF(IFERROR('6. Position (at entry)'!E83,"")="", "Mandatory: Tab 6",IFERROR('6. Position (at entry)'!E83,"")),"")</f>
        <v/>
      </c>
      <c r="H83" s="16" t="str">
        <f>IF($A83&lt;&gt;"",IF(IFERROR('6. Position (at entry)'!F83,"")="", "Mandatory: Tab 6",IFERROR('6. Position (at entry)'!F83,"")),"")</f>
        <v/>
      </c>
      <c r="I83" s="16" t="str">
        <f>IF($A83&lt;&gt;"",IF(IFERROR('6. Position (at entry)'!G83,"")="", "Mandatory: Tab 6",IFERROR('6. Position (at entry)'!G83,"")),"")</f>
        <v/>
      </c>
      <c r="J83" s="16" t="str">
        <f>IF($A83&lt;&gt;"",IF(IFERROR('6. Position (at entry)'!H83,"")="", "Mandatory: Tab 6",IFERROR('6. Position (at entry)'!H83,"")),"")</f>
        <v/>
      </c>
      <c r="K83" s="159" t="str">
        <f>IF($A83&lt;&gt;"",IF(IFERROR('6. Position (at entry)'!I83,"")="", "Mandatory: Tab 6",IFERROR('6. Position (at entry)'!I83,"")),"")</f>
        <v/>
      </c>
      <c r="L83" s="16" t="str">
        <f>IF($A83&lt;&gt;"",IF(IFERROR('6. Position (at entry)'!J83,"")="", "Mandatory: Tab 6",IFERROR('6. Position (at entry)'!J83,"")),"")</f>
        <v/>
      </c>
      <c r="M83" s="16" t="str">
        <f>IF($A83&lt;&gt;"",IF(IFERROR('6. Position (at entry)'!K83,"")="", "Mandatory: Tab 6",IFERROR('6. Position (at entry)'!K83,"")),"")</f>
        <v/>
      </c>
      <c r="N83" s="16" t="str">
        <f>IF($A83&lt;&gt;"",IF(IFERROR('6. Position (at entry)'!L83,"")="", "",IFERROR('6. Position (at entry)'!L83,"")),"")</f>
        <v/>
      </c>
      <c r="O83" s="360" t="str">
        <f>IF($A83&lt;&gt;"",IF(IFERROR('6. Position (at entry)'!M83,"")="", "",IFERROR('6. Position (at entry)'!M83,"")),"")</f>
        <v/>
      </c>
      <c r="P83" s="16" t="str">
        <f>IF($A83&lt;&gt;"",IF(IFERROR(VLOOKUP($A83,'5. Company (current_at exit)'!$1:$1048576,3,FALSE),"")="","",IFERROR(VLOOKUP($A83,'5. Company (current_at exit)'!$1:$1048576,3,FALSE),"")), "")</f>
        <v/>
      </c>
      <c r="Q83" s="16" t="str">
        <f>IF($A83&lt;&gt;"",IF(IFERROR(VLOOKUP($A83,'5. Company (current_at exit)'!$1:$1048576,4,FALSE),"")="","",IFERROR(VLOOKUP($A83,'5. Company (current_at exit)'!$1:$1048576,4,FALSE),"")), "")</f>
        <v/>
      </c>
      <c r="R83" s="16" t="str">
        <f>IF($A83&lt;&gt;"",IF(IFERROR(VLOOKUP($A83,'5. Company (current_at exit)'!$1:$1048576,5,FALSE),"")="","",IFERROR(VLOOKUP($A83,'5. Company (current_at exit)'!$1:$1048576,5,FALSE),"")), "")</f>
        <v/>
      </c>
      <c r="S83" s="16" t="str">
        <f>IF($A83&lt;&gt;"",IF(IFERROR(VLOOKUP($A83,'5. Company (current_at exit)'!$1:$1048576,6,FALSE),"")="","",IFERROR(VLOOKUP($A83,'5. Company (current_at exit)'!$1:$1048576,6,FALSE),"")), "")</f>
        <v/>
      </c>
      <c r="T83" s="16" t="str">
        <f>IF($A83&lt;&gt;"",IF(IFERROR(VLOOKUP($A83,'5. Company (current_at exit)'!$1:$1048576,7,FALSE),"")="","Mandatory: Tab 5",IFERROR(VLOOKUP($A83,'5. Company (current_at exit)'!$1:$1048576,7,FALSE),"")), "")</f>
        <v/>
      </c>
      <c r="U83" s="72" t="str">
        <f>IF($A83&lt;&gt;"",IF(IFERROR(VLOOKUP($A83,'5. Company (current_at exit)'!$1:$1048576,8,FALSE),"")="","Mandatory: Tab 5",IFERROR(VLOOKUP($A83,'5. Company (current_at exit)'!$1:$1048576,8,FALSE),"")), "")</f>
        <v/>
      </c>
      <c r="V83" s="16" t="str">
        <f>IF($A83&lt;&gt;"",IF(IFERROR(VLOOKUP($A83,'5. Company (current_at exit)'!$1:$1048576,9,FALSE),"")="","",IFERROR(VLOOKUP($A83,'5. Company (current_at exit)'!$1:$1048576,9,FALSE),"")), "")</f>
        <v/>
      </c>
      <c r="W83" s="16" t="str">
        <f>IF($A83&lt;&gt;"",IF(IFERROR(VLOOKUP($A83,'5. Company (current_at exit)'!$1:$1048576,10,FALSE),"")="","Mandatory: Tab 5",IFERROR(VLOOKUP($A83,'5. Company (current_at exit)'!$1:$1048576,10,FALSE),"")), "")</f>
        <v/>
      </c>
      <c r="X83" s="73" t="str">
        <f>IF($A83&lt;&gt;"",IF(IFERROR(VLOOKUP($A83,'5. Company (current_at exit)'!$1:$1048576,11,FALSE),"")="","Mandatory: Tab 5",IFERROR(VLOOKUP($A83,'5. Company (current_at exit)'!$1:$1048576,11,FALSE),"")), "")</f>
        <v/>
      </c>
      <c r="Y83" s="73" t="str">
        <f>IF($A83&lt;&gt;"",IF(IFERROR(VLOOKUP($A83,'5. Company (current_at exit)'!$1:$1048576,12,FALSE),"")="","",IFERROR(VLOOKUP($A83,'5. Company (current_at exit)'!$1:$1048576,12,FALSE),"")), "")</f>
        <v/>
      </c>
      <c r="Z83" s="73" t="str">
        <f>IF($A83&lt;&gt;"",IF(IFERROR(VLOOKUP($A83,'5. Company (current_at exit)'!$1:$1048576,13,FALSE),"")="","",IFERROR(VLOOKUP($A83,'5. Company (current_at exit)'!$1:$1048576,13,FALSE),"")), "")</f>
        <v/>
      </c>
      <c r="AA83" s="16" t="str">
        <f>IF($A83&lt;&gt;"",IF(IFERROR(VLOOKUP($A83,'5. Company (current_at exit)'!$1:$1048576,14,FALSE),"")="","Mandatory: Tab 5",IFERROR(VLOOKUP($A83,'5. Company (current_at exit)'!$1:$1048576,14,FALSE),"")), "")</f>
        <v/>
      </c>
      <c r="AB83" s="16" t="str">
        <f>IF($A83&lt;&gt;"",IF(IFERROR(VLOOKUP($A83,'5. Company (current_at exit)'!$1:$1048576,15,FALSE),"")="","Mandatory: Tab 5",IFERROR(VLOOKUP($A83,'5. Company (current_at exit)'!$1:$1048576,15,FALSE),"")), "")</f>
        <v/>
      </c>
      <c r="AC83" s="76" t="str">
        <f>IF($A83&lt;&gt;"",IF(IFERROR(VLOOKUP($A83,'5. Company (current_at exit)'!$1:$1048576,16,FALSE),"")="","",IFERROR(VLOOKUP($A83,'5. Company (current_at exit)'!$1:$1048576,16,FALSE),"")), "")</f>
        <v/>
      </c>
      <c r="AD83" s="16" t="str">
        <f>IF($A83&lt;&gt;"",IF(IFERROR(VLOOKUP($A83,'5. Company (current_at exit)'!$1:$1048576,17,FALSE),"")="","",IFERROR(VLOOKUP($A83,'5. Company (current_at exit)'!$1:$1048576,17,FALSE),"")), "")</f>
        <v/>
      </c>
      <c r="AE83" s="401" t="str">
        <f>IF($A83&lt;&gt;"",IF(IFERROR(VLOOKUP($A83,'5. Company (current_at exit)'!$1:$1048576,18,FALSE),"")="","",IFERROR(VLOOKUP($A83,'5. Company (current_at exit)'!$1:$1048576,18,FALSE),"")), "")</f>
        <v/>
      </c>
      <c r="AF83" s="16" t="str">
        <f>IF($A83&lt;&gt;"",IF(IFERROR(VLOOKUP($A83,'5. Company (current_at exit)'!$1:$1048576,19,FALSE),"")="","Mandatory: Tab 5",IFERROR(VLOOKUP($A83,'5. Company (current_at exit)'!$1:$1048576,19,FALSE),"")), "")</f>
        <v/>
      </c>
      <c r="AG83" s="159" t="str">
        <f>IF($AF83="Yes",IF($A83&lt;&gt;"",IF(IFERROR(VLOOKUP($A83,'5. Company (current_at exit)'!$1:$1048576,20,FALSE),"")="","Mandatory: Tab 5",IFERROR(VLOOKUP($A83,'5. Company (current_at exit)'!$1:$1048576,20,FALSE),"")), ""),IF($A83&lt;&gt;"",IF(IFERROR(VLOOKUP($A83,'5. Company (current_at exit)'!$1:$1048576,20,FALSE),"")="","",IFERROR(VLOOKUP($A83,'5. Company (current_at exit)'!$1:$1048576,20,FALSE),"")), ""))</f>
        <v/>
      </c>
      <c r="AH83" s="159" t="str">
        <f>IF($AF83="Yes",IF($A83&lt;&gt;"",IF(IFERROR(VLOOKUP($A83,'5. Company (current_at exit)'!$1:$1048576,21,FALSE),"")="","Mandatory: Tab 5",IFERROR(VLOOKUP($A83,'5. Company (current_at exit)'!$1:$1048576,21,FALSE),"")), ""),IF($A83&lt;&gt;"",IF(IFERROR(VLOOKUP($A83,'5. Company (current_at exit)'!$1:$1048576,21,FALSE),"")="","",IFERROR(VLOOKUP($A83,'5. Company (current_at exit)'!$1:$1048576,21,FALSE),"")), ""))</f>
        <v/>
      </c>
      <c r="AI83" s="69" t="str">
        <f>IF($AF83="Yes",IF($A83&lt;&gt;"",IF(IFERROR(VLOOKUP($A83,'5. Company (current_at exit)'!$1:$1048576,22,FALSE),"")="","Mandatory: Tab 5",IFERROR(VLOOKUP($A83,'5. Company (current_at exit)'!$1:$1048576,22,FALSE),"")), ""),IF($A83&lt;&gt;"",IF(IFERROR(VLOOKUP($A83,'5. Company (current_at exit)'!$1:$1048576,22,FALSE),"")="","",IFERROR(VLOOKUP($A83,'5. Company (current_at exit)'!$1:$1048576,22,FALSE),"")), ""))</f>
        <v/>
      </c>
      <c r="AJ83" s="69" t="str">
        <f>IF($AF83="Yes",IF($A83&lt;&gt;"",IF(IFERROR(VLOOKUP($A83,'5. Company (current_at exit)'!$1:$1048576,23,FALSE),"")="","Mandatory: Tab 5",IFERROR(VLOOKUP($A83,'5. Company (current_at exit)'!$1:$1048576,23,FALSE),"")), ""),IF($A83&lt;&gt;"",IF(IFERROR(VLOOKUP($A83,'5. Company (current_at exit)'!$1:$1048576,23,FALSE),"")="","",IFERROR(VLOOKUP($A83,'5. Company (current_at exit)'!$1:$1048576,23,FALSE),"")), ""))</f>
        <v/>
      </c>
      <c r="AK83" s="159" t="str">
        <f>IF($AF83="Yes",IF($A83&lt;&gt;"",IF(IFERROR(VLOOKUP($A83,'5. Company (current_at exit)'!$1:$1048576,24,FALSE),"")="","",IFERROR(VLOOKUP($A83,'5. Company (current_at exit)'!$1:$1048576,24,FALSE),"")), ""),IF($A83&lt;&gt;"",IF(IFERROR(VLOOKUP($A83,'5. Company (current_at exit)'!$1:$1048576,24,FALSE),"")="","",IFERROR(VLOOKUP($A83,'5. Company (current_at exit)'!$1:$1048576,24,FALSE),"")), ""))</f>
        <v/>
      </c>
      <c r="AL83" s="403" t="str">
        <f>IF($A83&lt;&gt;"",IF(IFERROR(VLOOKUP($A83,'5. Company (current_at exit)'!$1:$1048576,25,FALSE),"")="","",IFERROR(VLOOKUP($A83,'5. Company (current_at exit)'!$1:$1048576,25,FALSE),"")), "")</f>
        <v/>
      </c>
      <c r="AM83" s="17" t="str">
        <f>IF($A83&lt;&gt;"",IF(IFERROR(VLOOKUP($A83,'5. Company (current_at exit)'!$1:$1048576,26,FALSE),"")="","Mandatory: Tab 5",IFERROR(VLOOKUP($A83,'5. Company (current_at exit)'!$1:$1048576,26,FALSE),"")), "")</f>
        <v/>
      </c>
      <c r="AN83" s="17" t="str">
        <f>IF($A83&lt;&gt;"",IF(IFERROR(VLOOKUP($A83,'5. Company (current_at exit)'!$1:$1048576,27,FALSE),"")="","Mandatory: Tab 5",IFERROR(VLOOKUP($A83,'5. Company (current_at exit)'!$1:$1048576,27,FALSE),"")), "")</f>
        <v/>
      </c>
      <c r="AO83" s="17" t="str">
        <f>IF($A83&lt;&gt;"",IF(IFERROR(VLOOKUP($A83,'5. Company (current_at exit)'!$1:$1048576,28,FALSE),"")="","Mandatory: Tab 5",IFERROR(VLOOKUP($A83,'5. Company (current_at exit)'!$1:$1048576,28,FALSE),"")), "")</f>
        <v/>
      </c>
      <c r="AP83" s="17" t="str">
        <f>IF($A83&lt;&gt;"",IF(IFERROR(VLOOKUP($A83,'5. Company (current_at exit)'!$1:$1048576,29,FALSE),"")="","Mandatory: Tab 5",IFERROR(VLOOKUP($A83,'5. Company (current_at exit)'!$1:$1048576,29,FALSE),"")), "")</f>
        <v/>
      </c>
      <c r="AQ83" s="17" t="str">
        <f>IF($A83&lt;&gt;"",IF(IFERROR(VLOOKUP($A83,'5. Company (current_at exit)'!$1:$1048576,30,FALSE),"")="","Mandatory: Tab 5",IFERROR(VLOOKUP($A83,'5. Company (current_at exit)'!$1:$1048576,30,FALSE),"")), "")</f>
        <v/>
      </c>
      <c r="AR83" s="17" t="str">
        <f>IF($A83&lt;&gt;"",IF(IFERROR(VLOOKUP($A83,'5. Company (current_at exit)'!$1:$1048576,31,FALSE),"")="","Mandatory: Tab 5",IFERROR(VLOOKUP($A83,'5. Company (current_at exit)'!$1:$1048576,31,FALSE),"")), "")</f>
        <v/>
      </c>
      <c r="AS83" s="17" t="str">
        <f>IF($A83&lt;&gt;"",IF(IFERROR(VLOOKUP($A83,'5. Company (current_at exit)'!$1:$1048576,32,FALSE),"")="","Mandatory: Tab 5",IFERROR(VLOOKUP($A83,'5. Company (current_at exit)'!$1:$1048576,32,FALSE),"")), "")</f>
        <v/>
      </c>
      <c r="AT83" s="17" t="str">
        <f>IF($A83&lt;&gt;"",IF(IFERROR(VLOOKUP($A83,'5. Company (current_at exit)'!$1:$1048576,33,FALSE),"")="","Mandatory: Tab 5",IFERROR(VLOOKUP($A83,'5. Company (current_at exit)'!$1:$1048576,33,FALSE),"")), "")</f>
        <v/>
      </c>
      <c r="AU83" s="17" t="str">
        <f>IF($A83&lt;&gt;"",IF(IFERROR(VLOOKUP($A83,'5. Company (current_at exit)'!$1:$1048576,34,FALSE),"")="","",IFERROR(VLOOKUP($A83,'5. Company (current_at exit)'!$1:$1048576,34,FALSE),"")), "")</f>
        <v/>
      </c>
      <c r="AV83" s="241" t="str">
        <f>IF($A83&lt;&gt;"",IF(IFERROR(VLOOKUP($A83,'5. Company (current_at exit)'!$1:$1048576,35,FALSE),"")="","",IFERROR(VLOOKUP($A83,'5. Company (current_at exit)'!$1:$1048576,35,FALSE),"")), "")</f>
        <v/>
      </c>
      <c r="AW83" s="17" t="str">
        <f>IF($D83="Fully Exited",IF($A83&lt;&gt;"",IF(IFERROR(VLOOKUP($A83,'5. Company (current_at exit)'!$1:$1048576,36,FALSE),"")="","",IFERROR(VLOOKUP($A83,'5. Company (current_at exit)'!$1:$1048576,36,FALSE),"")), ""),IF($A83&lt;&gt;"",IF(IFERROR(VLOOKUP($A83,'5. Company (current_at exit)'!$1:$1048576,36,FALSE),"")="","",IFERROR(VLOOKUP($A83,'5. Company (current_at exit)'!$1:$1048576,36,FALSE),"")), ""))</f>
        <v/>
      </c>
      <c r="AX83" s="239" t="str">
        <f>IF($A83&lt;&gt;"",IF(IFERROR(VLOOKUP($A83,'5. Company (current_at exit)'!$1:$1048576,37,FALSE),"")="","",IFERROR(VLOOKUP($A83,'5. Company (current_at exit)'!$1:$1048576,37,FALSE),"")), "")</f>
        <v/>
      </c>
      <c r="AY83" s="204" t="str">
        <f>IF($A83&lt;&gt;"",IF(IFERROR(VLOOKUP($A83,'5. Company (current_at exit)'!$1:$1048576,38,FALSE),"")="","",IFERROR(VLOOKUP($A83,'5. Company (current_at exit)'!$1:$1048576,38,FALSE),"")), "")</f>
        <v/>
      </c>
      <c r="AZ83" s="244" t="str">
        <f>IF($A83&lt;&gt;"",IF(IFERROR(VLOOKUP($A83,'5. Company (current_at exit)'!$1:$1048576,39,FALSE),"")="","",IFERROR(VLOOKUP($A83,'5. Company (current_at exit)'!$1:$1048576,39,FALSE),"")), "")</f>
        <v/>
      </c>
      <c r="BA83" s="244" t="str">
        <f>IF($A83&lt;&gt;"",IF(IFERROR(VLOOKUP($A83,'5. Company (current_at exit)'!$1:$1048576,40,FALSE),"")="","",IFERROR(VLOOKUP($A83,'5. Company (current_at exit)'!$1:$1048576,40,FALSE),"")), "")</f>
        <v/>
      </c>
      <c r="BB83" s="244" t="str">
        <f>IF($A83&lt;&gt;"",IF(IFERROR(VLOOKUP($A83,'5. Company (current_at exit)'!$1:$1048576,41,FALSE),"")="","",IFERROR(VLOOKUP($A83,'5. Company (current_at exit)'!$1:$1048576,41,FALSE),"")), "")</f>
        <v/>
      </c>
      <c r="BC83" s="76" t="str">
        <f>IF($A83&lt;&gt;"",IF(IFERROR(VLOOKUP($A83,'5. Company (current_at exit)'!$1:$1048576,42,FALSE),"")="","",IFERROR(VLOOKUP($A83,'5. Company (current_at exit)'!$1:$1048576,42,FALSE),"")), "")</f>
        <v/>
      </c>
      <c r="BD83" s="76" t="str">
        <f>IF($A83&lt;&gt;"",IF(IFERROR(VLOOKUP($A83,'5. Company (current_at exit)'!$1:$1048576,43,FALSE),"")="","",IFERROR(VLOOKUP($A83,'5. Company (current_at exit)'!$1:$1048576,43,FALSE),"")), "")</f>
        <v/>
      </c>
      <c r="BE83" s="239" t="str">
        <f>IF($A83&lt;&gt;"",IF(IFERROR(VLOOKUP($A83,'5. Company (current_at exit)'!$1:$1048576,44,FALSE),"")="","",IFERROR(VLOOKUP($A83,'5. Company (current_at exit)'!$1:$1048576,44,FALSE),"")), "")</f>
        <v/>
      </c>
      <c r="BF83" s="239" t="str">
        <f>IF($A83&lt;&gt;"",IF(IFERROR(VLOOKUP($A83,'5. Company (current_at exit)'!$1:$1048576,45,FALSE),"")="","",IFERROR(VLOOKUP($A83,'5. Company (current_at exit)'!$1:$1048576,45,FALSE),"")), "")</f>
        <v/>
      </c>
      <c r="BG83" s="239" t="str">
        <f>IF($A83&lt;&gt;"",IF(IFERROR(VLOOKUP($A83,'5. Company (current_at exit)'!$1:$1048576,46,FALSE),"")="","",IFERROR(VLOOKUP($A83,'5. Company (current_at exit)'!$1:$1048576,46,FALSE),"")), "")</f>
        <v/>
      </c>
      <c r="BH83" s="239" t="str">
        <f>IF($A83&lt;&gt;"",IF(IFERROR(VLOOKUP($A83,'5. Company (current_at exit)'!$1:$1048576,47,FALSE),"")="","",IFERROR(VLOOKUP($A83,'5. Company (current_at exit)'!$1:$1048576,47,FALSE),"")), "")</f>
        <v/>
      </c>
      <c r="BI83" s="239" t="str">
        <f>IF($A83&lt;&gt;"",IF(IFERROR(VLOOKUP($A83,'5. Company (current_at exit)'!$1:$1048576,48,FALSE),"")="","",IFERROR(VLOOKUP($A83,'5. Company (current_at exit)'!$1:$1048576,48,FALSE),"")), "")</f>
        <v/>
      </c>
      <c r="BJ83" s="360" t="str">
        <f>IF($A83&lt;&gt;"",IF(IFERROR(VLOOKUP($A83,'5. Company (current_at exit)'!$1:$1048576,49,FALSE),"")="","",IFERROR(VLOOKUP($A83,'5. Company (current_at exit)'!$1:$1048576,49,FALSE),"")), "")</f>
        <v/>
      </c>
      <c r="BK83" s="76" t="str">
        <f>IF($A83&lt;&gt;"",IF(IFERROR(VLOOKUP($A83,'5. Company (current_at exit)'!$1:$1048576,50,FALSE),"")="","Mandatory: Tab 5",IFERROR(VLOOKUP($A83,'5. Company (current_at exit)'!$1:$1048576,50,FALSE),"")), "")</f>
        <v/>
      </c>
      <c r="BL83" s="483" t="str">
        <f>IF($A83&lt;&gt;"",IF(IFERROR(VLOOKUP($A83,'5. Company (current_at exit)'!$1:$1048576,51,FALSE),"")="","Mandatory: Tab 5",IFERROR(VLOOKUP($A83,'5. Company (current_at exit)'!$1:$1048576,51,FALSE),"")), "")</f>
        <v/>
      </c>
      <c r="BM83" s="483" t="str">
        <f>IF($A83&lt;&gt;"",IF(IFERROR(VLOOKUP($A83,'5. Company (current_at exit)'!$1:$1048576,52,FALSE),"")="","Mandatory: Tab 5",IFERROR(VLOOKUP($A83,'5. Company (current_at exit)'!$1:$1048576,52,FALSE),"")), "")</f>
        <v/>
      </c>
      <c r="BN83" s="483" t="str">
        <f>IF($A83&lt;&gt;"",IF(IFERROR(VLOOKUP($A83,'5. Company (current_at exit)'!$1:$1048576,53,FALSE),"")="","Mandatory: Tab 5",IFERROR(VLOOKUP($A83,'5. Company (current_at exit)'!$1:$1048576,53,FALSE),"")), "")</f>
        <v/>
      </c>
      <c r="BO83" s="360" t="str">
        <f>IF($A83&lt;&gt;"",IF(IFERROR(VLOOKUP($A83,'5. Company (current_at exit)'!$1:$1048576,54,FALSE),"")="","",IFERROR(VLOOKUP($A83,'5. Company (current_at exit)'!$1:$1048576,54,FALSE),"")), "")</f>
        <v/>
      </c>
      <c r="BP83" s="17" t="str">
        <f>IF($A83&lt;&gt;"",IF(IFERROR(VLOOKUP($A83, '4. Company (at entry)'!$1:$1048576,3,FALSE),"")="","Mandatory: Tab 4",IFERROR(VLOOKUP($A83, '4. Company (at entry)'!$1:$1048576,3,FALSE),"")), "")</f>
        <v/>
      </c>
      <c r="BQ83" s="17" t="str">
        <f>IF($A83&lt;&gt;"",IF(IFERROR(VLOOKUP($A83, '4. Company (at entry)'!$1:$1048576,4,FALSE),"")="","Mandatory: Tab 4",IFERROR(VLOOKUP($A83, '4. Company (at entry)'!$1:$1048576,4,FALSE),"")), "")</f>
        <v/>
      </c>
      <c r="BR83" s="17" t="str">
        <f>IF($A83&lt;&gt;"",IF(IFERROR(VLOOKUP($A83, '4. Company (at entry)'!$1:$1048576,5,FALSE),"")="","Mandatory: Tab 4",IFERROR(VLOOKUP($A83, '4. Company (at entry)'!$1:$1048576,5,FALSE),"")), "")</f>
        <v/>
      </c>
      <c r="BS83" s="17" t="str">
        <f>IF($A83&lt;&gt;"",IF(IFERROR(VLOOKUP($A83, '4. Company (at entry)'!$1:$1048576,6,FALSE),"")="","Mandatory: Tab 4",IFERROR(VLOOKUP($A83, '4. Company (at entry)'!$1:$1048576,6,FALSE),"")), "")</f>
        <v/>
      </c>
      <c r="BT83" s="17" t="str">
        <f>IF($A83&lt;&gt;"",IF(IFERROR(VLOOKUP($A83, '4. Company (at entry)'!$1:$1048576,7,FALSE),"")="","Mandatory: Tab 4",IFERROR(VLOOKUP($A83, '4. Company (at entry)'!$1:$1048576,7,FALSE),"")), "")</f>
        <v/>
      </c>
      <c r="BU83" s="17" t="str">
        <f>IF($A83&lt;&gt;"",IF(IFERROR(VLOOKUP($A83, '4. Company (at entry)'!$1:$1048576,8,FALSE),"")="","Mandatory: Tab 4",IFERROR(VLOOKUP($A83, '4. Company (at entry)'!$1:$1048576,8,FALSE),"")), "")</f>
        <v/>
      </c>
      <c r="BV83" s="17" t="str">
        <f>IF($A83&lt;&gt;"",IF(IFERROR(VLOOKUP($A83, '4. Company (at entry)'!$1:$1048576,9,FALSE),"")="","Mandatory: Tab 4",IFERROR(VLOOKUP($A83, '4. Company (at entry)'!$1:$1048576,9,FALSE),"")), "")</f>
        <v/>
      </c>
      <c r="BW83" s="17" t="str">
        <f>IF($A83&lt;&gt;"",IF(IFERROR(VLOOKUP($A83, '4. Company (at entry)'!$1:$1048576,10,FALSE),"")="","",IFERROR(VLOOKUP($A83, '4. Company (at entry)'!$1:$1048576,10,FALSE),"")), "")</f>
        <v/>
      </c>
      <c r="BX83" s="208" t="str">
        <f>IF($A83&lt;&gt;"",IF(IFERROR(VLOOKUP($A83, '4. Company (at entry)'!$1:$1048576,11,FALSE),"")="","",IFERROR(VLOOKUP($A83, '4. Company (at entry)'!$1:$1048576,11,FALSE),"")), "")</f>
        <v/>
      </c>
      <c r="BY83" s="17" t="str">
        <f>IF($A83&lt;&gt;"",IF(IFERROR(VLOOKUP($A83, '4. Company (at entry)'!$1:$1048576,12,FALSE),"")="","",IFERROR(VLOOKUP($A83, '4. Company (at entry)'!$1:$1048576,12,FALSE),"")), "")</f>
        <v/>
      </c>
      <c r="BZ83" s="360" t="str">
        <f>IF($A83&lt;&gt;"",IF(IFERROR(VLOOKUP($A83, '4. Company (at entry)'!$1:$1048576,13,FALSE),"")="","",IFERROR(VLOOKUP($A83, '4. Company (at entry)'!$1:$1048576,13,FALSE),"")), "")</f>
        <v/>
      </c>
      <c r="CA83" s="17" t="str">
        <f>IF($A83&lt;&gt;"",IF(IFERROR('7. Position (current_at exit)'!F83,"")="", "Mandatory: Tab 7",IFERROR('7. Position (current_at exit)'!F83,"")),"")</f>
        <v/>
      </c>
      <c r="CB83" s="17" t="str">
        <f>IF($D83&lt;&gt;"Pending, Subsequently Closed",IF($A83&lt;&gt;"",IF(IFERROR('7. Position (current_at exit)'!G83,"")="", "Mandatory: Tab 7",IFERROR('7. Position (current_at exit)'!G83,"")),""), IF($A83&lt;&gt;"",IF(IFERROR('7. Position (current_at exit)'!G83,"")="", "",IFERROR('7. Position (current_at exit)'!G83,"")),""))</f>
        <v/>
      </c>
      <c r="CC83" s="17" t="str">
        <f>IF($D83&lt;&gt;"Pending, Subsequently Closed",IF($A83&lt;&gt;"",IF(IFERROR('7. Position (current_at exit)'!H83,"")="", "Mandatory: Tab 7",IFERROR('7. Position (current_at exit)'!H83,"")),""), IF($A83&lt;&gt;"",IF(IFERROR('7. Position (current_at exit)'!H83,"")="", "",IFERROR('7. Position (current_at exit)'!H83,"")),""))</f>
        <v/>
      </c>
      <c r="CD83" s="17" t="str">
        <f>IF($D83&lt;&gt;"Pending, Subsequently Closed",IF($A83&lt;&gt;"",IF(IFERROR('7. Position (current_at exit)'!I83,"")="", "Mandatory: Tab 7",IFERROR('7. Position (current_at exit)'!I83,"")),""), IF($A83&lt;&gt;"",IF(IFERROR('7. Position (current_at exit)'!I83,"")="", "",IFERROR('7. Position (current_at exit)'!I83,"")),""))</f>
        <v/>
      </c>
      <c r="CE83" s="17" t="str">
        <f>IF($D83&lt;&gt;"Pending, Subsequently Closed",IF($A83&lt;&gt;"",IF(IFERROR('7. Position (current_at exit)'!J83,"")="", "Mandatory: Tab 7",IFERROR('7. Position (current_at exit)'!J83,"")),""), IF($A83&lt;&gt;"",IF(IFERROR('7. Position (current_at exit)'!J83,"")="", "",IFERROR('7. Position (current_at exit)'!J83,"")),""))</f>
        <v/>
      </c>
      <c r="CF83" s="208" t="str">
        <f>IF($D83&lt;&gt;"Pending, Subsequently Closed",IF($A83&lt;&gt;"",IF(IFERROR('7. Position (current_at exit)'!K83,"")="", "Mandatory: Tab 7",IFERROR('7. Position (current_at exit)'!K83,"")),""), IF($A83&lt;&gt;"",IF(IFERROR('7. Position (current_at exit)'!K83,"")="", "",IFERROR('7. Position (current_at exit)'!K83,"")),""))</f>
        <v/>
      </c>
      <c r="CG83" s="186" t="str">
        <f>IF($D83&lt;&gt;"Pending, Subsequently Closed",IF($A83&lt;&gt;"",IF(IFERROR('7. Position (current_at exit)'!L83,"")="", "Mandatory: Tab 7",IFERROR('7. Position (current_at exit)'!L83,"")),""), IF($A83&lt;&gt;"",IF(IFERROR('7. Position (current_at exit)'!L83,"")="", "",IFERROR('7. Position (current_at exit)'!L83,"")),""))</f>
        <v/>
      </c>
      <c r="CH83" s="186" t="str">
        <f>IF($D83&lt;&gt;"Pending, Subsequently Closed",IF($A83&lt;&gt;"",IF(IFERROR('7. Position (current_at exit)'!M83,"")="", "Mandatory: Tab 7",IFERROR('7. Position (current_at exit)'!M83,"")),""), IF($A83&lt;&gt;"",IF(IFERROR('7. Position (current_at exit)'!M83,"")="", "",IFERROR('7. Position (current_at exit)'!M83,"")),""))</f>
        <v/>
      </c>
      <c r="CI83" s="186" t="str">
        <f>IF($D83&lt;&gt;"Pending, Subsequently Closed",IF($A83&lt;&gt;"",IF(IFERROR('7. Position (current_at exit)'!N83,"")="", "Mandatory: Tab 7",IFERROR('7. Position (current_at exit)'!N83,"")),""), IF($A83&lt;&gt;"",IF(IFERROR('7. Position (current_at exit)'!N83,"")="", "",IFERROR('7. Position (current_at exit)'!N83,"")),""))</f>
        <v/>
      </c>
      <c r="CJ83" s="408" t="str">
        <f>IF($D83&lt;&gt;"Pending, Subsequently Closed",IF($A83&lt;&gt;"",IF(IFERROR('7. Position (current_at exit)'!O83,"")="", "Mandatory: Tab 7",IFERROR('7. Position (current_at exit)'!O83,"")),""), IF($A83&lt;&gt;"",IF(IFERROR('7. Position (current_at exit)'!O83,"")="", "",IFERROR('7. Position (current_at exit)'!O83,"")),""))</f>
        <v/>
      </c>
      <c r="CK83" s="408" t="str">
        <f>IF($D83&lt;&gt;"Pending, Subsequently Closed",IF($A83&lt;&gt;"",IF(IFERROR('7. Position (current_at exit)'!P83,"")="", "Mandatory: Tab 7",IFERROR('7. Position (current_at exit)'!P83,"")),""), IF($A83&lt;&gt;"",IF(IFERROR('7. Position (current_at exit)'!P83,"")="", "",IFERROR('7. Position (current_at exit)'!P83,"")),""))</f>
        <v/>
      </c>
      <c r="CL83" s="360" t="str">
        <f>IF($A83&lt;&gt;"",IF(IFERROR('7. Position (current_at exit)'!Q83,"")="", "",IFERROR('7. Position (current_at exit)'!Q83,"")),"")</f>
        <v/>
      </c>
      <c r="CM83" s="18" t="str">
        <f>IF($F83&lt;&gt;"Debt",IF($A83&lt;&gt;"",IF(IFERROR('7. Position (current_at exit)'!R83,"")="", "Mandatory: Tab 7",IFERROR('7. Position (current_at exit)'!R83,"")),""), IF($A83&lt;&gt;"",IF(IFERROR('7. Position (current_at exit)'!R83,"")="", "",IFERROR('7. Position (current_at exit)'!R83,"")),""))</f>
        <v/>
      </c>
      <c r="CN83" s="18" t="str">
        <f>IF($F83&lt;&gt;"Debt",IF($A83&lt;&gt;"",IF(IFERROR('7. Position (current_at exit)'!S83,"")="", "Mandatory: Tab 7",IFERROR('7. Position (current_at exit)'!S83,"")),""), IF($A83&lt;&gt;"",IF(IFERROR('7. Position (current_at exit)'!S83,"")="", "",IFERROR('7. Position (current_at exit)'!S83,"")),""))</f>
        <v/>
      </c>
      <c r="CO83" s="17" t="str">
        <f>IF($F83&lt;&gt;"Debt",IF($A83&lt;&gt;"",IF(IFERROR('7. Position (current_at exit)'!T83,"")="", "Mandatory: Tab 7",IFERROR('7. Position (current_at exit)'!T83,"")),""), IF($A83&lt;&gt;"",IF(IFERROR('7. Position (current_at exit)'!T83,"")="", "",IFERROR('7. Position (current_at exit)'!T83,"")),""))</f>
        <v/>
      </c>
      <c r="CP83" s="17" t="str">
        <f>IF($A83&lt;&gt;"",IF(IFERROR('7. Position (current_at exit)'!U83,"")="", "Mandatory: Tab 7",IFERROR('7. Position (current_at exit)'!U83,"")),"")</f>
        <v/>
      </c>
      <c r="CQ83" s="17" t="str">
        <f>IF($F83&lt;&gt;"Debt",IF($A83&lt;&gt;"",IF(IFERROR('7. Position (current_at exit)'!V83,"")="", "Mandatory: Tab 7",IFERROR('7. Position (current_at exit)'!V83,"")),""), IF($A83&lt;&gt;"",IF(IFERROR('7. Position (current_at exit)'!V83,"")="", "",IFERROR('7. Position (current_at exit)'!V83,"")),""))</f>
        <v/>
      </c>
      <c r="CR83" s="16" t="str">
        <f>IF($F83&lt;&gt;"Debt",IF($A83&lt;&gt;"",IF(IFERROR('7. Position (current_at exit)'!W83,"")="", "",IFERROR('7. Position (current_at exit)'!W83,"")),""), IF($A83&lt;&gt;"",IF(IFERROR('7. Position (current_at exit)'!W83,"")="", "",IFERROR('7. Position (current_at exit)'!W83,"")),""))</f>
        <v/>
      </c>
      <c r="CS83" s="80" t="str">
        <f>IF($A83&lt;&gt;"",IF(IFERROR('7. Position (current_at exit)'!X83,"")="", "",IFERROR('7. Position (current_at exit)'!X83,"")),"")</f>
        <v/>
      </c>
      <c r="CT83" s="360" t="str">
        <f>IF($A83&lt;&gt;"",IF(IFERROR('7. Position (current_at exit)'!Y83,"")="", "",IFERROR('7. Position (current_at exit)'!Y83,"")),"")</f>
        <v/>
      </c>
      <c r="CU83" s="159" t="str">
        <f>IF(OR($D83="Fully Exited, No Escrow", $D83="Fully Exited, Escrow Pending", $D83="Fully Exited, Subsequently Closed"), IF($A83&lt;&gt;"",IF(IFERROR('7. Position (current_at exit)'!Z83,"")="", "Mandatory: Tab 7",IFERROR('7. Position (current_at exit)'!Z83,"")),""), IF($A83&lt;&gt;"",IF(IFERROR('7. Position (current_at exit)'!Z83,"")="", "",IFERROR('7. Position (current_at exit)'!Z83,"")),""))</f>
        <v/>
      </c>
      <c r="CV83" s="159" t="str">
        <f>IF(OR($D83="Fully Exited, No Escrow", $D83="Fully Exited, Escrow Pending", $D83="Fully Exited, Subsequently Closed"), IF($A83&lt;&gt;"",IF(IFERROR('7. Position (current_at exit)'!AA83,"")="", "Mandatory: Tab 7",IFERROR('7. Position (current_at exit)'!AA83,"")),""), IF($A83&lt;&gt;"",IF(IFERROR('7. Position (current_at exit)'!AA83,"")="", "",IFERROR('7. Position (current_at exit)'!AA83,"")),""))</f>
        <v/>
      </c>
      <c r="CW83" s="16" t="str">
        <f>IF($D83="Fully Exited",IF($A83&lt;&gt;"",IF(IFERROR('7. Position (current_at exit)'!AB83,"")="", "",IFERROR('7. Position (current_at exit)'!AB83,"")),""), IF($A83&lt;&gt;"",IF(IFERROR('7. Position (current_at exit)'!AB83,"")="", "",IFERROR('7. Position (current_at exit)'!AB83,"")),""))</f>
        <v/>
      </c>
      <c r="CX83" s="360" t="str">
        <f>IF($A83&lt;&gt;"",IF(IFERROR('7. Position (current_at exit)'!AC83,"")="", "",IFERROR('7. Position (current_at exit)'!AC83,"")),"")</f>
        <v/>
      </c>
      <c r="CY83" s="16" t="str">
        <f>IF($D83&lt;&gt;"Pending, Subsequently Closed",IF($A83&lt;&gt;"",IF(IFERROR('7. Position (current_at exit)'!AD83,"")="", "Mandatory: Tab 7",IFERROR('7. Position (current_at exit)'!AD83,"")),""), IF($A83&lt;&gt;"",IF(IFERROR('7. Position (current_at exit)'!AD83,"")="", "",IFERROR('7. Position (current_at exit)'!AD83,"")),""))</f>
        <v/>
      </c>
      <c r="CZ83" s="187" t="str">
        <f>IF($A83&lt;&gt;"",IF(IFERROR('7. Position (current_at exit)'!AE83,"")="", "",IFERROR('7. Position (current_at exit)'!AE83,"")),"")</f>
        <v/>
      </c>
      <c r="DA83" s="76" t="str">
        <f>IF($A83&lt;&gt;"",IF(IFERROR('7. Position (current_at exit)'!AF83,"")="", "",IFERROR('7. Position (current_at exit)'!AF83,"")),"")</f>
        <v/>
      </c>
      <c r="DB83" s="239" t="str">
        <f>IF($A83&lt;&gt;"",IF(IFERROR('7. Position (current_at exit)'!AG83,"")="", "",IFERROR('7. Position (current_at exit)'!AG83,"")),"")</f>
        <v/>
      </c>
      <c r="DC83" s="165" t="str">
        <f>IF($A83&lt;&gt;"",IF(IFERROR('7. Position (current_at exit)'!AH83,"")="", "",IFERROR('7. Position (current_at exit)'!AH83,"")),"")</f>
        <v/>
      </c>
      <c r="DD83" s="165" t="str">
        <f>IF($A83&lt;&gt;"",IF(IFERROR('7. Position (current_at exit)'!AI83,"")="", "",IFERROR('7. Position (current_at exit)'!AI83,"")),"")</f>
        <v/>
      </c>
      <c r="DE83" s="360" t="str">
        <f>IF($A83&lt;&gt;"",IF(IFERROR('7. Position (current_at exit)'!AJ83,"")="", "",IFERROR('7. Position (current_at exit)'!AJ83,"")),"")</f>
        <v/>
      </c>
      <c r="DF83" s="16" t="str">
        <f>IF($A83&lt;&gt;"",IF(IFERROR('7. Position (current_at exit)'!AK83,"")="", "",IFERROR('7. Position (current_at exit)'!AK83,"")),"")</f>
        <v/>
      </c>
      <c r="DG83" s="187" t="str">
        <f>IF($A83&lt;&gt;"",IF(IFERROR('7. Position (current_at exit)'!AL83,"")="", "",IFERROR('7. Position (current_at exit)'!AL83,"")),"")</f>
        <v/>
      </c>
      <c r="DH83" s="76" t="str">
        <f>IF($A83&lt;&gt;"",IF(IFERROR('7. Position (current_at exit)'!AM83,"")="", "",IFERROR('7. Position (current_at exit)'!AM83,"")),"")</f>
        <v/>
      </c>
      <c r="DI83" s="239" t="str">
        <f>IF($A83&lt;&gt;"",IF(IFERROR('7. Position (current_at exit)'!AN83,"")="", "",IFERROR('7. Position (current_at exit)'!AN83,"")),"")</f>
        <v/>
      </c>
      <c r="DJ83" s="165" t="str">
        <f>IF($A83&lt;&gt;"",IF(IFERROR('7. Position (current_at exit)'!AO83,"")="", "",IFERROR('7. Position (current_at exit)'!AO83,"")),"")</f>
        <v/>
      </c>
      <c r="DK83" s="165" t="str">
        <f>IF($A83&lt;&gt;"",IF(IFERROR('7. Position (current_at exit)'!AP83,"")="", "",IFERROR('7. Position (current_at exit)'!AP83,"")),"")</f>
        <v/>
      </c>
      <c r="DL83" s="360" t="str">
        <f>IF($A83&lt;&gt;"",IF(IFERROR('7. Position (current_at exit)'!AQ83,"")="", "",IFERROR('7. Position (current_at exit)'!AQ83,"")),"")</f>
        <v/>
      </c>
      <c r="DM83" s="17" t="str">
        <f>IF(OR($F83="Equity - Publicly Traded", $F83="Equity - Private"), IF($A83&lt;&gt;"",IF(IFERROR('6. Position (at entry)'!N83,"")="", "Mandatory: Tab 6",IFERROR('6. Position (at entry)'!N83,"")),""), IF($A83&lt;&gt;"",IF(IFERROR('6. Position (at entry)'!N83,"")="", "",IFERROR('6. Position (at entry)'!N83,"")),""))</f>
        <v/>
      </c>
      <c r="DN83" s="17" t="str">
        <f>IF(OR($F83="Equity - Publicly Traded", $F83="Equity - Private"), IF($A83&lt;&gt;"",IF(IFERROR('6. Position (at entry)'!O83,"")="", "Mandatory: Tab 6",IFERROR('6. Position (at entry)'!O83,"")),""), IF($A83&lt;&gt;"",IF(IFERROR('6. Position (at entry)'!O83,"")="", "",IFERROR('6. Position (at entry)'!O83,"")),""))</f>
        <v/>
      </c>
      <c r="DO83" s="17" t="str">
        <f>IF(OR($F83="Equity - Publicly Traded", $F83="Equity - Private"), IF($A83&lt;&gt;"",IF(IFERROR('6. Position (at entry)'!P83,"")="", "Mandatory: Tab 6",IFERROR('6. Position (at entry)'!P83,"")),""), IF($A83&lt;&gt;"",IF(IFERROR('6. Position (at entry)'!P83,"")="", "",IFERROR('6. Position (at entry)'!P83,"")),""))</f>
        <v/>
      </c>
      <c r="DP83" s="17" t="str">
        <f>IF(OR($F83="Equity - Publicly Traded", $F83="Equity - Private"), IF($A83&lt;&gt;"",IF(IFERROR('6. Position (at entry)'!Q83,"")="", "Mandatory: Tab 6",IFERROR('6. Position (at entry)'!Q83,"")),""), IF($A83&lt;&gt;"",IF(IFERROR('6. Position (at entry)'!Q83,"")="", "",IFERROR('6. Position (at entry)'!Q83,"")),""))</f>
        <v/>
      </c>
      <c r="DQ83" s="18" t="str">
        <f>IF(OR($F83="Equity - Publicly Traded", $F83="Equity - Private"), IF($A83&lt;&gt;"",IF(IFERROR('6. Position (at entry)'!R83,"")="", "Mandatory: Tab 6",IFERROR('6. Position (at entry)'!R83,"")),""), IF($A83&lt;&gt;"",IF(IFERROR('6. Position (at entry)'!R83,"")="", "",IFERROR('6. Position (at entry)'!R83,"")),""))</f>
        <v/>
      </c>
      <c r="DR83" s="18" t="str">
        <f>IF(OR($F83="Equity - Publicly Traded", $F83="Equity - Private"), IF($A83&lt;&gt;"",IF(IFERROR('6. Position (at entry)'!S83,"")="", "Mandatory: Tab 6",IFERROR('6. Position (at entry)'!S83,"")),""), IF($A83&lt;&gt;"",IF(IFERROR('6. Position (at entry)'!S83,"")="", "",IFERROR('6. Position (at entry)'!S83,"")),""))</f>
        <v/>
      </c>
      <c r="DS83" s="17" t="str">
        <f>IF(OR($F83="Equity - Publicly Traded", $F83="Equity - Private"), IF($A83&lt;&gt;"",IF(IFERROR('6. Position (at entry)'!T83,"")="", "Mandatory: Tab 6",IFERROR('6. Position (at entry)'!T83,"")),""), IF($A83&lt;&gt;"",IF(IFERROR('6. Position (at entry)'!T83,"")="", "",IFERROR('6. Position (at entry)'!T83,"")),""))</f>
        <v/>
      </c>
      <c r="DT83" s="16" t="str">
        <f>IF(OR($F83="Equity - Publicly Traded", $F83="Equity - Private"), IF($A83&lt;&gt;"",IF(IFERROR('6. Position (at entry)'!U83,"")="", "Mandatory: Tab 6",IFERROR('6. Position (at entry)'!U83,"")),""), IF($A83&lt;&gt;"",IF(IFERROR('6. Position (at entry)'!U83,"")="", "",IFERROR('6. Position (at entry)'!U83,"")),""))</f>
        <v/>
      </c>
      <c r="DU83" s="16" t="str">
        <f>IF(OR($F83="Equity - Publicly Traded", $F83="Equity - Private"), IF($A83&lt;&gt;"",IF(IFERROR('6. Position (at entry)'!V83,"")="", "",IFERROR('6. Position (at entry)'!V83,"")),""), IF($A83&lt;&gt;"",IF(IFERROR('6. Position (at entry)'!V83,"")="", "",IFERROR('6. Position (at entry)'!V83,"")),""))</f>
        <v/>
      </c>
      <c r="DV83" s="239" t="str">
        <f>IF(OR($F83="Equity - Publicly Traded", $F83="Equity - Private"), IF($A83&lt;&gt;"",IF(IFERROR('6. Position (at entry)'!W83,"")="", "",IFERROR('6. Position (at entry)'!W83,"")),""), IF($A83&lt;&gt;"",IF(IFERROR('6. Position (at entry)'!W83,"")="", "",IFERROR('6. Position (at entry)'!W83,"")),""))</f>
        <v/>
      </c>
      <c r="DW83" s="239" t="str">
        <f>IF(OR($F83="Equity - Publicly Traded", $F83="Equity - Private"), IF($A83&lt;&gt;"",IF(IFERROR('6. Position (at entry)'!X83,"")="", "",IFERROR('6. Position (at entry)'!X83,"")),""), IF($A83&lt;&gt;"",IF(IFERROR('6. Position (at entry)'!X83,"")="", "",IFERROR('6. Position (at entry)'!X83,"")),""))</f>
        <v/>
      </c>
      <c r="DX83" s="239" t="str">
        <f>IF(OR($F83="Equity - Publicly Traded", $F83="Equity - Private"), IF($A83&lt;&gt;"",IF(IFERROR('6. Position (at entry)'!Y83,"")="", "",IFERROR('6. Position (at entry)'!Y83,"")),""), IF($A83&lt;&gt;"",IF(IFERROR('6. Position (at entry)'!Y83,"")="", "",IFERROR('6. Position (at entry)'!Y83,"")),""))</f>
        <v/>
      </c>
      <c r="DY83" s="360" t="str">
        <f>IF($A83&lt;&gt;"",IF(IFERROR('6. Position (at entry)'!Z83,"")="", "",IFERROR('6. Position (at entry)'!Z83,"")),"")</f>
        <v/>
      </c>
      <c r="DZ83" s="76" t="str">
        <f>IF($A83&lt;&gt;"",IF(IFERROR('6. Position (at entry)'!AA83,"")="", "",IFERROR('6. Position (at entry)'!AA83,"")),"")</f>
        <v/>
      </c>
      <c r="EA83" s="76" t="str">
        <f>IF($A83&lt;&gt;"",IF(IFERROR('6. Position (at entry)'!AB83,"")="", "",IFERROR('6. Position (at entry)'!AB83,"")),"")</f>
        <v/>
      </c>
      <c r="EB83" s="78" t="str">
        <f>IF($A83&lt;&gt;"",IF(IFERROR('6. Position (at entry)'!AC83,"")="", "",IFERROR('6. Position (at entry)'!AC83,"")),"")</f>
        <v/>
      </c>
      <c r="EC83" s="78" t="str">
        <f>IF($A83&lt;&gt;"",IF(IFERROR('6. Position (at entry)'!AD83,"")="", "",IFERROR('6. Position (at entry)'!AD83,"")),"")</f>
        <v/>
      </c>
      <c r="ED83" s="226" t="str">
        <f>IF($A83&lt;&gt;"",IF(IFERROR('6. Position (at entry)'!AE83,"")="", "",IFERROR('6. Position (at entry)'!AE83,"")),"")</f>
        <v/>
      </c>
      <c r="EE83" s="80" t="str">
        <f>IF($A83&lt;&gt;"",IF(IFERROR('6. Position (at entry)'!AF83,"")="", "",IFERROR('6. Position (at entry)'!AF83,"")),"")</f>
        <v/>
      </c>
      <c r="EF83" s="80" t="str">
        <f>IF($A83&lt;&gt;"",IF(IFERROR('6. Position (at entry)'!AG83,"")="", "",IFERROR('6. Position (at entry)'!AG83,"")),"")</f>
        <v/>
      </c>
      <c r="EG83" s="80" t="str">
        <f>IF($A83&lt;&gt;"",IF(IFERROR('6. Position (at entry)'!AH83,"")="", "",IFERROR('6. Position (at entry)'!AH83,"")),"")</f>
        <v/>
      </c>
      <c r="EH83" s="360" t="str">
        <f>IF($A83&lt;&gt;"",IF(IFERROR('6. Position (at entry)'!AI83,"")="", "",IFERROR('6. Position (at entry)'!AI83,"")),"")</f>
        <v/>
      </c>
    </row>
    <row r="84" spans="1:138" ht="15" customHeight="1" x14ac:dyDescent="0.2">
      <c r="A84" s="16" t="str">
        <f>IF(ISBLANK('6. Position (at entry)'!A84), "", '6. Position (at entry)'!A84)</f>
        <v/>
      </c>
      <c r="B84" s="347" t="str">
        <f>IF($A84&lt;&gt;"",IF(IFERROR('6. Position (at entry)'!B84,"")="", "Mandatory: Tab 6",IFERROR('6. Position (at entry)'!B84,"")),"")</f>
        <v/>
      </c>
      <c r="C84" s="16" t="str">
        <f>IF($A84&lt;&gt;"",IF(IFERROR(VLOOKUP($A84, '4. Company (at entry)'!$1:$1048576,2,FALSE),"")="","Mandatory: Tab 4",IFERROR(VLOOKUP($A84, '4. Company (at entry)'!$1:$1048576,2,FALSE),"")), "")</f>
        <v/>
      </c>
      <c r="D84" s="16" t="str">
        <f>IF($A84&lt;&gt;"",IF(IFERROR('7. Position (current_at exit)'!D84,"")="", "Mandatory: Tab 7",IFERROR('7. Position (current_at exit)'!D84,"")),"")</f>
        <v/>
      </c>
      <c r="E84" s="16" t="str">
        <f>IF($A84&lt;&gt;"",IF(IFERROR('7. Position (current_at exit)'!E84,"")="", "Mandatory: Tab 7",IFERROR('7. Position (current_at exit)'!E84,"")),"")</f>
        <v/>
      </c>
      <c r="F84" s="16" t="str">
        <f>IF($A84&lt;&gt;"",IF(IFERROR('6. Position (at entry)'!D84,"")="", "Mandatory: Tab 6",IFERROR('6. Position (at entry)'!D84,"")),"")</f>
        <v/>
      </c>
      <c r="G84" s="16" t="str">
        <f>IF($A84&lt;&gt;"",IF(IFERROR('6. Position (at entry)'!E84,"")="", "Mandatory: Tab 6",IFERROR('6. Position (at entry)'!E84,"")),"")</f>
        <v/>
      </c>
      <c r="H84" s="16" t="str">
        <f>IF($A84&lt;&gt;"",IF(IFERROR('6. Position (at entry)'!F84,"")="", "Mandatory: Tab 6",IFERROR('6. Position (at entry)'!F84,"")),"")</f>
        <v/>
      </c>
      <c r="I84" s="16" t="str">
        <f>IF($A84&lt;&gt;"",IF(IFERROR('6. Position (at entry)'!G84,"")="", "Mandatory: Tab 6",IFERROR('6. Position (at entry)'!G84,"")),"")</f>
        <v/>
      </c>
      <c r="J84" s="16" t="str">
        <f>IF($A84&lt;&gt;"",IF(IFERROR('6. Position (at entry)'!H84,"")="", "Mandatory: Tab 6",IFERROR('6. Position (at entry)'!H84,"")),"")</f>
        <v/>
      </c>
      <c r="K84" s="159" t="str">
        <f>IF($A84&lt;&gt;"",IF(IFERROR('6. Position (at entry)'!I84,"")="", "Mandatory: Tab 6",IFERROR('6. Position (at entry)'!I84,"")),"")</f>
        <v/>
      </c>
      <c r="L84" s="16" t="str">
        <f>IF($A84&lt;&gt;"",IF(IFERROR('6. Position (at entry)'!J84,"")="", "Mandatory: Tab 6",IFERROR('6. Position (at entry)'!J84,"")),"")</f>
        <v/>
      </c>
      <c r="M84" s="16" t="str">
        <f>IF($A84&lt;&gt;"",IF(IFERROR('6. Position (at entry)'!K84,"")="", "Mandatory: Tab 6",IFERROR('6. Position (at entry)'!K84,"")),"")</f>
        <v/>
      </c>
      <c r="N84" s="16" t="str">
        <f>IF($A84&lt;&gt;"",IF(IFERROR('6. Position (at entry)'!L84,"")="", "",IFERROR('6. Position (at entry)'!L84,"")),"")</f>
        <v/>
      </c>
      <c r="O84" s="360" t="str">
        <f>IF($A84&lt;&gt;"",IF(IFERROR('6. Position (at entry)'!M84,"")="", "",IFERROR('6. Position (at entry)'!M84,"")),"")</f>
        <v/>
      </c>
      <c r="P84" s="16" t="str">
        <f>IF($A84&lt;&gt;"",IF(IFERROR(VLOOKUP($A84,'5. Company (current_at exit)'!$1:$1048576,3,FALSE),"")="","",IFERROR(VLOOKUP($A84,'5. Company (current_at exit)'!$1:$1048576,3,FALSE),"")), "")</f>
        <v/>
      </c>
      <c r="Q84" s="16" t="str">
        <f>IF($A84&lt;&gt;"",IF(IFERROR(VLOOKUP($A84,'5. Company (current_at exit)'!$1:$1048576,4,FALSE),"")="","",IFERROR(VLOOKUP($A84,'5. Company (current_at exit)'!$1:$1048576,4,FALSE),"")), "")</f>
        <v/>
      </c>
      <c r="R84" s="16" t="str">
        <f>IF($A84&lt;&gt;"",IF(IFERROR(VLOOKUP($A84,'5. Company (current_at exit)'!$1:$1048576,5,FALSE),"")="","",IFERROR(VLOOKUP($A84,'5. Company (current_at exit)'!$1:$1048576,5,FALSE),"")), "")</f>
        <v/>
      </c>
      <c r="S84" s="16" t="str">
        <f>IF($A84&lt;&gt;"",IF(IFERROR(VLOOKUP($A84,'5. Company (current_at exit)'!$1:$1048576,6,FALSE),"")="","",IFERROR(VLOOKUP($A84,'5. Company (current_at exit)'!$1:$1048576,6,FALSE),"")), "")</f>
        <v/>
      </c>
      <c r="T84" s="16" t="str">
        <f>IF($A84&lt;&gt;"",IF(IFERROR(VLOOKUP($A84,'5. Company (current_at exit)'!$1:$1048576,7,FALSE),"")="","Mandatory: Tab 5",IFERROR(VLOOKUP($A84,'5. Company (current_at exit)'!$1:$1048576,7,FALSE),"")), "")</f>
        <v/>
      </c>
      <c r="U84" s="72" t="str">
        <f>IF($A84&lt;&gt;"",IF(IFERROR(VLOOKUP($A84,'5. Company (current_at exit)'!$1:$1048576,8,FALSE),"")="","Mandatory: Tab 5",IFERROR(VLOOKUP($A84,'5. Company (current_at exit)'!$1:$1048576,8,FALSE),"")), "")</f>
        <v/>
      </c>
      <c r="V84" s="16" t="str">
        <f>IF($A84&lt;&gt;"",IF(IFERROR(VLOOKUP($A84,'5. Company (current_at exit)'!$1:$1048576,9,FALSE),"")="","",IFERROR(VLOOKUP($A84,'5. Company (current_at exit)'!$1:$1048576,9,FALSE),"")), "")</f>
        <v/>
      </c>
      <c r="W84" s="16" t="str">
        <f>IF($A84&lt;&gt;"",IF(IFERROR(VLOOKUP($A84,'5. Company (current_at exit)'!$1:$1048576,10,FALSE),"")="","Mandatory: Tab 5",IFERROR(VLOOKUP($A84,'5. Company (current_at exit)'!$1:$1048576,10,FALSE),"")), "")</f>
        <v/>
      </c>
      <c r="X84" s="73" t="str">
        <f>IF($A84&lt;&gt;"",IF(IFERROR(VLOOKUP($A84,'5. Company (current_at exit)'!$1:$1048576,11,FALSE),"")="","Mandatory: Tab 5",IFERROR(VLOOKUP($A84,'5. Company (current_at exit)'!$1:$1048576,11,FALSE),"")), "")</f>
        <v/>
      </c>
      <c r="Y84" s="73" t="str">
        <f>IF($A84&lt;&gt;"",IF(IFERROR(VLOOKUP($A84,'5. Company (current_at exit)'!$1:$1048576,12,FALSE),"")="","",IFERROR(VLOOKUP($A84,'5. Company (current_at exit)'!$1:$1048576,12,FALSE),"")), "")</f>
        <v/>
      </c>
      <c r="Z84" s="73" t="str">
        <f>IF($A84&lt;&gt;"",IF(IFERROR(VLOOKUP($A84,'5. Company (current_at exit)'!$1:$1048576,13,FALSE),"")="","",IFERROR(VLOOKUP($A84,'5. Company (current_at exit)'!$1:$1048576,13,FALSE),"")), "")</f>
        <v/>
      </c>
      <c r="AA84" s="16" t="str">
        <f>IF($A84&lt;&gt;"",IF(IFERROR(VLOOKUP($A84,'5. Company (current_at exit)'!$1:$1048576,14,FALSE),"")="","Mandatory: Tab 5",IFERROR(VLOOKUP($A84,'5. Company (current_at exit)'!$1:$1048576,14,FALSE),"")), "")</f>
        <v/>
      </c>
      <c r="AB84" s="16" t="str">
        <f>IF($A84&lt;&gt;"",IF(IFERROR(VLOOKUP($A84,'5. Company (current_at exit)'!$1:$1048576,15,FALSE),"")="","Mandatory: Tab 5",IFERROR(VLOOKUP($A84,'5. Company (current_at exit)'!$1:$1048576,15,FALSE),"")), "")</f>
        <v/>
      </c>
      <c r="AC84" s="76" t="str">
        <f>IF($A84&lt;&gt;"",IF(IFERROR(VLOOKUP($A84,'5. Company (current_at exit)'!$1:$1048576,16,FALSE),"")="","",IFERROR(VLOOKUP($A84,'5. Company (current_at exit)'!$1:$1048576,16,FALSE),"")), "")</f>
        <v/>
      </c>
      <c r="AD84" s="16" t="str">
        <f>IF($A84&lt;&gt;"",IF(IFERROR(VLOOKUP($A84,'5. Company (current_at exit)'!$1:$1048576,17,FALSE),"")="","",IFERROR(VLOOKUP($A84,'5. Company (current_at exit)'!$1:$1048576,17,FALSE),"")), "")</f>
        <v/>
      </c>
      <c r="AE84" s="401" t="str">
        <f>IF($A84&lt;&gt;"",IF(IFERROR(VLOOKUP($A84,'5. Company (current_at exit)'!$1:$1048576,18,FALSE),"")="","",IFERROR(VLOOKUP($A84,'5. Company (current_at exit)'!$1:$1048576,18,FALSE),"")), "")</f>
        <v/>
      </c>
      <c r="AF84" s="16" t="str">
        <f>IF($A84&lt;&gt;"",IF(IFERROR(VLOOKUP($A84,'5. Company (current_at exit)'!$1:$1048576,19,FALSE),"")="","Mandatory: Tab 5",IFERROR(VLOOKUP($A84,'5. Company (current_at exit)'!$1:$1048576,19,FALSE),"")), "")</f>
        <v/>
      </c>
      <c r="AG84" s="159" t="str">
        <f>IF($AF84="Yes",IF($A84&lt;&gt;"",IF(IFERROR(VLOOKUP($A84,'5. Company (current_at exit)'!$1:$1048576,20,FALSE),"")="","Mandatory: Tab 5",IFERROR(VLOOKUP($A84,'5. Company (current_at exit)'!$1:$1048576,20,FALSE),"")), ""),IF($A84&lt;&gt;"",IF(IFERROR(VLOOKUP($A84,'5. Company (current_at exit)'!$1:$1048576,20,FALSE),"")="","",IFERROR(VLOOKUP($A84,'5. Company (current_at exit)'!$1:$1048576,20,FALSE),"")), ""))</f>
        <v/>
      </c>
      <c r="AH84" s="159" t="str">
        <f>IF($AF84="Yes",IF($A84&lt;&gt;"",IF(IFERROR(VLOOKUP($A84,'5. Company (current_at exit)'!$1:$1048576,21,FALSE),"")="","Mandatory: Tab 5",IFERROR(VLOOKUP($A84,'5. Company (current_at exit)'!$1:$1048576,21,FALSE),"")), ""),IF($A84&lt;&gt;"",IF(IFERROR(VLOOKUP($A84,'5. Company (current_at exit)'!$1:$1048576,21,FALSE),"")="","",IFERROR(VLOOKUP($A84,'5. Company (current_at exit)'!$1:$1048576,21,FALSE),"")), ""))</f>
        <v/>
      </c>
      <c r="AI84" s="69" t="str">
        <f>IF($AF84="Yes",IF($A84&lt;&gt;"",IF(IFERROR(VLOOKUP($A84,'5. Company (current_at exit)'!$1:$1048576,22,FALSE),"")="","Mandatory: Tab 5",IFERROR(VLOOKUP($A84,'5. Company (current_at exit)'!$1:$1048576,22,FALSE),"")), ""),IF($A84&lt;&gt;"",IF(IFERROR(VLOOKUP($A84,'5. Company (current_at exit)'!$1:$1048576,22,FALSE),"")="","",IFERROR(VLOOKUP($A84,'5. Company (current_at exit)'!$1:$1048576,22,FALSE),"")), ""))</f>
        <v/>
      </c>
      <c r="AJ84" s="69" t="str">
        <f>IF($AF84="Yes",IF($A84&lt;&gt;"",IF(IFERROR(VLOOKUP($A84,'5. Company (current_at exit)'!$1:$1048576,23,FALSE),"")="","Mandatory: Tab 5",IFERROR(VLOOKUP($A84,'5. Company (current_at exit)'!$1:$1048576,23,FALSE),"")), ""),IF($A84&lt;&gt;"",IF(IFERROR(VLOOKUP($A84,'5. Company (current_at exit)'!$1:$1048576,23,FALSE),"")="","",IFERROR(VLOOKUP($A84,'5. Company (current_at exit)'!$1:$1048576,23,FALSE),"")), ""))</f>
        <v/>
      </c>
      <c r="AK84" s="159" t="str">
        <f>IF($AF84="Yes",IF($A84&lt;&gt;"",IF(IFERROR(VLOOKUP($A84,'5. Company (current_at exit)'!$1:$1048576,24,FALSE),"")="","",IFERROR(VLOOKUP($A84,'5. Company (current_at exit)'!$1:$1048576,24,FALSE),"")), ""),IF($A84&lt;&gt;"",IF(IFERROR(VLOOKUP($A84,'5. Company (current_at exit)'!$1:$1048576,24,FALSE),"")="","",IFERROR(VLOOKUP($A84,'5. Company (current_at exit)'!$1:$1048576,24,FALSE),"")), ""))</f>
        <v/>
      </c>
      <c r="AL84" s="403" t="str">
        <f>IF($A84&lt;&gt;"",IF(IFERROR(VLOOKUP($A84,'5. Company (current_at exit)'!$1:$1048576,25,FALSE),"")="","",IFERROR(VLOOKUP($A84,'5. Company (current_at exit)'!$1:$1048576,25,FALSE),"")), "")</f>
        <v/>
      </c>
      <c r="AM84" s="17" t="str">
        <f>IF($A84&lt;&gt;"",IF(IFERROR(VLOOKUP($A84,'5. Company (current_at exit)'!$1:$1048576,26,FALSE),"")="","Mandatory: Tab 5",IFERROR(VLOOKUP($A84,'5. Company (current_at exit)'!$1:$1048576,26,FALSE),"")), "")</f>
        <v/>
      </c>
      <c r="AN84" s="17" t="str">
        <f>IF($A84&lt;&gt;"",IF(IFERROR(VLOOKUP($A84,'5. Company (current_at exit)'!$1:$1048576,27,FALSE),"")="","Mandatory: Tab 5",IFERROR(VLOOKUP($A84,'5. Company (current_at exit)'!$1:$1048576,27,FALSE),"")), "")</f>
        <v/>
      </c>
      <c r="AO84" s="17" t="str">
        <f>IF($A84&lt;&gt;"",IF(IFERROR(VLOOKUP($A84,'5. Company (current_at exit)'!$1:$1048576,28,FALSE),"")="","Mandatory: Tab 5",IFERROR(VLOOKUP($A84,'5. Company (current_at exit)'!$1:$1048576,28,FALSE),"")), "")</f>
        <v/>
      </c>
      <c r="AP84" s="17" t="str">
        <f>IF($A84&lt;&gt;"",IF(IFERROR(VLOOKUP($A84,'5. Company (current_at exit)'!$1:$1048576,29,FALSE),"")="","Mandatory: Tab 5",IFERROR(VLOOKUP($A84,'5. Company (current_at exit)'!$1:$1048576,29,FALSE),"")), "")</f>
        <v/>
      </c>
      <c r="AQ84" s="17" t="str">
        <f>IF($A84&lt;&gt;"",IF(IFERROR(VLOOKUP($A84,'5. Company (current_at exit)'!$1:$1048576,30,FALSE),"")="","Mandatory: Tab 5",IFERROR(VLOOKUP($A84,'5. Company (current_at exit)'!$1:$1048576,30,FALSE),"")), "")</f>
        <v/>
      </c>
      <c r="AR84" s="17" t="str">
        <f>IF($A84&lt;&gt;"",IF(IFERROR(VLOOKUP($A84,'5. Company (current_at exit)'!$1:$1048576,31,FALSE),"")="","Mandatory: Tab 5",IFERROR(VLOOKUP($A84,'5. Company (current_at exit)'!$1:$1048576,31,FALSE),"")), "")</f>
        <v/>
      </c>
      <c r="AS84" s="17" t="str">
        <f>IF($A84&lt;&gt;"",IF(IFERROR(VLOOKUP($A84,'5. Company (current_at exit)'!$1:$1048576,32,FALSE),"")="","Mandatory: Tab 5",IFERROR(VLOOKUP($A84,'5. Company (current_at exit)'!$1:$1048576,32,FALSE),"")), "")</f>
        <v/>
      </c>
      <c r="AT84" s="17" t="str">
        <f>IF($A84&lt;&gt;"",IF(IFERROR(VLOOKUP($A84,'5. Company (current_at exit)'!$1:$1048576,33,FALSE),"")="","Mandatory: Tab 5",IFERROR(VLOOKUP($A84,'5. Company (current_at exit)'!$1:$1048576,33,FALSE),"")), "")</f>
        <v/>
      </c>
      <c r="AU84" s="17" t="str">
        <f>IF($A84&lt;&gt;"",IF(IFERROR(VLOOKUP($A84,'5. Company (current_at exit)'!$1:$1048576,34,FALSE),"")="","",IFERROR(VLOOKUP($A84,'5. Company (current_at exit)'!$1:$1048576,34,FALSE),"")), "")</f>
        <v/>
      </c>
      <c r="AV84" s="241" t="str">
        <f>IF($A84&lt;&gt;"",IF(IFERROR(VLOOKUP($A84,'5. Company (current_at exit)'!$1:$1048576,35,FALSE),"")="","",IFERROR(VLOOKUP($A84,'5. Company (current_at exit)'!$1:$1048576,35,FALSE),"")), "")</f>
        <v/>
      </c>
      <c r="AW84" s="17" t="str">
        <f>IF($D84="Fully Exited",IF($A84&lt;&gt;"",IF(IFERROR(VLOOKUP($A84,'5. Company (current_at exit)'!$1:$1048576,36,FALSE),"")="","",IFERROR(VLOOKUP($A84,'5. Company (current_at exit)'!$1:$1048576,36,FALSE),"")), ""),IF($A84&lt;&gt;"",IF(IFERROR(VLOOKUP($A84,'5. Company (current_at exit)'!$1:$1048576,36,FALSE),"")="","",IFERROR(VLOOKUP($A84,'5. Company (current_at exit)'!$1:$1048576,36,FALSE),"")), ""))</f>
        <v/>
      </c>
      <c r="AX84" s="239" t="str">
        <f>IF($A84&lt;&gt;"",IF(IFERROR(VLOOKUP($A84,'5. Company (current_at exit)'!$1:$1048576,37,FALSE),"")="","",IFERROR(VLOOKUP($A84,'5. Company (current_at exit)'!$1:$1048576,37,FALSE),"")), "")</f>
        <v/>
      </c>
      <c r="AY84" s="204" t="str">
        <f>IF($A84&lt;&gt;"",IF(IFERROR(VLOOKUP($A84,'5. Company (current_at exit)'!$1:$1048576,38,FALSE),"")="","",IFERROR(VLOOKUP($A84,'5. Company (current_at exit)'!$1:$1048576,38,FALSE),"")), "")</f>
        <v/>
      </c>
      <c r="AZ84" s="244" t="str">
        <f>IF($A84&lt;&gt;"",IF(IFERROR(VLOOKUP($A84,'5. Company (current_at exit)'!$1:$1048576,39,FALSE),"")="","",IFERROR(VLOOKUP($A84,'5. Company (current_at exit)'!$1:$1048576,39,FALSE),"")), "")</f>
        <v/>
      </c>
      <c r="BA84" s="244" t="str">
        <f>IF($A84&lt;&gt;"",IF(IFERROR(VLOOKUP($A84,'5. Company (current_at exit)'!$1:$1048576,40,FALSE),"")="","",IFERROR(VLOOKUP($A84,'5. Company (current_at exit)'!$1:$1048576,40,FALSE),"")), "")</f>
        <v/>
      </c>
      <c r="BB84" s="244" t="str">
        <f>IF($A84&lt;&gt;"",IF(IFERROR(VLOOKUP($A84,'5. Company (current_at exit)'!$1:$1048576,41,FALSE),"")="","",IFERROR(VLOOKUP($A84,'5. Company (current_at exit)'!$1:$1048576,41,FALSE),"")), "")</f>
        <v/>
      </c>
      <c r="BC84" s="76" t="str">
        <f>IF($A84&lt;&gt;"",IF(IFERROR(VLOOKUP($A84,'5. Company (current_at exit)'!$1:$1048576,42,FALSE),"")="","",IFERROR(VLOOKUP($A84,'5. Company (current_at exit)'!$1:$1048576,42,FALSE),"")), "")</f>
        <v/>
      </c>
      <c r="BD84" s="76" t="str">
        <f>IF($A84&lt;&gt;"",IF(IFERROR(VLOOKUP($A84,'5. Company (current_at exit)'!$1:$1048576,43,FALSE),"")="","",IFERROR(VLOOKUP($A84,'5. Company (current_at exit)'!$1:$1048576,43,FALSE),"")), "")</f>
        <v/>
      </c>
      <c r="BE84" s="239" t="str">
        <f>IF($A84&lt;&gt;"",IF(IFERROR(VLOOKUP($A84,'5. Company (current_at exit)'!$1:$1048576,44,FALSE),"")="","",IFERROR(VLOOKUP($A84,'5. Company (current_at exit)'!$1:$1048576,44,FALSE),"")), "")</f>
        <v/>
      </c>
      <c r="BF84" s="239" t="str">
        <f>IF($A84&lt;&gt;"",IF(IFERROR(VLOOKUP($A84,'5. Company (current_at exit)'!$1:$1048576,45,FALSE),"")="","",IFERROR(VLOOKUP($A84,'5. Company (current_at exit)'!$1:$1048576,45,FALSE),"")), "")</f>
        <v/>
      </c>
      <c r="BG84" s="239" t="str">
        <f>IF($A84&lt;&gt;"",IF(IFERROR(VLOOKUP($A84,'5. Company (current_at exit)'!$1:$1048576,46,FALSE),"")="","",IFERROR(VLOOKUP($A84,'5. Company (current_at exit)'!$1:$1048576,46,FALSE),"")), "")</f>
        <v/>
      </c>
      <c r="BH84" s="239" t="str">
        <f>IF($A84&lt;&gt;"",IF(IFERROR(VLOOKUP($A84,'5. Company (current_at exit)'!$1:$1048576,47,FALSE),"")="","",IFERROR(VLOOKUP($A84,'5. Company (current_at exit)'!$1:$1048576,47,FALSE),"")), "")</f>
        <v/>
      </c>
      <c r="BI84" s="239" t="str">
        <f>IF($A84&lt;&gt;"",IF(IFERROR(VLOOKUP($A84,'5. Company (current_at exit)'!$1:$1048576,48,FALSE),"")="","",IFERROR(VLOOKUP($A84,'5. Company (current_at exit)'!$1:$1048576,48,FALSE),"")), "")</f>
        <v/>
      </c>
      <c r="BJ84" s="360" t="str">
        <f>IF($A84&lt;&gt;"",IF(IFERROR(VLOOKUP($A84,'5. Company (current_at exit)'!$1:$1048576,49,FALSE),"")="","",IFERROR(VLOOKUP($A84,'5. Company (current_at exit)'!$1:$1048576,49,FALSE),"")), "")</f>
        <v/>
      </c>
      <c r="BK84" s="76" t="str">
        <f>IF($A84&lt;&gt;"",IF(IFERROR(VLOOKUP($A84,'5. Company (current_at exit)'!$1:$1048576,50,FALSE),"")="","Mandatory: Tab 5",IFERROR(VLOOKUP($A84,'5. Company (current_at exit)'!$1:$1048576,50,FALSE),"")), "")</f>
        <v/>
      </c>
      <c r="BL84" s="483" t="str">
        <f>IF($A84&lt;&gt;"",IF(IFERROR(VLOOKUP($A84,'5. Company (current_at exit)'!$1:$1048576,51,FALSE),"")="","Mandatory: Tab 5",IFERROR(VLOOKUP($A84,'5. Company (current_at exit)'!$1:$1048576,51,FALSE),"")), "")</f>
        <v/>
      </c>
      <c r="BM84" s="483" t="str">
        <f>IF($A84&lt;&gt;"",IF(IFERROR(VLOOKUP($A84,'5. Company (current_at exit)'!$1:$1048576,52,FALSE),"")="","Mandatory: Tab 5",IFERROR(VLOOKUP($A84,'5. Company (current_at exit)'!$1:$1048576,52,FALSE),"")), "")</f>
        <v/>
      </c>
      <c r="BN84" s="483" t="str">
        <f>IF($A84&lt;&gt;"",IF(IFERROR(VLOOKUP($A84,'5. Company (current_at exit)'!$1:$1048576,53,FALSE),"")="","Mandatory: Tab 5",IFERROR(VLOOKUP($A84,'5. Company (current_at exit)'!$1:$1048576,53,FALSE),"")), "")</f>
        <v/>
      </c>
      <c r="BO84" s="360" t="str">
        <f>IF($A84&lt;&gt;"",IF(IFERROR(VLOOKUP($A84,'5. Company (current_at exit)'!$1:$1048576,54,FALSE),"")="","",IFERROR(VLOOKUP($A84,'5. Company (current_at exit)'!$1:$1048576,54,FALSE),"")), "")</f>
        <v/>
      </c>
      <c r="BP84" s="17" t="str">
        <f>IF($A84&lt;&gt;"",IF(IFERROR(VLOOKUP($A84, '4. Company (at entry)'!$1:$1048576,3,FALSE),"")="","Mandatory: Tab 4",IFERROR(VLOOKUP($A84, '4. Company (at entry)'!$1:$1048576,3,FALSE),"")), "")</f>
        <v/>
      </c>
      <c r="BQ84" s="17" t="str">
        <f>IF($A84&lt;&gt;"",IF(IFERROR(VLOOKUP($A84, '4. Company (at entry)'!$1:$1048576,4,FALSE),"")="","Mandatory: Tab 4",IFERROR(VLOOKUP($A84, '4. Company (at entry)'!$1:$1048576,4,FALSE),"")), "")</f>
        <v/>
      </c>
      <c r="BR84" s="17" t="str">
        <f>IF($A84&lt;&gt;"",IF(IFERROR(VLOOKUP($A84, '4. Company (at entry)'!$1:$1048576,5,FALSE),"")="","Mandatory: Tab 4",IFERROR(VLOOKUP($A84, '4. Company (at entry)'!$1:$1048576,5,FALSE),"")), "")</f>
        <v/>
      </c>
      <c r="BS84" s="17" t="str">
        <f>IF($A84&lt;&gt;"",IF(IFERROR(VLOOKUP($A84, '4. Company (at entry)'!$1:$1048576,6,FALSE),"")="","Mandatory: Tab 4",IFERROR(VLOOKUP($A84, '4. Company (at entry)'!$1:$1048576,6,FALSE),"")), "")</f>
        <v/>
      </c>
      <c r="BT84" s="17" t="str">
        <f>IF($A84&lt;&gt;"",IF(IFERROR(VLOOKUP($A84, '4. Company (at entry)'!$1:$1048576,7,FALSE),"")="","Mandatory: Tab 4",IFERROR(VLOOKUP($A84, '4. Company (at entry)'!$1:$1048576,7,FALSE),"")), "")</f>
        <v/>
      </c>
      <c r="BU84" s="17" t="str">
        <f>IF($A84&lt;&gt;"",IF(IFERROR(VLOOKUP($A84, '4. Company (at entry)'!$1:$1048576,8,FALSE),"")="","Mandatory: Tab 4",IFERROR(VLOOKUP($A84, '4. Company (at entry)'!$1:$1048576,8,FALSE),"")), "")</f>
        <v/>
      </c>
      <c r="BV84" s="17" t="str">
        <f>IF($A84&lt;&gt;"",IF(IFERROR(VLOOKUP($A84, '4. Company (at entry)'!$1:$1048576,9,FALSE),"")="","Mandatory: Tab 4",IFERROR(VLOOKUP($A84, '4. Company (at entry)'!$1:$1048576,9,FALSE),"")), "")</f>
        <v/>
      </c>
      <c r="BW84" s="17" t="str">
        <f>IF($A84&lt;&gt;"",IF(IFERROR(VLOOKUP($A84, '4. Company (at entry)'!$1:$1048576,10,FALSE),"")="","",IFERROR(VLOOKUP($A84, '4. Company (at entry)'!$1:$1048576,10,FALSE),"")), "")</f>
        <v/>
      </c>
      <c r="BX84" s="208" t="str">
        <f>IF($A84&lt;&gt;"",IF(IFERROR(VLOOKUP($A84, '4. Company (at entry)'!$1:$1048576,11,FALSE),"")="","",IFERROR(VLOOKUP($A84, '4. Company (at entry)'!$1:$1048576,11,FALSE),"")), "")</f>
        <v/>
      </c>
      <c r="BY84" s="17" t="str">
        <f>IF($A84&lt;&gt;"",IF(IFERROR(VLOOKUP($A84, '4. Company (at entry)'!$1:$1048576,12,FALSE),"")="","",IFERROR(VLOOKUP($A84, '4. Company (at entry)'!$1:$1048576,12,FALSE),"")), "")</f>
        <v/>
      </c>
      <c r="BZ84" s="360" t="str">
        <f>IF($A84&lt;&gt;"",IF(IFERROR(VLOOKUP($A84, '4. Company (at entry)'!$1:$1048576,13,FALSE),"")="","",IFERROR(VLOOKUP($A84, '4. Company (at entry)'!$1:$1048576,13,FALSE),"")), "")</f>
        <v/>
      </c>
      <c r="CA84" s="17" t="str">
        <f>IF($A84&lt;&gt;"",IF(IFERROR('7. Position (current_at exit)'!F84,"")="", "Mandatory: Tab 7",IFERROR('7. Position (current_at exit)'!F84,"")),"")</f>
        <v/>
      </c>
      <c r="CB84" s="17" t="str">
        <f>IF($D84&lt;&gt;"Pending, Subsequently Closed",IF($A84&lt;&gt;"",IF(IFERROR('7. Position (current_at exit)'!G84,"")="", "Mandatory: Tab 7",IFERROR('7. Position (current_at exit)'!G84,"")),""), IF($A84&lt;&gt;"",IF(IFERROR('7. Position (current_at exit)'!G84,"")="", "",IFERROR('7. Position (current_at exit)'!G84,"")),""))</f>
        <v/>
      </c>
      <c r="CC84" s="17" t="str">
        <f>IF($D84&lt;&gt;"Pending, Subsequently Closed",IF($A84&lt;&gt;"",IF(IFERROR('7. Position (current_at exit)'!H84,"")="", "Mandatory: Tab 7",IFERROR('7. Position (current_at exit)'!H84,"")),""), IF($A84&lt;&gt;"",IF(IFERROR('7. Position (current_at exit)'!H84,"")="", "",IFERROR('7. Position (current_at exit)'!H84,"")),""))</f>
        <v/>
      </c>
      <c r="CD84" s="17" t="str">
        <f>IF($D84&lt;&gt;"Pending, Subsequently Closed",IF($A84&lt;&gt;"",IF(IFERROR('7. Position (current_at exit)'!I84,"")="", "Mandatory: Tab 7",IFERROR('7. Position (current_at exit)'!I84,"")),""), IF($A84&lt;&gt;"",IF(IFERROR('7. Position (current_at exit)'!I84,"")="", "",IFERROR('7. Position (current_at exit)'!I84,"")),""))</f>
        <v/>
      </c>
      <c r="CE84" s="17" t="str">
        <f>IF($D84&lt;&gt;"Pending, Subsequently Closed",IF($A84&lt;&gt;"",IF(IFERROR('7. Position (current_at exit)'!J84,"")="", "Mandatory: Tab 7",IFERROR('7. Position (current_at exit)'!J84,"")),""), IF($A84&lt;&gt;"",IF(IFERROR('7. Position (current_at exit)'!J84,"")="", "",IFERROR('7. Position (current_at exit)'!J84,"")),""))</f>
        <v/>
      </c>
      <c r="CF84" s="208" t="str">
        <f>IF($D84&lt;&gt;"Pending, Subsequently Closed",IF($A84&lt;&gt;"",IF(IFERROR('7. Position (current_at exit)'!K84,"")="", "Mandatory: Tab 7",IFERROR('7. Position (current_at exit)'!K84,"")),""), IF($A84&lt;&gt;"",IF(IFERROR('7. Position (current_at exit)'!K84,"")="", "",IFERROR('7. Position (current_at exit)'!K84,"")),""))</f>
        <v/>
      </c>
      <c r="CG84" s="186" t="str">
        <f>IF($D84&lt;&gt;"Pending, Subsequently Closed",IF($A84&lt;&gt;"",IF(IFERROR('7. Position (current_at exit)'!L84,"")="", "Mandatory: Tab 7",IFERROR('7. Position (current_at exit)'!L84,"")),""), IF($A84&lt;&gt;"",IF(IFERROR('7. Position (current_at exit)'!L84,"")="", "",IFERROR('7. Position (current_at exit)'!L84,"")),""))</f>
        <v/>
      </c>
      <c r="CH84" s="186" t="str">
        <f>IF($D84&lt;&gt;"Pending, Subsequently Closed",IF($A84&lt;&gt;"",IF(IFERROR('7. Position (current_at exit)'!M84,"")="", "Mandatory: Tab 7",IFERROR('7. Position (current_at exit)'!M84,"")),""), IF($A84&lt;&gt;"",IF(IFERROR('7. Position (current_at exit)'!M84,"")="", "",IFERROR('7. Position (current_at exit)'!M84,"")),""))</f>
        <v/>
      </c>
      <c r="CI84" s="186" t="str">
        <f>IF($D84&lt;&gt;"Pending, Subsequently Closed",IF($A84&lt;&gt;"",IF(IFERROR('7. Position (current_at exit)'!N84,"")="", "Mandatory: Tab 7",IFERROR('7. Position (current_at exit)'!N84,"")),""), IF($A84&lt;&gt;"",IF(IFERROR('7. Position (current_at exit)'!N84,"")="", "",IFERROR('7. Position (current_at exit)'!N84,"")),""))</f>
        <v/>
      </c>
      <c r="CJ84" s="408" t="str">
        <f>IF($D84&lt;&gt;"Pending, Subsequently Closed",IF($A84&lt;&gt;"",IF(IFERROR('7. Position (current_at exit)'!O84,"")="", "Mandatory: Tab 7",IFERROR('7. Position (current_at exit)'!O84,"")),""), IF($A84&lt;&gt;"",IF(IFERROR('7. Position (current_at exit)'!O84,"")="", "",IFERROR('7. Position (current_at exit)'!O84,"")),""))</f>
        <v/>
      </c>
      <c r="CK84" s="408" t="str">
        <f>IF($D84&lt;&gt;"Pending, Subsequently Closed",IF($A84&lt;&gt;"",IF(IFERROR('7. Position (current_at exit)'!P84,"")="", "Mandatory: Tab 7",IFERROR('7. Position (current_at exit)'!P84,"")),""), IF($A84&lt;&gt;"",IF(IFERROR('7. Position (current_at exit)'!P84,"")="", "",IFERROR('7. Position (current_at exit)'!P84,"")),""))</f>
        <v/>
      </c>
      <c r="CL84" s="360" t="str">
        <f>IF($A84&lt;&gt;"",IF(IFERROR('7. Position (current_at exit)'!Q84,"")="", "",IFERROR('7. Position (current_at exit)'!Q84,"")),"")</f>
        <v/>
      </c>
      <c r="CM84" s="18" t="str">
        <f>IF($F84&lt;&gt;"Debt",IF($A84&lt;&gt;"",IF(IFERROR('7. Position (current_at exit)'!R84,"")="", "Mandatory: Tab 7",IFERROR('7. Position (current_at exit)'!R84,"")),""), IF($A84&lt;&gt;"",IF(IFERROR('7. Position (current_at exit)'!R84,"")="", "",IFERROR('7. Position (current_at exit)'!R84,"")),""))</f>
        <v/>
      </c>
      <c r="CN84" s="18" t="str">
        <f>IF($F84&lt;&gt;"Debt",IF($A84&lt;&gt;"",IF(IFERROR('7. Position (current_at exit)'!S84,"")="", "Mandatory: Tab 7",IFERROR('7. Position (current_at exit)'!S84,"")),""), IF($A84&lt;&gt;"",IF(IFERROR('7. Position (current_at exit)'!S84,"")="", "",IFERROR('7. Position (current_at exit)'!S84,"")),""))</f>
        <v/>
      </c>
      <c r="CO84" s="17" t="str">
        <f>IF($F84&lt;&gt;"Debt",IF($A84&lt;&gt;"",IF(IFERROR('7. Position (current_at exit)'!T84,"")="", "Mandatory: Tab 7",IFERROR('7. Position (current_at exit)'!T84,"")),""), IF($A84&lt;&gt;"",IF(IFERROR('7. Position (current_at exit)'!T84,"")="", "",IFERROR('7. Position (current_at exit)'!T84,"")),""))</f>
        <v/>
      </c>
      <c r="CP84" s="17" t="str">
        <f>IF($A84&lt;&gt;"",IF(IFERROR('7. Position (current_at exit)'!U84,"")="", "Mandatory: Tab 7",IFERROR('7. Position (current_at exit)'!U84,"")),"")</f>
        <v/>
      </c>
      <c r="CQ84" s="17" t="str">
        <f>IF($F84&lt;&gt;"Debt",IF($A84&lt;&gt;"",IF(IFERROR('7. Position (current_at exit)'!V84,"")="", "Mandatory: Tab 7",IFERROR('7. Position (current_at exit)'!V84,"")),""), IF($A84&lt;&gt;"",IF(IFERROR('7. Position (current_at exit)'!V84,"")="", "",IFERROR('7. Position (current_at exit)'!V84,"")),""))</f>
        <v/>
      </c>
      <c r="CR84" s="16" t="str">
        <f>IF($F84&lt;&gt;"Debt",IF($A84&lt;&gt;"",IF(IFERROR('7. Position (current_at exit)'!W84,"")="", "",IFERROR('7. Position (current_at exit)'!W84,"")),""), IF($A84&lt;&gt;"",IF(IFERROR('7. Position (current_at exit)'!W84,"")="", "",IFERROR('7. Position (current_at exit)'!W84,"")),""))</f>
        <v/>
      </c>
      <c r="CS84" s="80" t="str">
        <f>IF($A84&lt;&gt;"",IF(IFERROR('7. Position (current_at exit)'!X84,"")="", "",IFERROR('7. Position (current_at exit)'!X84,"")),"")</f>
        <v/>
      </c>
      <c r="CT84" s="360" t="str">
        <f>IF($A84&lt;&gt;"",IF(IFERROR('7. Position (current_at exit)'!Y84,"")="", "",IFERROR('7. Position (current_at exit)'!Y84,"")),"")</f>
        <v/>
      </c>
      <c r="CU84" s="159" t="str">
        <f>IF(OR($D84="Fully Exited, No Escrow", $D84="Fully Exited, Escrow Pending", $D84="Fully Exited, Subsequently Closed"), IF($A84&lt;&gt;"",IF(IFERROR('7. Position (current_at exit)'!Z84,"")="", "Mandatory: Tab 7",IFERROR('7. Position (current_at exit)'!Z84,"")),""), IF($A84&lt;&gt;"",IF(IFERROR('7. Position (current_at exit)'!Z84,"")="", "",IFERROR('7. Position (current_at exit)'!Z84,"")),""))</f>
        <v/>
      </c>
      <c r="CV84" s="159" t="str">
        <f>IF(OR($D84="Fully Exited, No Escrow", $D84="Fully Exited, Escrow Pending", $D84="Fully Exited, Subsequently Closed"), IF($A84&lt;&gt;"",IF(IFERROR('7. Position (current_at exit)'!AA84,"")="", "Mandatory: Tab 7",IFERROR('7. Position (current_at exit)'!AA84,"")),""), IF($A84&lt;&gt;"",IF(IFERROR('7. Position (current_at exit)'!AA84,"")="", "",IFERROR('7. Position (current_at exit)'!AA84,"")),""))</f>
        <v/>
      </c>
      <c r="CW84" s="16" t="str">
        <f>IF($D84="Fully Exited",IF($A84&lt;&gt;"",IF(IFERROR('7. Position (current_at exit)'!AB84,"")="", "",IFERROR('7. Position (current_at exit)'!AB84,"")),""), IF($A84&lt;&gt;"",IF(IFERROR('7. Position (current_at exit)'!AB84,"")="", "",IFERROR('7. Position (current_at exit)'!AB84,"")),""))</f>
        <v/>
      </c>
      <c r="CX84" s="360" t="str">
        <f>IF($A84&lt;&gt;"",IF(IFERROR('7. Position (current_at exit)'!AC84,"")="", "",IFERROR('7. Position (current_at exit)'!AC84,"")),"")</f>
        <v/>
      </c>
      <c r="CY84" s="16" t="str">
        <f>IF($D84&lt;&gt;"Pending, Subsequently Closed",IF($A84&lt;&gt;"",IF(IFERROR('7. Position (current_at exit)'!AD84,"")="", "Mandatory: Tab 7",IFERROR('7. Position (current_at exit)'!AD84,"")),""), IF($A84&lt;&gt;"",IF(IFERROR('7. Position (current_at exit)'!AD84,"")="", "",IFERROR('7. Position (current_at exit)'!AD84,"")),""))</f>
        <v/>
      </c>
      <c r="CZ84" s="187" t="str">
        <f>IF($A84&lt;&gt;"",IF(IFERROR('7. Position (current_at exit)'!AE84,"")="", "",IFERROR('7. Position (current_at exit)'!AE84,"")),"")</f>
        <v/>
      </c>
      <c r="DA84" s="76" t="str">
        <f>IF($A84&lt;&gt;"",IF(IFERROR('7. Position (current_at exit)'!AF84,"")="", "",IFERROR('7. Position (current_at exit)'!AF84,"")),"")</f>
        <v/>
      </c>
      <c r="DB84" s="239" t="str">
        <f>IF($A84&lt;&gt;"",IF(IFERROR('7. Position (current_at exit)'!AG84,"")="", "",IFERROR('7. Position (current_at exit)'!AG84,"")),"")</f>
        <v/>
      </c>
      <c r="DC84" s="165" t="str">
        <f>IF($A84&lt;&gt;"",IF(IFERROR('7. Position (current_at exit)'!AH84,"")="", "",IFERROR('7. Position (current_at exit)'!AH84,"")),"")</f>
        <v/>
      </c>
      <c r="DD84" s="165" t="str">
        <f>IF($A84&lt;&gt;"",IF(IFERROR('7. Position (current_at exit)'!AI84,"")="", "",IFERROR('7. Position (current_at exit)'!AI84,"")),"")</f>
        <v/>
      </c>
      <c r="DE84" s="360" t="str">
        <f>IF($A84&lt;&gt;"",IF(IFERROR('7. Position (current_at exit)'!AJ84,"")="", "",IFERROR('7. Position (current_at exit)'!AJ84,"")),"")</f>
        <v/>
      </c>
      <c r="DF84" s="16" t="str">
        <f>IF($A84&lt;&gt;"",IF(IFERROR('7. Position (current_at exit)'!AK84,"")="", "",IFERROR('7. Position (current_at exit)'!AK84,"")),"")</f>
        <v/>
      </c>
      <c r="DG84" s="187" t="str">
        <f>IF($A84&lt;&gt;"",IF(IFERROR('7. Position (current_at exit)'!AL84,"")="", "",IFERROR('7. Position (current_at exit)'!AL84,"")),"")</f>
        <v/>
      </c>
      <c r="DH84" s="76" t="str">
        <f>IF($A84&lt;&gt;"",IF(IFERROR('7. Position (current_at exit)'!AM84,"")="", "",IFERROR('7. Position (current_at exit)'!AM84,"")),"")</f>
        <v/>
      </c>
      <c r="DI84" s="239" t="str">
        <f>IF($A84&lt;&gt;"",IF(IFERROR('7. Position (current_at exit)'!AN84,"")="", "",IFERROR('7. Position (current_at exit)'!AN84,"")),"")</f>
        <v/>
      </c>
      <c r="DJ84" s="165" t="str">
        <f>IF($A84&lt;&gt;"",IF(IFERROR('7. Position (current_at exit)'!AO84,"")="", "",IFERROR('7. Position (current_at exit)'!AO84,"")),"")</f>
        <v/>
      </c>
      <c r="DK84" s="165" t="str">
        <f>IF($A84&lt;&gt;"",IF(IFERROR('7. Position (current_at exit)'!AP84,"")="", "",IFERROR('7. Position (current_at exit)'!AP84,"")),"")</f>
        <v/>
      </c>
      <c r="DL84" s="360" t="str">
        <f>IF($A84&lt;&gt;"",IF(IFERROR('7. Position (current_at exit)'!AQ84,"")="", "",IFERROR('7. Position (current_at exit)'!AQ84,"")),"")</f>
        <v/>
      </c>
      <c r="DM84" s="17" t="str">
        <f>IF(OR($F84="Equity - Publicly Traded", $F84="Equity - Private"), IF($A84&lt;&gt;"",IF(IFERROR('6. Position (at entry)'!N84,"")="", "Mandatory: Tab 6",IFERROR('6. Position (at entry)'!N84,"")),""), IF($A84&lt;&gt;"",IF(IFERROR('6. Position (at entry)'!N84,"")="", "",IFERROR('6. Position (at entry)'!N84,"")),""))</f>
        <v/>
      </c>
      <c r="DN84" s="17" t="str">
        <f>IF(OR($F84="Equity - Publicly Traded", $F84="Equity - Private"), IF($A84&lt;&gt;"",IF(IFERROR('6. Position (at entry)'!O84,"")="", "Mandatory: Tab 6",IFERROR('6. Position (at entry)'!O84,"")),""), IF($A84&lt;&gt;"",IF(IFERROR('6. Position (at entry)'!O84,"")="", "",IFERROR('6. Position (at entry)'!O84,"")),""))</f>
        <v/>
      </c>
      <c r="DO84" s="17" t="str">
        <f>IF(OR($F84="Equity - Publicly Traded", $F84="Equity - Private"), IF($A84&lt;&gt;"",IF(IFERROR('6. Position (at entry)'!P84,"")="", "Mandatory: Tab 6",IFERROR('6. Position (at entry)'!P84,"")),""), IF($A84&lt;&gt;"",IF(IFERROR('6. Position (at entry)'!P84,"")="", "",IFERROR('6. Position (at entry)'!P84,"")),""))</f>
        <v/>
      </c>
      <c r="DP84" s="17" t="str">
        <f>IF(OR($F84="Equity - Publicly Traded", $F84="Equity - Private"), IF($A84&lt;&gt;"",IF(IFERROR('6. Position (at entry)'!Q84,"")="", "Mandatory: Tab 6",IFERROR('6. Position (at entry)'!Q84,"")),""), IF($A84&lt;&gt;"",IF(IFERROR('6. Position (at entry)'!Q84,"")="", "",IFERROR('6. Position (at entry)'!Q84,"")),""))</f>
        <v/>
      </c>
      <c r="DQ84" s="18" t="str">
        <f>IF(OR($F84="Equity - Publicly Traded", $F84="Equity - Private"), IF($A84&lt;&gt;"",IF(IFERROR('6. Position (at entry)'!R84,"")="", "Mandatory: Tab 6",IFERROR('6. Position (at entry)'!R84,"")),""), IF($A84&lt;&gt;"",IF(IFERROR('6. Position (at entry)'!R84,"")="", "",IFERROR('6. Position (at entry)'!R84,"")),""))</f>
        <v/>
      </c>
      <c r="DR84" s="18" t="str">
        <f>IF(OR($F84="Equity - Publicly Traded", $F84="Equity - Private"), IF($A84&lt;&gt;"",IF(IFERROR('6. Position (at entry)'!S84,"")="", "Mandatory: Tab 6",IFERROR('6. Position (at entry)'!S84,"")),""), IF($A84&lt;&gt;"",IF(IFERROR('6. Position (at entry)'!S84,"")="", "",IFERROR('6. Position (at entry)'!S84,"")),""))</f>
        <v/>
      </c>
      <c r="DS84" s="17" t="str">
        <f>IF(OR($F84="Equity - Publicly Traded", $F84="Equity - Private"), IF($A84&lt;&gt;"",IF(IFERROR('6. Position (at entry)'!T84,"")="", "Mandatory: Tab 6",IFERROR('6. Position (at entry)'!T84,"")),""), IF($A84&lt;&gt;"",IF(IFERROR('6. Position (at entry)'!T84,"")="", "",IFERROR('6. Position (at entry)'!T84,"")),""))</f>
        <v/>
      </c>
      <c r="DT84" s="16" t="str">
        <f>IF(OR($F84="Equity - Publicly Traded", $F84="Equity - Private"), IF($A84&lt;&gt;"",IF(IFERROR('6. Position (at entry)'!U84,"")="", "Mandatory: Tab 6",IFERROR('6. Position (at entry)'!U84,"")),""), IF($A84&lt;&gt;"",IF(IFERROR('6. Position (at entry)'!U84,"")="", "",IFERROR('6. Position (at entry)'!U84,"")),""))</f>
        <v/>
      </c>
      <c r="DU84" s="16" t="str">
        <f>IF(OR($F84="Equity - Publicly Traded", $F84="Equity - Private"), IF($A84&lt;&gt;"",IF(IFERROR('6. Position (at entry)'!V84,"")="", "",IFERROR('6. Position (at entry)'!V84,"")),""), IF($A84&lt;&gt;"",IF(IFERROR('6. Position (at entry)'!V84,"")="", "",IFERROR('6. Position (at entry)'!V84,"")),""))</f>
        <v/>
      </c>
      <c r="DV84" s="239" t="str">
        <f>IF(OR($F84="Equity - Publicly Traded", $F84="Equity - Private"), IF($A84&lt;&gt;"",IF(IFERROR('6. Position (at entry)'!W84,"")="", "",IFERROR('6. Position (at entry)'!W84,"")),""), IF($A84&lt;&gt;"",IF(IFERROR('6. Position (at entry)'!W84,"")="", "",IFERROR('6. Position (at entry)'!W84,"")),""))</f>
        <v/>
      </c>
      <c r="DW84" s="239" t="str">
        <f>IF(OR($F84="Equity - Publicly Traded", $F84="Equity - Private"), IF($A84&lt;&gt;"",IF(IFERROR('6. Position (at entry)'!X84,"")="", "",IFERROR('6. Position (at entry)'!X84,"")),""), IF($A84&lt;&gt;"",IF(IFERROR('6. Position (at entry)'!X84,"")="", "",IFERROR('6. Position (at entry)'!X84,"")),""))</f>
        <v/>
      </c>
      <c r="DX84" s="239" t="str">
        <f>IF(OR($F84="Equity - Publicly Traded", $F84="Equity - Private"), IF($A84&lt;&gt;"",IF(IFERROR('6. Position (at entry)'!Y84,"")="", "",IFERROR('6. Position (at entry)'!Y84,"")),""), IF($A84&lt;&gt;"",IF(IFERROR('6. Position (at entry)'!Y84,"")="", "",IFERROR('6. Position (at entry)'!Y84,"")),""))</f>
        <v/>
      </c>
      <c r="DY84" s="360" t="str">
        <f>IF($A84&lt;&gt;"",IF(IFERROR('6. Position (at entry)'!Z84,"")="", "",IFERROR('6. Position (at entry)'!Z84,"")),"")</f>
        <v/>
      </c>
      <c r="DZ84" s="76" t="str">
        <f>IF($A84&lt;&gt;"",IF(IFERROR('6. Position (at entry)'!AA84,"")="", "",IFERROR('6. Position (at entry)'!AA84,"")),"")</f>
        <v/>
      </c>
      <c r="EA84" s="76" t="str">
        <f>IF($A84&lt;&gt;"",IF(IFERROR('6. Position (at entry)'!AB84,"")="", "",IFERROR('6. Position (at entry)'!AB84,"")),"")</f>
        <v/>
      </c>
      <c r="EB84" s="78" t="str">
        <f>IF($A84&lt;&gt;"",IF(IFERROR('6. Position (at entry)'!AC84,"")="", "",IFERROR('6. Position (at entry)'!AC84,"")),"")</f>
        <v/>
      </c>
      <c r="EC84" s="78" t="str">
        <f>IF($A84&lt;&gt;"",IF(IFERROR('6. Position (at entry)'!AD84,"")="", "",IFERROR('6. Position (at entry)'!AD84,"")),"")</f>
        <v/>
      </c>
      <c r="ED84" s="226" t="str">
        <f>IF($A84&lt;&gt;"",IF(IFERROR('6. Position (at entry)'!AE84,"")="", "",IFERROR('6. Position (at entry)'!AE84,"")),"")</f>
        <v/>
      </c>
      <c r="EE84" s="80" t="str">
        <f>IF($A84&lt;&gt;"",IF(IFERROR('6. Position (at entry)'!AF84,"")="", "",IFERROR('6. Position (at entry)'!AF84,"")),"")</f>
        <v/>
      </c>
      <c r="EF84" s="80" t="str">
        <f>IF($A84&lt;&gt;"",IF(IFERROR('6. Position (at entry)'!AG84,"")="", "",IFERROR('6. Position (at entry)'!AG84,"")),"")</f>
        <v/>
      </c>
      <c r="EG84" s="80" t="str">
        <f>IF($A84&lt;&gt;"",IF(IFERROR('6. Position (at entry)'!AH84,"")="", "",IFERROR('6. Position (at entry)'!AH84,"")),"")</f>
        <v/>
      </c>
      <c r="EH84" s="360" t="str">
        <f>IF($A84&lt;&gt;"",IF(IFERROR('6. Position (at entry)'!AI84,"")="", "",IFERROR('6. Position (at entry)'!AI84,"")),"")</f>
        <v/>
      </c>
    </row>
    <row r="85" spans="1:138" ht="15" customHeight="1" x14ac:dyDescent="0.2">
      <c r="A85" s="16" t="str">
        <f>IF(ISBLANK('6. Position (at entry)'!A85), "", '6. Position (at entry)'!A85)</f>
        <v/>
      </c>
      <c r="B85" s="347" t="str">
        <f>IF($A85&lt;&gt;"",IF(IFERROR('6. Position (at entry)'!B85,"")="", "Mandatory: Tab 6",IFERROR('6. Position (at entry)'!B85,"")),"")</f>
        <v/>
      </c>
      <c r="C85" s="16" t="str">
        <f>IF($A85&lt;&gt;"",IF(IFERROR(VLOOKUP($A85, '4. Company (at entry)'!$1:$1048576,2,FALSE),"")="","Mandatory: Tab 4",IFERROR(VLOOKUP($A85, '4. Company (at entry)'!$1:$1048576,2,FALSE),"")), "")</f>
        <v/>
      </c>
      <c r="D85" s="16" t="str">
        <f>IF($A85&lt;&gt;"",IF(IFERROR('7. Position (current_at exit)'!D85,"")="", "Mandatory: Tab 7",IFERROR('7. Position (current_at exit)'!D85,"")),"")</f>
        <v/>
      </c>
      <c r="E85" s="16" t="str">
        <f>IF($A85&lt;&gt;"",IF(IFERROR('7. Position (current_at exit)'!E85,"")="", "Mandatory: Tab 7",IFERROR('7. Position (current_at exit)'!E85,"")),"")</f>
        <v/>
      </c>
      <c r="F85" s="16" t="str">
        <f>IF($A85&lt;&gt;"",IF(IFERROR('6. Position (at entry)'!D85,"")="", "Mandatory: Tab 6",IFERROR('6. Position (at entry)'!D85,"")),"")</f>
        <v/>
      </c>
      <c r="G85" s="16" t="str">
        <f>IF($A85&lt;&gt;"",IF(IFERROR('6. Position (at entry)'!E85,"")="", "Mandatory: Tab 6",IFERROR('6. Position (at entry)'!E85,"")),"")</f>
        <v/>
      </c>
      <c r="H85" s="16" t="str">
        <f>IF($A85&lt;&gt;"",IF(IFERROR('6. Position (at entry)'!F85,"")="", "Mandatory: Tab 6",IFERROR('6. Position (at entry)'!F85,"")),"")</f>
        <v/>
      </c>
      <c r="I85" s="16" t="str">
        <f>IF($A85&lt;&gt;"",IF(IFERROR('6. Position (at entry)'!G85,"")="", "Mandatory: Tab 6",IFERROR('6. Position (at entry)'!G85,"")),"")</f>
        <v/>
      </c>
      <c r="J85" s="16" t="str">
        <f>IF($A85&lt;&gt;"",IF(IFERROR('6. Position (at entry)'!H85,"")="", "Mandatory: Tab 6",IFERROR('6. Position (at entry)'!H85,"")),"")</f>
        <v/>
      </c>
      <c r="K85" s="159" t="str">
        <f>IF($A85&lt;&gt;"",IF(IFERROR('6. Position (at entry)'!I85,"")="", "Mandatory: Tab 6",IFERROR('6. Position (at entry)'!I85,"")),"")</f>
        <v/>
      </c>
      <c r="L85" s="16" t="str">
        <f>IF($A85&lt;&gt;"",IF(IFERROR('6. Position (at entry)'!J85,"")="", "Mandatory: Tab 6",IFERROR('6. Position (at entry)'!J85,"")),"")</f>
        <v/>
      </c>
      <c r="M85" s="16" t="str">
        <f>IF($A85&lt;&gt;"",IF(IFERROR('6. Position (at entry)'!K85,"")="", "Mandatory: Tab 6",IFERROR('6. Position (at entry)'!K85,"")),"")</f>
        <v/>
      </c>
      <c r="N85" s="16" t="str">
        <f>IF($A85&lt;&gt;"",IF(IFERROR('6. Position (at entry)'!L85,"")="", "",IFERROR('6. Position (at entry)'!L85,"")),"")</f>
        <v/>
      </c>
      <c r="O85" s="360" t="str">
        <f>IF($A85&lt;&gt;"",IF(IFERROR('6. Position (at entry)'!M85,"")="", "",IFERROR('6. Position (at entry)'!M85,"")),"")</f>
        <v/>
      </c>
      <c r="P85" s="16" t="str">
        <f>IF($A85&lt;&gt;"",IF(IFERROR(VLOOKUP($A85,'5. Company (current_at exit)'!$1:$1048576,3,FALSE),"")="","",IFERROR(VLOOKUP($A85,'5. Company (current_at exit)'!$1:$1048576,3,FALSE),"")), "")</f>
        <v/>
      </c>
      <c r="Q85" s="16" t="str">
        <f>IF($A85&lt;&gt;"",IF(IFERROR(VLOOKUP($A85,'5. Company (current_at exit)'!$1:$1048576,4,FALSE),"")="","",IFERROR(VLOOKUP($A85,'5. Company (current_at exit)'!$1:$1048576,4,FALSE),"")), "")</f>
        <v/>
      </c>
      <c r="R85" s="16" t="str">
        <f>IF($A85&lt;&gt;"",IF(IFERROR(VLOOKUP($A85,'5. Company (current_at exit)'!$1:$1048576,5,FALSE),"")="","",IFERROR(VLOOKUP($A85,'5. Company (current_at exit)'!$1:$1048576,5,FALSE),"")), "")</f>
        <v/>
      </c>
      <c r="S85" s="16" t="str">
        <f>IF($A85&lt;&gt;"",IF(IFERROR(VLOOKUP($A85,'5. Company (current_at exit)'!$1:$1048576,6,FALSE),"")="","",IFERROR(VLOOKUP($A85,'5. Company (current_at exit)'!$1:$1048576,6,FALSE),"")), "")</f>
        <v/>
      </c>
      <c r="T85" s="16" t="str">
        <f>IF($A85&lt;&gt;"",IF(IFERROR(VLOOKUP($A85,'5. Company (current_at exit)'!$1:$1048576,7,FALSE),"")="","Mandatory: Tab 5",IFERROR(VLOOKUP($A85,'5. Company (current_at exit)'!$1:$1048576,7,FALSE),"")), "")</f>
        <v/>
      </c>
      <c r="U85" s="72" t="str">
        <f>IF($A85&lt;&gt;"",IF(IFERROR(VLOOKUP($A85,'5. Company (current_at exit)'!$1:$1048576,8,FALSE),"")="","Mandatory: Tab 5",IFERROR(VLOOKUP($A85,'5. Company (current_at exit)'!$1:$1048576,8,FALSE),"")), "")</f>
        <v/>
      </c>
      <c r="V85" s="16" t="str">
        <f>IF($A85&lt;&gt;"",IF(IFERROR(VLOOKUP($A85,'5. Company (current_at exit)'!$1:$1048576,9,FALSE),"")="","",IFERROR(VLOOKUP($A85,'5. Company (current_at exit)'!$1:$1048576,9,FALSE),"")), "")</f>
        <v/>
      </c>
      <c r="W85" s="16" t="str">
        <f>IF($A85&lt;&gt;"",IF(IFERROR(VLOOKUP($A85,'5. Company (current_at exit)'!$1:$1048576,10,FALSE),"")="","Mandatory: Tab 5",IFERROR(VLOOKUP($A85,'5. Company (current_at exit)'!$1:$1048576,10,FALSE),"")), "")</f>
        <v/>
      </c>
      <c r="X85" s="73" t="str">
        <f>IF($A85&lt;&gt;"",IF(IFERROR(VLOOKUP($A85,'5. Company (current_at exit)'!$1:$1048576,11,FALSE),"")="","Mandatory: Tab 5",IFERROR(VLOOKUP($A85,'5. Company (current_at exit)'!$1:$1048576,11,FALSE),"")), "")</f>
        <v/>
      </c>
      <c r="Y85" s="73" t="str">
        <f>IF($A85&lt;&gt;"",IF(IFERROR(VLOOKUP($A85,'5. Company (current_at exit)'!$1:$1048576,12,FALSE),"")="","",IFERROR(VLOOKUP($A85,'5. Company (current_at exit)'!$1:$1048576,12,FALSE),"")), "")</f>
        <v/>
      </c>
      <c r="Z85" s="73" t="str">
        <f>IF($A85&lt;&gt;"",IF(IFERROR(VLOOKUP($A85,'5. Company (current_at exit)'!$1:$1048576,13,FALSE),"")="","",IFERROR(VLOOKUP($A85,'5. Company (current_at exit)'!$1:$1048576,13,FALSE),"")), "")</f>
        <v/>
      </c>
      <c r="AA85" s="16" t="str">
        <f>IF($A85&lt;&gt;"",IF(IFERROR(VLOOKUP($A85,'5. Company (current_at exit)'!$1:$1048576,14,FALSE),"")="","Mandatory: Tab 5",IFERROR(VLOOKUP($A85,'5. Company (current_at exit)'!$1:$1048576,14,FALSE),"")), "")</f>
        <v/>
      </c>
      <c r="AB85" s="16" t="str">
        <f>IF($A85&lt;&gt;"",IF(IFERROR(VLOOKUP($A85,'5. Company (current_at exit)'!$1:$1048576,15,FALSE),"")="","Mandatory: Tab 5",IFERROR(VLOOKUP($A85,'5. Company (current_at exit)'!$1:$1048576,15,FALSE),"")), "")</f>
        <v/>
      </c>
      <c r="AC85" s="76" t="str">
        <f>IF($A85&lt;&gt;"",IF(IFERROR(VLOOKUP($A85,'5. Company (current_at exit)'!$1:$1048576,16,FALSE),"")="","",IFERROR(VLOOKUP($A85,'5. Company (current_at exit)'!$1:$1048576,16,FALSE),"")), "")</f>
        <v/>
      </c>
      <c r="AD85" s="16" t="str">
        <f>IF($A85&lt;&gt;"",IF(IFERROR(VLOOKUP($A85,'5. Company (current_at exit)'!$1:$1048576,17,FALSE),"")="","",IFERROR(VLOOKUP($A85,'5. Company (current_at exit)'!$1:$1048576,17,FALSE),"")), "")</f>
        <v/>
      </c>
      <c r="AE85" s="401" t="str">
        <f>IF($A85&lt;&gt;"",IF(IFERROR(VLOOKUP($A85,'5. Company (current_at exit)'!$1:$1048576,18,FALSE),"")="","",IFERROR(VLOOKUP($A85,'5. Company (current_at exit)'!$1:$1048576,18,FALSE),"")), "")</f>
        <v/>
      </c>
      <c r="AF85" s="16" t="str">
        <f>IF($A85&lt;&gt;"",IF(IFERROR(VLOOKUP($A85,'5. Company (current_at exit)'!$1:$1048576,19,FALSE),"")="","Mandatory: Tab 5",IFERROR(VLOOKUP($A85,'5. Company (current_at exit)'!$1:$1048576,19,FALSE),"")), "")</f>
        <v/>
      </c>
      <c r="AG85" s="159" t="str">
        <f>IF($AF85="Yes",IF($A85&lt;&gt;"",IF(IFERROR(VLOOKUP($A85,'5. Company (current_at exit)'!$1:$1048576,20,FALSE),"")="","Mandatory: Tab 5",IFERROR(VLOOKUP($A85,'5. Company (current_at exit)'!$1:$1048576,20,FALSE),"")), ""),IF($A85&lt;&gt;"",IF(IFERROR(VLOOKUP($A85,'5. Company (current_at exit)'!$1:$1048576,20,FALSE),"")="","",IFERROR(VLOOKUP($A85,'5. Company (current_at exit)'!$1:$1048576,20,FALSE),"")), ""))</f>
        <v/>
      </c>
      <c r="AH85" s="159" t="str">
        <f>IF($AF85="Yes",IF($A85&lt;&gt;"",IF(IFERROR(VLOOKUP($A85,'5. Company (current_at exit)'!$1:$1048576,21,FALSE),"")="","Mandatory: Tab 5",IFERROR(VLOOKUP($A85,'5. Company (current_at exit)'!$1:$1048576,21,FALSE),"")), ""),IF($A85&lt;&gt;"",IF(IFERROR(VLOOKUP($A85,'5. Company (current_at exit)'!$1:$1048576,21,FALSE),"")="","",IFERROR(VLOOKUP($A85,'5. Company (current_at exit)'!$1:$1048576,21,FALSE),"")), ""))</f>
        <v/>
      </c>
      <c r="AI85" s="69" t="str">
        <f>IF($AF85="Yes",IF($A85&lt;&gt;"",IF(IFERROR(VLOOKUP($A85,'5. Company (current_at exit)'!$1:$1048576,22,FALSE),"")="","Mandatory: Tab 5",IFERROR(VLOOKUP($A85,'5. Company (current_at exit)'!$1:$1048576,22,FALSE),"")), ""),IF($A85&lt;&gt;"",IF(IFERROR(VLOOKUP($A85,'5. Company (current_at exit)'!$1:$1048576,22,FALSE),"")="","",IFERROR(VLOOKUP($A85,'5. Company (current_at exit)'!$1:$1048576,22,FALSE),"")), ""))</f>
        <v/>
      </c>
      <c r="AJ85" s="69" t="str">
        <f>IF($AF85="Yes",IF($A85&lt;&gt;"",IF(IFERROR(VLOOKUP($A85,'5. Company (current_at exit)'!$1:$1048576,23,FALSE),"")="","Mandatory: Tab 5",IFERROR(VLOOKUP($A85,'5. Company (current_at exit)'!$1:$1048576,23,FALSE),"")), ""),IF($A85&lt;&gt;"",IF(IFERROR(VLOOKUP($A85,'5. Company (current_at exit)'!$1:$1048576,23,FALSE),"")="","",IFERROR(VLOOKUP($A85,'5. Company (current_at exit)'!$1:$1048576,23,FALSE),"")), ""))</f>
        <v/>
      </c>
      <c r="AK85" s="159" t="str">
        <f>IF($AF85="Yes",IF($A85&lt;&gt;"",IF(IFERROR(VLOOKUP($A85,'5. Company (current_at exit)'!$1:$1048576,24,FALSE),"")="","",IFERROR(VLOOKUP($A85,'5. Company (current_at exit)'!$1:$1048576,24,FALSE),"")), ""),IF($A85&lt;&gt;"",IF(IFERROR(VLOOKUP($A85,'5. Company (current_at exit)'!$1:$1048576,24,FALSE),"")="","",IFERROR(VLOOKUP($A85,'5. Company (current_at exit)'!$1:$1048576,24,FALSE),"")), ""))</f>
        <v/>
      </c>
      <c r="AL85" s="403" t="str">
        <f>IF($A85&lt;&gt;"",IF(IFERROR(VLOOKUP($A85,'5. Company (current_at exit)'!$1:$1048576,25,FALSE),"")="","",IFERROR(VLOOKUP($A85,'5. Company (current_at exit)'!$1:$1048576,25,FALSE),"")), "")</f>
        <v/>
      </c>
      <c r="AM85" s="17" t="str">
        <f>IF($A85&lt;&gt;"",IF(IFERROR(VLOOKUP($A85,'5. Company (current_at exit)'!$1:$1048576,26,FALSE),"")="","Mandatory: Tab 5",IFERROR(VLOOKUP($A85,'5. Company (current_at exit)'!$1:$1048576,26,FALSE),"")), "")</f>
        <v/>
      </c>
      <c r="AN85" s="17" t="str">
        <f>IF($A85&lt;&gt;"",IF(IFERROR(VLOOKUP($A85,'5. Company (current_at exit)'!$1:$1048576,27,FALSE),"")="","Mandatory: Tab 5",IFERROR(VLOOKUP($A85,'5. Company (current_at exit)'!$1:$1048576,27,FALSE),"")), "")</f>
        <v/>
      </c>
      <c r="AO85" s="17" t="str">
        <f>IF($A85&lt;&gt;"",IF(IFERROR(VLOOKUP($A85,'5. Company (current_at exit)'!$1:$1048576,28,FALSE),"")="","Mandatory: Tab 5",IFERROR(VLOOKUP($A85,'5. Company (current_at exit)'!$1:$1048576,28,FALSE),"")), "")</f>
        <v/>
      </c>
      <c r="AP85" s="17" t="str">
        <f>IF($A85&lt;&gt;"",IF(IFERROR(VLOOKUP($A85,'5. Company (current_at exit)'!$1:$1048576,29,FALSE),"")="","Mandatory: Tab 5",IFERROR(VLOOKUP($A85,'5. Company (current_at exit)'!$1:$1048576,29,FALSE),"")), "")</f>
        <v/>
      </c>
      <c r="AQ85" s="17" t="str">
        <f>IF($A85&lt;&gt;"",IF(IFERROR(VLOOKUP($A85,'5. Company (current_at exit)'!$1:$1048576,30,FALSE),"")="","Mandatory: Tab 5",IFERROR(VLOOKUP($A85,'5. Company (current_at exit)'!$1:$1048576,30,FALSE),"")), "")</f>
        <v/>
      </c>
      <c r="AR85" s="17" t="str">
        <f>IF($A85&lt;&gt;"",IF(IFERROR(VLOOKUP($A85,'5. Company (current_at exit)'!$1:$1048576,31,FALSE),"")="","Mandatory: Tab 5",IFERROR(VLOOKUP($A85,'5. Company (current_at exit)'!$1:$1048576,31,FALSE),"")), "")</f>
        <v/>
      </c>
      <c r="AS85" s="17" t="str">
        <f>IF($A85&lt;&gt;"",IF(IFERROR(VLOOKUP($A85,'5. Company (current_at exit)'!$1:$1048576,32,FALSE),"")="","Mandatory: Tab 5",IFERROR(VLOOKUP($A85,'5. Company (current_at exit)'!$1:$1048576,32,FALSE),"")), "")</f>
        <v/>
      </c>
      <c r="AT85" s="17" t="str">
        <f>IF($A85&lt;&gt;"",IF(IFERROR(VLOOKUP($A85,'5. Company (current_at exit)'!$1:$1048576,33,FALSE),"")="","Mandatory: Tab 5",IFERROR(VLOOKUP($A85,'5. Company (current_at exit)'!$1:$1048576,33,FALSE),"")), "")</f>
        <v/>
      </c>
      <c r="AU85" s="17" t="str">
        <f>IF($A85&lt;&gt;"",IF(IFERROR(VLOOKUP($A85,'5. Company (current_at exit)'!$1:$1048576,34,FALSE),"")="","",IFERROR(VLOOKUP($A85,'5. Company (current_at exit)'!$1:$1048576,34,FALSE),"")), "")</f>
        <v/>
      </c>
      <c r="AV85" s="241" t="str">
        <f>IF($A85&lt;&gt;"",IF(IFERROR(VLOOKUP($A85,'5. Company (current_at exit)'!$1:$1048576,35,FALSE),"")="","",IFERROR(VLOOKUP($A85,'5. Company (current_at exit)'!$1:$1048576,35,FALSE),"")), "")</f>
        <v/>
      </c>
      <c r="AW85" s="17" t="str">
        <f>IF($D85="Fully Exited",IF($A85&lt;&gt;"",IF(IFERROR(VLOOKUP($A85,'5. Company (current_at exit)'!$1:$1048576,36,FALSE),"")="","",IFERROR(VLOOKUP($A85,'5. Company (current_at exit)'!$1:$1048576,36,FALSE),"")), ""),IF($A85&lt;&gt;"",IF(IFERROR(VLOOKUP($A85,'5. Company (current_at exit)'!$1:$1048576,36,FALSE),"")="","",IFERROR(VLOOKUP($A85,'5. Company (current_at exit)'!$1:$1048576,36,FALSE),"")), ""))</f>
        <v/>
      </c>
      <c r="AX85" s="239" t="str">
        <f>IF($A85&lt;&gt;"",IF(IFERROR(VLOOKUP($A85,'5. Company (current_at exit)'!$1:$1048576,37,FALSE),"")="","",IFERROR(VLOOKUP($A85,'5. Company (current_at exit)'!$1:$1048576,37,FALSE),"")), "")</f>
        <v/>
      </c>
      <c r="AY85" s="204" t="str">
        <f>IF($A85&lt;&gt;"",IF(IFERROR(VLOOKUP($A85,'5. Company (current_at exit)'!$1:$1048576,38,FALSE),"")="","",IFERROR(VLOOKUP($A85,'5. Company (current_at exit)'!$1:$1048576,38,FALSE),"")), "")</f>
        <v/>
      </c>
      <c r="AZ85" s="244" t="str">
        <f>IF($A85&lt;&gt;"",IF(IFERROR(VLOOKUP($A85,'5. Company (current_at exit)'!$1:$1048576,39,FALSE),"")="","",IFERROR(VLOOKUP($A85,'5. Company (current_at exit)'!$1:$1048576,39,FALSE),"")), "")</f>
        <v/>
      </c>
      <c r="BA85" s="244" t="str">
        <f>IF($A85&lt;&gt;"",IF(IFERROR(VLOOKUP($A85,'5. Company (current_at exit)'!$1:$1048576,40,FALSE),"")="","",IFERROR(VLOOKUP($A85,'5. Company (current_at exit)'!$1:$1048576,40,FALSE),"")), "")</f>
        <v/>
      </c>
      <c r="BB85" s="244" t="str">
        <f>IF($A85&lt;&gt;"",IF(IFERROR(VLOOKUP($A85,'5. Company (current_at exit)'!$1:$1048576,41,FALSE),"")="","",IFERROR(VLOOKUP($A85,'5. Company (current_at exit)'!$1:$1048576,41,FALSE),"")), "")</f>
        <v/>
      </c>
      <c r="BC85" s="76" t="str">
        <f>IF($A85&lt;&gt;"",IF(IFERROR(VLOOKUP($A85,'5. Company (current_at exit)'!$1:$1048576,42,FALSE),"")="","",IFERROR(VLOOKUP($A85,'5. Company (current_at exit)'!$1:$1048576,42,FALSE),"")), "")</f>
        <v/>
      </c>
      <c r="BD85" s="76" t="str">
        <f>IF($A85&lt;&gt;"",IF(IFERROR(VLOOKUP($A85,'5. Company (current_at exit)'!$1:$1048576,43,FALSE),"")="","",IFERROR(VLOOKUP($A85,'5. Company (current_at exit)'!$1:$1048576,43,FALSE),"")), "")</f>
        <v/>
      </c>
      <c r="BE85" s="239" t="str">
        <f>IF($A85&lt;&gt;"",IF(IFERROR(VLOOKUP($A85,'5. Company (current_at exit)'!$1:$1048576,44,FALSE),"")="","",IFERROR(VLOOKUP($A85,'5. Company (current_at exit)'!$1:$1048576,44,FALSE),"")), "")</f>
        <v/>
      </c>
      <c r="BF85" s="239" t="str">
        <f>IF($A85&lt;&gt;"",IF(IFERROR(VLOOKUP($A85,'5. Company (current_at exit)'!$1:$1048576,45,FALSE),"")="","",IFERROR(VLOOKUP($A85,'5. Company (current_at exit)'!$1:$1048576,45,FALSE),"")), "")</f>
        <v/>
      </c>
      <c r="BG85" s="239" t="str">
        <f>IF($A85&lt;&gt;"",IF(IFERROR(VLOOKUP($A85,'5. Company (current_at exit)'!$1:$1048576,46,FALSE),"")="","",IFERROR(VLOOKUP($A85,'5. Company (current_at exit)'!$1:$1048576,46,FALSE),"")), "")</f>
        <v/>
      </c>
      <c r="BH85" s="239" t="str">
        <f>IF($A85&lt;&gt;"",IF(IFERROR(VLOOKUP($A85,'5. Company (current_at exit)'!$1:$1048576,47,FALSE),"")="","",IFERROR(VLOOKUP($A85,'5. Company (current_at exit)'!$1:$1048576,47,FALSE),"")), "")</f>
        <v/>
      </c>
      <c r="BI85" s="239" t="str">
        <f>IF($A85&lt;&gt;"",IF(IFERROR(VLOOKUP($A85,'5. Company (current_at exit)'!$1:$1048576,48,FALSE),"")="","",IFERROR(VLOOKUP($A85,'5. Company (current_at exit)'!$1:$1048576,48,FALSE),"")), "")</f>
        <v/>
      </c>
      <c r="BJ85" s="360" t="str">
        <f>IF($A85&lt;&gt;"",IF(IFERROR(VLOOKUP($A85,'5. Company (current_at exit)'!$1:$1048576,49,FALSE),"")="","",IFERROR(VLOOKUP($A85,'5. Company (current_at exit)'!$1:$1048576,49,FALSE),"")), "")</f>
        <v/>
      </c>
      <c r="BK85" s="76" t="str">
        <f>IF($A85&lt;&gt;"",IF(IFERROR(VLOOKUP($A85,'5. Company (current_at exit)'!$1:$1048576,50,FALSE),"")="","Mandatory: Tab 5",IFERROR(VLOOKUP($A85,'5. Company (current_at exit)'!$1:$1048576,50,FALSE),"")), "")</f>
        <v/>
      </c>
      <c r="BL85" s="483" t="str">
        <f>IF($A85&lt;&gt;"",IF(IFERROR(VLOOKUP($A85,'5. Company (current_at exit)'!$1:$1048576,51,FALSE),"")="","Mandatory: Tab 5",IFERROR(VLOOKUP($A85,'5. Company (current_at exit)'!$1:$1048576,51,FALSE),"")), "")</f>
        <v/>
      </c>
      <c r="BM85" s="483" t="str">
        <f>IF($A85&lt;&gt;"",IF(IFERROR(VLOOKUP($A85,'5. Company (current_at exit)'!$1:$1048576,52,FALSE),"")="","Mandatory: Tab 5",IFERROR(VLOOKUP($A85,'5. Company (current_at exit)'!$1:$1048576,52,FALSE),"")), "")</f>
        <v/>
      </c>
      <c r="BN85" s="483" t="str">
        <f>IF($A85&lt;&gt;"",IF(IFERROR(VLOOKUP($A85,'5. Company (current_at exit)'!$1:$1048576,53,FALSE),"")="","Mandatory: Tab 5",IFERROR(VLOOKUP($A85,'5. Company (current_at exit)'!$1:$1048576,53,FALSE),"")), "")</f>
        <v/>
      </c>
      <c r="BO85" s="360" t="str">
        <f>IF($A85&lt;&gt;"",IF(IFERROR(VLOOKUP($A85,'5. Company (current_at exit)'!$1:$1048576,54,FALSE),"")="","",IFERROR(VLOOKUP($A85,'5. Company (current_at exit)'!$1:$1048576,54,FALSE),"")), "")</f>
        <v/>
      </c>
      <c r="BP85" s="17" t="str">
        <f>IF($A85&lt;&gt;"",IF(IFERROR(VLOOKUP($A85, '4. Company (at entry)'!$1:$1048576,3,FALSE),"")="","Mandatory: Tab 4",IFERROR(VLOOKUP($A85, '4. Company (at entry)'!$1:$1048576,3,FALSE),"")), "")</f>
        <v/>
      </c>
      <c r="BQ85" s="17" t="str">
        <f>IF($A85&lt;&gt;"",IF(IFERROR(VLOOKUP($A85, '4. Company (at entry)'!$1:$1048576,4,FALSE),"")="","Mandatory: Tab 4",IFERROR(VLOOKUP($A85, '4. Company (at entry)'!$1:$1048576,4,FALSE),"")), "")</f>
        <v/>
      </c>
      <c r="BR85" s="17" t="str">
        <f>IF($A85&lt;&gt;"",IF(IFERROR(VLOOKUP($A85, '4. Company (at entry)'!$1:$1048576,5,FALSE),"")="","Mandatory: Tab 4",IFERROR(VLOOKUP($A85, '4. Company (at entry)'!$1:$1048576,5,FALSE),"")), "")</f>
        <v/>
      </c>
      <c r="BS85" s="17" t="str">
        <f>IF($A85&lt;&gt;"",IF(IFERROR(VLOOKUP($A85, '4. Company (at entry)'!$1:$1048576,6,FALSE),"")="","Mandatory: Tab 4",IFERROR(VLOOKUP($A85, '4. Company (at entry)'!$1:$1048576,6,FALSE),"")), "")</f>
        <v/>
      </c>
      <c r="BT85" s="17" t="str">
        <f>IF($A85&lt;&gt;"",IF(IFERROR(VLOOKUP($A85, '4. Company (at entry)'!$1:$1048576,7,FALSE),"")="","Mandatory: Tab 4",IFERROR(VLOOKUP($A85, '4. Company (at entry)'!$1:$1048576,7,FALSE),"")), "")</f>
        <v/>
      </c>
      <c r="BU85" s="17" t="str">
        <f>IF($A85&lt;&gt;"",IF(IFERROR(VLOOKUP($A85, '4. Company (at entry)'!$1:$1048576,8,FALSE),"")="","Mandatory: Tab 4",IFERROR(VLOOKUP($A85, '4. Company (at entry)'!$1:$1048576,8,FALSE),"")), "")</f>
        <v/>
      </c>
      <c r="BV85" s="17" t="str">
        <f>IF($A85&lt;&gt;"",IF(IFERROR(VLOOKUP($A85, '4. Company (at entry)'!$1:$1048576,9,FALSE),"")="","Mandatory: Tab 4",IFERROR(VLOOKUP($A85, '4. Company (at entry)'!$1:$1048576,9,FALSE),"")), "")</f>
        <v/>
      </c>
      <c r="BW85" s="17" t="str">
        <f>IF($A85&lt;&gt;"",IF(IFERROR(VLOOKUP($A85, '4. Company (at entry)'!$1:$1048576,10,FALSE),"")="","",IFERROR(VLOOKUP($A85, '4. Company (at entry)'!$1:$1048576,10,FALSE),"")), "")</f>
        <v/>
      </c>
      <c r="BX85" s="208" t="str">
        <f>IF($A85&lt;&gt;"",IF(IFERROR(VLOOKUP($A85, '4. Company (at entry)'!$1:$1048576,11,FALSE),"")="","",IFERROR(VLOOKUP($A85, '4. Company (at entry)'!$1:$1048576,11,FALSE),"")), "")</f>
        <v/>
      </c>
      <c r="BY85" s="17" t="str">
        <f>IF($A85&lt;&gt;"",IF(IFERROR(VLOOKUP($A85, '4. Company (at entry)'!$1:$1048576,12,FALSE),"")="","",IFERROR(VLOOKUP($A85, '4. Company (at entry)'!$1:$1048576,12,FALSE),"")), "")</f>
        <v/>
      </c>
      <c r="BZ85" s="360" t="str">
        <f>IF($A85&lt;&gt;"",IF(IFERROR(VLOOKUP($A85, '4. Company (at entry)'!$1:$1048576,13,FALSE),"")="","",IFERROR(VLOOKUP($A85, '4. Company (at entry)'!$1:$1048576,13,FALSE),"")), "")</f>
        <v/>
      </c>
      <c r="CA85" s="17" t="str">
        <f>IF($A85&lt;&gt;"",IF(IFERROR('7. Position (current_at exit)'!F85,"")="", "Mandatory: Tab 7",IFERROR('7. Position (current_at exit)'!F85,"")),"")</f>
        <v/>
      </c>
      <c r="CB85" s="17" t="str">
        <f>IF($D85&lt;&gt;"Pending, Subsequently Closed",IF($A85&lt;&gt;"",IF(IFERROR('7. Position (current_at exit)'!G85,"")="", "Mandatory: Tab 7",IFERROR('7. Position (current_at exit)'!G85,"")),""), IF($A85&lt;&gt;"",IF(IFERROR('7. Position (current_at exit)'!G85,"")="", "",IFERROR('7. Position (current_at exit)'!G85,"")),""))</f>
        <v/>
      </c>
      <c r="CC85" s="17" t="str">
        <f>IF($D85&lt;&gt;"Pending, Subsequently Closed",IF($A85&lt;&gt;"",IF(IFERROR('7. Position (current_at exit)'!H85,"")="", "Mandatory: Tab 7",IFERROR('7. Position (current_at exit)'!H85,"")),""), IF($A85&lt;&gt;"",IF(IFERROR('7. Position (current_at exit)'!H85,"")="", "",IFERROR('7. Position (current_at exit)'!H85,"")),""))</f>
        <v/>
      </c>
      <c r="CD85" s="17" t="str">
        <f>IF($D85&lt;&gt;"Pending, Subsequently Closed",IF($A85&lt;&gt;"",IF(IFERROR('7. Position (current_at exit)'!I85,"")="", "Mandatory: Tab 7",IFERROR('7. Position (current_at exit)'!I85,"")),""), IF($A85&lt;&gt;"",IF(IFERROR('7. Position (current_at exit)'!I85,"")="", "",IFERROR('7. Position (current_at exit)'!I85,"")),""))</f>
        <v/>
      </c>
      <c r="CE85" s="17" t="str">
        <f>IF($D85&lt;&gt;"Pending, Subsequently Closed",IF($A85&lt;&gt;"",IF(IFERROR('7. Position (current_at exit)'!J85,"")="", "Mandatory: Tab 7",IFERROR('7. Position (current_at exit)'!J85,"")),""), IF($A85&lt;&gt;"",IF(IFERROR('7. Position (current_at exit)'!J85,"")="", "",IFERROR('7. Position (current_at exit)'!J85,"")),""))</f>
        <v/>
      </c>
      <c r="CF85" s="208" t="str">
        <f>IF($D85&lt;&gt;"Pending, Subsequently Closed",IF($A85&lt;&gt;"",IF(IFERROR('7. Position (current_at exit)'!K85,"")="", "Mandatory: Tab 7",IFERROR('7. Position (current_at exit)'!K85,"")),""), IF($A85&lt;&gt;"",IF(IFERROR('7. Position (current_at exit)'!K85,"")="", "",IFERROR('7. Position (current_at exit)'!K85,"")),""))</f>
        <v/>
      </c>
      <c r="CG85" s="186" t="str">
        <f>IF($D85&lt;&gt;"Pending, Subsequently Closed",IF($A85&lt;&gt;"",IF(IFERROR('7. Position (current_at exit)'!L85,"")="", "Mandatory: Tab 7",IFERROR('7. Position (current_at exit)'!L85,"")),""), IF($A85&lt;&gt;"",IF(IFERROR('7. Position (current_at exit)'!L85,"")="", "",IFERROR('7. Position (current_at exit)'!L85,"")),""))</f>
        <v/>
      </c>
      <c r="CH85" s="186" t="str">
        <f>IF($D85&lt;&gt;"Pending, Subsequently Closed",IF($A85&lt;&gt;"",IF(IFERROR('7. Position (current_at exit)'!M85,"")="", "Mandatory: Tab 7",IFERROR('7. Position (current_at exit)'!M85,"")),""), IF($A85&lt;&gt;"",IF(IFERROR('7. Position (current_at exit)'!M85,"")="", "",IFERROR('7. Position (current_at exit)'!M85,"")),""))</f>
        <v/>
      </c>
      <c r="CI85" s="186" t="str">
        <f>IF($D85&lt;&gt;"Pending, Subsequently Closed",IF($A85&lt;&gt;"",IF(IFERROR('7. Position (current_at exit)'!N85,"")="", "Mandatory: Tab 7",IFERROR('7. Position (current_at exit)'!N85,"")),""), IF($A85&lt;&gt;"",IF(IFERROR('7. Position (current_at exit)'!N85,"")="", "",IFERROR('7. Position (current_at exit)'!N85,"")),""))</f>
        <v/>
      </c>
      <c r="CJ85" s="408" t="str">
        <f>IF($D85&lt;&gt;"Pending, Subsequently Closed",IF($A85&lt;&gt;"",IF(IFERROR('7. Position (current_at exit)'!O85,"")="", "Mandatory: Tab 7",IFERROR('7. Position (current_at exit)'!O85,"")),""), IF($A85&lt;&gt;"",IF(IFERROR('7. Position (current_at exit)'!O85,"")="", "",IFERROR('7. Position (current_at exit)'!O85,"")),""))</f>
        <v/>
      </c>
      <c r="CK85" s="408" t="str">
        <f>IF($D85&lt;&gt;"Pending, Subsequently Closed",IF($A85&lt;&gt;"",IF(IFERROR('7. Position (current_at exit)'!P85,"")="", "Mandatory: Tab 7",IFERROR('7. Position (current_at exit)'!P85,"")),""), IF($A85&lt;&gt;"",IF(IFERROR('7. Position (current_at exit)'!P85,"")="", "",IFERROR('7. Position (current_at exit)'!P85,"")),""))</f>
        <v/>
      </c>
      <c r="CL85" s="360" t="str">
        <f>IF($A85&lt;&gt;"",IF(IFERROR('7. Position (current_at exit)'!Q85,"")="", "",IFERROR('7. Position (current_at exit)'!Q85,"")),"")</f>
        <v/>
      </c>
      <c r="CM85" s="18" t="str">
        <f>IF($F85&lt;&gt;"Debt",IF($A85&lt;&gt;"",IF(IFERROR('7. Position (current_at exit)'!R85,"")="", "Mandatory: Tab 7",IFERROR('7. Position (current_at exit)'!R85,"")),""), IF($A85&lt;&gt;"",IF(IFERROR('7. Position (current_at exit)'!R85,"")="", "",IFERROR('7. Position (current_at exit)'!R85,"")),""))</f>
        <v/>
      </c>
      <c r="CN85" s="18" t="str">
        <f>IF($F85&lt;&gt;"Debt",IF($A85&lt;&gt;"",IF(IFERROR('7. Position (current_at exit)'!S85,"")="", "Mandatory: Tab 7",IFERROR('7. Position (current_at exit)'!S85,"")),""), IF($A85&lt;&gt;"",IF(IFERROR('7. Position (current_at exit)'!S85,"")="", "",IFERROR('7. Position (current_at exit)'!S85,"")),""))</f>
        <v/>
      </c>
      <c r="CO85" s="17" t="str">
        <f>IF($F85&lt;&gt;"Debt",IF($A85&lt;&gt;"",IF(IFERROR('7. Position (current_at exit)'!T85,"")="", "Mandatory: Tab 7",IFERROR('7. Position (current_at exit)'!T85,"")),""), IF($A85&lt;&gt;"",IF(IFERROR('7. Position (current_at exit)'!T85,"")="", "",IFERROR('7. Position (current_at exit)'!T85,"")),""))</f>
        <v/>
      </c>
      <c r="CP85" s="17" t="str">
        <f>IF($A85&lt;&gt;"",IF(IFERROR('7. Position (current_at exit)'!U85,"")="", "Mandatory: Tab 7",IFERROR('7. Position (current_at exit)'!U85,"")),"")</f>
        <v/>
      </c>
      <c r="CQ85" s="17" t="str">
        <f>IF($F85&lt;&gt;"Debt",IF($A85&lt;&gt;"",IF(IFERROR('7. Position (current_at exit)'!V85,"")="", "Mandatory: Tab 7",IFERROR('7. Position (current_at exit)'!V85,"")),""), IF($A85&lt;&gt;"",IF(IFERROR('7. Position (current_at exit)'!V85,"")="", "",IFERROR('7. Position (current_at exit)'!V85,"")),""))</f>
        <v/>
      </c>
      <c r="CR85" s="16" t="str">
        <f>IF($F85&lt;&gt;"Debt",IF($A85&lt;&gt;"",IF(IFERROR('7. Position (current_at exit)'!W85,"")="", "",IFERROR('7. Position (current_at exit)'!W85,"")),""), IF($A85&lt;&gt;"",IF(IFERROR('7. Position (current_at exit)'!W85,"")="", "",IFERROR('7. Position (current_at exit)'!W85,"")),""))</f>
        <v/>
      </c>
      <c r="CS85" s="80" t="str">
        <f>IF($A85&lt;&gt;"",IF(IFERROR('7. Position (current_at exit)'!X85,"")="", "",IFERROR('7. Position (current_at exit)'!X85,"")),"")</f>
        <v/>
      </c>
      <c r="CT85" s="360" t="str">
        <f>IF($A85&lt;&gt;"",IF(IFERROR('7. Position (current_at exit)'!Y85,"")="", "",IFERROR('7. Position (current_at exit)'!Y85,"")),"")</f>
        <v/>
      </c>
      <c r="CU85" s="159" t="str">
        <f>IF(OR($D85="Fully Exited, No Escrow", $D85="Fully Exited, Escrow Pending", $D85="Fully Exited, Subsequently Closed"), IF($A85&lt;&gt;"",IF(IFERROR('7. Position (current_at exit)'!Z85,"")="", "Mandatory: Tab 7",IFERROR('7. Position (current_at exit)'!Z85,"")),""), IF($A85&lt;&gt;"",IF(IFERROR('7. Position (current_at exit)'!Z85,"")="", "",IFERROR('7. Position (current_at exit)'!Z85,"")),""))</f>
        <v/>
      </c>
      <c r="CV85" s="159" t="str">
        <f>IF(OR($D85="Fully Exited, No Escrow", $D85="Fully Exited, Escrow Pending", $D85="Fully Exited, Subsequently Closed"), IF($A85&lt;&gt;"",IF(IFERROR('7. Position (current_at exit)'!AA85,"")="", "Mandatory: Tab 7",IFERROR('7. Position (current_at exit)'!AA85,"")),""), IF($A85&lt;&gt;"",IF(IFERROR('7. Position (current_at exit)'!AA85,"")="", "",IFERROR('7. Position (current_at exit)'!AA85,"")),""))</f>
        <v/>
      </c>
      <c r="CW85" s="16" t="str">
        <f>IF($D85="Fully Exited",IF($A85&lt;&gt;"",IF(IFERROR('7. Position (current_at exit)'!AB85,"")="", "",IFERROR('7. Position (current_at exit)'!AB85,"")),""), IF($A85&lt;&gt;"",IF(IFERROR('7. Position (current_at exit)'!AB85,"")="", "",IFERROR('7. Position (current_at exit)'!AB85,"")),""))</f>
        <v/>
      </c>
      <c r="CX85" s="360" t="str">
        <f>IF($A85&lt;&gt;"",IF(IFERROR('7. Position (current_at exit)'!AC85,"")="", "",IFERROR('7. Position (current_at exit)'!AC85,"")),"")</f>
        <v/>
      </c>
      <c r="CY85" s="16" t="str">
        <f>IF($D85&lt;&gt;"Pending, Subsequently Closed",IF($A85&lt;&gt;"",IF(IFERROR('7. Position (current_at exit)'!AD85,"")="", "Mandatory: Tab 7",IFERROR('7. Position (current_at exit)'!AD85,"")),""), IF($A85&lt;&gt;"",IF(IFERROR('7. Position (current_at exit)'!AD85,"")="", "",IFERROR('7. Position (current_at exit)'!AD85,"")),""))</f>
        <v/>
      </c>
      <c r="CZ85" s="187" t="str">
        <f>IF($A85&lt;&gt;"",IF(IFERROR('7. Position (current_at exit)'!AE85,"")="", "",IFERROR('7. Position (current_at exit)'!AE85,"")),"")</f>
        <v/>
      </c>
      <c r="DA85" s="76" t="str">
        <f>IF($A85&lt;&gt;"",IF(IFERROR('7. Position (current_at exit)'!AF85,"")="", "",IFERROR('7. Position (current_at exit)'!AF85,"")),"")</f>
        <v/>
      </c>
      <c r="DB85" s="239" t="str">
        <f>IF($A85&lt;&gt;"",IF(IFERROR('7. Position (current_at exit)'!AG85,"")="", "",IFERROR('7. Position (current_at exit)'!AG85,"")),"")</f>
        <v/>
      </c>
      <c r="DC85" s="165" t="str">
        <f>IF($A85&lt;&gt;"",IF(IFERROR('7. Position (current_at exit)'!AH85,"")="", "",IFERROR('7. Position (current_at exit)'!AH85,"")),"")</f>
        <v/>
      </c>
      <c r="DD85" s="165" t="str">
        <f>IF($A85&lt;&gt;"",IF(IFERROR('7. Position (current_at exit)'!AI85,"")="", "",IFERROR('7. Position (current_at exit)'!AI85,"")),"")</f>
        <v/>
      </c>
      <c r="DE85" s="360" t="str">
        <f>IF($A85&lt;&gt;"",IF(IFERROR('7. Position (current_at exit)'!AJ85,"")="", "",IFERROR('7. Position (current_at exit)'!AJ85,"")),"")</f>
        <v/>
      </c>
      <c r="DF85" s="16" t="str">
        <f>IF($A85&lt;&gt;"",IF(IFERROR('7. Position (current_at exit)'!AK85,"")="", "",IFERROR('7. Position (current_at exit)'!AK85,"")),"")</f>
        <v/>
      </c>
      <c r="DG85" s="187" t="str">
        <f>IF($A85&lt;&gt;"",IF(IFERROR('7. Position (current_at exit)'!AL85,"")="", "",IFERROR('7. Position (current_at exit)'!AL85,"")),"")</f>
        <v/>
      </c>
      <c r="DH85" s="76" t="str">
        <f>IF($A85&lt;&gt;"",IF(IFERROR('7. Position (current_at exit)'!AM85,"")="", "",IFERROR('7. Position (current_at exit)'!AM85,"")),"")</f>
        <v/>
      </c>
      <c r="DI85" s="239" t="str">
        <f>IF($A85&lt;&gt;"",IF(IFERROR('7. Position (current_at exit)'!AN85,"")="", "",IFERROR('7. Position (current_at exit)'!AN85,"")),"")</f>
        <v/>
      </c>
      <c r="DJ85" s="165" t="str">
        <f>IF($A85&lt;&gt;"",IF(IFERROR('7. Position (current_at exit)'!AO85,"")="", "",IFERROR('7. Position (current_at exit)'!AO85,"")),"")</f>
        <v/>
      </c>
      <c r="DK85" s="165" t="str">
        <f>IF($A85&lt;&gt;"",IF(IFERROR('7. Position (current_at exit)'!AP85,"")="", "",IFERROR('7. Position (current_at exit)'!AP85,"")),"")</f>
        <v/>
      </c>
      <c r="DL85" s="360" t="str">
        <f>IF($A85&lt;&gt;"",IF(IFERROR('7. Position (current_at exit)'!AQ85,"")="", "",IFERROR('7. Position (current_at exit)'!AQ85,"")),"")</f>
        <v/>
      </c>
      <c r="DM85" s="17" t="str">
        <f>IF(OR($F85="Equity - Publicly Traded", $F85="Equity - Private"), IF($A85&lt;&gt;"",IF(IFERROR('6. Position (at entry)'!N85,"")="", "Mandatory: Tab 6",IFERROR('6. Position (at entry)'!N85,"")),""), IF($A85&lt;&gt;"",IF(IFERROR('6. Position (at entry)'!N85,"")="", "",IFERROR('6. Position (at entry)'!N85,"")),""))</f>
        <v/>
      </c>
      <c r="DN85" s="17" t="str">
        <f>IF(OR($F85="Equity - Publicly Traded", $F85="Equity - Private"), IF($A85&lt;&gt;"",IF(IFERROR('6. Position (at entry)'!O85,"")="", "Mandatory: Tab 6",IFERROR('6. Position (at entry)'!O85,"")),""), IF($A85&lt;&gt;"",IF(IFERROR('6. Position (at entry)'!O85,"")="", "",IFERROR('6. Position (at entry)'!O85,"")),""))</f>
        <v/>
      </c>
      <c r="DO85" s="17" t="str">
        <f>IF(OR($F85="Equity - Publicly Traded", $F85="Equity - Private"), IF($A85&lt;&gt;"",IF(IFERROR('6. Position (at entry)'!P85,"")="", "Mandatory: Tab 6",IFERROR('6. Position (at entry)'!P85,"")),""), IF($A85&lt;&gt;"",IF(IFERROR('6. Position (at entry)'!P85,"")="", "",IFERROR('6. Position (at entry)'!P85,"")),""))</f>
        <v/>
      </c>
      <c r="DP85" s="17" t="str">
        <f>IF(OR($F85="Equity - Publicly Traded", $F85="Equity - Private"), IF($A85&lt;&gt;"",IF(IFERROR('6. Position (at entry)'!Q85,"")="", "Mandatory: Tab 6",IFERROR('6. Position (at entry)'!Q85,"")),""), IF($A85&lt;&gt;"",IF(IFERROR('6. Position (at entry)'!Q85,"")="", "",IFERROR('6. Position (at entry)'!Q85,"")),""))</f>
        <v/>
      </c>
      <c r="DQ85" s="18" t="str">
        <f>IF(OR($F85="Equity - Publicly Traded", $F85="Equity - Private"), IF($A85&lt;&gt;"",IF(IFERROR('6. Position (at entry)'!R85,"")="", "Mandatory: Tab 6",IFERROR('6. Position (at entry)'!R85,"")),""), IF($A85&lt;&gt;"",IF(IFERROR('6. Position (at entry)'!R85,"")="", "",IFERROR('6. Position (at entry)'!R85,"")),""))</f>
        <v/>
      </c>
      <c r="DR85" s="18" t="str">
        <f>IF(OR($F85="Equity - Publicly Traded", $F85="Equity - Private"), IF($A85&lt;&gt;"",IF(IFERROR('6. Position (at entry)'!S85,"")="", "Mandatory: Tab 6",IFERROR('6. Position (at entry)'!S85,"")),""), IF($A85&lt;&gt;"",IF(IFERROR('6. Position (at entry)'!S85,"")="", "",IFERROR('6. Position (at entry)'!S85,"")),""))</f>
        <v/>
      </c>
      <c r="DS85" s="17" t="str">
        <f>IF(OR($F85="Equity - Publicly Traded", $F85="Equity - Private"), IF($A85&lt;&gt;"",IF(IFERROR('6. Position (at entry)'!T85,"")="", "Mandatory: Tab 6",IFERROR('6. Position (at entry)'!T85,"")),""), IF($A85&lt;&gt;"",IF(IFERROR('6. Position (at entry)'!T85,"")="", "",IFERROR('6. Position (at entry)'!T85,"")),""))</f>
        <v/>
      </c>
      <c r="DT85" s="16" t="str">
        <f>IF(OR($F85="Equity - Publicly Traded", $F85="Equity - Private"), IF($A85&lt;&gt;"",IF(IFERROR('6. Position (at entry)'!U85,"")="", "Mandatory: Tab 6",IFERROR('6. Position (at entry)'!U85,"")),""), IF($A85&lt;&gt;"",IF(IFERROR('6. Position (at entry)'!U85,"")="", "",IFERROR('6. Position (at entry)'!U85,"")),""))</f>
        <v/>
      </c>
      <c r="DU85" s="16" t="str">
        <f>IF(OR($F85="Equity - Publicly Traded", $F85="Equity - Private"), IF($A85&lt;&gt;"",IF(IFERROR('6. Position (at entry)'!V85,"")="", "",IFERROR('6. Position (at entry)'!V85,"")),""), IF($A85&lt;&gt;"",IF(IFERROR('6. Position (at entry)'!V85,"")="", "",IFERROR('6. Position (at entry)'!V85,"")),""))</f>
        <v/>
      </c>
      <c r="DV85" s="239" t="str">
        <f>IF(OR($F85="Equity - Publicly Traded", $F85="Equity - Private"), IF($A85&lt;&gt;"",IF(IFERROR('6. Position (at entry)'!W85,"")="", "",IFERROR('6. Position (at entry)'!W85,"")),""), IF($A85&lt;&gt;"",IF(IFERROR('6. Position (at entry)'!W85,"")="", "",IFERROR('6. Position (at entry)'!W85,"")),""))</f>
        <v/>
      </c>
      <c r="DW85" s="239" t="str">
        <f>IF(OR($F85="Equity - Publicly Traded", $F85="Equity - Private"), IF($A85&lt;&gt;"",IF(IFERROR('6. Position (at entry)'!X85,"")="", "",IFERROR('6. Position (at entry)'!X85,"")),""), IF($A85&lt;&gt;"",IF(IFERROR('6. Position (at entry)'!X85,"")="", "",IFERROR('6. Position (at entry)'!X85,"")),""))</f>
        <v/>
      </c>
      <c r="DX85" s="239" t="str">
        <f>IF(OR($F85="Equity - Publicly Traded", $F85="Equity - Private"), IF($A85&lt;&gt;"",IF(IFERROR('6. Position (at entry)'!Y85,"")="", "",IFERROR('6. Position (at entry)'!Y85,"")),""), IF($A85&lt;&gt;"",IF(IFERROR('6. Position (at entry)'!Y85,"")="", "",IFERROR('6. Position (at entry)'!Y85,"")),""))</f>
        <v/>
      </c>
      <c r="DY85" s="360" t="str">
        <f>IF($A85&lt;&gt;"",IF(IFERROR('6. Position (at entry)'!Z85,"")="", "",IFERROR('6. Position (at entry)'!Z85,"")),"")</f>
        <v/>
      </c>
      <c r="DZ85" s="76" t="str">
        <f>IF($A85&lt;&gt;"",IF(IFERROR('6. Position (at entry)'!AA85,"")="", "",IFERROR('6. Position (at entry)'!AA85,"")),"")</f>
        <v/>
      </c>
      <c r="EA85" s="76" t="str">
        <f>IF($A85&lt;&gt;"",IF(IFERROR('6. Position (at entry)'!AB85,"")="", "",IFERROR('6. Position (at entry)'!AB85,"")),"")</f>
        <v/>
      </c>
      <c r="EB85" s="78" t="str">
        <f>IF($A85&lt;&gt;"",IF(IFERROR('6. Position (at entry)'!AC85,"")="", "",IFERROR('6. Position (at entry)'!AC85,"")),"")</f>
        <v/>
      </c>
      <c r="EC85" s="78" t="str">
        <f>IF($A85&lt;&gt;"",IF(IFERROR('6. Position (at entry)'!AD85,"")="", "",IFERROR('6. Position (at entry)'!AD85,"")),"")</f>
        <v/>
      </c>
      <c r="ED85" s="226" t="str">
        <f>IF($A85&lt;&gt;"",IF(IFERROR('6. Position (at entry)'!AE85,"")="", "",IFERROR('6. Position (at entry)'!AE85,"")),"")</f>
        <v/>
      </c>
      <c r="EE85" s="80" t="str">
        <f>IF($A85&lt;&gt;"",IF(IFERROR('6. Position (at entry)'!AF85,"")="", "",IFERROR('6. Position (at entry)'!AF85,"")),"")</f>
        <v/>
      </c>
      <c r="EF85" s="80" t="str">
        <f>IF($A85&lt;&gt;"",IF(IFERROR('6. Position (at entry)'!AG85,"")="", "",IFERROR('6. Position (at entry)'!AG85,"")),"")</f>
        <v/>
      </c>
      <c r="EG85" s="80" t="str">
        <f>IF($A85&lt;&gt;"",IF(IFERROR('6. Position (at entry)'!AH85,"")="", "",IFERROR('6. Position (at entry)'!AH85,"")),"")</f>
        <v/>
      </c>
      <c r="EH85" s="360" t="str">
        <f>IF($A85&lt;&gt;"",IF(IFERROR('6. Position (at entry)'!AI85,"")="", "",IFERROR('6. Position (at entry)'!AI85,"")),"")</f>
        <v/>
      </c>
    </row>
    <row r="86" spans="1:138" ht="15" customHeight="1" x14ac:dyDescent="0.2">
      <c r="A86" s="16" t="str">
        <f>IF(ISBLANK('6. Position (at entry)'!A86), "", '6. Position (at entry)'!A86)</f>
        <v/>
      </c>
      <c r="B86" s="347" t="str">
        <f>IF($A86&lt;&gt;"",IF(IFERROR('6. Position (at entry)'!B86,"")="", "Mandatory: Tab 6",IFERROR('6. Position (at entry)'!B86,"")),"")</f>
        <v/>
      </c>
      <c r="C86" s="16" t="str">
        <f>IF($A86&lt;&gt;"",IF(IFERROR(VLOOKUP($A86, '4. Company (at entry)'!$1:$1048576,2,FALSE),"")="","Mandatory: Tab 4",IFERROR(VLOOKUP($A86, '4. Company (at entry)'!$1:$1048576,2,FALSE),"")), "")</f>
        <v/>
      </c>
      <c r="D86" s="16" t="str">
        <f>IF($A86&lt;&gt;"",IF(IFERROR('7. Position (current_at exit)'!D86,"")="", "Mandatory: Tab 7",IFERROR('7. Position (current_at exit)'!D86,"")),"")</f>
        <v/>
      </c>
      <c r="E86" s="16" t="str">
        <f>IF($A86&lt;&gt;"",IF(IFERROR('7. Position (current_at exit)'!E86,"")="", "Mandatory: Tab 7",IFERROR('7. Position (current_at exit)'!E86,"")),"")</f>
        <v/>
      </c>
      <c r="F86" s="16" t="str">
        <f>IF($A86&lt;&gt;"",IF(IFERROR('6. Position (at entry)'!D86,"")="", "Mandatory: Tab 6",IFERROR('6. Position (at entry)'!D86,"")),"")</f>
        <v/>
      </c>
      <c r="G86" s="16" t="str">
        <f>IF($A86&lt;&gt;"",IF(IFERROR('6. Position (at entry)'!E86,"")="", "Mandatory: Tab 6",IFERROR('6. Position (at entry)'!E86,"")),"")</f>
        <v/>
      </c>
      <c r="H86" s="16" t="str">
        <f>IF($A86&lt;&gt;"",IF(IFERROR('6. Position (at entry)'!F86,"")="", "Mandatory: Tab 6",IFERROR('6. Position (at entry)'!F86,"")),"")</f>
        <v/>
      </c>
      <c r="I86" s="16" t="str">
        <f>IF($A86&lt;&gt;"",IF(IFERROR('6. Position (at entry)'!G86,"")="", "Mandatory: Tab 6",IFERROR('6. Position (at entry)'!G86,"")),"")</f>
        <v/>
      </c>
      <c r="J86" s="16" t="str">
        <f>IF($A86&lt;&gt;"",IF(IFERROR('6. Position (at entry)'!H86,"")="", "Mandatory: Tab 6",IFERROR('6. Position (at entry)'!H86,"")),"")</f>
        <v/>
      </c>
      <c r="K86" s="159" t="str">
        <f>IF($A86&lt;&gt;"",IF(IFERROR('6. Position (at entry)'!I86,"")="", "Mandatory: Tab 6",IFERROR('6. Position (at entry)'!I86,"")),"")</f>
        <v/>
      </c>
      <c r="L86" s="16" t="str">
        <f>IF($A86&lt;&gt;"",IF(IFERROR('6. Position (at entry)'!J86,"")="", "Mandatory: Tab 6",IFERROR('6. Position (at entry)'!J86,"")),"")</f>
        <v/>
      </c>
      <c r="M86" s="16" t="str">
        <f>IF($A86&lt;&gt;"",IF(IFERROR('6. Position (at entry)'!K86,"")="", "Mandatory: Tab 6",IFERROR('6. Position (at entry)'!K86,"")),"")</f>
        <v/>
      </c>
      <c r="N86" s="16" t="str">
        <f>IF($A86&lt;&gt;"",IF(IFERROR('6. Position (at entry)'!L86,"")="", "",IFERROR('6. Position (at entry)'!L86,"")),"")</f>
        <v/>
      </c>
      <c r="O86" s="360" t="str">
        <f>IF($A86&lt;&gt;"",IF(IFERROR('6. Position (at entry)'!M86,"")="", "",IFERROR('6. Position (at entry)'!M86,"")),"")</f>
        <v/>
      </c>
      <c r="P86" s="16" t="str">
        <f>IF($A86&lt;&gt;"",IF(IFERROR(VLOOKUP($A86,'5. Company (current_at exit)'!$1:$1048576,3,FALSE),"")="","",IFERROR(VLOOKUP($A86,'5. Company (current_at exit)'!$1:$1048576,3,FALSE),"")), "")</f>
        <v/>
      </c>
      <c r="Q86" s="16" t="str">
        <f>IF($A86&lt;&gt;"",IF(IFERROR(VLOOKUP($A86,'5. Company (current_at exit)'!$1:$1048576,4,FALSE),"")="","",IFERROR(VLOOKUP($A86,'5. Company (current_at exit)'!$1:$1048576,4,FALSE),"")), "")</f>
        <v/>
      </c>
      <c r="R86" s="16" t="str">
        <f>IF($A86&lt;&gt;"",IF(IFERROR(VLOOKUP($A86,'5. Company (current_at exit)'!$1:$1048576,5,FALSE),"")="","",IFERROR(VLOOKUP($A86,'5. Company (current_at exit)'!$1:$1048576,5,FALSE),"")), "")</f>
        <v/>
      </c>
      <c r="S86" s="16" t="str">
        <f>IF($A86&lt;&gt;"",IF(IFERROR(VLOOKUP($A86,'5. Company (current_at exit)'!$1:$1048576,6,FALSE),"")="","",IFERROR(VLOOKUP($A86,'5. Company (current_at exit)'!$1:$1048576,6,FALSE),"")), "")</f>
        <v/>
      </c>
      <c r="T86" s="16" t="str">
        <f>IF($A86&lt;&gt;"",IF(IFERROR(VLOOKUP($A86,'5. Company (current_at exit)'!$1:$1048576,7,FALSE),"")="","Mandatory: Tab 5",IFERROR(VLOOKUP($A86,'5. Company (current_at exit)'!$1:$1048576,7,FALSE),"")), "")</f>
        <v/>
      </c>
      <c r="U86" s="72" t="str">
        <f>IF($A86&lt;&gt;"",IF(IFERROR(VLOOKUP($A86,'5. Company (current_at exit)'!$1:$1048576,8,FALSE),"")="","Mandatory: Tab 5",IFERROR(VLOOKUP($A86,'5. Company (current_at exit)'!$1:$1048576,8,FALSE),"")), "")</f>
        <v/>
      </c>
      <c r="V86" s="16" t="str">
        <f>IF($A86&lt;&gt;"",IF(IFERROR(VLOOKUP($A86,'5. Company (current_at exit)'!$1:$1048576,9,FALSE),"")="","",IFERROR(VLOOKUP($A86,'5. Company (current_at exit)'!$1:$1048576,9,FALSE),"")), "")</f>
        <v/>
      </c>
      <c r="W86" s="16" t="str">
        <f>IF($A86&lt;&gt;"",IF(IFERROR(VLOOKUP($A86,'5. Company (current_at exit)'!$1:$1048576,10,FALSE),"")="","Mandatory: Tab 5",IFERROR(VLOOKUP($A86,'5. Company (current_at exit)'!$1:$1048576,10,FALSE),"")), "")</f>
        <v/>
      </c>
      <c r="X86" s="73" t="str">
        <f>IF($A86&lt;&gt;"",IF(IFERROR(VLOOKUP($A86,'5. Company (current_at exit)'!$1:$1048576,11,FALSE),"")="","Mandatory: Tab 5",IFERROR(VLOOKUP($A86,'5. Company (current_at exit)'!$1:$1048576,11,FALSE),"")), "")</f>
        <v/>
      </c>
      <c r="Y86" s="73" t="str">
        <f>IF($A86&lt;&gt;"",IF(IFERROR(VLOOKUP($A86,'5. Company (current_at exit)'!$1:$1048576,12,FALSE),"")="","",IFERROR(VLOOKUP($A86,'5. Company (current_at exit)'!$1:$1048576,12,FALSE),"")), "")</f>
        <v/>
      </c>
      <c r="Z86" s="73" t="str">
        <f>IF($A86&lt;&gt;"",IF(IFERROR(VLOOKUP($A86,'5. Company (current_at exit)'!$1:$1048576,13,FALSE),"")="","",IFERROR(VLOOKUP($A86,'5. Company (current_at exit)'!$1:$1048576,13,FALSE),"")), "")</f>
        <v/>
      </c>
      <c r="AA86" s="16" t="str">
        <f>IF($A86&lt;&gt;"",IF(IFERROR(VLOOKUP($A86,'5. Company (current_at exit)'!$1:$1048576,14,FALSE),"")="","Mandatory: Tab 5",IFERROR(VLOOKUP($A86,'5. Company (current_at exit)'!$1:$1048576,14,FALSE),"")), "")</f>
        <v/>
      </c>
      <c r="AB86" s="16" t="str">
        <f>IF($A86&lt;&gt;"",IF(IFERROR(VLOOKUP($A86,'5. Company (current_at exit)'!$1:$1048576,15,FALSE),"")="","Mandatory: Tab 5",IFERROR(VLOOKUP($A86,'5. Company (current_at exit)'!$1:$1048576,15,FALSE),"")), "")</f>
        <v/>
      </c>
      <c r="AC86" s="76" t="str">
        <f>IF($A86&lt;&gt;"",IF(IFERROR(VLOOKUP($A86,'5. Company (current_at exit)'!$1:$1048576,16,FALSE),"")="","",IFERROR(VLOOKUP($A86,'5. Company (current_at exit)'!$1:$1048576,16,FALSE),"")), "")</f>
        <v/>
      </c>
      <c r="AD86" s="16" t="str">
        <f>IF($A86&lt;&gt;"",IF(IFERROR(VLOOKUP($A86,'5. Company (current_at exit)'!$1:$1048576,17,FALSE),"")="","",IFERROR(VLOOKUP($A86,'5. Company (current_at exit)'!$1:$1048576,17,FALSE),"")), "")</f>
        <v/>
      </c>
      <c r="AE86" s="401" t="str">
        <f>IF($A86&lt;&gt;"",IF(IFERROR(VLOOKUP($A86,'5. Company (current_at exit)'!$1:$1048576,18,FALSE),"")="","",IFERROR(VLOOKUP($A86,'5. Company (current_at exit)'!$1:$1048576,18,FALSE),"")), "")</f>
        <v/>
      </c>
      <c r="AF86" s="16" t="str">
        <f>IF($A86&lt;&gt;"",IF(IFERROR(VLOOKUP($A86,'5. Company (current_at exit)'!$1:$1048576,19,FALSE),"")="","Mandatory: Tab 5",IFERROR(VLOOKUP($A86,'5. Company (current_at exit)'!$1:$1048576,19,FALSE),"")), "")</f>
        <v/>
      </c>
      <c r="AG86" s="159" t="str">
        <f>IF($AF86="Yes",IF($A86&lt;&gt;"",IF(IFERROR(VLOOKUP($A86,'5. Company (current_at exit)'!$1:$1048576,20,FALSE),"")="","Mandatory: Tab 5",IFERROR(VLOOKUP($A86,'5. Company (current_at exit)'!$1:$1048576,20,FALSE),"")), ""),IF($A86&lt;&gt;"",IF(IFERROR(VLOOKUP($A86,'5. Company (current_at exit)'!$1:$1048576,20,FALSE),"")="","",IFERROR(VLOOKUP($A86,'5. Company (current_at exit)'!$1:$1048576,20,FALSE),"")), ""))</f>
        <v/>
      </c>
      <c r="AH86" s="159" t="str">
        <f>IF($AF86="Yes",IF($A86&lt;&gt;"",IF(IFERROR(VLOOKUP($A86,'5. Company (current_at exit)'!$1:$1048576,21,FALSE),"")="","Mandatory: Tab 5",IFERROR(VLOOKUP($A86,'5. Company (current_at exit)'!$1:$1048576,21,FALSE),"")), ""),IF($A86&lt;&gt;"",IF(IFERROR(VLOOKUP($A86,'5. Company (current_at exit)'!$1:$1048576,21,FALSE),"")="","",IFERROR(VLOOKUP($A86,'5. Company (current_at exit)'!$1:$1048576,21,FALSE),"")), ""))</f>
        <v/>
      </c>
      <c r="AI86" s="69" t="str">
        <f>IF($AF86="Yes",IF($A86&lt;&gt;"",IF(IFERROR(VLOOKUP($A86,'5. Company (current_at exit)'!$1:$1048576,22,FALSE),"")="","Mandatory: Tab 5",IFERROR(VLOOKUP($A86,'5. Company (current_at exit)'!$1:$1048576,22,FALSE),"")), ""),IF($A86&lt;&gt;"",IF(IFERROR(VLOOKUP($A86,'5. Company (current_at exit)'!$1:$1048576,22,FALSE),"")="","",IFERROR(VLOOKUP($A86,'5. Company (current_at exit)'!$1:$1048576,22,FALSE),"")), ""))</f>
        <v/>
      </c>
      <c r="AJ86" s="69" t="str">
        <f>IF($AF86="Yes",IF($A86&lt;&gt;"",IF(IFERROR(VLOOKUP($A86,'5. Company (current_at exit)'!$1:$1048576,23,FALSE),"")="","Mandatory: Tab 5",IFERROR(VLOOKUP($A86,'5. Company (current_at exit)'!$1:$1048576,23,FALSE),"")), ""),IF($A86&lt;&gt;"",IF(IFERROR(VLOOKUP($A86,'5. Company (current_at exit)'!$1:$1048576,23,FALSE),"")="","",IFERROR(VLOOKUP($A86,'5. Company (current_at exit)'!$1:$1048576,23,FALSE),"")), ""))</f>
        <v/>
      </c>
      <c r="AK86" s="159" t="str">
        <f>IF($AF86="Yes",IF($A86&lt;&gt;"",IF(IFERROR(VLOOKUP($A86,'5. Company (current_at exit)'!$1:$1048576,24,FALSE),"")="","",IFERROR(VLOOKUP($A86,'5. Company (current_at exit)'!$1:$1048576,24,FALSE),"")), ""),IF($A86&lt;&gt;"",IF(IFERROR(VLOOKUP($A86,'5. Company (current_at exit)'!$1:$1048576,24,FALSE),"")="","",IFERROR(VLOOKUP($A86,'5. Company (current_at exit)'!$1:$1048576,24,FALSE),"")), ""))</f>
        <v/>
      </c>
      <c r="AL86" s="403" t="str">
        <f>IF($A86&lt;&gt;"",IF(IFERROR(VLOOKUP($A86,'5. Company (current_at exit)'!$1:$1048576,25,FALSE),"")="","",IFERROR(VLOOKUP($A86,'5. Company (current_at exit)'!$1:$1048576,25,FALSE),"")), "")</f>
        <v/>
      </c>
      <c r="AM86" s="17" t="str">
        <f>IF($A86&lt;&gt;"",IF(IFERROR(VLOOKUP($A86,'5. Company (current_at exit)'!$1:$1048576,26,FALSE),"")="","Mandatory: Tab 5",IFERROR(VLOOKUP($A86,'5. Company (current_at exit)'!$1:$1048576,26,FALSE),"")), "")</f>
        <v/>
      </c>
      <c r="AN86" s="17" t="str">
        <f>IF($A86&lt;&gt;"",IF(IFERROR(VLOOKUP($A86,'5. Company (current_at exit)'!$1:$1048576,27,FALSE),"")="","Mandatory: Tab 5",IFERROR(VLOOKUP($A86,'5. Company (current_at exit)'!$1:$1048576,27,FALSE),"")), "")</f>
        <v/>
      </c>
      <c r="AO86" s="17" t="str">
        <f>IF($A86&lt;&gt;"",IF(IFERROR(VLOOKUP($A86,'5. Company (current_at exit)'!$1:$1048576,28,FALSE),"")="","Mandatory: Tab 5",IFERROR(VLOOKUP($A86,'5. Company (current_at exit)'!$1:$1048576,28,FALSE),"")), "")</f>
        <v/>
      </c>
      <c r="AP86" s="17" t="str">
        <f>IF($A86&lt;&gt;"",IF(IFERROR(VLOOKUP($A86,'5. Company (current_at exit)'!$1:$1048576,29,FALSE),"")="","Mandatory: Tab 5",IFERROR(VLOOKUP($A86,'5. Company (current_at exit)'!$1:$1048576,29,FALSE),"")), "")</f>
        <v/>
      </c>
      <c r="AQ86" s="17" t="str">
        <f>IF($A86&lt;&gt;"",IF(IFERROR(VLOOKUP($A86,'5. Company (current_at exit)'!$1:$1048576,30,FALSE),"")="","Mandatory: Tab 5",IFERROR(VLOOKUP($A86,'5. Company (current_at exit)'!$1:$1048576,30,FALSE),"")), "")</f>
        <v/>
      </c>
      <c r="AR86" s="17" t="str">
        <f>IF($A86&lt;&gt;"",IF(IFERROR(VLOOKUP($A86,'5. Company (current_at exit)'!$1:$1048576,31,FALSE),"")="","Mandatory: Tab 5",IFERROR(VLOOKUP($A86,'5. Company (current_at exit)'!$1:$1048576,31,FALSE),"")), "")</f>
        <v/>
      </c>
      <c r="AS86" s="17" t="str">
        <f>IF($A86&lt;&gt;"",IF(IFERROR(VLOOKUP($A86,'5. Company (current_at exit)'!$1:$1048576,32,FALSE),"")="","Mandatory: Tab 5",IFERROR(VLOOKUP($A86,'5. Company (current_at exit)'!$1:$1048576,32,FALSE),"")), "")</f>
        <v/>
      </c>
      <c r="AT86" s="17" t="str">
        <f>IF($A86&lt;&gt;"",IF(IFERROR(VLOOKUP($A86,'5. Company (current_at exit)'!$1:$1048576,33,FALSE),"")="","Mandatory: Tab 5",IFERROR(VLOOKUP($A86,'5. Company (current_at exit)'!$1:$1048576,33,FALSE),"")), "")</f>
        <v/>
      </c>
      <c r="AU86" s="17" t="str">
        <f>IF($A86&lt;&gt;"",IF(IFERROR(VLOOKUP($A86,'5. Company (current_at exit)'!$1:$1048576,34,FALSE),"")="","",IFERROR(VLOOKUP($A86,'5. Company (current_at exit)'!$1:$1048576,34,FALSE),"")), "")</f>
        <v/>
      </c>
      <c r="AV86" s="241" t="str">
        <f>IF($A86&lt;&gt;"",IF(IFERROR(VLOOKUP($A86,'5. Company (current_at exit)'!$1:$1048576,35,FALSE),"")="","",IFERROR(VLOOKUP($A86,'5. Company (current_at exit)'!$1:$1048576,35,FALSE),"")), "")</f>
        <v/>
      </c>
      <c r="AW86" s="17" t="str">
        <f>IF($D86="Fully Exited",IF($A86&lt;&gt;"",IF(IFERROR(VLOOKUP($A86,'5. Company (current_at exit)'!$1:$1048576,36,FALSE),"")="","",IFERROR(VLOOKUP($A86,'5. Company (current_at exit)'!$1:$1048576,36,FALSE),"")), ""),IF($A86&lt;&gt;"",IF(IFERROR(VLOOKUP($A86,'5. Company (current_at exit)'!$1:$1048576,36,FALSE),"")="","",IFERROR(VLOOKUP($A86,'5. Company (current_at exit)'!$1:$1048576,36,FALSE),"")), ""))</f>
        <v/>
      </c>
      <c r="AX86" s="239" t="str">
        <f>IF($A86&lt;&gt;"",IF(IFERROR(VLOOKUP($A86,'5. Company (current_at exit)'!$1:$1048576,37,FALSE),"")="","",IFERROR(VLOOKUP($A86,'5. Company (current_at exit)'!$1:$1048576,37,FALSE),"")), "")</f>
        <v/>
      </c>
      <c r="AY86" s="204" t="str">
        <f>IF($A86&lt;&gt;"",IF(IFERROR(VLOOKUP($A86,'5. Company (current_at exit)'!$1:$1048576,38,FALSE),"")="","",IFERROR(VLOOKUP($A86,'5. Company (current_at exit)'!$1:$1048576,38,FALSE),"")), "")</f>
        <v/>
      </c>
      <c r="AZ86" s="244" t="str">
        <f>IF($A86&lt;&gt;"",IF(IFERROR(VLOOKUP($A86,'5. Company (current_at exit)'!$1:$1048576,39,FALSE),"")="","",IFERROR(VLOOKUP($A86,'5. Company (current_at exit)'!$1:$1048576,39,FALSE),"")), "")</f>
        <v/>
      </c>
      <c r="BA86" s="244" t="str">
        <f>IF($A86&lt;&gt;"",IF(IFERROR(VLOOKUP($A86,'5. Company (current_at exit)'!$1:$1048576,40,FALSE),"")="","",IFERROR(VLOOKUP($A86,'5. Company (current_at exit)'!$1:$1048576,40,FALSE),"")), "")</f>
        <v/>
      </c>
      <c r="BB86" s="244" t="str">
        <f>IF($A86&lt;&gt;"",IF(IFERROR(VLOOKUP($A86,'5. Company (current_at exit)'!$1:$1048576,41,FALSE),"")="","",IFERROR(VLOOKUP($A86,'5. Company (current_at exit)'!$1:$1048576,41,FALSE),"")), "")</f>
        <v/>
      </c>
      <c r="BC86" s="76" t="str">
        <f>IF($A86&lt;&gt;"",IF(IFERROR(VLOOKUP($A86,'5. Company (current_at exit)'!$1:$1048576,42,FALSE),"")="","",IFERROR(VLOOKUP($A86,'5. Company (current_at exit)'!$1:$1048576,42,FALSE),"")), "")</f>
        <v/>
      </c>
      <c r="BD86" s="76" t="str">
        <f>IF($A86&lt;&gt;"",IF(IFERROR(VLOOKUP($A86,'5. Company (current_at exit)'!$1:$1048576,43,FALSE),"")="","",IFERROR(VLOOKUP($A86,'5. Company (current_at exit)'!$1:$1048576,43,FALSE),"")), "")</f>
        <v/>
      </c>
      <c r="BE86" s="239" t="str">
        <f>IF($A86&lt;&gt;"",IF(IFERROR(VLOOKUP($A86,'5. Company (current_at exit)'!$1:$1048576,44,FALSE),"")="","",IFERROR(VLOOKUP($A86,'5. Company (current_at exit)'!$1:$1048576,44,FALSE),"")), "")</f>
        <v/>
      </c>
      <c r="BF86" s="239" t="str">
        <f>IF($A86&lt;&gt;"",IF(IFERROR(VLOOKUP($A86,'5. Company (current_at exit)'!$1:$1048576,45,FALSE),"")="","",IFERROR(VLOOKUP($A86,'5. Company (current_at exit)'!$1:$1048576,45,FALSE),"")), "")</f>
        <v/>
      </c>
      <c r="BG86" s="239" t="str">
        <f>IF($A86&lt;&gt;"",IF(IFERROR(VLOOKUP($A86,'5. Company (current_at exit)'!$1:$1048576,46,FALSE),"")="","",IFERROR(VLOOKUP($A86,'5. Company (current_at exit)'!$1:$1048576,46,FALSE),"")), "")</f>
        <v/>
      </c>
      <c r="BH86" s="239" t="str">
        <f>IF($A86&lt;&gt;"",IF(IFERROR(VLOOKUP($A86,'5. Company (current_at exit)'!$1:$1048576,47,FALSE),"")="","",IFERROR(VLOOKUP($A86,'5. Company (current_at exit)'!$1:$1048576,47,FALSE),"")), "")</f>
        <v/>
      </c>
      <c r="BI86" s="239" t="str">
        <f>IF($A86&lt;&gt;"",IF(IFERROR(VLOOKUP($A86,'5. Company (current_at exit)'!$1:$1048576,48,FALSE),"")="","",IFERROR(VLOOKUP($A86,'5. Company (current_at exit)'!$1:$1048576,48,FALSE),"")), "")</f>
        <v/>
      </c>
      <c r="BJ86" s="360" t="str">
        <f>IF($A86&lt;&gt;"",IF(IFERROR(VLOOKUP($A86,'5. Company (current_at exit)'!$1:$1048576,49,FALSE),"")="","",IFERROR(VLOOKUP($A86,'5. Company (current_at exit)'!$1:$1048576,49,FALSE),"")), "")</f>
        <v/>
      </c>
      <c r="BK86" s="76" t="str">
        <f>IF($A86&lt;&gt;"",IF(IFERROR(VLOOKUP($A86,'5. Company (current_at exit)'!$1:$1048576,50,FALSE),"")="","Mandatory: Tab 5",IFERROR(VLOOKUP($A86,'5. Company (current_at exit)'!$1:$1048576,50,FALSE),"")), "")</f>
        <v/>
      </c>
      <c r="BL86" s="483" t="str">
        <f>IF($A86&lt;&gt;"",IF(IFERROR(VLOOKUP($A86,'5. Company (current_at exit)'!$1:$1048576,51,FALSE),"")="","Mandatory: Tab 5",IFERROR(VLOOKUP($A86,'5. Company (current_at exit)'!$1:$1048576,51,FALSE),"")), "")</f>
        <v/>
      </c>
      <c r="BM86" s="483" t="str">
        <f>IF($A86&lt;&gt;"",IF(IFERROR(VLOOKUP($A86,'5. Company (current_at exit)'!$1:$1048576,52,FALSE),"")="","Mandatory: Tab 5",IFERROR(VLOOKUP($A86,'5. Company (current_at exit)'!$1:$1048576,52,FALSE),"")), "")</f>
        <v/>
      </c>
      <c r="BN86" s="483" t="str">
        <f>IF($A86&lt;&gt;"",IF(IFERROR(VLOOKUP($A86,'5. Company (current_at exit)'!$1:$1048576,53,FALSE),"")="","Mandatory: Tab 5",IFERROR(VLOOKUP($A86,'5. Company (current_at exit)'!$1:$1048576,53,FALSE),"")), "")</f>
        <v/>
      </c>
      <c r="BO86" s="360" t="str">
        <f>IF($A86&lt;&gt;"",IF(IFERROR(VLOOKUP($A86,'5. Company (current_at exit)'!$1:$1048576,54,FALSE),"")="","",IFERROR(VLOOKUP($A86,'5. Company (current_at exit)'!$1:$1048576,54,FALSE),"")), "")</f>
        <v/>
      </c>
      <c r="BP86" s="17" t="str">
        <f>IF($A86&lt;&gt;"",IF(IFERROR(VLOOKUP($A86, '4. Company (at entry)'!$1:$1048576,3,FALSE),"")="","Mandatory: Tab 4",IFERROR(VLOOKUP($A86, '4. Company (at entry)'!$1:$1048576,3,FALSE),"")), "")</f>
        <v/>
      </c>
      <c r="BQ86" s="17" t="str">
        <f>IF($A86&lt;&gt;"",IF(IFERROR(VLOOKUP($A86, '4. Company (at entry)'!$1:$1048576,4,FALSE),"")="","Mandatory: Tab 4",IFERROR(VLOOKUP($A86, '4. Company (at entry)'!$1:$1048576,4,FALSE),"")), "")</f>
        <v/>
      </c>
      <c r="BR86" s="17" t="str">
        <f>IF($A86&lt;&gt;"",IF(IFERROR(VLOOKUP($A86, '4. Company (at entry)'!$1:$1048576,5,FALSE),"")="","Mandatory: Tab 4",IFERROR(VLOOKUP($A86, '4. Company (at entry)'!$1:$1048576,5,FALSE),"")), "")</f>
        <v/>
      </c>
      <c r="BS86" s="17" t="str">
        <f>IF($A86&lt;&gt;"",IF(IFERROR(VLOOKUP($A86, '4. Company (at entry)'!$1:$1048576,6,FALSE),"")="","Mandatory: Tab 4",IFERROR(VLOOKUP($A86, '4. Company (at entry)'!$1:$1048576,6,FALSE),"")), "")</f>
        <v/>
      </c>
      <c r="BT86" s="17" t="str">
        <f>IF($A86&lt;&gt;"",IF(IFERROR(VLOOKUP($A86, '4. Company (at entry)'!$1:$1048576,7,FALSE),"")="","Mandatory: Tab 4",IFERROR(VLOOKUP($A86, '4. Company (at entry)'!$1:$1048576,7,FALSE),"")), "")</f>
        <v/>
      </c>
      <c r="BU86" s="17" t="str">
        <f>IF($A86&lt;&gt;"",IF(IFERROR(VLOOKUP($A86, '4. Company (at entry)'!$1:$1048576,8,FALSE),"")="","Mandatory: Tab 4",IFERROR(VLOOKUP($A86, '4. Company (at entry)'!$1:$1048576,8,FALSE),"")), "")</f>
        <v/>
      </c>
      <c r="BV86" s="17" t="str">
        <f>IF($A86&lt;&gt;"",IF(IFERROR(VLOOKUP($A86, '4. Company (at entry)'!$1:$1048576,9,FALSE),"")="","Mandatory: Tab 4",IFERROR(VLOOKUP($A86, '4. Company (at entry)'!$1:$1048576,9,FALSE),"")), "")</f>
        <v/>
      </c>
      <c r="BW86" s="17" t="str">
        <f>IF($A86&lt;&gt;"",IF(IFERROR(VLOOKUP($A86, '4. Company (at entry)'!$1:$1048576,10,FALSE),"")="","",IFERROR(VLOOKUP($A86, '4. Company (at entry)'!$1:$1048576,10,FALSE),"")), "")</f>
        <v/>
      </c>
      <c r="BX86" s="208" t="str">
        <f>IF($A86&lt;&gt;"",IF(IFERROR(VLOOKUP($A86, '4. Company (at entry)'!$1:$1048576,11,FALSE),"")="","",IFERROR(VLOOKUP($A86, '4. Company (at entry)'!$1:$1048576,11,FALSE),"")), "")</f>
        <v/>
      </c>
      <c r="BY86" s="17" t="str">
        <f>IF($A86&lt;&gt;"",IF(IFERROR(VLOOKUP($A86, '4. Company (at entry)'!$1:$1048576,12,FALSE),"")="","",IFERROR(VLOOKUP($A86, '4. Company (at entry)'!$1:$1048576,12,FALSE),"")), "")</f>
        <v/>
      </c>
      <c r="BZ86" s="360" t="str">
        <f>IF($A86&lt;&gt;"",IF(IFERROR(VLOOKUP($A86, '4. Company (at entry)'!$1:$1048576,13,FALSE),"")="","",IFERROR(VLOOKUP($A86, '4. Company (at entry)'!$1:$1048576,13,FALSE),"")), "")</f>
        <v/>
      </c>
      <c r="CA86" s="17" t="str">
        <f>IF($A86&lt;&gt;"",IF(IFERROR('7. Position (current_at exit)'!F86,"")="", "Mandatory: Tab 7",IFERROR('7. Position (current_at exit)'!F86,"")),"")</f>
        <v/>
      </c>
      <c r="CB86" s="17" t="str">
        <f>IF($D86&lt;&gt;"Pending, Subsequently Closed",IF($A86&lt;&gt;"",IF(IFERROR('7. Position (current_at exit)'!G86,"")="", "Mandatory: Tab 7",IFERROR('7. Position (current_at exit)'!G86,"")),""), IF($A86&lt;&gt;"",IF(IFERROR('7. Position (current_at exit)'!G86,"")="", "",IFERROR('7. Position (current_at exit)'!G86,"")),""))</f>
        <v/>
      </c>
      <c r="CC86" s="17" t="str">
        <f>IF($D86&lt;&gt;"Pending, Subsequently Closed",IF($A86&lt;&gt;"",IF(IFERROR('7. Position (current_at exit)'!H86,"")="", "Mandatory: Tab 7",IFERROR('7. Position (current_at exit)'!H86,"")),""), IF($A86&lt;&gt;"",IF(IFERROR('7. Position (current_at exit)'!H86,"")="", "",IFERROR('7. Position (current_at exit)'!H86,"")),""))</f>
        <v/>
      </c>
      <c r="CD86" s="17" t="str">
        <f>IF($D86&lt;&gt;"Pending, Subsequently Closed",IF($A86&lt;&gt;"",IF(IFERROR('7. Position (current_at exit)'!I86,"")="", "Mandatory: Tab 7",IFERROR('7. Position (current_at exit)'!I86,"")),""), IF($A86&lt;&gt;"",IF(IFERROR('7. Position (current_at exit)'!I86,"")="", "",IFERROR('7. Position (current_at exit)'!I86,"")),""))</f>
        <v/>
      </c>
      <c r="CE86" s="17" t="str">
        <f>IF($D86&lt;&gt;"Pending, Subsequently Closed",IF($A86&lt;&gt;"",IF(IFERROR('7. Position (current_at exit)'!J86,"")="", "Mandatory: Tab 7",IFERROR('7. Position (current_at exit)'!J86,"")),""), IF($A86&lt;&gt;"",IF(IFERROR('7. Position (current_at exit)'!J86,"")="", "",IFERROR('7. Position (current_at exit)'!J86,"")),""))</f>
        <v/>
      </c>
      <c r="CF86" s="208" t="str">
        <f>IF($D86&lt;&gt;"Pending, Subsequently Closed",IF($A86&lt;&gt;"",IF(IFERROR('7. Position (current_at exit)'!K86,"")="", "Mandatory: Tab 7",IFERROR('7. Position (current_at exit)'!K86,"")),""), IF($A86&lt;&gt;"",IF(IFERROR('7. Position (current_at exit)'!K86,"")="", "",IFERROR('7. Position (current_at exit)'!K86,"")),""))</f>
        <v/>
      </c>
      <c r="CG86" s="186" t="str">
        <f>IF($D86&lt;&gt;"Pending, Subsequently Closed",IF($A86&lt;&gt;"",IF(IFERROR('7. Position (current_at exit)'!L86,"")="", "Mandatory: Tab 7",IFERROR('7. Position (current_at exit)'!L86,"")),""), IF($A86&lt;&gt;"",IF(IFERROR('7. Position (current_at exit)'!L86,"")="", "",IFERROR('7. Position (current_at exit)'!L86,"")),""))</f>
        <v/>
      </c>
      <c r="CH86" s="186" t="str">
        <f>IF($D86&lt;&gt;"Pending, Subsequently Closed",IF($A86&lt;&gt;"",IF(IFERROR('7. Position (current_at exit)'!M86,"")="", "Mandatory: Tab 7",IFERROR('7. Position (current_at exit)'!M86,"")),""), IF($A86&lt;&gt;"",IF(IFERROR('7. Position (current_at exit)'!M86,"")="", "",IFERROR('7. Position (current_at exit)'!M86,"")),""))</f>
        <v/>
      </c>
      <c r="CI86" s="186" t="str">
        <f>IF($D86&lt;&gt;"Pending, Subsequently Closed",IF($A86&lt;&gt;"",IF(IFERROR('7. Position (current_at exit)'!N86,"")="", "Mandatory: Tab 7",IFERROR('7. Position (current_at exit)'!N86,"")),""), IF($A86&lt;&gt;"",IF(IFERROR('7. Position (current_at exit)'!N86,"")="", "",IFERROR('7. Position (current_at exit)'!N86,"")),""))</f>
        <v/>
      </c>
      <c r="CJ86" s="408" t="str">
        <f>IF($D86&lt;&gt;"Pending, Subsequently Closed",IF($A86&lt;&gt;"",IF(IFERROR('7. Position (current_at exit)'!O86,"")="", "Mandatory: Tab 7",IFERROR('7. Position (current_at exit)'!O86,"")),""), IF($A86&lt;&gt;"",IF(IFERROR('7. Position (current_at exit)'!O86,"")="", "",IFERROR('7. Position (current_at exit)'!O86,"")),""))</f>
        <v/>
      </c>
      <c r="CK86" s="408" t="str">
        <f>IF($D86&lt;&gt;"Pending, Subsequently Closed",IF($A86&lt;&gt;"",IF(IFERROR('7. Position (current_at exit)'!P86,"")="", "Mandatory: Tab 7",IFERROR('7. Position (current_at exit)'!P86,"")),""), IF($A86&lt;&gt;"",IF(IFERROR('7. Position (current_at exit)'!P86,"")="", "",IFERROR('7. Position (current_at exit)'!P86,"")),""))</f>
        <v/>
      </c>
      <c r="CL86" s="360" t="str">
        <f>IF($A86&lt;&gt;"",IF(IFERROR('7. Position (current_at exit)'!Q86,"")="", "",IFERROR('7. Position (current_at exit)'!Q86,"")),"")</f>
        <v/>
      </c>
      <c r="CM86" s="18" t="str">
        <f>IF($F86&lt;&gt;"Debt",IF($A86&lt;&gt;"",IF(IFERROR('7. Position (current_at exit)'!R86,"")="", "Mandatory: Tab 7",IFERROR('7. Position (current_at exit)'!R86,"")),""), IF($A86&lt;&gt;"",IF(IFERROR('7. Position (current_at exit)'!R86,"")="", "",IFERROR('7. Position (current_at exit)'!R86,"")),""))</f>
        <v/>
      </c>
      <c r="CN86" s="18" t="str">
        <f>IF($F86&lt;&gt;"Debt",IF($A86&lt;&gt;"",IF(IFERROR('7. Position (current_at exit)'!S86,"")="", "Mandatory: Tab 7",IFERROR('7. Position (current_at exit)'!S86,"")),""), IF($A86&lt;&gt;"",IF(IFERROR('7. Position (current_at exit)'!S86,"")="", "",IFERROR('7. Position (current_at exit)'!S86,"")),""))</f>
        <v/>
      </c>
      <c r="CO86" s="17" t="str">
        <f>IF($F86&lt;&gt;"Debt",IF($A86&lt;&gt;"",IF(IFERROR('7. Position (current_at exit)'!T86,"")="", "Mandatory: Tab 7",IFERROR('7. Position (current_at exit)'!T86,"")),""), IF($A86&lt;&gt;"",IF(IFERROR('7. Position (current_at exit)'!T86,"")="", "",IFERROR('7. Position (current_at exit)'!T86,"")),""))</f>
        <v/>
      </c>
      <c r="CP86" s="17" t="str">
        <f>IF($A86&lt;&gt;"",IF(IFERROR('7. Position (current_at exit)'!U86,"")="", "Mandatory: Tab 7",IFERROR('7. Position (current_at exit)'!U86,"")),"")</f>
        <v/>
      </c>
      <c r="CQ86" s="17" t="str">
        <f>IF($F86&lt;&gt;"Debt",IF($A86&lt;&gt;"",IF(IFERROR('7. Position (current_at exit)'!V86,"")="", "Mandatory: Tab 7",IFERROR('7. Position (current_at exit)'!V86,"")),""), IF($A86&lt;&gt;"",IF(IFERROR('7. Position (current_at exit)'!V86,"")="", "",IFERROR('7. Position (current_at exit)'!V86,"")),""))</f>
        <v/>
      </c>
      <c r="CR86" s="16" t="str">
        <f>IF($F86&lt;&gt;"Debt",IF($A86&lt;&gt;"",IF(IFERROR('7. Position (current_at exit)'!W86,"")="", "",IFERROR('7. Position (current_at exit)'!W86,"")),""), IF($A86&lt;&gt;"",IF(IFERROR('7. Position (current_at exit)'!W86,"")="", "",IFERROR('7. Position (current_at exit)'!W86,"")),""))</f>
        <v/>
      </c>
      <c r="CS86" s="80" t="str">
        <f>IF($A86&lt;&gt;"",IF(IFERROR('7. Position (current_at exit)'!X86,"")="", "",IFERROR('7. Position (current_at exit)'!X86,"")),"")</f>
        <v/>
      </c>
      <c r="CT86" s="360" t="str">
        <f>IF($A86&lt;&gt;"",IF(IFERROR('7. Position (current_at exit)'!Y86,"")="", "",IFERROR('7. Position (current_at exit)'!Y86,"")),"")</f>
        <v/>
      </c>
      <c r="CU86" s="159" t="str">
        <f>IF(OR($D86="Fully Exited, No Escrow", $D86="Fully Exited, Escrow Pending", $D86="Fully Exited, Subsequently Closed"), IF($A86&lt;&gt;"",IF(IFERROR('7. Position (current_at exit)'!Z86,"")="", "Mandatory: Tab 7",IFERROR('7. Position (current_at exit)'!Z86,"")),""), IF($A86&lt;&gt;"",IF(IFERROR('7. Position (current_at exit)'!Z86,"")="", "",IFERROR('7. Position (current_at exit)'!Z86,"")),""))</f>
        <v/>
      </c>
      <c r="CV86" s="159" t="str">
        <f>IF(OR($D86="Fully Exited, No Escrow", $D86="Fully Exited, Escrow Pending", $D86="Fully Exited, Subsequently Closed"), IF($A86&lt;&gt;"",IF(IFERROR('7. Position (current_at exit)'!AA86,"")="", "Mandatory: Tab 7",IFERROR('7. Position (current_at exit)'!AA86,"")),""), IF($A86&lt;&gt;"",IF(IFERROR('7. Position (current_at exit)'!AA86,"")="", "",IFERROR('7. Position (current_at exit)'!AA86,"")),""))</f>
        <v/>
      </c>
      <c r="CW86" s="16" t="str">
        <f>IF($D86="Fully Exited",IF($A86&lt;&gt;"",IF(IFERROR('7. Position (current_at exit)'!AB86,"")="", "",IFERROR('7. Position (current_at exit)'!AB86,"")),""), IF($A86&lt;&gt;"",IF(IFERROR('7. Position (current_at exit)'!AB86,"")="", "",IFERROR('7. Position (current_at exit)'!AB86,"")),""))</f>
        <v/>
      </c>
      <c r="CX86" s="360" t="str">
        <f>IF($A86&lt;&gt;"",IF(IFERROR('7. Position (current_at exit)'!AC86,"")="", "",IFERROR('7. Position (current_at exit)'!AC86,"")),"")</f>
        <v/>
      </c>
      <c r="CY86" s="16" t="str">
        <f>IF($D86&lt;&gt;"Pending, Subsequently Closed",IF($A86&lt;&gt;"",IF(IFERROR('7. Position (current_at exit)'!AD86,"")="", "Mandatory: Tab 7",IFERROR('7. Position (current_at exit)'!AD86,"")),""), IF($A86&lt;&gt;"",IF(IFERROR('7. Position (current_at exit)'!AD86,"")="", "",IFERROR('7. Position (current_at exit)'!AD86,"")),""))</f>
        <v/>
      </c>
      <c r="CZ86" s="187" t="str">
        <f>IF($A86&lt;&gt;"",IF(IFERROR('7. Position (current_at exit)'!AE86,"")="", "",IFERROR('7. Position (current_at exit)'!AE86,"")),"")</f>
        <v/>
      </c>
      <c r="DA86" s="76" t="str">
        <f>IF($A86&lt;&gt;"",IF(IFERROR('7. Position (current_at exit)'!AF86,"")="", "",IFERROR('7. Position (current_at exit)'!AF86,"")),"")</f>
        <v/>
      </c>
      <c r="DB86" s="239" t="str">
        <f>IF($A86&lt;&gt;"",IF(IFERROR('7. Position (current_at exit)'!AG86,"")="", "",IFERROR('7. Position (current_at exit)'!AG86,"")),"")</f>
        <v/>
      </c>
      <c r="DC86" s="165" t="str">
        <f>IF($A86&lt;&gt;"",IF(IFERROR('7. Position (current_at exit)'!AH86,"")="", "",IFERROR('7. Position (current_at exit)'!AH86,"")),"")</f>
        <v/>
      </c>
      <c r="DD86" s="165" t="str">
        <f>IF($A86&lt;&gt;"",IF(IFERROR('7. Position (current_at exit)'!AI86,"")="", "",IFERROR('7. Position (current_at exit)'!AI86,"")),"")</f>
        <v/>
      </c>
      <c r="DE86" s="360" t="str">
        <f>IF($A86&lt;&gt;"",IF(IFERROR('7. Position (current_at exit)'!AJ86,"")="", "",IFERROR('7. Position (current_at exit)'!AJ86,"")),"")</f>
        <v/>
      </c>
      <c r="DF86" s="16" t="str">
        <f>IF($A86&lt;&gt;"",IF(IFERROR('7. Position (current_at exit)'!AK86,"")="", "",IFERROR('7. Position (current_at exit)'!AK86,"")),"")</f>
        <v/>
      </c>
      <c r="DG86" s="187" t="str">
        <f>IF($A86&lt;&gt;"",IF(IFERROR('7. Position (current_at exit)'!AL86,"")="", "",IFERROR('7. Position (current_at exit)'!AL86,"")),"")</f>
        <v/>
      </c>
      <c r="DH86" s="76" t="str">
        <f>IF($A86&lt;&gt;"",IF(IFERROR('7. Position (current_at exit)'!AM86,"")="", "",IFERROR('7. Position (current_at exit)'!AM86,"")),"")</f>
        <v/>
      </c>
      <c r="DI86" s="239" t="str">
        <f>IF($A86&lt;&gt;"",IF(IFERROR('7. Position (current_at exit)'!AN86,"")="", "",IFERROR('7. Position (current_at exit)'!AN86,"")),"")</f>
        <v/>
      </c>
      <c r="DJ86" s="165" t="str">
        <f>IF($A86&lt;&gt;"",IF(IFERROR('7. Position (current_at exit)'!AO86,"")="", "",IFERROR('7. Position (current_at exit)'!AO86,"")),"")</f>
        <v/>
      </c>
      <c r="DK86" s="165" t="str">
        <f>IF($A86&lt;&gt;"",IF(IFERROR('7. Position (current_at exit)'!AP86,"")="", "",IFERROR('7. Position (current_at exit)'!AP86,"")),"")</f>
        <v/>
      </c>
      <c r="DL86" s="360" t="str">
        <f>IF($A86&lt;&gt;"",IF(IFERROR('7. Position (current_at exit)'!AQ86,"")="", "",IFERROR('7. Position (current_at exit)'!AQ86,"")),"")</f>
        <v/>
      </c>
      <c r="DM86" s="17" t="str">
        <f>IF(OR($F86="Equity - Publicly Traded", $F86="Equity - Private"), IF($A86&lt;&gt;"",IF(IFERROR('6. Position (at entry)'!N86,"")="", "Mandatory: Tab 6",IFERROR('6. Position (at entry)'!N86,"")),""), IF($A86&lt;&gt;"",IF(IFERROR('6. Position (at entry)'!N86,"")="", "",IFERROR('6. Position (at entry)'!N86,"")),""))</f>
        <v/>
      </c>
      <c r="DN86" s="17" t="str">
        <f>IF(OR($F86="Equity - Publicly Traded", $F86="Equity - Private"), IF($A86&lt;&gt;"",IF(IFERROR('6. Position (at entry)'!O86,"")="", "Mandatory: Tab 6",IFERROR('6. Position (at entry)'!O86,"")),""), IF($A86&lt;&gt;"",IF(IFERROR('6. Position (at entry)'!O86,"")="", "",IFERROR('6. Position (at entry)'!O86,"")),""))</f>
        <v/>
      </c>
      <c r="DO86" s="17" t="str">
        <f>IF(OR($F86="Equity - Publicly Traded", $F86="Equity - Private"), IF($A86&lt;&gt;"",IF(IFERROR('6. Position (at entry)'!P86,"")="", "Mandatory: Tab 6",IFERROR('6. Position (at entry)'!P86,"")),""), IF($A86&lt;&gt;"",IF(IFERROR('6. Position (at entry)'!P86,"")="", "",IFERROR('6. Position (at entry)'!P86,"")),""))</f>
        <v/>
      </c>
      <c r="DP86" s="17" t="str">
        <f>IF(OR($F86="Equity - Publicly Traded", $F86="Equity - Private"), IF($A86&lt;&gt;"",IF(IFERROR('6. Position (at entry)'!Q86,"")="", "Mandatory: Tab 6",IFERROR('6. Position (at entry)'!Q86,"")),""), IF($A86&lt;&gt;"",IF(IFERROR('6. Position (at entry)'!Q86,"")="", "",IFERROR('6. Position (at entry)'!Q86,"")),""))</f>
        <v/>
      </c>
      <c r="DQ86" s="18" t="str">
        <f>IF(OR($F86="Equity - Publicly Traded", $F86="Equity - Private"), IF($A86&lt;&gt;"",IF(IFERROR('6. Position (at entry)'!R86,"")="", "Mandatory: Tab 6",IFERROR('6. Position (at entry)'!R86,"")),""), IF($A86&lt;&gt;"",IF(IFERROR('6. Position (at entry)'!R86,"")="", "",IFERROR('6. Position (at entry)'!R86,"")),""))</f>
        <v/>
      </c>
      <c r="DR86" s="18" t="str">
        <f>IF(OR($F86="Equity - Publicly Traded", $F86="Equity - Private"), IF($A86&lt;&gt;"",IF(IFERROR('6. Position (at entry)'!S86,"")="", "Mandatory: Tab 6",IFERROR('6. Position (at entry)'!S86,"")),""), IF($A86&lt;&gt;"",IF(IFERROR('6. Position (at entry)'!S86,"")="", "",IFERROR('6. Position (at entry)'!S86,"")),""))</f>
        <v/>
      </c>
      <c r="DS86" s="17" t="str">
        <f>IF(OR($F86="Equity - Publicly Traded", $F86="Equity - Private"), IF($A86&lt;&gt;"",IF(IFERROR('6. Position (at entry)'!T86,"")="", "Mandatory: Tab 6",IFERROR('6. Position (at entry)'!T86,"")),""), IF($A86&lt;&gt;"",IF(IFERROR('6. Position (at entry)'!T86,"")="", "",IFERROR('6. Position (at entry)'!T86,"")),""))</f>
        <v/>
      </c>
      <c r="DT86" s="16" t="str">
        <f>IF(OR($F86="Equity - Publicly Traded", $F86="Equity - Private"), IF($A86&lt;&gt;"",IF(IFERROR('6. Position (at entry)'!U86,"")="", "Mandatory: Tab 6",IFERROR('6. Position (at entry)'!U86,"")),""), IF($A86&lt;&gt;"",IF(IFERROR('6. Position (at entry)'!U86,"")="", "",IFERROR('6. Position (at entry)'!U86,"")),""))</f>
        <v/>
      </c>
      <c r="DU86" s="16" t="str">
        <f>IF(OR($F86="Equity - Publicly Traded", $F86="Equity - Private"), IF($A86&lt;&gt;"",IF(IFERROR('6. Position (at entry)'!V86,"")="", "",IFERROR('6. Position (at entry)'!V86,"")),""), IF($A86&lt;&gt;"",IF(IFERROR('6. Position (at entry)'!V86,"")="", "",IFERROR('6. Position (at entry)'!V86,"")),""))</f>
        <v/>
      </c>
      <c r="DV86" s="239" t="str">
        <f>IF(OR($F86="Equity - Publicly Traded", $F86="Equity - Private"), IF($A86&lt;&gt;"",IF(IFERROR('6. Position (at entry)'!W86,"")="", "",IFERROR('6. Position (at entry)'!W86,"")),""), IF($A86&lt;&gt;"",IF(IFERROR('6. Position (at entry)'!W86,"")="", "",IFERROR('6. Position (at entry)'!W86,"")),""))</f>
        <v/>
      </c>
      <c r="DW86" s="239" t="str">
        <f>IF(OR($F86="Equity - Publicly Traded", $F86="Equity - Private"), IF($A86&lt;&gt;"",IF(IFERROR('6. Position (at entry)'!X86,"")="", "",IFERROR('6. Position (at entry)'!X86,"")),""), IF($A86&lt;&gt;"",IF(IFERROR('6. Position (at entry)'!X86,"")="", "",IFERROR('6. Position (at entry)'!X86,"")),""))</f>
        <v/>
      </c>
      <c r="DX86" s="239" t="str">
        <f>IF(OR($F86="Equity - Publicly Traded", $F86="Equity - Private"), IF($A86&lt;&gt;"",IF(IFERROR('6. Position (at entry)'!Y86,"")="", "",IFERROR('6. Position (at entry)'!Y86,"")),""), IF($A86&lt;&gt;"",IF(IFERROR('6. Position (at entry)'!Y86,"")="", "",IFERROR('6. Position (at entry)'!Y86,"")),""))</f>
        <v/>
      </c>
      <c r="DY86" s="360" t="str">
        <f>IF($A86&lt;&gt;"",IF(IFERROR('6. Position (at entry)'!Z86,"")="", "",IFERROR('6. Position (at entry)'!Z86,"")),"")</f>
        <v/>
      </c>
      <c r="DZ86" s="76" t="str">
        <f>IF($A86&lt;&gt;"",IF(IFERROR('6. Position (at entry)'!AA86,"")="", "",IFERROR('6. Position (at entry)'!AA86,"")),"")</f>
        <v/>
      </c>
      <c r="EA86" s="76" t="str">
        <f>IF($A86&lt;&gt;"",IF(IFERROR('6. Position (at entry)'!AB86,"")="", "",IFERROR('6. Position (at entry)'!AB86,"")),"")</f>
        <v/>
      </c>
      <c r="EB86" s="78" t="str">
        <f>IF($A86&lt;&gt;"",IF(IFERROR('6. Position (at entry)'!AC86,"")="", "",IFERROR('6. Position (at entry)'!AC86,"")),"")</f>
        <v/>
      </c>
      <c r="EC86" s="78" t="str">
        <f>IF($A86&lt;&gt;"",IF(IFERROR('6. Position (at entry)'!AD86,"")="", "",IFERROR('6. Position (at entry)'!AD86,"")),"")</f>
        <v/>
      </c>
      <c r="ED86" s="226" t="str">
        <f>IF($A86&lt;&gt;"",IF(IFERROR('6. Position (at entry)'!AE86,"")="", "",IFERROR('6. Position (at entry)'!AE86,"")),"")</f>
        <v/>
      </c>
      <c r="EE86" s="80" t="str">
        <f>IF($A86&lt;&gt;"",IF(IFERROR('6. Position (at entry)'!AF86,"")="", "",IFERROR('6. Position (at entry)'!AF86,"")),"")</f>
        <v/>
      </c>
      <c r="EF86" s="80" t="str">
        <f>IF($A86&lt;&gt;"",IF(IFERROR('6. Position (at entry)'!AG86,"")="", "",IFERROR('6. Position (at entry)'!AG86,"")),"")</f>
        <v/>
      </c>
      <c r="EG86" s="80" t="str">
        <f>IF($A86&lt;&gt;"",IF(IFERROR('6. Position (at entry)'!AH86,"")="", "",IFERROR('6. Position (at entry)'!AH86,"")),"")</f>
        <v/>
      </c>
      <c r="EH86" s="360" t="str">
        <f>IF($A86&lt;&gt;"",IF(IFERROR('6. Position (at entry)'!AI86,"")="", "",IFERROR('6. Position (at entry)'!AI86,"")),"")</f>
        <v/>
      </c>
    </row>
    <row r="87" spans="1:138" ht="15" customHeight="1" x14ac:dyDescent="0.2">
      <c r="A87" s="16" t="str">
        <f>IF(ISBLANK('6. Position (at entry)'!A87), "", '6. Position (at entry)'!A87)</f>
        <v/>
      </c>
      <c r="B87" s="347" t="str">
        <f>IF($A87&lt;&gt;"",IF(IFERROR('6. Position (at entry)'!B87,"")="", "Mandatory: Tab 6",IFERROR('6. Position (at entry)'!B87,"")),"")</f>
        <v/>
      </c>
      <c r="C87" s="16" t="str">
        <f>IF($A87&lt;&gt;"",IF(IFERROR(VLOOKUP($A87, '4. Company (at entry)'!$1:$1048576,2,FALSE),"")="","Mandatory: Tab 4",IFERROR(VLOOKUP($A87, '4. Company (at entry)'!$1:$1048576,2,FALSE),"")), "")</f>
        <v/>
      </c>
      <c r="D87" s="16" t="str">
        <f>IF($A87&lt;&gt;"",IF(IFERROR('7. Position (current_at exit)'!D87,"")="", "Mandatory: Tab 7",IFERROR('7. Position (current_at exit)'!D87,"")),"")</f>
        <v/>
      </c>
      <c r="E87" s="16" t="str">
        <f>IF($A87&lt;&gt;"",IF(IFERROR('7. Position (current_at exit)'!E87,"")="", "Mandatory: Tab 7",IFERROR('7. Position (current_at exit)'!E87,"")),"")</f>
        <v/>
      </c>
      <c r="F87" s="16" t="str">
        <f>IF($A87&lt;&gt;"",IF(IFERROR('6. Position (at entry)'!D87,"")="", "Mandatory: Tab 6",IFERROR('6. Position (at entry)'!D87,"")),"")</f>
        <v/>
      </c>
      <c r="G87" s="16" t="str">
        <f>IF($A87&lt;&gt;"",IF(IFERROR('6. Position (at entry)'!E87,"")="", "Mandatory: Tab 6",IFERROR('6. Position (at entry)'!E87,"")),"")</f>
        <v/>
      </c>
      <c r="H87" s="16" t="str">
        <f>IF($A87&lt;&gt;"",IF(IFERROR('6. Position (at entry)'!F87,"")="", "Mandatory: Tab 6",IFERROR('6. Position (at entry)'!F87,"")),"")</f>
        <v/>
      </c>
      <c r="I87" s="16" t="str">
        <f>IF($A87&lt;&gt;"",IF(IFERROR('6. Position (at entry)'!G87,"")="", "Mandatory: Tab 6",IFERROR('6. Position (at entry)'!G87,"")),"")</f>
        <v/>
      </c>
      <c r="J87" s="16" t="str">
        <f>IF($A87&lt;&gt;"",IF(IFERROR('6. Position (at entry)'!H87,"")="", "Mandatory: Tab 6",IFERROR('6. Position (at entry)'!H87,"")),"")</f>
        <v/>
      </c>
      <c r="K87" s="159" t="str">
        <f>IF($A87&lt;&gt;"",IF(IFERROR('6. Position (at entry)'!I87,"")="", "Mandatory: Tab 6",IFERROR('6. Position (at entry)'!I87,"")),"")</f>
        <v/>
      </c>
      <c r="L87" s="16" t="str">
        <f>IF($A87&lt;&gt;"",IF(IFERROR('6. Position (at entry)'!J87,"")="", "Mandatory: Tab 6",IFERROR('6. Position (at entry)'!J87,"")),"")</f>
        <v/>
      </c>
      <c r="M87" s="16" t="str">
        <f>IF($A87&lt;&gt;"",IF(IFERROR('6. Position (at entry)'!K87,"")="", "Mandatory: Tab 6",IFERROR('6. Position (at entry)'!K87,"")),"")</f>
        <v/>
      </c>
      <c r="N87" s="16" t="str">
        <f>IF($A87&lt;&gt;"",IF(IFERROR('6. Position (at entry)'!L87,"")="", "",IFERROR('6. Position (at entry)'!L87,"")),"")</f>
        <v/>
      </c>
      <c r="O87" s="360" t="str">
        <f>IF($A87&lt;&gt;"",IF(IFERROR('6. Position (at entry)'!M87,"")="", "",IFERROR('6. Position (at entry)'!M87,"")),"")</f>
        <v/>
      </c>
      <c r="P87" s="16" t="str">
        <f>IF($A87&lt;&gt;"",IF(IFERROR(VLOOKUP($A87,'5. Company (current_at exit)'!$1:$1048576,3,FALSE),"")="","",IFERROR(VLOOKUP($A87,'5. Company (current_at exit)'!$1:$1048576,3,FALSE),"")), "")</f>
        <v/>
      </c>
      <c r="Q87" s="16" t="str">
        <f>IF($A87&lt;&gt;"",IF(IFERROR(VLOOKUP($A87,'5. Company (current_at exit)'!$1:$1048576,4,FALSE),"")="","",IFERROR(VLOOKUP($A87,'5. Company (current_at exit)'!$1:$1048576,4,FALSE),"")), "")</f>
        <v/>
      </c>
      <c r="R87" s="16" t="str">
        <f>IF($A87&lt;&gt;"",IF(IFERROR(VLOOKUP($A87,'5. Company (current_at exit)'!$1:$1048576,5,FALSE),"")="","",IFERROR(VLOOKUP($A87,'5. Company (current_at exit)'!$1:$1048576,5,FALSE),"")), "")</f>
        <v/>
      </c>
      <c r="S87" s="16" t="str">
        <f>IF($A87&lt;&gt;"",IF(IFERROR(VLOOKUP($A87,'5. Company (current_at exit)'!$1:$1048576,6,FALSE),"")="","",IFERROR(VLOOKUP($A87,'5. Company (current_at exit)'!$1:$1048576,6,FALSE),"")), "")</f>
        <v/>
      </c>
      <c r="T87" s="16" t="str">
        <f>IF($A87&lt;&gt;"",IF(IFERROR(VLOOKUP($A87,'5. Company (current_at exit)'!$1:$1048576,7,FALSE),"")="","Mandatory: Tab 5",IFERROR(VLOOKUP($A87,'5. Company (current_at exit)'!$1:$1048576,7,FALSE),"")), "")</f>
        <v/>
      </c>
      <c r="U87" s="72" t="str">
        <f>IF($A87&lt;&gt;"",IF(IFERROR(VLOOKUP($A87,'5. Company (current_at exit)'!$1:$1048576,8,FALSE),"")="","Mandatory: Tab 5",IFERROR(VLOOKUP($A87,'5. Company (current_at exit)'!$1:$1048576,8,FALSE),"")), "")</f>
        <v/>
      </c>
      <c r="V87" s="16" t="str">
        <f>IF($A87&lt;&gt;"",IF(IFERROR(VLOOKUP($A87,'5. Company (current_at exit)'!$1:$1048576,9,FALSE),"")="","",IFERROR(VLOOKUP($A87,'5. Company (current_at exit)'!$1:$1048576,9,FALSE),"")), "")</f>
        <v/>
      </c>
      <c r="W87" s="16" t="str">
        <f>IF($A87&lt;&gt;"",IF(IFERROR(VLOOKUP($A87,'5. Company (current_at exit)'!$1:$1048576,10,FALSE),"")="","Mandatory: Tab 5",IFERROR(VLOOKUP($A87,'5. Company (current_at exit)'!$1:$1048576,10,FALSE),"")), "")</f>
        <v/>
      </c>
      <c r="X87" s="73" t="str">
        <f>IF($A87&lt;&gt;"",IF(IFERROR(VLOOKUP($A87,'5. Company (current_at exit)'!$1:$1048576,11,FALSE),"")="","Mandatory: Tab 5",IFERROR(VLOOKUP($A87,'5. Company (current_at exit)'!$1:$1048576,11,FALSE),"")), "")</f>
        <v/>
      </c>
      <c r="Y87" s="73" t="str">
        <f>IF($A87&lt;&gt;"",IF(IFERROR(VLOOKUP($A87,'5. Company (current_at exit)'!$1:$1048576,12,FALSE),"")="","",IFERROR(VLOOKUP($A87,'5. Company (current_at exit)'!$1:$1048576,12,FALSE),"")), "")</f>
        <v/>
      </c>
      <c r="Z87" s="73" t="str">
        <f>IF($A87&lt;&gt;"",IF(IFERROR(VLOOKUP($A87,'5. Company (current_at exit)'!$1:$1048576,13,FALSE),"")="","",IFERROR(VLOOKUP($A87,'5. Company (current_at exit)'!$1:$1048576,13,FALSE),"")), "")</f>
        <v/>
      </c>
      <c r="AA87" s="16" t="str">
        <f>IF($A87&lt;&gt;"",IF(IFERROR(VLOOKUP($A87,'5. Company (current_at exit)'!$1:$1048576,14,FALSE),"")="","Mandatory: Tab 5",IFERROR(VLOOKUP($A87,'5. Company (current_at exit)'!$1:$1048576,14,FALSE),"")), "")</f>
        <v/>
      </c>
      <c r="AB87" s="16" t="str">
        <f>IF($A87&lt;&gt;"",IF(IFERROR(VLOOKUP($A87,'5. Company (current_at exit)'!$1:$1048576,15,FALSE),"")="","Mandatory: Tab 5",IFERROR(VLOOKUP($A87,'5. Company (current_at exit)'!$1:$1048576,15,FALSE),"")), "")</f>
        <v/>
      </c>
      <c r="AC87" s="76" t="str">
        <f>IF($A87&lt;&gt;"",IF(IFERROR(VLOOKUP($A87,'5. Company (current_at exit)'!$1:$1048576,16,FALSE),"")="","",IFERROR(VLOOKUP($A87,'5. Company (current_at exit)'!$1:$1048576,16,FALSE),"")), "")</f>
        <v/>
      </c>
      <c r="AD87" s="16" t="str">
        <f>IF($A87&lt;&gt;"",IF(IFERROR(VLOOKUP($A87,'5. Company (current_at exit)'!$1:$1048576,17,FALSE),"")="","",IFERROR(VLOOKUP($A87,'5. Company (current_at exit)'!$1:$1048576,17,FALSE),"")), "")</f>
        <v/>
      </c>
      <c r="AE87" s="401" t="str">
        <f>IF($A87&lt;&gt;"",IF(IFERROR(VLOOKUP($A87,'5. Company (current_at exit)'!$1:$1048576,18,FALSE),"")="","",IFERROR(VLOOKUP($A87,'5. Company (current_at exit)'!$1:$1048576,18,FALSE),"")), "")</f>
        <v/>
      </c>
      <c r="AF87" s="16" t="str">
        <f>IF($A87&lt;&gt;"",IF(IFERROR(VLOOKUP($A87,'5. Company (current_at exit)'!$1:$1048576,19,FALSE),"")="","Mandatory: Tab 5",IFERROR(VLOOKUP($A87,'5. Company (current_at exit)'!$1:$1048576,19,FALSE),"")), "")</f>
        <v/>
      </c>
      <c r="AG87" s="159" t="str">
        <f>IF($AF87="Yes",IF($A87&lt;&gt;"",IF(IFERROR(VLOOKUP($A87,'5. Company (current_at exit)'!$1:$1048576,20,FALSE),"")="","Mandatory: Tab 5",IFERROR(VLOOKUP($A87,'5. Company (current_at exit)'!$1:$1048576,20,FALSE),"")), ""),IF($A87&lt;&gt;"",IF(IFERROR(VLOOKUP($A87,'5. Company (current_at exit)'!$1:$1048576,20,FALSE),"")="","",IFERROR(VLOOKUP($A87,'5. Company (current_at exit)'!$1:$1048576,20,FALSE),"")), ""))</f>
        <v/>
      </c>
      <c r="AH87" s="159" t="str">
        <f>IF($AF87="Yes",IF($A87&lt;&gt;"",IF(IFERROR(VLOOKUP($A87,'5. Company (current_at exit)'!$1:$1048576,21,FALSE),"")="","Mandatory: Tab 5",IFERROR(VLOOKUP($A87,'5. Company (current_at exit)'!$1:$1048576,21,FALSE),"")), ""),IF($A87&lt;&gt;"",IF(IFERROR(VLOOKUP($A87,'5. Company (current_at exit)'!$1:$1048576,21,FALSE),"")="","",IFERROR(VLOOKUP($A87,'5. Company (current_at exit)'!$1:$1048576,21,FALSE),"")), ""))</f>
        <v/>
      </c>
      <c r="AI87" s="69" t="str">
        <f>IF($AF87="Yes",IF($A87&lt;&gt;"",IF(IFERROR(VLOOKUP($A87,'5. Company (current_at exit)'!$1:$1048576,22,FALSE),"")="","Mandatory: Tab 5",IFERROR(VLOOKUP($A87,'5. Company (current_at exit)'!$1:$1048576,22,FALSE),"")), ""),IF($A87&lt;&gt;"",IF(IFERROR(VLOOKUP($A87,'5. Company (current_at exit)'!$1:$1048576,22,FALSE),"")="","",IFERROR(VLOOKUP($A87,'5. Company (current_at exit)'!$1:$1048576,22,FALSE),"")), ""))</f>
        <v/>
      </c>
      <c r="AJ87" s="69" t="str">
        <f>IF($AF87="Yes",IF($A87&lt;&gt;"",IF(IFERROR(VLOOKUP($A87,'5. Company (current_at exit)'!$1:$1048576,23,FALSE),"")="","Mandatory: Tab 5",IFERROR(VLOOKUP($A87,'5. Company (current_at exit)'!$1:$1048576,23,FALSE),"")), ""),IF($A87&lt;&gt;"",IF(IFERROR(VLOOKUP($A87,'5. Company (current_at exit)'!$1:$1048576,23,FALSE),"")="","",IFERROR(VLOOKUP($A87,'5. Company (current_at exit)'!$1:$1048576,23,FALSE),"")), ""))</f>
        <v/>
      </c>
      <c r="AK87" s="159" t="str">
        <f>IF($AF87="Yes",IF($A87&lt;&gt;"",IF(IFERROR(VLOOKUP($A87,'5. Company (current_at exit)'!$1:$1048576,24,FALSE),"")="","",IFERROR(VLOOKUP($A87,'5. Company (current_at exit)'!$1:$1048576,24,FALSE),"")), ""),IF($A87&lt;&gt;"",IF(IFERROR(VLOOKUP($A87,'5. Company (current_at exit)'!$1:$1048576,24,FALSE),"")="","",IFERROR(VLOOKUP($A87,'5. Company (current_at exit)'!$1:$1048576,24,FALSE),"")), ""))</f>
        <v/>
      </c>
      <c r="AL87" s="403" t="str">
        <f>IF($A87&lt;&gt;"",IF(IFERROR(VLOOKUP($A87,'5. Company (current_at exit)'!$1:$1048576,25,FALSE),"")="","",IFERROR(VLOOKUP($A87,'5. Company (current_at exit)'!$1:$1048576,25,FALSE),"")), "")</f>
        <v/>
      </c>
      <c r="AM87" s="17" t="str">
        <f>IF($A87&lt;&gt;"",IF(IFERROR(VLOOKUP($A87,'5. Company (current_at exit)'!$1:$1048576,26,FALSE),"")="","Mandatory: Tab 5",IFERROR(VLOOKUP($A87,'5. Company (current_at exit)'!$1:$1048576,26,FALSE),"")), "")</f>
        <v/>
      </c>
      <c r="AN87" s="17" t="str">
        <f>IF($A87&lt;&gt;"",IF(IFERROR(VLOOKUP($A87,'5. Company (current_at exit)'!$1:$1048576,27,FALSE),"")="","Mandatory: Tab 5",IFERROR(VLOOKUP($A87,'5. Company (current_at exit)'!$1:$1048576,27,FALSE),"")), "")</f>
        <v/>
      </c>
      <c r="AO87" s="17" t="str">
        <f>IF($A87&lt;&gt;"",IF(IFERROR(VLOOKUP($A87,'5. Company (current_at exit)'!$1:$1048576,28,FALSE),"")="","Mandatory: Tab 5",IFERROR(VLOOKUP($A87,'5. Company (current_at exit)'!$1:$1048576,28,FALSE),"")), "")</f>
        <v/>
      </c>
      <c r="AP87" s="17" t="str">
        <f>IF($A87&lt;&gt;"",IF(IFERROR(VLOOKUP($A87,'5. Company (current_at exit)'!$1:$1048576,29,FALSE),"")="","Mandatory: Tab 5",IFERROR(VLOOKUP($A87,'5. Company (current_at exit)'!$1:$1048576,29,FALSE),"")), "")</f>
        <v/>
      </c>
      <c r="AQ87" s="17" t="str">
        <f>IF($A87&lt;&gt;"",IF(IFERROR(VLOOKUP($A87,'5. Company (current_at exit)'!$1:$1048576,30,FALSE),"")="","Mandatory: Tab 5",IFERROR(VLOOKUP($A87,'5. Company (current_at exit)'!$1:$1048576,30,FALSE),"")), "")</f>
        <v/>
      </c>
      <c r="AR87" s="17" t="str">
        <f>IF($A87&lt;&gt;"",IF(IFERROR(VLOOKUP($A87,'5. Company (current_at exit)'!$1:$1048576,31,FALSE),"")="","Mandatory: Tab 5",IFERROR(VLOOKUP($A87,'5. Company (current_at exit)'!$1:$1048576,31,FALSE),"")), "")</f>
        <v/>
      </c>
      <c r="AS87" s="17" t="str">
        <f>IF($A87&lt;&gt;"",IF(IFERROR(VLOOKUP($A87,'5. Company (current_at exit)'!$1:$1048576,32,FALSE),"")="","Mandatory: Tab 5",IFERROR(VLOOKUP($A87,'5. Company (current_at exit)'!$1:$1048576,32,FALSE),"")), "")</f>
        <v/>
      </c>
      <c r="AT87" s="17" t="str">
        <f>IF($A87&lt;&gt;"",IF(IFERROR(VLOOKUP($A87,'5. Company (current_at exit)'!$1:$1048576,33,FALSE),"")="","Mandatory: Tab 5",IFERROR(VLOOKUP($A87,'5. Company (current_at exit)'!$1:$1048576,33,FALSE),"")), "")</f>
        <v/>
      </c>
      <c r="AU87" s="17" t="str">
        <f>IF($A87&lt;&gt;"",IF(IFERROR(VLOOKUP($A87,'5. Company (current_at exit)'!$1:$1048576,34,FALSE),"")="","",IFERROR(VLOOKUP($A87,'5. Company (current_at exit)'!$1:$1048576,34,FALSE),"")), "")</f>
        <v/>
      </c>
      <c r="AV87" s="241" t="str">
        <f>IF($A87&lt;&gt;"",IF(IFERROR(VLOOKUP($A87,'5. Company (current_at exit)'!$1:$1048576,35,FALSE),"")="","",IFERROR(VLOOKUP($A87,'5. Company (current_at exit)'!$1:$1048576,35,FALSE),"")), "")</f>
        <v/>
      </c>
      <c r="AW87" s="17" t="str">
        <f>IF($D87="Fully Exited",IF($A87&lt;&gt;"",IF(IFERROR(VLOOKUP($A87,'5. Company (current_at exit)'!$1:$1048576,36,FALSE),"")="","",IFERROR(VLOOKUP($A87,'5. Company (current_at exit)'!$1:$1048576,36,FALSE),"")), ""),IF($A87&lt;&gt;"",IF(IFERROR(VLOOKUP($A87,'5. Company (current_at exit)'!$1:$1048576,36,FALSE),"")="","",IFERROR(VLOOKUP($A87,'5. Company (current_at exit)'!$1:$1048576,36,FALSE),"")), ""))</f>
        <v/>
      </c>
      <c r="AX87" s="239" t="str">
        <f>IF($A87&lt;&gt;"",IF(IFERROR(VLOOKUP($A87,'5. Company (current_at exit)'!$1:$1048576,37,FALSE),"")="","",IFERROR(VLOOKUP($A87,'5. Company (current_at exit)'!$1:$1048576,37,FALSE),"")), "")</f>
        <v/>
      </c>
      <c r="AY87" s="204" t="str">
        <f>IF($A87&lt;&gt;"",IF(IFERROR(VLOOKUP($A87,'5. Company (current_at exit)'!$1:$1048576,38,FALSE),"")="","",IFERROR(VLOOKUP($A87,'5. Company (current_at exit)'!$1:$1048576,38,FALSE),"")), "")</f>
        <v/>
      </c>
      <c r="AZ87" s="244" t="str">
        <f>IF($A87&lt;&gt;"",IF(IFERROR(VLOOKUP($A87,'5. Company (current_at exit)'!$1:$1048576,39,FALSE),"")="","",IFERROR(VLOOKUP($A87,'5. Company (current_at exit)'!$1:$1048576,39,FALSE),"")), "")</f>
        <v/>
      </c>
      <c r="BA87" s="244" t="str">
        <f>IF($A87&lt;&gt;"",IF(IFERROR(VLOOKUP($A87,'5. Company (current_at exit)'!$1:$1048576,40,FALSE),"")="","",IFERROR(VLOOKUP($A87,'5. Company (current_at exit)'!$1:$1048576,40,FALSE),"")), "")</f>
        <v/>
      </c>
      <c r="BB87" s="244" t="str">
        <f>IF($A87&lt;&gt;"",IF(IFERROR(VLOOKUP($A87,'5. Company (current_at exit)'!$1:$1048576,41,FALSE),"")="","",IFERROR(VLOOKUP($A87,'5. Company (current_at exit)'!$1:$1048576,41,FALSE),"")), "")</f>
        <v/>
      </c>
      <c r="BC87" s="76" t="str">
        <f>IF($A87&lt;&gt;"",IF(IFERROR(VLOOKUP($A87,'5. Company (current_at exit)'!$1:$1048576,42,FALSE),"")="","",IFERROR(VLOOKUP($A87,'5. Company (current_at exit)'!$1:$1048576,42,FALSE),"")), "")</f>
        <v/>
      </c>
      <c r="BD87" s="76" t="str">
        <f>IF($A87&lt;&gt;"",IF(IFERROR(VLOOKUP($A87,'5. Company (current_at exit)'!$1:$1048576,43,FALSE),"")="","",IFERROR(VLOOKUP($A87,'5. Company (current_at exit)'!$1:$1048576,43,FALSE),"")), "")</f>
        <v/>
      </c>
      <c r="BE87" s="239" t="str">
        <f>IF($A87&lt;&gt;"",IF(IFERROR(VLOOKUP($A87,'5. Company (current_at exit)'!$1:$1048576,44,FALSE),"")="","",IFERROR(VLOOKUP($A87,'5. Company (current_at exit)'!$1:$1048576,44,FALSE),"")), "")</f>
        <v/>
      </c>
      <c r="BF87" s="239" t="str">
        <f>IF($A87&lt;&gt;"",IF(IFERROR(VLOOKUP($A87,'5. Company (current_at exit)'!$1:$1048576,45,FALSE),"")="","",IFERROR(VLOOKUP($A87,'5. Company (current_at exit)'!$1:$1048576,45,FALSE),"")), "")</f>
        <v/>
      </c>
      <c r="BG87" s="239" t="str">
        <f>IF($A87&lt;&gt;"",IF(IFERROR(VLOOKUP($A87,'5. Company (current_at exit)'!$1:$1048576,46,FALSE),"")="","",IFERROR(VLOOKUP($A87,'5. Company (current_at exit)'!$1:$1048576,46,FALSE),"")), "")</f>
        <v/>
      </c>
      <c r="BH87" s="239" t="str">
        <f>IF($A87&lt;&gt;"",IF(IFERROR(VLOOKUP($A87,'5. Company (current_at exit)'!$1:$1048576,47,FALSE),"")="","",IFERROR(VLOOKUP($A87,'5. Company (current_at exit)'!$1:$1048576,47,FALSE),"")), "")</f>
        <v/>
      </c>
      <c r="BI87" s="239" t="str">
        <f>IF($A87&lt;&gt;"",IF(IFERROR(VLOOKUP($A87,'5. Company (current_at exit)'!$1:$1048576,48,FALSE),"")="","",IFERROR(VLOOKUP($A87,'5. Company (current_at exit)'!$1:$1048576,48,FALSE),"")), "")</f>
        <v/>
      </c>
      <c r="BJ87" s="360" t="str">
        <f>IF($A87&lt;&gt;"",IF(IFERROR(VLOOKUP($A87,'5. Company (current_at exit)'!$1:$1048576,49,FALSE),"")="","",IFERROR(VLOOKUP($A87,'5. Company (current_at exit)'!$1:$1048576,49,FALSE),"")), "")</f>
        <v/>
      </c>
      <c r="BK87" s="76" t="str">
        <f>IF($A87&lt;&gt;"",IF(IFERROR(VLOOKUP($A87,'5. Company (current_at exit)'!$1:$1048576,50,FALSE),"")="","Mandatory: Tab 5",IFERROR(VLOOKUP($A87,'5. Company (current_at exit)'!$1:$1048576,50,FALSE),"")), "")</f>
        <v/>
      </c>
      <c r="BL87" s="483" t="str">
        <f>IF($A87&lt;&gt;"",IF(IFERROR(VLOOKUP($A87,'5. Company (current_at exit)'!$1:$1048576,51,FALSE),"")="","Mandatory: Tab 5",IFERROR(VLOOKUP($A87,'5. Company (current_at exit)'!$1:$1048576,51,FALSE),"")), "")</f>
        <v/>
      </c>
      <c r="BM87" s="483" t="str">
        <f>IF($A87&lt;&gt;"",IF(IFERROR(VLOOKUP($A87,'5. Company (current_at exit)'!$1:$1048576,52,FALSE),"")="","Mandatory: Tab 5",IFERROR(VLOOKUP($A87,'5. Company (current_at exit)'!$1:$1048576,52,FALSE),"")), "")</f>
        <v/>
      </c>
      <c r="BN87" s="483" t="str">
        <f>IF($A87&lt;&gt;"",IF(IFERROR(VLOOKUP($A87,'5. Company (current_at exit)'!$1:$1048576,53,FALSE),"")="","Mandatory: Tab 5",IFERROR(VLOOKUP($A87,'5. Company (current_at exit)'!$1:$1048576,53,FALSE),"")), "")</f>
        <v/>
      </c>
      <c r="BO87" s="360" t="str">
        <f>IF($A87&lt;&gt;"",IF(IFERROR(VLOOKUP($A87,'5. Company (current_at exit)'!$1:$1048576,54,FALSE),"")="","",IFERROR(VLOOKUP($A87,'5. Company (current_at exit)'!$1:$1048576,54,FALSE),"")), "")</f>
        <v/>
      </c>
      <c r="BP87" s="17" t="str">
        <f>IF($A87&lt;&gt;"",IF(IFERROR(VLOOKUP($A87, '4. Company (at entry)'!$1:$1048576,3,FALSE),"")="","Mandatory: Tab 4",IFERROR(VLOOKUP($A87, '4. Company (at entry)'!$1:$1048576,3,FALSE),"")), "")</f>
        <v/>
      </c>
      <c r="BQ87" s="17" t="str">
        <f>IF($A87&lt;&gt;"",IF(IFERROR(VLOOKUP($A87, '4. Company (at entry)'!$1:$1048576,4,FALSE),"")="","Mandatory: Tab 4",IFERROR(VLOOKUP($A87, '4. Company (at entry)'!$1:$1048576,4,FALSE),"")), "")</f>
        <v/>
      </c>
      <c r="BR87" s="17" t="str">
        <f>IF($A87&lt;&gt;"",IF(IFERROR(VLOOKUP($A87, '4. Company (at entry)'!$1:$1048576,5,FALSE),"")="","Mandatory: Tab 4",IFERROR(VLOOKUP($A87, '4. Company (at entry)'!$1:$1048576,5,FALSE),"")), "")</f>
        <v/>
      </c>
      <c r="BS87" s="17" t="str">
        <f>IF($A87&lt;&gt;"",IF(IFERROR(VLOOKUP($A87, '4. Company (at entry)'!$1:$1048576,6,FALSE),"")="","Mandatory: Tab 4",IFERROR(VLOOKUP($A87, '4. Company (at entry)'!$1:$1048576,6,FALSE),"")), "")</f>
        <v/>
      </c>
      <c r="BT87" s="17" t="str">
        <f>IF($A87&lt;&gt;"",IF(IFERROR(VLOOKUP($A87, '4. Company (at entry)'!$1:$1048576,7,FALSE),"")="","Mandatory: Tab 4",IFERROR(VLOOKUP($A87, '4. Company (at entry)'!$1:$1048576,7,FALSE),"")), "")</f>
        <v/>
      </c>
      <c r="BU87" s="17" t="str">
        <f>IF($A87&lt;&gt;"",IF(IFERROR(VLOOKUP($A87, '4. Company (at entry)'!$1:$1048576,8,FALSE),"")="","Mandatory: Tab 4",IFERROR(VLOOKUP($A87, '4. Company (at entry)'!$1:$1048576,8,FALSE),"")), "")</f>
        <v/>
      </c>
      <c r="BV87" s="17" t="str">
        <f>IF($A87&lt;&gt;"",IF(IFERROR(VLOOKUP($A87, '4. Company (at entry)'!$1:$1048576,9,FALSE),"")="","Mandatory: Tab 4",IFERROR(VLOOKUP($A87, '4. Company (at entry)'!$1:$1048576,9,FALSE),"")), "")</f>
        <v/>
      </c>
      <c r="BW87" s="17" t="str">
        <f>IF($A87&lt;&gt;"",IF(IFERROR(VLOOKUP($A87, '4. Company (at entry)'!$1:$1048576,10,FALSE),"")="","",IFERROR(VLOOKUP($A87, '4. Company (at entry)'!$1:$1048576,10,FALSE),"")), "")</f>
        <v/>
      </c>
      <c r="BX87" s="208" t="str">
        <f>IF($A87&lt;&gt;"",IF(IFERROR(VLOOKUP($A87, '4. Company (at entry)'!$1:$1048576,11,FALSE),"")="","",IFERROR(VLOOKUP($A87, '4. Company (at entry)'!$1:$1048576,11,FALSE),"")), "")</f>
        <v/>
      </c>
      <c r="BY87" s="17" t="str">
        <f>IF($A87&lt;&gt;"",IF(IFERROR(VLOOKUP($A87, '4. Company (at entry)'!$1:$1048576,12,FALSE),"")="","",IFERROR(VLOOKUP($A87, '4. Company (at entry)'!$1:$1048576,12,FALSE),"")), "")</f>
        <v/>
      </c>
      <c r="BZ87" s="360" t="str">
        <f>IF($A87&lt;&gt;"",IF(IFERROR(VLOOKUP($A87, '4. Company (at entry)'!$1:$1048576,13,FALSE),"")="","",IFERROR(VLOOKUP($A87, '4. Company (at entry)'!$1:$1048576,13,FALSE),"")), "")</f>
        <v/>
      </c>
      <c r="CA87" s="17" t="str">
        <f>IF($A87&lt;&gt;"",IF(IFERROR('7. Position (current_at exit)'!F87,"")="", "Mandatory: Tab 7",IFERROR('7. Position (current_at exit)'!F87,"")),"")</f>
        <v/>
      </c>
      <c r="CB87" s="17" t="str">
        <f>IF($D87&lt;&gt;"Pending, Subsequently Closed",IF($A87&lt;&gt;"",IF(IFERROR('7. Position (current_at exit)'!G87,"")="", "Mandatory: Tab 7",IFERROR('7. Position (current_at exit)'!G87,"")),""), IF($A87&lt;&gt;"",IF(IFERROR('7. Position (current_at exit)'!G87,"")="", "",IFERROR('7. Position (current_at exit)'!G87,"")),""))</f>
        <v/>
      </c>
      <c r="CC87" s="17" t="str">
        <f>IF($D87&lt;&gt;"Pending, Subsequently Closed",IF($A87&lt;&gt;"",IF(IFERROR('7. Position (current_at exit)'!H87,"")="", "Mandatory: Tab 7",IFERROR('7. Position (current_at exit)'!H87,"")),""), IF($A87&lt;&gt;"",IF(IFERROR('7. Position (current_at exit)'!H87,"")="", "",IFERROR('7. Position (current_at exit)'!H87,"")),""))</f>
        <v/>
      </c>
      <c r="CD87" s="17" t="str">
        <f>IF($D87&lt;&gt;"Pending, Subsequently Closed",IF($A87&lt;&gt;"",IF(IFERROR('7. Position (current_at exit)'!I87,"")="", "Mandatory: Tab 7",IFERROR('7. Position (current_at exit)'!I87,"")),""), IF($A87&lt;&gt;"",IF(IFERROR('7. Position (current_at exit)'!I87,"")="", "",IFERROR('7. Position (current_at exit)'!I87,"")),""))</f>
        <v/>
      </c>
      <c r="CE87" s="17" t="str">
        <f>IF($D87&lt;&gt;"Pending, Subsequently Closed",IF($A87&lt;&gt;"",IF(IFERROR('7. Position (current_at exit)'!J87,"")="", "Mandatory: Tab 7",IFERROR('7. Position (current_at exit)'!J87,"")),""), IF($A87&lt;&gt;"",IF(IFERROR('7. Position (current_at exit)'!J87,"")="", "",IFERROR('7. Position (current_at exit)'!J87,"")),""))</f>
        <v/>
      </c>
      <c r="CF87" s="208" t="str">
        <f>IF($D87&lt;&gt;"Pending, Subsequently Closed",IF($A87&lt;&gt;"",IF(IFERROR('7. Position (current_at exit)'!K87,"")="", "Mandatory: Tab 7",IFERROR('7. Position (current_at exit)'!K87,"")),""), IF($A87&lt;&gt;"",IF(IFERROR('7. Position (current_at exit)'!K87,"")="", "",IFERROR('7. Position (current_at exit)'!K87,"")),""))</f>
        <v/>
      </c>
      <c r="CG87" s="186" t="str">
        <f>IF($D87&lt;&gt;"Pending, Subsequently Closed",IF($A87&lt;&gt;"",IF(IFERROR('7. Position (current_at exit)'!L87,"")="", "Mandatory: Tab 7",IFERROR('7. Position (current_at exit)'!L87,"")),""), IF($A87&lt;&gt;"",IF(IFERROR('7. Position (current_at exit)'!L87,"")="", "",IFERROR('7. Position (current_at exit)'!L87,"")),""))</f>
        <v/>
      </c>
      <c r="CH87" s="186" t="str">
        <f>IF($D87&lt;&gt;"Pending, Subsequently Closed",IF($A87&lt;&gt;"",IF(IFERROR('7. Position (current_at exit)'!M87,"")="", "Mandatory: Tab 7",IFERROR('7. Position (current_at exit)'!M87,"")),""), IF($A87&lt;&gt;"",IF(IFERROR('7. Position (current_at exit)'!M87,"")="", "",IFERROR('7. Position (current_at exit)'!M87,"")),""))</f>
        <v/>
      </c>
      <c r="CI87" s="186" t="str">
        <f>IF($D87&lt;&gt;"Pending, Subsequently Closed",IF($A87&lt;&gt;"",IF(IFERROR('7. Position (current_at exit)'!N87,"")="", "Mandatory: Tab 7",IFERROR('7. Position (current_at exit)'!N87,"")),""), IF($A87&lt;&gt;"",IF(IFERROR('7. Position (current_at exit)'!N87,"")="", "",IFERROR('7. Position (current_at exit)'!N87,"")),""))</f>
        <v/>
      </c>
      <c r="CJ87" s="408" t="str">
        <f>IF($D87&lt;&gt;"Pending, Subsequently Closed",IF($A87&lt;&gt;"",IF(IFERROR('7. Position (current_at exit)'!O87,"")="", "Mandatory: Tab 7",IFERROR('7. Position (current_at exit)'!O87,"")),""), IF($A87&lt;&gt;"",IF(IFERROR('7. Position (current_at exit)'!O87,"")="", "",IFERROR('7. Position (current_at exit)'!O87,"")),""))</f>
        <v/>
      </c>
      <c r="CK87" s="408" t="str">
        <f>IF($D87&lt;&gt;"Pending, Subsequently Closed",IF($A87&lt;&gt;"",IF(IFERROR('7. Position (current_at exit)'!P87,"")="", "Mandatory: Tab 7",IFERROR('7. Position (current_at exit)'!P87,"")),""), IF($A87&lt;&gt;"",IF(IFERROR('7. Position (current_at exit)'!P87,"")="", "",IFERROR('7. Position (current_at exit)'!P87,"")),""))</f>
        <v/>
      </c>
      <c r="CL87" s="360" t="str">
        <f>IF($A87&lt;&gt;"",IF(IFERROR('7. Position (current_at exit)'!Q87,"")="", "",IFERROR('7. Position (current_at exit)'!Q87,"")),"")</f>
        <v/>
      </c>
      <c r="CM87" s="18" t="str">
        <f>IF($F87&lt;&gt;"Debt",IF($A87&lt;&gt;"",IF(IFERROR('7. Position (current_at exit)'!R87,"")="", "Mandatory: Tab 7",IFERROR('7. Position (current_at exit)'!R87,"")),""), IF($A87&lt;&gt;"",IF(IFERROR('7. Position (current_at exit)'!R87,"")="", "",IFERROR('7. Position (current_at exit)'!R87,"")),""))</f>
        <v/>
      </c>
      <c r="CN87" s="18" t="str">
        <f>IF($F87&lt;&gt;"Debt",IF($A87&lt;&gt;"",IF(IFERROR('7. Position (current_at exit)'!S87,"")="", "Mandatory: Tab 7",IFERROR('7. Position (current_at exit)'!S87,"")),""), IF($A87&lt;&gt;"",IF(IFERROR('7. Position (current_at exit)'!S87,"")="", "",IFERROR('7. Position (current_at exit)'!S87,"")),""))</f>
        <v/>
      </c>
      <c r="CO87" s="17" t="str">
        <f>IF($F87&lt;&gt;"Debt",IF($A87&lt;&gt;"",IF(IFERROR('7. Position (current_at exit)'!T87,"")="", "Mandatory: Tab 7",IFERROR('7. Position (current_at exit)'!T87,"")),""), IF($A87&lt;&gt;"",IF(IFERROR('7. Position (current_at exit)'!T87,"")="", "",IFERROR('7. Position (current_at exit)'!T87,"")),""))</f>
        <v/>
      </c>
      <c r="CP87" s="17" t="str">
        <f>IF($A87&lt;&gt;"",IF(IFERROR('7. Position (current_at exit)'!U87,"")="", "Mandatory: Tab 7",IFERROR('7. Position (current_at exit)'!U87,"")),"")</f>
        <v/>
      </c>
      <c r="CQ87" s="17" t="str">
        <f>IF($F87&lt;&gt;"Debt",IF($A87&lt;&gt;"",IF(IFERROR('7. Position (current_at exit)'!V87,"")="", "Mandatory: Tab 7",IFERROR('7. Position (current_at exit)'!V87,"")),""), IF($A87&lt;&gt;"",IF(IFERROR('7. Position (current_at exit)'!V87,"")="", "",IFERROR('7. Position (current_at exit)'!V87,"")),""))</f>
        <v/>
      </c>
      <c r="CR87" s="16" t="str">
        <f>IF($F87&lt;&gt;"Debt",IF($A87&lt;&gt;"",IF(IFERROR('7. Position (current_at exit)'!W87,"")="", "",IFERROR('7. Position (current_at exit)'!W87,"")),""), IF($A87&lt;&gt;"",IF(IFERROR('7. Position (current_at exit)'!W87,"")="", "",IFERROR('7. Position (current_at exit)'!W87,"")),""))</f>
        <v/>
      </c>
      <c r="CS87" s="80" t="str">
        <f>IF($A87&lt;&gt;"",IF(IFERROR('7. Position (current_at exit)'!X87,"")="", "",IFERROR('7. Position (current_at exit)'!X87,"")),"")</f>
        <v/>
      </c>
      <c r="CT87" s="360" t="str">
        <f>IF($A87&lt;&gt;"",IF(IFERROR('7. Position (current_at exit)'!Y87,"")="", "",IFERROR('7. Position (current_at exit)'!Y87,"")),"")</f>
        <v/>
      </c>
      <c r="CU87" s="159" t="str">
        <f>IF(OR($D87="Fully Exited, No Escrow", $D87="Fully Exited, Escrow Pending", $D87="Fully Exited, Subsequently Closed"), IF($A87&lt;&gt;"",IF(IFERROR('7. Position (current_at exit)'!Z87,"")="", "Mandatory: Tab 7",IFERROR('7. Position (current_at exit)'!Z87,"")),""), IF($A87&lt;&gt;"",IF(IFERROR('7. Position (current_at exit)'!Z87,"")="", "",IFERROR('7. Position (current_at exit)'!Z87,"")),""))</f>
        <v/>
      </c>
      <c r="CV87" s="159" t="str">
        <f>IF(OR($D87="Fully Exited, No Escrow", $D87="Fully Exited, Escrow Pending", $D87="Fully Exited, Subsequently Closed"), IF($A87&lt;&gt;"",IF(IFERROR('7. Position (current_at exit)'!AA87,"")="", "Mandatory: Tab 7",IFERROR('7. Position (current_at exit)'!AA87,"")),""), IF($A87&lt;&gt;"",IF(IFERROR('7. Position (current_at exit)'!AA87,"")="", "",IFERROR('7. Position (current_at exit)'!AA87,"")),""))</f>
        <v/>
      </c>
      <c r="CW87" s="16" t="str">
        <f>IF($D87="Fully Exited",IF($A87&lt;&gt;"",IF(IFERROR('7. Position (current_at exit)'!AB87,"")="", "",IFERROR('7. Position (current_at exit)'!AB87,"")),""), IF($A87&lt;&gt;"",IF(IFERROR('7. Position (current_at exit)'!AB87,"")="", "",IFERROR('7. Position (current_at exit)'!AB87,"")),""))</f>
        <v/>
      </c>
      <c r="CX87" s="360" t="str">
        <f>IF($A87&lt;&gt;"",IF(IFERROR('7. Position (current_at exit)'!AC87,"")="", "",IFERROR('7. Position (current_at exit)'!AC87,"")),"")</f>
        <v/>
      </c>
      <c r="CY87" s="16" t="str">
        <f>IF($D87&lt;&gt;"Pending, Subsequently Closed",IF($A87&lt;&gt;"",IF(IFERROR('7. Position (current_at exit)'!AD87,"")="", "Mandatory: Tab 7",IFERROR('7. Position (current_at exit)'!AD87,"")),""), IF($A87&lt;&gt;"",IF(IFERROR('7. Position (current_at exit)'!AD87,"")="", "",IFERROR('7. Position (current_at exit)'!AD87,"")),""))</f>
        <v/>
      </c>
      <c r="CZ87" s="187" t="str">
        <f>IF($A87&lt;&gt;"",IF(IFERROR('7. Position (current_at exit)'!AE87,"")="", "",IFERROR('7. Position (current_at exit)'!AE87,"")),"")</f>
        <v/>
      </c>
      <c r="DA87" s="76" t="str">
        <f>IF($A87&lt;&gt;"",IF(IFERROR('7. Position (current_at exit)'!AF87,"")="", "",IFERROR('7. Position (current_at exit)'!AF87,"")),"")</f>
        <v/>
      </c>
      <c r="DB87" s="239" t="str">
        <f>IF($A87&lt;&gt;"",IF(IFERROR('7. Position (current_at exit)'!AG87,"")="", "",IFERROR('7. Position (current_at exit)'!AG87,"")),"")</f>
        <v/>
      </c>
      <c r="DC87" s="165" t="str">
        <f>IF($A87&lt;&gt;"",IF(IFERROR('7. Position (current_at exit)'!AH87,"")="", "",IFERROR('7. Position (current_at exit)'!AH87,"")),"")</f>
        <v/>
      </c>
      <c r="DD87" s="165" t="str">
        <f>IF($A87&lt;&gt;"",IF(IFERROR('7. Position (current_at exit)'!AI87,"")="", "",IFERROR('7. Position (current_at exit)'!AI87,"")),"")</f>
        <v/>
      </c>
      <c r="DE87" s="360" t="str">
        <f>IF($A87&lt;&gt;"",IF(IFERROR('7. Position (current_at exit)'!AJ87,"")="", "",IFERROR('7. Position (current_at exit)'!AJ87,"")),"")</f>
        <v/>
      </c>
      <c r="DF87" s="16" t="str">
        <f>IF($A87&lt;&gt;"",IF(IFERROR('7. Position (current_at exit)'!AK87,"")="", "",IFERROR('7. Position (current_at exit)'!AK87,"")),"")</f>
        <v/>
      </c>
      <c r="DG87" s="187" t="str">
        <f>IF($A87&lt;&gt;"",IF(IFERROR('7. Position (current_at exit)'!AL87,"")="", "",IFERROR('7. Position (current_at exit)'!AL87,"")),"")</f>
        <v/>
      </c>
      <c r="DH87" s="76" t="str">
        <f>IF($A87&lt;&gt;"",IF(IFERROR('7. Position (current_at exit)'!AM87,"")="", "",IFERROR('7. Position (current_at exit)'!AM87,"")),"")</f>
        <v/>
      </c>
      <c r="DI87" s="239" t="str">
        <f>IF($A87&lt;&gt;"",IF(IFERROR('7. Position (current_at exit)'!AN87,"")="", "",IFERROR('7. Position (current_at exit)'!AN87,"")),"")</f>
        <v/>
      </c>
      <c r="DJ87" s="165" t="str">
        <f>IF($A87&lt;&gt;"",IF(IFERROR('7. Position (current_at exit)'!AO87,"")="", "",IFERROR('7. Position (current_at exit)'!AO87,"")),"")</f>
        <v/>
      </c>
      <c r="DK87" s="165" t="str">
        <f>IF($A87&lt;&gt;"",IF(IFERROR('7. Position (current_at exit)'!AP87,"")="", "",IFERROR('7. Position (current_at exit)'!AP87,"")),"")</f>
        <v/>
      </c>
      <c r="DL87" s="360" t="str">
        <f>IF($A87&lt;&gt;"",IF(IFERROR('7. Position (current_at exit)'!AQ87,"")="", "",IFERROR('7. Position (current_at exit)'!AQ87,"")),"")</f>
        <v/>
      </c>
      <c r="DM87" s="17" t="str">
        <f>IF(OR($F87="Equity - Publicly Traded", $F87="Equity - Private"), IF($A87&lt;&gt;"",IF(IFERROR('6. Position (at entry)'!N87,"")="", "Mandatory: Tab 6",IFERROR('6. Position (at entry)'!N87,"")),""), IF($A87&lt;&gt;"",IF(IFERROR('6. Position (at entry)'!N87,"")="", "",IFERROR('6. Position (at entry)'!N87,"")),""))</f>
        <v/>
      </c>
      <c r="DN87" s="17" t="str">
        <f>IF(OR($F87="Equity - Publicly Traded", $F87="Equity - Private"), IF($A87&lt;&gt;"",IF(IFERROR('6. Position (at entry)'!O87,"")="", "Mandatory: Tab 6",IFERROR('6. Position (at entry)'!O87,"")),""), IF($A87&lt;&gt;"",IF(IFERROR('6. Position (at entry)'!O87,"")="", "",IFERROR('6. Position (at entry)'!O87,"")),""))</f>
        <v/>
      </c>
      <c r="DO87" s="17" t="str">
        <f>IF(OR($F87="Equity - Publicly Traded", $F87="Equity - Private"), IF($A87&lt;&gt;"",IF(IFERROR('6. Position (at entry)'!P87,"")="", "Mandatory: Tab 6",IFERROR('6. Position (at entry)'!P87,"")),""), IF($A87&lt;&gt;"",IF(IFERROR('6. Position (at entry)'!P87,"")="", "",IFERROR('6. Position (at entry)'!P87,"")),""))</f>
        <v/>
      </c>
      <c r="DP87" s="17" t="str">
        <f>IF(OR($F87="Equity - Publicly Traded", $F87="Equity - Private"), IF($A87&lt;&gt;"",IF(IFERROR('6. Position (at entry)'!Q87,"")="", "Mandatory: Tab 6",IFERROR('6. Position (at entry)'!Q87,"")),""), IF($A87&lt;&gt;"",IF(IFERROR('6. Position (at entry)'!Q87,"")="", "",IFERROR('6. Position (at entry)'!Q87,"")),""))</f>
        <v/>
      </c>
      <c r="DQ87" s="18" t="str">
        <f>IF(OR($F87="Equity - Publicly Traded", $F87="Equity - Private"), IF($A87&lt;&gt;"",IF(IFERROR('6. Position (at entry)'!R87,"")="", "Mandatory: Tab 6",IFERROR('6. Position (at entry)'!R87,"")),""), IF($A87&lt;&gt;"",IF(IFERROR('6. Position (at entry)'!R87,"")="", "",IFERROR('6. Position (at entry)'!R87,"")),""))</f>
        <v/>
      </c>
      <c r="DR87" s="18" t="str">
        <f>IF(OR($F87="Equity - Publicly Traded", $F87="Equity - Private"), IF($A87&lt;&gt;"",IF(IFERROR('6. Position (at entry)'!S87,"")="", "Mandatory: Tab 6",IFERROR('6. Position (at entry)'!S87,"")),""), IF($A87&lt;&gt;"",IF(IFERROR('6. Position (at entry)'!S87,"")="", "",IFERROR('6. Position (at entry)'!S87,"")),""))</f>
        <v/>
      </c>
      <c r="DS87" s="17" t="str">
        <f>IF(OR($F87="Equity - Publicly Traded", $F87="Equity - Private"), IF($A87&lt;&gt;"",IF(IFERROR('6. Position (at entry)'!T87,"")="", "Mandatory: Tab 6",IFERROR('6. Position (at entry)'!T87,"")),""), IF($A87&lt;&gt;"",IF(IFERROR('6. Position (at entry)'!T87,"")="", "",IFERROR('6. Position (at entry)'!T87,"")),""))</f>
        <v/>
      </c>
      <c r="DT87" s="16" t="str">
        <f>IF(OR($F87="Equity - Publicly Traded", $F87="Equity - Private"), IF($A87&lt;&gt;"",IF(IFERROR('6. Position (at entry)'!U87,"")="", "Mandatory: Tab 6",IFERROR('6. Position (at entry)'!U87,"")),""), IF($A87&lt;&gt;"",IF(IFERROR('6. Position (at entry)'!U87,"")="", "",IFERROR('6. Position (at entry)'!U87,"")),""))</f>
        <v/>
      </c>
      <c r="DU87" s="16" t="str">
        <f>IF(OR($F87="Equity - Publicly Traded", $F87="Equity - Private"), IF($A87&lt;&gt;"",IF(IFERROR('6. Position (at entry)'!V87,"")="", "",IFERROR('6. Position (at entry)'!V87,"")),""), IF($A87&lt;&gt;"",IF(IFERROR('6. Position (at entry)'!V87,"")="", "",IFERROR('6. Position (at entry)'!V87,"")),""))</f>
        <v/>
      </c>
      <c r="DV87" s="239" t="str">
        <f>IF(OR($F87="Equity - Publicly Traded", $F87="Equity - Private"), IF($A87&lt;&gt;"",IF(IFERROR('6. Position (at entry)'!W87,"")="", "",IFERROR('6. Position (at entry)'!W87,"")),""), IF($A87&lt;&gt;"",IF(IFERROR('6. Position (at entry)'!W87,"")="", "",IFERROR('6. Position (at entry)'!W87,"")),""))</f>
        <v/>
      </c>
      <c r="DW87" s="239" t="str">
        <f>IF(OR($F87="Equity - Publicly Traded", $F87="Equity - Private"), IF($A87&lt;&gt;"",IF(IFERROR('6. Position (at entry)'!X87,"")="", "",IFERROR('6. Position (at entry)'!X87,"")),""), IF($A87&lt;&gt;"",IF(IFERROR('6. Position (at entry)'!X87,"")="", "",IFERROR('6. Position (at entry)'!X87,"")),""))</f>
        <v/>
      </c>
      <c r="DX87" s="239" t="str">
        <f>IF(OR($F87="Equity - Publicly Traded", $F87="Equity - Private"), IF($A87&lt;&gt;"",IF(IFERROR('6. Position (at entry)'!Y87,"")="", "",IFERROR('6. Position (at entry)'!Y87,"")),""), IF($A87&lt;&gt;"",IF(IFERROR('6. Position (at entry)'!Y87,"")="", "",IFERROR('6. Position (at entry)'!Y87,"")),""))</f>
        <v/>
      </c>
      <c r="DY87" s="360" t="str">
        <f>IF($A87&lt;&gt;"",IF(IFERROR('6. Position (at entry)'!Z87,"")="", "",IFERROR('6. Position (at entry)'!Z87,"")),"")</f>
        <v/>
      </c>
      <c r="DZ87" s="76" t="str">
        <f>IF($A87&lt;&gt;"",IF(IFERROR('6. Position (at entry)'!AA87,"")="", "",IFERROR('6. Position (at entry)'!AA87,"")),"")</f>
        <v/>
      </c>
      <c r="EA87" s="76" t="str">
        <f>IF($A87&lt;&gt;"",IF(IFERROR('6. Position (at entry)'!AB87,"")="", "",IFERROR('6. Position (at entry)'!AB87,"")),"")</f>
        <v/>
      </c>
      <c r="EB87" s="78" t="str">
        <f>IF($A87&lt;&gt;"",IF(IFERROR('6. Position (at entry)'!AC87,"")="", "",IFERROR('6. Position (at entry)'!AC87,"")),"")</f>
        <v/>
      </c>
      <c r="EC87" s="78" t="str">
        <f>IF($A87&lt;&gt;"",IF(IFERROR('6. Position (at entry)'!AD87,"")="", "",IFERROR('6. Position (at entry)'!AD87,"")),"")</f>
        <v/>
      </c>
      <c r="ED87" s="226" t="str">
        <f>IF($A87&lt;&gt;"",IF(IFERROR('6. Position (at entry)'!AE87,"")="", "",IFERROR('6. Position (at entry)'!AE87,"")),"")</f>
        <v/>
      </c>
      <c r="EE87" s="80" t="str">
        <f>IF($A87&lt;&gt;"",IF(IFERROR('6. Position (at entry)'!AF87,"")="", "",IFERROR('6. Position (at entry)'!AF87,"")),"")</f>
        <v/>
      </c>
      <c r="EF87" s="80" t="str">
        <f>IF($A87&lt;&gt;"",IF(IFERROR('6. Position (at entry)'!AG87,"")="", "",IFERROR('6. Position (at entry)'!AG87,"")),"")</f>
        <v/>
      </c>
      <c r="EG87" s="80" t="str">
        <f>IF($A87&lt;&gt;"",IF(IFERROR('6. Position (at entry)'!AH87,"")="", "",IFERROR('6. Position (at entry)'!AH87,"")),"")</f>
        <v/>
      </c>
      <c r="EH87" s="360" t="str">
        <f>IF($A87&lt;&gt;"",IF(IFERROR('6. Position (at entry)'!AI87,"")="", "",IFERROR('6. Position (at entry)'!AI87,"")),"")</f>
        <v/>
      </c>
    </row>
    <row r="88" spans="1:138" ht="15" customHeight="1" x14ac:dyDescent="0.2">
      <c r="A88" s="16" t="str">
        <f>IF(ISBLANK('6. Position (at entry)'!A88), "", '6. Position (at entry)'!A88)</f>
        <v/>
      </c>
      <c r="B88" s="347" t="str">
        <f>IF($A88&lt;&gt;"",IF(IFERROR('6. Position (at entry)'!B88,"")="", "Mandatory: Tab 6",IFERROR('6. Position (at entry)'!B88,"")),"")</f>
        <v/>
      </c>
      <c r="C88" s="16" t="str">
        <f>IF($A88&lt;&gt;"",IF(IFERROR(VLOOKUP($A88, '4. Company (at entry)'!$1:$1048576,2,FALSE),"")="","Mandatory: Tab 4",IFERROR(VLOOKUP($A88, '4. Company (at entry)'!$1:$1048576,2,FALSE),"")), "")</f>
        <v/>
      </c>
      <c r="D88" s="16" t="str">
        <f>IF($A88&lt;&gt;"",IF(IFERROR('7. Position (current_at exit)'!D88,"")="", "Mandatory: Tab 7",IFERROR('7. Position (current_at exit)'!D88,"")),"")</f>
        <v/>
      </c>
      <c r="E88" s="16" t="str">
        <f>IF($A88&lt;&gt;"",IF(IFERROR('7. Position (current_at exit)'!E88,"")="", "Mandatory: Tab 7",IFERROR('7. Position (current_at exit)'!E88,"")),"")</f>
        <v/>
      </c>
      <c r="F88" s="16" t="str">
        <f>IF($A88&lt;&gt;"",IF(IFERROR('6. Position (at entry)'!D88,"")="", "Mandatory: Tab 6",IFERROR('6. Position (at entry)'!D88,"")),"")</f>
        <v/>
      </c>
      <c r="G88" s="16" t="str">
        <f>IF($A88&lt;&gt;"",IF(IFERROR('6. Position (at entry)'!E88,"")="", "Mandatory: Tab 6",IFERROR('6. Position (at entry)'!E88,"")),"")</f>
        <v/>
      </c>
      <c r="H88" s="16" t="str">
        <f>IF($A88&lt;&gt;"",IF(IFERROR('6. Position (at entry)'!F88,"")="", "Mandatory: Tab 6",IFERROR('6. Position (at entry)'!F88,"")),"")</f>
        <v/>
      </c>
      <c r="I88" s="16" t="str">
        <f>IF($A88&lt;&gt;"",IF(IFERROR('6. Position (at entry)'!G88,"")="", "Mandatory: Tab 6",IFERROR('6. Position (at entry)'!G88,"")),"")</f>
        <v/>
      </c>
      <c r="J88" s="16" t="str">
        <f>IF($A88&lt;&gt;"",IF(IFERROR('6. Position (at entry)'!H88,"")="", "Mandatory: Tab 6",IFERROR('6. Position (at entry)'!H88,"")),"")</f>
        <v/>
      </c>
      <c r="K88" s="159" t="str">
        <f>IF($A88&lt;&gt;"",IF(IFERROR('6. Position (at entry)'!I88,"")="", "Mandatory: Tab 6",IFERROR('6. Position (at entry)'!I88,"")),"")</f>
        <v/>
      </c>
      <c r="L88" s="16" t="str">
        <f>IF($A88&lt;&gt;"",IF(IFERROR('6. Position (at entry)'!J88,"")="", "Mandatory: Tab 6",IFERROR('6. Position (at entry)'!J88,"")),"")</f>
        <v/>
      </c>
      <c r="M88" s="16" t="str">
        <f>IF($A88&lt;&gt;"",IF(IFERROR('6. Position (at entry)'!K88,"")="", "Mandatory: Tab 6",IFERROR('6. Position (at entry)'!K88,"")),"")</f>
        <v/>
      </c>
      <c r="N88" s="16" t="str">
        <f>IF($A88&lt;&gt;"",IF(IFERROR('6. Position (at entry)'!L88,"")="", "",IFERROR('6. Position (at entry)'!L88,"")),"")</f>
        <v/>
      </c>
      <c r="O88" s="360" t="str">
        <f>IF($A88&lt;&gt;"",IF(IFERROR('6. Position (at entry)'!M88,"")="", "",IFERROR('6. Position (at entry)'!M88,"")),"")</f>
        <v/>
      </c>
      <c r="P88" s="16" t="str">
        <f>IF($A88&lt;&gt;"",IF(IFERROR(VLOOKUP($A88,'5. Company (current_at exit)'!$1:$1048576,3,FALSE),"")="","",IFERROR(VLOOKUP($A88,'5. Company (current_at exit)'!$1:$1048576,3,FALSE),"")), "")</f>
        <v/>
      </c>
      <c r="Q88" s="16" t="str">
        <f>IF($A88&lt;&gt;"",IF(IFERROR(VLOOKUP($A88,'5. Company (current_at exit)'!$1:$1048576,4,FALSE),"")="","",IFERROR(VLOOKUP($A88,'5. Company (current_at exit)'!$1:$1048576,4,FALSE),"")), "")</f>
        <v/>
      </c>
      <c r="R88" s="16" t="str">
        <f>IF($A88&lt;&gt;"",IF(IFERROR(VLOOKUP($A88,'5. Company (current_at exit)'!$1:$1048576,5,FALSE),"")="","",IFERROR(VLOOKUP($A88,'5. Company (current_at exit)'!$1:$1048576,5,FALSE),"")), "")</f>
        <v/>
      </c>
      <c r="S88" s="16" t="str">
        <f>IF($A88&lt;&gt;"",IF(IFERROR(VLOOKUP($A88,'5. Company (current_at exit)'!$1:$1048576,6,FALSE),"")="","",IFERROR(VLOOKUP($A88,'5. Company (current_at exit)'!$1:$1048576,6,FALSE),"")), "")</f>
        <v/>
      </c>
      <c r="T88" s="16" t="str">
        <f>IF($A88&lt;&gt;"",IF(IFERROR(VLOOKUP($A88,'5. Company (current_at exit)'!$1:$1048576,7,FALSE),"")="","Mandatory: Tab 5",IFERROR(VLOOKUP($A88,'5. Company (current_at exit)'!$1:$1048576,7,FALSE),"")), "")</f>
        <v/>
      </c>
      <c r="U88" s="72" t="str">
        <f>IF($A88&lt;&gt;"",IF(IFERROR(VLOOKUP($A88,'5. Company (current_at exit)'!$1:$1048576,8,FALSE),"")="","Mandatory: Tab 5",IFERROR(VLOOKUP($A88,'5. Company (current_at exit)'!$1:$1048576,8,FALSE),"")), "")</f>
        <v/>
      </c>
      <c r="V88" s="16" t="str">
        <f>IF($A88&lt;&gt;"",IF(IFERROR(VLOOKUP($A88,'5. Company (current_at exit)'!$1:$1048576,9,FALSE),"")="","",IFERROR(VLOOKUP($A88,'5. Company (current_at exit)'!$1:$1048576,9,FALSE),"")), "")</f>
        <v/>
      </c>
      <c r="W88" s="16" t="str">
        <f>IF($A88&lt;&gt;"",IF(IFERROR(VLOOKUP($A88,'5. Company (current_at exit)'!$1:$1048576,10,FALSE),"")="","Mandatory: Tab 5",IFERROR(VLOOKUP($A88,'5. Company (current_at exit)'!$1:$1048576,10,FALSE),"")), "")</f>
        <v/>
      </c>
      <c r="X88" s="73" t="str">
        <f>IF($A88&lt;&gt;"",IF(IFERROR(VLOOKUP($A88,'5. Company (current_at exit)'!$1:$1048576,11,FALSE),"")="","Mandatory: Tab 5",IFERROR(VLOOKUP($A88,'5. Company (current_at exit)'!$1:$1048576,11,FALSE),"")), "")</f>
        <v/>
      </c>
      <c r="Y88" s="73" t="str">
        <f>IF($A88&lt;&gt;"",IF(IFERROR(VLOOKUP($A88,'5. Company (current_at exit)'!$1:$1048576,12,FALSE),"")="","",IFERROR(VLOOKUP($A88,'5. Company (current_at exit)'!$1:$1048576,12,FALSE),"")), "")</f>
        <v/>
      </c>
      <c r="Z88" s="73" t="str">
        <f>IF($A88&lt;&gt;"",IF(IFERROR(VLOOKUP($A88,'5. Company (current_at exit)'!$1:$1048576,13,FALSE),"")="","",IFERROR(VLOOKUP($A88,'5. Company (current_at exit)'!$1:$1048576,13,FALSE),"")), "")</f>
        <v/>
      </c>
      <c r="AA88" s="16" t="str">
        <f>IF($A88&lt;&gt;"",IF(IFERROR(VLOOKUP($A88,'5. Company (current_at exit)'!$1:$1048576,14,FALSE),"")="","Mandatory: Tab 5",IFERROR(VLOOKUP($A88,'5. Company (current_at exit)'!$1:$1048576,14,FALSE),"")), "")</f>
        <v/>
      </c>
      <c r="AB88" s="16" t="str">
        <f>IF($A88&lt;&gt;"",IF(IFERROR(VLOOKUP($A88,'5. Company (current_at exit)'!$1:$1048576,15,FALSE),"")="","Mandatory: Tab 5",IFERROR(VLOOKUP($A88,'5. Company (current_at exit)'!$1:$1048576,15,FALSE),"")), "")</f>
        <v/>
      </c>
      <c r="AC88" s="76" t="str">
        <f>IF($A88&lt;&gt;"",IF(IFERROR(VLOOKUP($A88,'5. Company (current_at exit)'!$1:$1048576,16,FALSE),"")="","",IFERROR(VLOOKUP($A88,'5. Company (current_at exit)'!$1:$1048576,16,FALSE),"")), "")</f>
        <v/>
      </c>
      <c r="AD88" s="16" t="str">
        <f>IF($A88&lt;&gt;"",IF(IFERROR(VLOOKUP($A88,'5. Company (current_at exit)'!$1:$1048576,17,FALSE),"")="","",IFERROR(VLOOKUP($A88,'5. Company (current_at exit)'!$1:$1048576,17,FALSE),"")), "")</f>
        <v/>
      </c>
      <c r="AE88" s="401" t="str">
        <f>IF($A88&lt;&gt;"",IF(IFERROR(VLOOKUP($A88,'5. Company (current_at exit)'!$1:$1048576,18,FALSE),"")="","",IFERROR(VLOOKUP($A88,'5. Company (current_at exit)'!$1:$1048576,18,FALSE),"")), "")</f>
        <v/>
      </c>
      <c r="AF88" s="16" t="str">
        <f>IF($A88&lt;&gt;"",IF(IFERROR(VLOOKUP($A88,'5. Company (current_at exit)'!$1:$1048576,19,FALSE),"")="","Mandatory: Tab 5",IFERROR(VLOOKUP($A88,'5. Company (current_at exit)'!$1:$1048576,19,FALSE),"")), "")</f>
        <v/>
      </c>
      <c r="AG88" s="159" t="str">
        <f>IF($AF88="Yes",IF($A88&lt;&gt;"",IF(IFERROR(VLOOKUP($A88,'5. Company (current_at exit)'!$1:$1048576,20,FALSE),"")="","Mandatory: Tab 5",IFERROR(VLOOKUP($A88,'5. Company (current_at exit)'!$1:$1048576,20,FALSE),"")), ""),IF($A88&lt;&gt;"",IF(IFERROR(VLOOKUP($A88,'5. Company (current_at exit)'!$1:$1048576,20,FALSE),"")="","",IFERROR(VLOOKUP($A88,'5. Company (current_at exit)'!$1:$1048576,20,FALSE),"")), ""))</f>
        <v/>
      </c>
      <c r="AH88" s="159" t="str">
        <f>IF($AF88="Yes",IF($A88&lt;&gt;"",IF(IFERROR(VLOOKUP($A88,'5. Company (current_at exit)'!$1:$1048576,21,FALSE),"")="","Mandatory: Tab 5",IFERROR(VLOOKUP($A88,'5. Company (current_at exit)'!$1:$1048576,21,FALSE),"")), ""),IF($A88&lt;&gt;"",IF(IFERROR(VLOOKUP($A88,'5. Company (current_at exit)'!$1:$1048576,21,FALSE),"")="","",IFERROR(VLOOKUP($A88,'5. Company (current_at exit)'!$1:$1048576,21,FALSE),"")), ""))</f>
        <v/>
      </c>
      <c r="AI88" s="69" t="str">
        <f>IF($AF88="Yes",IF($A88&lt;&gt;"",IF(IFERROR(VLOOKUP($A88,'5. Company (current_at exit)'!$1:$1048576,22,FALSE),"")="","Mandatory: Tab 5",IFERROR(VLOOKUP($A88,'5. Company (current_at exit)'!$1:$1048576,22,FALSE),"")), ""),IF($A88&lt;&gt;"",IF(IFERROR(VLOOKUP($A88,'5. Company (current_at exit)'!$1:$1048576,22,FALSE),"")="","",IFERROR(VLOOKUP($A88,'5. Company (current_at exit)'!$1:$1048576,22,FALSE),"")), ""))</f>
        <v/>
      </c>
      <c r="AJ88" s="69" t="str">
        <f>IF($AF88="Yes",IF($A88&lt;&gt;"",IF(IFERROR(VLOOKUP($A88,'5. Company (current_at exit)'!$1:$1048576,23,FALSE),"")="","Mandatory: Tab 5",IFERROR(VLOOKUP($A88,'5. Company (current_at exit)'!$1:$1048576,23,FALSE),"")), ""),IF($A88&lt;&gt;"",IF(IFERROR(VLOOKUP($A88,'5. Company (current_at exit)'!$1:$1048576,23,FALSE),"")="","",IFERROR(VLOOKUP($A88,'5. Company (current_at exit)'!$1:$1048576,23,FALSE),"")), ""))</f>
        <v/>
      </c>
      <c r="AK88" s="159" t="str">
        <f>IF($AF88="Yes",IF($A88&lt;&gt;"",IF(IFERROR(VLOOKUP($A88,'5. Company (current_at exit)'!$1:$1048576,24,FALSE),"")="","",IFERROR(VLOOKUP($A88,'5. Company (current_at exit)'!$1:$1048576,24,FALSE),"")), ""),IF($A88&lt;&gt;"",IF(IFERROR(VLOOKUP($A88,'5. Company (current_at exit)'!$1:$1048576,24,FALSE),"")="","",IFERROR(VLOOKUP($A88,'5. Company (current_at exit)'!$1:$1048576,24,FALSE),"")), ""))</f>
        <v/>
      </c>
      <c r="AL88" s="403" t="str">
        <f>IF($A88&lt;&gt;"",IF(IFERROR(VLOOKUP($A88,'5. Company (current_at exit)'!$1:$1048576,25,FALSE),"")="","",IFERROR(VLOOKUP($A88,'5. Company (current_at exit)'!$1:$1048576,25,FALSE),"")), "")</f>
        <v/>
      </c>
      <c r="AM88" s="17" t="str">
        <f>IF($A88&lt;&gt;"",IF(IFERROR(VLOOKUP($A88,'5. Company (current_at exit)'!$1:$1048576,26,FALSE),"")="","Mandatory: Tab 5",IFERROR(VLOOKUP($A88,'5. Company (current_at exit)'!$1:$1048576,26,FALSE),"")), "")</f>
        <v/>
      </c>
      <c r="AN88" s="17" t="str">
        <f>IF($A88&lt;&gt;"",IF(IFERROR(VLOOKUP($A88,'5. Company (current_at exit)'!$1:$1048576,27,FALSE),"")="","Mandatory: Tab 5",IFERROR(VLOOKUP($A88,'5. Company (current_at exit)'!$1:$1048576,27,FALSE),"")), "")</f>
        <v/>
      </c>
      <c r="AO88" s="17" t="str">
        <f>IF($A88&lt;&gt;"",IF(IFERROR(VLOOKUP($A88,'5. Company (current_at exit)'!$1:$1048576,28,FALSE),"")="","Mandatory: Tab 5",IFERROR(VLOOKUP($A88,'5. Company (current_at exit)'!$1:$1048576,28,FALSE),"")), "")</f>
        <v/>
      </c>
      <c r="AP88" s="17" t="str">
        <f>IF($A88&lt;&gt;"",IF(IFERROR(VLOOKUP($A88,'5. Company (current_at exit)'!$1:$1048576,29,FALSE),"")="","Mandatory: Tab 5",IFERROR(VLOOKUP($A88,'5. Company (current_at exit)'!$1:$1048576,29,FALSE),"")), "")</f>
        <v/>
      </c>
      <c r="AQ88" s="17" t="str">
        <f>IF($A88&lt;&gt;"",IF(IFERROR(VLOOKUP($A88,'5. Company (current_at exit)'!$1:$1048576,30,FALSE),"")="","Mandatory: Tab 5",IFERROR(VLOOKUP($A88,'5. Company (current_at exit)'!$1:$1048576,30,FALSE),"")), "")</f>
        <v/>
      </c>
      <c r="AR88" s="17" t="str">
        <f>IF($A88&lt;&gt;"",IF(IFERROR(VLOOKUP($A88,'5. Company (current_at exit)'!$1:$1048576,31,FALSE),"")="","Mandatory: Tab 5",IFERROR(VLOOKUP($A88,'5. Company (current_at exit)'!$1:$1048576,31,FALSE),"")), "")</f>
        <v/>
      </c>
      <c r="AS88" s="17" t="str">
        <f>IF($A88&lt;&gt;"",IF(IFERROR(VLOOKUP($A88,'5. Company (current_at exit)'!$1:$1048576,32,FALSE),"")="","Mandatory: Tab 5",IFERROR(VLOOKUP($A88,'5. Company (current_at exit)'!$1:$1048576,32,FALSE),"")), "")</f>
        <v/>
      </c>
      <c r="AT88" s="17" t="str">
        <f>IF($A88&lt;&gt;"",IF(IFERROR(VLOOKUP($A88,'5. Company (current_at exit)'!$1:$1048576,33,FALSE),"")="","Mandatory: Tab 5",IFERROR(VLOOKUP($A88,'5. Company (current_at exit)'!$1:$1048576,33,FALSE),"")), "")</f>
        <v/>
      </c>
      <c r="AU88" s="17" t="str">
        <f>IF($A88&lt;&gt;"",IF(IFERROR(VLOOKUP($A88,'5. Company (current_at exit)'!$1:$1048576,34,FALSE),"")="","",IFERROR(VLOOKUP($A88,'5. Company (current_at exit)'!$1:$1048576,34,FALSE),"")), "")</f>
        <v/>
      </c>
      <c r="AV88" s="241" t="str">
        <f>IF($A88&lt;&gt;"",IF(IFERROR(VLOOKUP($A88,'5. Company (current_at exit)'!$1:$1048576,35,FALSE),"")="","",IFERROR(VLOOKUP($A88,'5. Company (current_at exit)'!$1:$1048576,35,FALSE),"")), "")</f>
        <v/>
      </c>
      <c r="AW88" s="17" t="str">
        <f>IF($D88="Fully Exited",IF($A88&lt;&gt;"",IF(IFERROR(VLOOKUP($A88,'5. Company (current_at exit)'!$1:$1048576,36,FALSE),"")="","",IFERROR(VLOOKUP($A88,'5. Company (current_at exit)'!$1:$1048576,36,FALSE),"")), ""),IF($A88&lt;&gt;"",IF(IFERROR(VLOOKUP($A88,'5. Company (current_at exit)'!$1:$1048576,36,FALSE),"")="","",IFERROR(VLOOKUP($A88,'5. Company (current_at exit)'!$1:$1048576,36,FALSE),"")), ""))</f>
        <v/>
      </c>
      <c r="AX88" s="239" t="str">
        <f>IF($A88&lt;&gt;"",IF(IFERROR(VLOOKUP($A88,'5. Company (current_at exit)'!$1:$1048576,37,FALSE),"")="","",IFERROR(VLOOKUP($A88,'5. Company (current_at exit)'!$1:$1048576,37,FALSE),"")), "")</f>
        <v/>
      </c>
      <c r="AY88" s="204" t="str">
        <f>IF($A88&lt;&gt;"",IF(IFERROR(VLOOKUP($A88,'5. Company (current_at exit)'!$1:$1048576,38,FALSE),"")="","",IFERROR(VLOOKUP($A88,'5. Company (current_at exit)'!$1:$1048576,38,FALSE),"")), "")</f>
        <v/>
      </c>
      <c r="AZ88" s="244" t="str">
        <f>IF($A88&lt;&gt;"",IF(IFERROR(VLOOKUP($A88,'5. Company (current_at exit)'!$1:$1048576,39,FALSE),"")="","",IFERROR(VLOOKUP($A88,'5. Company (current_at exit)'!$1:$1048576,39,FALSE),"")), "")</f>
        <v/>
      </c>
      <c r="BA88" s="244" t="str">
        <f>IF($A88&lt;&gt;"",IF(IFERROR(VLOOKUP($A88,'5. Company (current_at exit)'!$1:$1048576,40,FALSE),"")="","",IFERROR(VLOOKUP($A88,'5. Company (current_at exit)'!$1:$1048576,40,FALSE),"")), "")</f>
        <v/>
      </c>
      <c r="BB88" s="244" t="str">
        <f>IF($A88&lt;&gt;"",IF(IFERROR(VLOOKUP($A88,'5. Company (current_at exit)'!$1:$1048576,41,FALSE),"")="","",IFERROR(VLOOKUP($A88,'5. Company (current_at exit)'!$1:$1048576,41,FALSE),"")), "")</f>
        <v/>
      </c>
      <c r="BC88" s="76" t="str">
        <f>IF($A88&lt;&gt;"",IF(IFERROR(VLOOKUP($A88,'5. Company (current_at exit)'!$1:$1048576,42,FALSE),"")="","",IFERROR(VLOOKUP($A88,'5. Company (current_at exit)'!$1:$1048576,42,FALSE),"")), "")</f>
        <v/>
      </c>
      <c r="BD88" s="76" t="str">
        <f>IF($A88&lt;&gt;"",IF(IFERROR(VLOOKUP($A88,'5. Company (current_at exit)'!$1:$1048576,43,FALSE),"")="","",IFERROR(VLOOKUP($A88,'5. Company (current_at exit)'!$1:$1048576,43,FALSE),"")), "")</f>
        <v/>
      </c>
      <c r="BE88" s="239" t="str">
        <f>IF($A88&lt;&gt;"",IF(IFERROR(VLOOKUP($A88,'5. Company (current_at exit)'!$1:$1048576,44,FALSE),"")="","",IFERROR(VLOOKUP($A88,'5. Company (current_at exit)'!$1:$1048576,44,FALSE),"")), "")</f>
        <v/>
      </c>
      <c r="BF88" s="239" t="str">
        <f>IF($A88&lt;&gt;"",IF(IFERROR(VLOOKUP($A88,'5. Company (current_at exit)'!$1:$1048576,45,FALSE),"")="","",IFERROR(VLOOKUP($A88,'5. Company (current_at exit)'!$1:$1048576,45,FALSE),"")), "")</f>
        <v/>
      </c>
      <c r="BG88" s="239" t="str">
        <f>IF($A88&lt;&gt;"",IF(IFERROR(VLOOKUP($A88,'5. Company (current_at exit)'!$1:$1048576,46,FALSE),"")="","",IFERROR(VLOOKUP($A88,'5. Company (current_at exit)'!$1:$1048576,46,FALSE),"")), "")</f>
        <v/>
      </c>
      <c r="BH88" s="239" t="str">
        <f>IF($A88&lt;&gt;"",IF(IFERROR(VLOOKUP($A88,'5. Company (current_at exit)'!$1:$1048576,47,FALSE),"")="","",IFERROR(VLOOKUP($A88,'5. Company (current_at exit)'!$1:$1048576,47,FALSE),"")), "")</f>
        <v/>
      </c>
      <c r="BI88" s="239" t="str">
        <f>IF($A88&lt;&gt;"",IF(IFERROR(VLOOKUP($A88,'5. Company (current_at exit)'!$1:$1048576,48,FALSE),"")="","",IFERROR(VLOOKUP($A88,'5. Company (current_at exit)'!$1:$1048576,48,FALSE),"")), "")</f>
        <v/>
      </c>
      <c r="BJ88" s="360" t="str">
        <f>IF($A88&lt;&gt;"",IF(IFERROR(VLOOKUP($A88,'5. Company (current_at exit)'!$1:$1048576,49,FALSE),"")="","",IFERROR(VLOOKUP($A88,'5. Company (current_at exit)'!$1:$1048576,49,FALSE),"")), "")</f>
        <v/>
      </c>
      <c r="BK88" s="76" t="str">
        <f>IF($A88&lt;&gt;"",IF(IFERROR(VLOOKUP($A88,'5. Company (current_at exit)'!$1:$1048576,50,FALSE),"")="","Mandatory: Tab 5",IFERROR(VLOOKUP($A88,'5. Company (current_at exit)'!$1:$1048576,50,FALSE),"")), "")</f>
        <v/>
      </c>
      <c r="BL88" s="483" t="str">
        <f>IF($A88&lt;&gt;"",IF(IFERROR(VLOOKUP($A88,'5. Company (current_at exit)'!$1:$1048576,51,FALSE),"")="","Mandatory: Tab 5",IFERROR(VLOOKUP($A88,'5. Company (current_at exit)'!$1:$1048576,51,FALSE),"")), "")</f>
        <v/>
      </c>
      <c r="BM88" s="483" t="str">
        <f>IF($A88&lt;&gt;"",IF(IFERROR(VLOOKUP($A88,'5. Company (current_at exit)'!$1:$1048576,52,FALSE),"")="","Mandatory: Tab 5",IFERROR(VLOOKUP($A88,'5. Company (current_at exit)'!$1:$1048576,52,FALSE),"")), "")</f>
        <v/>
      </c>
      <c r="BN88" s="483" t="str">
        <f>IF($A88&lt;&gt;"",IF(IFERROR(VLOOKUP($A88,'5. Company (current_at exit)'!$1:$1048576,53,FALSE),"")="","Mandatory: Tab 5",IFERROR(VLOOKUP($A88,'5. Company (current_at exit)'!$1:$1048576,53,FALSE),"")), "")</f>
        <v/>
      </c>
      <c r="BO88" s="360" t="str">
        <f>IF($A88&lt;&gt;"",IF(IFERROR(VLOOKUP($A88,'5. Company (current_at exit)'!$1:$1048576,54,FALSE),"")="","",IFERROR(VLOOKUP($A88,'5. Company (current_at exit)'!$1:$1048576,54,FALSE),"")), "")</f>
        <v/>
      </c>
      <c r="BP88" s="17" t="str">
        <f>IF($A88&lt;&gt;"",IF(IFERROR(VLOOKUP($A88, '4. Company (at entry)'!$1:$1048576,3,FALSE),"")="","Mandatory: Tab 4",IFERROR(VLOOKUP($A88, '4. Company (at entry)'!$1:$1048576,3,FALSE),"")), "")</f>
        <v/>
      </c>
      <c r="BQ88" s="17" t="str">
        <f>IF($A88&lt;&gt;"",IF(IFERROR(VLOOKUP($A88, '4. Company (at entry)'!$1:$1048576,4,FALSE),"")="","Mandatory: Tab 4",IFERROR(VLOOKUP($A88, '4. Company (at entry)'!$1:$1048576,4,FALSE),"")), "")</f>
        <v/>
      </c>
      <c r="BR88" s="17" t="str">
        <f>IF($A88&lt;&gt;"",IF(IFERROR(VLOOKUP($A88, '4. Company (at entry)'!$1:$1048576,5,FALSE),"")="","Mandatory: Tab 4",IFERROR(VLOOKUP($A88, '4. Company (at entry)'!$1:$1048576,5,FALSE),"")), "")</f>
        <v/>
      </c>
      <c r="BS88" s="17" t="str">
        <f>IF($A88&lt;&gt;"",IF(IFERROR(VLOOKUP($A88, '4. Company (at entry)'!$1:$1048576,6,FALSE),"")="","Mandatory: Tab 4",IFERROR(VLOOKUP($A88, '4. Company (at entry)'!$1:$1048576,6,FALSE),"")), "")</f>
        <v/>
      </c>
      <c r="BT88" s="17" t="str">
        <f>IF($A88&lt;&gt;"",IF(IFERROR(VLOOKUP($A88, '4. Company (at entry)'!$1:$1048576,7,FALSE),"")="","Mandatory: Tab 4",IFERROR(VLOOKUP($A88, '4. Company (at entry)'!$1:$1048576,7,FALSE),"")), "")</f>
        <v/>
      </c>
      <c r="BU88" s="17" t="str">
        <f>IF($A88&lt;&gt;"",IF(IFERROR(VLOOKUP($A88, '4. Company (at entry)'!$1:$1048576,8,FALSE),"")="","Mandatory: Tab 4",IFERROR(VLOOKUP($A88, '4. Company (at entry)'!$1:$1048576,8,FALSE),"")), "")</f>
        <v/>
      </c>
      <c r="BV88" s="17" t="str">
        <f>IF($A88&lt;&gt;"",IF(IFERROR(VLOOKUP($A88, '4. Company (at entry)'!$1:$1048576,9,FALSE),"")="","Mandatory: Tab 4",IFERROR(VLOOKUP($A88, '4. Company (at entry)'!$1:$1048576,9,FALSE),"")), "")</f>
        <v/>
      </c>
      <c r="BW88" s="17" t="str">
        <f>IF($A88&lt;&gt;"",IF(IFERROR(VLOOKUP($A88, '4. Company (at entry)'!$1:$1048576,10,FALSE),"")="","",IFERROR(VLOOKUP($A88, '4. Company (at entry)'!$1:$1048576,10,FALSE),"")), "")</f>
        <v/>
      </c>
      <c r="BX88" s="208" t="str">
        <f>IF($A88&lt;&gt;"",IF(IFERROR(VLOOKUP($A88, '4. Company (at entry)'!$1:$1048576,11,FALSE),"")="","",IFERROR(VLOOKUP($A88, '4. Company (at entry)'!$1:$1048576,11,FALSE),"")), "")</f>
        <v/>
      </c>
      <c r="BY88" s="17" t="str">
        <f>IF($A88&lt;&gt;"",IF(IFERROR(VLOOKUP($A88, '4. Company (at entry)'!$1:$1048576,12,FALSE),"")="","",IFERROR(VLOOKUP($A88, '4. Company (at entry)'!$1:$1048576,12,FALSE),"")), "")</f>
        <v/>
      </c>
      <c r="BZ88" s="360" t="str">
        <f>IF($A88&lt;&gt;"",IF(IFERROR(VLOOKUP($A88, '4. Company (at entry)'!$1:$1048576,13,FALSE),"")="","",IFERROR(VLOOKUP($A88, '4. Company (at entry)'!$1:$1048576,13,FALSE),"")), "")</f>
        <v/>
      </c>
      <c r="CA88" s="17" t="str">
        <f>IF($A88&lt;&gt;"",IF(IFERROR('7. Position (current_at exit)'!F88,"")="", "Mandatory: Tab 7",IFERROR('7. Position (current_at exit)'!F88,"")),"")</f>
        <v/>
      </c>
      <c r="CB88" s="17" t="str">
        <f>IF($D88&lt;&gt;"Pending, Subsequently Closed",IF($A88&lt;&gt;"",IF(IFERROR('7. Position (current_at exit)'!G88,"")="", "Mandatory: Tab 7",IFERROR('7. Position (current_at exit)'!G88,"")),""), IF($A88&lt;&gt;"",IF(IFERROR('7. Position (current_at exit)'!G88,"")="", "",IFERROR('7. Position (current_at exit)'!G88,"")),""))</f>
        <v/>
      </c>
      <c r="CC88" s="17" t="str">
        <f>IF($D88&lt;&gt;"Pending, Subsequently Closed",IF($A88&lt;&gt;"",IF(IFERROR('7. Position (current_at exit)'!H88,"")="", "Mandatory: Tab 7",IFERROR('7. Position (current_at exit)'!H88,"")),""), IF($A88&lt;&gt;"",IF(IFERROR('7. Position (current_at exit)'!H88,"")="", "",IFERROR('7. Position (current_at exit)'!H88,"")),""))</f>
        <v/>
      </c>
      <c r="CD88" s="17" t="str">
        <f>IF($D88&lt;&gt;"Pending, Subsequently Closed",IF($A88&lt;&gt;"",IF(IFERROR('7. Position (current_at exit)'!I88,"")="", "Mandatory: Tab 7",IFERROR('7. Position (current_at exit)'!I88,"")),""), IF($A88&lt;&gt;"",IF(IFERROR('7. Position (current_at exit)'!I88,"")="", "",IFERROR('7. Position (current_at exit)'!I88,"")),""))</f>
        <v/>
      </c>
      <c r="CE88" s="17" t="str">
        <f>IF($D88&lt;&gt;"Pending, Subsequently Closed",IF($A88&lt;&gt;"",IF(IFERROR('7. Position (current_at exit)'!J88,"")="", "Mandatory: Tab 7",IFERROR('7. Position (current_at exit)'!J88,"")),""), IF($A88&lt;&gt;"",IF(IFERROR('7. Position (current_at exit)'!J88,"")="", "",IFERROR('7. Position (current_at exit)'!J88,"")),""))</f>
        <v/>
      </c>
      <c r="CF88" s="208" t="str">
        <f>IF($D88&lt;&gt;"Pending, Subsequently Closed",IF($A88&lt;&gt;"",IF(IFERROR('7. Position (current_at exit)'!K88,"")="", "Mandatory: Tab 7",IFERROR('7. Position (current_at exit)'!K88,"")),""), IF($A88&lt;&gt;"",IF(IFERROR('7. Position (current_at exit)'!K88,"")="", "",IFERROR('7. Position (current_at exit)'!K88,"")),""))</f>
        <v/>
      </c>
      <c r="CG88" s="186" t="str">
        <f>IF($D88&lt;&gt;"Pending, Subsequently Closed",IF($A88&lt;&gt;"",IF(IFERROR('7. Position (current_at exit)'!L88,"")="", "Mandatory: Tab 7",IFERROR('7. Position (current_at exit)'!L88,"")),""), IF($A88&lt;&gt;"",IF(IFERROR('7. Position (current_at exit)'!L88,"")="", "",IFERROR('7. Position (current_at exit)'!L88,"")),""))</f>
        <v/>
      </c>
      <c r="CH88" s="186" t="str">
        <f>IF($D88&lt;&gt;"Pending, Subsequently Closed",IF($A88&lt;&gt;"",IF(IFERROR('7. Position (current_at exit)'!M88,"")="", "Mandatory: Tab 7",IFERROR('7. Position (current_at exit)'!M88,"")),""), IF($A88&lt;&gt;"",IF(IFERROR('7. Position (current_at exit)'!M88,"")="", "",IFERROR('7. Position (current_at exit)'!M88,"")),""))</f>
        <v/>
      </c>
      <c r="CI88" s="186" t="str">
        <f>IF($D88&lt;&gt;"Pending, Subsequently Closed",IF($A88&lt;&gt;"",IF(IFERROR('7. Position (current_at exit)'!N88,"")="", "Mandatory: Tab 7",IFERROR('7. Position (current_at exit)'!N88,"")),""), IF($A88&lt;&gt;"",IF(IFERROR('7. Position (current_at exit)'!N88,"")="", "",IFERROR('7. Position (current_at exit)'!N88,"")),""))</f>
        <v/>
      </c>
      <c r="CJ88" s="408" t="str">
        <f>IF($D88&lt;&gt;"Pending, Subsequently Closed",IF($A88&lt;&gt;"",IF(IFERROR('7. Position (current_at exit)'!O88,"")="", "Mandatory: Tab 7",IFERROR('7. Position (current_at exit)'!O88,"")),""), IF($A88&lt;&gt;"",IF(IFERROR('7. Position (current_at exit)'!O88,"")="", "",IFERROR('7. Position (current_at exit)'!O88,"")),""))</f>
        <v/>
      </c>
      <c r="CK88" s="408" t="str">
        <f>IF($D88&lt;&gt;"Pending, Subsequently Closed",IF($A88&lt;&gt;"",IF(IFERROR('7. Position (current_at exit)'!P88,"")="", "Mandatory: Tab 7",IFERROR('7. Position (current_at exit)'!P88,"")),""), IF($A88&lt;&gt;"",IF(IFERROR('7. Position (current_at exit)'!P88,"")="", "",IFERROR('7. Position (current_at exit)'!P88,"")),""))</f>
        <v/>
      </c>
      <c r="CL88" s="360" t="str">
        <f>IF($A88&lt;&gt;"",IF(IFERROR('7. Position (current_at exit)'!Q88,"")="", "",IFERROR('7. Position (current_at exit)'!Q88,"")),"")</f>
        <v/>
      </c>
      <c r="CM88" s="18" t="str">
        <f>IF($F88&lt;&gt;"Debt",IF($A88&lt;&gt;"",IF(IFERROR('7. Position (current_at exit)'!R88,"")="", "Mandatory: Tab 7",IFERROR('7. Position (current_at exit)'!R88,"")),""), IF($A88&lt;&gt;"",IF(IFERROR('7. Position (current_at exit)'!R88,"")="", "",IFERROR('7. Position (current_at exit)'!R88,"")),""))</f>
        <v/>
      </c>
      <c r="CN88" s="18" t="str">
        <f>IF($F88&lt;&gt;"Debt",IF($A88&lt;&gt;"",IF(IFERROR('7. Position (current_at exit)'!S88,"")="", "Mandatory: Tab 7",IFERROR('7. Position (current_at exit)'!S88,"")),""), IF($A88&lt;&gt;"",IF(IFERROR('7. Position (current_at exit)'!S88,"")="", "",IFERROR('7. Position (current_at exit)'!S88,"")),""))</f>
        <v/>
      </c>
      <c r="CO88" s="17" t="str">
        <f>IF($F88&lt;&gt;"Debt",IF($A88&lt;&gt;"",IF(IFERROR('7. Position (current_at exit)'!T88,"")="", "Mandatory: Tab 7",IFERROR('7. Position (current_at exit)'!T88,"")),""), IF($A88&lt;&gt;"",IF(IFERROR('7. Position (current_at exit)'!T88,"")="", "",IFERROR('7. Position (current_at exit)'!T88,"")),""))</f>
        <v/>
      </c>
      <c r="CP88" s="17" t="str">
        <f>IF($A88&lt;&gt;"",IF(IFERROR('7. Position (current_at exit)'!U88,"")="", "Mandatory: Tab 7",IFERROR('7. Position (current_at exit)'!U88,"")),"")</f>
        <v/>
      </c>
      <c r="CQ88" s="17" t="str">
        <f>IF($F88&lt;&gt;"Debt",IF($A88&lt;&gt;"",IF(IFERROR('7. Position (current_at exit)'!V88,"")="", "Mandatory: Tab 7",IFERROR('7. Position (current_at exit)'!V88,"")),""), IF($A88&lt;&gt;"",IF(IFERROR('7. Position (current_at exit)'!V88,"")="", "",IFERROR('7. Position (current_at exit)'!V88,"")),""))</f>
        <v/>
      </c>
      <c r="CR88" s="16" t="str">
        <f>IF($F88&lt;&gt;"Debt",IF($A88&lt;&gt;"",IF(IFERROR('7. Position (current_at exit)'!W88,"")="", "",IFERROR('7. Position (current_at exit)'!W88,"")),""), IF($A88&lt;&gt;"",IF(IFERROR('7. Position (current_at exit)'!W88,"")="", "",IFERROR('7. Position (current_at exit)'!W88,"")),""))</f>
        <v/>
      </c>
      <c r="CS88" s="80" t="str">
        <f>IF($A88&lt;&gt;"",IF(IFERROR('7. Position (current_at exit)'!X88,"")="", "",IFERROR('7. Position (current_at exit)'!X88,"")),"")</f>
        <v/>
      </c>
      <c r="CT88" s="360" t="str">
        <f>IF($A88&lt;&gt;"",IF(IFERROR('7. Position (current_at exit)'!Y88,"")="", "",IFERROR('7. Position (current_at exit)'!Y88,"")),"")</f>
        <v/>
      </c>
      <c r="CU88" s="159" t="str">
        <f>IF(OR($D88="Fully Exited, No Escrow", $D88="Fully Exited, Escrow Pending", $D88="Fully Exited, Subsequently Closed"), IF($A88&lt;&gt;"",IF(IFERROR('7. Position (current_at exit)'!Z88,"")="", "Mandatory: Tab 7",IFERROR('7. Position (current_at exit)'!Z88,"")),""), IF($A88&lt;&gt;"",IF(IFERROR('7. Position (current_at exit)'!Z88,"")="", "",IFERROR('7. Position (current_at exit)'!Z88,"")),""))</f>
        <v/>
      </c>
      <c r="CV88" s="159" t="str">
        <f>IF(OR($D88="Fully Exited, No Escrow", $D88="Fully Exited, Escrow Pending", $D88="Fully Exited, Subsequently Closed"), IF($A88&lt;&gt;"",IF(IFERROR('7. Position (current_at exit)'!AA88,"")="", "Mandatory: Tab 7",IFERROR('7. Position (current_at exit)'!AA88,"")),""), IF($A88&lt;&gt;"",IF(IFERROR('7. Position (current_at exit)'!AA88,"")="", "",IFERROR('7. Position (current_at exit)'!AA88,"")),""))</f>
        <v/>
      </c>
      <c r="CW88" s="16" t="str">
        <f>IF($D88="Fully Exited",IF($A88&lt;&gt;"",IF(IFERROR('7. Position (current_at exit)'!AB88,"")="", "",IFERROR('7. Position (current_at exit)'!AB88,"")),""), IF($A88&lt;&gt;"",IF(IFERROR('7. Position (current_at exit)'!AB88,"")="", "",IFERROR('7. Position (current_at exit)'!AB88,"")),""))</f>
        <v/>
      </c>
      <c r="CX88" s="360" t="str">
        <f>IF($A88&lt;&gt;"",IF(IFERROR('7. Position (current_at exit)'!AC88,"")="", "",IFERROR('7. Position (current_at exit)'!AC88,"")),"")</f>
        <v/>
      </c>
      <c r="CY88" s="16" t="str">
        <f>IF($D88&lt;&gt;"Pending, Subsequently Closed",IF($A88&lt;&gt;"",IF(IFERROR('7. Position (current_at exit)'!AD88,"")="", "Mandatory: Tab 7",IFERROR('7. Position (current_at exit)'!AD88,"")),""), IF($A88&lt;&gt;"",IF(IFERROR('7. Position (current_at exit)'!AD88,"")="", "",IFERROR('7. Position (current_at exit)'!AD88,"")),""))</f>
        <v/>
      </c>
      <c r="CZ88" s="187" t="str">
        <f>IF($A88&lt;&gt;"",IF(IFERROR('7. Position (current_at exit)'!AE88,"")="", "",IFERROR('7. Position (current_at exit)'!AE88,"")),"")</f>
        <v/>
      </c>
      <c r="DA88" s="76" t="str">
        <f>IF($A88&lt;&gt;"",IF(IFERROR('7. Position (current_at exit)'!AF88,"")="", "",IFERROR('7. Position (current_at exit)'!AF88,"")),"")</f>
        <v/>
      </c>
      <c r="DB88" s="239" t="str">
        <f>IF($A88&lt;&gt;"",IF(IFERROR('7. Position (current_at exit)'!AG88,"")="", "",IFERROR('7. Position (current_at exit)'!AG88,"")),"")</f>
        <v/>
      </c>
      <c r="DC88" s="165" t="str">
        <f>IF($A88&lt;&gt;"",IF(IFERROR('7. Position (current_at exit)'!AH88,"")="", "",IFERROR('7. Position (current_at exit)'!AH88,"")),"")</f>
        <v/>
      </c>
      <c r="DD88" s="165" t="str">
        <f>IF($A88&lt;&gt;"",IF(IFERROR('7. Position (current_at exit)'!AI88,"")="", "",IFERROR('7. Position (current_at exit)'!AI88,"")),"")</f>
        <v/>
      </c>
      <c r="DE88" s="360" t="str">
        <f>IF($A88&lt;&gt;"",IF(IFERROR('7. Position (current_at exit)'!AJ88,"")="", "",IFERROR('7. Position (current_at exit)'!AJ88,"")),"")</f>
        <v/>
      </c>
      <c r="DF88" s="16" t="str">
        <f>IF($A88&lt;&gt;"",IF(IFERROR('7. Position (current_at exit)'!AK88,"")="", "",IFERROR('7. Position (current_at exit)'!AK88,"")),"")</f>
        <v/>
      </c>
      <c r="DG88" s="187" t="str">
        <f>IF($A88&lt;&gt;"",IF(IFERROR('7. Position (current_at exit)'!AL88,"")="", "",IFERROR('7. Position (current_at exit)'!AL88,"")),"")</f>
        <v/>
      </c>
      <c r="DH88" s="76" t="str">
        <f>IF($A88&lt;&gt;"",IF(IFERROR('7. Position (current_at exit)'!AM88,"")="", "",IFERROR('7. Position (current_at exit)'!AM88,"")),"")</f>
        <v/>
      </c>
      <c r="DI88" s="239" t="str">
        <f>IF($A88&lt;&gt;"",IF(IFERROR('7. Position (current_at exit)'!AN88,"")="", "",IFERROR('7. Position (current_at exit)'!AN88,"")),"")</f>
        <v/>
      </c>
      <c r="DJ88" s="165" t="str">
        <f>IF($A88&lt;&gt;"",IF(IFERROR('7. Position (current_at exit)'!AO88,"")="", "",IFERROR('7. Position (current_at exit)'!AO88,"")),"")</f>
        <v/>
      </c>
      <c r="DK88" s="165" t="str">
        <f>IF($A88&lt;&gt;"",IF(IFERROR('7. Position (current_at exit)'!AP88,"")="", "",IFERROR('7. Position (current_at exit)'!AP88,"")),"")</f>
        <v/>
      </c>
      <c r="DL88" s="360" t="str">
        <f>IF($A88&lt;&gt;"",IF(IFERROR('7. Position (current_at exit)'!AQ88,"")="", "",IFERROR('7. Position (current_at exit)'!AQ88,"")),"")</f>
        <v/>
      </c>
      <c r="DM88" s="17" t="str">
        <f>IF(OR($F88="Equity - Publicly Traded", $F88="Equity - Private"), IF($A88&lt;&gt;"",IF(IFERROR('6. Position (at entry)'!N88,"")="", "Mandatory: Tab 6",IFERROR('6. Position (at entry)'!N88,"")),""), IF($A88&lt;&gt;"",IF(IFERROR('6. Position (at entry)'!N88,"")="", "",IFERROR('6. Position (at entry)'!N88,"")),""))</f>
        <v/>
      </c>
      <c r="DN88" s="17" t="str">
        <f>IF(OR($F88="Equity - Publicly Traded", $F88="Equity - Private"), IF($A88&lt;&gt;"",IF(IFERROR('6. Position (at entry)'!O88,"")="", "Mandatory: Tab 6",IFERROR('6. Position (at entry)'!O88,"")),""), IF($A88&lt;&gt;"",IF(IFERROR('6. Position (at entry)'!O88,"")="", "",IFERROR('6. Position (at entry)'!O88,"")),""))</f>
        <v/>
      </c>
      <c r="DO88" s="17" t="str">
        <f>IF(OR($F88="Equity - Publicly Traded", $F88="Equity - Private"), IF($A88&lt;&gt;"",IF(IFERROR('6. Position (at entry)'!P88,"")="", "Mandatory: Tab 6",IFERROR('6. Position (at entry)'!P88,"")),""), IF($A88&lt;&gt;"",IF(IFERROR('6. Position (at entry)'!P88,"")="", "",IFERROR('6. Position (at entry)'!P88,"")),""))</f>
        <v/>
      </c>
      <c r="DP88" s="17" t="str">
        <f>IF(OR($F88="Equity - Publicly Traded", $F88="Equity - Private"), IF($A88&lt;&gt;"",IF(IFERROR('6. Position (at entry)'!Q88,"")="", "Mandatory: Tab 6",IFERROR('6. Position (at entry)'!Q88,"")),""), IF($A88&lt;&gt;"",IF(IFERROR('6. Position (at entry)'!Q88,"")="", "",IFERROR('6. Position (at entry)'!Q88,"")),""))</f>
        <v/>
      </c>
      <c r="DQ88" s="18" t="str">
        <f>IF(OR($F88="Equity - Publicly Traded", $F88="Equity - Private"), IF($A88&lt;&gt;"",IF(IFERROR('6. Position (at entry)'!R88,"")="", "Mandatory: Tab 6",IFERROR('6. Position (at entry)'!R88,"")),""), IF($A88&lt;&gt;"",IF(IFERROR('6. Position (at entry)'!R88,"")="", "",IFERROR('6. Position (at entry)'!R88,"")),""))</f>
        <v/>
      </c>
      <c r="DR88" s="18" t="str">
        <f>IF(OR($F88="Equity - Publicly Traded", $F88="Equity - Private"), IF($A88&lt;&gt;"",IF(IFERROR('6. Position (at entry)'!S88,"")="", "Mandatory: Tab 6",IFERROR('6. Position (at entry)'!S88,"")),""), IF($A88&lt;&gt;"",IF(IFERROR('6. Position (at entry)'!S88,"")="", "",IFERROR('6. Position (at entry)'!S88,"")),""))</f>
        <v/>
      </c>
      <c r="DS88" s="17" t="str">
        <f>IF(OR($F88="Equity - Publicly Traded", $F88="Equity - Private"), IF($A88&lt;&gt;"",IF(IFERROR('6. Position (at entry)'!T88,"")="", "Mandatory: Tab 6",IFERROR('6. Position (at entry)'!T88,"")),""), IF($A88&lt;&gt;"",IF(IFERROR('6. Position (at entry)'!T88,"")="", "",IFERROR('6. Position (at entry)'!T88,"")),""))</f>
        <v/>
      </c>
      <c r="DT88" s="16" t="str">
        <f>IF(OR($F88="Equity - Publicly Traded", $F88="Equity - Private"), IF($A88&lt;&gt;"",IF(IFERROR('6. Position (at entry)'!U88,"")="", "Mandatory: Tab 6",IFERROR('6. Position (at entry)'!U88,"")),""), IF($A88&lt;&gt;"",IF(IFERROR('6. Position (at entry)'!U88,"")="", "",IFERROR('6. Position (at entry)'!U88,"")),""))</f>
        <v/>
      </c>
      <c r="DU88" s="16" t="str">
        <f>IF(OR($F88="Equity - Publicly Traded", $F88="Equity - Private"), IF($A88&lt;&gt;"",IF(IFERROR('6. Position (at entry)'!V88,"")="", "",IFERROR('6. Position (at entry)'!V88,"")),""), IF($A88&lt;&gt;"",IF(IFERROR('6. Position (at entry)'!V88,"")="", "",IFERROR('6. Position (at entry)'!V88,"")),""))</f>
        <v/>
      </c>
      <c r="DV88" s="239" t="str">
        <f>IF(OR($F88="Equity - Publicly Traded", $F88="Equity - Private"), IF($A88&lt;&gt;"",IF(IFERROR('6. Position (at entry)'!W88,"")="", "",IFERROR('6. Position (at entry)'!W88,"")),""), IF($A88&lt;&gt;"",IF(IFERROR('6. Position (at entry)'!W88,"")="", "",IFERROR('6. Position (at entry)'!W88,"")),""))</f>
        <v/>
      </c>
      <c r="DW88" s="239" t="str">
        <f>IF(OR($F88="Equity - Publicly Traded", $F88="Equity - Private"), IF($A88&lt;&gt;"",IF(IFERROR('6. Position (at entry)'!X88,"")="", "",IFERROR('6. Position (at entry)'!X88,"")),""), IF($A88&lt;&gt;"",IF(IFERROR('6. Position (at entry)'!X88,"")="", "",IFERROR('6. Position (at entry)'!X88,"")),""))</f>
        <v/>
      </c>
      <c r="DX88" s="239" t="str">
        <f>IF(OR($F88="Equity - Publicly Traded", $F88="Equity - Private"), IF($A88&lt;&gt;"",IF(IFERROR('6. Position (at entry)'!Y88,"")="", "",IFERROR('6. Position (at entry)'!Y88,"")),""), IF($A88&lt;&gt;"",IF(IFERROR('6. Position (at entry)'!Y88,"")="", "",IFERROR('6. Position (at entry)'!Y88,"")),""))</f>
        <v/>
      </c>
      <c r="DY88" s="360" t="str">
        <f>IF($A88&lt;&gt;"",IF(IFERROR('6. Position (at entry)'!Z88,"")="", "",IFERROR('6. Position (at entry)'!Z88,"")),"")</f>
        <v/>
      </c>
      <c r="DZ88" s="76" t="str">
        <f>IF($A88&lt;&gt;"",IF(IFERROR('6. Position (at entry)'!AA88,"")="", "",IFERROR('6. Position (at entry)'!AA88,"")),"")</f>
        <v/>
      </c>
      <c r="EA88" s="76" t="str">
        <f>IF($A88&lt;&gt;"",IF(IFERROR('6. Position (at entry)'!AB88,"")="", "",IFERROR('6. Position (at entry)'!AB88,"")),"")</f>
        <v/>
      </c>
      <c r="EB88" s="78" t="str">
        <f>IF($A88&lt;&gt;"",IF(IFERROR('6. Position (at entry)'!AC88,"")="", "",IFERROR('6. Position (at entry)'!AC88,"")),"")</f>
        <v/>
      </c>
      <c r="EC88" s="78" t="str">
        <f>IF($A88&lt;&gt;"",IF(IFERROR('6. Position (at entry)'!AD88,"")="", "",IFERROR('6. Position (at entry)'!AD88,"")),"")</f>
        <v/>
      </c>
      <c r="ED88" s="226" t="str">
        <f>IF($A88&lt;&gt;"",IF(IFERROR('6. Position (at entry)'!AE88,"")="", "",IFERROR('6. Position (at entry)'!AE88,"")),"")</f>
        <v/>
      </c>
      <c r="EE88" s="80" t="str">
        <f>IF($A88&lt;&gt;"",IF(IFERROR('6. Position (at entry)'!AF88,"")="", "",IFERROR('6. Position (at entry)'!AF88,"")),"")</f>
        <v/>
      </c>
      <c r="EF88" s="80" t="str">
        <f>IF($A88&lt;&gt;"",IF(IFERROR('6. Position (at entry)'!AG88,"")="", "",IFERROR('6. Position (at entry)'!AG88,"")),"")</f>
        <v/>
      </c>
      <c r="EG88" s="80" t="str">
        <f>IF($A88&lt;&gt;"",IF(IFERROR('6. Position (at entry)'!AH88,"")="", "",IFERROR('6. Position (at entry)'!AH88,"")),"")</f>
        <v/>
      </c>
      <c r="EH88" s="360" t="str">
        <f>IF($A88&lt;&gt;"",IF(IFERROR('6. Position (at entry)'!AI88,"")="", "",IFERROR('6. Position (at entry)'!AI88,"")),"")</f>
        <v/>
      </c>
    </row>
    <row r="89" spans="1:138" ht="15" customHeight="1" x14ac:dyDescent="0.2">
      <c r="A89" s="16" t="str">
        <f>IF(ISBLANK('6. Position (at entry)'!A89), "", '6. Position (at entry)'!A89)</f>
        <v/>
      </c>
      <c r="B89" s="347" t="str">
        <f>IF($A89&lt;&gt;"",IF(IFERROR('6. Position (at entry)'!B89,"")="", "Mandatory: Tab 6",IFERROR('6. Position (at entry)'!B89,"")),"")</f>
        <v/>
      </c>
      <c r="C89" s="16" t="str">
        <f>IF($A89&lt;&gt;"",IF(IFERROR(VLOOKUP($A89, '4. Company (at entry)'!$1:$1048576,2,FALSE),"")="","Mandatory: Tab 4",IFERROR(VLOOKUP($A89, '4. Company (at entry)'!$1:$1048576,2,FALSE),"")), "")</f>
        <v/>
      </c>
      <c r="D89" s="16" t="str">
        <f>IF($A89&lt;&gt;"",IF(IFERROR('7. Position (current_at exit)'!D89,"")="", "Mandatory: Tab 7",IFERROR('7. Position (current_at exit)'!D89,"")),"")</f>
        <v/>
      </c>
      <c r="E89" s="16" t="str">
        <f>IF($A89&lt;&gt;"",IF(IFERROR('7. Position (current_at exit)'!E89,"")="", "Mandatory: Tab 7",IFERROR('7. Position (current_at exit)'!E89,"")),"")</f>
        <v/>
      </c>
      <c r="F89" s="16" t="str">
        <f>IF($A89&lt;&gt;"",IF(IFERROR('6. Position (at entry)'!D89,"")="", "Mandatory: Tab 6",IFERROR('6. Position (at entry)'!D89,"")),"")</f>
        <v/>
      </c>
      <c r="G89" s="16" t="str">
        <f>IF($A89&lt;&gt;"",IF(IFERROR('6. Position (at entry)'!E89,"")="", "Mandatory: Tab 6",IFERROR('6. Position (at entry)'!E89,"")),"")</f>
        <v/>
      </c>
      <c r="H89" s="16" t="str">
        <f>IF($A89&lt;&gt;"",IF(IFERROR('6. Position (at entry)'!F89,"")="", "Mandatory: Tab 6",IFERROR('6. Position (at entry)'!F89,"")),"")</f>
        <v/>
      </c>
      <c r="I89" s="16" t="str">
        <f>IF($A89&lt;&gt;"",IF(IFERROR('6. Position (at entry)'!G89,"")="", "Mandatory: Tab 6",IFERROR('6. Position (at entry)'!G89,"")),"")</f>
        <v/>
      </c>
      <c r="J89" s="16" t="str">
        <f>IF($A89&lt;&gt;"",IF(IFERROR('6. Position (at entry)'!H89,"")="", "Mandatory: Tab 6",IFERROR('6. Position (at entry)'!H89,"")),"")</f>
        <v/>
      </c>
      <c r="K89" s="159" t="str">
        <f>IF($A89&lt;&gt;"",IF(IFERROR('6. Position (at entry)'!I89,"")="", "Mandatory: Tab 6",IFERROR('6. Position (at entry)'!I89,"")),"")</f>
        <v/>
      </c>
      <c r="L89" s="16" t="str">
        <f>IF($A89&lt;&gt;"",IF(IFERROR('6. Position (at entry)'!J89,"")="", "Mandatory: Tab 6",IFERROR('6. Position (at entry)'!J89,"")),"")</f>
        <v/>
      </c>
      <c r="M89" s="16" t="str">
        <f>IF($A89&lt;&gt;"",IF(IFERROR('6. Position (at entry)'!K89,"")="", "Mandatory: Tab 6",IFERROR('6. Position (at entry)'!K89,"")),"")</f>
        <v/>
      </c>
      <c r="N89" s="16" t="str">
        <f>IF($A89&lt;&gt;"",IF(IFERROR('6. Position (at entry)'!L89,"")="", "",IFERROR('6. Position (at entry)'!L89,"")),"")</f>
        <v/>
      </c>
      <c r="O89" s="360" t="str">
        <f>IF($A89&lt;&gt;"",IF(IFERROR('6. Position (at entry)'!M89,"")="", "",IFERROR('6. Position (at entry)'!M89,"")),"")</f>
        <v/>
      </c>
      <c r="P89" s="16" t="str">
        <f>IF($A89&lt;&gt;"",IF(IFERROR(VLOOKUP($A89,'5. Company (current_at exit)'!$1:$1048576,3,FALSE),"")="","",IFERROR(VLOOKUP($A89,'5. Company (current_at exit)'!$1:$1048576,3,FALSE),"")), "")</f>
        <v/>
      </c>
      <c r="Q89" s="16" t="str">
        <f>IF($A89&lt;&gt;"",IF(IFERROR(VLOOKUP($A89,'5. Company (current_at exit)'!$1:$1048576,4,FALSE),"")="","",IFERROR(VLOOKUP($A89,'5. Company (current_at exit)'!$1:$1048576,4,FALSE),"")), "")</f>
        <v/>
      </c>
      <c r="R89" s="16" t="str">
        <f>IF($A89&lt;&gt;"",IF(IFERROR(VLOOKUP($A89,'5. Company (current_at exit)'!$1:$1048576,5,FALSE),"")="","",IFERROR(VLOOKUP($A89,'5. Company (current_at exit)'!$1:$1048576,5,FALSE),"")), "")</f>
        <v/>
      </c>
      <c r="S89" s="16" t="str">
        <f>IF($A89&lt;&gt;"",IF(IFERROR(VLOOKUP($A89,'5. Company (current_at exit)'!$1:$1048576,6,FALSE),"")="","",IFERROR(VLOOKUP($A89,'5. Company (current_at exit)'!$1:$1048576,6,FALSE),"")), "")</f>
        <v/>
      </c>
      <c r="T89" s="16" t="str">
        <f>IF($A89&lt;&gt;"",IF(IFERROR(VLOOKUP($A89,'5. Company (current_at exit)'!$1:$1048576,7,FALSE),"")="","Mandatory: Tab 5",IFERROR(VLOOKUP($A89,'5. Company (current_at exit)'!$1:$1048576,7,FALSE),"")), "")</f>
        <v/>
      </c>
      <c r="U89" s="72" t="str">
        <f>IF($A89&lt;&gt;"",IF(IFERROR(VLOOKUP($A89,'5. Company (current_at exit)'!$1:$1048576,8,FALSE),"")="","Mandatory: Tab 5",IFERROR(VLOOKUP($A89,'5. Company (current_at exit)'!$1:$1048576,8,FALSE),"")), "")</f>
        <v/>
      </c>
      <c r="V89" s="16" t="str">
        <f>IF($A89&lt;&gt;"",IF(IFERROR(VLOOKUP($A89,'5. Company (current_at exit)'!$1:$1048576,9,FALSE),"")="","",IFERROR(VLOOKUP($A89,'5. Company (current_at exit)'!$1:$1048576,9,FALSE),"")), "")</f>
        <v/>
      </c>
      <c r="W89" s="16" t="str">
        <f>IF($A89&lt;&gt;"",IF(IFERROR(VLOOKUP($A89,'5. Company (current_at exit)'!$1:$1048576,10,FALSE),"")="","Mandatory: Tab 5",IFERROR(VLOOKUP($A89,'5. Company (current_at exit)'!$1:$1048576,10,FALSE),"")), "")</f>
        <v/>
      </c>
      <c r="X89" s="73" t="str">
        <f>IF($A89&lt;&gt;"",IF(IFERROR(VLOOKUP($A89,'5. Company (current_at exit)'!$1:$1048576,11,FALSE),"")="","Mandatory: Tab 5",IFERROR(VLOOKUP($A89,'5. Company (current_at exit)'!$1:$1048576,11,FALSE),"")), "")</f>
        <v/>
      </c>
      <c r="Y89" s="73" t="str">
        <f>IF($A89&lt;&gt;"",IF(IFERROR(VLOOKUP($A89,'5. Company (current_at exit)'!$1:$1048576,12,FALSE),"")="","",IFERROR(VLOOKUP($A89,'5. Company (current_at exit)'!$1:$1048576,12,FALSE),"")), "")</f>
        <v/>
      </c>
      <c r="Z89" s="73" t="str">
        <f>IF($A89&lt;&gt;"",IF(IFERROR(VLOOKUP($A89,'5. Company (current_at exit)'!$1:$1048576,13,FALSE),"")="","",IFERROR(VLOOKUP($A89,'5. Company (current_at exit)'!$1:$1048576,13,FALSE),"")), "")</f>
        <v/>
      </c>
      <c r="AA89" s="16" t="str">
        <f>IF($A89&lt;&gt;"",IF(IFERROR(VLOOKUP($A89,'5. Company (current_at exit)'!$1:$1048576,14,FALSE),"")="","Mandatory: Tab 5",IFERROR(VLOOKUP($A89,'5. Company (current_at exit)'!$1:$1048576,14,FALSE),"")), "")</f>
        <v/>
      </c>
      <c r="AB89" s="16" t="str">
        <f>IF($A89&lt;&gt;"",IF(IFERROR(VLOOKUP($A89,'5. Company (current_at exit)'!$1:$1048576,15,FALSE),"")="","Mandatory: Tab 5",IFERROR(VLOOKUP($A89,'5. Company (current_at exit)'!$1:$1048576,15,FALSE),"")), "")</f>
        <v/>
      </c>
      <c r="AC89" s="76" t="str">
        <f>IF($A89&lt;&gt;"",IF(IFERROR(VLOOKUP($A89,'5. Company (current_at exit)'!$1:$1048576,16,FALSE),"")="","",IFERROR(VLOOKUP($A89,'5. Company (current_at exit)'!$1:$1048576,16,FALSE),"")), "")</f>
        <v/>
      </c>
      <c r="AD89" s="16" t="str">
        <f>IF($A89&lt;&gt;"",IF(IFERROR(VLOOKUP($A89,'5. Company (current_at exit)'!$1:$1048576,17,FALSE),"")="","",IFERROR(VLOOKUP($A89,'5. Company (current_at exit)'!$1:$1048576,17,FALSE),"")), "")</f>
        <v/>
      </c>
      <c r="AE89" s="401" t="str">
        <f>IF($A89&lt;&gt;"",IF(IFERROR(VLOOKUP($A89,'5. Company (current_at exit)'!$1:$1048576,18,FALSE),"")="","",IFERROR(VLOOKUP($A89,'5. Company (current_at exit)'!$1:$1048576,18,FALSE),"")), "")</f>
        <v/>
      </c>
      <c r="AF89" s="16" t="str">
        <f>IF($A89&lt;&gt;"",IF(IFERROR(VLOOKUP($A89,'5. Company (current_at exit)'!$1:$1048576,19,FALSE),"")="","Mandatory: Tab 5",IFERROR(VLOOKUP($A89,'5. Company (current_at exit)'!$1:$1048576,19,FALSE),"")), "")</f>
        <v/>
      </c>
      <c r="AG89" s="159" t="str">
        <f>IF($AF89="Yes",IF($A89&lt;&gt;"",IF(IFERROR(VLOOKUP($A89,'5. Company (current_at exit)'!$1:$1048576,20,FALSE),"")="","Mandatory: Tab 5",IFERROR(VLOOKUP($A89,'5. Company (current_at exit)'!$1:$1048576,20,FALSE),"")), ""),IF($A89&lt;&gt;"",IF(IFERROR(VLOOKUP($A89,'5. Company (current_at exit)'!$1:$1048576,20,FALSE),"")="","",IFERROR(VLOOKUP($A89,'5. Company (current_at exit)'!$1:$1048576,20,FALSE),"")), ""))</f>
        <v/>
      </c>
      <c r="AH89" s="159" t="str">
        <f>IF($AF89="Yes",IF($A89&lt;&gt;"",IF(IFERROR(VLOOKUP($A89,'5. Company (current_at exit)'!$1:$1048576,21,FALSE),"")="","Mandatory: Tab 5",IFERROR(VLOOKUP($A89,'5. Company (current_at exit)'!$1:$1048576,21,FALSE),"")), ""),IF($A89&lt;&gt;"",IF(IFERROR(VLOOKUP($A89,'5. Company (current_at exit)'!$1:$1048576,21,FALSE),"")="","",IFERROR(VLOOKUP($A89,'5. Company (current_at exit)'!$1:$1048576,21,FALSE),"")), ""))</f>
        <v/>
      </c>
      <c r="AI89" s="69" t="str">
        <f>IF($AF89="Yes",IF($A89&lt;&gt;"",IF(IFERROR(VLOOKUP($A89,'5. Company (current_at exit)'!$1:$1048576,22,FALSE),"")="","Mandatory: Tab 5",IFERROR(VLOOKUP($A89,'5. Company (current_at exit)'!$1:$1048576,22,FALSE),"")), ""),IF($A89&lt;&gt;"",IF(IFERROR(VLOOKUP($A89,'5. Company (current_at exit)'!$1:$1048576,22,FALSE),"")="","",IFERROR(VLOOKUP($A89,'5. Company (current_at exit)'!$1:$1048576,22,FALSE),"")), ""))</f>
        <v/>
      </c>
      <c r="AJ89" s="69" t="str">
        <f>IF($AF89="Yes",IF($A89&lt;&gt;"",IF(IFERROR(VLOOKUP($A89,'5. Company (current_at exit)'!$1:$1048576,23,FALSE),"")="","Mandatory: Tab 5",IFERROR(VLOOKUP($A89,'5. Company (current_at exit)'!$1:$1048576,23,FALSE),"")), ""),IF($A89&lt;&gt;"",IF(IFERROR(VLOOKUP($A89,'5. Company (current_at exit)'!$1:$1048576,23,FALSE),"")="","",IFERROR(VLOOKUP($A89,'5. Company (current_at exit)'!$1:$1048576,23,FALSE),"")), ""))</f>
        <v/>
      </c>
      <c r="AK89" s="159" t="str">
        <f>IF($AF89="Yes",IF($A89&lt;&gt;"",IF(IFERROR(VLOOKUP($A89,'5. Company (current_at exit)'!$1:$1048576,24,FALSE),"")="","",IFERROR(VLOOKUP($A89,'5. Company (current_at exit)'!$1:$1048576,24,FALSE),"")), ""),IF($A89&lt;&gt;"",IF(IFERROR(VLOOKUP($A89,'5. Company (current_at exit)'!$1:$1048576,24,FALSE),"")="","",IFERROR(VLOOKUP($A89,'5. Company (current_at exit)'!$1:$1048576,24,FALSE),"")), ""))</f>
        <v/>
      </c>
      <c r="AL89" s="403" t="str">
        <f>IF($A89&lt;&gt;"",IF(IFERROR(VLOOKUP($A89,'5. Company (current_at exit)'!$1:$1048576,25,FALSE),"")="","",IFERROR(VLOOKUP($A89,'5. Company (current_at exit)'!$1:$1048576,25,FALSE),"")), "")</f>
        <v/>
      </c>
      <c r="AM89" s="17" t="str">
        <f>IF($A89&lt;&gt;"",IF(IFERROR(VLOOKUP($A89,'5. Company (current_at exit)'!$1:$1048576,26,FALSE),"")="","Mandatory: Tab 5",IFERROR(VLOOKUP($A89,'5. Company (current_at exit)'!$1:$1048576,26,FALSE),"")), "")</f>
        <v/>
      </c>
      <c r="AN89" s="17" t="str">
        <f>IF($A89&lt;&gt;"",IF(IFERROR(VLOOKUP($A89,'5. Company (current_at exit)'!$1:$1048576,27,FALSE),"")="","Mandatory: Tab 5",IFERROR(VLOOKUP($A89,'5. Company (current_at exit)'!$1:$1048576,27,FALSE),"")), "")</f>
        <v/>
      </c>
      <c r="AO89" s="17" t="str">
        <f>IF($A89&lt;&gt;"",IF(IFERROR(VLOOKUP($A89,'5. Company (current_at exit)'!$1:$1048576,28,FALSE),"")="","Mandatory: Tab 5",IFERROR(VLOOKUP($A89,'5. Company (current_at exit)'!$1:$1048576,28,FALSE),"")), "")</f>
        <v/>
      </c>
      <c r="AP89" s="17" t="str">
        <f>IF($A89&lt;&gt;"",IF(IFERROR(VLOOKUP($A89,'5. Company (current_at exit)'!$1:$1048576,29,FALSE),"")="","Mandatory: Tab 5",IFERROR(VLOOKUP($A89,'5. Company (current_at exit)'!$1:$1048576,29,FALSE),"")), "")</f>
        <v/>
      </c>
      <c r="AQ89" s="17" t="str">
        <f>IF($A89&lt;&gt;"",IF(IFERROR(VLOOKUP($A89,'5. Company (current_at exit)'!$1:$1048576,30,FALSE),"")="","Mandatory: Tab 5",IFERROR(VLOOKUP($A89,'5. Company (current_at exit)'!$1:$1048576,30,FALSE),"")), "")</f>
        <v/>
      </c>
      <c r="AR89" s="17" t="str">
        <f>IF($A89&lt;&gt;"",IF(IFERROR(VLOOKUP($A89,'5. Company (current_at exit)'!$1:$1048576,31,FALSE),"")="","Mandatory: Tab 5",IFERROR(VLOOKUP($A89,'5. Company (current_at exit)'!$1:$1048576,31,FALSE),"")), "")</f>
        <v/>
      </c>
      <c r="AS89" s="17" t="str">
        <f>IF($A89&lt;&gt;"",IF(IFERROR(VLOOKUP($A89,'5. Company (current_at exit)'!$1:$1048576,32,FALSE),"")="","Mandatory: Tab 5",IFERROR(VLOOKUP($A89,'5. Company (current_at exit)'!$1:$1048576,32,FALSE),"")), "")</f>
        <v/>
      </c>
      <c r="AT89" s="17" t="str">
        <f>IF($A89&lt;&gt;"",IF(IFERROR(VLOOKUP($A89,'5. Company (current_at exit)'!$1:$1048576,33,FALSE),"")="","Mandatory: Tab 5",IFERROR(VLOOKUP($A89,'5. Company (current_at exit)'!$1:$1048576,33,FALSE),"")), "")</f>
        <v/>
      </c>
      <c r="AU89" s="17" t="str">
        <f>IF($A89&lt;&gt;"",IF(IFERROR(VLOOKUP($A89,'5. Company (current_at exit)'!$1:$1048576,34,FALSE),"")="","",IFERROR(VLOOKUP($A89,'5. Company (current_at exit)'!$1:$1048576,34,FALSE),"")), "")</f>
        <v/>
      </c>
      <c r="AV89" s="241" t="str">
        <f>IF($A89&lt;&gt;"",IF(IFERROR(VLOOKUP($A89,'5. Company (current_at exit)'!$1:$1048576,35,FALSE),"")="","",IFERROR(VLOOKUP($A89,'5. Company (current_at exit)'!$1:$1048576,35,FALSE),"")), "")</f>
        <v/>
      </c>
      <c r="AW89" s="17" t="str">
        <f>IF($D89="Fully Exited",IF($A89&lt;&gt;"",IF(IFERROR(VLOOKUP($A89,'5. Company (current_at exit)'!$1:$1048576,36,FALSE),"")="","",IFERROR(VLOOKUP($A89,'5. Company (current_at exit)'!$1:$1048576,36,FALSE),"")), ""),IF($A89&lt;&gt;"",IF(IFERROR(VLOOKUP($A89,'5. Company (current_at exit)'!$1:$1048576,36,FALSE),"")="","",IFERROR(VLOOKUP($A89,'5. Company (current_at exit)'!$1:$1048576,36,FALSE),"")), ""))</f>
        <v/>
      </c>
      <c r="AX89" s="239" t="str">
        <f>IF($A89&lt;&gt;"",IF(IFERROR(VLOOKUP($A89,'5. Company (current_at exit)'!$1:$1048576,37,FALSE),"")="","",IFERROR(VLOOKUP($A89,'5. Company (current_at exit)'!$1:$1048576,37,FALSE),"")), "")</f>
        <v/>
      </c>
      <c r="AY89" s="204" t="str">
        <f>IF($A89&lt;&gt;"",IF(IFERROR(VLOOKUP($A89,'5. Company (current_at exit)'!$1:$1048576,38,FALSE),"")="","",IFERROR(VLOOKUP($A89,'5. Company (current_at exit)'!$1:$1048576,38,FALSE),"")), "")</f>
        <v/>
      </c>
      <c r="AZ89" s="244" t="str">
        <f>IF($A89&lt;&gt;"",IF(IFERROR(VLOOKUP($A89,'5. Company (current_at exit)'!$1:$1048576,39,FALSE),"")="","",IFERROR(VLOOKUP($A89,'5. Company (current_at exit)'!$1:$1048576,39,FALSE),"")), "")</f>
        <v/>
      </c>
      <c r="BA89" s="244" t="str">
        <f>IF($A89&lt;&gt;"",IF(IFERROR(VLOOKUP($A89,'5. Company (current_at exit)'!$1:$1048576,40,FALSE),"")="","",IFERROR(VLOOKUP($A89,'5. Company (current_at exit)'!$1:$1048576,40,FALSE),"")), "")</f>
        <v/>
      </c>
      <c r="BB89" s="244" t="str">
        <f>IF($A89&lt;&gt;"",IF(IFERROR(VLOOKUP($A89,'5. Company (current_at exit)'!$1:$1048576,41,FALSE),"")="","",IFERROR(VLOOKUP($A89,'5. Company (current_at exit)'!$1:$1048576,41,FALSE),"")), "")</f>
        <v/>
      </c>
      <c r="BC89" s="76" t="str">
        <f>IF($A89&lt;&gt;"",IF(IFERROR(VLOOKUP($A89,'5. Company (current_at exit)'!$1:$1048576,42,FALSE),"")="","",IFERROR(VLOOKUP($A89,'5. Company (current_at exit)'!$1:$1048576,42,FALSE),"")), "")</f>
        <v/>
      </c>
      <c r="BD89" s="76" t="str">
        <f>IF($A89&lt;&gt;"",IF(IFERROR(VLOOKUP($A89,'5. Company (current_at exit)'!$1:$1048576,43,FALSE),"")="","",IFERROR(VLOOKUP($A89,'5. Company (current_at exit)'!$1:$1048576,43,FALSE),"")), "")</f>
        <v/>
      </c>
      <c r="BE89" s="239" t="str">
        <f>IF($A89&lt;&gt;"",IF(IFERROR(VLOOKUP($A89,'5. Company (current_at exit)'!$1:$1048576,44,FALSE),"")="","",IFERROR(VLOOKUP($A89,'5. Company (current_at exit)'!$1:$1048576,44,FALSE),"")), "")</f>
        <v/>
      </c>
      <c r="BF89" s="239" t="str">
        <f>IF($A89&lt;&gt;"",IF(IFERROR(VLOOKUP($A89,'5. Company (current_at exit)'!$1:$1048576,45,FALSE),"")="","",IFERROR(VLOOKUP($A89,'5. Company (current_at exit)'!$1:$1048576,45,FALSE),"")), "")</f>
        <v/>
      </c>
      <c r="BG89" s="239" t="str">
        <f>IF($A89&lt;&gt;"",IF(IFERROR(VLOOKUP($A89,'5. Company (current_at exit)'!$1:$1048576,46,FALSE),"")="","",IFERROR(VLOOKUP($A89,'5. Company (current_at exit)'!$1:$1048576,46,FALSE),"")), "")</f>
        <v/>
      </c>
      <c r="BH89" s="239" t="str">
        <f>IF($A89&lt;&gt;"",IF(IFERROR(VLOOKUP($A89,'5. Company (current_at exit)'!$1:$1048576,47,FALSE),"")="","",IFERROR(VLOOKUP($A89,'5. Company (current_at exit)'!$1:$1048576,47,FALSE),"")), "")</f>
        <v/>
      </c>
      <c r="BI89" s="239" t="str">
        <f>IF($A89&lt;&gt;"",IF(IFERROR(VLOOKUP($A89,'5. Company (current_at exit)'!$1:$1048576,48,FALSE),"")="","",IFERROR(VLOOKUP($A89,'5. Company (current_at exit)'!$1:$1048576,48,FALSE),"")), "")</f>
        <v/>
      </c>
      <c r="BJ89" s="360" t="str">
        <f>IF($A89&lt;&gt;"",IF(IFERROR(VLOOKUP($A89,'5. Company (current_at exit)'!$1:$1048576,49,FALSE),"")="","",IFERROR(VLOOKUP($A89,'5. Company (current_at exit)'!$1:$1048576,49,FALSE),"")), "")</f>
        <v/>
      </c>
      <c r="BK89" s="76" t="str">
        <f>IF($A89&lt;&gt;"",IF(IFERROR(VLOOKUP($A89,'5. Company (current_at exit)'!$1:$1048576,50,FALSE),"")="","Mandatory: Tab 5",IFERROR(VLOOKUP($A89,'5. Company (current_at exit)'!$1:$1048576,50,FALSE),"")), "")</f>
        <v/>
      </c>
      <c r="BL89" s="483" t="str">
        <f>IF($A89&lt;&gt;"",IF(IFERROR(VLOOKUP($A89,'5. Company (current_at exit)'!$1:$1048576,51,FALSE),"")="","Mandatory: Tab 5",IFERROR(VLOOKUP($A89,'5. Company (current_at exit)'!$1:$1048576,51,FALSE),"")), "")</f>
        <v/>
      </c>
      <c r="BM89" s="483" t="str">
        <f>IF($A89&lt;&gt;"",IF(IFERROR(VLOOKUP($A89,'5. Company (current_at exit)'!$1:$1048576,52,FALSE),"")="","Mandatory: Tab 5",IFERROR(VLOOKUP($A89,'5. Company (current_at exit)'!$1:$1048576,52,FALSE),"")), "")</f>
        <v/>
      </c>
      <c r="BN89" s="483" t="str">
        <f>IF($A89&lt;&gt;"",IF(IFERROR(VLOOKUP($A89,'5. Company (current_at exit)'!$1:$1048576,53,FALSE),"")="","Mandatory: Tab 5",IFERROR(VLOOKUP($A89,'5. Company (current_at exit)'!$1:$1048576,53,FALSE),"")), "")</f>
        <v/>
      </c>
      <c r="BO89" s="360" t="str">
        <f>IF($A89&lt;&gt;"",IF(IFERROR(VLOOKUP($A89,'5. Company (current_at exit)'!$1:$1048576,54,FALSE),"")="","",IFERROR(VLOOKUP($A89,'5. Company (current_at exit)'!$1:$1048576,54,FALSE),"")), "")</f>
        <v/>
      </c>
      <c r="BP89" s="17" t="str">
        <f>IF($A89&lt;&gt;"",IF(IFERROR(VLOOKUP($A89, '4. Company (at entry)'!$1:$1048576,3,FALSE),"")="","Mandatory: Tab 4",IFERROR(VLOOKUP($A89, '4. Company (at entry)'!$1:$1048576,3,FALSE),"")), "")</f>
        <v/>
      </c>
      <c r="BQ89" s="17" t="str">
        <f>IF($A89&lt;&gt;"",IF(IFERROR(VLOOKUP($A89, '4. Company (at entry)'!$1:$1048576,4,FALSE),"")="","Mandatory: Tab 4",IFERROR(VLOOKUP($A89, '4. Company (at entry)'!$1:$1048576,4,FALSE),"")), "")</f>
        <v/>
      </c>
      <c r="BR89" s="17" t="str">
        <f>IF($A89&lt;&gt;"",IF(IFERROR(VLOOKUP($A89, '4. Company (at entry)'!$1:$1048576,5,FALSE),"")="","Mandatory: Tab 4",IFERROR(VLOOKUP($A89, '4. Company (at entry)'!$1:$1048576,5,FALSE),"")), "")</f>
        <v/>
      </c>
      <c r="BS89" s="17" t="str">
        <f>IF($A89&lt;&gt;"",IF(IFERROR(VLOOKUP($A89, '4. Company (at entry)'!$1:$1048576,6,FALSE),"")="","Mandatory: Tab 4",IFERROR(VLOOKUP($A89, '4. Company (at entry)'!$1:$1048576,6,FALSE),"")), "")</f>
        <v/>
      </c>
      <c r="BT89" s="17" t="str">
        <f>IF($A89&lt;&gt;"",IF(IFERROR(VLOOKUP($A89, '4. Company (at entry)'!$1:$1048576,7,FALSE),"")="","Mandatory: Tab 4",IFERROR(VLOOKUP($A89, '4. Company (at entry)'!$1:$1048576,7,FALSE),"")), "")</f>
        <v/>
      </c>
      <c r="BU89" s="17" t="str">
        <f>IF($A89&lt;&gt;"",IF(IFERROR(VLOOKUP($A89, '4. Company (at entry)'!$1:$1048576,8,FALSE),"")="","Mandatory: Tab 4",IFERROR(VLOOKUP($A89, '4. Company (at entry)'!$1:$1048576,8,FALSE),"")), "")</f>
        <v/>
      </c>
      <c r="BV89" s="17" t="str">
        <f>IF($A89&lt;&gt;"",IF(IFERROR(VLOOKUP($A89, '4. Company (at entry)'!$1:$1048576,9,FALSE),"")="","Mandatory: Tab 4",IFERROR(VLOOKUP($A89, '4. Company (at entry)'!$1:$1048576,9,FALSE),"")), "")</f>
        <v/>
      </c>
      <c r="BW89" s="17" t="str">
        <f>IF($A89&lt;&gt;"",IF(IFERROR(VLOOKUP($A89, '4. Company (at entry)'!$1:$1048576,10,FALSE),"")="","",IFERROR(VLOOKUP($A89, '4. Company (at entry)'!$1:$1048576,10,FALSE),"")), "")</f>
        <v/>
      </c>
      <c r="BX89" s="208" t="str">
        <f>IF($A89&lt;&gt;"",IF(IFERROR(VLOOKUP($A89, '4. Company (at entry)'!$1:$1048576,11,FALSE),"")="","",IFERROR(VLOOKUP($A89, '4. Company (at entry)'!$1:$1048576,11,FALSE),"")), "")</f>
        <v/>
      </c>
      <c r="BY89" s="17" t="str">
        <f>IF($A89&lt;&gt;"",IF(IFERROR(VLOOKUP($A89, '4. Company (at entry)'!$1:$1048576,12,FALSE),"")="","",IFERROR(VLOOKUP($A89, '4. Company (at entry)'!$1:$1048576,12,FALSE),"")), "")</f>
        <v/>
      </c>
      <c r="BZ89" s="360" t="str">
        <f>IF($A89&lt;&gt;"",IF(IFERROR(VLOOKUP($A89, '4. Company (at entry)'!$1:$1048576,13,FALSE),"")="","",IFERROR(VLOOKUP($A89, '4. Company (at entry)'!$1:$1048576,13,FALSE),"")), "")</f>
        <v/>
      </c>
      <c r="CA89" s="17" t="str">
        <f>IF($A89&lt;&gt;"",IF(IFERROR('7. Position (current_at exit)'!F89,"")="", "Mandatory: Tab 7",IFERROR('7. Position (current_at exit)'!F89,"")),"")</f>
        <v/>
      </c>
      <c r="CB89" s="17" t="str">
        <f>IF($D89&lt;&gt;"Pending, Subsequently Closed",IF($A89&lt;&gt;"",IF(IFERROR('7. Position (current_at exit)'!G89,"")="", "Mandatory: Tab 7",IFERROR('7. Position (current_at exit)'!G89,"")),""), IF($A89&lt;&gt;"",IF(IFERROR('7. Position (current_at exit)'!G89,"")="", "",IFERROR('7. Position (current_at exit)'!G89,"")),""))</f>
        <v/>
      </c>
      <c r="CC89" s="17" t="str">
        <f>IF($D89&lt;&gt;"Pending, Subsequently Closed",IF($A89&lt;&gt;"",IF(IFERROR('7. Position (current_at exit)'!H89,"")="", "Mandatory: Tab 7",IFERROR('7. Position (current_at exit)'!H89,"")),""), IF($A89&lt;&gt;"",IF(IFERROR('7. Position (current_at exit)'!H89,"")="", "",IFERROR('7. Position (current_at exit)'!H89,"")),""))</f>
        <v/>
      </c>
      <c r="CD89" s="17" t="str">
        <f>IF($D89&lt;&gt;"Pending, Subsequently Closed",IF($A89&lt;&gt;"",IF(IFERROR('7. Position (current_at exit)'!I89,"")="", "Mandatory: Tab 7",IFERROR('7. Position (current_at exit)'!I89,"")),""), IF($A89&lt;&gt;"",IF(IFERROR('7. Position (current_at exit)'!I89,"")="", "",IFERROR('7. Position (current_at exit)'!I89,"")),""))</f>
        <v/>
      </c>
      <c r="CE89" s="17" t="str">
        <f>IF($D89&lt;&gt;"Pending, Subsequently Closed",IF($A89&lt;&gt;"",IF(IFERROR('7. Position (current_at exit)'!J89,"")="", "Mandatory: Tab 7",IFERROR('7. Position (current_at exit)'!J89,"")),""), IF($A89&lt;&gt;"",IF(IFERROR('7. Position (current_at exit)'!J89,"")="", "",IFERROR('7. Position (current_at exit)'!J89,"")),""))</f>
        <v/>
      </c>
      <c r="CF89" s="208" t="str">
        <f>IF($D89&lt;&gt;"Pending, Subsequently Closed",IF($A89&lt;&gt;"",IF(IFERROR('7. Position (current_at exit)'!K89,"")="", "Mandatory: Tab 7",IFERROR('7. Position (current_at exit)'!K89,"")),""), IF($A89&lt;&gt;"",IF(IFERROR('7. Position (current_at exit)'!K89,"")="", "",IFERROR('7. Position (current_at exit)'!K89,"")),""))</f>
        <v/>
      </c>
      <c r="CG89" s="186" t="str">
        <f>IF($D89&lt;&gt;"Pending, Subsequently Closed",IF($A89&lt;&gt;"",IF(IFERROR('7. Position (current_at exit)'!L89,"")="", "Mandatory: Tab 7",IFERROR('7. Position (current_at exit)'!L89,"")),""), IF($A89&lt;&gt;"",IF(IFERROR('7. Position (current_at exit)'!L89,"")="", "",IFERROR('7. Position (current_at exit)'!L89,"")),""))</f>
        <v/>
      </c>
      <c r="CH89" s="186" t="str">
        <f>IF($D89&lt;&gt;"Pending, Subsequently Closed",IF($A89&lt;&gt;"",IF(IFERROR('7. Position (current_at exit)'!M89,"")="", "Mandatory: Tab 7",IFERROR('7. Position (current_at exit)'!M89,"")),""), IF($A89&lt;&gt;"",IF(IFERROR('7. Position (current_at exit)'!M89,"")="", "",IFERROR('7. Position (current_at exit)'!M89,"")),""))</f>
        <v/>
      </c>
      <c r="CI89" s="186" t="str">
        <f>IF($D89&lt;&gt;"Pending, Subsequently Closed",IF($A89&lt;&gt;"",IF(IFERROR('7. Position (current_at exit)'!N89,"")="", "Mandatory: Tab 7",IFERROR('7. Position (current_at exit)'!N89,"")),""), IF($A89&lt;&gt;"",IF(IFERROR('7. Position (current_at exit)'!N89,"")="", "",IFERROR('7. Position (current_at exit)'!N89,"")),""))</f>
        <v/>
      </c>
      <c r="CJ89" s="408" t="str">
        <f>IF($D89&lt;&gt;"Pending, Subsequently Closed",IF($A89&lt;&gt;"",IF(IFERROR('7. Position (current_at exit)'!O89,"")="", "Mandatory: Tab 7",IFERROR('7. Position (current_at exit)'!O89,"")),""), IF($A89&lt;&gt;"",IF(IFERROR('7. Position (current_at exit)'!O89,"")="", "",IFERROR('7. Position (current_at exit)'!O89,"")),""))</f>
        <v/>
      </c>
      <c r="CK89" s="408" t="str">
        <f>IF($D89&lt;&gt;"Pending, Subsequently Closed",IF($A89&lt;&gt;"",IF(IFERROR('7. Position (current_at exit)'!P89,"")="", "Mandatory: Tab 7",IFERROR('7. Position (current_at exit)'!P89,"")),""), IF($A89&lt;&gt;"",IF(IFERROR('7. Position (current_at exit)'!P89,"")="", "",IFERROR('7. Position (current_at exit)'!P89,"")),""))</f>
        <v/>
      </c>
      <c r="CL89" s="360" t="str">
        <f>IF($A89&lt;&gt;"",IF(IFERROR('7. Position (current_at exit)'!Q89,"")="", "",IFERROR('7. Position (current_at exit)'!Q89,"")),"")</f>
        <v/>
      </c>
      <c r="CM89" s="18" t="str">
        <f>IF($F89&lt;&gt;"Debt",IF($A89&lt;&gt;"",IF(IFERROR('7. Position (current_at exit)'!R89,"")="", "Mandatory: Tab 7",IFERROR('7. Position (current_at exit)'!R89,"")),""), IF($A89&lt;&gt;"",IF(IFERROR('7. Position (current_at exit)'!R89,"")="", "",IFERROR('7. Position (current_at exit)'!R89,"")),""))</f>
        <v/>
      </c>
      <c r="CN89" s="18" t="str">
        <f>IF($F89&lt;&gt;"Debt",IF($A89&lt;&gt;"",IF(IFERROR('7. Position (current_at exit)'!S89,"")="", "Mandatory: Tab 7",IFERROR('7. Position (current_at exit)'!S89,"")),""), IF($A89&lt;&gt;"",IF(IFERROR('7. Position (current_at exit)'!S89,"")="", "",IFERROR('7. Position (current_at exit)'!S89,"")),""))</f>
        <v/>
      </c>
      <c r="CO89" s="17" t="str">
        <f>IF($F89&lt;&gt;"Debt",IF($A89&lt;&gt;"",IF(IFERROR('7. Position (current_at exit)'!T89,"")="", "Mandatory: Tab 7",IFERROR('7. Position (current_at exit)'!T89,"")),""), IF($A89&lt;&gt;"",IF(IFERROR('7. Position (current_at exit)'!T89,"")="", "",IFERROR('7. Position (current_at exit)'!T89,"")),""))</f>
        <v/>
      </c>
      <c r="CP89" s="17" t="str">
        <f>IF($A89&lt;&gt;"",IF(IFERROR('7. Position (current_at exit)'!U89,"")="", "Mandatory: Tab 7",IFERROR('7. Position (current_at exit)'!U89,"")),"")</f>
        <v/>
      </c>
      <c r="CQ89" s="17" t="str">
        <f>IF($F89&lt;&gt;"Debt",IF($A89&lt;&gt;"",IF(IFERROR('7. Position (current_at exit)'!V89,"")="", "Mandatory: Tab 7",IFERROR('7. Position (current_at exit)'!V89,"")),""), IF($A89&lt;&gt;"",IF(IFERROR('7. Position (current_at exit)'!V89,"")="", "",IFERROR('7. Position (current_at exit)'!V89,"")),""))</f>
        <v/>
      </c>
      <c r="CR89" s="16" t="str">
        <f>IF($F89&lt;&gt;"Debt",IF($A89&lt;&gt;"",IF(IFERROR('7. Position (current_at exit)'!W89,"")="", "",IFERROR('7. Position (current_at exit)'!W89,"")),""), IF($A89&lt;&gt;"",IF(IFERROR('7. Position (current_at exit)'!W89,"")="", "",IFERROR('7. Position (current_at exit)'!W89,"")),""))</f>
        <v/>
      </c>
      <c r="CS89" s="80" t="str">
        <f>IF($A89&lt;&gt;"",IF(IFERROR('7. Position (current_at exit)'!X89,"")="", "",IFERROR('7. Position (current_at exit)'!X89,"")),"")</f>
        <v/>
      </c>
      <c r="CT89" s="360" t="str">
        <f>IF($A89&lt;&gt;"",IF(IFERROR('7. Position (current_at exit)'!Y89,"")="", "",IFERROR('7. Position (current_at exit)'!Y89,"")),"")</f>
        <v/>
      </c>
      <c r="CU89" s="159" t="str">
        <f>IF(OR($D89="Fully Exited, No Escrow", $D89="Fully Exited, Escrow Pending", $D89="Fully Exited, Subsequently Closed"), IF($A89&lt;&gt;"",IF(IFERROR('7. Position (current_at exit)'!Z89,"")="", "Mandatory: Tab 7",IFERROR('7. Position (current_at exit)'!Z89,"")),""), IF($A89&lt;&gt;"",IF(IFERROR('7. Position (current_at exit)'!Z89,"")="", "",IFERROR('7. Position (current_at exit)'!Z89,"")),""))</f>
        <v/>
      </c>
      <c r="CV89" s="159" t="str">
        <f>IF(OR($D89="Fully Exited, No Escrow", $D89="Fully Exited, Escrow Pending", $D89="Fully Exited, Subsequently Closed"), IF($A89&lt;&gt;"",IF(IFERROR('7. Position (current_at exit)'!AA89,"")="", "Mandatory: Tab 7",IFERROR('7. Position (current_at exit)'!AA89,"")),""), IF($A89&lt;&gt;"",IF(IFERROR('7. Position (current_at exit)'!AA89,"")="", "",IFERROR('7. Position (current_at exit)'!AA89,"")),""))</f>
        <v/>
      </c>
      <c r="CW89" s="16" t="str">
        <f>IF($D89="Fully Exited",IF($A89&lt;&gt;"",IF(IFERROR('7. Position (current_at exit)'!AB89,"")="", "",IFERROR('7. Position (current_at exit)'!AB89,"")),""), IF($A89&lt;&gt;"",IF(IFERROR('7. Position (current_at exit)'!AB89,"")="", "",IFERROR('7. Position (current_at exit)'!AB89,"")),""))</f>
        <v/>
      </c>
      <c r="CX89" s="360" t="str">
        <f>IF($A89&lt;&gt;"",IF(IFERROR('7. Position (current_at exit)'!AC89,"")="", "",IFERROR('7. Position (current_at exit)'!AC89,"")),"")</f>
        <v/>
      </c>
      <c r="CY89" s="16" t="str">
        <f>IF($D89&lt;&gt;"Pending, Subsequently Closed",IF($A89&lt;&gt;"",IF(IFERROR('7. Position (current_at exit)'!AD89,"")="", "Mandatory: Tab 7",IFERROR('7. Position (current_at exit)'!AD89,"")),""), IF($A89&lt;&gt;"",IF(IFERROR('7. Position (current_at exit)'!AD89,"")="", "",IFERROR('7. Position (current_at exit)'!AD89,"")),""))</f>
        <v/>
      </c>
      <c r="CZ89" s="187" t="str">
        <f>IF($A89&lt;&gt;"",IF(IFERROR('7. Position (current_at exit)'!AE89,"")="", "",IFERROR('7. Position (current_at exit)'!AE89,"")),"")</f>
        <v/>
      </c>
      <c r="DA89" s="76" t="str">
        <f>IF($A89&lt;&gt;"",IF(IFERROR('7. Position (current_at exit)'!AF89,"")="", "",IFERROR('7. Position (current_at exit)'!AF89,"")),"")</f>
        <v/>
      </c>
      <c r="DB89" s="239" t="str">
        <f>IF($A89&lt;&gt;"",IF(IFERROR('7. Position (current_at exit)'!AG89,"")="", "",IFERROR('7. Position (current_at exit)'!AG89,"")),"")</f>
        <v/>
      </c>
      <c r="DC89" s="165" t="str">
        <f>IF($A89&lt;&gt;"",IF(IFERROR('7. Position (current_at exit)'!AH89,"")="", "",IFERROR('7. Position (current_at exit)'!AH89,"")),"")</f>
        <v/>
      </c>
      <c r="DD89" s="165" t="str">
        <f>IF($A89&lt;&gt;"",IF(IFERROR('7. Position (current_at exit)'!AI89,"")="", "",IFERROR('7. Position (current_at exit)'!AI89,"")),"")</f>
        <v/>
      </c>
      <c r="DE89" s="360" t="str">
        <f>IF($A89&lt;&gt;"",IF(IFERROR('7. Position (current_at exit)'!AJ89,"")="", "",IFERROR('7. Position (current_at exit)'!AJ89,"")),"")</f>
        <v/>
      </c>
      <c r="DF89" s="16" t="str">
        <f>IF($A89&lt;&gt;"",IF(IFERROR('7. Position (current_at exit)'!AK89,"")="", "",IFERROR('7. Position (current_at exit)'!AK89,"")),"")</f>
        <v/>
      </c>
      <c r="DG89" s="187" t="str">
        <f>IF($A89&lt;&gt;"",IF(IFERROR('7. Position (current_at exit)'!AL89,"")="", "",IFERROR('7. Position (current_at exit)'!AL89,"")),"")</f>
        <v/>
      </c>
      <c r="DH89" s="76" t="str">
        <f>IF($A89&lt;&gt;"",IF(IFERROR('7. Position (current_at exit)'!AM89,"")="", "",IFERROR('7. Position (current_at exit)'!AM89,"")),"")</f>
        <v/>
      </c>
      <c r="DI89" s="239" t="str">
        <f>IF($A89&lt;&gt;"",IF(IFERROR('7. Position (current_at exit)'!AN89,"")="", "",IFERROR('7. Position (current_at exit)'!AN89,"")),"")</f>
        <v/>
      </c>
      <c r="DJ89" s="165" t="str">
        <f>IF($A89&lt;&gt;"",IF(IFERROR('7. Position (current_at exit)'!AO89,"")="", "",IFERROR('7. Position (current_at exit)'!AO89,"")),"")</f>
        <v/>
      </c>
      <c r="DK89" s="165" t="str">
        <f>IF($A89&lt;&gt;"",IF(IFERROR('7. Position (current_at exit)'!AP89,"")="", "",IFERROR('7. Position (current_at exit)'!AP89,"")),"")</f>
        <v/>
      </c>
      <c r="DL89" s="360" t="str">
        <f>IF($A89&lt;&gt;"",IF(IFERROR('7. Position (current_at exit)'!AQ89,"")="", "",IFERROR('7. Position (current_at exit)'!AQ89,"")),"")</f>
        <v/>
      </c>
      <c r="DM89" s="17" t="str">
        <f>IF(OR($F89="Equity - Publicly Traded", $F89="Equity - Private"), IF($A89&lt;&gt;"",IF(IFERROR('6. Position (at entry)'!N89,"")="", "Mandatory: Tab 6",IFERROR('6. Position (at entry)'!N89,"")),""), IF($A89&lt;&gt;"",IF(IFERROR('6. Position (at entry)'!N89,"")="", "",IFERROR('6. Position (at entry)'!N89,"")),""))</f>
        <v/>
      </c>
      <c r="DN89" s="17" t="str">
        <f>IF(OR($F89="Equity - Publicly Traded", $F89="Equity - Private"), IF($A89&lt;&gt;"",IF(IFERROR('6. Position (at entry)'!O89,"")="", "Mandatory: Tab 6",IFERROR('6. Position (at entry)'!O89,"")),""), IF($A89&lt;&gt;"",IF(IFERROR('6. Position (at entry)'!O89,"")="", "",IFERROR('6. Position (at entry)'!O89,"")),""))</f>
        <v/>
      </c>
      <c r="DO89" s="17" t="str">
        <f>IF(OR($F89="Equity - Publicly Traded", $F89="Equity - Private"), IF($A89&lt;&gt;"",IF(IFERROR('6. Position (at entry)'!P89,"")="", "Mandatory: Tab 6",IFERROR('6. Position (at entry)'!P89,"")),""), IF($A89&lt;&gt;"",IF(IFERROR('6. Position (at entry)'!P89,"")="", "",IFERROR('6. Position (at entry)'!P89,"")),""))</f>
        <v/>
      </c>
      <c r="DP89" s="17" t="str">
        <f>IF(OR($F89="Equity - Publicly Traded", $F89="Equity - Private"), IF($A89&lt;&gt;"",IF(IFERROR('6. Position (at entry)'!Q89,"")="", "Mandatory: Tab 6",IFERROR('6. Position (at entry)'!Q89,"")),""), IF($A89&lt;&gt;"",IF(IFERROR('6. Position (at entry)'!Q89,"")="", "",IFERROR('6. Position (at entry)'!Q89,"")),""))</f>
        <v/>
      </c>
      <c r="DQ89" s="18" t="str">
        <f>IF(OR($F89="Equity - Publicly Traded", $F89="Equity - Private"), IF($A89&lt;&gt;"",IF(IFERROR('6. Position (at entry)'!R89,"")="", "Mandatory: Tab 6",IFERROR('6. Position (at entry)'!R89,"")),""), IF($A89&lt;&gt;"",IF(IFERROR('6. Position (at entry)'!R89,"")="", "",IFERROR('6. Position (at entry)'!R89,"")),""))</f>
        <v/>
      </c>
      <c r="DR89" s="18" t="str">
        <f>IF(OR($F89="Equity - Publicly Traded", $F89="Equity - Private"), IF($A89&lt;&gt;"",IF(IFERROR('6. Position (at entry)'!S89,"")="", "Mandatory: Tab 6",IFERROR('6. Position (at entry)'!S89,"")),""), IF($A89&lt;&gt;"",IF(IFERROR('6. Position (at entry)'!S89,"")="", "",IFERROR('6. Position (at entry)'!S89,"")),""))</f>
        <v/>
      </c>
      <c r="DS89" s="17" t="str">
        <f>IF(OR($F89="Equity - Publicly Traded", $F89="Equity - Private"), IF($A89&lt;&gt;"",IF(IFERROR('6. Position (at entry)'!T89,"")="", "Mandatory: Tab 6",IFERROR('6. Position (at entry)'!T89,"")),""), IF($A89&lt;&gt;"",IF(IFERROR('6. Position (at entry)'!T89,"")="", "",IFERROR('6. Position (at entry)'!T89,"")),""))</f>
        <v/>
      </c>
      <c r="DT89" s="16" t="str">
        <f>IF(OR($F89="Equity - Publicly Traded", $F89="Equity - Private"), IF($A89&lt;&gt;"",IF(IFERROR('6. Position (at entry)'!U89,"")="", "Mandatory: Tab 6",IFERROR('6. Position (at entry)'!U89,"")),""), IF($A89&lt;&gt;"",IF(IFERROR('6. Position (at entry)'!U89,"")="", "",IFERROR('6. Position (at entry)'!U89,"")),""))</f>
        <v/>
      </c>
      <c r="DU89" s="16" t="str">
        <f>IF(OR($F89="Equity - Publicly Traded", $F89="Equity - Private"), IF($A89&lt;&gt;"",IF(IFERROR('6. Position (at entry)'!V89,"")="", "",IFERROR('6. Position (at entry)'!V89,"")),""), IF($A89&lt;&gt;"",IF(IFERROR('6. Position (at entry)'!V89,"")="", "",IFERROR('6. Position (at entry)'!V89,"")),""))</f>
        <v/>
      </c>
      <c r="DV89" s="239" t="str">
        <f>IF(OR($F89="Equity - Publicly Traded", $F89="Equity - Private"), IF($A89&lt;&gt;"",IF(IFERROR('6. Position (at entry)'!W89,"")="", "",IFERROR('6. Position (at entry)'!W89,"")),""), IF($A89&lt;&gt;"",IF(IFERROR('6. Position (at entry)'!W89,"")="", "",IFERROR('6. Position (at entry)'!W89,"")),""))</f>
        <v/>
      </c>
      <c r="DW89" s="239" t="str">
        <f>IF(OR($F89="Equity - Publicly Traded", $F89="Equity - Private"), IF($A89&lt;&gt;"",IF(IFERROR('6. Position (at entry)'!X89,"")="", "",IFERROR('6. Position (at entry)'!X89,"")),""), IF($A89&lt;&gt;"",IF(IFERROR('6. Position (at entry)'!X89,"")="", "",IFERROR('6. Position (at entry)'!X89,"")),""))</f>
        <v/>
      </c>
      <c r="DX89" s="239" t="str">
        <f>IF(OR($F89="Equity - Publicly Traded", $F89="Equity - Private"), IF($A89&lt;&gt;"",IF(IFERROR('6. Position (at entry)'!Y89,"")="", "",IFERROR('6. Position (at entry)'!Y89,"")),""), IF($A89&lt;&gt;"",IF(IFERROR('6. Position (at entry)'!Y89,"")="", "",IFERROR('6. Position (at entry)'!Y89,"")),""))</f>
        <v/>
      </c>
      <c r="DY89" s="360" t="str">
        <f>IF($A89&lt;&gt;"",IF(IFERROR('6. Position (at entry)'!Z89,"")="", "",IFERROR('6. Position (at entry)'!Z89,"")),"")</f>
        <v/>
      </c>
      <c r="DZ89" s="76" t="str">
        <f>IF($A89&lt;&gt;"",IF(IFERROR('6. Position (at entry)'!AA89,"")="", "",IFERROR('6. Position (at entry)'!AA89,"")),"")</f>
        <v/>
      </c>
      <c r="EA89" s="76" t="str">
        <f>IF($A89&lt;&gt;"",IF(IFERROR('6. Position (at entry)'!AB89,"")="", "",IFERROR('6. Position (at entry)'!AB89,"")),"")</f>
        <v/>
      </c>
      <c r="EB89" s="78" t="str">
        <f>IF($A89&lt;&gt;"",IF(IFERROR('6. Position (at entry)'!AC89,"")="", "",IFERROR('6. Position (at entry)'!AC89,"")),"")</f>
        <v/>
      </c>
      <c r="EC89" s="78" t="str">
        <f>IF($A89&lt;&gt;"",IF(IFERROR('6. Position (at entry)'!AD89,"")="", "",IFERROR('6. Position (at entry)'!AD89,"")),"")</f>
        <v/>
      </c>
      <c r="ED89" s="226" t="str">
        <f>IF($A89&lt;&gt;"",IF(IFERROR('6. Position (at entry)'!AE89,"")="", "",IFERROR('6. Position (at entry)'!AE89,"")),"")</f>
        <v/>
      </c>
      <c r="EE89" s="80" t="str">
        <f>IF($A89&lt;&gt;"",IF(IFERROR('6. Position (at entry)'!AF89,"")="", "",IFERROR('6. Position (at entry)'!AF89,"")),"")</f>
        <v/>
      </c>
      <c r="EF89" s="80" t="str">
        <f>IF($A89&lt;&gt;"",IF(IFERROR('6. Position (at entry)'!AG89,"")="", "",IFERROR('6. Position (at entry)'!AG89,"")),"")</f>
        <v/>
      </c>
      <c r="EG89" s="80" t="str">
        <f>IF($A89&lt;&gt;"",IF(IFERROR('6. Position (at entry)'!AH89,"")="", "",IFERROR('6. Position (at entry)'!AH89,"")),"")</f>
        <v/>
      </c>
      <c r="EH89" s="360" t="str">
        <f>IF($A89&lt;&gt;"",IF(IFERROR('6. Position (at entry)'!AI89,"")="", "",IFERROR('6. Position (at entry)'!AI89,"")),"")</f>
        <v/>
      </c>
    </row>
    <row r="90" spans="1:138" ht="15" customHeight="1" x14ac:dyDescent="0.2">
      <c r="A90" s="16" t="str">
        <f>IF(ISBLANK('6. Position (at entry)'!A90), "", '6. Position (at entry)'!A90)</f>
        <v/>
      </c>
      <c r="B90" s="347" t="str">
        <f>IF($A90&lt;&gt;"",IF(IFERROR('6. Position (at entry)'!B90,"")="", "Mandatory: Tab 6",IFERROR('6. Position (at entry)'!B90,"")),"")</f>
        <v/>
      </c>
      <c r="C90" s="16" t="str">
        <f>IF($A90&lt;&gt;"",IF(IFERROR(VLOOKUP($A90, '4. Company (at entry)'!$1:$1048576,2,FALSE),"")="","Mandatory: Tab 4",IFERROR(VLOOKUP($A90, '4. Company (at entry)'!$1:$1048576,2,FALSE),"")), "")</f>
        <v/>
      </c>
      <c r="D90" s="16" t="str">
        <f>IF($A90&lt;&gt;"",IF(IFERROR('7. Position (current_at exit)'!D90,"")="", "Mandatory: Tab 7",IFERROR('7. Position (current_at exit)'!D90,"")),"")</f>
        <v/>
      </c>
      <c r="E90" s="16" t="str">
        <f>IF($A90&lt;&gt;"",IF(IFERROR('7. Position (current_at exit)'!E90,"")="", "Mandatory: Tab 7",IFERROR('7. Position (current_at exit)'!E90,"")),"")</f>
        <v/>
      </c>
      <c r="F90" s="16" t="str">
        <f>IF($A90&lt;&gt;"",IF(IFERROR('6. Position (at entry)'!D90,"")="", "Mandatory: Tab 6",IFERROR('6. Position (at entry)'!D90,"")),"")</f>
        <v/>
      </c>
      <c r="G90" s="16" t="str">
        <f>IF($A90&lt;&gt;"",IF(IFERROR('6. Position (at entry)'!E90,"")="", "Mandatory: Tab 6",IFERROR('6. Position (at entry)'!E90,"")),"")</f>
        <v/>
      </c>
      <c r="H90" s="16" t="str">
        <f>IF($A90&lt;&gt;"",IF(IFERROR('6. Position (at entry)'!F90,"")="", "Mandatory: Tab 6",IFERROR('6. Position (at entry)'!F90,"")),"")</f>
        <v/>
      </c>
      <c r="I90" s="16" t="str">
        <f>IF($A90&lt;&gt;"",IF(IFERROR('6. Position (at entry)'!G90,"")="", "Mandatory: Tab 6",IFERROR('6. Position (at entry)'!G90,"")),"")</f>
        <v/>
      </c>
      <c r="J90" s="16" t="str">
        <f>IF($A90&lt;&gt;"",IF(IFERROR('6. Position (at entry)'!H90,"")="", "Mandatory: Tab 6",IFERROR('6. Position (at entry)'!H90,"")),"")</f>
        <v/>
      </c>
      <c r="K90" s="159" t="str">
        <f>IF($A90&lt;&gt;"",IF(IFERROR('6. Position (at entry)'!I90,"")="", "Mandatory: Tab 6",IFERROR('6. Position (at entry)'!I90,"")),"")</f>
        <v/>
      </c>
      <c r="L90" s="16" t="str">
        <f>IF($A90&lt;&gt;"",IF(IFERROR('6. Position (at entry)'!J90,"")="", "Mandatory: Tab 6",IFERROR('6. Position (at entry)'!J90,"")),"")</f>
        <v/>
      </c>
      <c r="M90" s="16" t="str">
        <f>IF($A90&lt;&gt;"",IF(IFERROR('6. Position (at entry)'!K90,"")="", "Mandatory: Tab 6",IFERROR('6. Position (at entry)'!K90,"")),"")</f>
        <v/>
      </c>
      <c r="N90" s="16" t="str">
        <f>IF($A90&lt;&gt;"",IF(IFERROR('6. Position (at entry)'!L90,"")="", "",IFERROR('6. Position (at entry)'!L90,"")),"")</f>
        <v/>
      </c>
      <c r="O90" s="360" t="str">
        <f>IF($A90&lt;&gt;"",IF(IFERROR('6. Position (at entry)'!M90,"")="", "",IFERROR('6. Position (at entry)'!M90,"")),"")</f>
        <v/>
      </c>
      <c r="P90" s="16" t="str">
        <f>IF($A90&lt;&gt;"",IF(IFERROR(VLOOKUP($A90,'5. Company (current_at exit)'!$1:$1048576,3,FALSE),"")="","",IFERROR(VLOOKUP($A90,'5. Company (current_at exit)'!$1:$1048576,3,FALSE),"")), "")</f>
        <v/>
      </c>
      <c r="Q90" s="16" t="str">
        <f>IF($A90&lt;&gt;"",IF(IFERROR(VLOOKUP($A90,'5. Company (current_at exit)'!$1:$1048576,4,FALSE),"")="","",IFERROR(VLOOKUP($A90,'5. Company (current_at exit)'!$1:$1048576,4,FALSE),"")), "")</f>
        <v/>
      </c>
      <c r="R90" s="16" t="str">
        <f>IF($A90&lt;&gt;"",IF(IFERROR(VLOOKUP($A90,'5. Company (current_at exit)'!$1:$1048576,5,FALSE),"")="","",IFERROR(VLOOKUP($A90,'5. Company (current_at exit)'!$1:$1048576,5,FALSE),"")), "")</f>
        <v/>
      </c>
      <c r="S90" s="16" t="str">
        <f>IF($A90&lt;&gt;"",IF(IFERROR(VLOOKUP($A90,'5. Company (current_at exit)'!$1:$1048576,6,FALSE),"")="","",IFERROR(VLOOKUP($A90,'5. Company (current_at exit)'!$1:$1048576,6,FALSE),"")), "")</f>
        <v/>
      </c>
      <c r="T90" s="16" t="str">
        <f>IF($A90&lt;&gt;"",IF(IFERROR(VLOOKUP($A90,'5. Company (current_at exit)'!$1:$1048576,7,FALSE),"")="","Mandatory: Tab 5",IFERROR(VLOOKUP($A90,'5. Company (current_at exit)'!$1:$1048576,7,FALSE),"")), "")</f>
        <v/>
      </c>
      <c r="U90" s="72" t="str">
        <f>IF($A90&lt;&gt;"",IF(IFERROR(VLOOKUP($A90,'5. Company (current_at exit)'!$1:$1048576,8,FALSE),"")="","Mandatory: Tab 5",IFERROR(VLOOKUP($A90,'5. Company (current_at exit)'!$1:$1048576,8,FALSE),"")), "")</f>
        <v/>
      </c>
      <c r="V90" s="16" t="str">
        <f>IF($A90&lt;&gt;"",IF(IFERROR(VLOOKUP($A90,'5. Company (current_at exit)'!$1:$1048576,9,FALSE),"")="","",IFERROR(VLOOKUP($A90,'5. Company (current_at exit)'!$1:$1048576,9,FALSE),"")), "")</f>
        <v/>
      </c>
      <c r="W90" s="16" t="str">
        <f>IF($A90&lt;&gt;"",IF(IFERROR(VLOOKUP($A90,'5. Company (current_at exit)'!$1:$1048576,10,FALSE),"")="","Mandatory: Tab 5",IFERROR(VLOOKUP($A90,'5. Company (current_at exit)'!$1:$1048576,10,FALSE),"")), "")</f>
        <v/>
      </c>
      <c r="X90" s="73" t="str">
        <f>IF($A90&lt;&gt;"",IF(IFERROR(VLOOKUP($A90,'5. Company (current_at exit)'!$1:$1048576,11,FALSE),"")="","Mandatory: Tab 5",IFERROR(VLOOKUP($A90,'5. Company (current_at exit)'!$1:$1048576,11,FALSE),"")), "")</f>
        <v/>
      </c>
      <c r="Y90" s="73" t="str">
        <f>IF($A90&lt;&gt;"",IF(IFERROR(VLOOKUP($A90,'5. Company (current_at exit)'!$1:$1048576,12,FALSE),"")="","",IFERROR(VLOOKUP($A90,'5. Company (current_at exit)'!$1:$1048576,12,FALSE),"")), "")</f>
        <v/>
      </c>
      <c r="Z90" s="73" t="str">
        <f>IF($A90&lt;&gt;"",IF(IFERROR(VLOOKUP($A90,'5. Company (current_at exit)'!$1:$1048576,13,FALSE),"")="","",IFERROR(VLOOKUP($A90,'5. Company (current_at exit)'!$1:$1048576,13,FALSE),"")), "")</f>
        <v/>
      </c>
      <c r="AA90" s="16" t="str">
        <f>IF($A90&lt;&gt;"",IF(IFERROR(VLOOKUP($A90,'5. Company (current_at exit)'!$1:$1048576,14,FALSE),"")="","Mandatory: Tab 5",IFERROR(VLOOKUP($A90,'5. Company (current_at exit)'!$1:$1048576,14,FALSE),"")), "")</f>
        <v/>
      </c>
      <c r="AB90" s="16" t="str">
        <f>IF($A90&lt;&gt;"",IF(IFERROR(VLOOKUP($A90,'5. Company (current_at exit)'!$1:$1048576,15,FALSE),"")="","Mandatory: Tab 5",IFERROR(VLOOKUP($A90,'5. Company (current_at exit)'!$1:$1048576,15,FALSE),"")), "")</f>
        <v/>
      </c>
      <c r="AC90" s="76" t="str">
        <f>IF($A90&lt;&gt;"",IF(IFERROR(VLOOKUP($A90,'5. Company (current_at exit)'!$1:$1048576,16,FALSE),"")="","",IFERROR(VLOOKUP($A90,'5. Company (current_at exit)'!$1:$1048576,16,FALSE),"")), "")</f>
        <v/>
      </c>
      <c r="AD90" s="16" t="str">
        <f>IF($A90&lt;&gt;"",IF(IFERROR(VLOOKUP($A90,'5. Company (current_at exit)'!$1:$1048576,17,FALSE),"")="","",IFERROR(VLOOKUP($A90,'5. Company (current_at exit)'!$1:$1048576,17,FALSE),"")), "")</f>
        <v/>
      </c>
      <c r="AE90" s="401" t="str">
        <f>IF($A90&lt;&gt;"",IF(IFERROR(VLOOKUP($A90,'5. Company (current_at exit)'!$1:$1048576,18,FALSE),"")="","",IFERROR(VLOOKUP($A90,'5. Company (current_at exit)'!$1:$1048576,18,FALSE),"")), "")</f>
        <v/>
      </c>
      <c r="AF90" s="16" t="str">
        <f>IF($A90&lt;&gt;"",IF(IFERROR(VLOOKUP($A90,'5. Company (current_at exit)'!$1:$1048576,19,FALSE),"")="","Mandatory: Tab 5",IFERROR(VLOOKUP($A90,'5. Company (current_at exit)'!$1:$1048576,19,FALSE),"")), "")</f>
        <v/>
      </c>
      <c r="AG90" s="159" t="str">
        <f>IF($AF90="Yes",IF($A90&lt;&gt;"",IF(IFERROR(VLOOKUP($A90,'5. Company (current_at exit)'!$1:$1048576,20,FALSE),"")="","Mandatory: Tab 5",IFERROR(VLOOKUP($A90,'5. Company (current_at exit)'!$1:$1048576,20,FALSE),"")), ""),IF($A90&lt;&gt;"",IF(IFERROR(VLOOKUP($A90,'5. Company (current_at exit)'!$1:$1048576,20,FALSE),"")="","",IFERROR(VLOOKUP($A90,'5. Company (current_at exit)'!$1:$1048576,20,FALSE),"")), ""))</f>
        <v/>
      </c>
      <c r="AH90" s="159" t="str">
        <f>IF($AF90="Yes",IF($A90&lt;&gt;"",IF(IFERROR(VLOOKUP($A90,'5. Company (current_at exit)'!$1:$1048576,21,FALSE),"")="","Mandatory: Tab 5",IFERROR(VLOOKUP($A90,'5. Company (current_at exit)'!$1:$1048576,21,FALSE),"")), ""),IF($A90&lt;&gt;"",IF(IFERROR(VLOOKUP($A90,'5. Company (current_at exit)'!$1:$1048576,21,FALSE),"")="","",IFERROR(VLOOKUP($A90,'5. Company (current_at exit)'!$1:$1048576,21,FALSE),"")), ""))</f>
        <v/>
      </c>
      <c r="AI90" s="69" t="str">
        <f>IF($AF90="Yes",IF($A90&lt;&gt;"",IF(IFERROR(VLOOKUP($A90,'5. Company (current_at exit)'!$1:$1048576,22,FALSE),"")="","Mandatory: Tab 5",IFERROR(VLOOKUP($A90,'5. Company (current_at exit)'!$1:$1048576,22,FALSE),"")), ""),IF($A90&lt;&gt;"",IF(IFERROR(VLOOKUP($A90,'5. Company (current_at exit)'!$1:$1048576,22,FALSE),"")="","",IFERROR(VLOOKUP($A90,'5. Company (current_at exit)'!$1:$1048576,22,FALSE),"")), ""))</f>
        <v/>
      </c>
      <c r="AJ90" s="69" t="str">
        <f>IF($AF90="Yes",IF($A90&lt;&gt;"",IF(IFERROR(VLOOKUP($A90,'5. Company (current_at exit)'!$1:$1048576,23,FALSE),"")="","Mandatory: Tab 5",IFERROR(VLOOKUP($A90,'5. Company (current_at exit)'!$1:$1048576,23,FALSE),"")), ""),IF($A90&lt;&gt;"",IF(IFERROR(VLOOKUP($A90,'5. Company (current_at exit)'!$1:$1048576,23,FALSE),"")="","",IFERROR(VLOOKUP($A90,'5. Company (current_at exit)'!$1:$1048576,23,FALSE),"")), ""))</f>
        <v/>
      </c>
      <c r="AK90" s="159" t="str">
        <f>IF($AF90="Yes",IF($A90&lt;&gt;"",IF(IFERROR(VLOOKUP($A90,'5. Company (current_at exit)'!$1:$1048576,24,FALSE),"")="","",IFERROR(VLOOKUP($A90,'5. Company (current_at exit)'!$1:$1048576,24,FALSE),"")), ""),IF($A90&lt;&gt;"",IF(IFERROR(VLOOKUP($A90,'5. Company (current_at exit)'!$1:$1048576,24,FALSE),"")="","",IFERROR(VLOOKUP($A90,'5. Company (current_at exit)'!$1:$1048576,24,FALSE),"")), ""))</f>
        <v/>
      </c>
      <c r="AL90" s="403" t="str">
        <f>IF($A90&lt;&gt;"",IF(IFERROR(VLOOKUP($A90,'5. Company (current_at exit)'!$1:$1048576,25,FALSE),"")="","",IFERROR(VLOOKUP($A90,'5. Company (current_at exit)'!$1:$1048576,25,FALSE),"")), "")</f>
        <v/>
      </c>
      <c r="AM90" s="17" t="str">
        <f>IF($A90&lt;&gt;"",IF(IFERROR(VLOOKUP($A90,'5. Company (current_at exit)'!$1:$1048576,26,FALSE),"")="","Mandatory: Tab 5",IFERROR(VLOOKUP($A90,'5. Company (current_at exit)'!$1:$1048576,26,FALSE),"")), "")</f>
        <v/>
      </c>
      <c r="AN90" s="17" t="str">
        <f>IF($A90&lt;&gt;"",IF(IFERROR(VLOOKUP($A90,'5. Company (current_at exit)'!$1:$1048576,27,FALSE),"")="","Mandatory: Tab 5",IFERROR(VLOOKUP($A90,'5. Company (current_at exit)'!$1:$1048576,27,FALSE),"")), "")</f>
        <v/>
      </c>
      <c r="AO90" s="17" t="str">
        <f>IF($A90&lt;&gt;"",IF(IFERROR(VLOOKUP($A90,'5. Company (current_at exit)'!$1:$1048576,28,FALSE),"")="","Mandatory: Tab 5",IFERROR(VLOOKUP($A90,'5. Company (current_at exit)'!$1:$1048576,28,FALSE),"")), "")</f>
        <v/>
      </c>
      <c r="AP90" s="17" t="str">
        <f>IF($A90&lt;&gt;"",IF(IFERROR(VLOOKUP($A90,'5. Company (current_at exit)'!$1:$1048576,29,FALSE),"")="","Mandatory: Tab 5",IFERROR(VLOOKUP($A90,'5. Company (current_at exit)'!$1:$1048576,29,FALSE),"")), "")</f>
        <v/>
      </c>
      <c r="AQ90" s="17" t="str">
        <f>IF($A90&lt;&gt;"",IF(IFERROR(VLOOKUP($A90,'5. Company (current_at exit)'!$1:$1048576,30,FALSE),"")="","Mandatory: Tab 5",IFERROR(VLOOKUP($A90,'5. Company (current_at exit)'!$1:$1048576,30,FALSE),"")), "")</f>
        <v/>
      </c>
      <c r="AR90" s="17" t="str">
        <f>IF($A90&lt;&gt;"",IF(IFERROR(VLOOKUP($A90,'5. Company (current_at exit)'!$1:$1048576,31,FALSE),"")="","Mandatory: Tab 5",IFERROR(VLOOKUP($A90,'5. Company (current_at exit)'!$1:$1048576,31,FALSE),"")), "")</f>
        <v/>
      </c>
      <c r="AS90" s="17" t="str">
        <f>IF($A90&lt;&gt;"",IF(IFERROR(VLOOKUP($A90,'5. Company (current_at exit)'!$1:$1048576,32,FALSE),"")="","Mandatory: Tab 5",IFERROR(VLOOKUP($A90,'5. Company (current_at exit)'!$1:$1048576,32,FALSE),"")), "")</f>
        <v/>
      </c>
      <c r="AT90" s="17" t="str">
        <f>IF($A90&lt;&gt;"",IF(IFERROR(VLOOKUP($A90,'5. Company (current_at exit)'!$1:$1048576,33,FALSE),"")="","Mandatory: Tab 5",IFERROR(VLOOKUP($A90,'5. Company (current_at exit)'!$1:$1048576,33,FALSE),"")), "")</f>
        <v/>
      </c>
      <c r="AU90" s="17" t="str">
        <f>IF($A90&lt;&gt;"",IF(IFERROR(VLOOKUP($A90,'5. Company (current_at exit)'!$1:$1048576,34,FALSE),"")="","",IFERROR(VLOOKUP($A90,'5. Company (current_at exit)'!$1:$1048576,34,FALSE),"")), "")</f>
        <v/>
      </c>
      <c r="AV90" s="241" t="str">
        <f>IF($A90&lt;&gt;"",IF(IFERROR(VLOOKUP($A90,'5. Company (current_at exit)'!$1:$1048576,35,FALSE),"")="","",IFERROR(VLOOKUP($A90,'5. Company (current_at exit)'!$1:$1048576,35,FALSE),"")), "")</f>
        <v/>
      </c>
      <c r="AW90" s="17" t="str">
        <f>IF($D90="Fully Exited",IF($A90&lt;&gt;"",IF(IFERROR(VLOOKUP($A90,'5. Company (current_at exit)'!$1:$1048576,36,FALSE),"")="","",IFERROR(VLOOKUP($A90,'5. Company (current_at exit)'!$1:$1048576,36,FALSE),"")), ""),IF($A90&lt;&gt;"",IF(IFERROR(VLOOKUP($A90,'5. Company (current_at exit)'!$1:$1048576,36,FALSE),"")="","",IFERROR(VLOOKUP($A90,'5. Company (current_at exit)'!$1:$1048576,36,FALSE),"")), ""))</f>
        <v/>
      </c>
      <c r="AX90" s="239" t="str">
        <f>IF($A90&lt;&gt;"",IF(IFERROR(VLOOKUP($A90,'5. Company (current_at exit)'!$1:$1048576,37,FALSE),"")="","",IFERROR(VLOOKUP($A90,'5. Company (current_at exit)'!$1:$1048576,37,FALSE),"")), "")</f>
        <v/>
      </c>
      <c r="AY90" s="204" t="str">
        <f>IF($A90&lt;&gt;"",IF(IFERROR(VLOOKUP($A90,'5. Company (current_at exit)'!$1:$1048576,38,FALSE),"")="","",IFERROR(VLOOKUP($A90,'5. Company (current_at exit)'!$1:$1048576,38,FALSE),"")), "")</f>
        <v/>
      </c>
      <c r="AZ90" s="244" t="str">
        <f>IF($A90&lt;&gt;"",IF(IFERROR(VLOOKUP($A90,'5. Company (current_at exit)'!$1:$1048576,39,FALSE),"")="","",IFERROR(VLOOKUP($A90,'5. Company (current_at exit)'!$1:$1048576,39,FALSE),"")), "")</f>
        <v/>
      </c>
      <c r="BA90" s="244" t="str">
        <f>IF($A90&lt;&gt;"",IF(IFERROR(VLOOKUP($A90,'5. Company (current_at exit)'!$1:$1048576,40,FALSE),"")="","",IFERROR(VLOOKUP($A90,'5. Company (current_at exit)'!$1:$1048576,40,FALSE),"")), "")</f>
        <v/>
      </c>
      <c r="BB90" s="244" t="str">
        <f>IF($A90&lt;&gt;"",IF(IFERROR(VLOOKUP($A90,'5. Company (current_at exit)'!$1:$1048576,41,FALSE),"")="","",IFERROR(VLOOKUP($A90,'5. Company (current_at exit)'!$1:$1048576,41,FALSE),"")), "")</f>
        <v/>
      </c>
      <c r="BC90" s="76" t="str">
        <f>IF($A90&lt;&gt;"",IF(IFERROR(VLOOKUP($A90,'5. Company (current_at exit)'!$1:$1048576,42,FALSE),"")="","",IFERROR(VLOOKUP($A90,'5. Company (current_at exit)'!$1:$1048576,42,FALSE),"")), "")</f>
        <v/>
      </c>
      <c r="BD90" s="76" t="str">
        <f>IF($A90&lt;&gt;"",IF(IFERROR(VLOOKUP($A90,'5. Company (current_at exit)'!$1:$1048576,43,FALSE),"")="","",IFERROR(VLOOKUP($A90,'5. Company (current_at exit)'!$1:$1048576,43,FALSE),"")), "")</f>
        <v/>
      </c>
      <c r="BE90" s="239" t="str">
        <f>IF($A90&lt;&gt;"",IF(IFERROR(VLOOKUP($A90,'5. Company (current_at exit)'!$1:$1048576,44,FALSE),"")="","",IFERROR(VLOOKUP($A90,'5. Company (current_at exit)'!$1:$1048576,44,FALSE),"")), "")</f>
        <v/>
      </c>
      <c r="BF90" s="239" t="str">
        <f>IF($A90&lt;&gt;"",IF(IFERROR(VLOOKUP($A90,'5. Company (current_at exit)'!$1:$1048576,45,FALSE),"")="","",IFERROR(VLOOKUP($A90,'5. Company (current_at exit)'!$1:$1048576,45,FALSE),"")), "")</f>
        <v/>
      </c>
      <c r="BG90" s="239" t="str">
        <f>IF($A90&lt;&gt;"",IF(IFERROR(VLOOKUP($A90,'5. Company (current_at exit)'!$1:$1048576,46,FALSE),"")="","",IFERROR(VLOOKUP($A90,'5. Company (current_at exit)'!$1:$1048576,46,FALSE),"")), "")</f>
        <v/>
      </c>
      <c r="BH90" s="239" t="str">
        <f>IF($A90&lt;&gt;"",IF(IFERROR(VLOOKUP($A90,'5. Company (current_at exit)'!$1:$1048576,47,FALSE),"")="","",IFERROR(VLOOKUP($A90,'5. Company (current_at exit)'!$1:$1048576,47,FALSE),"")), "")</f>
        <v/>
      </c>
      <c r="BI90" s="239" t="str">
        <f>IF($A90&lt;&gt;"",IF(IFERROR(VLOOKUP($A90,'5. Company (current_at exit)'!$1:$1048576,48,FALSE),"")="","",IFERROR(VLOOKUP($A90,'5. Company (current_at exit)'!$1:$1048576,48,FALSE),"")), "")</f>
        <v/>
      </c>
      <c r="BJ90" s="360" t="str">
        <f>IF($A90&lt;&gt;"",IF(IFERROR(VLOOKUP($A90,'5. Company (current_at exit)'!$1:$1048576,49,FALSE),"")="","",IFERROR(VLOOKUP($A90,'5. Company (current_at exit)'!$1:$1048576,49,FALSE),"")), "")</f>
        <v/>
      </c>
      <c r="BK90" s="76" t="str">
        <f>IF($A90&lt;&gt;"",IF(IFERROR(VLOOKUP($A90,'5. Company (current_at exit)'!$1:$1048576,50,FALSE),"")="","Mandatory: Tab 5",IFERROR(VLOOKUP($A90,'5. Company (current_at exit)'!$1:$1048576,50,FALSE),"")), "")</f>
        <v/>
      </c>
      <c r="BL90" s="483" t="str">
        <f>IF($A90&lt;&gt;"",IF(IFERROR(VLOOKUP($A90,'5. Company (current_at exit)'!$1:$1048576,51,FALSE),"")="","Mandatory: Tab 5",IFERROR(VLOOKUP($A90,'5. Company (current_at exit)'!$1:$1048576,51,FALSE),"")), "")</f>
        <v/>
      </c>
      <c r="BM90" s="483" t="str">
        <f>IF($A90&lt;&gt;"",IF(IFERROR(VLOOKUP($A90,'5. Company (current_at exit)'!$1:$1048576,52,FALSE),"")="","Mandatory: Tab 5",IFERROR(VLOOKUP($A90,'5. Company (current_at exit)'!$1:$1048576,52,FALSE),"")), "")</f>
        <v/>
      </c>
      <c r="BN90" s="483" t="str">
        <f>IF($A90&lt;&gt;"",IF(IFERROR(VLOOKUP($A90,'5. Company (current_at exit)'!$1:$1048576,53,FALSE),"")="","Mandatory: Tab 5",IFERROR(VLOOKUP($A90,'5. Company (current_at exit)'!$1:$1048576,53,FALSE),"")), "")</f>
        <v/>
      </c>
      <c r="BO90" s="360" t="str">
        <f>IF($A90&lt;&gt;"",IF(IFERROR(VLOOKUP($A90,'5. Company (current_at exit)'!$1:$1048576,54,FALSE),"")="","",IFERROR(VLOOKUP($A90,'5. Company (current_at exit)'!$1:$1048576,54,FALSE),"")), "")</f>
        <v/>
      </c>
      <c r="BP90" s="17" t="str">
        <f>IF($A90&lt;&gt;"",IF(IFERROR(VLOOKUP($A90, '4. Company (at entry)'!$1:$1048576,3,FALSE),"")="","Mandatory: Tab 4",IFERROR(VLOOKUP($A90, '4. Company (at entry)'!$1:$1048576,3,FALSE),"")), "")</f>
        <v/>
      </c>
      <c r="BQ90" s="17" t="str">
        <f>IF($A90&lt;&gt;"",IF(IFERROR(VLOOKUP($A90, '4. Company (at entry)'!$1:$1048576,4,FALSE),"")="","Mandatory: Tab 4",IFERROR(VLOOKUP($A90, '4. Company (at entry)'!$1:$1048576,4,FALSE),"")), "")</f>
        <v/>
      </c>
      <c r="BR90" s="17" t="str">
        <f>IF($A90&lt;&gt;"",IF(IFERROR(VLOOKUP($A90, '4. Company (at entry)'!$1:$1048576,5,FALSE),"")="","Mandatory: Tab 4",IFERROR(VLOOKUP($A90, '4. Company (at entry)'!$1:$1048576,5,FALSE),"")), "")</f>
        <v/>
      </c>
      <c r="BS90" s="17" t="str">
        <f>IF($A90&lt;&gt;"",IF(IFERROR(VLOOKUP($A90, '4. Company (at entry)'!$1:$1048576,6,FALSE),"")="","Mandatory: Tab 4",IFERROR(VLOOKUP($A90, '4. Company (at entry)'!$1:$1048576,6,FALSE),"")), "")</f>
        <v/>
      </c>
      <c r="BT90" s="17" t="str">
        <f>IF($A90&lt;&gt;"",IF(IFERROR(VLOOKUP($A90, '4. Company (at entry)'!$1:$1048576,7,FALSE),"")="","Mandatory: Tab 4",IFERROR(VLOOKUP($A90, '4. Company (at entry)'!$1:$1048576,7,FALSE),"")), "")</f>
        <v/>
      </c>
      <c r="BU90" s="17" t="str">
        <f>IF($A90&lt;&gt;"",IF(IFERROR(VLOOKUP($A90, '4. Company (at entry)'!$1:$1048576,8,FALSE),"")="","Mandatory: Tab 4",IFERROR(VLOOKUP($A90, '4. Company (at entry)'!$1:$1048576,8,FALSE),"")), "")</f>
        <v/>
      </c>
      <c r="BV90" s="17" t="str">
        <f>IF($A90&lt;&gt;"",IF(IFERROR(VLOOKUP($A90, '4. Company (at entry)'!$1:$1048576,9,FALSE),"")="","Mandatory: Tab 4",IFERROR(VLOOKUP($A90, '4. Company (at entry)'!$1:$1048576,9,FALSE),"")), "")</f>
        <v/>
      </c>
      <c r="BW90" s="17" t="str">
        <f>IF($A90&lt;&gt;"",IF(IFERROR(VLOOKUP($A90, '4. Company (at entry)'!$1:$1048576,10,FALSE),"")="","",IFERROR(VLOOKUP($A90, '4. Company (at entry)'!$1:$1048576,10,FALSE),"")), "")</f>
        <v/>
      </c>
      <c r="BX90" s="208" t="str">
        <f>IF($A90&lt;&gt;"",IF(IFERROR(VLOOKUP($A90, '4. Company (at entry)'!$1:$1048576,11,FALSE),"")="","",IFERROR(VLOOKUP($A90, '4. Company (at entry)'!$1:$1048576,11,FALSE),"")), "")</f>
        <v/>
      </c>
      <c r="BY90" s="17" t="str">
        <f>IF($A90&lt;&gt;"",IF(IFERROR(VLOOKUP($A90, '4. Company (at entry)'!$1:$1048576,12,FALSE),"")="","",IFERROR(VLOOKUP($A90, '4. Company (at entry)'!$1:$1048576,12,FALSE),"")), "")</f>
        <v/>
      </c>
      <c r="BZ90" s="360" t="str">
        <f>IF($A90&lt;&gt;"",IF(IFERROR(VLOOKUP($A90, '4. Company (at entry)'!$1:$1048576,13,FALSE),"")="","",IFERROR(VLOOKUP($A90, '4. Company (at entry)'!$1:$1048576,13,FALSE),"")), "")</f>
        <v/>
      </c>
      <c r="CA90" s="17" t="str">
        <f>IF($A90&lt;&gt;"",IF(IFERROR('7. Position (current_at exit)'!F90,"")="", "Mandatory: Tab 7",IFERROR('7. Position (current_at exit)'!F90,"")),"")</f>
        <v/>
      </c>
      <c r="CB90" s="17" t="str">
        <f>IF($D90&lt;&gt;"Pending, Subsequently Closed",IF($A90&lt;&gt;"",IF(IFERROR('7. Position (current_at exit)'!G90,"")="", "Mandatory: Tab 7",IFERROR('7. Position (current_at exit)'!G90,"")),""), IF($A90&lt;&gt;"",IF(IFERROR('7. Position (current_at exit)'!G90,"")="", "",IFERROR('7. Position (current_at exit)'!G90,"")),""))</f>
        <v/>
      </c>
      <c r="CC90" s="17" t="str">
        <f>IF($D90&lt;&gt;"Pending, Subsequently Closed",IF($A90&lt;&gt;"",IF(IFERROR('7. Position (current_at exit)'!H90,"")="", "Mandatory: Tab 7",IFERROR('7. Position (current_at exit)'!H90,"")),""), IF($A90&lt;&gt;"",IF(IFERROR('7. Position (current_at exit)'!H90,"")="", "",IFERROR('7. Position (current_at exit)'!H90,"")),""))</f>
        <v/>
      </c>
      <c r="CD90" s="17" t="str">
        <f>IF($D90&lt;&gt;"Pending, Subsequently Closed",IF($A90&lt;&gt;"",IF(IFERROR('7. Position (current_at exit)'!I90,"")="", "Mandatory: Tab 7",IFERROR('7. Position (current_at exit)'!I90,"")),""), IF($A90&lt;&gt;"",IF(IFERROR('7. Position (current_at exit)'!I90,"")="", "",IFERROR('7. Position (current_at exit)'!I90,"")),""))</f>
        <v/>
      </c>
      <c r="CE90" s="17" t="str">
        <f>IF($D90&lt;&gt;"Pending, Subsequently Closed",IF($A90&lt;&gt;"",IF(IFERROR('7. Position (current_at exit)'!J90,"")="", "Mandatory: Tab 7",IFERROR('7. Position (current_at exit)'!J90,"")),""), IF($A90&lt;&gt;"",IF(IFERROR('7. Position (current_at exit)'!J90,"")="", "",IFERROR('7. Position (current_at exit)'!J90,"")),""))</f>
        <v/>
      </c>
      <c r="CF90" s="208" t="str">
        <f>IF($D90&lt;&gt;"Pending, Subsequently Closed",IF($A90&lt;&gt;"",IF(IFERROR('7. Position (current_at exit)'!K90,"")="", "Mandatory: Tab 7",IFERROR('7. Position (current_at exit)'!K90,"")),""), IF($A90&lt;&gt;"",IF(IFERROR('7. Position (current_at exit)'!K90,"")="", "",IFERROR('7. Position (current_at exit)'!K90,"")),""))</f>
        <v/>
      </c>
      <c r="CG90" s="186" t="str">
        <f>IF($D90&lt;&gt;"Pending, Subsequently Closed",IF($A90&lt;&gt;"",IF(IFERROR('7. Position (current_at exit)'!L90,"")="", "Mandatory: Tab 7",IFERROR('7. Position (current_at exit)'!L90,"")),""), IF($A90&lt;&gt;"",IF(IFERROR('7. Position (current_at exit)'!L90,"")="", "",IFERROR('7. Position (current_at exit)'!L90,"")),""))</f>
        <v/>
      </c>
      <c r="CH90" s="186" t="str">
        <f>IF($D90&lt;&gt;"Pending, Subsequently Closed",IF($A90&lt;&gt;"",IF(IFERROR('7. Position (current_at exit)'!M90,"")="", "Mandatory: Tab 7",IFERROR('7. Position (current_at exit)'!M90,"")),""), IF($A90&lt;&gt;"",IF(IFERROR('7. Position (current_at exit)'!M90,"")="", "",IFERROR('7. Position (current_at exit)'!M90,"")),""))</f>
        <v/>
      </c>
      <c r="CI90" s="186" t="str">
        <f>IF($D90&lt;&gt;"Pending, Subsequently Closed",IF($A90&lt;&gt;"",IF(IFERROR('7. Position (current_at exit)'!N90,"")="", "Mandatory: Tab 7",IFERROR('7. Position (current_at exit)'!N90,"")),""), IF($A90&lt;&gt;"",IF(IFERROR('7. Position (current_at exit)'!N90,"")="", "",IFERROR('7. Position (current_at exit)'!N90,"")),""))</f>
        <v/>
      </c>
      <c r="CJ90" s="408" t="str">
        <f>IF($D90&lt;&gt;"Pending, Subsequently Closed",IF($A90&lt;&gt;"",IF(IFERROR('7. Position (current_at exit)'!O90,"")="", "Mandatory: Tab 7",IFERROR('7. Position (current_at exit)'!O90,"")),""), IF($A90&lt;&gt;"",IF(IFERROR('7. Position (current_at exit)'!O90,"")="", "",IFERROR('7. Position (current_at exit)'!O90,"")),""))</f>
        <v/>
      </c>
      <c r="CK90" s="408" t="str">
        <f>IF($D90&lt;&gt;"Pending, Subsequently Closed",IF($A90&lt;&gt;"",IF(IFERROR('7. Position (current_at exit)'!P90,"")="", "Mandatory: Tab 7",IFERROR('7. Position (current_at exit)'!P90,"")),""), IF($A90&lt;&gt;"",IF(IFERROR('7. Position (current_at exit)'!P90,"")="", "",IFERROR('7. Position (current_at exit)'!P90,"")),""))</f>
        <v/>
      </c>
      <c r="CL90" s="360" t="str">
        <f>IF($A90&lt;&gt;"",IF(IFERROR('7. Position (current_at exit)'!Q90,"")="", "",IFERROR('7. Position (current_at exit)'!Q90,"")),"")</f>
        <v/>
      </c>
      <c r="CM90" s="18" t="str">
        <f>IF($F90&lt;&gt;"Debt",IF($A90&lt;&gt;"",IF(IFERROR('7. Position (current_at exit)'!R90,"")="", "Mandatory: Tab 7",IFERROR('7. Position (current_at exit)'!R90,"")),""), IF($A90&lt;&gt;"",IF(IFERROR('7. Position (current_at exit)'!R90,"")="", "",IFERROR('7. Position (current_at exit)'!R90,"")),""))</f>
        <v/>
      </c>
      <c r="CN90" s="18" t="str">
        <f>IF($F90&lt;&gt;"Debt",IF($A90&lt;&gt;"",IF(IFERROR('7. Position (current_at exit)'!S90,"")="", "Mandatory: Tab 7",IFERROR('7. Position (current_at exit)'!S90,"")),""), IF($A90&lt;&gt;"",IF(IFERROR('7. Position (current_at exit)'!S90,"")="", "",IFERROR('7. Position (current_at exit)'!S90,"")),""))</f>
        <v/>
      </c>
      <c r="CO90" s="17" t="str">
        <f>IF($F90&lt;&gt;"Debt",IF($A90&lt;&gt;"",IF(IFERROR('7. Position (current_at exit)'!T90,"")="", "Mandatory: Tab 7",IFERROR('7. Position (current_at exit)'!T90,"")),""), IF($A90&lt;&gt;"",IF(IFERROR('7. Position (current_at exit)'!T90,"")="", "",IFERROR('7. Position (current_at exit)'!T90,"")),""))</f>
        <v/>
      </c>
      <c r="CP90" s="17" t="str">
        <f>IF($A90&lt;&gt;"",IF(IFERROR('7. Position (current_at exit)'!U90,"")="", "Mandatory: Tab 7",IFERROR('7. Position (current_at exit)'!U90,"")),"")</f>
        <v/>
      </c>
      <c r="CQ90" s="17" t="str">
        <f>IF($F90&lt;&gt;"Debt",IF($A90&lt;&gt;"",IF(IFERROR('7. Position (current_at exit)'!V90,"")="", "Mandatory: Tab 7",IFERROR('7. Position (current_at exit)'!V90,"")),""), IF($A90&lt;&gt;"",IF(IFERROR('7. Position (current_at exit)'!V90,"")="", "",IFERROR('7. Position (current_at exit)'!V90,"")),""))</f>
        <v/>
      </c>
      <c r="CR90" s="16" t="str">
        <f>IF($F90&lt;&gt;"Debt",IF($A90&lt;&gt;"",IF(IFERROR('7. Position (current_at exit)'!W90,"")="", "",IFERROR('7. Position (current_at exit)'!W90,"")),""), IF($A90&lt;&gt;"",IF(IFERROR('7. Position (current_at exit)'!W90,"")="", "",IFERROR('7. Position (current_at exit)'!W90,"")),""))</f>
        <v/>
      </c>
      <c r="CS90" s="80" t="str">
        <f>IF($A90&lt;&gt;"",IF(IFERROR('7. Position (current_at exit)'!X90,"")="", "",IFERROR('7. Position (current_at exit)'!X90,"")),"")</f>
        <v/>
      </c>
      <c r="CT90" s="360" t="str">
        <f>IF($A90&lt;&gt;"",IF(IFERROR('7. Position (current_at exit)'!Y90,"")="", "",IFERROR('7. Position (current_at exit)'!Y90,"")),"")</f>
        <v/>
      </c>
      <c r="CU90" s="159" t="str">
        <f>IF(OR($D90="Fully Exited, No Escrow", $D90="Fully Exited, Escrow Pending", $D90="Fully Exited, Subsequently Closed"), IF($A90&lt;&gt;"",IF(IFERROR('7. Position (current_at exit)'!Z90,"")="", "Mandatory: Tab 7",IFERROR('7. Position (current_at exit)'!Z90,"")),""), IF($A90&lt;&gt;"",IF(IFERROR('7. Position (current_at exit)'!Z90,"")="", "",IFERROR('7. Position (current_at exit)'!Z90,"")),""))</f>
        <v/>
      </c>
      <c r="CV90" s="159" t="str">
        <f>IF(OR($D90="Fully Exited, No Escrow", $D90="Fully Exited, Escrow Pending", $D90="Fully Exited, Subsequently Closed"), IF($A90&lt;&gt;"",IF(IFERROR('7. Position (current_at exit)'!AA90,"")="", "Mandatory: Tab 7",IFERROR('7. Position (current_at exit)'!AA90,"")),""), IF($A90&lt;&gt;"",IF(IFERROR('7. Position (current_at exit)'!AA90,"")="", "",IFERROR('7. Position (current_at exit)'!AA90,"")),""))</f>
        <v/>
      </c>
      <c r="CW90" s="16" t="str">
        <f>IF($D90="Fully Exited",IF($A90&lt;&gt;"",IF(IFERROR('7. Position (current_at exit)'!AB90,"")="", "",IFERROR('7. Position (current_at exit)'!AB90,"")),""), IF($A90&lt;&gt;"",IF(IFERROR('7. Position (current_at exit)'!AB90,"")="", "",IFERROR('7. Position (current_at exit)'!AB90,"")),""))</f>
        <v/>
      </c>
      <c r="CX90" s="360" t="str">
        <f>IF($A90&lt;&gt;"",IF(IFERROR('7. Position (current_at exit)'!AC90,"")="", "",IFERROR('7. Position (current_at exit)'!AC90,"")),"")</f>
        <v/>
      </c>
      <c r="CY90" s="16" t="str">
        <f>IF($D90&lt;&gt;"Pending, Subsequently Closed",IF($A90&lt;&gt;"",IF(IFERROR('7. Position (current_at exit)'!AD90,"")="", "Mandatory: Tab 7",IFERROR('7. Position (current_at exit)'!AD90,"")),""), IF($A90&lt;&gt;"",IF(IFERROR('7. Position (current_at exit)'!AD90,"")="", "",IFERROR('7. Position (current_at exit)'!AD90,"")),""))</f>
        <v/>
      </c>
      <c r="CZ90" s="187" t="str">
        <f>IF($A90&lt;&gt;"",IF(IFERROR('7. Position (current_at exit)'!AE90,"")="", "",IFERROR('7. Position (current_at exit)'!AE90,"")),"")</f>
        <v/>
      </c>
      <c r="DA90" s="76" t="str">
        <f>IF($A90&lt;&gt;"",IF(IFERROR('7. Position (current_at exit)'!AF90,"")="", "",IFERROR('7. Position (current_at exit)'!AF90,"")),"")</f>
        <v/>
      </c>
      <c r="DB90" s="239" t="str">
        <f>IF($A90&lt;&gt;"",IF(IFERROR('7. Position (current_at exit)'!AG90,"")="", "",IFERROR('7. Position (current_at exit)'!AG90,"")),"")</f>
        <v/>
      </c>
      <c r="DC90" s="165" t="str">
        <f>IF($A90&lt;&gt;"",IF(IFERROR('7. Position (current_at exit)'!AH90,"")="", "",IFERROR('7. Position (current_at exit)'!AH90,"")),"")</f>
        <v/>
      </c>
      <c r="DD90" s="165" t="str">
        <f>IF($A90&lt;&gt;"",IF(IFERROR('7. Position (current_at exit)'!AI90,"")="", "",IFERROR('7. Position (current_at exit)'!AI90,"")),"")</f>
        <v/>
      </c>
      <c r="DE90" s="360" t="str">
        <f>IF($A90&lt;&gt;"",IF(IFERROR('7. Position (current_at exit)'!AJ90,"")="", "",IFERROR('7. Position (current_at exit)'!AJ90,"")),"")</f>
        <v/>
      </c>
      <c r="DF90" s="16" t="str">
        <f>IF($A90&lt;&gt;"",IF(IFERROR('7. Position (current_at exit)'!AK90,"")="", "",IFERROR('7. Position (current_at exit)'!AK90,"")),"")</f>
        <v/>
      </c>
      <c r="DG90" s="187" t="str">
        <f>IF($A90&lt;&gt;"",IF(IFERROR('7. Position (current_at exit)'!AL90,"")="", "",IFERROR('7. Position (current_at exit)'!AL90,"")),"")</f>
        <v/>
      </c>
      <c r="DH90" s="76" t="str">
        <f>IF($A90&lt;&gt;"",IF(IFERROR('7. Position (current_at exit)'!AM90,"")="", "",IFERROR('7. Position (current_at exit)'!AM90,"")),"")</f>
        <v/>
      </c>
      <c r="DI90" s="239" t="str">
        <f>IF($A90&lt;&gt;"",IF(IFERROR('7. Position (current_at exit)'!AN90,"")="", "",IFERROR('7. Position (current_at exit)'!AN90,"")),"")</f>
        <v/>
      </c>
      <c r="DJ90" s="165" t="str">
        <f>IF($A90&lt;&gt;"",IF(IFERROR('7. Position (current_at exit)'!AO90,"")="", "",IFERROR('7. Position (current_at exit)'!AO90,"")),"")</f>
        <v/>
      </c>
      <c r="DK90" s="165" t="str">
        <f>IF($A90&lt;&gt;"",IF(IFERROR('7. Position (current_at exit)'!AP90,"")="", "",IFERROR('7. Position (current_at exit)'!AP90,"")),"")</f>
        <v/>
      </c>
      <c r="DL90" s="360" t="str">
        <f>IF($A90&lt;&gt;"",IF(IFERROR('7. Position (current_at exit)'!AQ90,"")="", "",IFERROR('7. Position (current_at exit)'!AQ90,"")),"")</f>
        <v/>
      </c>
      <c r="DM90" s="17" t="str">
        <f>IF(OR($F90="Equity - Publicly Traded", $F90="Equity - Private"), IF($A90&lt;&gt;"",IF(IFERROR('6. Position (at entry)'!N90,"")="", "Mandatory: Tab 6",IFERROR('6. Position (at entry)'!N90,"")),""), IF($A90&lt;&gt;"",IF(IFERROR('6. Position (at entry)'!N90,"")="", "",IFERROR('6. Position (at entry)'!N90,"")),""))</f>
        <v/>
      </c>
      <c r="DN90" s="17" t="str">
        <f>IF(OR($F90="Equity - Publicly Traded", $F90="Equity - Private"), IF($A90&lt;&gt;"",IF(IFERROR('6. Position (at entry)'!O90,"")="", "Mandatory: Tab 6",IFERROR('6. Position (at entry)'!O90,"")),""), IF($A90&lt;&gt;"",IF(IFERROR('6. Position (at entry)'!O90,"")="", "",IFERROR('6. Position (at entry)'!O90,"")),""))</f>
        <v/>
      </c>
      <c r="DO90" s="17" t="str">
        <f>IF(OR($F90="Equity - Publicly Traded", $F90="Equity - Private"), IF($A90&lt;&gt;"",IF(IFERROR('6. Position (at entry)'!P90,"")="", "Mandatory: Tab 6",IFERROR('6. Position (at entry)'!P90,"")),""), IF($A90&lt;&gt;"",IF(IFERROR('6. Position (at entry)'!P90,"")="", "",IFERROR('6. Position (at entry)'!P90,"")),""))</f>
        <v/>
      </c>
      <c r="DP90" s="17" t="str">
        <f>IF(OR($F90="Equity - Publicly Traded", $F90="Equity - Private"), IF($A90&lt;&gt;"",IF(IFERROR('6. Position (at entry)'!Q90,"")="", "Mandatory: Tab 6",IFERROR('6. Position (at entry)'!Q90,"")),""), IF($A90&lt;&gt;"",IF(IFERROR('6. Position (at entry)'!Q90,"")="", "",IFERROR('6. Position (at entry)'!Q90,"")),""))</f>
        <v/>
      </c>
      <c r="DQ90" s="18" t="str">
        <f>IF(OR($F90="Equity - Publicly Traded", $F90="Equity - Private"), IF($A90&lt;&gt;"",IF(IFERROR('6. Position (at entry)'!R90,"")="", "Mandatory: Tab 6",IFERROR('6. Position (at entry)'!R90,"")),""), IF($A90&lt;&gt;"",IF(IFERROR('6. Position (at entry)'!R90,"")="", "",IFERROR('6. Position (at entry)'!R90,"")),""))</f>
        <v/>
      </c>
      <c r="DR90" s="18" t="str">
        <f>IF(OR($F90="Equity - Publicly Traded", $F90="Equity - Private"), IF($A90&lt;&gt;"",IF(IFERROR('6. Position (at entry)'!S90,"")="", "Mandatory: Tab 6",IFERROR('6. Position (at entry)'!S90,"")),""), IF($A90&lt;&gt;"",IF(IFERROR('6. Position (at entry)'!S90,"")="", "",IFERROR('6. Position (at entry)'!S90,"")),""))</f>
        <v/>
      </c>
      <c r="DS90" s="17" t="str">
        <f>IF(OR($F90="Equity - Publicly Traded", $F90="Equity - Private"), IF($A90&lt;&gt;"",IF(IFERROR('6. Position (at entry)'!T90,"")="", "Mandatory: Tab 6",IFERROR('6. Position (at entry)'!T90,"")),""), IF($A90&lt;&gt;"",IF(IFERROR('6. Position (at entry)'!T90,"")="", "",IFERROR('6. Position (at entry)'!T90,"")),""))</f>
        <v/>
      </c>
      <c r="DT90" s="16" t="str">
        <f>IF(OR($F90="Equity - Publicly Traded", $F90="Equity - Private"), IF($A90&lt;&gt;"",IF(IFERROR('6. Position (at entry)'!U90,"")="", "Mandatory: Tab 6",IFERROR('6. Position (at entry)'!U90,"")),""), IF($A90&lt;&gt;"",IF(IFERROR('6. Position (at entry)'!U90,"")="", "",IFERROR('6. Position (at entry)'!U90,"")),""))</f>
        <v/>
      </c>
      <c r="DU90" s="16" t="str">
        <f>IF(OR($F90="Equity - Publicly Traded", $F90="Equity - Private"), IF($A90&lt;&gt;"",IF(IFERROR('6. Position (at entry)'!V90,"")="", "",IFERROR('6. Position (at entry)'!V90,"")),""), IF($A90&lt;&gt;"",IF(IFERROR('6. Position (at entry)'!V90,"")="", "",IFERROR('6. Position (at entry)'!V90,"")),""))</f>
        <v/>
      </c>
      <c r="DV90" s="239" t="str">
        <f>IF(OR($F90="Equity - Publicly Traded", $F90="Equity - Private"), IF($A90&lt;&gt;"",IF(IFERROR('6. Position (at entry)'!W90,"")="", "",IFERROR('6. Position (at entry)'!W90,"")),""), IF($A90&lt;&gt;"",IF(IFERROR('6. Position (at entry)'!W90,"")="", "",IFERROR('6. Position (at entry)'!W90,"")),""))</f>
        <v/>
      </c>
      <c r="DW90" s="239" t="str">
        <f>IF(OR($F90="Equity - Publicly Traded", $F90="Equity - Private"), IF($A90&lt;&gt;"",IF(IFERROR('6. Position (at entry)'!X90,"")="", "",IFERROR('6. Position (at entry)'!X90,"")),""), IF($A90&lt;&gt;"",IF(IFERROR('6. Position (at entry)'!X90,"")="", "",IFERROR('6. Position (at entry)'!X90,"")),""))</f>
        <v/>
      </c>
      <c r="DX90" s="239" t="str">
        <f>IF(OR($F90="Equity - Publicly Traded", $F90="Equity - Private"), IF($A90&lt;&gt;"",IF(IFERROR('6. Position (at entry)'!Y90,"")="", "",IFERROR('6. Position (at entry)'!Y90,"")),""), IF($A90&lt;&gt;"",IF(IFERROR('6. Position (at entry)'!Y90,"")="", "",IFERROR('6. Position (at entry)'!Y90,"")),""))</f>
        <v/>
      </c>
      <c r="DY90" s="360" t="str">
        <f>IF($A90&lt;&gt;"",IF(IFERROR('6. Position (at entry)'!Z90,"")="", "",IFERROR('6. Position (at entry)'!Z90,"")),"")</f>
        <v/>
      </c>
      <c r="DZ90" s="76" t="str">
        <f>IF($A90&lt;&gt;"",IF(IFERROR('6. Position (at entry)'!AA90,"")="", "",IFERROR('6. Position (at entry)'!AA90,"")),"")</f>
        <v/>
      </c>
      <c r="EA90" s="76" t="str">
        <f>IF($A90&lt;&gt;"",IF(IFERROR('6. Position (at entry)'!AB90,"")="", "",IFERROR('6. Position (at entry)'!AB90,"")),"")</f>
        <v/>
      </c>
      <c r="EB90" s="78" t="str">
        <f>IF($A90&lt;&gt;"",IF(IFERROR('6. Position (at entry)'!AC90,"")="", "",IFERROR('6. Position (at entry)'!AC90,"")),"")</f>
        <v/>
      </c>
      <c r="EC90" s="78" t="str">
        <f>IF($A90&lt;&gt;"",IF(IFERROR('6. Position (at entry)'!AD90,"")="", "",IFERROR('6. Position (at entry)'!AD90,"")),"")</f>
        <v/>
      </c>
      <c r="ED90" s="226" t="str">
        <f>IF($A90&lt;&gt;"",IF(IFERROR('6. Position (at entry)'!AE90,"")="", "",IFERROR('6. Position (at entry)'!AE90,"")),"")</f>
        <v/>
      </c>
      <c r="EE90" s="80" t="str">
        <f>IF($A90&lt;&gt;"",IF(IFERROR('6. Position (at entry)'!AF90,"")="", "",IFERROR('6. Position (at entry)'!AF90,"")),"")</f>
        <v/>
      </c>
      <c r="EF90" s="80" t="str">
        <f>IF($A90&lt;&gt;"",IF(IFERROR('6. Position (at entry)'!AG90,"")="", "",IFERROR('6. Position (at entry)'!AG90,"")),"")</f>
        <v/>
      </c>
      <c r="EG90" s="80" t="str">
        <f>IF($A90&lt;&gt;"",IF(IFERROR('6. Position (at entry)'!AH90,"")="", "",IFERROR('6. Position (at entry)'!AH90,"")),"")</f>
        <v/>
      </c>
      <c r="EH90" s="360" t="str">
        <f>IF($A90&lt;&gt;"",IF(IFERROR('6. Position (at entry)'!AI90,"")="", "",IFERROR('6. Position (at entry)'!AI90,"")),"")</f>
        <v/>
      </c>
    </row>
    <row r="91" spans="1:138" ht="15" customHeight="1" x14ac:dyDescent="0.2">
      <c r="A91" s="16" t="str">
        <f>IF(ISBLANK('6. Position (at entry)'!A91), "", '6. Position (at entry)'!A91)</f>
        <v/>
      </c>
      <c r="B91" s="347" t="str">
        <f>IF($A91&lt;&gt;"",IF(IFERROR('6. Position (at entry)'!B91,"")="", "Mandatory: Tab 6",IFERROR('6. Position (at entry)'!B91,"")),"")</f>
        <v/>
      </c>
      <c r="C91" s="16" t="str">
        <f>IF($A91&lt;&gt;"",IF(IFERROR(VLOOKUP($A91, '4. Company (at entry)'!$1:$1048576,2,FALSE),"")="","Mandatory: Tab 4",IFERROR(VLOOKUP($A91, '4. Company (at entry)'!$1:$1048576,2,FALSE),"")), "")</f>
        <v/>
      </c>
      <c r="D91" s="16" t="str">
        <f>IF($A91&lt;&gt;"",IF(IFERROR('7. Position (current_at exit)'!D91,"")="", "Mandatory: Tab 7",IFERROR('7. Position (current_at exit)'!D91,"")),"")</f>
        <v/>
      </c>
      <c r="E91" s="16" t="str">
        <f>IF($A91&lt;&gt;"",IF(IFERROR('7. Position (current_at exit)'!E91,"")="", "Mandatory: Tab 7",IFERROR('7. Position (current_at exit)'!E91,"")),"")</f>
        <v/>
      </c>
      <c r="F91" s="16" t="str">
        <f>IF($A91&lt;&gt;"",IF(IFERROR('6. Position (at entry)'!D91,"")="", "Mandatory: Tab 6",IFERROR('6. Position (at entry)'!D91,"")),"")</f>
        <v/>
      </c>
      <c r="G91" s="16" t="str">
        <f>IF($A91&lt;&gt;"",IF(IFERROR('6. Position (at entry)'!E91,"")="", "Mandatory: Tab 6",IFERROR('6. Position (at entry)'!E91,"")),"")</f>
        <v/>
      </c>
      <c r="H91" s="16" t="str">
        <f>IF($A91&lt;&gt;"",IF(IFERROR('6. Position (at entry)'!F91,"")="", "Mandatory: Tab 6",IFERROR('6. Position (at entry)'!F91,"")),"")</f>
        <v/>
      </c>
      <c r="I91" s="16" t="str">
        <f>IF($A91&lt;&gt;"",IF(IFERROR('6. Position (at entry)'!G91,"")="", "Mandatory: Tab 6",IFERROR('6. Position (at entry)'!G91,"")),"")</f>
        <v/>
      </c>
      <c r="J91" s="16" t="str">
        <f>IF($A91&lt;&gt;"",IF(IFERROR('6. Position (at entry)'!H91,"")="", "Mandatory: Tab 6",IFERROR('6. Position (at entry)'!H91,"")),"")</f>
        <v/>
      </c>
      <c r="K91" s="159" t="str">
        <f>IF($A91&lt;&gt;"",IF(IFERROR('6. Position (at entry)'!I91,"")="", "Mandatory: Tab 6",IFERROR('6. Position (at entry)'!I91,"")),"")</f>
        <v/>
      </c>
      <c r="L91" s="16" t="str">
        <f>IF($A91&lt;&gt;"",IF(IFERROR('6. Position (at entry)'!J91,"")="", "Mandatory: Tab 6",IFERROR('6. Position (at entry)'!J91,"")),"")</f>
        <v/>
      </c>
      <c r="M91" s="16" t="str">
        <f>IF($A91&lt;&gt;"",IF(IFERROR('6. Position (at entry)'!K91,"")="", "Mandatory: Tab 6",IFERROR('6. Position (at entry)'!K91,"")),"")</f>
        <v/>
      </c>
      <c r="N91" s="16" t="str">
        <f>IF($A91&lt;&gt;"",IF(IFERROR('6. Position (at entry)'!L91,"")="", "",IFERROR('6. Position (at entry)'!L91,"")),"")</f>
        <v/>
      </c>
      <c r="O91" s="360" t="str">
        <f>IF($A91&lt;&gt;"",IF(IFERROR('6. Position (at entry)'!M91,"")="", "",IFERROR('6. Position (at entry)'!M91,"")),"")</f>
        <v/>
      </c>
      <c r="P91" s="16" t="str">
        <f>IF($A91&lt;&gt;"",IF(IFERROR(VLOOKUP($A91,'5. Company (current_at exit)'!$1:$1048576,3,FALSE),"")="","",IFERROR(VLOOKUP($A91,'5. Company (current_at exit)'!$1:$1048576,3,FALSE),"")), "")</f>
        <v/>
      </c>
      <c r="Q91" s="16" t="str">
        <f>IF($A91&lt;&gt;"",IF(IFERROR(VLOOKUP($A91,'5. Company (current_at exit)'!$1:$1048576,4,FALSE),"")="","",IFERROR(VLOOKUP($A91,'5. Company (current_at exit)'!$1:$1048576,4,FALSE),"")), "")</f>
        <v/>
      </c>
      <c r="R91" s="16" t="str">
        <f>IF($A91&lt;&gt;"",IF(IFERROR(VLOOKUP($A91,'5. Company (current_at exit)'!$1:$1048576,5,FALSE),"")="","",IFERROR(VLOOKUP($A91,'5. Company (current_at exit)'!$1:$1048576,5,FALSE),"")), "")</f>
        <v/>
      </c>
      <c r="S91" s="16" t="str">
        <f>IF($A91&lt;&gt;"",IF(IFERROR(VLOOKUP($A91,'5. Company (current_at exit)'!$1:$1048576,6,FALSE),"")="","",IFERROR(VLOOKUP($A91,'5. Company (current_at exit)'!$1:$1048576,6,FALSE),"")), "")</f>
        <v/>
      </c>
      <c r="T91" s="16" t="str">
        <f>IF($A91&lt;&gt;"",IF(IFERROR(VLOOKUP($A91,'5. Company (current_at exit)'!$1:$1048576,7,FALSE),"")="","Mandatory: Tab 5",IFERROR(VLOOKUP($A91,'5. Company (current_at exit)'!$1:$1048576,7,FALSE),"")), "")</f>
        <v/>
      </c>
      <c r="U91" s="72" t="str">
        <f>IF($A91&lt;&gt;"",IF(IFERROR(VLOOKUP($A91,'5. Company (current_at exit)'!$1:$1048576,8,FALSE),"")="","Mandatory: Tab 5",IFERROR(VLOOKUP($A91,'5. Company (current_at exit)'!$1:$1048576,8,FALSE),"")), "")</f>
        <v/>
      </c>
      <c r="V91" s="16" t="str">
        <f>IF($A91&lt;&gt;"",IF(IFERROR(VLOOKUP($A91,'5. Company (current_at exit)'!$1:$1048576,9,FALSE),"")="","",IFERROR(VLOOKUP($A91,'5. Company (current_at exit)'!$1:$1048576,9,FALSE),"")), "")</f>
        <v/>
      </c>
      <c r="W91" s="16" t="str">
        <f>IF($A91&lt;&gt;"",IF(IFERROR(VLOOKUP($A91,'5. Company (current_at exit)'!$1:$1048576,10,FALSE),"")="","Mandatory: Tab 5",IFERROR(VLOOKUP($A91,'5. Company (current_at exit)'!$1:$1048576,10,FALSE),"")), "")</f>
        <v/>
      </c>
      <c r="X91" s="73" t="str">
        <f>IF($A91&lt;&gt;"",IF(IFERROR(VLOOKUP($A91,'5. Company (current_at exit)'!$1:$1048576,11,FALSE),"")="","Mandatory: Tab 5",IFERROR(VLOOKUP($A91,'5. Company (current_at exit)'!$1:$1048576,11,FALSE),"")), "")</f>
        <v/>
      </c>
      <c r="Y91" s="73" t="str">
        <f>IF($A91&lt;&gt;"",IF(IFERROR(VLOOKUP($A91,'5. Company (current_at exit)'!$1:$1048576,12,FALSE),"")="","",IFERROR(VLOOKUP($A91,'5. Company (current_at exit)'!$1:$1048576,12,FALSE),"")), "")</f>
        <v/>
      </c>
      <c r="Z91" s="73" t="str">
        <f>IF($A91&lt;&gt;"",IF(IFERROR(VLOOKUP($A91,'5. Company (current_at exit)'!$1:$1048576,13,FALSE),"")="","",IFERROR(VLOOKUP($A91,'5. Company (current_at exit)'!$1:$1048576,13,FALSE),"")), "")</f>
        <v/>
      </c>
      <c r="AA91" s="16" t="str">
        <f>IF($A91&lt;&gt;"",IF(IFERROR(VLOOKUP($A91,'5. Company (current_at exit)'!$1:$1048576,14,FALSE),"")="","Mandatory: Tab 5",IFERROR(VLOOKUP($A91,'5. Company (current_at exit)'!$1:$1048576,14,FALSE),"")), "")</f>
        <v/>
      </c>
      <c r="AB91" s="16" t="str">
        <f>IF($A91&lt;&gt;"",IF(IFERROR(VLOOKUP($A91,'5. Company (current_at exit)'!$1:$1048576,15,FALSE),"")="","Mandatory: Tab 5",IFERROR(VLOOKUP($A91,'5. Company (current_at exit)'!$1:$1048576,15,FALSE),"")), "")</f>
        <v/>
      </c>
      <c r="AC91" s="76" t="str">
        <f>IF($A91&lt;&gt;"",IF(IFERROR(VLOOKUP($A91,'5. Company (current_at exit)'!$1:$1048576,16,FALSE),"")="","",IFERROR(VLOOKUP($A91,'5. Company (current_at exit)'!$1:$1048576,16,FALSE),"")), "")</f>
        <v/>
      </c>
      <c r="AD91" s="16" t="str">
        <f>IF($A91&lt;&gt;"",IF(IFERROR(VLOOKUP($A91,'5. Company (current_at exit)'!$1:$1048576,17,FALSE),"")="","",IFERROR(VLOOKUP($A91,'5. Company (current_at exit)'!$1:$1048576,17,FALSE),"")), "")</f>
        <v/>
      </c>
      <c r="AE91" s="401" t="str">
        <f>IF($A91&lt;&gt;"",IF(IFERROR(VLOOKUP($A91,'5. Company (current_at exit)'!$1:$1048576,18,FALSE),"")="","",IFERROR(VLOOKUP($A91,'5. Company (current_at exit)'!$1:$1048576,18,FALSE),"")), "")</f>
        <v/>
      </c>
      <c r="AF91" s="16" t="str">
        <f>IF($A91&lt;&gt;"",IF(IFERROR(VLOOKUP($A91,'5. Company (current_at exit)'!$1:$1048576,19,FALSE),"")="","Mandatory: Tab 5",IFERROR(VLOOKUP($A91,'5. Company (current_at exit)'!$1:$1048576,19,FALSE),"")), "")</f>
        <v/>
      </c>
      <c r="AG91" s="159" t="str">
        <f>IF($AF91="Yes",IF($A91&lt;&gt;"",IF(IFERROR(VLOOKUP($A91,'5. Company (current_at exit)'!$1:$1048576,20,FALSE),"")="","Mandatory: Tab 5",IFERROR(VLOOKUP($A91,'5. Company (current_at exit)'!$1:$1048576,20,FALSE),"")), ""),IF($A91&lt;&gt;"",IF(IFERROR(VLOOKUP($A91,'5. Company (current_at exit)'!$1:$1048576,20,FALSE),"")="","",IFERROR(VLOOKUP($A91,'5. Company (current_at exit)'!$1:$1048576,20,FALSE),"")), ""))</f>
        <v/>
      </c>
      <c r="AH91" s="159" t="str">
        <f>IF($AF91="Yes",IF($A91&lt;&gt;"",IF(IFERROR(VLOOKUP($A91,'5. Company (current_at exit)'!$1:$1048576,21,FALSE),"")="","Mandatory: Tab 5",IFERROR(VLOOKUP($A91,'5. Company (current_at exit)'!$1:$1048576,21,FALSE),"")), ""),IF($A91&lt;&gt;"",IF(IFERROR(VLOOKUP($A91,'5. Company (current_at exit)'!$1:$1048576,21,FALSE),"")="","",IFERROR(VLOOKUP($A91,'5. Company (current_at exit)'!$1:$1048576,21,FALSE),"")), ""))</f>
        <v/>
      </c>
      <c r="AI91" s="69" t="str">
        <f>IF($AF91="Yes",IF($A91&lt;&gt;"",IF(IFERROR(VLOOKUP($A91,'5. Company (current_at exit)'!$1:$1048576,22,FALSE),"")="","Mandatory: Tab 5",IFERROR(VLOOKUP($A91,'5. Company (current_at exit)'!$1:$1048576,22,FALSE),"")), ""),IF($A91&lt;&gt;"",IF(IFERROR(VLOOKUP($A91,'5. Company (current_at exit)'!$1:$1048576,22,FALSE),"")="","",IFERROR(VLOOKUP($A91,'5. Company (current_at exit)'!$1:$1048576,22,FALSE),"")), ""))</f>
        <v/>
      </c>
      <c r="AJ91" s="69" t="str">
        <f>IF($AF91="Yes",IF($A91&lt;&gt;"",IF(IFERROR(VLOOKUP($A91,'5. Company (current_at exit)'!$1:$1048576,23,FALSE),"")="","Mandatory: Tab 5",IFERROR(VLOOKUP($A91,'5. Company (current_at exit)'!$1:$1048576,23,FALSE),"")), ""),IF($A91&lt;&gt;"",IF(IFERROR(VLOOKUP($A91,'5. Company (current_at exit)'!$1:$1048576,23,FALSE),"")="","",IFERROR(VLOOKUP($A91,'5. Company (current_at exit)'!$1:$1048576,23,FALSE),"")), ""))</f>
        <v/>
      </c>
      <c r="AK91" s="159" t="str">
        <f>IF($AF91="Yes",IF($A91&lt;&gt;"",IF(IFERROR(VLOOKUP($A91,'5. Company (current_at exit)'!$1:$1048576,24,FALSE),"")="","",IFERROR(VLOOKUP($A91,'5. Company (current_at exit)'!$1:$1048576,24,FALSE),"")), ""),IF($A91&lt;&gt;"",IF(IFERROR(VLOOKUP($A91,'5. Company (current_at exit)'!$1:$1048576,24,FALSE),"")="","",IFERROR(VLOOKUP($A91,'5. Company (current_at exit)'!$1:$1048576,24,FALSE),"")), ""))</f>
        <v/>
      </c>
      <c r="AL91" s="403" t="str">
        <f>IF($A91&lt;&gt;"",IF(IFERROR(VLOOKUP($A91,'5. Company (current_at exit)'!$1:$1048576,25,FALSE),"")="","",IFERROR(VLOOKUP($A91,'5. Company (current_at exit)'!$1:$1048576,25,FALSE),"")), "")</f>
        <v/>
      </c>
      <c r="AM91" s="17" t="str">
        <f>IF($A91&lt;&gt;"",IF(IFERROR(VLOOKUP($A91,'5. Company (current_at exit)'!$1:$1048576,26,FALSE),"")="","Mandatory: Tab 5",IFERROR(VLOOKUP($A91,'5. Company (current_at exit)'!$1:$1048576,26,FALSE),"")), "")</f>
        <v/>
      </c>
      <c r="AN91" s="17" t="str">
        <f>IF($A91&lt;&gt;"",IF(IFERROR(VLOOKUP($A91,'5. Company (current_at exit)'!$1:$1048576,27,FALSE),"")="","Mandatory: Tab 5",IFERROR(VLOOKUP($A91,'5. Company (current_at exit)'!$1:$1048576,27,FALSE),"")), "")</f>
        <v/>
      </c>
      <c r="AO91" s="17" t="str">
        <f>IF($A91&lt;&gt;"",IF(IFERROR(VLOOKUP($A91,'5. Company (current_at exit)'!$1:$1048576,28,FALSE),"")="","Mandatory: Tab 5",IFERROR(VLOOKUP($A91,'5. Company (current_at exit)'!$1:$1048576,28,FALSE),"")), "")</f>
        <v/>
      </c>
      <c r="AP91" s="17" t="str">
        <f>IF($A91&lt;&gt;"",IF(IFERROR(VLOOKUP($A91,'5. Company (current_at exit)'!$1:$1048576,29,FALSE),"")="","Mandatory: Tab 5",IFERROR(VLOOKUP($A91,'5. Company (current_at exit)'!$1:$1048576,29,FALSE),"")), "")</f>
        <v/>
      </c>
      <c r="AQ91" s="17" t="str">
        <f>IF($A91&lt;&gt;"",IF(IFERROR(VLOOKUP($A91,'5. Company (current_at exit)'!$1:$1048576,30,FALSE),"")="","Mandatory: Tab 5",IFERROR(VLOOKUP($A91,'5. Company (current_at exit)'!$1:$1048576,30,FALSE),"")), "")</f>
        <v/>
      </c>
      <c r="AR91" s="17" t="str">
        <f>IF($A91&lt;&gt;"",IF(IFERROR(VLOOKUP($A91,'5. Company (current_at exit)'!$1:$1048576,31,FALSE),"")="","Mandatory: Tab 5",IFERROR(VLOOKUP($A91,'5. Company (current_at exit)'!$1:$1048576,31,FALSE),"")), "")</f>
        <v/>
      </c>
      <c r="AS91" s="17" t="str">
        <f>IF($A91&lt;&gt;"",IF(IFERROR(VLOOKUP($A91,'5. Company (current_at exit)'!$1:$1048576,32,FALSE),"")="","Mandatory: Tab 5",IFERROR(VLOOKUP($A91,'5. Company (current_at exit)'!$1:$1048576,32,FALSE),"")), "")</f>
        <v/>
      </c>
      <c r="AT91" s="17" t="str">
        <f>IF($A91&lt;&gt;"",IF(IFERROR(VLOOKUP($A91,'5. Company (current_at exit)'!$1:$1048576,33,FALSE),"")="","Mandatory: Tab 5",IFERROR(VLOOKUP($A91,'5. Company (current_at exit)'!$1:$1048576,33,FALSE),"")), "")</f>
        <v/>
      </c>
      <c r="AU91" s="17" t="str">
        <f>IF($A91&lt;&gt;"",IF(IFERROR(VLOOKUP($A91,'5. Company (current_at exit)'!$1:$1048576,34,FALSE),"")="","",IFERROR(VLOOKUP($A91,'5. Company (current_at exit)'!$1:$1048576,34,FALSE),"")), "")</f>
        <v/>
      </c>
      <c r="AV91" s="241" t="str">
        <f>IF($A91&lt;&gt;"",IF(IFERROR(VLOOKUP($A91,'5. Company (current_at exit)'!$1:$1048576,35,FALSE),"")="","",IFERROR(VLOOKUP($A91,'5. Company (current_at exit)'!$1:$1048576,35,FALSE),"")), "")</f>
        <v/>
      </c>
      <c r="AW91" s="17" t="str">
        <f>IF($D91="Fully Exited",IF($A91&lt;&gt;"",IF(IFERROR(VLOOKUP($A91,'5. Company (current_at exit)'!$1:$1048576,36,FALSE),"")="","",IFERROR(VLOOKUP($A91,'5. Company (current_at exit)'!$1:$1048576,36,FALSE),"")), ""),IF($A91&lt;&gt;"",IF(IFERROR(VLOOKUP($A91,'5. Company (current_at exit)'!$1:$1048576,36,FALSE),"")="","",IFERROR(VLOOKUP($A91,'5. Company (current_at exit)'!$1:$1048576,36,FALSE),"")), ""))</f>
        <v/>
      </c>
      <c r="AX91" s="239" t="str">
        <f>IF($A91&lt;&gt;"",IF(IFERROR(VLOOKUP($A91,'5. Company (current_at exit)'!$1:$1048576,37,FALSE),"")="","",IFERROR(VLOOKUP($A91,'5. Company (current_at exit)'!$1:$1048576,37,FALSE),"")), "")</f>
        <v/>
      </c>
      <c r="AY91" s="204" t="str">
        <f>IF($A91&lt;&gt;"",IF(IFERROR(VLOOKUP($A91,'5. Company (current_at exit)'!$1:$1048576,38,FALSE),"")="","",IFERROR(VLOOKUP($A91,'5. Company (current_at exit)'!$1:$1048576,38,FALSE),"")), "")</f>
        <v/>
      </c>
      <c r="AZ91" s="244" t="str">
        <f>IF($A91&lt;&gt;"",IF(IFERROR(VLOOKUP($A91,'5. Company (current_at exit)'!$1:$1048576,39,FALSE),"")="","",IFERROR(VLOOKUP($A91,'5. Company (current_at exit)'!$1:$1048576,39,FALSE),"")), "")</f>
        <v/>
      </c>
      <c r="BA91" s="244" t="str">
        <f>IF($A91&lt;&gt;"",IF(IFERROR(VLOOKUP($A91,'5. Company (current_at exit)'!$1:$1048576,40,FALSE),"")="","",IFERROR(VLOOKUP($A91,'5. Company (current_at exit)'!$1:$1048576,40,FALSE),"")), "")</f>
        <v/>
      </c>
      <c r="BB91" s="244" t="str">
        <f>IF($A91&lt;&gt;"",IF(IFERROR(VLOOKUP($A91,'5. Company (current_at exit)'!$1:$1048576,41,FALSE),"")="","",IFERROR(VLOOKUP($A91,'5. Company (current_at exit)'!$1:$1048576,41,FALSE),"")), "")</f>
        <v/>
      </c>
      <c r="BC91" s="76" t="str">
        <f>IF($A91&lt;&gt;"",IF(IFERROR(VLOOKUP($A91,'5. Company (current_at exit)'!$1:$1048576,42,FALSE),"")="","",IFERROR(VLOOKUP($A91,'5. Company (current_at exit)'!$1:$1048576,42,FALSE),"")), "")</f>
        <v/>
      </c>
      <c r="BD91" s="76" t="str">
        <f>IF($A91&lt;&gt;"",IF(IFERROR(VLOOKUP($A91,'5. Company (current_at exit)'!$1:$1048576,43,FALSE),"")="","",IFERROR(VLOOKUP($A91,'5. Company (current_at exit)'!$1:$1048576,43,FALSE),"")), "")</f>
        <v/>
      </c>
      <c r="BE91" s="239" t="str">
        <f>IF($A91&lt;&gt;"",IF(IFERROR(VLOOKUP($A91,'5. Company (current_at exit)'!$1:$1048576,44,FALSE),"")="","",IFERROR(VLOOKUP($A91,'5. Company (current_at exit)'!$1:$1048576,44,FALSE),"")), "")</f>
        <v/>
      </c>
      <c r="BF91" s="239" t="str">
        <f>IF($A91&lt;&gt;"",IF(IFERROR(VLOOKUP($A91,'5. Company (current_at exit)'!$1:$1048576,45,FALSE),"")="","",IFERROR(VLOOKUP($A91,'5. Company (current_at exit)'!$1:$1048576,45,FALSE),"")), "")</f>
        <v/>
      </c>
      <c r="BG91" s="239" t="str">
        <f>IF($A91&lt;&gt;"",IF(IFERROR(VLOOKUP($A91,'5. Company (current_at exit)'!$1:$1048576,46,FALSE),"")="","",IFERROR(VLOOKUP($A91,'5. Company (current_at exit)'!$1:$1048576,46,FALSE),"")), "")</f>
        <v/>
      </c>
      <c r="BH91" s="239" t="str">
        <f>IF($A91&lt;&gt;"",IF(IFERROR(VLOOKUP($A91,'5. Company (current_at exit)'!$1:$1048576,47,FALSE),"")="","",IFERROR(VLOOKUP($A91,'5. Company (current_at exit)'!$1:$1048576,47,FALSE),"")), "")</f>
        <v/>
      </c>
      <c r="BI91" s="239" t="str">
        <f>IF($A91&lt;&gt;"",IF(IFERROR(VLOOKUP($A91,'5. Company (current_at exit)'!$1:$1048576,48,FALSE),"")="","",IFERROR(VLOOKUP($A91,'5. Company (current_at exit)'!$1:$1048576,48,FALSE),"")), "")</f>
        <v/>
      </c>
      <c r="BJ91" s="360" t="str">
        <f>IF($A91&lt;&gt;"",IF(IFERROR(VLOOKUP($A91,'5. Company (current_at exit)'!$1:$1048576,49,FALSE),"")="","",IFERROR(VLOOKUP($A91,'5. Company (current_at exit)'!$1:$1048576,49,FALSE),"")), "")</f>
        <v/>
      </c>
      <c r="BK91" s="76" t="str">
        <f>IF($A91&lt;&gt;"",IF(IFERROR(VLOOKUP($A91,'5. Company (current_at exit)'!$1:$1048576,50,FALSE),"")="","Mandatory: Tab 5",IFERROR(VLOOKUP($A91,'5. Company (current_at exit)'!$1:$1048576,50,FALSE),"")), "")</f>
        <v/>
      </c>
      <c r="BL91" s="483" t="str">
        <f>IF($A91&lt;&gt;"",IF(IFERROR(VLOOKUP($A91,'5. Company (current_at exit)'!$1:$1048576,51,FALSE),"")="","Mandatory: Tab 5",IFERROR(VLOOKUP($A91,'5. Company (current_at exit)'!$1:$1048576,51,FALSE),"")), "")</f>
        <v/>
      </c>
      <c r="BM91" s="483" t="str">
        <f>IF($A91&lt;&gt;"",IF(IFERROR(VLOOKUP($A91,'5. Company (current_at exit)'!$1:$1048576,52,FALSE),"")="","Mandatory: Tab 5",IFERROR(VLOOKUP($A91,'5. Company (current_at exit)'!$1:$1048576,52,FALSE),"")), "")</f>
        <v/>
      </c>
      <c r="BN91" s="483" t="str">
        <f>IF($A91&lt;&gt;"",IF(IFERROR(VLOOKUP($A91,'5. Company (current_at exit)'!$1:$1048576,53,FALSE),"")="","Mandatory: Tab 5",IFERROR(VLOOKUP($A91,'5. Company (current_at exit)'!$1:$1048576,53,FALSE),"")), "")</f>
        <v/>
      </c>
      <c r="BO91" s="360" t="str">
        <f>IF($A91&lt;&gt;"",IF(IFERROR(VLOOKUP($A91,'5. Company (current_at exit)'!$1:$1048576,54,FALSE),"")="","",IFERROR(VLOOKUP($A91,'5. Company (current_at exit)'!$1:$1048576,54,FALSE),"")), "")</f>
        <v/>
      </c>
      <c r="BP91" s="17" t="str">
        <f>IF($A91&lt;&gt;"",IF(IFERROR(VLOOKUP($A91, '4. Company (at entry)'!$1:$1048576,3,FALSE),"")="","Mandatory: Tab 4",IFERROR(VLOOKUP($A91, '4. Company (at entry)'!$1:$1048576,3,FALSE),"")), "")</f>
        <v/>
      </c>
      <c r="BQ91" s="17" t="str">
        <f>IF($A91&lt;&gt;"",IF(IFERROR(VLOOKUP($A91, '4. Company (at entry)'!$1:$1048576,4,FALSE),"")="","Mandatory: Tab 4",IFERROR(VLOOKUP($A91, '4. Company (at entry)'!$1:$1048576,4,FALSE),"")), "")</f>
        <v/>
      </c>
      <c r="BR91" s="17" t="str">
        <f>IF($A91&lt;&gt;"",IF(IFERROR(VLOOKUP($A91, '4. Company (at entry)'!$1:$1048576,5,FALSE),"")="","Mandatory: Tab 4",IFERROR(VLOOKUP($A91, '4. Company (at entry)'!$1:$1048576,5,FALSE),"")), "")</f>
        <v/>
      </c>
      <c r="BS91" s="17" t="str">
        <f>IF($A91&lt;&gt;"",IF(IFERROR(VLOOKUP($A91, '4. Company (at entry)'!$1:$1048576,6,FALSE),"")="","Mandatory: Tab 4",IFERROR(VLOOKUP($A91, '4. Company (at entry)'!$1:$1048576,6,FALSE),"")), "")</f>
        <v/>
      </c>
      <c r="BT91" s="17" t="str">
        <f>IF($A91&lt;&gt;"",IF(IFERROR(VLOOKUP($A91, '4. Company (at entry)'!$1:$1048576,7,FALSE),"")="","Mandatory: Tab 4",IFERROR(VLOOKUP($A91, '4. Company (at entry)'!$1:$1048576,7,FALSE),"")), "")</f>
        <v/>
      </c>
      <c r="BU91" s="17" t="str">
        <f>IF($A91&lt;&gt;"",IF(IFERROR(VLOOKUP($A91, '4. Company (at entry)'!$1:$1048576,8,FALSE),"")="","Mandatory: Tab 4",IFERROR(VLOOKUP($A91, '4. Company (at entry)'!$1:$1048576,8,FALSE),"")), "")</f>
        <v/>
      </c>
      <c r="BV91" s="17" t="str">
        <f>IF($A91&lt;&gt;"",IF(IFERROR(VLOOKUP($A91, '4. Company (at entry)'!$1:$1048576,9,FALSE),"")="","Mandatory: Tab 4",IFERROR(VLOOKUP($A91, '4. Company (at entry)'!$1:$1048576,9,FALSE),"")), "")</f>
        <v/>
      </c>
      <c r="BW91" s="17" t="str">
        <f>IF($A91&lt;&gt;"",IF(IFERROR(VLOOKUP($A91, '4. Company (at entry)'!$1:$1048576,10,FALSE),"")="","",IFERROR(VLOOKUP($A91, '4. Company (at entry)'!$1:$1048576,10,FALSE),"")), "")</f>
        <v/>
      </c>
      <c r="BX91" s="208" t="str">
        <f>IF($A91&lt;&gt;"",IF(IFERROR(VLOOKUP($A91, '4. Company (at entry)'!$1:$1048576,11,FALSE),"")="","",IFERROR(VLOOKUP($A91, '4. Company (at entry)'!$1:$1048576,11,FALSE),"")), "")</f>
        <v/>
      </c>
      <c r="BY91" s="17" t="str">
        <f>IF($A91&lt;&gt;"",IF(IFERROR(VLOOKUP($A91, '4. Company (at entry)'!$1:$1048576,12,FALSE),"")="","",IFERROR(VLOOKUP($A91, '4. Company (at entry)'!$1:$1048576,12,FALSE),"")), "")</f>
        <v/>
      </c>
      <c r="BZ91" s="360" t="str">
        <f>IF($A91&lt;&gt;"",IF(IFERROR(VLOOKUP($A91, '4. Company (at entry)'!$1:$1048576,13,FALSE),"")="","",IFERROR(VLOOKUP($A91, '4. Company (at entry)'!$1:$1048576,13,FALSE),"")), "")</f>
        <v/>
      </c>
      <c r="CA91" s="17" t="str">
        <f>IF($A91&lt;&gt;"",IF(IFERROR('7. Position (current_at exit)'!F91,"")="", "Mandatory: Tab 7",IFERROR('7. Position (current_at exit)'!F91,"")),"")</f>
        <v/>
      </c>
      <c r="CB91" s="17" t="str">
        <f>IF($D91&lt;&gt;"Pending, Subsequently Closed",IF($A91&lt;&gt;"",IF(IFERROR('7. Position (current_at exit)'!G91,"")="", "Mandatory: Tab 7",IFERROR('7. Position (current_at exit)'!G91,"")),""), IF($A91&lt;&gt;"",IF(IFERROR('7. Position (current_at exit)'!G91,"")="", "",IFERROR('7. Position (current_at exit)'!G91,"")),""))</f>
        <v/>
      </c>
      <c r="CC91" s="17" t="str">
        <f>IF($D91&lt;&gt;"Pending, Subsequently Closed",IF($A91&lt;&gt;"",IF(IFERROR('7. Position (current_at exit)'!H91,"")="", "Mandatory: Tab 7",IFERROR('7. Position (current_at exit)'!H91,"")),""), IF($A91&lt;&gt;"",IF(IFERROR('7. Position (current_at exit)'!H91,"")="", "",IFERROR('7. Position (current_at exit)'!H91,"")),""))</f>
        <v/>
      </c>
      <c r="CD91" s="17" t="str">
        <f>IF($D91&lt;&gt;"Pending, Subsequently Closed",IF($A91&lt;&gt;"",IF(IFERROR('7. Position (current_at exit)'!I91,"")="", "Mandatory: Tab 7",IFERROR('7. Position (current_at exit)'!I91,"")),""), IF($A91&lt;&gt;"",IF(IFERROR('7. Position (current_at exit)'!I91,"")="", "",IFERROR('7. Position (current_at exit)'!I91,"")),""))</f>
        <v/>
      </c>
      <c r="CE91" s="17" t="str">
        <f>IF($D91&lt;&gt;"Pending, Subsequently Closed",IF($A91&lt;&gt;"",IF(IFERROR('7. Position (current_at exit)'!J91,"")="", "Mandatory: Tab 7",IFERROR('7. Position (current_at exit)'!J91,"")),""), IF($A91&lt;&gt;"",IF(IFERROR('7. Position (current_at exit)'!J91,"")="", "",IFERROR('7. Position (current_at exit)'!J91,"")),""))</f>
        <v/>
      </c>
      <c r="CF91" s="208" t="str">
        <f>IF($D91&lt;&gt;"Pending, Subsequently Closed",IF($A91&lt;&gt;"",IF(IFERROR('7. Position (current_at exit)'!K91,"")="", "Mandatory: Tab 7",IFERROR('7. Position (current_at exit)'!K91,"")),""), IF($A91&lt;&gt;"",IF(IFERROR('7. Position (current_at exit)'!K91,"")="", "",IFERROR('7. Position (current_at exit)'!K91,"")),""))</f>
        <v/>
      </c>
      <c r="CG91" s="186" t="str">
        <f>IF($D91&lt;&gt;"Pending, Subsequently Closed",IF($A91&lt;&gt;"",IF(IFERROR('7. Position (current_at exit)'!L91,"")="", "Mandatory: Tab 7",IFERROR('7. Position (current_at exit)'!L91,"")),""), IF($A91&lt;&gt;"",IF(IFERROR('7. Position (current_at exit)'!L91,"")="", "",IFERROR('7. Position (current_at exit)'!L91,"")),""))</f>
        <v/>
      </c>
      <c r="CH91" s="186" t="str">
        <f>IF($D91&lt;&gt;"Pending, Subsequently Closed",IF($A91&lt;&gt;"",IF(IFERROR('7. Position (current_at exit)'!M91,"")="", "Mandatory: Tab 7",IFERROR('7. Position (current_at exit)'!M91,"")),""), IF($A91&lt;&gt;"",IF(IFERROR('7. Position (current_at exit)'!M91,"")="", "",IFERROR('7. Position (current_at exit)'!M91,"")),""))</f>
        <v/>
      </c>
      <c r="CI91" s="186" t="str">
        <f>IF($D91&lt;&gt;"Pending, Subsequently Closed",IF($A91&lt;&gt;"",IF(IFERROR('7. Position (current_at exit)'!N91,"")="", "Mandatory: Tab 7",IFERROR('7. Position (current_at exit)'!N91,"")),""), IF($A91&lt;&gt;"",IF(IFERROR('7. Position (current_at exit)'!N91,"")="", "",IFERROR('7. Position (current_at exit)'!N91,"")),""))</f>
        <v/>
      </c>
      <c r="CJ91" s="408" t="str">
        <f>IF($D91&lt;&gt;"Pending, Subsequently Closed",IF($A91&lt;&gt;"",IF(IFERROR('7. Position (current_at exit)'!O91,"")="", "Mandatory: Tab 7",IFERROR('7. Position (current_at exit)'!O91,"")),""), IF($A91&lt;&gt;"",IF(IFERROR('7. Position (current_at exit)'!O91,"")="", "",IFERROR('7. Position (current_at exit)'!O91,"")),""))</f>
        <v/>
      </c>
      <c r="CK91" s="408" t="str">
        <f>IF($D91&lt;&gt;"Pending, Subsequently Closed",IF($A91&lt;&gt;"",IF(IFERROR('7. Position (current_at exit)'!P91,"")="", "Mandatory: Tab 7",IFERROR('7. Position (current_at exit)'!P91,"")),""), IF($A91&lt;&gt;"",IF(IFERROR('7. Position (current_at exit)'!P91,"")="", "",IFERROR('7. Position (current_at exit)'!P91,"")),""))</f>
        <v/>
      </c>
      <c r="CL91" s="360" t="str">
        <f>IF($A91&lt;&gt;"",IF(IFERROR('7. Position (current_at exit)'!Q91,"")="", "",IFERROR('7. Position (current_at exit)'!Q91,"")),"")</f>
        <v/>
      </c>
      <c r="CM91" s="18" t="str">
        <f>IF($F91&lt;&gt;"Debt",IF($A91&lt;&gt;"",IF(IFERROR('7. Position (current_at exit)'!R91,"")="", "Mandatory: Tab 7",IFERROR('7. Position (current_at exit)'!R91,"")),""), IF($A91&lt;&gt;"",IF(IFERROR('7. Position (current_at exit)'!R91,"")="", "",IFERROR('7. Position (current_at exit)'!R91,"")),""))</f>
        <v/>
      </c>
      <c r="CN91" s="18" t="str">
        <f>IF($F91&lt;&gt;"Debt",IF($A91&lt;&gt;"",IF(IFERROR('7. Position (current_at exit)'!S91,"")="", "Mandatory: Tab 7",IFERROR('7. Position (current_at exit)'!S91,"")),""), IF($A91&lt;&gt;"",IF(IFERROR('7. Position (current_at exit)'!S91,"")="", "",IFERROR('7. Position (current_at exit)'!S91,"")),""))</f>
        <v/>
      </c>
      <c r="CO91" s="17" t="str">
        <f>IF($F91&lt;&gt;"Debt",IF($A91&lt;&gt;"",IF(IFERROR('7. Position (current_at exit)'!T91,"")="", "Mandatory: Tab 7",IFERROR('7. Position (current_at exit)'!T91,"")),""), IF($A91&lt;&gt;"",IF(IFERROR('7. Position (current_at exit)'!T91,"")="", "",IFERROR('7. Position (current_at exit)'!T91,"")),""))</f>
        <v/>
      </c>
      <c r="CP91" s="17" t="str">
        <f>IF($A91&lt;&gt;"",IF(IFERROR('7. Position (current_at exit)'!U91,"")="", "Mandatory: Tab 7",IFERROR('7. Position (current_at exit)'!U91,"")),"")</f>
        <v/>
      </c>
      <c r="CQ91" s="17" t="str">
        <f>IF($F91&lt;&gt;"Debt",IF($A91&lt;&gt;"",IF(IFERROR('7. Position (current_at exit)'!V91,"")="", "Mandatory: Tab 7",IFERROR('7. Position (current_at exit)'!V91,"")),""), IF($A91&lt;&gt;"",IF(IFERROR('7. Position (current_at exit)'!V91,"")="", "",IFERROR('7. Position (current_at exit)'!V91,"")),""))</f>
        <v/>
      </c>
      <c r="CR91" s="16" t="str">
        <f>IF($F91&lt;&gt;"Debt",IF($A91&lt;&gt;"",IF(IFERROR('7. Position (current_at exit)'!W91,"")="", "",IFERROR('7. Position (current_at exit)'!W91,"")),""), IF($A91&lt;&gt;"",IF(IFERROR('7. Position (current_at exit)'!W91,"")="", "",IFERROR('7. Position (current_at exit)'!W91,"")),""))</f>
        <v/>
      </c>
      <c r="CS91" s="80" t="str">
        <f>IF($A91&lt;&gt;"",IF(IFERROR('7. Position (current_at exit)'!X91,"")="", "",IFERROR('7. Position (current_at exit)'!X91,"")),"")</f>
        <v/>
      </c>
      <c r="CT91" s="360" t="str">
        <f>IF($A91&lt;&gt;"",IF(IFERROR('7. Position (current_at exit)'!Y91,"")="", "",IFERROR('7. Position (current_at exit)'!Y91,"")),"")</f>
        <v/>
      </c>
      <c r="CU91" s="159" t="str">
        <f>IF(OR($D91="Fully Exited, No Escrow", $D91="Fully Exited, Escrow Pending", $D91="Fully Exited, Subsequently Closed"), IF($A91&lt;&gt;"",IF(IFERROR('7. Position (current_at exit)'!Z91,"")="", "Mandatory: Tab 7",IFERROR('7. Position (current_at exit)'!Z91,"")),""), IF($A91&lt;&gt;"",IF(IFERROR('7. Position (current_at exit)'!Z91,"")="", "",IFERROR('7. Position (current_at exit)'!Z91,"")),""))</f>
        <v/>
      </c>
      <c r="CV91" s="159" t="str">
        <f>IF(OR($D91="Fully Exited, No Escrow", $D91="Fully Exited, Escrow Pending", $D91="Fully Exited, Subsequently Closed"), IF($A91&lt;&gt;"",IF(IFERROR('7. Position (current_at exit)'!AA91,"")="", "Mandatory: Tab 7",IFERROR('7. Position (current_at exit)'!AA91,"")),""), IF($A91&lt;&gt;"",IF(IFERROR('7. Position (current_at exit)'!AA91,"")="", "",IFERROR('7. Position (current_at exit)'!AA91,"")),""))</f>
        <v/>
      </c>
      <c r="CW91" s="16" t="str">
        <f>IF($D91="Fully Exited",IF($A91&lt;&gt;"",IF(IFERROR('7. Position (current_at exit)'!AB91,"")="", "",IFERROR('7. Position (current_at exit)'!AB91,"")),""), IF($A91&lt;&gt;"",IF(IFERROR('7. Position (current_at exit)'!AB91,"")="", "",IFERROR('7. Position (current_at exit)'!AB91,"")),""))</f>
        <v/>
      </c>
      <c r="CX91" s="360" t="str">
        <f>IF($A91&lt;&gt;"",IF(IFERROR('7. Position (current_at exit)'!AC91,"")="", "",IFERROR('7. Position (current_at exit)'!AC91,"")),"")</f>
        <v/>
      </c>
      <c r="CY91" s="16" t="str">
        <f>IF($D91&lt;&gt;"Pending, Subsequently Closed",IF($A91&lt;&gt;"",IF(IFERROR('7. Position (current_at exit)'!AD91,"")="", "Mandatory: Tab 7",IFERROR('7. Position (current_at exit)'!AD91,"")),""), IF($A91&lt;&gt;"",IF(IFERROR('7. Position (current_at exit)'!AD91,"")="", "",IFERROR('7. Position (current_at exit)'!AD91,"")),""))</f>
        <v/>
      </c>
      <c r="CZ91" s="187" t="str">
        <f>IF($A91&lt;&gt;"",IF(IFERROR('7. Position (current_at exit)'!AE91,"")="", "",IFERROR('7. Position (current_at exit)'!AE91,"")),"")</f>
        <v/>
      </c>
      <c r="DA91" s="76" t="str">
        <f>IF($A91&lt;&gt;"",IF(IFERROR('7. Position (current_at exit)'!AF91,"")="", "",IFERROR('7. Position (current_at exit)'!AF91,"")),"")</f>
        <v/>
      </c>
      <c r="DB91" s="239" t="str">
        <f>IF($A91&lt;&gt;"",IF(IFERROR('7. Position (current_at exit)'!AG91,"")="", "",IFERROR('7. Position (current_at exit)'!AG91,"")),"")</f>
        <v/>
      </c>
      <c r="DC91" s="165" t="str">
        <f>IF($A91&lt;&gt;"",IF(IFERROR('7. Position (current_at exit)'!AH91,"")="", "",IFERROR('7. Position (current_at exit)'!AH91,"")),"")</f>
        <v/>
      </c>
      <c r="DD91" s="165" t="str">
        <f>IF($A91&lt;&gt;"",IF(IFERROR('7. Position (current_at exit)'!AI91,"")="", "",IFERROR('7. Position (current_at exit)'!AI91,"")),"")</f>
        <v/>
      </c>
      <c r="DE91" s="360" t="str">
        <f>IF($A91&lt;&gt;"",IF(IFERROR('7. Position (current_at exit)'!AJ91,"")="", "",IFERROR('7. Position (current_at exit)'!AJ91,"")),"")</f>
        <v/>
      </c>
      <c r="DF91" s="16" t="str">
        <f>IF($A91&lt;&gt;"",IF(IFERROR('7. Position (current_at exit)'!AK91,"")="", "",IFERROR('7. Position (current_at exit)'!AK91,"")),"")</f>
        <v/>
      </c>
      <c r="DG91" s="187" t="str">
        <f>IF($A91&lt;&gt;"",IF(IFERROR('7. Position (current_at exit)'!AL91,"")="", "",IFERROR('7. Position (current_at exit)'!AL91,"")),"")</f>
        <v/>
      </c>
      <c r="DH91" s="76" t="str">
        <f>IF($A91&lt;&gt;"",IF(IFERROR('7. Position (current_at exit)'!AM91,"")="", "",IFERROR('7. Position (current_at exit)'!AM91,"")),"")</f>
        <v/>
      </c>
      <c r="DI91" s="239" t="str">
        <f>IF($A91&lt;&gt;"",IF(IFERROR('7. Position (current_at exit)'!AN91,"")="", "",IFERROR('7. Position (current_at exit)'!AN91,"")),"")</f>
        <v/>
      </c>
      <c r="DJ91" s="165" t="str">
        <f>IF($A91&lt;&gt;"",IF(IFERROR('7. Position (current_at exit)'!AO91,"")="", "",IFERROR('7. Position (current_at exit)'!AO91,"")),"")</f>
        <v/>
      </c>
      <c r="DK91" s="165" t="str">
        <f>IF($A91&lt;&gt;"",IF(IFERROR('7. Position (current_at exit)'!AP91,"")="", "",IFERROR('7. Position (current_at exit)'!AP91,"")),"")</f>
        <v/>
      </c>
      <c r="DL91" s="360" t="str">
        <f>IF($A91&lt;&gt;"",IF(IFERROR('7. Position (current_at exit)'!AQ91,"")="", "",IFERROR('7. Position (current_at exit)'!AQ91,"")),"")</f>
        <v/>
      </c>
      <c r="DM91" s="17" t="str">
        <f>IF(OR($F91="Equity - Publicly Traded", $F91="Equity - Private"), IF($A91&lt;&gt;"",IF(IFERROR('6. Position (at entry)'!N91,"")="", "Mandatory: Tab 6",IFERROR('6. Position (at entry)'!N91,"")),""), IF($A91&lt;&gt;"",IF(IFERROR('6. Position (at entry)'!N91,"")="", "",IFERROR('6. Position (at entry)'!N91,"")),""))</f>
        <v/>
      </c>
      <c r="DN91" s="17" t="str">
        <f>IF(OR($F91="Equity - Publicly Traded", $F91="Equity - Private"), IF($A91&lt;&gt;"",IF(IFERROR('6. Position (at entry)'!O91,"")="", "Mandatory: Tab 6",IFERROR('6. Position (at entry)'!O91,"")),""), IF($A91&lt;&gt;"",IF(IFERROR('6. Position (at entry)'!O91,"")="", "",IFERROR('6. Position (at entry)'!O91,"")),""))</f>
        <v/>
      </c>
      <c r="DO91" s="17" t="str">
        <f>IF(OR($F91="Equity - Publicly Traded", $F91="Equity - Private"), IF($A91&lt;&gt;"",IF(IFERROR('6. Position (at entry)'!P91,"")="", "Mandatory: Tab 6",IFERROR('6. Position (at entry)'!P91,"")),""), IF($A91&lt;&gt;"",IF(IFERROR('6. Position (at entry)'!P91,"")="", "",IFERROR('6. Position (at entry)'!P91,"")),""))</f>
        <v/>
      </c>
      <c r="DP91" s="17" t="str">
        <f>IF(OR($F91="Equity - Publicly Traded", $F91="Equity - Private"), IF($A91&lt;&gt;"",IF(IFERROR('6. Position (at entry)'!Q91,"")="", "Mandatory: Tab 6",IFERROR('6. Position (at entry)'!Q91,"")),""), IF($A91&lt;&gt;"",IF(IFERROR('6. Position (at entry)'!Q91,"")="", "",IFERROR('6. Position (at entry)'!Q91,"")),""))</f>
        <v/>
      </c>
      <c r="DQ91" s="18" t="str">
        <f>IF(OR($F91="Equity - Publicly Traded", $F91="Equity - Private"), IF($A91&lt;&gt;"",IF(IFERROR('6. Position (at entry)'!R91,"")="", "Mandatory: Tab 6",IFERROR('6. Position (at entry)'!R91,"")),""), IF($A91&lt;&gt;"",IF(IFERROR('6. Position (at entry)'!R91,"")="", "",IFERROR('6. Position (at entry)'!R91,"")),""))</f>
        <v/>
      </c>
      <c r="DR91" s="18" t="str">
        <f>IF(OR($F91="Equity - Publicly Traded", $F91="Equity - Private"), IF($A91&lt;&gt;"",IF(IFERROR('6. Position (at entry)'!S91,"")="", "Mandatory: Tab 6",IFERROR('6. Position (at entry)'!S91,"")),""), IF($A91&lt;&gt;"",IF(IFERROR('6. Position (at entry)'!S91,"")="", "",IFERROR('6. Position (at entry)'!S91,"")),""))</f>
        <v/>
      </c>
      <c r="DS91" s="17" t="str">
        <f>IF(OR($F91="Equity - Publicly Traded", $F91="Equity - Private"), IF($A91&lt;&gt;"",IF(IFERROR('6. Position (at entry)'!T91,"")="", "Mandatory: Tab 6",IFERROR('6. Position (at entry)'!T91,"")),""), IF($A91&lt;&gt;"",IF(IFERROR('6. Position (at entry)'!T91,"")="", "",IFERROR('6. Position (at entry)'!T91,"")),""))</f>
        <v/>
      </c>
      <c r="DT91" s="16" t="str">
        <f>IF(OR($F91="Equity - Publicly Traded", $F91="Equity - Private"), IF($A91&lt;&gt;"",IF(IFERROR('6. Position (at entry)'!U91,"")="", "Mandatory: Tab 6",IFERROR('6. Position (at entry)'!U91,"")),""), IF($A91&lt;&gt;"",IF(IFERROR('6. Position (at entry)'!U91,"")="", "",IFERROR('6. Position (at entry)'!U91,"")),""))</f>
        <v/>
      </c>
      <c r="DU91" s="16" t="str">
        <f>IF(OR($F91="Equity - Publicly Traded", $F91="Equity - Private"), IF($A91&lt;&gt;"",IF(IFERROR('6. Position (at entry)'!V91,"")="", "",IFERROR('6. Position (at entry)'!V91,"")),""), IF($A91&lt;&gt;"",IF(IFERROR('6. Position (at entry)'!V91,"")="", "",IFERROR('6. Position (at entry)'!V91,"")),""))</f>
        <v/>
      </c>
      <c r="DV91" s="239" t="str">
        <f>IF(OR($F91="Equity - Publicly Traded", $F91="Equity - Private"), IF($A91&lt;&gt;"",IF(IFERROR('6. Position (at entry)'!W91,"")="", "",IFERROR('6. Position (at entry)'!W91,"")),""), IF($A91&lt;&gt;"",IF(IFERROR('6. Position (at entry)'!W91,"")="", "",IFERROR('6. Position (at entry)'!W91,"")),""))</f>
        <v/>
      </c>
      <c r="DW91" s="239" t="str">
        <f>IF(OR($F91="Equity - Publicly Traded", $F91="Equity - Private"), IF($A91&lt;&gt;"",IF(IFERROR('6. Position (at entry)'!X91,"")="", "",IFERROR('6. Position (at entry)'!X91,"")),""), IF($A91&lt;&gt;"",IF(IFERROR('6. Position (at entry)'!X91,"")="", "",IFERROR('6. Position (at entry)'!X91,"")),""))</f>
        <v/>
      </c>
      <c r="DX91" s="239" t="str">
        <f>IF(OR($F91="Equity - Publicly Traded", $F91="Equity - Private"), IF($A91&lt;&gt;"",IF(IFERROR('6. Position (at entry)'!Y91,"")="", "",IFERROR('6. Position (at entry)'!Y91,"")),""), IF($A91&lt;&gt;"",IF(IFERROR('6. Position (at entry)'!Y91,"")="", "",IFERROR('6. Position (at entry)'!Y91,"")),""))</f>
        <v/>
      </c>
      <c r="DY91" s="360" t="str">
        <f>IF($A91&lt;&gt;"",IF(IFERROR('6. Position (at entry)'!Z91,"")="", "",IFERROR('6. Position (at entry)'!Z91,"")),"")</f>
        <v/>
      </c>
      <c r="DZ91" s="76" t="str">
        <f>IF($A91&lt;&gt;"",IF(IFERROR('6. Position (at entry)'!AA91,"")="", "",IFERROR('6. Position (at entry)'!AA91,"")),"")</f>
        <v/>
      </c>
      <c r="EA91" s="76" t="str">
        <f>IF($A91&lt;&gt;"",IF(IFERROR('6. Position (at entry)'!AB91,"")="", "",IFERROR('6. Position (at entry)'!AB91,"")),"")</f>
        <v/>
      </c>
      <c r="EB91" s="78" t="str">
        <f>IF($A91&lt;&gt;"",IF(IFERROR('6. Position (at entry)'!AC91,"")="", "",IFERROR('6. Position (at entry)'!AC91,"")),"")</f>
        <v/>
      </c>
      <c r="EC91" s="78" t="str">
        <f>IF($A91&lt;&gt;"",IF(IFERROR('6. Position (at entry)'!AD91,"")="", "",IFERROR('6. Position (at entry)'!AD91,"")),"")</f>
        <v/>
      </c>
      <c r="ED91" s="226" t="str">
        <f>IF($A91&lt;&gt;"",IF(IFERROR('6. Position (at entry)'!AE91,"")="", "",IFERROR('6. Position (at entry)'!AE91,"")),"")</f>
        <v/>
      </c>
      <c r="EE91" s="80" t="str">
        <f>IF($A91&lt;&gt;"",IF(IFERROR('6. Position (at entry)'!AF91,"")="", "",IFERROR('6. Position (at entry)'!AF91,"")),"")</f>
        <v/>
      </c>
      <c r="EF91" s="80" t="str">
        <f>IF($A91&lt;&gt;"",IF(IFERROR('6. Position (at entry)'!AG91,"")="", "",IFERROR('6. Position (at entry)'!AG91,"")),"")</f>
        <v/>
      </c>
      <c r="EG91" s="80" t="str">
        <f>IF($A91&lt;&gt;"",IF(IFERROR('6. Position (at entry)'!AH91,"")="", "",IFERROR('6. Position (at entry)'!AH91,"")),"")</f>
        <v/>
      </c>
      <c r="EH91" s="360" t="str">
        <f>IF($A91&lt;&gt;"",IF(IFERROR('6. Position (at entry)'!AI91,"")="", "",IFERROR('6. Position (at entry)'!AI91,"")),"")</f>
        <v/>
      </c>
    </row>
    <row r="92" spans="1:138" ht="15" customHeight="1" x14ac:dyDescent="0.2">
      <c r="A92" s="16" t="str">
        <f>IF(ISBLANK('6. Position (at entry)'!A92), "", '6. Position (at entry)'!A92)</f>
        <v/>
      </c>
      <c r="B92" s="347" t="str">
        <f>IF($A92&lt;&gt;"",IF(IFERROR('6. Position (at entry)'!B92,"")="", "Mandatory: Tab 6",IFERROR('6. Position (at entry)'!B92,"")),"")</f>
        <v/>
      </c>
      <c r="C92" s="16" t="str">
        <f>IF($A92&lt;&gt;"",IF(IFERROR(VLOOKUP($A92, '4. Company (at entry)'!$1:$1048576,2,FALSE),"")="","Mandatory: Tab 4",IFERROR(VLOOKUP($A92, '4. Company (at entry)'!$1:$1048576,2,FALSE),"")), "")</f>
        <v/>
      </c>
      <c r="D92" s="16" t="str">
        <f>IF($A92&lt;&gt;"",IF(IFERROR('7. Position (current_at exit)'!D92,"")="", "Mandatory: Tab 7",IFERROR('7. Position (current_at exit)'!D92,"")),"")</f>
        <v/>
      </c>
      <c r="E92" s="16" t="str">
        <f>IF($A92&lt;&gt;"",IF(IFERROR('7. Position (current_at exit)'!E92,"")="", "Mandatory: Tab 7",IFERROR('7. Position (current_at exit)'!E92,"")),"")</f>
        <v/>
      </c>
      <c r="F92" s="16" t="str">
        <f>IF($A92&lt;&gt;"",IF(IFERROR('6. Position (at entry)'!D92,"")="", "Mandatory: Tab 6",IFERROR('6. Position (at entry)'!D92,"")),"")</f>
        <v/>
      </c>
      <c r="G92" s="16" t="str">
        <f>IF($A92&lt;&gt;"",IF(IFERROR('6. Position (at entry)'!E92,"")="", "Mandatory: Tab 6",IFERROR('6. Position (at entry)'!E92,"")),"")</f>
        <v/>
      </c>
      <c r="H92" s="16" t="str">
        <f>IF($A92&lt;&gt;"",IF(IFERROR('6. Position (at entry)'!F92,"")="", "Mandatory: Tab 6",IFERROR('6. Position (at entry)'!F92,"")),"")</f>
        <v/>
      </c>
      <c r="I92" s="16" t="str">
        <f>IF($A92&lt;&gt;"",IF(IFERROR('6. Position (at entry)'!G92,"")="", "Mandatory: Tab 6",IFERROR('6. Position (at entry)'!G92,"")),"")</f>
        <v/>
      </c>
      <c r="J92" s="16" t="str">
        <f>IF($A92&lt;&gt;"",IF(IFERROR('6. Position (at entry)'!H92,"")="", "Mandatory: Tab 6",IFERROR('6. Position (at entry)'!H92,"")),"")</f>
        <v/>
      </c>
      <c r="K92" s="159" t="str">
        <f>IF($A92&lt;&gt;"",IF(IFERROR('6. Position (at entry)'!I92,"")="", "Mandatory: Tab 6",IFERROR('6. Position (at entry)'!I92,"")),"")</f>
        <v/>
      </c>
      <c r="L92" s="16" t="str">
        <f>IF($A92&lt;&gt;"",IF(IFERROR('6. Position (at entry)'!J92,"")="", "Mandatory: Tab 6",IFERROR('6. Position (at entry)'!J92,"")),"")</f>
        <v/>
      </c>
      <c r="M92" s="16" t="str">
        <f>IF($A92&lt;&gt;"",IF(IFERROR('6. Position (at entry)'!K92,"")="", "Mandatory: Tab 6",IFERROR('6. Position (at entry)'!K92,"")),"")</f>
        <v/>
      </c>
      <c r="N92" s="16" t="str">
        <f>IF($A92&lt;&gt;"",IF(IFERROR('6. Position (at entry)'!L92,"")="", "",IFERROR('6. Position (at entry)'!L92,"")),"")</f>
        <v/>
      </c>
      <c r="O92" s="360" t="str">
        <f>IF($A92&lt;&gt;"",IF(IFERROR('6. Position (at entry)'!M92,"")="", "",IFERROR('6. Position (at entry)'!M92,"")),"")</f>
        <v/>
      </c>
      <c r="P92" s="16" t="str">
        <f>IF($A92&lt;&gt;"",IF(IFERROR(VLOOKUP($A92,'5. Company (current_at exit)'!$1:$1048576,3,FALSE),"")="","",IFERROR(VLOOKUP($A92,'5. Company (current_at exit)'!$1:$1048576,3,FALSE),"")), "")</f>
        <v/>
      </c>
      <c r="Q92" s="16" t="str">
        <f>IF($A92&lt;&gt;"",IF(IFERROR(VLOOKUP($A92,'5. Company (current_at exit)'!$1:$1048576,4,FALSE),"")="","",IFERROR(VLOOKUP($A92,'5. Company (current_at exit)'!$1:$1048576,4,FALSE),"")), "")</f>
        <v/>
      </c>
      <c r="R92" s="16" t="str">
        <f>IF($A92&lt;&gt;"",IF(IFERROR(VLOOKUP($A92,'5. Company (current_at exit)'!$1:$1048576,5,FALSE),"")="","",IFERROR(VLOOKUP($A92,'5. Company (current_at exit)'!$1:$1048576,5,FALSE),"")), "")</f>
        <v/>
      </c>
      <c r="S92" s="16" t="str">
        <f>IF($A92&lt;&gt;"",IF(IFERROR(VLOOKUP($A92,'5. Company (current_at exit)'!$1:$1048576,6,FALSE),"")="","",IFERROR(VLOOKUP($A92,'5. Company (current_at exit)'!$1:$1048576,6,FALSE),"")), "")</f>
        <v/>
      </c>
      <c r="T92" s="16" t="str">
        <f>IF($A92&lt;&gt;"",IF(IFERROR(VLOOKUP($A92,'5. Company (current_at exit)'!$1:$1048576,7,FALSE),"")="","Mandatory: Tab 5",IFERROR(VLOOKUP($A92,'5. Company (current_at exit)'!$1:$1048576,7,FALSE),"")), "")</f>
        <v/>
      </c>
      <c r="U92" s="72" t="str">
        <f>IF($A92&lt;&gt;"",IF(IFERROR(VLOOKUP($A92,'5. Company (current_at exit)'!$1:$1048576,8,FALSE),"")="","Mandatory: Tab 5",IFERROR(VLOOKUP($A92,'5. Company (current_at exit)'!$1:$1048576,8,FALSE),"")), "")</f>
        <v/>
      </c>
      <c r="V92" s="16" t="str">
        <f>IF($A92&lt;&gt;"",IF(IFERROR(VLOOKUP($A92,'5. Company (current_at exit)'!$1:$1048576,9,FALSE),"")="","",IFERROR(VLOOKUP($A92,'5. Company (current_at exit)'!$1:$1048576,9,FALSE),"")), "")</f>
        <v/>
      </c>
      <c r="W92" s="16" t="str">
        <f>IF($A92&lt;&gt;"",IF(IFERROR(VLOOKUP($A92,'5. Company (current_at exit)'!$1:$1048576,10,FALSE),"")="","Mandatory: Tab 5",IFERROR(VLOOKUP($A92,'5. Company (current_at exit)'!$1:$1048576,10,FALSE),"")), "")</f>
        <v/>
      </c>
      <c r="X92" s="73" t="str">
        <f>IF($A92&lt;&gt;"",IF(IFERROR(VLOOKUP($A92,'5. Company (current_at exit)'!$1:$1048576,11,FALSE),"")="","Mandatory: Tab 5",IFERROR(VLOOKUP($A92,'5. Company (current_at exit)'!$1:$1048576,11,FALSE),"")), "")</f>
        <v/>
      </c>
      <c r="Y92" s="73" t="str">
        <f>IF($A92&lt;&gt;"",IF(IFERROR(VLOOKUP($A92,'5. Company (current_at exit)'!$1:$1048576,12,FALSE),"")="","",IFERROR(VLOOKUP($A92,'5. Company (current_at exit)'!$1:$1048576,12,FALSE),"")), "")</f>
        <v/>
      </c>
      <c r="Z92" s="73" t="str">
        <f>IF($A92&lt;&gt;"",IF(IFERROR(VLOOKUP($A92,'5. Company (current_at exit)'!$1:$1048576,13,FALSE),"")="","",IFERROR(VLOOKUP($A92,'5. Company (current_at exit)'!$1:$1048576,13,FALSE),"")), "")</f>
        <v/>
      </c>
      <c r="AA92" s="16" t="str">
        <f>IF($A92&lt;&gt;"",IF(IFERROR(VLOOKUP($A92,'5. Company (current_at exit)'!$1:$1048576,14,FALSE),"")="","Mandatory: Tab 5",IFERROR(VLOOKUP($A92,'5. Company (current_at exit)'!$1:$1048576,14,FALSE),"")), "")</f>
        <v/>
      </c>
      <c r="AB92" s="16" t="str">
        <f>IF($A92&lt;&gt;"",IF(IFERROR(VLOOKUP($A92,'5. Company (current_at exit)'!$1:$1048576,15,FALSE),"")="","Mandatory: Tab 5",IFERROR(VLOOKUP($A92,'5. Company (current_at exit)'!$1:$1048576,15,FALSE),"")), "")</f>
        <v/>
      </c>
      <c r="AC92" s="76" t="str">
        <f>IF($A92&lt;&gt;"",IF(IFERROR(VLOOKUP($A92,'5. Company (current_at exit)'!$1:$1048576,16,FALSE),"")="","",IFERROR(VLOOKUP($A92,'5. Company (current_at exit)'!$1:$1048576,16,FALSE),"")), "")</f>
        <v/>
      </c>
      <c r="AD92" s="16" t="str">
        <f>IF($A92&lt;&gt;"",IF(IFERROR(VLOOKUP($A92,'5. Company (current_at exit)'!$1:$1048576,17,FALSE),"")="","",IFERROR(VLOOKUP($A92,'5. Company (current_at exit)'!$1:$1048576,17,FALSE),"")), "")</f>
        <v/>
      </c>
      <c r="AE92" s="401" t="str">
        <f>IF($A92&lt;&gt;"",IF(IFERROR(VLOOKUP($A92,'5. Company (current_at exit)'!$1:$1048576,18,FALSE),"")="","",IFERROR(VLOOKUP($A92,'5. Company (current_at exit)'!$1:$1048576,18,FALSE),"")), "")</f>
        <v/>
      </c>
      <c r="AF92" s="16" t="str">
        <f>IF($A92&lt;&gt;"",IF(IFERROR(VLOOKUP($A92,'5. Company (current_at exit)'!$1:$1048576,19,FALSE),"")="","Mandatory: Tab 5",IFERROR(VLOOKUP($A92,'5. Company (current_at exit)'!$1:$1048576,19,FALSE),"")), "")</f>
        <v/>
      </c>
      <c r="AG92" s="159" t="str">
        <f>IF($AF92="Yes",IF($A92&lt;&gt;"",IF(IFERROR(VLOOKUP($A92,'5. Company (current_at exit)'!$1:$1048576,20,FALSE),"")="","Mandatory: Tab 5",IFERROR(VLOOKUP($A92,'5. Company (current_at exit)'!$1:$1048576,20,FALSE),"")), ""),IF($A92&lt;&gt;"",IF(IFERROR(VLOOKUP($A92,'5. Company (current_at exit)'!$1:$1048576,20,FALSE),"")="","",IFERROR(VLOOKUP($A92,'5. Company (current_at exit)'!$1:$1048576,20,FALSE),"")), ""))</f>
        <v/>
      </c>
      <c r="AH92" s="159" t="str">
        <f>IF($AF92="Yes",IF($A92&lt;&gt;"",IF(IFERROR(VLOOKUP($A92,'5. Company (current_at exit)'!$1:$1048576,21,FALSE),"")="","Mandatory: Tab 5",IFERROR(VLOOKUP($A92,'5. Company (current_at exit)'!$1:$1048576,21,FALSE),"")), ""),IF($A92&lt;&gt;"",IF(IFERROR(VLOOKUP($A92,'5. Company (current_at exit)'!$1:$1048576,21,FALSE),"")="","",IFERROR(VLOOKUP($A92,'5. Company (current_at exit)'!$1:$1048576,21,FALSE),"")), ""))</f>
        <v/>
      </c>
      <c r="AI92" s="69" t="str">
        <f>IF($AF92="Yes",IF($A92&lt;&gt;"",IF(IFERROR(VLOOKUP($A92,'5. Company (current_at exit)'!$1:$1048576,22,FALSE),"")="","Mandatory: Tab 5",IFERROR(VLOOKUP($A92,'5. Company (current_at exit)'!$1:$1048576,22,FALSE),"")), ""),IF($A92&lt;&gt;"",IF(IFERROR(VLOOKUP($A92,'5. Company (current_at exit)'!$1:$1048576,22,FALSE),"")="","",IFERROR(VLOOKUP($A92,'5. Company (current_at exit)'!$1:$1048576,22,FALSE),"")), ""))</f>
        <v/>
      </c>
      <c r="AJ92" s="69" t="str">
        <f>IF($AF92="Yes",IF($A92&lt;&gt;"",IF(IFERROR(VLOOKUP($A92,'5. Company (current_at exit)'!$1:$1048576,23,FALSE),"")="","Mandatory: Tab 5",IFERROR(VLOOKUP($A92,'5. Company (current_at exit)'!$1:$1048576,23,FALSE),"")), ""),IF($A92&lt;&gt;"",IF(IFERROR(VLOOKUP($A92,'5. Company (current_at exit)'!$1:$1048576,23,FALSE),"")="","",IFERROR(VLOOKUP($A92,'5. Company (current_at exit)'!$1:$1048576,23,FALSE),"")), ""))</f>
        <v/>
      </c>
      <c r="AK92" s="159" t="str">
        <f>IF($AF92="Yes",IF($A92&lt;&gt;"",IF(IFERROR(VLOOKUP($A92,'5. Company (current_at exit)'!$1:$1048576,24,FALSE),"")="","",IFERROR(VLOOKUP($A92,'5. Company (current_at exit)'!$1:$1048576,24,FALSE),"")), ""),IF($A92&lt;&gt;"",IF(IFERROR(VLOOKUP($A92,'5. Company (current_at exit)'!$1:$1048576,24,FALSE),"")="","",IFERROR(VLOOKUP($A92,'5. Company (current_at exit)'!$1:$1048576,24,FALSE),"")), ""))</f>
        <v/>
      </c>
      <c r="AL92" s="403" t="str">
        <f>IF($A92&lt;&gt;"",IF(IFERROR(VLOOKUP($A92,'5. Company (current_at exit)'!$1:$1048576,25,FALSE),"")="","",IFERROR(VLOOKUP($A92,'5. Company (current_at exit)'!$1:$1048576,25,FALSE),"")), "")</f>
        <v/>
      </c>
      <c r="AM92" s="17" t="str">
        <f>IF($A92&lt;&gt;"",IF(IFERROR(VLOOKUP($A92,'5. Company (current_at exit)'!$1:$1048576,26,FALSE),"")="","Mandatory: Tab 5",IFERROR(VLOOKUP($A92,'5. Company (current_at exit)'!$1:$1048576,26,FALSE),"")), "")</f>
        <v/>
      </c>
      <c r="AN92" s="17" t="str">
        <f>IF($A92&lt;&gt;"",IF(IFERROR(VLOOKUP($A92,'5. Company (current_at exit)'!$1:$1048576,27,FALSE),"")="","Mandatory: Tab 5",IFERROR(VLOOKUP($A92,'5. Company (current_at exit)'!$1:$1048576,27,FALSE),"")), "")</f>
        <v/>
      </c>
      <c r="AO92" s="17" t="str">
        <f>IF($A92&lt;&gt;"",IF(IFERROR(VLOOKUP($A92,'5. Company (current_at exit)'!$1:$1048576,28,FALSE),"")="","Mandatory: Tab 5",IFERROR(VLOOKUP($A92,'5. Company (current_at exit)'!$1:$1048576,28,FALSE),"")), "")</f>
        <v/>
      </c>
      <c r="AP92" s="17" t="str">
        <f>IF($A92&lt;&gt;"",IF(IFERROR(VLOOKUP($A92,'5. Company (current_at exit)'!$1:$1048576,29,FALSE),"")="","Mandatory: Tab 5",IFERROR(VLOOKUP($A92,'5. Company (current_at exit)'!$1:$1048576,29,FALSE),"")), "")</f>
        <v/>
      </c>
      <c r="AQ92" s="17" t="str">
        <f>IF($A92&lt;&gt;"",IF(IFERROR(VLOOKUP($A92,'5. Company (current_at exit)'!$1:$1048576,30,FALSE),"")="","Mandatory: Tab 5",IFERROR(VLOOKUP($A92,'5. Company (current_at exit)'!$1:$1048576,30,FALSE),"")), "")</f>
        <v/>
      </c>
      <c r="AR92" s="17" t="str">
        <f>IF($A92&lt;&gt;"",IF(IFERROR(VLOOKUP($A92,'5. Company (current_at exit)'!$1:$1048576,31,FALSE),"")="","Mandatory: Tab 5",IFERROR(VLOOKUP($A92,'5. Company (current_at exit)'!$1:$1048576,31,FALSE),"")), "")</f>
        <v/>
      </c>
      <c r="AS92" s="17" t="str">
        <f>IF($A92&lt;&gt;"",IF(IFERROR(VLOOKUP($A92,'5. Company (current_at exit)'!$1:$1048576,32,FALSE),"")="","Mandatory: Tab 5",IFERROR(VLOOKUP($A92,'5. Company (current_at exit)'!$1:$1048576,32,FALSE),"")), "")</f>
        <v/>
      </c>
      <c r="AT92" s="17" t="str">
        <f>IF($A92&lt;&gt;"",IF(IFERROR(VLOOKUP($A92,'5. Company (current_at exit)'!$1:$1048576,33,FALSE),"")="","Mandatory: Tab 5",IFERROR(VLOOKUP($A92,'5. Company (current_at exit)'!$1:$1048576,33,FALSE),"")), "")</f>
        <v/>
      </c>
      <c r="AU92" s="17" t="str">
        <f>IF($A92&lt;&gt;"",IF(IFERROR(VLOOKUP($A92,'5. Company (current_at exit)'!$1:$1048576,34,FALSE),"")="","",IFERROR(VLOOKUP($A92,'5. Company (current_at exit)'!$1:$1048576,34,FALSE),"")), "")</f>
        <v/>
      </c>
      <c r="AV92" s="241" t="str">
        <f>IF($A92&lt;&gt;"",IF(IFERROR(VLOOKUP($A92,'5. Company (current_at exit)'!$1:$1048576,35,FALSE),"")="","",IFERROR(VLOOKUP($A92,'5. Company (current_at exit)'!$1:$1048576,35,FALSE),"")), "")</f>
        <v/>
      </c>
      <c r="AW92" s="17" t="str">
        <f>IF($D92="Fully Exited",IF($A92&lt;&gt;"",IF(IFERROR(VLOOKUP($A92,'5. Company (current_at exit)'!$1:$1048576,36,FALSE),"")="","",IFERROR(VLOOKUP($A92,'5. Company (current_at exit)'!$1:$1048576,36,FALSE),"")), ""),IF($A92&lt;&gt;"",IF(IFERROR(VLOOKUP($A92,'5. Company (current_at exit)'!$1:$1048576,36,FALSE),"")="","",IFERROR(VLOOKUP($A92,'5. Company (current_at exit)'!$1:$1048576,36,FALSE),"")), ""))</f>
        <v/>
      </c>
      <c r="AX92" s="239" t="str">
        <f>IF($A92&lt;&gt;"",IF(IFERROR(VLOOKUP($A92,'5. Company (current_at exit)'!$1:$1048576,37,FALSE),"")="","",IFERROR(VLOOKUP($A92,'5. Company (current_at exit)'!$1:$1048576,37,FALSE),"")), "")</f>
        <v/>
      </c>
      <c r="AY92" s="204" t="str">
        <f>IF($A92&lt;&gt;"",IF(IFERROR(VLOOKUP($A92,'5. Company (current_at exit)'!$1:$1048576,38,FALSE),"")="","",IFERROR(VLOOKUP($A92,'5. Company (current_at exit)'!$1:$1048576,38,FALSE),"")), "")</f>
        <v/>
      </c>
      <c r="AZ92" s="244" t="str">
        <f>IF($A92&lt;&gt;"",IF(IFERROR(VLOOKUP($A92,'5. Company (current_at exit)'!$1:$1048576,39,FALSE),"")="","",IFERROR(VLOOKUP($A92,'5. Company (current_at exit)'!$1:$1048576,39,FALSE),"")), "")</f>
        <v/>
      </c>
      <c r="BA92" s="244" t="str">
        <f>IF($A92&lt;&gt;"",IF(IFERROR(VLOOKUP($A92,'5. Company (current_at exit)'!$1:$1048576,40,FALSE),"")="","",IFERROR(VLOOKUP($A92,'5. Company (current_at exit)'!$1:$1048576,40,FALSE),"")), "")</f>
        <v/>
      </c>
      <c r="BB92" s="244" t="str">
        <f>IF($A92&lt;&gt;"",IF(IFERROR(VLOOKUP($A92,'5. Company (current_at exit)'!$1:$1048576,41,FALSE),"")="","",IFERROR(VLOOKUP($A92,'5. Company (current_at exit)'!$1:$1048576,41,FALSE),"")), "")</f>
        <v/>
      </c>
      <c r="BC92" s="76" t="str">
        <f>IF($A92&lt;&gt;"",IF(IFERROR(VLOOKUP($A92,'5. Company (current_at exit)'!$1:$1048576,42,FALSE),"")="","",IFERROR(VLOOKUP($A92,'5. Company (current_at exit)'!$1:$1048576,42,FALSE),"")), "")</f>
        <v/>
      </c>
      <c r="BD92" s="76" t="str">
        <f>IF($A92&lt;&gt;"",IF(IFERROR(VLOOKUP($A92,'5. Company (current_at exit)'!$1:$1048576,43,FALSE),"")="","",IFERROR(VLOOKUP($A92,'5. Company (current_at exit)'!$1:$1048576,43,FALSE),"")), "")</f>
        <v/>
      </c>
      <c r="BE92" s="239" t="str">
        <f>IF($A92&lt;&gt;"",IF(IFERROR(VLOOKUP($A92,'5. Company (current_at exit)'!$1:$1048576,44,FALSE),"")="","",IFERROR(VLOOKUP($A92,'5. Company (current_at exit)'!$1:$1048576,44,FALSE),"")), "")</f>
        <v/>
      </c>
      <c r="BF92" s="239" t="str">
        <f>IF($A92&lt;&gt;"",IF(IFERROR(VLOOKUP($A92,'5. Company (current_at exit)'!$1:$1048576,45,FALSE),"")="","",IFERROR(VLOOKUP($A92,'5. Company (current_at exit)'!$1:$1048576,45,FALSE),"")), "")</f>
        <v/>
      </c>
      <c r="BG92" s="239" t="str">
        <f>IF($A92&lt;&gt;"",IF(IFERROR(VLOOKUP($A92,'5. Company (current_at exit)'!$1:$1048576,46,FALSE),"")="","",IFERROR(VLOOKUP($A92,'5. Company (current_at exit)'!$1:$1048576,46,FALSE),"")), "")</f>
        <v/>
      </c>
      <c r="BH92" s="239" t="str">
        <f>IF($A92&lt;&gt;"",IF(IFERROR(VLOOKUP($A92,'5. Company (current_at exit)'!$1:$1048576,47,FALSE),"")="","",IFERROR(VLOOKUP($A92,'5. Company (current_at exit)'!$1:$1048576,47,FALSE),"")), "")</f>
        <v/>
      </c>
      <c r="BI92" s="239" t="str">
        <f>IF($A92&lt;&gt;"",IF(IFERROR(VLOOKUP($A92,'5. Company (current_at exit)'!$1:$1048576,48,FALSE),"")="","",IFERROR(VLOOKUP($A92,'5. Company (current_at exit)'!$1:$1048576,48,FALSE),"")), "")</f>
        <v/>
      </c>
      <c r="BJ92" s="360" t="str">
        <f>IF($A92&lt;&gt;"",IF(IFERROR(VLOOKUP($A92,'5. Company (current_at exit)'!$1:$1048576,49,FALSE),"")="","",IFERROR(VLOOKUP($A92,'5. Company (current_at exit)'!$1:$1048576,49,FALSE),"")), "")</f>
        <v/>
      </c>
      <c r="BK92" s="76" t="str">
        <f>IF($A92&lt;&gt;"",IF(IFERROR(VLOOKUP($A92,'5. Company (current_at exit)'!$1:$1048576,50,FALSE),"")="","Mandatory: Tab 5",IFERROR(VLOOKUP($A92,'5. Company (current_at exit)'!$1:$1048576,50,FALSE),"")), "")</f>
        <v/>
      </c>
      <c r="BL92" s="483" t="str">
        <f>IF($A92&lt;&gt;"",IF(IFERROR(VLOOKUP($A92,'5. Company (current_at exit)'!$1:$1048576,51,FALSE),"")="","Mandatory: Tab 5",IFERROR(VLOOKUP($A92,'5. Company (current_at exit)'!$1:$1048576,51,FALSE),"")), "")</f>
        <v/>
      </c>
      <c r="BM92" s="483" t="str">
        <f>IF($A92&lt;&gt;"",IF(IFERROR(VLOOKUP($A92,'5. Company (current_at exit)'!$1:$1048576,52,FALSE),"")="","Mandatory: Tab 5",IFERROR(VLOOKUP($A92,'5. Company (current_at exit)'!$1:$1048576,52,FALSE),"")), "")</f>
        <v/>
      </c>
      <c r="BN92" s="483" t="str">
        <f>IF($A92&lt;&gt;"",IF(IFERROR(VLOOKUP($A92,'5. Company (current_at exit)'!$1:$1048576,53,FALSE),"")="","Mandatory: Tab 5",IFERROR(VLOOKUP($A92,'5. Company (current_at exit)'!$1:$1048576,53,FALSE),"")), "")</f>
        <v/>
      </c>
      <c r="BO92" s="360" t="str">
        <f>IF($A92&lt;&gt;"",IF(IFERROR(VLOOKUP($A92,'5. Company (current_at exit)'!$1:$1048576,54,FALSE),"")="","",IFERROR(VLOOKUP($A92,'5. Company (current_at exit)'!$1:$1048576,54,FALSE),"")), "")</f>
        <v/>
      </c>
      <c r="BP92" s="17" t="str">
        <f>IF($A92&lt;&gt;"",IF(IFERROR(VLOOKUP($A92, '4. Company (at entry)'!$1:$1048576,3,FALSE),"")="","Mandatory: Tab 4",IFERROR(VLOOKUP($A92, '4. Company (at entry)'!$1:$1048576,3,FALSE),"")), "")</f>
        <v/>
      </c>
      <c r="BQ92" s="17" t="str">
        <f>IF($A92&lt;&gt;"",IF(IFERROR(VLOOKUP($A92, '4. Company (at entry)'!$1:$1048576,4,FALSE),"")="","Mandatory: Tab 4",IFERROR(VLOOKUP($A92, '4. Company (at entry)'!$1:$1048576,4,FALSE),"")), "")</f>
        <v/>
      </c>
      <c r="BR92" s="17" t="str">
        <f>IF($A92&lt;&gt;"",IF(IFERROR(VLOOKUP($A92, '4. Company (at entry)'!$1:$1048576,5,FALSE),"")="","Mandatory: Tab 4",IFERROR(VLOOKUP($A92, '4. Company (at entry)'!$1:$1048576,5,FALSE),"")), "")</f>
        <v/>
      </c>
      <c r="BS92" s="17" t="str">
        <f>IF($A92&lt;&gt;"",IF(IFERROR(VLOOKUP($A92, '4. Company (at entry)'!$1:$1048576,6,FALSE),"")="","Mandatory: Tab 4",IFERROR(VLOOKUP($A92, '4. Company (at entry)'!$1:$1048576,6,FALSE),"")), "")</f>
        <v/>
      </c>
      <c r="BT92" s="17" t="str">
        <f>IF($A92&lt;&gt;"",IF(IFERROR(VLOOKUP($A92, '4. Company (at entry)'!$1:$1048576,7,FALSE),"")="","Mandatory: Tab 4",IFERROR(VLOOKUP($A92, '4. Company (at entry)'!$1:$1048576,7,FALSE),"")), "")</f>
        <v/>
      </c>
      <c r="BU92" s="17" t="str">
        <f>IF($A92&lt;&gt;"",IF(IFERROR(VLOOKUP($A92, '4. Company (at entry)'!$1:$1048576,8,FALSE),"")="","Mandatory: Tab 4",IFERROR(VLOOKUP($A92, '4. Company (at entry)'!$1:$1048576,8,FALSE),"")), "")</f>
        <v/>
      </c>
      <c r="BV92" s="17" t="str">
        <f>IF($A92&lt;&gt;"",IF(IFERROR(VLOOKUP($A92, '4. Company (at entry)'!$1:$1048576,9,FALSE),"")="","Mandatory: Tab 4",IFERROR(VLOOKUP($A92, '4. Company (at entry)'!$1:$1048576,9,FALSE),"")), "")</f>
        <v/>
      </c>
      <c r="BW92" s="17" t="str">
        <f>IF($A92&lt;&gt;"",IF(IFERROR(VLOOKUP($A92, '4. Company (at entry)'!$1:$1048576,10,FALSE),"")="","",IFERROR(VLOOKUP($A92, '4. Company (at entry)'!$1:$1048576,10,FALSE),"")), "")</f>
        <v/>
      </c>
      <c r="BX92" s="208" t="str">
        <f>IF($A92&lt;&gt;"",IF(IFERROR(VLOOKUP($A92, '4. Company (at entry)'!$1:$1048576,11,FALSE),"")="","",IFERROR(VLOOKUP($A92, '4. Company (at entry)'!$1:$1048576,11,FALSE),"")), "")</f>
        <v/>
      </c>
      <c r="BY92" s="17" t="str">
        <f>IF($A92&lt;&gt;"",IF(IFERROR(VLOOKUP($A92, '4. Company (at entry)'!$1:$1048576,12,FALSE),"")="","",IFERROR(VLOOKUP($A92, '4. Company (at entry)'!$1:$1048576,12,FALSE),"")), "")</f>
        <v/>
      </c>
      <c r="BZ92" s="360" t="str">
        <f>IF($A92&lt;&gt;"",IF(IFERROR(VLOOKUP($A92, '4. Company (at entry)'!$1:$1048576,13,FALSE),"")="","",IFERROR(VLOOKUP($A92, '4. Company (at entry)'!$1:$1048576,13,FALSE),"")), "")</f>
        <v/>
      </c>
      <c r="CA92" s="17" t="str">
        <f>IF($A92&lt;&gt;"",IF(IFERROR('7. Position (current_at exit)'!F92,"")="", "Mandatory: Tab 7",IFERROR('7. Position (current_at exit)'!F92,"")),"")</f>
        <v/>
      </c>
      <c r="CB92" s="17" t="str">
        <f>IF($D92&lt;&gt;"Pending, Subsequently Closed",IF($A92&lt;&gt;"",IF(IFERROR('7. Position (current_at exit)'!G92,"")="", "Mandatory: Tab 7",IFERROR('7. Position (current_at exit)'!G92,"")),""), IF($A92&lt;&gt;"",IF(IFERROR('7. Position (current_at exit)'!G92,"")="", "",IFERROR('7. Position (current_at exit)'!G92,"")),""))</f>
        <v/>
      </c>
      <c r="CC92" s="17" t="str">
        <f>IF($D92&lt;&gt;"Pending, Subsequently Closed",IF($A92&lt;&gt;"",IF(IFERROR('7. Position (current_at exit)'!H92,"")="", "Mandatory: Tab 7",IFERROR('7. Position (current_at exit)'!H92,"")),""), IF($A92&lt;&gt;"",IF(IFERROR('7. Position (current_at exit)'!H92,"")="", "",IFERROR('7. Position (current_at exit)'!H92,"")),""))</f>
        <v/>
      </c>
      <c r="CD92" s="17" t="str">
        <f>IF($D92&lt;&gt;"Pending, Subsequently Closed",IF($A92&lt;&gt;"",IF(IFERROR('7. Position (current_at exit)'!I92,"")="", "Mandatory: Tab 7",IFERROR('7. Position (current_at exit)'!I92,"")),""), IF($A92&lt;&gt;"",IF(IFERROR('7. Position (current_at exit)'!I92,"")="", "",IFERROR('7. Position (current_at exit)'!I92,"")),""))</f>
        <v/>
      </c>
      <c r="CE92" s="17" t="str">
        <f>IF($D92&lt;&gt;"Pending, Subsequently Closed",IF($A92&lt;&gt;"",IF(IFERROR('7. Position (current_at exit)'!J92,"")="", "Mandatory: Tab 7",IFERROR('7. Position (current_at exit)'!J92,"")),""), IF($A92&lt;&gt;"",IF(IFERROR('7. Position (current_at exit)'!J92,"")="", "",IFERROR('7. Position (current_at exit)'!J92,"")),""))</f>
        <v/>
      </c>
      <c r="CF92" s="208" t="str">
        <f>IF($D92&lt;&gt;"Pending, Subsequently Closed",IF($A92&lt;&gt;"",IF(IFERROR('7. Position (current_at exit)'!K92,"")="", "Mandatory: Tab 7",IFERROR('7. Position (current_at exit)'!K92,"")),""), IF($A92&lt;&gt;"",IF(IFERROR('7. Position (current_at exit)'!K92,"")="", "",IFERROR('7. Position (current_at exit)'!K92,"")),""))</f>
        <v/>
      </c>
      <c r="CG92" s="186" t="str">
        <f>IF($D92&lt;&gt;"Pending, Subsequently Closed",IF($A92&lt;&gt;"",IF(IFERROR('7. Position (current_at exit)'!L92,"")="", "Mandatory: Tab 7",IFERROR('7. Position (current_at exit)'!L92,"")),""), IF($A92&lt;&gt;"",IF(IFERROR('7. Position (current_at exit)'!L92,"")="", "",IFERROR('7. Position (current_at exit)'!L92,"")),""))</f>
        <v/>
      </c>
      <c r="CH92" s="186" t="str">
        <f>IF($D92&lt;&gt;"Pending, Subsequently Closed",IF($A92&lt;&gt;"",IF(IFERROR('7. Position (current_at exit)'!M92,"")="", "Mandatory: Tab 7",IFERROR('7. Position (current_at exit)'!M92,"")),""), IF($A92&lt;&gt;"",IF(IFERROR('7. Position (current_at exit)'!M92,"")="", "",IFERROR('7. Position (current_at exit)'!M92,"")),""))</f>
        <v/>
      </c>
      <c r="CI92" s="186" t="str">
        <f>IF($D92&lt;&gt;"Pending, Subsequently Closed",IF($A92&lt;&gt;"",IF(IFERROR('7. Position (current_at exit)'!N92,"")="", "Mandatory: Tab 7",IFERROR('7. Position (current_at exit)'!N92,"")),""), IF($A92&lt;&gt;"",IF(IFERROR('7. Position (current_at exit)'!N92,"")="", "",IFERROR('7. Position (current_at exit)'!N92,"")),""))</f>
        <v/>
      </c>
      <c r="CJ92" s="408" t="str">
        <f>IF($D92&lt;&gt;"Pending, Subsequently Closed",IF($A92&lt;&gt;"",IF(IFERROR('7. Position (current_at exit)'!O92,"")="", "Mandatory: Tab 7",IFERROR('7. Position (current_at exit)'!O92,"")),""), IF($A92&lt;&gt;"",IF(IFERROR('7. Position (current_at exit)'!O92,"")="", "",IFERROR('7. Position (current_at exit)'!O92,"")),""))</f>
        <v/>
      </c>
      <c r="CK92" s="408" t="str">
        <f>IF($D92&lt;&gt;"Pending, Subsequently Closed",IF($A92&lt;&gt;"",IF(IFERROR('7. Position (current_at exit)'!P92,"")="", "Mandatory: Tab 7",IFERROR('7. Position (current_at exit)'!P92,"")),""), IF($A92&lt;&gt;"",IF(IFERROR('7. Position (current_at exit)'!P92,"")="", "",IFERROR('7. Position (current_at exit)'!P92,"")),""))</f>
        <v/>
      </c>
      <c r="CL92" s="360" t="str">
        <f>IF($A92&lt;&gt;"",IF(IFERROR('7. Position (current_at exit)'!Q92,"")="", "",IFERROR('7. Position (current_at exit)'!Q92,"")),"")</f>
        <v/>
      </c>
      <c r="CM92" s="18" t="str">
        <f>IF($F92&lt;&gt;"Debt",IF($A92&lt;&gt;"",IF(IFERROR('7. Position (current_at exit)'!R92,"")="", "Mandatory: Tab 7",IFERROR('7. Position (current_at exit)'!R92,"")),""), IF($A92&lt;&gt;"",IF(IFERROR('7. Position (current_at exit)'!R92,"")="", "",IFERROR('7. Position (current_at exit)'!R92,"")),""))</f>
        <v/>
      </c>
      <c r="CN92" s="18" t="str">
        <f>IF($F92&lt;&gt;"Debt",IF($A92&lt;&gt;"",IF(IFERROR('7. Position (current_at exit)'!S92,"")="", "Mandatory: Tab 7",IFERROR('7. Position (current_at exit)'!S92,"")),""), IF($A92&lt;&gt;"",IF(IFERROR('7. Position (current_at exit)'!S92,"")="", "",IFERROR('7. Position (current_at exit)'!S92,"")),""))</f>
        <v/>
      </c>
      <c r="CO92" s="17" t="str">
        <f>IF($F92&lt;&gt;"Debt",IF($A92&lt;&gt;"",IF(IFERROR('7. Position (current_at exit)'!T92,"")="", "Mandatory: Tab 7",IFERROR('7. Position (current_at exit)'!T92,"")),""), IF($A92&lt;&gt;"",IF(IFERROR('7. Position (current_at exit)'!T92,"")="", "",IFERROR('7. Position (current_at exit)'!T92,"")),""))</f>
        <v/>
      </c>
      <c r="CP92" s="17" t="str">
        <f>IF($A92&lt;&gt;"",IF(IFERROR('7. Position (current_at exit)'!U92,"")="", "Mandatory: Tab 7",IFERROR('7. Position (current_at exit)'!U92,"")),"")</f>
        <v/>
      </c>
      <c r="CQ92" s="17" t="str">
        <f>IF($F92&lt;&gt;"Debt",IF($A92&lt;&gt;"",IF(IFERROR('7. Position (current_at exit)'!V92,"")="", "Mandatory: Tab 7",IFERROR('7. Position (current_at exit)'!V92,"")),""), IF($A92&lt;&gt;"",IF(IFERROR('7. Position (current_at exit)'!V92,"")="", "",IFERROR('7. Position (current_at exit)'!V92,"")),""))</f>
        <v/>
      </c>
      <c r="CR92" s="16" t="str">
        <f>IF($F92&lt;&gt;"Debt",IF($A92&lt;&gt;"",IF(IFERROR('7. Position (current_at exit)'!W92,"")="", "",IFERROR('7. Position (current_at exit)'!W92,"")),""), IF($A92&lt;&gt;"",IF(IFERROR('7. Position (current_at exit)'!W92,"")="", "",IFERROR('7. Position (current_at exit)'!W92,"")),""))</f>
        <v/>
      </c>
      <c r="CS92" s="80" t="str">
        <f>IF($A92&lt;&gt;"",IF(IFERROR('7. Position (current_at exit)'!X92,"")="", "",IFERROR('7. Position (current_at exit)'!X92,"")),"")</f>
        <v/>
      </c>
      <c r="CT92" s="360" t="str">
        <f>IF($A92&lt;&gt;"",IF(IFERROR('7. Position (current_at exit)'!Y92,"")="", "",IFERROR('7. Position (current_at exit)'!Y92,"")),"")</f>
        <v/>
      </c>
      <c r="CU92" s="159" t="str">
        <f>IF(OR($D92="Fully Exited, No Escrow", $D92="Fully Exited, Escrow Pending", $D92="Fully Exited, Subsequently Closed"), IF($A92&lt;&gt;"",IF(IFERROR('7. Position (current_at exit)'!Z92,"")="", "Mandatory: Tab 7",IFERROR('7. Position (current_at exit)'!Z92,"")),""), IF($A92&lt;&gt;"",IF(IFERROR('7. Position (current_at exit)'!Z92,"")="", "",IFERROR('7. Position (current_at exit)'!Z92,"")),""))</f>
        <v/>
      </c>
      <c r="CV92" s="159" t="str">
        <f>IF(OR($D92="Fully Exited, No Escrow", $D92="Fully Exited, Escrow Pending", $D92="Fully Exited, Subsequently Closed"), IF($A92&lt;&gt;"",IF(IFERROR('7. Position (current_at exit)'!AA92,"")="", "Mandatory: Tab 7",IFERROR('7. Position (current_at exit)'!AA92,"")),""), IF($A92&lt;&gt;"",IF(IFERROR('7. Position (current_at exit)'!AA92,"")="", "",IFERROR('7. Position (current_at exit)'!AA92,"")),""))</f>
        <v/>
      </c>
      <c r="CW92" s="16" t="str">
        <f>IF($D92="Fully Exited",IF($A92&lt;&gt;"",IF(IFERROR('7. Position (current_at exit)'!AB92,"")="", "",IFERROR('7. Position (current_at exit)'!AB92,"")),""), IF($A92&lt;&gt;"",IF(IFERROR('7. Position (current_at exit)'!AB92,"")="", "",IFERROR('7. Position (current_at exit)'!AB92,"")),""))</f>
        <v/>
      </c>
      <c r="CX92" s="360" t="str">
        <f>IF($A92&lt;&gt;"",IF(IFERROR('7. Position (current_at exit)'!AC92,"")="", "",IFERROR('7. Position (current_at exit)'!AC92,"")),"")</f>
        <v/>
      </c>
      <c r="CY92" s="16" t="str">
        <f>IF($D92&lt;&gt;"Pending, Subsequently Closed",IF($A92&lt;&gt;"",IF(IFERROR('7. Position (current_at exit)'!AD92,"")="", "Mandatory: Tab 7",IFERROR('7. Position (current_at exit)'!AD92,"")),""), IF($A92&lt;&gt;"",IF(IFERROR('7. Position (current_at exit)'!AD92,"")="", "",IFERROR('7. Position (current_at exit)'!AD92,"")),""))</f>
        <v/>
      </c>
      <c r="CZ92" s="187" t="str">
        <f>IF($A92&lt;&gt;"",IF(IFERROR('7. Position (current_at exit)'!AE92,"")="", "",IFERROR('7. Position (current_at exit)'!AE92,"")),"")</f>
        <v/>
      </c>
      <c r="DA92" s="76" t="str">
        <f>IF($A92&lt;&gt;"",IF(IFERROR('7. Position (current_at exit)'!AF92,"")="", "",IFERROR('7. Position (current_at exit)'!AF92,"")),"")</f>
        <v/>
      </c>
      <c r="DB92" s="239" t="str">
        <f>IF($A92&lt;&gt;"",IF(IFERROR('7. Position (current_at exit)'!AG92,"")="", "",IFERROR('7. Position (current_at exit)'!AG92,"")),"")</f>
        <v/>
      </c>
      <c r="DC92" s="165" t="str">
        <f>IF($A92&lt;&gt;"",IF(IFERROR('7. Position (current_at exit)'!AH92,"")="", "",IFERROR('7. Position (current_at exit)'!AH92,"")),"")</f>
        <v/>
      </c>
      <c r="DD92" s="165" t="str">
        <f>IF($A92&lt;&gt;"",IF(IFERROR('7. Position (current_at exit)'!AI92,"")="", "",IFERROR('7. Position (current_at exit)'!AI92,"")),"")</f>
        <v/>
      </c>
      <c r="DE92" s="360" t="str">
        <f>IF($A92&lt;&gt;"",IF(IFERROR('7. Position (current_at exit)'!AJ92,"")="", "",IFERROR('7. Position (current_at exit)'!AJ92,"")),"")</f>
        <v/>
      </c>
      <c r="DF92" s="16" t="str">
        <f>IF($A92&lt;&gt;"",IF(IFERROR('7. Position (current_at exit)'!AK92,"")="", "",IFERROR('7. Position (current_at exit)'!AK92,"")),"")</f>
        <v/>
      </c>
      <c r="DG92" s="187" t="str">
        <f>IF($A92&lt;&gt;"",IF(IFERROR('7. Position (current_at exit)'!AL92,"")="", "",IFERROR('7. Position (current_at exit)'!AL92,"")),"")</f>
        <v/>
      </c>
      <c r="DH92" s="76" t="str">
        <f>IF($A92&lt;&gt;"",IF(IFERROR('7. Position (current_at exit)'!AM92,"")="", "",IFERROR('7. Position (current_at exit)'!AM92,"")),"")</f>
        <v/>
      </c>
      <c r="DI92" s="239" t="str">
        <f>IF($A92&lt;&gt;"",IF(IFERROR('7. Position (current_at exit)'!AN92,"")="", "",IFERROR('7. Position (current_at exit)'!AN92,"")),"")</f>
        <v/>
      </c>
      <c r="DJ92" s="165" t="str">
        <f>IF($A92&lt;&gt;"",IF(IFERROR('7. Position (current_at exit)'!AO92,"")="", "",IFERROR('7. Position (current_at exit)'!AO92,"")),"")</f>
        <v/>
      </c>
      <c r="DK92" s="165" t="str">
        <f>IF($A92&lt;&gt;"",IF(IFERROR('7. Position (current_at exit)'!AP92,"")="", "",IFERROR('7. Position (current_at exit)'!AP92,"")),"")</f>
        <v/>
      </c>
      <c r="DL92" s="360" t="str">
        <f>IF($A92&lt;&gt;"",IF(IFERROR('7. Position (current_at exit)'!AQ92,"")="", "",IFERROR('7. Position (current_at exit)'!AQ92,"")),"")</f>
        <v/>
      </c>
      <c r="DM92" s="17" t="str">
        <f>IF(OR($F92="Equity - Publicly Traded", $F92="Equity - Private"), IF($A92&lt;&gt;"",IF(IFERROR('6. Position (at entry)'!N92,"")="", "Mandatory: Tab 6",IFERROR('6. Position (at entry)'!N92,"")),""), IF($A92&lt;&gt;"",IF(IFERROR('6. Position (at entry)'!N92,"")="", "",IFERROR('6. Position (at entry)'!N92,"")),""))</f>
        <v/>
      </c>
      <c r="DN92" s="17" t="str">
        <f>IF(OR($F92="Equity - Publicly Traded", $F92="Equity - Private"), IF($A92&lt;&gt;"",IF(IFERROR('6. Position (at entry)'!O92,"")="", "Mandatory: Tab 6",IFERROR('6. Position (at entry)'!O92,"")),""), IF($A92&lt;&gt;"",IF(IFERROR('6. Position (at entry)'!O92,"")="", "",IFERROR('6. Position (at entry)'!O92,"")),""))</f>
        <v/>
      </c>
      <c r="DO92" s="17" t="str">
        <f>IF(OR($F92="Equity - Publicly Traded", $F92="Equity - Private"), IF($A92&lt;&gt;"",IF(IFERROR('6. Position (at entry)'!P92,"")="", "Mandatory: Tab 6",IFERROR('6. Position (at entry)'!P92,"")),""), IF($A92&lt;&gt;"",IF(IFERROR('6. Position (at entry)'!P92,"")="", "",IFERROR('6. Position (at entry)'!P92,"")),""))</f>
        <v/>
      </c>
      <c r="DP92" s="17" t="str">
        <f>IF(OR($F92="Equity - Publicly Traded", $F92="Equity - Private"), IF($A92&lt;&gt;"",IF(IFERROR('6. Position (at entry)'!Q92,"")="", "Mandatory: Tab 6",IFERROR('6. Position (at entry)'!Q92,"")),""), IF($A92&lt;&gt;"",IF(IFERROR('6. Position (at entry)'!Q92,"")="", "",IFERROR('6. Position (at entry)'!Q92,"")),""))</f>
        <v/>
      </c>
      <c r="DQ92" s="18" t="str">
        <f>IF(OR($F92="Equity - Publicly Traded", $F92="Equity - Private"), IF($A92&lt;&gt;"",IF(IFERROR('6. Position (at entry)'!R92,"")="", "Mandatory: Tab 6",IFERROR('6. Position (at entry)'!R92,"")),""), IF($A92&lt;&gt;"",IF(IFERROR('6. Position (at entry)'!R92,"")="", "",IFERROR('6. Position (at entry)'!R92,"")),""))</f>
        <v/>
      </c>
      <c r="DR92" s="18" t="str">
        <f>IF(OR($F92="Equity - Publicly Traded", $F92="Equity - Private"), IF($A92&lt;&gt;"",IF(IFERROR('6. Position (at entry)'!S92,"")="", "Mandatory: Tab 6",IFERROR('6. Position (at entry)'!S92,"")),""), IF($A92&lt;&gt;"",IF(IFERROR('6. Position (at entry)'!S92,"")="", "",IFERROR('6. Position (at entry)'!S92,"")),""))</f>
        <v/>
      </c>
      <c r="DS92" s="17" t="str">
        <f>IF(OR($F92="Equity - Publicly Traded", $F92="Equity - Private"), IF($A92&lt;&gt;"",IF(IFERROR('6. Position (at entry)'!T92,"")="", "Mandatory: Tab 6",IFERROR('6. Position (at entry)'!T92,"")),""), IF($A92&lt;&gt;"",IF(IFERROR('6. Position (at entry)'!T92,"")="", "",IFERROR('6. Position (at entry)'!T92,"")),""))</f>
        <v/>
      </c>
      <c r="DT92" s="16" t="str">
        <f>IF(OR($F92="Equity - Publicly Traded", $F92="Equity - Private"), IF($A92&lt;&gt;"",IF(IFERROR('6. Position (at entry)'!U92,"")="", "Mandatory: Tab 6",IFERROR('6. Position (at entry)'!U92,"")),""), IF($A92&lt;&gt;"",IF(IFERROR('6. Position (at entry)'!U92,"")="", "",IFERROR('6. Position (at entry)'!U92,"")),""))</f>
        <v/>
      </c>
      <c r="DU92" s="16" t="str">
        <f>IF(OR($F92="Equity - Publicly Traded", $F92="Equity - Private"), IF($A92&lt;&gt;"",IF(IFERROR('6. Position (at entry)'!V92,"")="", "",IFERROR('6. Position (at entry)'!V92,"")),""), IF($A92&lt;&gt;"",IF(IFERROR('6. Position (at entry)'!V92,"")="", "",IFERROR('6. Position (at entry)'!V92,"")),""))</f>
        <v/>
      </c>
      <c r="DV92" s="239" t="str">
        <f>IF(OR($F92="Equity - Publicly Traded", $F92="Equity - Private"), IF($A92&lt;&gt;"",IF(IFERROR('6. Position (at entry)'!W92,"")="", "",IFERROR('6. Position (at entry)'!W92,"")),""), IF($A92&lt;&gt;"",IF(IFERROR('6. Position (at entry)'!W92,"")="", "",IFERROR('6. Position (at entry)'!W92,"")),""))</f>
        <v/>
      </c>
      <c r="DW92" s="239" t="str">
        <f>IF(OR($F92="Equity - Publicly Traded", $F92="Equity - Private"), IF($A92&lt;&gt;"",IF(IFERROR('6. Position (at entry)'!X92,"")="", "",IFERROR('6. Position (at entry)'!X92,"")),""), IF($A92&lt;&gt;"",IF(IFERROR('6. Position (at entry)'!X92,"")="", "",IFERROR('6. Position (at entry)'!X92,"")),""))</f>
        <v/>
      </c>
      <c r="DX92" s="239" t="str">
        <f>IF(OR($F92="Equity - Publicly Traded", $F92="Equity - Private"), IF($A92&lt;&gt;"",IF(IFERROR('6. Position (at entry)'!Y92,"")="", "",IFERROR('6. Position (at entry)'!Y92,"")),""), IF($A92&lt;&gt;"",IF(IFERROR('6. Position (at entry)'!Y92,"")="", "",IFERROR('6. Position (at entry)'!Y92,"")),""))</f>
        <v/>
      </c>
      <c r="DY92" s="360" t="str">
        <f>IF($A92&lt;&gt;"",IF(IFERROR('6. Position (at entry)'!Z92,"")="", "",IFERROR('6. Position (at entry)'!Z92,"")),"")</f>
        <v/>
      </c>
      <c r="DZ92" s="76" t="str">
        <f>IF($A92&lt;&gt;"",IF(IFERROR('6. Position (at entry)'!AA92,"")="", "",IFERROR('6. Position (at entry)'!AA92,"")),"")</f>
        <v/>
      </c>
      <c r="EA92" s="76" t="str">
        <f>IF($A92&lt;&gt;"",IF(IFERROR('6. Position (at entry)'!AB92,"")="", "",IFERROR('6. Position (at entry)'!AB92,"")),"")</f>
        <v/>
      </c>
      <c r="EB92" s="78" t="str">
        <f>IF($A92&lt;&gt;"",IF(IFERROR('6. Position (at entry)'!AC92,"")="", "",IFERROR('6. Position (at entry)'!AC92,"")),"")</f>
        <v/>
      </c>
      <c r="EC92" s="78" t="str">
        <f>IF($A92&lt;&gt;"",IF(IFERROR('6. Position (at entry)'!AD92,"")="", "",IFERROR('6. Position (at entry)'!AD92,"")),"")</f>
        <v/>
      </c>
      <c r="ED92" s="226" t="str">
        <f>IF($A92&lt;&gt;"",IF(IFERROR('6. Position (at entry)'!AE92,"")="", "",IFERROR('6. Position (at entry)'!AE92,"")),"")</f>
        <v/>
      </c>
      <c r="EE92" s="80" t="str">
        <f>IF($A92&lt;&gt;"",IF(IFERROR('6. Position (at entry)'!AF92,"")="", "",IFERROR('6. Position (at entry)'!AF92,"")),"")</f>
        <v/>
      </c>
      <c r="EF92" s="80" t="str">
        <f>IF($A92&lt;&gt;"",IF(IFERROR('6. Position (at entry)'!AG92,"")="", "",IFERROR('6. Position (at entry)'!AG92,"")),"")</f>
        <v/>
      </c>
      <c r="EG92" s="80" t="str">
        <f>IF($A92&lt;&gt;"",IF(IFERROR('6. Position (at entry)'!AH92,"")="", "",IFERROR('6. Position (at entry)'!AH92,"")),"")</f>
        <v/>
      </c>
      <c r="EH92" s="360" t="str">
        <f>IF($A92&lt;&gt;"",IF(IFERROR('6. Position (at entry)'!AI92,"")="", "",IFERROR('6. Position (at entry)'!AI92,"")),"")</f>
        <v/>
      </c>
    </row>
    <row r="93" spans="1:138" ht="15" customHeight="1" x14ac:dyDescent="0.2">
      <c r="A93" s="16" t="str">
        <f>IF(ISBLANK('6. Position (at entry)'!A93), "", '6. Position (at entry)'!A93)</f>
        <v/>
      </c>
      <c r="B93" s="347" t="str">
        <f>IF($A93&lt;&gt;"",IF(IFERROR('6. Position (at entry)'!B93,"")="", "Mandatory: Tab 6",IFERROR('6. Position (at entry)'!B93,"")),"")</f>
        <v/>
      </c>
      <c r="C93" s="16" t="str">
        <f>IF($A93&lt;&gt;"",IF(IFERROR(VLOOKUP($A93, '4. Company (at entry)'!$1:$1048576,2,FALSE),"")="","Mandatory: Tab 4",IFERROR(VLOOKUP($A93, '4. Company (at entry)'!$1:$1048576,2,FALSE),"")), "")</f>
        <v/>
      </c>
      <c r="D93" s="16" t="str">
        <f>IF($A93&lt;&gt;"",IF(IFERROR('7. Position (current_at exit)'!D93,"")="", "Mandatory: Tab 7",IFERROR('7. Position (current_at exit)'!D93,"")),"")</f>
        <v/>
      </c>
      <c r="E93" s="16" t="str">
        <f>IF($A93&lt;&gt;"",IF(IFERROR('7. Position (current_at exit)'!E93,"")="", "Mandatory: Tab 7",IFERROR('7. Position (current_at exit)'!E93,"")),"")</f>
        <v/>
      </c>
      <c r="F93" s="16" t="str">
        <f>IF($A93&lt;&gt;"",IF(IFERROR('6. Position (at entry)'!D93,"")="", "Mandatory: Tab 6",IFERROR('6. Position (at entry)'!D93,"")),"")</f>
        <v/>
      </c>
      <c r="G93" s="16" t="str">
        <f>IF($A93&lt;&gt;"",IF(IFERROR('6. Position (at entry)'!E93,"")="", "Mandatory: Tab 6",IFERROR('6. Position (at entry)'!E93,"")),"")</f>
        <v/>
      </c>
      <c r="H93" s="16" t="str">
        <f>IF($A93&lt;&gt;"",IF(IFERROR('6. Position (at entry)'!F93,"")="", "Mandatory: Tab 6",IFERROR('6. Position (at entry)'!F93,"")),"")</f>
        <v/>
      </c>
      <c r="I93" s="16" t="str">
        <f>IF($A93&lt;&gt;"",IF(IFERROR('6. Position (at entry)'!G93,"")="", "Mandatory: Tab 6",IFERROR('6. Position (at entry)'!G93,"")),"")</f>
        <v/>
      </c>
      <c r="J93" s="16" t="str">
        <f>IF($A93&lt;&gt;"",IF(IFERROR('6. Position (at entry)'!H93,"")="", "Mandatory: Tab 6",IFERROR('6. Position (at entry)'!H93,"")),"")</f>
        <v/>
      </c>
      <c r="K93" s="159" t="str">
        <f>IF($A93&lt;&gt;"",IF(IFERROR('6. Position (at entry)'!I93,"")="", "Mandatory: Tab 6",IFERROR('6. Position (at entry)'!I93,"")),"")</f>
        <v/>
      </c>
      <c r="L93" s="16" t="str">
        <f>IF($A93&lt;&gt;"",IF(IFERROR('6. Position (at entry)'!J93,"")="", "Mandatory: Tab 6",IFERROR('6. Position (at entry)'!J93,"")),"")</f>
        <v/>
      </c>
      <c r="M93" s="16" t="str">
        <f>IF($A93&lt;&gt;"",IF(IFERROR('6. Position (at entry)'!K93,"")="", "Mandatory: Tab 6",IFERROR('6. Position (at entry)'!K93,"")),"")</f>
        <v/>
      </c>
      <c r="N93" s="16" t="str">
        <f>IF($A93&lt;&gt;"",IF(IFERROR('6. Position (at entry)'!L93,"")="", "",IFERROR('6. Position (at entry)'!L93,"")),"")</f>
        <v/>
      </c>
      <c r="O93" s="360" t="str">
        <f>IF($A93&lt;&gt;"",IF(IFERROR('6. Position (at entry)'!M93,"")="", "",IFERROR('6. Position (at entry)'!M93,"")),"")</f>
        <v/>
      </c>
      <c r="P93" s="16" t="str">
        <f>IF($A93&lt;&gt;"",IF(IFERROR(VLOOKUP($A93,'5. Company (current_at exit)'!$1:$1048576,3,FALSE),"")="","",IFERROR(VLOOKUP($A93,'5. Company (current_at exit)'!$1:$1048576,3,FALSE),"")), "")</f>
        <v/>
      </c>
      <c r="Q93" s="16" t="str">
        <f>IF($A93&lt;&gt;"",IF(IFERROR(VLOOKUP($A93,'5. Company (current_at exit)'!$1:$1048576,4,FALSE),"")="","",IFERROR(VLOOKUP($A93,'5. Company (current_at exit)'!$1:$1048576,4,FALSE),"")), "")</f>
        <v/>
      </c>
      <c r="R93" s="16" t="str">
        <f>IF($A93&lt;&gt;"",IF(IFERROR(VLOOKUP($A93,'5. Company (current_at exit)'!$1:$1048576,5,FALSE),"")="","",IFERROR(VLOOKUP($A93,'5. Company (current_at exit)'!$1:$1048576,5,FALSE),"")), "")</f>
        <v/>
      </c>
      <c r="S93" s="16" t="str">
        <f>IF($A93&lt;&gt;"",IF(IFERROR(VLOOKUP($A93,'5. Company (current_at exit)'!$1:$1048576,6,FALSE),"")="","",IFERROR(VLOOKUP($A93,'5. Company (current_at exit)'!$1:$1048576,6,FALSE),"")), "")</f>
        <v/>
      </c>
      <c r="T93" s="16" t="str">
        <f>IF($A93&lt;&gt;"",IF(IFERROR(VLOOKUP($A93,'5. Company (current_at exit)'!$1:$1048576,7,FALSE),"")="","Mandatory: Tab 5",IFERROR(VLOOKUP($A93,'5. Company (current_at exit)'!$1:$1048576,7,FALSE),"")), "")</f>
        <v/>
      </c>
      <c r="U93" s="72" t="str">
        <f>IF($A93&lt;&gt;"",IF(IFERROR(VLOOKUP($A93,'5. Company (current_at exit)'!$1:$1048576,8,FALSE),"")="","Mandatory: Tab 5",IFERROR(VLOOKUP($A93,'5. Company (current_at exit)'!$1:$1048576,8,FALSE),"")), "")</f>
        <v/>
      </c>
      <c r="V93" s="16" t="str">
        <f>IF($A93&lt;&gt;"",IF(IFERROR(VLOOKUP($A93,'5. Company (current_at exit)'!$1:$1048576,9,FALSE),"")="","",IFERROR(VLOOKUP($A93,'5. Company (current_at exit)'!$1:$1048576,9,FALSE),"")), "")</f>
        <v/>
      </c>
      <c r="W93" s="16" t="str">
        <f>IF($A93&lt;&gt;"",IF(IFERROR(VLOOKUP($A93,'5. Company (current_at exit)'!$1:$1048576,10,FALSE),"")="","Mandatory: Tab 5",IFERROR(VLOOKUP($A93,'5. Company (current_at exit)'!$1:$1048576,10,FALSE),"")), "")</f>
        <v/>
      </c>
      <c r="X93" s="73" t="str">
        <f>IF($A93&lt;&gt;"",IF(IFERROR(VLOOKUP($A93,'5. Company (current_at exit)'!$1:$1048576,11,FALSE),"")="","Mandatory: Tab 5",IFERROR(VLOOKUP($A93,'5. Company (current_at exit)'!$1:$1048576,11,FALSE),"")), "")</f>
        <v/>
      </c>
      <c r="Y93" s="73" t="str">
        <f>IF($A93&lt;&gt;"",IF(IFERROR(VLOOKUP($A93,'5. Company (current_at exit)'!$1:$1048576,12,FALSE),"")="","",IFERROR(VLOOKUP($A93,'5. Company (current_at exit)'!$1:$1048576,12,FALSE),"")), "")</f>
        <v/>
      </c>
      <c r="Z93" s="73" t="str">
        <f>IF($A93&lt;&gt;"",IF(IFERROR(VLOOKUP($A93,'5. Company (current_at exit)'!$1:$1048576,13,FALSE),"")="","",IFERROR(VLOOKUP($A93,'5. Company (current_at exit)'!$1:$1048576,13,FALSE),"")), "")</f>
        <v/>
      </c>
      <c r="AA93" s="16" t="str">
        <f>IF($A93&lt;&gt;"",IF(IFERROR(VLOOKUP($A93,'5. Company (current_at exit)'!$1:$1048576,14,FALSE),"")="","Mandatory: Tab 5",IFERROR(VLOOKUP($A93,'5. Company (current_at exit)'!$1:$1048576,14,FALSE),"")), "")</f>
        <v/>
      </c>
      <c r="AB93" s="16" t="str">
        <f>IF($A93&lt;&gt;"",IF(IFERROR(VLOOKUP($A93,'5. Company (current_at exit)'!$1:$1048576,15,FALSE),"")="","Mandatory: Tab 5",IFERROR(VLOOKUP($A93,'5. Company (current_at exit)'!$1:$1048576,15,FALSE),"")), "")</f>
        <v/>
      </c>
      <c r="AC93" s="76" t="str">
        <f>IF($A93&lt;&gt;"",IF(IFERROR(VLOOKUP($A93,'5. Company (current_at exit)'!$1:$1048576,16,FALSE),"")="","",IFERROR(VLOOKUP($A93,'5. Company (current_at exit)'!$1:$1048576,16,FALSE),"")), "")</f>
        <v/>
      </c>
      <c r="AD93" s="16" t="str">
        <f>IF($A93&lt;&gt;"",IF(IFERROR(VLOOKUP($A93,'5. Company (current_at exit)'!$1:$1048576,17,FALSE),"")="","",IFERROR(VLOOKUP($A93,'5. Company (current_at exit)'!$1:$1048576,17,FALSE),"")), "")</f>
        <v/>
      </c>
      <c r="AE93" s="401" t="str">
        <f>IF($A93&lt;&gt;"",IF(IFERROR(VLOOKUP($A93,'5. Company (current_at exit)'!$1:$1048576,18,FALSE),"")="","",IFERROR(VLOOKUP($A93,'5. Company (current_at exit)'!$1:$1048576,18,FALSE),"")), "")</f>
        <v/>
      </c>
      <c r="AF93" s="16" t="str">
        <f>IF($A93&lt;&gt;"",IF(IFERROR(VLOOKUP($A93,'5. Company (current_at exit)'!$1:$1048576,19,FALSE),"")="","Mandatory: Tab 5",IFERROR(VLOOKUP($A93,'5. Company (current_at exit)'!$1:$1048576,19,FALSE),"")), "")</f>
        <v/>
      </c>
      <c r="AG93" s="159" t="str">
        <f>IF($AF93="Yes",IF($A93&lt;&gt;"",IF(IFERROR(VLOOKUP($A93,'5. Company (current_at exit)'!$1:$1048576,20,FALSE),"")="","Mandatory: Tab 5",IFERROR(VLOOKUP($A93,'5. Company (current_at exit)'!$1:$1048576,20,FALSE),"")), ""),IF($A93&lt;&gt;"",IF(IFERROR(VLOOKUP($A93,'5. Company (current_at exit)'!$1:$1048576,20,FALSE),"")="","",IFERROR(VLOOKUP($A93,'5. Company (current_at exit)'!$1:$1048576,20,FALSE),"")), ""))</f>
        <v/>
      </c>
      <c r="AH93" s="159" t="str">
        <f>IF($AF93="Yes",IF($A93&lt;&gt;"",IF(IFERROR(VLOOKUP($A93,'5. Company (current_at exit)'!$1:$1048576,21,FALSE),"")="","Mandatory: Tab 5",IFERROR(VLOOKUP($A93,'5. Company (current_at exit)'!$1:$1048576,21,FALSE),"")), ""),IF($A93&lt;&gt;"",IF(IFERROR(VLOOKUP($A93,'5. Company (current_at exit)'!$1:$1048576,21,FALSE),"")="","",IFERROR(VLOOKUP($A93,'5. Company (current_at exit)'!$1:$1048576,21,FALSE),"")), ""))</f>
        <v/>
      </c>
      <c r="AI93" s="69" t="str">
        <f>IF($AF93="Yes",IF($A93&lt;&gt;"",IF(IFERROR(VLOOKUP($A93,'5. Company (current_at exit)'!$1:$1048576,22,FALSE),"")="","Mandatory: Tab 5",IFERROR(VLOOKUP($A93,'5. Company (current_at exit)'!$1:$1048576,22,FALSE),"")), ""),IF($A93&lt;&gt;"",IF(IFERROR(VLOOKUP($A93,'5. Company (current_at exit)'!$1:$1048576,22,FALSE),"")="","",IFERROR(VLOOKUP($A93,'5. Company (current_at exit)'!$1:$1048576,22,FALSE),"")), ""))</f>
        <v/>
      </c>
      <c r="AJ93" s="69" t="str">
        <f>IF($AF93="Yes",IF($A93&lt;&gt;"",IF(IFERROR(VLOOKUP($A93,'5. Company (current_at exit)'!$1:$1048576,23,FALSE),"")="","Mandatory: Tab 5",IFERROR(VLOOKUP($A93,'5. Company (current_at exit)'!$1:$1048576,23,FALSE),"")), ""),IF($A93&lt;&gt;"",IF(IFERROR(VLOOKUP($A93,'5. Company (current_at exit)'!$1:$1048576,23,FALSE),"")="","",IFERROR(VLOOKUP($A93,'5. Company (current_at exit)'!$1:$1048576,23,FALSE),"")), ""))</f>
        <v/>
      </c>
      <c r="AK93" s="159" t="str">
        <f>IF($AF93="Yes",IF($A93&lt;&gt;"",IF(IFERROR(VLOOKUP($A93,'5. Company (current_at exit)'!$1:$1048576,24,FALSE),"")="","",IFERROR(VLOOKUP($A93,'5. Company (current_at exit)'!$1:$1048576,24,FALSE),"")), ""),IF($A93&lt;&gt;"",IF(IFERROR(VLOOKUP($A93,'5. Company (current_at exit)'!$1:$1048576,24,FALSE),"")="","",IFERROR(VLOOKUP($A93,'5. Company (current_at exit)'!$1:$1048576,24,FALSE),"")), ""))</f>
        <v/>
      </c>
      <c r="AL93" s="403" t="str">
        <f>IF($A93&lt;&gt;"",IF(IFERROR(VLOOKUP($A93,'5. Company (current_at exit)'!$1:$1048576,25,FALSE),"")="","",IFERROR(VLOOKUP($A93,'5. Company (current_at exit)'!$1:$1048576,25,FALSE),"")), "")</f>
        <v/>
      </c>
      <c r="AM93" s="17" t="str">
        <f>IF($A93&lt;&gt;"",IF(IFERROR(VLOOKUP($A93,'5. Company (current_at exit)'!$1:$1048576,26,FALSE),"")="","Mandatory: Tab 5",IFERROR(VLOOKUP($A93,'5. Company (current_at exit)'!$1:$1048576,26,FALSE),"")), "")</f>
        <v/>
      </c>
      <c r="AN93" s="17" t="str">
        <f>IF($A93&lt;&gt;"",IF(IFERROR(VLOOKUP($A93,'5. Company (current_at exit)'!$1:$1048576,27,FALSE),"")="","Mandatory: Tab 5",IFERROR(VLOOKUP($A93,'5. Company (current_at exit)'!$1:$1048576,27,FALSE),"")), "")</f>
        <v/>
      </c>
      <c r="AO93" s="17" t="str">
        <f>IF($A93&lt;&gt;"",IF(IFERROR(VLOOKUP($A93,'5. Company (current_at exit)'!$1:$1048576,28,FALSE),"")="","Mandatory: Tab 5",IFERROR(VLOOKUP($A93,'5. Company (current_at exit)'!$1:$1048576,28,FALSE),"")), "")</f>
        <v/>
      </c>
      <c r="AP93" s="17" t="str">
        <f>IF($A93&lt;&gt;"",IF(IFERROR(VLOOKUP($A93,'5. Company (current_at exit)'!$1:$1048576,29,FALSE),"")="","Mandatory: Tab 5",IFERROR(VLOOKUP($A93,'5. Company (current_at exit)'!$1:$1048576,29,FALSE),"")), "")</f>
        <v/>
      </c>
      <c r="AQ93" s="17" t="str">
        <f>IF($A93&lt;&gt;"",IF(IFERROR(VLOOKUP($A93,'5. Company (current_at exit)'!$1:$1048576,30,FALSE),"")="","Mandatory: Tab 5",IFERROR(VLOOKUP($A93,'5. Company (current_at exit)'!$1:$1048576,30,FALSE),"")), "")</f>
        <v/>
      </c>
      <c r="AR93" s="17" t="str">
        <f>IF($A93&lt;&gt;"",IF(IFERROR(VLOOKUP($A93,'5. Company (current_at exit)'!$1:$1048576,31,FALSE),"")="","Mandatory: Tab 5",IFERROR(VLOOKUP($A93,'5. Company (current_at exit)'!$1:$1048576,31,FALSE),"")), "")</f>
        <v/>
      </c>
      <c r="AS93" s="17" t="str">
        <f>IF($A93&lt;&gt;"",IF(IFERROR(VLOOKUP($A93,'5. Company (current_at exit)'!$1:$1048576,32,FALSE),"")="","Mandatory: Tab 5",IFERROR(VLOOKUP($A93,'5. Company (current_at exit)'!$1:$1048576,32,FALSE),"")), "")</f>
        <v/>
      </c>
      <c r="AT93" s="17" t="str">
        <f>IF($A93&lt;&gt;"",IF(IFERROR(VLOOKUP($A93,'5. Company (current_at exit)'!$1:$1048576,33,FALSE),"")="","Mandatory: Tab 5",IFERROR(VLOOKUP($A93,'5. Company (current_at exit)'!$1:$1048576,33,FALSE),"")), "")</f>
        <v/>
      </c>
      <c r="AU93" s="17" t="str">
        <f>IF($A93&lt;&gt;"",IF(IFERROR(VLOOKUP($A93,'5. Company (current_at exit)'!$1:$1048576,34,FALSE),"")="","",IFERROR(VLOOKUP($A93,'5. Company (current_at exit)'!$1:$1048576,34,FALSE),"")), "")</f>
        <v/>
      </c>
      <c r="AV93" s="241" t="str">
        <f>IF($A93&lt;&gt;"",IF(IFERROR(VLOOKUP($A93,'5. Company (current_at exit)'!$1:$1048576,35,FALSE),"")="","",IFERROR(VLOOKUP($A93,'5. Company (current_at exit)'!$1:$1048576,35,FALSE),"")), "")</f>
        <v/>
      </c>
      <c r="AW93" s="17" t="str">
        <f>IF($D93="Fully Exited",IF($A93&lt;&gt;"",IF(IFERROR(VLOOKUP($A93,'5. Company (current_at exit)'!$1:$1048576,36,FALSE),"")="","",IFERROR(VLOOKUP($A93,'5. Company (current_at exit)'!$1:$1048576,36,FALSE),"")), ""),IF($A93&lt;&gt;"",IF(IFERROR(VLOOKUP($A93,'5. Company (current_at exit)'!$1:$1048576,36,FALSE),"")="","",IFERROR(VLOOKUP($A93,'5. Company (current_at exit)'!$1:$1048576,36,FALSE),"")), ""))</f>
        <v/>
      </c>
      <c r="AX93" s="239" t="str">
        <f>IF($A93&lt;&gt;"",IF(IFERROR(VLOOKUP($A93,'5. Company (current_at exit)'!$1:$1048576,37,FALSE),"")="","",IFERROR(VLOOKUP($A93,'5. Company (current_at exit)'!$1:$1048576,37,FALSE),"")), "")</f>
        <v/>
      </c>
      <c r="AY93" s="204" t="str">
        <f>IF($A93&lt;&gt;"",IF(IFERROR(VLOOKUP($A93,'5. Company (current_at exit)'!$1:$1048576,38,FALSE),"")="","",IFERROR(VLOOKUP($A93,'5. Company (current_at exit)'!$1:$1048576,38,FALSE),"")), "")</f>
        <v/>
      </c>
      <c r="AZ93" s="244" t="str">
        <f>IF($A93&lt;&gt;"",IF(IFERROR(VLOOKUP($A93,'5. Company (current_at exit)'!$1:$1048576,39,FALSE),"")="","",IFERROR(VLOOKUP($A93,'5. Company (current_at exit)'!$1:$1048576,39,FALSE),"")), "")</f>
        <v/>
      </c>
      <c r="BA93" s="244" t="str">
        <f>IF($A93&lt;&gt;"",IF(IFERROR(VLOOKUP($A93,'5. Company (current_at exit)'!$1:$1048576,40,FALSE),"")="","",IFERROR(VLOOKUP($A93,'5. Company (current_at exit)'!$1:$1048576,40,FALSE),"")), "")</f>
        <v/>
      </c>
      <c r="BB93" s="244" t="str">
        <f>IF($A93&lt;&gt;"",IF(IFERROR(VLOOKUP($A93,'5. Company (current_at exit)'!$1:$1048576,41,FALSE),"")="","",IFERROR(VLOOKUP($A93,'5. Company (current_at exit)'!$1:$1048576,41,FALSE),"")), "")</f>
        <v/>
      </c>
      <c r="BC93" s="76" t="str">
        <f>IF($A93&lt;&gt;"",IF(IFERROR(VLOOKUP($A93,'5. Company (current_at exit)'!$1:$1048576,42,FALSE),"")="","",IFERROR(VLOOKUP($A93,'5. Company (current_at exit)'!$1:$1048576,42,FALSE),"")), "")</f>
        <v/>
      </c>
      <c r="BD93" s="76" t="str">
        <f>IF($A93&lt;&gt;"",IF(IFERROR(VLOOKUP($A93,'5. Company (current_at exit)'!$1:$1048576,43,FALSE),"")="","",IFERROR(VLOOKUP($A93,'5. Company (current_at exit)'!$1:$1048576,43,FALSE),"")), "")</f>
        <v/>
      </c>
      <c r="BE93" s="239" t="str">
        <f>IF($A93&lt;&gt;"",IF(IFERROR(VLOOKUP($A93,'5. Company (current_at exit)'!$1:$1048576,44,FALSE),"")="","",IFERROR(VLOOKUP($A93,'5. Company (current_at exit)'!$1:$1048576,44,FALSE),"")), "")</f>
        <v/>
      </c>
      <c r="BF93" s="239" t="str">
        <f>IF($A93&lt;&gt;"",IF(IFERROR(VLOOKUP($A93,'5. Company (current_at exit)'!$1:$1048576,45,FALSE),"")="","",IFERROR(VLOOKUP($A93,'5. Company (current_at exit)'!$1:$1048576,45,FALSE),"")), "")</f>
        <v/>
      </c>
      <c r="BG93" s="239" t="str">
        <f>IF($A93&lt;&gt;"",IF(IFERROR(VLOOKUP($A93,'5. Company (current_at exit)'!$1:$1048576,46,FALSE),"")="","",IFERROR(VLOOKUP($A93,'5. Company (current_at exit)'!$1:$1048576,46,FALSE),"")), "")</f>
        <v/>
      </c>
      <c r="BH93" s="239" t="str">
        <f>IF($A93&lt;&gt;"",IF(IFERROR(VLOOKUP($A93,'5. Company (current_at exit)'!$1:$1048576,47,FALSE),"")="","",IFERROR(VLOOKUP($A93,'5. Company (current_at exit)'!$1:$1048576,47,FALSE),"")), "")</f>
        <v/>
      </c>
      <c r="BI93" s="239" t="str">
        <f>IF($A93&lt;&gt;"",IF(IFERROR(VLOOKUP($A93,'5. Company (current_at exit)'!$1:$1048576,48,FALSE),"")="","",IFERROR(VLOOKUP($A93,'5. Company (current_at exit)'!$1:$1048576,48,FALSE),"")), "")</f>
        <v/>
      </c>
      <c r="BJ93" s="360" t="str">
        <f>IF($A93&lt;&gt;"",IF(IFERROR(VLOOKUP($A93,'5. Company (current_at exit)'!$1:$1048576,49,FALSE),"")="","",IFERROR(VLOOKUP($A93,'5. Company (current_at exit)'!$1:$1048576,49,FALSE),"")), "")</f>
        <v/>
      </c>
      <c r="BK93" s="76" t="str">
        <f>IF($A93&lt;&gt;"",IF(IFERROR(VLOOKUP($A93,'5. Company (current_at exit)'!$1:$1048576,50,FALSE),"")="","Mandatory: Tab 5",IFERROR(VLOOKUP($A93,'5. Company (current_at exit)'!$1:$1048576,50,FALSE),"")), "")</f>
        <v/>
      </c>
      <c r="BL93" s="483" t="str">
        <f>IF($A93&lt;&gt;"",IF(IFERROR(VLOOKUP($A93,'5. Company (current_at exit)'!$1:$1048576,51,FALSE),"")="","Mandatory: Tab 5",IFERROR(VLOOKUP($A93,'5. Company (current_at exit)'!$1:$1048576,51,FALSE),"")), "")</f>
        <v/>
      </c>
      <c r="BM93" s="483" t="str">
        <f>IF($A93&lt;&gt;"",IF(IFERROR(VLOOKUP($A93,'5. Company (current_at exit)'!$1:$1048576,52,FALSE),"")="","Mandatory: Tab 5",IFERROR(VLOOKUP($A93,'5. Company (current_at exit)'!$1:$1048576,52,FALSE),"")), "")</f>
        <v/>
      </c>
      <c r="BN93" s="483" t="str">
        <f>IF($A93&lt;&gt;"",IF(IFERROR(VLOOKUP($A93,'5. Company (current_at exit)'!$1:$1048576,53,FALSE),"")="","Mandatory: Tab 5",IFERROR(VLOOKUP($A93,'5. Company (current_at exit)'!$1:$1048576,53,FALSE),"")), "")</f>
        <v/>
      </c>
      <c r="BO93" s="360" t="str">
        <f>IF($A93&lt;&gt;"",IF(IFERROR(VLOOKUP($A93,'5. Company (current_at exit)'!$1:$1048576,54,FALSE),"")="","",IFERROR(VLOOKUP($A93,'5. Company (current_at exit)'!$1:$1048576,54,FALSE),"")), "")</f>
        <v/>
      </c>
      <c r="BP93" s="17" t="str">
        <f>IF($A93&lt;&gt;"",IF(IFERROR(VLOOKUP($A93, '4. Company (at entry)'!$1:$1048576,3,FALSE),"")="","Mandatory: Tab 4",IFERROR(VLOOKUP($A93, '4. Company (at entry)'!$1:$1048576,3,FALSE),"")), "")</f>
        <v/>
      </c>
      <c r="BQ93" s="17" t="str">
        <f>IF($A93&lt;&gt;"",IF(IFERROR(VLOOKUP($A93, '4. Company (at entry)'!$1:$1048576,4,FALSE),"")="","Mandatory: Tab 4",IFERROR(VLOOKUP($A93, '4. Company (at entry)'!$1:$1048576,4,FALSE),"")), "")</f>
        <v/>
      </c>
      <c r="BR93" s="17" t="str">
        <f>IF($A93&lt;&gt;"",IF(IFERROR(VLOOKUP($A93, '4. Company (at entry)'!$1:$1048576,5,FALSE),"")="","Mandatory: Tab 4",IFERROR(VLOOKUP($A93, '4. Company (at entry)'!$1:$1048576,5,FALSE),"")), "")</f>
        <v/>
      </c>
      <c r="BS93" s="17" t="str">
        <f>IF($A93&lt;&gt;"",IF(IFERROR(VLOOKUP($A93, '4. Company (at entry)'!$1:$1048576,6,FALSE),"")="","Mandatory: Tab 4",IFERROR(VLOOKUP($A93, '4. Company (at entry)'!$1:$1048576,6,FALSE),"")), "")</f>
        <v/>
      </c>
      <c r="BT93" s="17" t="str">
        <f>IF($A93&lt;&gt;"",IF(IFERROR(VLOOKUP($A93, '4. Company (at entry)'!$1:$1048576,7,FALSE),"")="","Mandatory: Tab 4",IFERROR(VLOOKUP($A93, '4. Company (at entry)'!$1:$1048576,7,FALSE),"")), "")</f>
        <v/>
      </c>
      <c r="BU93" s="17" t="str">
        <f>IF($A93&lt;&gt;"",IF(IFERROR(VLOOKUP($A93, '4. Company (at entry)'!$1:$1048576,8,FALSE),"")="","Mandatory: Tab 4",IFERROR(VLOOKUP($A93, '4. Company (at entry)'!$1:$1048576,8,FALSE),"")), "")</f>
        <v/>
      </c>
      <c r="BV93" s="17" t="str">
        <f>IF($A93&lt;&gt;"",IF(IFERROR(VLOOKUP($A93, '4. Company (at entry)'!$1:$1048576,9,FALSE),"")="","Mandatory: Tab 4",IFERROR(VLOOKUP($A93, '4. Company (at entry)'!$1:$1048576,9,FALSE),"")), "")</f>
        <v/>
      </c>
      <c r="BW93" s="17" t="str">
        <f>IF($A93&lt;&gt;"",IF(IFERROR(VLOOKUP($A93, '4. Company (at entry)'!$1:$1048576,10,FALSE),"")="","",IFERROR(VLOOKUP($A93, '4. Company (at entry)'!$1:$1048576,10,FALSE),"")), "")</f>
        <v/>
      </c>
      <c r="BX93" s="208" t="str">
        <f>IF($A93&lt;&gt;"",IF(IFERROR(VLOOKUP($A93, '4. Company (at entry)'!$1:$1048576,11,FALSE),"")="","",IFERROR(VLOOKUP($A93, '4. Company (at entry)'!$1:$1048576,11,FALSE),"")), "")</f>
        <v/>
      </c>
      <c r="BY93" s="17" t="str">
        <f>IF($A93&lt;&gt;"",IF(IFERROR(VLOOKUP($A93, '4. Company (at entry)'!$1:$1048576,12,FALSE),"")="","",IFERROR(VLOOKUP($A93, '4. Company (at entry)'!$1:$1048576,12,FALSE),"")), "")</f>
        <v/>
      </c>
      <c r="BZ93" s="360" t="str">
        <f>IF($A93&lt;&gt;"",IF(IFERROR(VLOOKUP($A93, '4. Company (at entry)'!$1:$1048576,13,FALSE),"")="","",IFERROR(VLOOKUP($A93, '4. Company (at entry)'!$1:$1048576,13,FALSE),"")), "")</f>
        <v/>
      </c>
      <c r="CA93" s="17" t="str">
        <f>IF($A93&lt;&gt;"",IF(IFERROR('7. Position (current_at exit)'!F93,"")="", "Mandatory: Tab 7",IFERROR('7. Position (current_at exit)'!F93,"")),"")</f>
        <v/>
      </c>
      <c r="CB93" s="17" t="str">
        <f>IF($D93&lt;&gt;"Pending, Subsequently Closed",IF($A93&lt;&gt;"",IF(IFERROR('7. Position (current_at exit)'!G93,"")="", "Mandatory: Tab 7",IFERROR('7. Position (current_at exit)'!G93,"")),""), IF($A93&lt;&gt;"",IF(IFERROR('7. Position (current_at exit)'!G93,"")="", "",IFERROR('7. Position (current_at exit)'!G93,"")),""))</f>
        <v/>
      </c>
      <c r="CC93" s="17" t="str">
        <f>IF($D93&lt;&gt;"Pending, Subsequently Closed",IF($A93&lt;&gt;"",IF(IFERROR('7. Position (current_at exit)'!H93,"")="", "Mandatory: Tab 7",IFERROR('7. Position (current_at exit)'!H93,"")),""), IF($A93&lt;&gt;"",IF(IFERROR('7. Position (current_at exit)'!H93,"")="", "",IFERROR('7. Position (current_at exit)'!H93,"")),""))</f>
        <v/>
      </c>
      <c r="CD93" s="17" t="str">
        <f>IF($D93&lt;&gt;"Pending, Subsequently Closed",IF($A93&lt;&gt;"",IF(IFERROR('7. Position (current_at exit)'!I93,"")="", "Mandatory: Tab 7",IFERROR('7. Position (current_at exit)'!I93,"")),""), IF($A93&lt;&gt;"",IF(IFERROR('7. Position (current_at exit)'!I93,"")="", "",IFERROR('7. Position (current_at exit)'!I93,"")),""))</f>
        <v/>
      </c>
      <c r="CE93" s="17" t="str">
        <f>IF($D93&lt;&gt;"Pending, Subsequently Closed",IF($A93&lt;&gt;"",IF(IFERROR('7. Position (current_at exit)'!J93,"")="", "Mandatory: Tab 7",IFERROR('7. Position (current_at exit)'!J93,"")),""), IF($A93&lt;&gt;"",IF(IFERROR('7. Position (current_at exit)'!J93,"")="", "",IFERROR('7. Position (current_at exit)'!J93,"")),""))</f>
        <v/>
      </c>
      <c r="CF93" s="208" t="str">
        <f>IF($D93&lt;&gt;"Pending, Subsequently Closed",IF($A93&lt;&gt;"",IF(IFERROR('7. Position (current_at exit)'!K93,"")="", "Mandatory: Tab 7",IFERROR('7. Position (current_at exit)'!K93,"")),""), IF($A93&lt;&gt;"",IF(IFERROR('7. Position (current_at exit)'!K93,"")="", "",IFERROR('7. Position (current_at exit)'!K93,"")),""))</f>
        <v/>
      </c>
      <c r="CG93" s="186" t="str">
        <f>IF($D93&lt;&gt;"Pending, Subsequently Closed",IF($A93&lt;&gt;"",IF(IFERROR('7. Position (current_at exit)'!L93,"")="", "Mandatory: Tab 7",IFERROR('7. Position (current_at exit)'!L93,"")),""), IF($A93&lt;&gt;"",IF(IFERROR('7. Position (current_at exit)'!L93,"")="", "",IFERROR('7. Position (current_at exit)'!L93,"")),""))</f>
        <v/>
      </c>
      <c r="CH93" s="186" t="str">
        <f>IF($D93&lt;&gt;"Pending, Subsequently Closed",IF($A93&lt;&gt;"",IF(IFERROR('7. Position (current_at exit)'!M93,"")="", "Mandatory: Tab 7",IFERROR('7. Position (current_at exit)'!M93,"")),""), IF($A93&lt;&gt;"",IF(IFERROR('7. Position (current_at exit)'!M93,"")="", "",IFERROR('7. Position (current_at exit)'!M93,"")),""))</f>
        <v/>
      </c>
      <c r="CI93" s="186" t="str">
        <f>IF($D93&lt;&gt;"Pending, Subsequently Closed",IF($A93&lt;&gt;"",IF(IFERROR('7. Position (current_at exit)'!N93,"")="", "Mandatory: Tab 7",IFERROR('7. Position (current_at exit)'!N93,"")),""), IF($A93&lt;&gt;"",IF(IFERROR('7. Position (current_at exit)'!N93,"")="", "",IFERROR('7. Position (current_at exit)'!N93,"")),""))</f>
        <v/>
      </c>
      <c r="CJ93" s="408" t="str">
        <f>IF($D93&lt;&gt;"Pending, Subsequently Closed",IF($A93&lt;&gt;"",IF(IFERROR('7. Position (current_at exit)'!O93,"")="", "Mandatory: Tab 7",IFERROR('7. Position (current_at exit)'!O93,"")),""), IF($A93&lt;&gt;"",IF(IFERROR('7. Position (current_at exit)'!O93,"")="", "",IFERROR('7. Position (current_at exit)'!O93,"")),""))</f>
        <v/>
      </c>
      <c r="CK93" s="408" t="str">
        <f>IF($D93&lt;&gt;"Pending, Subsequently Closed",IF($A93&lt;&gt;"",IF(IFERROR('7. Position (current_at exit)'!P93,"")="", "Mandatory: Tab 7",IFERROR('7. Position (current_at exit)'!P93,"")),""), IF($A93&lt;&gt;"",IF(IFERROR('7. Position (current_at exit)'!P93,"")="", "",IFERROR('7. Position (current_at exit)'!P93,"")),""))</f>
        <v/>
      </c>
      <c r="CL93" s="360" t="str">
        <f>IF($A93&lt;&gt;"",IF(IFERROR('7. Position (current_at exit)'!Q93,"")="", "",IFERROR('7. Position (current_at exit)'!Q93,"")),"")</f>
        <v/>
      </c>
      <c r="CM93" s="18" t="str">
        <f>IF($F93&lt;&gt;"Debt",IF($A93&lt;&gt;"",IF(IFERROR('7. Position (current_at exit)'!R93,"")="", "Mandatory: Tab 7",IFERROR('7. Position (current_at exit)'!R93,"")),""), IF($A93&lt;&gt;"",IF(IFERROR('7. Position (current_at exit)'!R93,"")="", "",IFERROR('7. Position (current_at exit)'!R93,"")),""))</f>
        <v/>
      </c>
      <c r="CN93" s="18" t="str">
        <f>IF($F93&lt;&gt;"Debt",IF($A93&lt;&gt;"",IF(IFERROR('7. Position (current_at exit)'!S93,"")="", "Mandatory: Tab 7",IFERROR('7. Position (current_at exit)'!S93,"")),""), IF($A93&lt;&gt;"",IF(IFERROR('7. Position (current_at exit)'!S93,"")="", "",IFERROR('7. Position (current_at exit)'!S93,"")),""))</f>
        <v/>
      </c>
      <c r="CO93" s="17" t="str">
        <f>IF($F93&lt;&gt;"Debt",IF($A93&lt;&gt;"",IF(IFERROR('7. Position (current_at exit)'!T93,"")="", "Mandatory: Tab 7",IFERROR('7. Position (current_at exit)'!T93,"")),""), IF($A93&lt;&gt;"",IF(IFERROR('7. Position (current_at exit)'!T93,"")="", "",IFERROR('7. Position (current_at exit)'!T93,"")),""))</f>
        <v/>
      </c>
      <c r="CP93" s="17" t="str">
        <f>IF($A93&lt;&gt;"",IF(IFERROR('7. Position (current_at exit)'!U93,"")="", "Mandatory: Tab 7",IFERROR('7. Position (current_at exit)'!U93,"")),"")</f>
        <v/>
      </c>
      <c r="CQ93" s="17" t="str">
        <f>IF($F93&lt;&gt;"Debt",IF($A93&lt;&gt;"",IF(IFERROR('7. Position (current_at exit)'!V93,"")="", "Mandatory: Tab 7",IFERROR('7. Position (current_at exit)'!V93,"")),""), IF($A93&lt;&gt;"",IF(IFERROR('7. Position (current_at exit)'!V93,"")="", "",IFERROR('7. Position (current_at exit)'!V93,"")),""))</f>
        <v/>
      </c>
      <c r="CR93" s="16" t="str">
        <f>IF($F93&lt;&gt;"Debt",IF($A93&lt;&gt;"",IF(IFERROR('7. Position (current_at exit)'!W93,"")="", "",IFERROR('7. Position (current_at exit)'!W93,"")),""), IF($A93&lt;&gt;"",IF(IFERROR('7. Position (current_at exit)'!W93,"")="", "",IFERROR('7. Position (current_at exit)'!W93,"")),""))</f>
        <v/>
      </c>
      <c r="CS93" s="80" t="str">
        <f>IF($A93&lt;&gt;"",IF(IFERROR('7. Position (current_at exit)'!X93,"")="", "",IFERROR('7. Position (current_at exit)'!X93,"")),"")</f>
        <v/>
      </c>
      <c r="CT93" s="360" t="str">
        <f>IF($A93&lt;&gt;"",IF(IFERROR('7. Position (current_at exit)'!Y93,"")="", "",IFERROR('7. Position (current_at exit)'!Y93,"")),"")</f>
        <v/>
      </c>
      <c r="CU93" s="159" t="str">
        <f>IF(OR($D93="Fully Exited, No Escrow", $D93="Fully Exited, Escrow Pending", $D93="Fully Exited, Subsequently Closed"), IF($A93&lt;&gt;"",IF(IFERROR('7. Position (current_at exit)'!Z93,"")="", "Mandatory: Tab 7",IFERROR('7. Position (current_at exit)'!Z93,"")),""), IF($A93&lt;&gt;"",IF(IFERROR('7. Position (current_at exit)'!Z93,"")="", "",IFERROR('7. Position (current_at exit)'!Z93,"")),""))</f>
        <v/>
      </c>
      <c r="CV93" s="159" t="str">
        <f>IF(OR($D93="Fully Exited, No Escrow", $D93="Fully Exited, Escrow Pending", $D93="Fully Exited, Subsequently Closed"), IF($A93&lt;&gt;"",IF(IFERROR('7. Position (current_at exit)'!AA93,"")="", "Mandatory: Tab 7",IFERROR('7. Position (current_at exit)'!AA93,"")),""), IF($A93&lt;&gt;"",IF(IFERROR('7. Position (current_at exit)'!AA93,"")="", "",IFERROR('7. Position (current_at exit)'!AA93,"")),""))</f>
        <v/>
      </c>
      <c r="CW93" s="16" t="str">
        <f>IF($D93="Fully Exited",IF($A93&lt;&gt;"",IF(IFERROR('7. Position (current_at exit)'!AB93,"")="", "",IFERROR('7. Position (current_at exit)'!AB93,"")),""), IF($A93&lt;&gt;"",IF(IFERROR('7. Position (current_at exit)'!AB93,"")="", "",IFERROR('7. Position (current_at exit)'!AB93,"")),""))</f>
        <v/>
      </c>
      <c r="CX93" s="360" t="str">
        <f>IF($A93&lt;&gt;"",IF(IFERROR('7. Position (current_at exit)'!AC93,"")="", "",IFERROR('7. Position (current_at exit)'!AC93,"")),"")</f>
        <v/>
      </c>
      <c r="CY93" s="16" t="str">
        <f>IF($D93&lt;&gt;"Pending, Subsequently Closed",IF($A93&lt;&gt;"",IF(IFERROR('7. Position (current_at exit)'!AD93,"")="", "Mandatory: Tab 7",IFERROR('7. Position (current_at exit)'!AD93,"")),""), IF($A93&lt;&gt;"",IF(IFERROR('7. Position (current_at exit)'!AD93,"")="", "",IFERROR('7. Position (current_at exit)'!AD93,"")),""))</f>
        <v/>
      </c>
      <c r="CZ93" s="187" t="str">
        <f>IF($A93&lt;&gt;"",IF(IFERROR('7. Position (current_at exit)'!AE93,"")="", "",IFERROR('7. Position (current_at exit)'!AE93,"")),"")</f>
        <v/>
      </c>
      <c r="DA93" s="76" t="str">
        <f>IF($A93&lt;&gt;"",IF(IFERROR('7. Position (current_at exit)'!AF93,"")="", "",IFERROR('7. Position (current_at exit)'!AF93,"")),"")</f>
        <v/>
      </c>
      <c r="DB93" s="239" t="str">
        <f>IF($A93&lt;&gt;"",IF(IFERROR('7. Position (current_at exit)'!AG93,"")="", "",IFERROR('7. Position (current_at exit)'!AG93,"")),"")</f>
        <v/>
      </c>
      <c r="DC93" s="165" t="str">
        <f>IF($A93&lt;&gt;"",IF(IFERROR('7. Position (current_at exit)'!AH93,"")="", "",IFERROR('7. Position (current_at exit)'!AH93,"")),"")</f>
        <v/>
      </c>
      <c r="DD93" s="165" t="str">
        <f>IF($A93&lt;&gt;"",IF(IFERROR('7. Position (current_at exit)'!AI93,"")="", "",IFERROR('7. Position (current_at exit)'!AI93,"")),"")</f>
        <v/>
      </c>
      <c r="DE93" s="360" t="str">
        <f>IF($A93&lt;&gt;"",IF(IFERROR('7. Position (current_at exit)'!AJ93,"")="", "",IFERROR('7. Position (current_at exit)'!AJ93,"")),"")</f>
        <v/>
      </c>
      <c r="DF93" s="16" t="str">
        <f>IF($A93&lt;&gt;"",IF(IFERROR('7. Position (current_at exit)'!AK93,"")="", "",IFERROR('7. Position (current_at exit)'!AK93,"")),"")</f>
        <v/>
      </c>
      <c r="DG93" s="187" t="str">
        <f>IF($A93&lt;&gt;"",IF(IFERROR('7. Position (current_at exit)'!AL93,"")="", "",IFERROR('7. Position (current_at exit)'!AL93,"")),"")</f>
        <v/>
      </c>
      <c r="DH93" s="76" t="str">
        <f>IF($A93&lt;&gt;"",IF(IFERROR('7. Position (current_at exit)'!AM93,"")="", "",IFERROR('7. Position (current_at exit)'!AM93,"")),"")</f>
        <v/>
      </c>
      <c r="DI93" s="239" t="str">
        <f>IF($A93&lt;&gt;"",IF(IFERROR('7. Position (current_at exit)'!AN93,"")="", "",IFERROR('7. Position (current_at exit)'!AN93,"")),"")</f>
        <v/>
      </c>
      <c r="DJ93" s="165" t="str">
        <f>IF($A93&lt;&gt;"",IF(IFERROR('7. Position (current_at exit)'!AO93,"")="", "",IFERROR('7. Position (current_at exit)'!AO93,"")),"")</f>
        <v/>
      </c>
      <c r="DK93" s="165" t="str">
        <f>IF($A93&lt;&gt;"",IF(IFERROR('7. Position (current_at exit)'!AP93,"")="", "",IFERROR('7. Position (current_at exit)'!AP93,"")),"")</f>
        <v/>
      </c>
      <c r="DL93" s="360" t="str">
        <f>IF($A93&lt;&gt;"",IF(IFERROR('7. Position (current_at exit)'!AQ93,"")="", "",IFERROR('7. Position (current_at exit)'!AQ93,"")),"")</f>
        <v/>
      </c>
      <c r="DM93" s="17" t="str">
        <f>IF(OR($F93="Equity - Publicly Traded", $F93="Equity - Private"), IF($A93&lt;&gt;"",IF(IFERROR('6. Position (at entry)'!N93,"")="", "Mandatory: Tab 6",IFERROR('6. Position (at entry)'!N93,"")),""), IF($A93&lt;&gt;"",IF(IFERROR('6. Position (at entry)'!N93,"")="", "",IFERROR('6. Position (at entry)'!N93,"")),""))</f>
        <v/>
      </c>
      <c r="DN93" s="17" t="str">
        <f>IF(OR($F93="Equity - Publicly Traded", $F93="Equity - Private"), IF($A93&lt;&gt;"",IF(IFERROR('6. Position (at entry)'!O93,"")="", "Mandatory: Tab 6",IFERROR('6. Position (at entry)'!O93,"")),""), IF($A93&lt;&gt;"",IF(IFERROR('6. Position (at entry)'!O93,"")="", "",IFERROR('6. Position (at entry)'!O93,"")),""))</f>
        <v/>
      </c>
      <c r="DO93" s="17" t="str">
        <f>IF(OR($F93="Equity - Publicly Traded", $F93="Equity - Private"), IF($A93&lt;&gt;"",IF(IFERROR('6. Position (at entry)'!P93,"")="", "Mandatory: Tab 6",IFERROR('6. Position (at entry)'!P93,"")),""), IF($A93&lt;&gt;"",IF(IFERROR('6. Position (at entry)'!P93,"")="", "",IFERROR('6. Position (at entry)'!P93,"")),""))</f>
        <v/>
      </c>
      <c r="DP93" s="17" t="str">
        <f>IF(OR($F93="Equity - Publicly Traded", $F93="Equity - Private"), IF($A93&lt;&gt;"",IF(IFERROR('6. Position (at entry)'!Q93,"")="", "Mandatory: Tab 6",IFERROR('6. Position (at entry)'!Q93,"")),""), IF($A93&lt;&gt;"",IF(IFERROR('6. Position (at entry)'!Q93,"")="", "",IFERROR('6. Position (at entry)'!Q93,"")),""))</f>
        <v/>
      </c>
      <c r="DQ93" s="18" t="str">
        <f>IF(OR($F93="Equity - Publicly Traded", $F93="Equity - Private"), IF($A93&lt;&gt;"",IF(IFERROR('6. Position (at entry)'!R93,"")="", "Mandatory: Tab 6",IFERROR('6. Position (at entry)'!R93,"")),""), IF($A93&lt;&gt;"",IF(IFERROR('6. Position (at entry)'!R93,"")="", "",IFERROR('6. Position (at entry)'!R93,"")),""))</f>
        <v/>
      </c>
      <c r="DR93" s="18" t="str">
        <f>IF(OR($F93="Equity - Publicly Traded", $F93="Equity - Private"), IF($A93&lt;&gt;"",IF(IFERROR('6. Position (at entry)'!S93,"")="", "Mandatory: Tab 6",IFERROR('6. Position (at entry)'!S93,"")),""), IF($A93&lt;&gt;"",IF(IFERROR('6. Position (at entry)'!S93,"")="", "",IFERROR('6. Position (at entry)'!S93,"")),""))</f>
        <v/>
      </c>
      <c r="DS93" s="17" t="str">
        <f>IF(OR($F93="Equity - Publicly Traded", $F93="Equity - Private"), IF($A93&lt;&gt;"",IF(IFERROR('6. Position (at entry)'!T93,"")="", "Mandatory: Tab 6",IFERROR('6. Position (at entry)'!T93,"")),""), IF($A93&lt;&gt;"",IF(IFERROR('6. Position (at entry)'!T93,"")="", "",IFERROR('6. Position (at entry)'!T93,"")),""))</f>
        <v/>
      </c>
      <c r="DT93" s="16" t="str">
        <f>IF(OR($F93="Equity - Publicly Traded", $F93="Equity - Private"), IF($A93&lt;&gt;"",IF(IFERROR('6. Position (at entry)'!U93,"")="", "Mandatory: Tab 6",IFERROR('6. Position (at entry)'!U93,"")),""), IF($A93&lt;&gt;"",IF(IFERROR('6. Position (at entry)'!U93,"")="", "",IFERROR('6. Position (at entry)'!U93,"")),""))</f>
        <v/>
      </c>
      <c r="DU93" s="16" t="str">
        <f>IF(OR($F93="Equity - Publicly Traded", $F93="Equity - Private"), IF($A93&lt;&gt;"",IF(IFERROR('6. Position (at entry)'!V93,"")="", "",IFERROR('6. Position (at entry)'!V93,"")),""), IF($A93&lt;&gt;"",IF(IFERROR('6. Position (at entry)'!V93,"")="", "",IFERROR('6. Position (at entry)'!V93,"")),""))</f>
        <v/>
      </c>
      <c r="DV93" s="239" t="str">
        <f>IF(OR($F93="Equity - Publicly Traded", $F93="Equity - Private"), IF($A93&lt;&gt;"",IF(IFERROR('6. Position (at entry)'!W93,"")="", "",IFERROR('6. Position (at entry)'!W93,"")),""), IF($A93&lt;&gt;"",IF(IFERROR('6. Position (at entry)'!W93,"")="", "",IFERROR('6. Position (at entry)'!W93,"")),""))</f>
        <v/>
      </c>
      <c r="DW93" s="239" t="str">
        <f>IF(OR($F93="Equity - Publicly Traded", $F93="Equity - Private"), IF($A93&lt;&gt;"",IF(IFERROR('6. Position (at entry)'!X93,"")="", "",IFERROR('6. Position (at entry)'!X93,"")),""), IF($A93&lt;&gt;"",IF(IFERROR('6. Position (at entry)'!X93,"")="", "",IFERROR('6. Position (at entry)'!X93,"")),""))</f>
        <v/>
      </c>
      <c r="DX93" s="239" t="str">
        <f>IF(OR($F93="Equity - Publicly Traded", $F93="Equity - Private"), IF($A93&lt;&gt;"",IF(IFERROR('6. Position (at entry)'!Y93,"")="", "",IFERROR('6. Position (at entry)'!Y93,"")),""), IF($A93&lt;&gt;"",IF(IFERROR('6. Position (at entry)'!Y93,"")="", "",IFERROR('6. Position (at entry)'!Y93,"")),""))</f>
        <v/>
      </c>
      <c r="DY93" s="360" t="str">
        <f>IF($A93&lt;&gt;"",IF(IFERROR('6. Position (at entry)'!Z93,"")="", "",IFERROR('6. Position (at entry)'!Z93,"")),"")</f>
        <v/>
      </c>
      <c r="DZ93" s="76" t="str">
        <f>IF($A93&lt;&gt;"",IF(IFERROR('6. Position (at entry)'!AA93,"")="", "",IFERROR('6. Position (at entry)'!AA93,"")),"")</f>
        <v/>
      </c>
      <c r="EA93" s="76" t="str">
        <f>IF($A93&lt;&gt;"",IF(IFERROR('6. Position (at entry)'!AB93,"")="", "",IFERROR('6. Position (at entry)'!AB93,"")),"")</f>
        <v/>
      </c>
      <c r="EB93" s="78" t="str">
        <f>IF($A93&lt;&gt;"",IF(IFERROR('6. Position (at entry)'!AC93,"")="", "",IFERROR('6. Position (at entry)'!AC93,"")),"")</f>
        <v/>
      </c>
      <c r="EC93" s="78" t="str">
        <f>IF($A93&lt;&gt;"",IF(IFERROR('6. Position (at entry)'!AD93,"")="", "",IFERROR('6. Position (at entry)'!AD93,"")),"")</f>
        <v/>
      </c>
      <c r="ED93" s="226" t="str">
        <f>IF($A93&lt;&gt;"",IF(IFERROR('6. Position (at entry)'!AE93,"")="", "",IFERROR('6. Position (at entry)'!AE93,"")),"")</f>
        <v/>
      </c>
      <c r="EE93" s="80" t="str">
        <f>IF($A93&lt;&gt;"",IF(IFERROR('6. Position (at entry)'!AF93,"")="", "",IFERROR('6. Position (at entry)'!AF93,"")),"")</f>
        <v/>
      </c>
      <c r="EF93" s="80" t="str">
        <f>IF($A93&lt;&gt;"",IF(IFERROR('6. Position (at entry)'!AG93,"")="", "",IFERROR('6. Position (at entry)'!AG93,"")),"")</f>
        <v/>
      </c>
      <c r="EG93" s="80" t="str">
        <f>IF($A93&lt;&gt;"",IF(IFERROR('6. Position (at entry)'!AH93,"")="", "",IFERROR('6. Position (at entry)'!AH93,"")),"")</f>
        <v/>
      </c>
      <c r="EH93" s="360" t="str">
        <f>IF($A93&lt;&gt;"",IF(IFERROR('6. Position (at entry)'!AI93,"")="", "",IFERROR('6. Position (at entry)'!AI93,"")),"")</f>
        <v/>
      </c>
    </row>
    <row r="94" spans="1:138" ht="15" customHeight="1" x14ac:dyDescent="0.2">
      <c r="A94" s="16" t="str">
        <f>IF(ISBLANK('6. Position (at entry)'!A94), "", '6. Position (at entry)'!A94)</f>
        <v/>
      </c>
      <c r="B94" s="347" t="str">
        <f>IF($A94&lt;&gt;"",IF(IFERROR('6. Position (at entry)'!B94,"")="", "Mandatory: Tab 6",IFERROR('6. Position (at entry)'!B94,"")),"")</f>
        <v/>
      </c>
      <c r="C94" s="16" t="str">
        <f>IF($A94&lt;&gt;"",IF(IFERROR(VLOOKUP($A94, '4. Company (at entry)'!$1:$1048576,2,FALSE),"")="","Mandatory: Tab 4",IFERROR(VLOOKUP($A94, '4. Company (at entry)'!$1:$1048576,2,FALSE),"")), "")</f>
        <v/>
      </c>
      <c r="D94" s="16" t="str">
        <f>IF($A94&lt;&gt;"",IF(IFERROR('7. Position (current_at exit)'!D94,"")="", "Mandatory: Tab 7",IFERROR('7. Position (current_at exit)'!D94,"")),"")</f>
        <v/>
      </c>
      <c r="E94" s="16" t="str">
        <f>IF($A94&lt;&gt;"",IF(IFERROR('7. Position (current_at exit)'!E94,"")="", "Mandatory: Tab 7",IFERROR('7. Position (current_at exit)'!E94,"")),"")</f>
        <v/>
      </c>
      <c r="F94" s="16" t="str">
        <f>IF($A94&lt;&gt;"",IF(IFERROR('6. Position (at entry)'!D94,"")="", "Mandatory: Tab 6",IFERROR('6. Position (at entry)'!D94,"")),"")</f>
        <v/>
      </c>
      <c r="G94" s="16" t="str">
        <f>IF($A94&lt;&gt;"",IF(IFERROR('6. Position (at entry)'!E94,"")="", "Mandatory: Tab 6",IFERROR('6. Position (at entry)'!E94,"")),"")</f>
        <v/>
      </c>
      <c r="H94" s="16" t="str">
        <f>IF($A94&lt;&gt;"",IF(IFERROR('6. Position (at entry)'!F94,"")="", "Mandatory: Tab 6",IFERROR('6. Position (at entry)'!F94,"")),"")</f>
        <v/>
      </c>
      <c r="I94" s="16" t="str">
        <f>IF($A94&lt;&gt;"",IF(IFERROR('6. Position (at entry)'!G94,"")="", "Mandatory: Tab 6",IFERROR('6. Position (at entry)'!G94,"")),"")</f>
        <v/>
      </c>
      <c r="J94" s="16" t="str">
        <f>IF($A94&lt;&gt;"",IF(IFERROR('6. Position (at entry)'!H94,"")="", "Mandatory: Tab 6",IFERROR('6. Position (at entry)'!H94,"")),"")</f>
        <v/>
      </c>
      <c r="K94" s="159" t="str">
        <f>IF($A94&lt;&gt;"",IF(IFERROR('6. Position (at entry)'!I94,"")="", "Mandatory: Tab 6",IFERROR('6. Position (at entry)'!I94,"")),"")</f>
        <v/>
      </c>
      <c r="L94" s="16" t="str">
        <f>IF($A94&lt;&gt;"",IF(IFERROR('6. Position (at entry)'!J94,"")="", "Mandatory: Tab 6",IFERROR('6. Position (at entry)'!J94,"")),"")</f>
        <v/>
      </c>
      <c r="M94" s="16" t="str">
        <f>IF($A94&lt;&gt;"",IF(IFERROR('6. Position (at entry)'!K94,"")="", "Mandatory: Tab 6",IFERROR('6. Position (at entry)'!K94,"")),"")</f>
        <v/>
      </c>
      <c r="N94" s="16" t="str">
        <f>IF($A94&lt;&gt;"",IF(IFERROR('6. Position (at entry)'!L94,"")="", "",IFERROR('6. Position (at entry)'!L94,"")),"")</f>
        <v/>
      </c>
      <c r="O94" s="360" t="str">
        <f>IF($A94&lt;&gt;"",IF(IFERROR('6. Position (at entry)'!M94,"")="", "",IFERROR('6. Position (at entry)'!M94,"")),"")</f>
        <v/>
      </c>
      <c r="P94" s="16" t="str">
        <f>IF($A94&lt;&gt;"",IF(IFERROR(VLOOKUP($A94,'5. Company (current_at exit)'!$1:$1048576,3,FALSE),"")="","",IFERROR(VLOOKUP($A94,'5. Company (current_at exit)'!$1:$1048576,3,FALSE),"")), "")</f>
        <v/>
      </c>
      <c r="Q94" s="16" t="str">
        <f>IF($A94&lt;&gt;"",IF(IFERROR(VLOOKUP($A94,'5. Company (current_at exit)'!$1:$1048576,4,FALSE),"")="","",IFERROR(VLOOKUP($A94,'5. Company (current_at exit)'!$1:$1048576,4,FALSE),"")), "")</f>
        <v/>
      </c>
      <c r="R94" s="16" t="str">
        <f>IF($A94&lt;&gt;"",IF(IFERROR(VLOOKUP($A94,'5. Company (current_at exit)'!$1:$1048576,5,FALSE),"")="","",IFERROR(VLOOKUP($A94,'5. Company (current_at exit)'!$1:$1048576,5,FALSE),"")), "")</f>
        <v/>
      </c>
      <c r="S94" s="16" t="str">
        <f>IF($A94&lt;&gt;"",IF(IFERROR(VLOOKUP($A94,'5. Company (current_at exit)'!$1:$1048576,6,FALSE),"")="","",IFERROR(VLOOKUP($A94,'5. Company (current_at exit)'!$1:$1048576,6,FALSE),"")), "")</f>
        <v/>
      </c>
      <c r="T94" s="16" t="str">
        <f>IF($A94&lt;&gt;"",IF(IFERROR(VLOOKUP($A94,'5. Company (current_at exit)'!$1:$1048576,7,FALSE),"")="","Mandatory: Tab 5",IFERROR(VLOOKUP($A94,'5. Company (current_at exit)'!$1:$1048576,7,FALSE),"")), "")</f>
        <v/>
      </c>
      <c r="U94" s="72" t="str">
        <f>IF($A94&lt;&gt;"",IF(IFERROR(VLOOKUP($A94,'5. Company (current_at exit)'!$1:$1048576,8,FALSE),"")="","Mandatory: Tab 5",IFERROR(VLOOKUP($A94,'5. Company (current_at exit)'!$1:$1048576,8,FALSE),"")), "")</f>
        <v/>
      </c>
      <c r="V94" s="16" t="str">
        <f>IF($A94&lt;&gt;"",IF(IFERROR(VLOOKUP($A94,'5. Company (current_at exit)'!$1:$1048576,9,FALSE),"")="","",IFERROR(VLOOKUP($A94,'5. Company (current_at exit)'!$1:$1048576,9,FALSE),"")), "")</f>
        <v/>
      </c>
      <c r="W94" s="16" t="str">
        <f>IF($A94&lt;&gt;"",IF(IFERROR(VLOOKUP($A94,'5. Company (current_at exit)'!$1:$1048576,10,FALSE),"")="","Mandatory: Tab 5",IFERROR(VLOOKUP($A94,'5. Company (current_at exit)'!$1:$1048576,10,FALSE),"")), "")</f>
        <v/>
      </c>
      <c r="X94" s="73" t="str">
        <f>IF($A94&lt;&gt;"",IF(IFERROR(VLOOKUP($A94,'5. Company (current_at exit)'!$1:$1048576,11,FALSE),"")="","Mandatory: Tab 5",IFERROR(VLOOKUP($A94,'5. Company (current_at exit)'!$1:$1048576,11,FALSE),"")), "")</f>
        <v/>
      </c>
      <c r="Y94" s="73" t="str">
        <f>IF($A94&lt;&gt;"",IF(IFERROR(VLOOKUP($A94,'5. Company (current_at exit)'!$1:$1048576,12,FALSE),"")="","",IFERROR(VLOOKUP($A94,'5. Company (current_at exit)'!$1:$1048576,12,FALSE),"")), "")</f>
        <v/>
      </c>
      <c r="Z94" s="73" t="str">
        <f>IF($A94&lt;&gt;"",IF(IFERROR(VLOOKUP($A94,'5. Company (current_at exit)'!$1:$1048576,13,FALSE),"")="","",IFERROR(VLOOKUP($A94,'5. Company (current_at exit)'!$1:$1048576,13,FALSE),"")), "")</f>
        <v/>
      </c>
      <c r="AA94" s="16" t="str">
        <f>IF($A94&lt;&gt;"",IF(IFERROR(VLOOKUP($A94,'5. Company (current_at exit)'!$1:$1048576,14,FALSE),"")="","Mandatory: Tab 5",IFERROR(VLOOKUP($A94,'5. Company (current_at exit)'!$1:$1048576,14,FALSE),"")), "")</f>
        <v/>
      </c>
      <c r="AB94" s="16" t="str">
        <f>IF($A94&lt;&gt;"",IF(IFERROR(VLOOKUP($A94,'5. Company (current_at exit)'!$1:$1048576,15,FALSE),"")="","Mandatory: Tab 5",IFERROR(VLOOKUP($A94,'5. Company (current_at exit)'!$1:$1048576,15,FALSE),"")), "")</f>
        <v/>
      </c>
      <c r="AC94" s="76" t="str">
        <f>IF($A94&lt;&gt;"",IF(IFERROR(VLOOKUP($A94,'5. Company (current_at exit)'!$1:$1048576,16,FALSE),"")="","",IFERROR(VLOOKUP($A94,'5. Company (current_at exit)'!$1:$1048576,16,FALSE),"")), "")</f>
        <v/>
      </c>
      <c r="AD94" s="16" t="str">
        <f>IF($A94&lt;&gt;"",IF(IFERROR(VLOOKUP($A94,'5. Company (current_at exit)'!$1:$1048576,17,FALSE),"")="","",IFERROR(VLOOKUP($A94,'5. Company (current_at exit)'!$1:$1048576,17,FALSE),"")), "")</f>
        <v/>
      </c>
      <c r="AE94" s="401" t="str">
        <f>IF($A94&lt;&gt;"",IF(IFERROR(VLOOKUP($A94,'5. Company (current_at exit)'!$1:$1048576,18,FALSE),"")="","",IFERROR(VLOOKUP($A94,'5. Company (current_at exit)'!$1:$1048576,18,FALSE),"")), "")</f>
        <v/>
      </c>
      <c r="AF94" s="16" t="str">
        <f>IF($A94&lt;&gt;"",IF(IFERROR(VLOOKUP($A94,'5. Company (current_at exit)'!$1:$1048576,19,FALSE),"")="","Mandatory: Tab 5",IFERROR(VLOOKUP($A94,'5. Company (current_at exit)'!$1:$1048576,19,FALSE),"")), "")</f>
        <v/>
      </c>
      <c r="AG94" s="159" t="str">
        <f>IF($AF94="Yes",IF($A94&lt;&gt;"",IF(IFERROR(VLOOKUP($A94,'5. Company (current_at exit)'!$1:$1048576,20,FALSE),"")="","Mandatory: Tab 5",IFERROR(VLOOKUP($A94,'5. Company (current_at exit)'!$1:$1048576,20,FALSE),"")), ""),IF($A94&lt;&gt;"",IF(IFERROR(VLOOKUP($A94,'5. Company (current_at exit)'!$1:$1048576,20,FALSE),"")="","",IFERROR(VLOOKUP($A94,'5. Company (current_at exit)'!$1:$1048576,20,FALSE),"")), ""))</f>
        <v/>
      </c>
      <c r="AH94" s="159" t="str">
        <f>IF($AF94="Yes",IF($A94&lt;&gt;"",IF(IFERROR(VLOOKUP($A94,'5. Company (current_at exit)'!$1:$1048576,21,FALSE),"")="","Mandatory: Tab 5",IFERROR(VLOOKUP($A94,'5. Company (current_at exit)'!$1:$1048576,21,FALSE),"")), ""),IF($A94&lt;&gt;"",IF(IFERROR(VLOOKUP($A94,'5. Company (current_at exit)'!$1:$1048576,21,FALSE),"")="","",IFERROR(VLOOKUP($A94,'5. Company (current_at exit)'!$1:$1048576,21,FALSE),"")), ""))</f>
        <v/>
      </c>
      <c r="AI94" s="69" t="str">
        <f>IF($AF94="Yes",IF($A94&lt;&gt;"",IF(IFERROR(VLOOKUP($A94,'5. Company (current_at exit)'!$1:$1048576,22,FALSE),"")="","Mandatory: Tab 5",IFERROR(VLOOKUP($A94,'5. Company (current_at exit)'!$1:$1048576,22,FALSE),"")), ""),IF($A94&lt;&gt;"",IF(IFERROR(VLOOKUP($A94,'5. Company (current_at exit)'!$1:$1048576,22,FALSE),"")="","",IFERROR(VLOOKUP($A94,'5. Company (current_at exit)'!$1:$1048576,22,FALSE),"")), ""))</f>
        <v/>
      </c>
      <c r="AJ94" s="69" t="str">
        <f>IF($AF94="Yes",IF($A94&lt;&gt;"",IF(IFERROR(VLOOKUP($A94,'5. Company (current_at exit)'!$1:$1048576,23,FALSE),"")="","Mandatory: Tab 5",IFERROR(VLOOKUP($A94,'5. Company (current_at exit)'!$1:$1048576,23,FALSE),"")), ""),IF($A94&lt;&gt;"",IF(IFERROR(VLOOKUP($A94,'5. Company (current_at exit)'!$1:$1048576,23,FALSE),"")="","",IFERROR(VLOOKUP($A94,'5. Company (current_at exit)'!$1:$1048576,23,FALSE),"")), ""))</f>
        <v/>
      </c>
      <c r="AK94" s="159" t="str">
        <f>IF($AF94="Yes",IF($A94&lt;&gt;"",IF(IFERROR(VLOOKUP($A94,'5. Company (current_at exit)'!$1:$1048576,24,FALSE),"")="","",IFERROR(VLOOKUP($A94,'5. Company (current_at exit)'!$1:$1048576,24,FALSE),"")), ""),IF($A94&lt;&gt;"",IF(IFERROR(VLOOKUP($A94,'5. Company (current_at exit)'!$1:$1048576,24,FALSE),"")="","",IFERROR(VLOOKUP($A94,'5. Company (current_at exit)'!$1:$1048576,24,FALSE),"")), ""))</f>
        <v/>
      </c>
      <c r="AL94" s="403" t="str">
        <f>IF($A94&lt;&gt;"",IF(IFERROR(VLOOKUP($A94,'5. Company (current_at exit)'!$1:$1048576,25,FALSE),"")="","",IFERROR(VLOOKUP($A94,'5. Company (current_at exit)'!$1:$1048576,25,FALSE),"")), "")</f>
        <v/>
      </c>
      <c r="AM94" s="17" t="str">
        <f>IF($A94&lt;&gt;"",IF(IFERROR(VLOOKUP($A94,'5. Company (current_at exit)'!$1:$1048576,26,FALSE),"")="","Mandatory: Tab 5",IFERROR(VLOOKUP($A94,'5. Company (current_at exit)'!$1:$1048576,26,FALSE),"")), "")</f>
        <v/>
      </c>
      <c r="AN94" s="17" t="str">
        <f>IF($A94&lt;&gt;"",IF(IFERROR(VLOOKUP($A94,'5. Company (current_at exit)'!$1:$1048576,27,FALSE),"")="","Mandatory: Tab 5",IFERROR(VLOOKUP($A94,'5. Company (current_at exit)'!$1:$1048576,27,FALSE),"")), "")</f>
        <v/>
      </c>
      <c r="AO94" s="17" t="str">
        <f>IF($A94&lt;&gt;"",IF(IFERROR(VLOOKUP($A94,'5. Company (current_at exit)'!$1:$1048576,28,FALSE),"")="","Mandatory: Tab 5",IFERROR(VLOOKUP($A94,'5. Company (current_at exit)'!$1:$1048576,28,FALSE),"")), "")</f>
        <v/>
      </c>
      <c r="AP94" s="17" t="str">
        <f>IF($A94&lt;&gt;"",IF(IFERROR(VLOOKUP($A94,'5. Company (current_at exit)'!$1:$1048576,29,FALSE),"")="","Mandatory: Tab 5",IFERROR(VLOOKUP($A94,'5. Company (current_at exit)'!$1:$1048576,29,FALSE),"")), "")</f>
        <v/>
      </c>
      <c r="AQ94" s="17" t="str">
        <f>IF($A94&lt;&gt;"",IF(IFERROR(VLOOKUP($A94,'5. Company (current_at exit)'!$1:$1048576,30,FALSE),"")="","Mandatory: Tab 5",IFERROR(VLOOKUP($A94,'5. Company (current_at exit)'!$1:$1048576,30,FALSE),"")), "")</f>
        <v/>
      </c>
      <c r="AR94" s="17" t="str">
        <f>IF($A94&lt;&gt;"",IF(IFERROR(VLOOKUP($A94,'5. Company (current_at exit)'!$1:$1048576,31,FALSE),"")="","Mandatory: Tab 5",IFERROR(VLOOKUP($A94,'5. Company (current_at exit)'!$1:$1048576,31,FALSE),"")), "")</f>
        <v/>
      </c>
      <c r="AS94" s="17" t="str">
        <f>IF($A94&lt;&gt;"",IF(IFERROR(VLOOKUP($A94,'5. Company (current_at exit)'!$1:$1048576,32,FALSE),"")="","Mandatory: Tab 5",IFERROR(VLOOKUP($A94,'5. Company (current_at exit)'!$1:$1048576,32,FALSE),"")), "")</f>
        <v/>
      </c>
      <c r="AT94" s="17" t="str">
        <f>IF($A94&lt;&gt;"",IF(IFERROR(VLOOKUP($A94,'5. Company (current_at exit)'!$1:$1048576,33,FALSE),"")="","Mandatory: Tab 5",IFERROR(VLOOKUP($A94,'5. Company (current_at exit)'!$1:$1048576,33,FALSE),"")), "")</f>
        <v/>
      </c>
      <c r="AU94" s="17" t="str">
        <f>IF($A94&lt;&gt;"",IF(IFERROR(VLOOKUP($A94,'5. Company (current_at exit)'!$1:$1048576,34,FALSE),"")="","",IFERROR(VLOOKUP($A94,'5. Company (current_at exit)'!$1:$1048576,34,FALSE),"")), "")</f>
        <v/>
      </c>
      <c r="AV94" s="241" t="str">
        <f>IF($A94&lt;&gt;"",IF(IFERROR(VLOOKUP($A94,'5. Company (current_at exit)'!$1:$1048576,35,FALSE),"")="","",IFERROR(VLOOKUP($A94,'5. Company (current_at exit)'!$1:$1048576,35,FALSE),"")), "")</f>
        <v/>
      </c>
      <c r="AW94" s="17" t="str">
        <f>IF($D94="Fully Exited",IF($A94&lt;&gt;"",IF(IFERROR(VLOOKUP($A94,'5. Company (current_at exit)'!$1:$1048576,36,FALSE),"")="","",IFERROR(VLOOKUP($A94,'5. Company (current_at exit)'!$1:$1048576,36,FALSE),"")), ""),IF($A94&lt;&gt;"",IF(IFERROR(VLOOKUP($A94,'5. Company (current_at exit)'!$1:$1048576,36,FALSE),"")="","",IFERROR(VLOOKUP($A94,'5. Company (current_at exit)'!$1:$1048576,36,FALSE),"")), ""))</f>
        <v/>
      </c>
      <c r="AX94" s="239" t="str">
        <f>IF($A94&lt;&gt;"",IF(IFERROR(VLOOKUP($A94,'5. Company (current_at exit)'!$1:$1048576,37,FALSE),"")="","",IFERROR(VLOOKUP($A94,'5. Company (current_at exit)'!$1:$1048576,37,FALSE),"")), "")</f>
        <v/>
      </c>
      <c r="AY94" s="204" t="str">
        <f>IF($A94&lt;&gt;"",IF(IFERROR(VLOOKUP($A94,'5. Company (current_at exit)'!$1:$1048576,38,FALSE),"")="","",IFERROR(VLOOKUP($A94,'5. Company (current_at exit)'!$1:$1048576,38,FALSE),"")), "")</f>
        <v/>
      </c>
      <c r="AZ94" s="244" t="str">
        <f>IF($A94&lt;&gt;"",IF(IFERROR(VLOOKUP($A94,'5. Company (current_at exit)'!$1:$1048576,39,FALSE),"")="","",IFERROR(VLOOKUP($A94,'5. Company (current_at exit)'!$1:$1048576,39,FALSE),"")), "")</f>
        <v/>
      </c>
      <c r="BA94" s="244" t="str">
        <f>IF($A94&lt;&gt;"",IF(IFERROR(VLOOKUP($A94,'5. Company (current_at exit)'!$1:$1048576,40,FALSE),"")="","",IFERROR(VLOOKUP($A94,'5. Company (current_at exit)'!$1:$1048576,40,FALSE),"")), "")</f>
        <v/>
      </c>
      <c r="BB94" s="244" t="str">
        <f>IF($A94&lt;&gt;"",IF(IFERROR(VLOOKUP($A94,'5. Company (current_at exit)'!$1:$1048576,41,FALSE),"")="","",IFERROR(VLOOKUP($A94,'5. Company (current_at exit)'!$1:$1048576,41,FALSE),"")), "")</f>
        <v/>
      </c>
      <c r="BC94" s="76" t="str">
        <f>IF($A94&lt;&gt;"",IF(IFERROR(VLOOKUP($A94,'5. Company (current_at exit)'!$1:$1048576,42,FALSE),"")="","",IFERROR(VLOOKUP($A94,'5. Company (current_at exit)'!$1:$1048576,42,FALSE),"")), "")</f>
        <v/>
      </c>
      <c r="BD94" s="76" t="str">
        <f>IF($A94&lt;&gt;"",IF(IFERROR(VLOOKUP($A94,'5. Company (current_at exit)'!$1:$1048576,43,FALSE),"")="","",IFERROR(VLOOKUP($A94,'5. Company (current_at exit)'!$1:$1048576,43,FALSE),"")), "")</f>
        <v/>
      </c>
      <c r="BE94" s="239" t="str">
        <f>IF($A94&lt;&gt;"",IF(IFERROR(VLOOKUP($A94,'5. Company (current_at exit)'!$1:$1048576,44,FALSE),"")="","",IFERROR(VLOOKUP($A94,'5. Company (current_at exit)'!$1:$1048576,44,FALSE),"")), "")</f>
        <v/>
      </c>
      <c r="BF94" s="239" t="str">
        <f>IF($A94&lt;&gt;"",IF(IFERROR(VLOOKUP($A94,'5. Company (current_at exit)'!$1:$1048576,45,FALSE),"")="","",IFERROR(VLOOKUP($A94,'5. Company (current_at exit)'!$1:$1048576,45,FALSE),"")), "")</f>
        <v/>
      </c>
      <c r="BG94" s="239" t="str">
        <f>IF($A94&lt;&gt;"",IF(IFERROR(VLOOKUP($A94,'5. Company (current_at exit)'!$1:$1048576,46,FALSE),"")="","",IFERROR(VLOOKUP($A94,'5. Company (current_at exit)'!$1:$1048576,46,FALSE),"")), "")</f>
        <v/>
      </c>
      <c r="BH94" s="239" t="str">
        <f>IF($A94&lt;&gt;"",IF(IFERROR(VLOOKUP($A94,'5. Company (current_at exit)'!$1:$1048576,47,FALSE),"")="","",IFERROR(VLOOKUP($A94,'5. Company (current_at exit)'!$1:$1048576,47,FALSE),"")), "")</f>
        <v/>
      </c>
      <c r="BI94" s="239" t="str">
        <f>IF($A94&lt;&gt;"",IF(IFERROR(VLOOKUP($A94,'5. Company (current_at exit)'!$1:$1048576,48,FALSE),"")="","",IFERROR(VLOOKUP($A94,'5. Company (current_at exit)'!$1:$1048576,48,FALSE),"")), "")</f>
        <v/>
      </c>
      <c r="BJ94" s="360" t="str">
        <f>IF($A94&lt;&gt;"",IF(IFERROR(VLOOKUP($A94,'5. Company (current_at exit)'!$1:$1048576,49,FALSE),"")="","",IFERROR(VLOOKUP($A94,'5. Company (current_at exit)'!$1:$1048576,49,FALSE),"")), "")</f>
        <v/>
      </c>
      <c r="BK94" s="76" t="str">
        <f>IF($A94&lt;&gt;"",IF(IFERROR(VLOOKUP($A94,'5. Company (current_at exit)'!$1:$1048576,50,FALSE),"")="","Mandatory: Tab 5",IFERROR(VLOOKUP($A94,'5. Company (current_at exit)'!$1:$1048576,50,FALSE),"")), "")</f>
        <v/>
      </c>
      <c r="BL94" s="483" t="str">
        <f>IF($A94&lt;&gt;"",IF(IFERROR(VLOOKUP($A94,'5. Company (current_at exit)'!$1:$1048576,51,FALSE),"")="","Mandatory: Tab 5",IFERROR(VLOOKUP($A94,'5. Company (current_at exit)'!$1:$1048576,51,FALSE),"")), "")</f>
        <v/>
      </c>
      <c r="BM94" s="483" t="str">
        <f>IF($A94&lt;&gt;"",IF(IFERROR(VLOOKUP($A94,'5. Company (current_at exit)'!$1:$1048576,52,FALSE),"")="","Mandatory: Tab 5",IFERROR(VLOOKUP($A94,'5. Company (current_at exit)'!$1:$1048576,52,FALSE),"")), "")</f>
        <v/>
      </c>
      <c r="BN94" s="483" t="str">
        <f>IF($A94&lt;&gt;"",IF(IFERROR(VLOOKUP($A94,'5. Company (current_at exit)'!$1:$1048576,53,FALSE),"")="","Mandatory: Tab 5",IFERROR(VLOOKUP($A94,'5. Company (current_at exit)'!$1:$1048576,53,FALSE),"")), "")</f>
        <v/>
      </c>
      <c r="BO94" s="360" t="str">
        <f>IF($A94&lt;&gt;"",IF(IFERROR(VLOOKUP($A94,'5. Company (current_at exit)'!$1:$1048576,54,FALSE),"")="","",IFERROR(VLOOKUP($A94,'5. Company (current_at exit)'!$1:$1048576,54,FALSE),"")), "")</f>
        <v/>
      </c>
      <c r="BP94" s="17" t="str">
        <f>IF($A94&lt;&gt;"",IF(IFERROR(VLOOKUP($A94, '4. Company (at entry)'!$1:$1048576,3,FALSE),"")="","Mandatory: Tab 4",IFERROR(VLOOKUP($A94, '4. Company (at entry)'!$1:$1048576,3,FALSE),"")), "")</f>
        <v/>
      </c>
      <c r="BQ94" s="17" t="str">
        <f>IF($A94&lt;&gt;"",IF(IFERROR(VLOOKUP($A94, '4. Company (at entry)'!$1:$1048576,4,FALSE),"")="","Mandatory: Tab 4",IFERROR(VLOOKUP($A94, '4. Company (at entry)'!$1:$1048576,4,FALSE),"")), "")</f>
        <v/>
      </c>
      <c r="BR94" s="17" t="str">
        <f>IF($A94&lt;&gt;"",IF(IFERROR(VLOOKUP($A94, '4. Company (at entry)'!$1:$1048576,5,FALSE),"")="","Mandatory: Tab 4",IFERROR(VLOOKUP($A94, '4. Company (at entry)'!$1:$1048576,5,FALSE),"")), "")</f>
        <v/>
      </c>
      <c r="BS94" s="17" t="str">
        <f>IF($A94&lt;&gt;"",IF(IFERROR(VLOOKUP($A94, '4. Company (at entry)'!$1:$1048576,6,FALSE),"")="","Mandatory: Tab 4",IFERROR(VLOOKUP($A94, '4. Company (at entry)'!$1:$1048576,6,FALSE),"")), "")</f>
        <v/>
      </c>
      <c r="BT94" s="17" t="str">
        <f>IF($A94&lt;&gt;"",IF(IFERROR(VLOOKUP($A94, '4. Company (at entry)'!$1:$1048576,7,FALSE),"")="","Mandatory: Tab 4",IFERROR(VLOOKUP($A94, '4. Company (at entry)'!$1:$1048576,7,FALSE),"")), "")</f>
        <v/>
      </c>
      <c r="BU94" s="17" t="str">
        <f>IF($A94&lt;&gt;"",IF(IFERROR(VLOOKUP($A94, '4. Company (at entry)'!$1:$1048576,8,FALSE),"")="","Mandatory: Tab 4",IFERROR(VLOOKUP($A94, '4. Company (at entry)'!$1:$1048576,8,FALSE),"")), "")</f>
        <v/>
      </c>
      <c r="BV94" s="17" t="str">
        <f>IF($A94&lt;&gt;"",IF(IFERROR(VLOOKUP($A94, '4. Company (at entry)'!$1:$1048576,9,FALSE),"")="","Mandatory: Tab 4",IFERROR(VLOOKUP($A94, '4. Company (at entry)'!$1:$1048576,9,FALSE),"")), "")</f>
        <v/>
      </c>
      <c r="BW94" s="17" t="str">
        <f>IF($A94&lt;&gt;"",IF(IFERROR(VLOOKUP($A94, '4. Company (at entry)'!$1:$1048576,10,FALSE),"")="","",IFERROR(VLOOKUP($A94, '4. Company (at entry)'!$1:$1048576,10,FALSE),"")), "")</f>
        <v/>
      </c>
      <c r="BX94" s="208" t="str">
        <f>IF($A94&lt;&gt;"",IF(IFERROR(VLOOKUP($A94, '4. Company (at entry)'!$1:$1048576,11,FALSE),"")="","",IFERROR(VLOOKUP($A94, '4. Company (at entry)'!$1:$1048576,11,FALSE),"")), "")</f>
        <v/>
      </c>
      <c r="BY94" s="17" t="str">
        <f>IF($A94&lt;&gt;"",IF(IFERROR(VLOOKUP($A94, '4. Company (at entry)'!$1:$1048576,12,FALSE),"")="","",IFERROR(VLOOKUP($A94, '4. Company (at entry)'!$1:$1048576,12,FALSE),"")), "")</f>
        <v/>
      </c>
      <c r="BZ94" s="360" t="str">
        <f>IF($A94&lt;&gt;"",IF(IFERROR(VLOOKUP($A94, '4. Company (at entry)'!$1:$1048576,13,FALSE),"")="","",IFERROR(VLOOKUP($A94, '4. Company (at entry)'!$1:$1048576,13,FALSE),"")), "")</f>
        <v/>
      </c>
      <c r="CA94" s="17" t="str">
        <f>IF($A94&lt;&gt;"",IF(IFERROR('7. Position (current_at exit)'!F94,"")="", "Mandatory: Tab 7",IFERROR('7. Position (current_at exit)'!F94,"")),"")</f>
        <v/>
      </c>
      <c r="CB94" s="17" t="str">
        <f>IF($D94&lt;&gt;"Pending, Subsequently Closed",IF($A94&lt;&gt;"",IF(IFERROR('7. Position (current_at exit)'!G94,"")="", "Mandatory: Tab 7",IFERROR('7. Position (current_at exit)'!G94,"")),""), IF($A94&lt;&gt;"",IF(IFERROR('7. Position (current_at exit)'!G94,"")="", "",IFERROR('7. Position (current_at exit)'!G94,"")),""))</f>
        <v/>
      </c>
      <c r="CC94" s="17" t="str">
        <f>IF($D94&lt;&gt;"Pending, Subsequently Closed",IF($A94&lt;&gt;"",IF(IFERROR('7. Position (current_at exit)'!H94,"")="", "Mandatory: Tab 7",IFERROR('7. Position (current_at exit)'!H94,"")),""), IF($A94&lt;&gt;"",IF(IFERROR('7. Position (current_at exit)'!H94,"")="", "",IFERROR('7. Position (current_at exit)'!H94,"")),""))</f>
        <v/>
      </c>
      <c r="CD94" s="17" t="str">
        <f>IF($D94&lt;&gt;"Pending, Subsequently Closed",IF($A94&lt;&gt;"",IF(IFERROR('7. Position (current_at exit)'!I94,"")="", "Mandatory: Tab 7",IFERROR('7. Position (current_at exit)'!I94,"")),""), IF($A94&lt;&gt;"",IF(IFERROR('7. Position (current_at exit)'!I94,"")="", "",IFERROR('7. Position (current_at exit)'!I94,"")),""))</f>
        <v/>
      </c>
      <c r="CE94" s="17" t="str">
        <f>IF($D94&lt;&gt;"Pending, Subsequently Closed",IF($A94&lt;&gt;"",IF(IFERROR('7. Position (current_at exit)'!J94,"")="", "Mandatory: Tab 7",IFERROR('7. Position (current_at exit)'!J94,"")),""), IF($A94&lt;&gt;"",IF(IFERROR('7. Position (current_at exit)'!J94,"")="", "",IFERROR('7. Position (current_at exit)'!J94,"")),""))</f>
        <v/>
      </c>
      <c r="CF94" s="208" t="str">
        <f>IF($D94&lt;&gt;"Pending, Subsequently Closed",IF($A94&lt;&gt;"",IF(IFERROR('7. Position (current_at exit)'!K94,"")="", "Mandatory: Tab 7",IFERROR('7. Position (current_at exit)'!K94,"")),""), IF($A94&lt;&gt;"",IF(IFERROR('7. Position (current_at exit)'!K94,"")="", "",IFERROR('7. Position (current_at exit)'!K94,"")),""))</f>
        <v/>
      </c>
      <c r="CG94" s="186" t="str">
        <f>IF($D94&lt;&gt;"Pending, Subsequently Closed",IF($A94&lt;&gt;"",IF(IFERROR('7. Position (current_at exit)'!L94,"")="", "Mandatory: Tab 7",IFERROR('7. Position (current_at exit)'!L94,"")),""), IF($A94&lt;&gt;"",IF(IFERROR('7. Position (current_at exit)'!L94,"")="", "",IFERROR('7. Position (current_at exit)'!L94,"")),""))</f>
        <v/>
      </c>
      <c r="CH94" s="186" t="str">
        <f>IF($D94&lt;&gt;"Pending, Subsequently Closed",IF($A94&lt;&gt;"",IF(IFERROR('7. Position (current_at exit)'!M94,"")="", "Mandatory: Tab 7",IFERROR('7. Position (current_at exit)'!M94,"")),""), IF($A94&lt;&gt;"",IF(IFERROR('7. Position (current_at exit)'!M94,"")="", "",IFERROR('7. Position (current_at exit)'!M94,"")),""))</f>
        <v/>
      </c>
      <c r="CI94" s="186" t="str">
        <f>IF($D94&lt;&gt;"Pending, Subsequently Closed",IF($A94&lt;&gt;"",IF(IFERROR('7. Position (current_at exit)'!N94,"")="", "Mandatory: Tab 7",IFERROR('7. Position (current_at exit)'!N94,"")),""), IF($A94&lt;&gt;"",IF(IFERROR('7. Position (current_at exit)'!N94,"")="", "",IFERROR('7. Position (current_at exit)'!N94,"")),""))</f>
        <v/>
      </c>
      <c r="CJ94" s="408" t="str">
        <f>IF($D94&lt;&gt;"Pending, Subsequently Closed",IF($A94&lt;&gt;"",IF(IFERROR('7. Position (current_at exit)'!O94,"")="", "Mandatory: Tab 7",IFERROR('7. Position (current_at exit)'!O94,"")),""), IF($A94&lt;&gt;"",IF(IFERROR('7. Position (current_at exit)'!O94,"")="", "",IFERROR('7. Position (current_at exit)'!O94,"")),""))</f>
        <v/>
      </c>
      <c r="CK94" s="408" t="str">
        <f>IF($D94&lt;&gt;"Pending, Subsequently Closed",IF($A94&lt;&gt;"",IF(IFERROR('7. Position (current_at exit)'!P94,"")="", "Mandatory: Tab 7",IFERROR('7. Position (current_at exit)'!P94,"")),""), IF($A94&lt;&gt;"",IF(IFERROR('7. Position (current_at exit)'!P94,"")="", "",IFERROR('7. Position (current_at exit)'!P94,"")),""))</f>
        <v/>
      </c>
      <c r="CL94" s="360" t="str">
        <f>IF($A94&lt;&gt;"",IF(IFERROR('7. Position (current_at exit)'!Q94,"")="", "",IFERROR('7. Position (current_at exit)'!Q94,"")),"")</f>
        <v/>
      </c>
      <c r="CM94" s="18" t="str">
        <f>IF($F94&lt;&gt;"Debt",IF($A94&lt;&gt;"",IF(IFERROR('7. Position (current_at exit)'!R94,"")="", "Mandatory: Tab 7",IFERROR('7. Position (current_at exit)'!R94,"")),""), IF($A94&lt;&gt;"",IF(IFERROR('7. Position (current_at exit)'!R94,"")="", "",IFERROR('7. Position (current_at exit)'!R94,"")),""))</f>
        <v/>
      </c>
      <c r="CN94" s="18" t="str">
        <f>IF($F94&lt;&gt;"Debt",IF($A94&lt;&gt;"",IF(IFERROR('7. Position (current_at exit)'!S94,"")="", "Mandatory: Tab 7",IFERROR('7. Position (current_at exit)'!S94,"")),""), IF($A94&lt;&gt;"",IF(IFERROR('7. Position (current_at exit)'!S94,"")="", "",IFERROR('7. Position (current_at exit)'!S94,"")),""))</f>
        <v/>
      </c>
      <c r="CO94" s="17" t="str">
        <f>IF($F94&lt;&gt;"Debt",IF($A94&lt;&gt;"",IF(IFERROR('7. Position (current_at exit)'!T94,"")="", "Mandatory: Tab 7",IFERROR('7. Position (current_at exit)'!T94,"")),""), IF($A94&lt;&gt;"",IF(IFERROR('7. Position (current_at exit)'!T94,"")="", "",IFERROR('7. Position (current_at exit)'!T94,"")),""))</f>
        <v/>
      </c>
      <c r="CP94" s="17" t="str">
        <f>IF($A94&lt;&gt;"",IF(IFERROR('7. Position (current_at exit)'!U94,"")="", "Mandatory: Tab 7",IFERROR('7. Position (current_at exit)'!U94,"")),"")</f>
        <v/>
      </c>
      <c r="CQ94" s="17" t="str">
        <f>IF($F94&lt;&gt;"Debt",IF($A94&lt;&gt;"",IF(IFERROR('7. Position (current_at exit)'!V94,"")="", "Mandatory: Tab 7",IFERROR('7. Position (current_at exit)'!V94,"")),""), IF($A94&lt;&gt;"",IF(IFERROR('7. Position (current_at exit)'!V94,"")="", "",IFERROR('7. Position (current_at exit)'!V94,"")),""))</f>
        <v/>
      </c>
      <c r="CR94" s="16" t="str">
        <f>IF($F94&lt;&gt;"Debt",IF($A94&lt;&gt;"",IF(IFERROR('7. Position (current_at exit)'!W94,"")="", "",IFERROR('7. Position (current_at exit)'!W94,"")),""), IF($A94&lt;&gt;"",IF(IFERROR('7. Position (current_at exit)'!W94,"")="", "",IFERROR('7. Position (current_at exit)'!W94,"")),""))</f>
        <v/>
      </c>
      <c r="CS94" s="80" t="str">
        <f>IF($A94&lt;&gt;"",IF(IFERROR('7. Position (current_at exit)'!X94,"")="", "",IFERROR('7. Position (current_at exit)'!X94,"")),"")</f>
        <v/>
      </c>
      <c r="CT94" s="360" t="str">
        <f>IF($A94&lt;&gt;"",IF(IFERROR('7. Position (current_at exit)'!Y94,"")="", "",IFERROR('7. Position (current_at exit)'!Y94,"")),"")</f>
        <v/>
      </c>
      <c r="CU94" s="159" t="str">
        <f>IF(OR($D94="Fully Exited, No Escrow", $D94="Fully Exited, Escrow Pending", $D94="Fully Exited, Subsequently Closed"), IF($A94&lt;&gt;"",IF(IFERROR('7. Position (current_at exit)'!Z94,"")="", "Mandatory: Tab 7",IFERROR('7. Position (current_at exit)'!Z94,"")),""), IF($A94&lt;&gt;"",IF(IFERROR('7. Position (current_at exit)'!Z94,"")="", "",IFERROR('7. Position (current_at exit)'!Z94,"")),""))</f>
        <v/>
      </c>
      <c r="CV94" s="159" t="str">
        <f>IF(OR($D94="Fully Exited, No Escrow", $D94="Fully Exited, Escrow Pending", $D94="Fully Exited, Subsequently Closed"), IF($A94&lt;&gt;"",IF(IFERROR('7. Position (current_at exit)'!AA94,"")="", "Mandatory: Tab 7",IFERROR('7. Position (current_at exit)'!AA94,"")),""), IF($A94&lt;&gt;"",IF(IFERROR('7. Position (current_at exit)'!AA94,"")="", "",IFERROR('7. Position (current_at exit)'!AA94,"")),""))</f>
        <v/>
      </c>
      <c r="CW94" s="16" t="str">
        <f>IF($D94="Fully Exited",IF($A94&lt;&gt;"",IF(IFERROR('7. Position (current_at exit)'!AB94,"")="", "",IFERROR('7. Position (current_at exit)'!AB94,"")),""), IF($A94&lt;&gt;"",IF(IFERROR('7. Position (current_at exit)'!AB94,"")="", "",IFERROR('7. Position (current_at exit)'!AB94,"")),""))</f>
        <v/>
      </c>
      <c r="CX94" s="360" t="str">
        <f>IF($A94&lt;&gt;"",IF(IFERROR('7. Position (current_at exit)'!AC94,"")="", "",IFERROR('7. Position (current_at exit)'!AC94,"")),"")</f>
        <v/>
      </c>
      <c r="CY94" s="16" t="str">
        <f>IF($D94&lt;&gt;"Pending, Subsequently Closed",IF($A94&lt;&gt;"",IF(IFERROR('7. Position (current_at exit)'!AD94,"")="", "Mandatory: Tab 7",IFERROR('7. Position (current_at exit)'!AD94,"")),""), IF($A94&lt;&gt;"",IF(IFERROR('7. Position (current_at exit)'!AD94,"")="", "",IFERROR('7. Position (current_at exit)'!AD94,"")),""))</f>
        <v/>
      </c>
      <c r="CZ94" s="187" t="str">
        <f>IF($A94&lt;&gt;"",IF(IFERROR('7. Position (current_at exit)'!AE94,"")="", "",IFERROR('7. Position (current_at exit)'!AE94,"")),"")</f>
        <v/>
      </c>
      <c r="DA94" s="76" t="str">
        <f>IF($A94&lt;&gt;"",IF(IFERROR('7. Position (current_at exit)'!AF94,"")="", "",IFERROR('7. Position (current_at exit)'!AF94,"")),"")</f>
        <v/>
      </c>
      <c r="DB94" s="239" t="str">
        <f>IF($A94&lt;&gt;"",IF(IFERROR('7. Position (current_at exit)'!AG94,"")="", "",IFERROR('7. Position (current_at exit)'!AG94,"")),"")</f>
        <v/>
      </c>
      <c r="DC94" s="165" t="str">
        <f>IF($A94&lt;&gt;"",IF(IFERROR('7. Position (current_at exit)'!AH94,"")="", "",IFERROR('7. Position (current_at exit)'!AH94,"")),"")</f>
        <v/>
      </c>
      <c r="DD94" s="165" t="str">
        <f>IF($A94&lt;&gt;"",IF(IFERROR('7. Position (current_at exit)'!AI94,"")="", "",IFERROR('7. Position (current_at exit)'!AI94,"")),"")</f>
        <v/>
      </c>
      <c r="DE94" s="360" t="str">
        <f>IF($A94&lt;&gt;"",IF(IFERROR('7. Position (current_at exit)'!AJ94,"")="", "",IFERROR('7. Position (current_at exit)'!AJ94,"")),"")</f>
        <v/>
      </c>
      <c r="DF94" s="16" t="str">
        <f>IF($A94&lt;&gt;"",IF(IFERROR('7. Position (current_at exit)'!AK94,"")="", "",IFERROR('7. Position (current_at exit)'!AK94,"")),"")</f>
        <v/>
      </c>
      <c r="DG94" s="187" t="str">
        <f>IF($A94&lt;&gt;"",IF(IFERROR('7. Position (current_at exit)'!AL94,"")="", "",IFERROR('7. Position (current_at exit)'!AL94,"")),"")</f>
        <v/>
      </c>
      <c r="DH94" s="76" t="str">
        <f>IF($A94&lt;&gt;"",IF(IFERROR('7. Position (current_at exit)'!AM94,"")="", "",IFERROR('7. Position (current_at exit)'!AM94,"")),"")</f>
        <v/>
      </c>
      <c r="DI94" s="239" t="str">
        <f>IF($A94&lt;&gt;"",IF(IFERROR('7. Position (current_at exit)'!AN94,"")="", "",IFERROR('7. Position (current_at exit)'!AN94,"")),"")</f>
        <v/>
      </c>
      <c r="DJ94" s="165" t="str">
        <f>IF($A94&lt;&gt;"",IF(IFERROR('7. Position (current_at exit)'!AO94,"")="", "",IFERROR('7. Position (current_at exit)'!AO94,"")),"")</f>
        <v/>
      </c>
      <c r="DK94" s="165" t="str">
        <f>IF($A94&lt;&gt;"",IF(IFERROR('7. Position (current_at exit)'!AP94,"")="", "",IFERROR('7. Position (current_at exit)'!AP94,"")),"")</f>
        <v/>
      </c>
      <c r="DL94" s="360" t="str">
        <f>IF($A94&lt;&gt;"",IF(IFERROR('7. Position (current_at exit)'!AQ94,"")="", "",IFERROR('7. Position (current_at exit)'!AQ94,"")),"")</f>
        <v/>
      </c>
      <c r="DM94" s="17" t="str">
        <f>IF(OR($F94="Equity - Publicly Traded", $F94="Equity - Private"), IF($A94&lt;&gt;"",IF(IFERROR('6. Position (at entry)'!N94,"")="", "Mandatory: Tab 6",IFERROR('6. Position (at entry)'!N94,"")),""), IF($A94&lt;&gt;"",IF(IFERROR('6. Position (at entry)'!N94,"")="", "",IFERROR('6. Position (at entry)'!N94,"")),""))</f>
        <v/>
      </c>
      <c r="DN94" s="17" t="str">
        <f>IF(OR($F94="Equity - Publicly Traded", $F94="Equity - Private"), IF($A94&lt;&gt;"",IF(IFERROR('6. Position (at entry)'!O94,"")="", "Mandatory: Tab 6",IFERROR('6. Position (at entry)'!O94,"")),""), IF($A94&lt;&gt;"",IF(IFERROR('6. Position (at entry)'!O94,"")="", "",IFERROR('6. Position (at entry)'!O94,"")),""))</f>
        <v/>
      </c>
      <c r="DO94" s="17" t="str">
        <f>IF(OR($F94="Equity - Publicly Traded", $F94="Equity - Private"), IF($A94&lt;&gt;"",IF(IFERROR('6. Position (at entry)'!P94,"")="", "Mandatory: Tab 6",IFERROR('6. Position (at entry)'!P94,"")),""), IF($A94&lt;&gt;"",IF(IFERROR('6. Position (at entry)'!P94,"")="", "",IFERROR('6. Position (at entry)'!P94,"")),""))</f>
        <v/>
      </c>
      <c r="DP94" s="17" t="str">
        <f>IF(OR($F94="Equity - Publicly Traded", $F94="Equity - Private"), IF($A94&lt;&gt;"",IF(IFERROR('6. Position (at entry)'!Q94,"")="", "Mandatory: Tab 6",IFERROR('6. Position (at entry)'!Q94,"")),""), IF($A94&lt;&gt;"",IF(IFERROR('6. Position (at entry)'!Q94,"")="", "",IFERROR('6. Position (at entry)'!Q94,"")),""))</f>
        <v/>
      </c>
      <c r="DQ94" s="18" t="str">
        <f>IF(OR($F94="Equity - Publicly Traded", $F94="Equity - Private"), IF($A94&lt;&gt;"",IF(IFERROR('6. Position (at entry)'!R94,"")="", "Mandatory: Tab 6",IFERROR('6. Position (at entry)'!R94,"")),""), IF($A94&lt;&gt;"",IF(IFERROR('6. Position (at entry)'!R94,"")="", "",IFERROR('6. Position (at entry)'!R94,"")),""))</f>
        <v/>
      </c>
      <c r="DR94" s="18" t="str">
        <f>IF(OR($F94="Equity - Publicly Traded", $F94="Equity - Private"), IF($A94&lt;&gt;"",IF(IFERROR('6. Position (at entry)'!S94,"")="", "Mandatory: Tab 6",IFERROR('6. Position (at entry)'!S94,"")),""), IF($A94&lt;&gt;"",IF(IFERROR('6. Position (at entry)'!S94,"")="", "",IFERROR('6. Position (at entry)'!S94,"")),""))</f>
        <v/>
      </c>
      <c r="DS94" s="17" t="str">
        <f>IF(OR($F94="Equity - Publicly Traded", $F94="Equity - Private"), IF($A94&lt;&gt;"",IF(IFERROR('6. Position (at entry)'!T94,"")="", "Mandatory: Tab 6",IFERROR('6. Position (at entry)'!T94,"")),""), IF($A94&lt;&gt;"",IF(IFERROR('6. Position (at entry)'!T94,"")="", "",IFERROR('6. Position (at entry)'!T94,"")),""))</f>
        <v/>
      </c>
      <c r="DT94" s="16" t="str">
        <f>IF(OR($F94="Equity - Publicly Traded", $F94="Equity - Private"), IF($A94&lt;&gt;"",IF(IFERROR('6. Position (at entry)'!U94,"")="", "Mandatory: Tab 6",IFERROR('6. Position (at entry)'!U94,"")),""), IF($A94&lt;&gt;"",IF(IFERROR('6. Position (at entry)'!U94,"")="", "",IFERROR('6. Position (at entry)'!U94,"")),""))</f>
        <v/>
      </c>
      <c r="DU94" s="16" t="str">
        <f>IF(OR($F94="Equity - Publicly Traded", $F94="Equity - Private"), IF($A94&lt;&gt;"",IF(IFERROR('6. Position (at entry)'!V94,"")="", "",IFERROR('6. Position (at entry)'!V94,"")),""), IF($A94&lt;&gt;"",IF(IFERROR('6. Position (at entry)'!V94,"")="", "",IFERROR('6. Position (at entry)'!V94,"")),""))</f>
        <v/>
      </c>
      <c r="DV94" s="239" t="str">
        <f>IF(OR($F94="Equity - Publicly Traded", $F94="Equity - Private"), IF($A94&lt;&gt;"",IF(IFERROR('6. Position (at entry)'!W94,"")="", "",IFERROR('6. Position (at entry)'!W94,"")),""), IF($A94&lt;&gt;"",IF(IFERROR('6. Position (at entry)'!W94,"")="", "",IFERROR('6. Position (at entry)'!W94,"")),""))</f>
        <v/>
      </c>
      <c r="DW94" s="239" t="str">
        <f>IF(OR($F94="Equity - Publicly Traded", $F94="Equity - Private"), IF($A94&lt;&gt;"",IF(IFERROR('6. Position (at entry)'!X94,"")="", "",IFERROR('6. Position (at entry)'!X94,"")),""), IF($A94&lt;&gt;"",IF(IFERROR('6. Position (at entry)'!X94,"")="", "",IFERROR('6. Position (at entry)'!X94,"")),""))</f>
        <v/>
      </c>
      <c r="DX94" s="239" t="str">
        <f>IF(OR($F94="Equity - Publicly Traded", $F94="Equity - Private"), IF($A94&lt;&gt;"",IF(IFERROR('6. Position (at entry)'!Y94,"")="", "",IFERROR('6. Position (at entry)'!Y94,"")),""), IF($A94&lt;&gt;"",IF(IFERROR('6. Position (at entry)'!Y94,"")="", "",IFERROR('6. Position (at entry)'!Y94,"")),""))</f>
        <v/>
      </c>
      <c r="DY94" s="360" t="str">
        <f>IF($A94&lt;&gt;"",IF(IFERROR('6. Position (at entry)'!Z94,"")="", "",IFERROR('6. Position (at entry)'!Z94,"")),"")</f>
        <v/>
      </c>
      <c r="DZ94" s="76" t="str">
        <f>IF($A94&lt;&gt;"",IF(IFERROR('6. Position (at entry)'!AA94,"")="", "",IFERROR('6. Position (at entry)'!AA94,"")),"")</f>
        <v/>
      </c>
      <c r="EA94" s="76" t="str">
        <f>IF($A94&lt;&gt;"",IF(IFERROR('6. Position (at entry)'!AB94,"")="", "",IFERROR('6. Position (at entry)'!AB94,"")),"")</f>
        <v/>
      </c>
      <c r="EB94" s="78" t="str">
        <f>IF($A94&lt;&gt;"",IF(IFERROR('6. Position (at entry)'!AC94,"")="", "",IFERROR('6. Position (at entry)'!AC94,"")),"")</f>
        <v/>
      </c>
      <c r="EC94" s="78" t="str">
        <f>IF($A94&lt;&gt;"",IF(IFERROR('6. Position (at entry)'!AD94,"")="", "",IFERROR('6. Position (at entry)'!AD94,"")),"")</f>
        <v/>
      </c>
      <c r="ED94" s="226" t="str">
        <f>IF($A94&lt;&gt;"",IF(IFERROR('6. Position (at entry)'!AE94,"")="", "",IFERROR('6. Position (at entry)'!AE94,"")),"")</f>
        <v/>
      </c>
      <c r="EE94" s="80" t="str">
        <f>IF($A94&lt;&gt;"",IF(IFERROR('6. Position (at entry)'!AF94,"")="", "",IFERROR('6. Position (at entry)'!AF94,"")),"")</f>
        <v/>
      </c>
      <c r="EF94" s="80" t="str">
        <f>IF($A94&lt;&gt;"",IF(IFERROR('6. Position (at entry)'!AG94,"")="", "",IFERROR('6. Position (at entry)'!AG94,"")),"")</f>
        <v/>
      </c>
      <c r="EG94" s="80" t="str">
        <f>IF($A94&lt;&gt;"",IF(IFERROR('6. Position (at entry)'!AH94,"")="", "",IFERROR('6. Position (at entry)'!AH94,"")),"")</f>
        <v/>
      </c>
      <c r="EH94" s="360" t="str">
        <f>IF($A94&lt;&gt;"",IF(IFERROR('6. Position (at entry)'!AI94,"")="", "",IFERROR('6. Position (at entry)'!AI94,"")),"")</f>
        <v/>
      </c>
    </row>
    <row r="95" spans="1:138" ht="15" customHeight="1" x14ac:dyDescent="0.2">
      <c r="A95" s="16" t="str">
        <f>IF(ISBLANK('6. Position (at entry)'!A95), "", '6. Position (at entry)'!A95)</f>
        <v/>
      </c>
      <c r="B95" s="347" t="str">
        <f>IF($A95&lt;&gt;"",IF(IFERROR('6. Position (at entry)'!B95,"")="", "Mandatory: Tab 6",IFERROR('6. Position (at entry)'!B95,"")),"")</f>
        <v/>
      </c>
      <c r="C95" s="16" t="str">
        <f>IF($A95&lt;&gt;"",IF(IFERROR(VLOOKUP($A95, '4. Company (at entry)'!$1:$1048576,2,FALSE),"")="","Mandatory: Tab 4",IFERROR(VLOOKUP($A95, '4. Company (at entry)'!$1:$1048576,2,FALSE),"")), "")</f>
        <v/>
      </c>
      <c r="D95" s="16" t="str">
        <f>IF($A95&lt;&gt;"",IF(IFERROR('7. Position (current_at exit)'!D95,"")="", "Mandatory: Tab 7",IFERROR('7. Position (current_at exit)'!D95,"")),"")</f>
        <v/>
      </c>
      <c r="E95" s="16" t="str">
        <f>IF($A95&lt;&gt;"",IF(IFERROR('7. Position (current_at exit)'!E95,"")="", "Mandatory: Tab 7",IFERROR('7. Position (current_at exit)'!E95,"")),"")</f>
        <v/>
      </c>
      <c r="F95" s="16" t="str">
        <f>IF($A95&lt;&gt;"",IF(IFERROR('6. Position (at entry)'!D95,"")="", "Mandatory: Tab 6",IFERROR('6. Position (at entry)'!D95,"")),"")</f>
        <v/>
      </c>
      <c r="G95" s="16" t="str">
        <f>IF($A95&lt;&gt;"",IF(IFERROR('6. Position (at entry)'!E95,"")="", "Mandatory: Tab 6",IFERROR('6. Position (at entry)'!E95,"")),"")</f>
        <v/>
      </c>
      <c r="H95" s="16" t="str">
        <f>IF($A95&lt;&gt;"",IF(IFERROR('6. Position (at entry)'!F95,"")="", "Mandatory: Tab 6",IFERROR('6. Position (at entry)'!F95,"")),"")</f>
        <v/>
      </c>
      <c r="I95" s="16" t="str">
        <f>IF($A95&lt;&gt;"",IF(IFERROR('6. Position (at entry)'!G95,"")="", "Mandatory: Tab 6",IFERROR('6. Position (at entry)'!G95,"")),"")</f>
        <v/>
      </c>
      <c r="J95" s="16" t="str">
        <f>IF($A95&lt;&gt;"",IF(IFERROR('6. Position (at entry)'!H95,"")="", "Mandatory: Tab 6",IFERROR('6. Position (at entry)'!H95,"")),"")</f>
        <v/>
      </c>
      <c r="K95" s="159" t="str">
        <f>IF($A95&lt;&gt;"",IF(IFERROR('6. Position (at entry)'!I95,"")="", "Mandatory: Tab 6",IFERROR('6. Position (at entry)'!I95,"")),"")</f>
        <v/>
      </c>
      <c r="L95" s="16" t="str">
        <f>IF($A95&lt;&gt;"",IF(IFERROR('6. Position (at entry)'!J95,"")="", "Mandatory: Tab 6",IFERROR('6. Position (at entry)'!J95,"")),"")</f>
        <v/>
      </c>
      <c r="M95" s="16" t="str">
        <f>IF($A95&lt;&gt;"",IF(IFERROR('6. Position (at entry)'!K95,"")="", "Mandatory: Tab 6",IFERROR('6. Position (at entry)'!K95,"")),"")</f>
        <v/>
      </c>
      <c r="N95" s="16" t="str">
        <f>IF($A95&lt;&gt;"",IF(IFERROR('6. Position (at entry)'!L95,"")="", "",IFERROR('6. Position (at entry)'!L95,"")),"")</f>
        <v/>
      </c>
      <c r="O95" s="360" t="str">
        <f>IF($A95&lt;&gt;"",IF(IFERROR('6. Position (at entry)'!M95,"")="", "",IFERROR('6. Position (at entry)'!M95,"")),"")</f>
        <v/>
      </c>
      <c r="P95" s="16" t="str">
        <f>IF($A95&lt;&gt;"",IF(IFERROR(VLOOKUP($A95,'5. Company (current_at exit)'!$1:$1048576,3,FALSE),"")="","",IFERROR(VLOOKUP($A95,'5. Company (current_at exit)'!$1:$1048576,3,FALSE),"")), "")</f>
        <v/>
      </c>
      <c r="Q95" s="16" t="str">
        <f>IF($A95&lt;&gt;"",IF(IFERROR(VLOOKUP($A95,'5. Company (current_at exit)'!$1:$1048576,4,FALSE),"")="","",IFERROR(VLOOKUP($A95,'5. Company (current_at exit)'!$1:$1048576,4,FALSE),"")), "")</f>
        <v/>
      </c>
      <c r="R95" s="16" t="str">
        <f>IF($A95&lt;&gt;"",IF(IFERROR(VLOOKUP($A95,'5. Company (current_at exit)'!$1:$1048576,5,FALSE),"")="","",IFERROR(VLOOKUP($A95,'5. Company (current_at exit)'!$1:$1048576,5,FALSE),"")), "")</f>
        <v/>
      </c>
      <c r="S95" s="16" t="str">
        <f>IF($A95&lt;&gt;"",IF(IFERROR(VLOOKUP($A95,'5. Company (current_at exit)'!$1:$1048576,6,FALSE),"")="","",IFERROR(VLOOKUP($A95,'5. Company (current_at exit)'!$1:$1048576,6,FALSE),"")), "")</f>
        <v/>
      </c>
      <c r="T95" s="16" t="str">
        <f>IF($A95&lt;&gt;"",IF(IFERROR(VLOOKUP($A95,'5. Company (current_at exit)'!$1:$1048576,7,FALSE),"")="","Mandatory: Tab 5",IFERROR(VLOOKUP($A95,'5. Company (current_at exit)'!$1:$1048576,7,FALSE),"")), "")</f>
        <v/>
      </c>
      <c r="U95" s="72" t="str">
        <f>IF($A95&lt;&gt;"",IF(IFERROR(VLOOKUP($A95,'5. Company (current_at exit)'!$1:$1048576,8,FALSE),"")="","Mandatory: Tab 5",IFERROR(VLOOKUP($A95,'5. Company (current_at exit)'!$1:$1048576,8,FALSE),"")), "")</f>
        <v/>
      </c>
      <c r="V95" s="16" t="str">
        <f>IF($A95&lt;&gt;"",IF(IFERROR(VLOOKUP($A95,'5. Company (current_at exit)'!$1:$1048576,9,FALSE),"")="","",IFERROR(VLOOKUP($A95,'5. Company (current_at exit)'!$1:$1048576,9,FALSE),"")), "")</f>
        <v/>
      </c>
      <c r="W95" s="16" t="str">
        <f>IF($A95&lt;&gt;"",IF(IFERROR(VLOOKUP($A95,'5. Company (current_at exit)'!$1:$1048576,10,FALSE),"")="","Mandatory: Tab 5",IFERROR(VLOOKUP($A95,'5. Company (current_at exit)'!$1:$1048576,10,FALSE),"")), "")</f>
        <v/>
      </c>
      <c r="X95" s="73" t="str">
        <f>IF($A95&lt;&gt;"",IF(IFERROR(VLOOKUP($A95,'5. Company (current_at exit)'!$1:$1048576,11,FALSE),"")="","Mandatory: Tab 5",IFERROR(VLOOKUP($A95,'5. Company (current_at exit)'!$1:$1048576,11,FALSE),"")), "")</f>
        <v/>
      </c>
      <c r="Y95" s="73" t="str">
        <f>IF($A95&lt;&gt;"",IF(IFERROR(VLOOKUP($A95,'5. Company (current_at exit)'!$1:$1048576,12,FALSE),"")="","",IFERROR(VLOOKUP($A95,'5. Company (current_at exit)'!$1:$1048576,12,FALSE),"")), "")</f>
        <v/>
      </c>
      <c r="Z95" s="73" t="str">
        <f>IF($A95&lt;&gt;"",IF(IFERROR(VLOOKUP($A95,'5. Company (current_at exit)'!$1:$1048576,13,FALSE),"")="","",IFERROR(VLOOKUP($A95,'5. Company (current_at exit)'!$1:$1048576,13,FALSE),"")), "")</f>
        <v/>
      </c>
      <c r="AA95" s="16" t="str">
        <f>IF($A95&lt;&gt;"",IF(IFERROR(VLOOKUP($A95,'5. Company (current_at exit)'!$1:$1048576,14,FALSE),"")="","Mandatory: Tab 5",IFERROR(VLOOKUP($A95,'5. Company (current_at exit)'!$1:$1048576,14,FALSE),"")), "")</f>
        <v/>
      </c>
      <c r="AB95" s="16" t="str">
        <f>IF($A95&lt;&gt;"",IF(IFERROR(VLOOKUP($A95,'5. Company (current_at exit)'!$1:$1048576,15,FALSE),"")="","Mandatory: Tab 5",IFERROR(VLOOKUP($A95,'5. Company (current_at exit)'!$1:$1048576,15,FALSE),"")), "")</f>
        <v/>
      </c>
      <c r="AC95" s="76" t="str">
        <f>IF($A95&lt;&gt;"",IF(IFERROR(VLOOKUP($A95,'5. Company (current_at exit)'!$1:$1048576,16,FALSE),"")="","",IFERROR(VLOOKUP($A95,'5. Company (current_at exit)'!$1:$1048576,16,FALSE),"")), "")</f>
        <v/>
      </c>
      <c r="AD95" s="16" t="str">
        <f>IF($A95&lt;&gt;"",IF(IFERROR(VLOOKUP($A95,'5. Company (current_at exit)'!$1:$1048576,17,FALSE),"")="","",IFERROR(VLOOKUP($A95,'5. Company (current_at exit)'!$1:$1048576,17,FALSE),"")), "")</f>
        <v/>
      </c>
      <c r="AE95" s="401" t="str">
        <f>IF($A95&lt;&gt;"",IF(IFERROR(VLOOKUP($A95,'5. Company (current_at exit)'!$1:$1048576,18,FALSE),"")="","",IFERROR(VLOOKUP($A95,'5. Company (current_at exit)'!$1:$1048576,18,FALSE),"")), "")</f>
        <v/>
      </c>
      <c r="AF95" s="16" t="str">
        <f>IF($A95&lt;&gt;"",IF(IFERROR(VLOOKUP($A95,'5. Company (current_at exit)'!$1:$1048576,19,FALSE),"")="","Mandatory: Tab 5",IFERROR(VLOOKUP($A95,'5. Company (current_at exit)'!$1:$1048576,19,FALSE),"")), "")</f>
        <v/>
      </c>
      <c r="AG95" s="159" t="str">
        <f>IF($AF95="Yes",IF($A95&lt;&gt;"",IF(IFERROR(VLOOKUP($A95,'5. Company (current_at exit)'!$1:$1048576,20,FALSE),"")="","Mandatory: Tab 5",IFERROR(VLOOKUP($A95,'5. Company (current_at exit)'!$1:$1048576,20,FALSE),"")), ""),IF($A95&lt;&gt;"",IF(IFERROR(VLOOKUP($A95,'5. Company (current_at exit)'!$1:$1048576,20,FALSE),"")="","",IFERROR(VLOOKUP($A95,'5. Company (current_at exit)'!$1:$1048576,20,FALSE),"")), ""))</f>
        <v/>
      </c>
      <c r="AH95" s="159" t="str">
        <f>IF($AF95="Yes",IF($A95&lt;&gt;"",IF(IFERROR(VLOOKUP($A95,'5. Company (current_at exit)'!$1:$1048576,21,FALSE),"")="","Mandatory: Tab 5",IFERROR(VLOOKUP($A95,'5. Company (current_at exit)'!$1:$1048576,21,FALSE),"")), ""),IF($A95&lt;&gt;"",IF(IFERROR(VLOOKUP($A95,'5. Company (current_at exit)'!$1:$1048576,21,FALSE),"")="","",IFERROR(VLOOKUP($A95,'5. Company (current_at exit)'!$1:$1048576,21,FALSE),"")), ""))</f>
        <v/>
      </c>
      <c r="AI95" s="69" t="str">
        <f>IF($AF95="Yes",IF($A95&lt;&gt;"",IF(IFERROR(VLOOKUP($A95,'5. Company (current_at exit)'!$1:$1048576,22,FALSE),"")="","Mandatory: Tab 5",IFERROR(VLOOKUP($A95,'5. Company (current_at exit)'!$1:$1048576,22,FALSE),"")), ""),IF($A95&lt;&gt;"",IF(IFERROR(VLOOKUP($A95,'5. Company (current_at exit)'!$1:$1048576,22,FALSE),"")="","",IFERROR(VLOOKUP($A95,'5. Company (current_at exit)'!$1:$1048576,22,FALSE),"")), ""))</f>
        <v/>
      </c>
      <c r="AJ95" s="69" t="str">
        <f>IF($AF95="Yes",IF($A95&lt;&gt;"",IF(IFERROR(VLOOKUP($A95,'5. Company (current_at exit)'!$1:$1048576,23,FALSE),"")="","Mandatory: Tab 5",IFERROR(VLOOKUP($A95,'5. Company (current_at exit)'!$1:$1048576,23,FALSE),"")), ""),IF($A95&lt;&gt;"",IF(IFERROR(VLOOKUP($A95,'5. Company (current_at exit)'!$1:$1048576,23,FALSE),"")="","",IFERROR(VLOOKUP($A95,'5. Company (current_at exit)'!$1:$1048576,23,FALSE),"")), ""))</f>
        <v/>
      </c>
      <c r="AK95" s="159" t="str">
        <f>IF($AF95="Yes",IF($A95&lt;&gt;"",IF(IFERROR(VLOOKUP($A95,'5. Company (current_at exit)'!$1:$1048576,24,FALSE),"")="","",IFERROR(VLOOKUP($A95,'5. Company (current_at exit)'!$1:$1048576,24,FALSE),"")), ""),IF($A95&lt;&gt;"",IF(IFERROR(VLOOKUP($A95,'5. Company (current_at exit)'!$1:$1048576,24,FALSE),"")="","",IFERROR(VLOOKUP($A95,'5. Company (current_at exit)'!$1:$1048576,24,FALSE),"")), ""))</f>
        <v/>
      </c>
      <c r="AL95" s="403" t="str">
        <f>IF($A95&lt;&gt;"",IF(IFERROR(VLOOKUP($A95,'5. Company (current_at exit)'!$1:$1048576,25,FALSE),"")="","",IFERROR(VLOOKUP($A95,'5. Company (current_at exit)'!$1:$1048576,25,FALSE),"")), "")</f>
        <v/>
      </c>
      <c r="AM95" s="17" t="str">
        <f>IF($A95&lt;&gt;"",IF(IFERROR(VLOOKUP($A95,'5. Company (current_at exit)'!$1:$1048576,26,FALSE),"")="","Mandatory: Tab 5",IFERROR(VLOOKUP($A95,'5. Company (current_at exit)'!$1:$1048576,26,FALSE),"")), "")</f>
        <v/>
      </c>
      <c r="AN95" s="17" t="str">
        <f>IF($A95&lt;&gt;"",IF(IFERROR(VLOOKUP($A95,'5. Company (current_at exit)'!$1:$1048576,27,FALSE),"")="","Mandatory: Tab 5",IFERROR(VLOOKUP($A95,'5. Company (current_at exit)'!$1:$1048576,27,FALSE),"")), "")</f>
        <v/>
      </c>
      <c r="AO95" s="17" t="str">
        <f>IF($A95&lt;&gt;"",IF(IFERROR(VLOOKUP($A95,'5. Company (current_at exit)'!$1:$1048576,28,FALSE),"")="","Mandatory: Tab 5",IFERROR(VLOOKUP($A95,'5. Company (current_at exit)'!$1:$1048576,28,FALSE),"")), "")</f>
        <v/>
      </c>
      <c r="AP95" s="17" t="str">
        <f>IF($A95&lt;&gt;"",IF(IFERROR(VLOOKUP($A95,'5. Company (current_at exit)'!$1:$1048576,29,FALSE),"")="","Mandatory: Tab 5",IFERROR(VLOOKUP($A95,'5. Company (current_at exit)'!$1:$1048576,29,FALSE),"")), "")</f>
        <v/>
      </c>
      <c r="AQ95" s="17" t="str">
        <f>IF($A95&lt;&gt;"",IF(IFERROR(VLOOKUP($A95,'5. Company (current_at exit)'!$1:$1048576,30,FALSE),"")="","Mandatory: Tab 5",IFERROR(VLOOKUP($A95,'5. Company (current_at exit)'!$1:$1048576,30,FALSE),"")), "")</f>
        <v/>
      </c>
      <c r="AR95" s="17" t="str">
        <f>IF($A95&lt;&gt;"",IF(IFERROR(VLOOKUP($A95,'5. Company (current_at exit)'!$1:$1048576,31,FALSE),"")="","Mandatory: Tab 5",IFERROR(VLOOKUP($A95,'5. Company (current_at exit)'!$1:$1048576,31,FALSE),"")), "")</f>
        <v/>
      </c>
      <c r="AS95" s="17" t="str">
        <f>IF($A95&lt;&gt;"",IF(IFERROR(VLOOKUP($A95,'5. Company (current_at exit)'!$1:$1048576,32,FALSE),"")="","Mandatory: Tab 5",IFERROR(VLOOKUP($A95,'5. Company (current_at exit)'!$1:$1048576,32,FALSE),"")), "")</f>
        <v/>
      </c>
      <c r="AT95" s="17" t="str">
        <f>IF($A95&lt;&gt;"",IF(IFERROR(VLOOKUP($A95,'5. Company (current_at exit)'!$1:$1048576,33,FALSE),"")="","Mandatory: Tab 5",IFERROR(VLOOKUP($A95,'5. Company (current_at exit)'!$1:$1048576,33,FALSE),"")), "")</f>
        <v/>
      </c>
      <c r="AU95" s="17" t="str">
        <f>IF($A95&lt;&gt;"",IF(IFERROR(VLOOKUP($A95,'5. Company (current_at exit)'!$1:$1048576,34,FALSE),"")="","",IFERROR(VLOOKUP($A95,'5. Company (current_at exit)'!$1:$1048576,34,FALSE),"")), "")</f>
        <v/>
      </c>
      <c r="AV95" s="241" t="str">
        <f>IF($A95&lt;&gt;"",IF(IFERROR(VLOOKUP($A95,'5. Company (current_at exit)'!$1:$1048576,35,FALSE),"")="","",IFERROR(VLOOKUP($A95,'5. Company (current_at exit)'!$1:$1048576,35,FALSE),"")), "")</f>
        <v/>
      </c>
      <c r="AW95" s="17" t="str">
        <f>IF($D95="Fully Exited",IF($A95&lt;&gt;"",IF(IFERROR(VLOOKUP($A95,'5. Company (current_at exit)'!$1:$1048576,36,FALSE),"")="","",IFERROR(VLOOKUP($A95,'5. Company (current_at exit)'!$1:$1048576,36,FALSE),"")), ""),IF($A95&lt;&gt;"",IF(IFERROR(VLOOKUP($A95,'5. Company (current_at exit)'!$1:$1048576,36,FALSE),"")="","",IFERROR(VLOOKUP($A95,'5. Company (current_at exit)'!$1:$1048576,36,FALSE),"")), ""))</f>
        <v/>
      </c>
      <c r="AX95" s="239" t="str">
        <f>IF($A95&lt;&gt;"",IF(IFERROR(VLOOKUP($A95,'5. Company (current_at exit)'!$1:$1048576,37,FALSE),"")="","",IFERROR(VLOOKUP($A95,'5. Company (current_at exit)'!$1:$1048576,37,FALSE),"")), "")</f>
        <v/>
      </c>
      <c r="AY95" s="204" t="str">
        <f>IF($A95&lt;&gt;"",IF(IFERROR(VLOOKUP($A95,'5. Company (current_at exit)'!$1:$1048576,38,FALSE),"")="","",IFERROR(VLOOKUP($A95,'5. Company (current_at exit)'!$1:$1048576,38,FALSE),"")), "")</f>
        <v/>
      </c>
      <c r="AZ95" s="244" t="str">
        <f>IF($A95&lt;&gt;"",IF(IFERROR(VLOOKUP($A95,'5. Company (current_at exit)'!$1:$1048576,39,FALSE),"")="","",IFERROR(VLOOKUP($A95,'5. Company (current_at exit)'!$1:$1048576,39,FALSE),"")), "")</f>
        <v/>
      </c>
      <c r="BA95" s="244" t="str">
        <f>IF($A95&lt;&gt;"",IF(IFERROR(VLOOKUP($A95,'5. Company (current_at exit)'!$1:$1048576,40,FALSE),"")="","",IFERROR(VLOOKUP($A95,'5. Company (current_at exit)'!$1:$1048576,40,FALSE),"")), "")</f>
        <v/>
      </c>
      <c r="BB95" s="244" t="str">
        <f>IF($A95&lt;&gt;"",IF(IFERROR(VLOOKUP($A95,'5. Company (current_at exit)'!$1:$1048576,41,FALSE),"")="","",IFERROR(VLOOKUP($A95,'5. Company (current_at exit)'!$1:$1048576,41,FALSE),"")), "")</f>
        <v/>
      </c>
      <c r="BC95" s="76" t="str">
        <f>IF($A95&lt;&gt;"",IF(IFERROR(VLOOKUP($A95,'5. Company (current_at exit)'!$1:$1048576,42,FALSE),"")="","",IFERROR(VLOOKUP($A95,'5. Company (current_at exit)'!$1:$1048576,42,FALSE),"")), "")</f>
        <v/>
      </c>
      <c r="BD95" s="76" t="str">
        <f>IF($A95&lt;&gt;"",IF(IFERROR(VLOOKUP($A95,'5. Company (current_at exit)'!$1:$1048576,43,FALSE),"")="","",IFERROR(VLOOKUP($A95,'5. Company (current_at exit)'!$1:$1048576,43,FALSE),"")), "")</f>
        <v/>
      </c>
      <c r="BE95" s="239" t="str">
        <f>IF($A95&lt;&gt;"",IF(IFERROR(VLOOKUP($A95,'5. Company (current_at exit)'!$1:$1048576,44,FALSE),"")="","",IFERROR(VLOOKUP($A95,'5. Company (current_at exit)'!$1:$1048576,44,FALSE),"")), "")</f>
        <v/>
      </c>
      <c r="BF95" s="239" t="str">
        <f>IF($A95&lt;&gt;"",IF(IFERROR(VLOOKUP($A95,'5. Company (current_at exit)'!$1:$1048576,45,FALSE),"")="","",IFERROR(VLOOKUP($A95,'5. Company (current_at exit)'!$1:$1048576,45,FALSE),"")), "")</f>
        <v/>
      </c>
      <c r="BG95" s="239" t="str">
        <f>IF($A95&lt;&gt;"",IF(IFERROR(VLOOKUP($A95,'5. Company (current_at exit)'!$1:$1048576,46,FALSE),"")="","",IFERROR(VLOOKUP($A95,'5. Company (current_at exit)'!$1:$1048576,46,FALSE),"")), "")</f>
        <v/>
      </c>
      <c r="BH95" s="239" t="str">
        <f>IF($A95&lt;&gt;"",IF(IFERROR(VLOOKUP($A95,'5. Company (current_at exit)'!$1:$1048576,47,FALSE),"")="","",IFERROR(VLOOKUP($A95,'5. Company (current_at exit)'!$1:$1048576,47,FALSE),"")), "")</f>
        <v/>
      </c>
      <c r="BI95" s="239" t="str">
        <f>IF($A95&lt;&gt;"",IF(IFERROR(VLOOKUP($A95,'5. Company (current_at exit)'!$1:$1048576,48,FALSE),"")="","",IFERROR(VLOOKUP($A95,'5. Company (current_at exit)'!$1:$1048576,48,FALSE),"")), "")</f>
        <v/>
      </c>
      <c r="BJ95" s="360" t="str">
        <f>IF($A95&lt;&gt;"",IF(IFERROR(VLOOKUP($A95,'5. Company (current_at exit)'!$1:$1048576,49,FALSE),"")="","",IFERROR(VLOOKUP($A95,'5. Company (current_at exit)'!$1:$1048576,49,FALSE),"")), "")</f>
        <v/>
      </c>
      <c r="BK95" s="76" t="str">
        <f>IF($A95&lt;&gt;"",IF(IFERROR(VLOOKUP($A95,'5. Company (current_at exit)'!$1:$1048576,50,FALSE),"")="","Mandatory: Tab 5",IFERROR(VLOOKUP($A95,'5. Company (current_at exit)'!$1:$1048576,50,FALSE),"")), "")</f>
        <v/>
      </c>
      <c r="BL95" s="483" t="str">
        <f>IF($A95&lt;&gt;"",IF(IFERROR(VLOOKUP($A95,'5. Company (current_at exit)'!$1:$1048576,51,FALSE),"")="","Mandatory: Tab 5",IFERROR(VLOOKUP($A95,'5. Company (current_at exit)'!$1:$1048576,51,FALSE),"")), "")</f>
        <v/>
      </c>
      <c r="BM95" s="483" t="str">
        <f>IF($A95&lt;&gt;"",IF(IFERROR(VLOOKUP($A95,'5. Company (current_at exit)'!$1:$1048576,52,FALSE),"")="","Mandatory: Tab 5",IFERROR(VLOOKUP($A95,'5. Company (current_at exit)'!$1:$1048576,52,FALSE),"")), "")</f>
        <v/>
      </c>
      <c r="BN95" s="483" t="str">
        <f>IF($A95&lt;&gt;"",IF(IFERROR(VLOOKUP($A95,'5. Company (current_at exit)'!$1:$1048576,53,FALSE),"")="","Mandatory: Tab 5",IFERROR(VLOOKUP($A95,'5. Company (current_at exit)'!$1:$1048576,53,FALSE),"")), "")</f>
        <v/>
      </c>
      <c r="BO95" s="360" t="str">
        <f>IF($A95&lt;&gt;"",IF(IFERROR(VLOOKUP($A95,'5. Company (current_at exit)'!$1:$1048576,54,FALSE),"")="","",IFERROR(VLOOKUP($A95,'5. Company (current_at exit)'!$1:$1048576,54,FALSE),"")), "")</f>
        <v/>
      </c>
      <c r="BP95" s="17" t="str">
        <f>IF($A95&lt;&gt;"",IF(IFERROR(VLOOKUP($A95, '4. Company (at entry)'!$1:$1048576,3,FALSE),"")="","Mandatory: Tab 4",IFERROR(VLOOKUP($A95, '4. Company (at entry)'!$1:$1048576,3,FALSE),"")), "")</f>
        <v/>
      </c>
      <c r="BQ95" s="17" t="str">
        <f>IF($A95&lt;&gt;"",IF(IFERROR(VLOOKUP($A95, '4. Company (at entry)'!$1:$1048576,4,FALSE),"")="","Mandatory: Tab 4",IFERROR(VLOOKUP($A95, '4. Company (at entry)'!$1:$1048576,4,FALSE),"")), "")</f>
        <v/>
      </c>
      <c r="BR95" s="17" t="str">
        <f>IF($A95&lt;&gt;"",IF(IFERROR(VLOOKUP($A95, '4. Company (at entry)'!$1:$1048576,5,FALSE),"")="","Mandatory: Tab 4",IFERROR(VLOOKUP($A95, '4. Company (at entry)'!$1:$1048576,5,FALSE),"")), "")</f>
        <v/>
      </c>
      <c r="BS95" s="17" t="str">
        <f>IF($A95&lt;&gt;"",IF(IFERROR(VLOOKUP($A95, '4. Company (at entry)'!$1:$1048576,6,FALSE),"")="","Mandatory: Tab 4",IFERROR(VLOOKUP($A95, '4. Company (at entry)'!$1:$1048576,6,FALSE),"")), "")</f>
        <v/>
      </c>
      <c r="BT95" s="17" t="str">
        <f>IF($A95&lt;&gt;"",IF(IFERROR(VLOOKUP($A95, '4. Company (at entry)'!$1:$1048576,7,FALSE),"")="","Mandatory: Tab 4",IFERROR(VLOOKUP($A95, '4. Company (at entry)'!$1:$1048576,7,FALSE),"")), "")</f>
        <v/>
      </c>
      <c r="BU95" s="17" t="str">
        <f>IF($A95&lt;&gt;"",IF(IFERROR(VLOOKUP($A95, '4. Company (at entry)'!$1:$1048576,8,FALSE),"")="","Mandatory: Tab 4",IFERROR(VLOOKUP($A95, '4. Company (at entry)'!$1:$1048576,8,FALSE),"")), "")</f>
        <v/>
      </c>
      <c r="BV95" s="17" t="str">
        <f>IF($A95&lt;&gt;"",IF(IFERROR(VLOOKUP($A95, '4. Company (at entry)'!$1:$1048576,9,FALSE),"")="","Mandatory: Tab 4",IFERROR(VLOOKUP($A95, '4. Company (at entry)'!$1:$1048576,9,FALSE),"")), "")</f>
        <v/>
      </c>
      <c r="BW95" s="17" t="str">
        <f>IF($A95&lt;&gt;"",IF(IFERROR(VLOOKUP($A95, '4. Company (at entry)'!$1:$1048576,10,FALSE),"")="","",IFERROR(VLOOKUP($A95, '4. Company (at entry)'!$1:$1048576,10,FALSE),"")), "")</f>
        <v/>
      </c>
      <c r="BX95" s="208" t="str">
        <f>IF($A95&lt;&gt;"",IF(IFERROR(VLOOKUP($A95, '4. Company (at entry)'!$1:$1048576,11,FALSE),"")="","",IFERROR(VLOOKUP($A95, '4. Company (at entry)'!$1:$1048576,11,FALSE),"")), "")</f>
        <v/>
      </c>
      <c r="BY95" s="17" t="str">
        <f>IF($A95&lt;&gt;"",IF(IFERROR(VLOOKUP($A95, '4. Company (at entry)'!$1:$1048576,12,FALSE),"")="","",IFERROR(VLOOKUP($A95, '4. Company (at entry)'!$1:$1048576,12,FALSE),"")), "")</f>
        <v/>
      </c>
      <c r="BZ95" s="360" t="str">
        <f>IF($A95&lt;&gt;"",IF(IFERROR(VLOOKUP($A95, '4. Company (at entry)'!$1:$1048576,13,FALSE),"")="","",IFERROR(VLOOKUP($A95, '4. Company (at entry)'!$1:$1048576,13,FALSE),"")), "")</f>
        <v/>
      </c>
      <c r="CA95" s="17" t="str">
        <f>IF($A95&lt;&gt;"",IF(IFERROR('7. Position (current_at exit)'!F95,"")="", "Mandatory: Tab 7",IFERROR('7. Position (current_at exit)'!F95,"")),"")</f>
        <v/>
      </c>
      <c r="CB95" s="17" t="str">
        <f>IF($D95&lt;&gt;"Pending, Subsequently Closed",IF($A95&lt;&gt;"",IF(IFERROR('7. Position (current_at exit)'!G95,"")="", "Mandatory: Tab 7",IFERROR('7. Position (current_at exit)'!G95,"")),""), IF($A95&lt;&gt;"",IF(IFERROR('7. Position (current_at exit)'!G95,"")="", "",IFERROR('7. Position (current_at exit)'!G95,"")),""))</f>
        <v/>
      </c>
      <c r="CC95" s="17" t="str">
        <f>IF($D95&lt;&gt;"Pending, Subsequently Closed",IF($A95&lt;&gt;"",IF(IFERROR('7. Position (current_at exit)'!H95,"")="", "Mandatory: Tab 7",IFERROR('7. Position (current_at exit)'!H95,"")),""), IF($A95&lt;&gt;"",IF(IFERROR('7. Position (current_at exit)'!H95,"")="", "",IFERROR('7. Position (current_at exit)'!H95,"")),""))</f>
        <v/>
      </c>
      <c r="CD95" s="17" t="str">
        <f>IF($D95&lt;&gt;"Pending, Subsequently Closed",IF($A95&lt;&gt;"",IF(IFERROR('7. Position (current_at exit)'!I95,"")="", "Mandatory: Tab 7",IFERROR('7. Position (current_at exit)'!I95,"")),""), IF($A95&lt;&gt;"",IF(IFERROR('7. Position (current_at exit)'!I95,"")="", "",IFERROR('7. Position (current_at exit)'!I95,"")),""))</f>
        <v/>
      </c>
      <c r="CE95" s="17" t="str">
        <f>IF($D95&lt;&gt;"Pending, Subsequently Closed",IF($A95&lt;&gt;"",IF(IFERROR('7. Position (current_at exit)'!J95,"")="", "Mandatory: Tab 7",IFERROR('7. Position (current_at exit)'!J95,"")),""), IF($A95&lt;&gt;"",IF(IFERROR('7. Position (current_at exit)'!J95,"")="", "",IFERROR('7. Position (current_at exit)'!J95,"")),""))</f>
        <v/>
      </c>
      <c r="CF95" s="208" t="str">
        <f>IF($D95&lt;&gt;"Pending, Subsequently Closed",IF($A95&lt;&gt;"",IF(IFERROR('7. Position (current_at exit)'!K95,"")="", "Mandatory: Tab 7",IFERROR('7. Position (current_at exit)'!K95,"")),""), IF($A95&lt;&gt;"",IF(IFERROR('7. Position (current_at exit)'!K95,"")="", "",IFERROR('7. Position (current_at exit)'!K95,"")),""))</f>
        <v/>
      </c>
      <c r="CG95" s="186" t="str">
        <f>IF($D95&lt;&gt;"Pending, Subsequently Closed",IF($A95&lt;&gt;"",IF(IFERROR('7. Position (current_at exit)'!L95,"")="", "Mandatory: Tab 7",IFERROR('7. Position (current_at exit)'!L95,"")),""), IF($A95&lt;&gt;"",IF(IFERROR('7. Position (current_at exit)'!L95,"")="", "",IFERROR('7. Position (current_at exit)'!L95,"")),""))</f>
        <v/>
      </c>
      <c r="CH95" s="186" t="str">
        <f>IF($D95&lt;&gt;"Pending, Subsequently Closed",IF($A95&lt;&gt;"",IF(IFERROR('7. Position (current_at exit)'!M95,"")="", "Mandatory: Tab 7",IFERROR('7. Position (current_at exit)'!M95,"")),""), IF($A95&lt;&gt;"",IF(IFERROR('7. Position (current_at exit)'!M95,"")="", "",IFERROR('7. Position (current_at exit)'!M95,"")),""))</f>
        <v/>
      </c>
      <c r="CI95" s="186" t="str">
        <f>IF($D95&lt;&gt;"Pending, Subsequently Closed",IF($A95&lt;&gt;"",IF(IFERROR('7. Position (current_at exit)'!N95,"")="", "Mandatory: Tab 7",IFERROR('7. Position (current_at exit)'!N95,"")),""), IF($A95&lt;&gt;"",IF(IFERROR('7. Position (current_at exit)'!N95,"")="", "",IFERROR('7. Position (current_at exit)'!N95,"")),""))</f>
        <v/>
      </c>
      <c r="CJ95" s="408" t="str">
        <f>IF($D95&lt;&gt;"Pending, Subsequently Closed",IF($A95&lt;&gt;"",IF(IFERROR('7. Position (current_at exit)'!O95,"")="", "Mandatory: Tab 7",IFERROR('7. Position (current_at exit)'!O95,"")),""), IF($A95&lt;&gt;"",IF(IFERROR('7. Position (current_at exit)'!O95,"")="", "",IFERROR('7. Position (current_at exit)'!O95,"")),""))</f>
        <v/>
      </c>
      <c r="CK95" s="408" t="str">
        <f>IF($D95&lt;&gt;"Pending, Subsequently Closed",IF($A95&lt;&gt;"",IF(IFERROR('7. Position (current_at exit)'!P95,"")="", "Mandatory: Tab 7",IFERROR('7. Position (current_at exit)'!P95,"")),""), IF($A95&lt;&gt;"",IF(IFERROR('7. Position (current_at exit)'!P95,"")="", "",IFERROR('7. Position (current_at exit)'!P95,"")),""))</f>
        <v/>
      </c>
      <c r="CL95" s="360" t="str">
        <f>IF($A95&lt;&gt;"",IF(IFERROR('7. Position (current_at exit)'!Q95,"")="", "",IFERROR('7. Position (current_at exit)'!Q95,"")),"")</f>
        <v/>
      </c>
      <c r="CM95" s="18" t="str">
        <f>IF($F95&lt;&gt;"Debt",IF($A95&lt;&gt;"",IF(IFERROR('7. Position (current_at exit)'!R95,"")="", "Mandatory: Tab 7",IFERROR('7. Position (current_at exit)'!R95,"")),""), IF($A95&lt;&gt;"",IF(IFERROR('7. Position (current_at exit)'!R95,"")="", "",IFERROR('7. Position (current_at exit)'!R95,"")),""))</f>
        <v/>
      </c>
      <c r="CN95" s="18" t="str">
        <f>IF($F95&lt;&gt;"Debt",IF($A95&lt;&gt;"",IF(IFERROR('7. Position (current_at exit)'!S95,"")="", "Mandatory: Tab 7",IFERROR('7. Position (current_at exit)'!S95,"")),""), IF($A95&lt;&gt;"",IF(IFERROR('7. Position (current_at exit)'!S95,"")="", "",IFERROR('7. Position (current_at exit)'!S95,"")),""))</f>
        <v/>
      </c>
      <c r="CO95" s="17" t="str">
        <f>IF($F95&lt;&gt;"Debt",IF($A95&lt;&gt;"",IF(IFERROR('7. Position (current_at exit)'!T95,"")="", "Mandatory: Tab 7",IFERROR('7. Position (current_at exit)'!T95,"")),""), IF($A95&lt;&gt;"",IF(IFERROR('7. Position (current_at exit)'!T95,"")="", "",IFERROR('7. Position (current_at exit)'!T95,"")),""))</f>
        <v/>
      </c>
      <c r="CP95" s="17" t="str">
        <f>IF($A95&lt;&gt;"",IF(IFERROR('7. Position (current_at exit)'!U95,"")="", "Mandatory: Tab 7",IFERROR('7. Position (current_at exit)'!U95,"")),"")</f>
        <v/>
      </c>
      <c r="CQ95" s="17" t="str">
        <f>IF($F95&lt;&gt;"Debt",IF($A95&lt;&gt;"",IF(IFERROR('7. Position (current_at exit)'!V95,"")="", "Mandatory: Tab 7",IFERROR('7. Position (current_at exit)'!V95,"")),""), IF($A95&lt;&gt;"",IF(IFERROR('7. Position (current_at exit)'!V95,"")="", "",IFERROR('7. Position (current_at exit)'!V95,"")),""))</f>
        <v/>
      </c>
      <c r="CR95" s="16" t="str">
        <f>IF($F95&lt;&gt;"Debt",IF($A95&lt;&gt;"",IF(IFERROR('7. Position (current_at exit)'!W95,"")="", "",IFERROR('7. Position (current_at exit)'!W95,"")),""), IF($A95&lt;&gt;"",IF(IFERROR('7. Position (current_at exit)'!W95,"")="", "",IFERROR('7. Position (current_at exit)'!W95,"")),""))</f>
        <v/>
      </c>
      <c r="CS95" s="80" t="str">
        <f>IF($A95&lt;&gt;"",IF(IFERROR('7. Position (current_at exit)'!X95,"")="", "",IFERROR('7. Position (current_at exit)'!X95,"")),"")</f>
        <v/>
      </c>
      <c r="CT95" s="360" t="str">
        <f>IF($A95&lt;&gt;"",IF(IFERROR('7. Position (current_at exit)'!Y95,"")="", "",IFERROR('7. Position (current_at exit)'!Y95,"")),"")</f>
        <v/>
      </c>
      <c r="CU95" s="159" t="str">
        <f>IF(OR($D95="Fully Exited, No Escrow", $D95="Fully Exited, Escrow Pending", $D95="Fully Exited, Subsequently Closed"), IF($A95&lt;&gt;"",IF(IFERROR('7. Position (current_at exit)'!Z95,"")="", "Mandatory: Tab 7",IFERROR('7. Position (current_at exit)'!Z95,"")),""), IF($A95&lt;&gt;"",IF(IFERROR('7. Position (current_at exit)'!Z95,"")="", "",IFERROR('7. Position (current_at exit)'!Z95,"")),""))</f>
        <v/>
      </c>
      <c r="CV95" s="159" t="str">
        <f>IF(OR($D95="Fully Exited, No Escrow", $D95="Fully Exited, Escrow Pending", $D95="Fully Exited, Subsequently Closed"), IF($A95&lt;&gt;"",IF(IFERROR('7. Position (current_at exit)'!AA95,"")="", "Mandatory: Tab 7",IFERROR('7. Position (current_at exit)'!AA95,"")),""), IF($A95&lt;&gt;"",IF(IFERROR('7. Position (current_at exit)'!AA95,"")="", "",IFERROR('7. Position (current_at exit)'!AA95,"")),""))</f>
        <v/>
      </c>
      <c r="CW95" s="16" t="str">
        <f>IF($D95="Fully Exited",IF($A95&lt;&gt;"",IF(IFERROR('7. Position (current_at exit)'!AB95,"")="", "",IFERROR('7. Position (current_at exit)'!AB95,"")),""), IF($A95&lt;&gt;"",IF(IFERROR('7. Position (current_at exit)'!AB95,"")="", "",IFERROR('7. Position (current_at exit)'!AB95,"")),""))</f>
        <v/>
      </c>
      <c r="CX95" s="360" t="str">
        <f>IF($A95&lt;&gt;"",IF(IFERROR('7. Position (current_at exit)'!AC95,"")="", "",IFERROR('7. Position (current_at exit)'!AC95,"")),"")</f>
        <v/>
      </c>
      <c r="CY95" s="16" t="str">
        <f>IF($D95&lt;&gt;"Pending, Subsequently Closed",IF($A95&lt;&gt;"",IF(IFERROR('7. Position (current_at exit)'!AD95,"")="", "Mandatory: Tab 7",IFERROR('7. Position (current_at exit)'!AD95,"")),""), IF($A95&lt;&gt;"",IF(IFERROR('7. Position (current_at exit)'!AD95,"")="", "",IFERROR('7. Position (current_at exit)'!AD95,"")),""))</f>
        <v/>
      </c>
      <c r="CZ95" s="187" t="str">
        <f>IF($A95&lt;&gt;"",IF(IFERROR('7. Position (current_at exit)'!AE95,"")="", "",IFERROR('7. Position (current_at exit)'!AE95,"")),"")</f>
        <v/>
      </c>
      <c r="DA95" s="76" t="str">
        <f>IF($A95&lt;&gt;"",IF(IFERROR('7. Position (current_at exit)'!AF95,"")="", "",IFERROR('7. Position (current_at exit)'!AF95,"")),"")</f>
        <v/>
      </c>
      <c r="DB95" s="239" t="str">
        <f>IF($A95&lt;&gt;"",IF(IFERROR('7. Position (current_at exit)'!AG95,"")="", "",IFERROR('7. Position (current_at exit)'!AG95,"")),"")</f>
        <v/>
      </c>
      <c r="DC95" s="165" t="str">
        <f>IF($A95&lt;&gt;"",IF(IFERROR('7. Position (current_at exit)'!AH95,"")="", "",IFERROR('7. Position (current_at exit)'!AH95,"")),"")</f>
        <v/>
      </c>
      <c r="DD95" s="165" t="str">
        <f>IF($A95&lt;&gt;"",IF(IFERROR('7. Position (current_at exit)'!AI95,"")="", "",IFERROR('7. Position (current_at exit)'!AI95,"")),"")</f>
        <v/>
      </c>
      <c r="DE95" s="360" t="str">
        <f>IF($A95&lt;&gt;"",IF(IFERROR('7. Position (current_at exit)'!AJ95,"")="", "",IFERROR('7. Position (current_at exit)'!AJ95,"")),"")</f>
        <v/>
      </c>
      <c r="DF95" s="16" t="str">
        <f>IF($A95&lt;&gt;"",IF(IFERROR('7. Position (current_at exit)'!AK95,"")="", "",IFERROR('7. Position (current_at exit)'!AK95,"")),"")</f>
        <v/>
      </c>
      <c r="DG95" s="187" t="str">
        <f>IF($A95&lt;&gt;"",IF(IFERROR('7. Position (current_at exit)'!AL95,"")="", "",IFERROR('7. Position (current_at exit)'!AL95,"")),"")</f>
        <v/>
      </c>
      <c r="DH95" s="76" t="str">
        <f>IF($A95&lt;&gt;"",IF(IFERROR('7. Position (current_at exit)'!AM95,"")="", "",IFERROR('7. Position (current_at exit)'!AM95,"")),"")</f>
        <v/>
      </c>
      <c r="DI95" s="239" t="str">
        <f>IF($A95&lt;&gt;"",IF(IFERROR('7. Position (current_at exit)'!AN95,"")="", "",IFERROR('7. Position (current_at exit)'!AN95,"")),"")</f>
        <v/>
      </c>
      <c r="DJ95" s="165" t="str">
        <f>IF($A95&lt;&gt;"",IF(IFERROR('7. Position (current_at exit)'!AO95,"")="", "",IFERROR('7. Position (current_at exit)'!AO95,"")),"")</f>
        <v/>
      </c>
      <c r="DK95" s="165" t="str">
        <f>IF($A95&lt;&gt;"",IF(IFERROR('7. Position (current_at exit)'!AP95,"")="", "",IFERROR('7. Position (current_at exit)'!AP95,"")),"")</f>
        <v/>
      </c>
      <c r="DL95" s="360" t="str">
        <f>IF($A95&lt;&gt;"",IF(IFERROR('7. Position (current_at exit)'!AQ95,"")="", "",IFERROR('7. Position (current_at exit)'!AQ95,"")),"")</f>
        <v/>
      </c>
      <c r="DM95" s="17" t="str">
        <f>IF(OR($F95="Equity - Publicly Traded", $F95="Equity - Private"), IF($A95&lt;&gt;"",IF(IFERROR('6. Position (at entry)'!N95,"")="", "Mandatory: Tab 6",IFERROR('6. Position (at entry)'!N95,"")),""), IF($A95&lt;&gt;"",IF(IFERROR('6. Position (at entry)'!N95,"")="", "",IFERROR('6. Position (at entry)'!N95,"")),""))</f>
        <v/>
      </c>
      <c r="DN95" s="17" t="str">
        <f>IF(OR($F95="Equity - Publicly Traded", $F95="Equity - Private"), IF($A95&lt;&gt;"",IF(IFERROR('6. Position (at entry)'!O95,"")="", "Mandatory: Tab 6",IFERROR('6. Position (at entry)'!O95,"")),""), IF($A95&lt;&gt;"",IF(IFERROR('6. Position (at entry)'!O95,"")="", "",IFERROR('6. Position (at entry)'!O95,"")),""))</f>
        <v/>
      </c>
      <c r="DO95" s="17" t="str">
        <f>IF(OR($F95="Equity - Publicly Traded", $F95="Equity - Private"), IF($A95&lt;&gt;"",IF(IFERROR('6. Position (at entry)'!P95,"")="", "Mandatory: Tab 6",IFERROR('6. Position (at entry)'!P95,"")),""), IF($A95&lt;&gt;"",IF(IFERROR('6. Position (at entry)'!P95,"")="", "",IFERROR('6. Position (at entry)'!P95,"")),""))</f>
        <v/>
      </c>
      <c r="DP95" s="17" t="str">
        <f>IF(OR($F95="Equity - Publicly Traded", $F95="Equity - Private"), IF($A95&lt;&gt;"",IF(IFERROR('6. Position (at entry)'!Q95,"")="", "Mandatory: Tab 6",IFERROR('6. Position (at entry)'!Q95,"")),""), IF($A95&lt;&gt;"",IF(IFERROR('6. Position (at entry)'!Q95,"")="", "",IFERROR('6. Position (at entry)'!Q95,"")),""))</f>
        <v/>
      </c>
      <c r="DQ95" s="18" t="str">
        <f>IF(OR($F95="Equity - Publicly Traded", $F95="Equity - Private"), IF($A95&lt;&gt;"",IF(IFERROR('6. Position (at entry)'!R95,"")="", "Mandatory: Tab 6",IFERROR('6. Position (at entry)'!R95,"")),""), IF($A95&lt;&gt;"",IF(IFERROR('6. Position (at entry)'!R95,"")="", "",IFERROR('6. Position (at entry)'!R95,"")),""))</f>
        <v/>
      </c>
      <c r="DR95" s="18" t="str">
        <f>IF(OR($F95="Equity - Publicly Traded", $F95="Equity - Private"), IF($A95&lt;&gt;"",IF(IFERROR('6. Position (at entry)'!S95,"")="", "Mandatory: Tab 6",IFERROR('6. Position (at entry)'!S95,"")),""), IF($A95&lt;&gt;"",IF(IFERROR('6. Position (at entry)'!S95,"")="", "",IFERROR('6. Position (at entry)'!S95,"")),""))</f>
        <v/>
      </c>
      <c r="DS95" s="17" t="str">
        <f>IF(OR($F95="Equity - Publicly Traded", $F95="Equity - Private"), IF($A95&lt;&gt;"",IF(IFERROR('6. Position (at entry)'!T95,"")="", "Mandatory: Tab 6",IFERROR('6. Position (at entry)'!T95,"")),""), IF($A95&lt;&gt;"",IF(IFERROR('6. Position (at entry)'!T95,"")="", "",IFERROR('6. Position (at entry)'!T95,"")),""))</f>
        <v/>
      </c>
      <c r="DT95" s="16" t="str">
        <f>IF(OR($F95="Equity - Publicly Traded", $F95="Equity - Private"), IF($A95&lt;&gt;"",IF(IFERROR('6. Position (at entry)'!U95,"")="", "Mandatory: Tab 6",IFERROR('6. Position (at entry)'!U95,"")),""), IF($A95&lt;&gt;"",IF(IFERROR('6. Position (at entry)'!U95,"")="", "",IFERROR('6. Position (at entry)'!U95,"")),""))</f>
        <v/>
      </c>
      <c r="DU95" s="16" t="str">
        <f>IF(OR($F95="Equity - Publicly Traded", $F95="Equity - Private"), IF($A95&lt;&gt;"",IF(IFERROR('6. Position (at entry)'!V95,"")="", "",IFERROR('6. Position (at entry)'!V95,"")),""), IF($A95&lt;&gt;"",IF(IFERROR('6. Position (at entry)'!V95,"")="", "",IFERROR('6. Position (at entry)'!V95,"")),""))</f>
        <v/>
      </c>
      <c r="DV95" s="239" t="str">
        <f>IF(OR($F95="Equity - Publicly Traded", $F95="Equity - Private"), IF($A95&lt;&gt;"",IF(IFERROR('6. Position (at entry)'!W95,"")="", "",IFERROR('6. Position (at entry)'!W95,"")),""), IF($A95&lt;&gt;"",IF(IFERROR('6. Position (at entry)'!W95,"")="", "",IFERROR('6. Position (at entry)'!W95,"")),""))</f>
        <v/>
      </c>
      <c r="DW95" s="239" t="str">
        <f>IF(OR($F95="Equity - Publicly Traded", $F95="Equity - Private"), IF($A95&lt;&gt;"",IF(IFERROR('6. Position (at entry)'!X95,"")="", "",IFERROR('6. Position (at entry)'!X95,"")),""), IF($A95&lt;&gt;"",IF(IFERROR('6. Position (at entry)'!X95,"")="", "",IFERROR('6. Position (at entry)'!X95,"")),""))</f>
        <v/>
      </c>
      <c r="DX95" s="239" t="str">
        <f>IF(OR($F95="Equity - Publicly Traded", $F95="Equity - Private"), IF($A95&lt;&gt;"",IF(IFERROR('6. Position (at entry)'!Y95,"")="", "",IFERROR('6. Position (at entry)'!Y95,"")),""), IF($A95&lt;&gt;"",IF(IFERROR('6. Position (at entry)'!Y95,"")="", "",IFERROR('6. Position (at entry)'!Y95,"")),""))</f>
        <v/>
      </c>
      <c r="DY95" s="360" t="str">
        <f>IF($A95&lt;&gt;"",IF(IFERROR('6. Position (at entry)'!Z95,"")="", "",IFERROR('6. Position (at entry)'!Z95,"")),"")</f>
        <v/>
      </c>
      <c r="DZ95" s="76" t="str">
        <f>IF($A95&lt;&gt;"",IF(IFERROR('6. Position (at entry)'!AA95,"")="", "",IFERROR('6. Position (at entry)'!AA95,"")),"")</f>
        <v/>
      </c>
      <c r="EA95" s="76" t="str">
        <f>IF($A95&lt;&gt;"",IF(IFERROR('6. Position (at entry)'!AB95,"")="", "",IFERROR('6. Position (at entry)'!AB95,"")),"")</f>
        <v/>
      </c>
      <c r="EB95" s="78" t="str">
        <f>IF($A95&lt;&gt;"",IF(IFERROR('6. Position (at entry)'!AC95,"")="", "",IFERROR('6. Position (at entry)'!AC95,"")),"")</f>
        <v/>
      </c>
      <c r="EC95" s="78" t="str">
        <f>IF($A95&lt;&gt;"",IF(IFERROR('6. Position (at entry)'!AD95,"")="", "",IFERROR('6. Position (at entry)'!AD95,"")),"")</f>
        <v/>
      </c>
      <c r="ED95" s="226" t="str">
        <f>IF($A95&lt;&gt;"",IF(IFERROR('6. Position (at entry)'!AE95,"")="", "",IFERROR('6. Position (at entry)'!AE95,"")),"")</f>
        <v/>
      </c>
      <c r="EE95" s="80" t="str">
        <f>IF($A95&lt;&gt;"",IF(IFERROR('6. Position (at entry)'!AF95,"")="", "",IFERROR('6. Position (at entry)'!AF95,"")),"")</f>
        <v/>
      </c>
      <c r="EF95" s="80" t="str">
        <f>IF($A95&lt;&gt;"",IF(IFERROR('6. Position (at entry)'!AG95,"")="", "",IFERROR('6. Position (at entry)'!AG95,"")),"")</f>
        <v/>
      </c>
      <c r="EG95" s="80" t="str">
        <f>IF($A95&lt;&gt;"",IF(IFERROR('6. Position (at entry)'!AH95,"")="", "",IFERROR('6. Position (at entry)'!AH95,"")),"")</f>
        <v/>
      </c>
      <c r="EH95" s="360" t="str">
        <f>IF($A95&lt;&gt;"",IF(IFERROR('6. Position (at entry)'!AI95,"")="", "",IFERROR('6. Position (at entry)'!AI95,"")),"")</f>
        <v/>
      </c>
    </row>
    <row r="96" spans="1:138" ht="15" customHeight="1" x14ac:dyDescent="0.2">
      <c r="A96" s="16" t="str">
        <f>IF(ISBLANK('6. Position (at entry)'!A96), "", '6. Position (at entry)'!A96)</f>
        <v/>
      </c>
      <c r="B96" s="347" t="str">
        <f>IF($A96&lt;&gt;"",IF(IFERROR('6. Position (at entry)'!B96,"")="", "Mandatory: Tab 6",IFERROR('6. Position (at entry)'!B96,"")),"")</f>
        <v/>
      </c>
      <c r="C96" s="16" t="str">
        <f>IF($A96&lt;&gt;"",IF(IFERROR(VLOOKUP($A96, '4. Company (at entry)'!$1:$1048576,2,FALSE),"")="","Mandatory: Tab 4",IFERROR(VLOOKUP($A96, '4. Company (at entry)'!$1:$1048576,2,FALSE),"")), "")</f>
        <v/>
      </c>
      <c r="D96" s="16" t="str">
        <f>IF($A96&lt;&gt;"",IF(IFERROR('7. Position (current_at exit)'!D96,"")="", "Mandatory: Tab 7",IFERROR('7. Position (current_at exit)'!D96,"")),"")</f>
        <v/>
      </c>
      <c r="E96" s="16" t="str">
        <f>IF($A96&lt;&gt;"",IF(IFERROR('7. Position (current_at exit)'!E96,"")="", "Mandatory: Tab 7",IFERROR('7. Position (current_at exit)'!E96,"")),"")</f>
        <v/>
      </c>
      <c r="F96" s="16" t="str">
        <f>IF($A96&lt;&gt;"",IF(IFERROR('6. Position (at entry)'!D96,"")="", "Mandatory: Tab 6",IFERROR('6. Position (at entry)'!D96,"")),"")</f>
        <v/>
      </c>
      <c r="G96" s="16" t="str">
        <f>IF($A96&lt;&gt;"",IF(IFERROR('6. Position (at entry)'!E96,"")="", "Mandatory: Tab 6",IFERROR('6. Position (at entry)'!E96,"")),"")</f>
        <v/>
      </c>
      <c r="H96" s="16" t="str">
        <f>IF($A96&lt;&gt;"",IF(IFERROR('6. Position (at entry)'!F96,"")="", "Mandatory: Tab 6",IFERROR('6. Position (at entry)'!F96,"")),"")</f>
        <v/>
      </c>
      <c r="I96" s="16" t="str">
        <f>IF($A96&lt;&gt;"",IF(IFERROR('6. Position (at entry)'!G96,"")="", "Mandatory: Tab 6",IFERROR('6. Position (at entry)'!G96,"")),"")</f>
        <v/>
      </c>
      <c r="J96" s="16" t="str">
        <f>IF($A96&lt;&gt;"",IF(IFERROR('6. Position (at entry)'!H96,"")="", "Mandatory: Tab 6",IFERROR('6. Position (at entry)'!H96,"")),"")</f>
        <v/>
      </c>
      <c r="K96" s="159" t="str">
        <f>IF($A96&lt;&gt;"",IF(IFERROR('6. Position (at entry)'!I96,"")="", "Mandatory: Tab 6",IFERROR('6. Position (at entry)'!I96,"")),"")</f>
        <v/>
      </c>
      <c r="L96" s="16" t="str">
        <f>IF($A96&lt;&gt;"",IF(IFERROR('6. Position (at entry)'!J96,"")="", "Mandatory: Tab 6",IFERROR('6. Position (at entry)'!J96,"")),"")</f>
        <v/>
      </c>
      <c r="M96" s="16" t="str">
        <f>IF($A96&lt;&gt;"",IF(IFERROR('6. Position (at entry)'!K96,"")="", "Mandatory: Tab 6",IFERROR('6. Position (at entry)'!K96,"")),"")</f>
        <v/>
      </c>
      <c r="N96" s="16" t="str">
        <f>IF($A96&lt;&gt;"",IF(IFERROR('6. Position (at entry)'!L96,"")="", "",IFERROR('6. Position (at entry)'!L96,"")),"")</f>
        <v/>
      </c>
      <c r="O96" s="360" t="str">
        <f>IF($A96&lt;&gt;"",IF(IFERROR('6. Position (at entry)'!M96,"")="", "",IFERROR('6. Position (at entry)'!M96,"")),"")</f>
        <v/>
      </c>
      <c r="P96" s="16" t="str">
        <f>IF($A96&lt;&gt;"",IF(IFERROR(VLOOKUP($A96,'5. Company (current_at exit)'!$1:$1048576,3,FALSE),"")="","",IFERROR(VLOOKUP($A96,'5. Company (current_at exit)'!$1:$1048576,3,FALSE),"")), "")</f>
        <v/>
      </c>
      <c r="Q96" s="16" t="str">
        <f>IF($A96&lt;&gt;"",IF(IFERROR(VLOOKUP($A96,'5. Company (current_at exit)'!$1:$1048576,4,FALSE),"")="","",IFERROR(VLOOKUP($A96,'5. Company (current_at exit)'!$1:$1048576,4,FALSE),"")), "")</f>
        <v/>
      </c>
      <c r="R96" s="16" t="str">
        <f>IF($A96&lt;&gt;"",IF(IFERROR(VLOOKUP($A96,'5. Company (current_at exit)'!$1:$1048576,5,FALSE),"")="","",IFERROR(VLOOKUP($A96,'5. Company (current_at exit)'!$1:$1048576,5,FALSE),"")), "")</f>
        <v/>
      </c>
      <c r="S96" s="16" t="str">
        <f>IF($A96&lt;&gt;"",IF(IFERROR(VLOOKUP($A96,'5. Company (current_at exit)'!$1:$1048576,6,FALSE),"")="","",IFERROR(VLOOKUP($A96,'5. Company (current_at exit)'!$1:$1048576,6,FALSE),"")), "")</f>
        <v/>
      </c>
      <c r="T96" s="16" t="str">
        <f>IF($A96&lt;&gt;"",IF(IFERROR(VLOOKUP($A96,'5. Company (current_at exit)'!$1:$1048576,7,FALSE),"")="","Mandatory: Tab 5",IFERROR(VLOOKUP($A96,'5. Company (current_at exit)'!$1:$1048576,7,FALSE),"")), "")</f>
        <v/>
      </c>
      <c r="U96" s="72" t="str">
        <f>IF($A96&lt;&gt;"",IF(IFERROR(VLOOKUP($A96,'5. Company (current_at exit)'!$1:$1048576,8,FALSE),"")="","Mandatory: Tab 5",IFERROR(VLOOKUP($A96,'5. Company (current_at exit)'!$1:$1048576,8,FALSE),"")), "")</f>
        <v/>
      </c>
      <c r="V96" s="16" t="str">
        <f>IF($A96&lt;&gt;"",IF(IFERROR(VLOOKUP($A96,'5. Company (current_at exit)'!$1:$1048576,9,FALSE),"")="","",IFERROR(VLOOKUP($A96,'5. Company (current_at exit)'!$1:$1048576,9,FALSE),"")), "")</f>
        <v/>
      </c>
      <c r="W96" s="16" t="str">
        <f>IF($A96&lt;&gt;"",IF(IFERROR(VLOOKUP($A96,'5. Company (current_at exit)'!$1:$1048576,10,FALSE),"")="","Mandatory: Tab 5",IFERROR(VLOOKUP($A96,'5. Company (current_at exit)'!$1:$1048576,10,FALSE),"")), "")</f>
        <v/>
      </c>
      <c r="X96" s="73" t="str">
        <f>IF($A96&lt;&gt;"",IF(IFERROR(VLOOKUP($A96,'5. Company (current_at exit)'!$1:$1048576,11,FALSE),"")="","Mandatory: Tab 5",IFERROR(VLOOKUP($A96,'5. Company (current_at exit)'!$1:$1048576,11,FALSE),"")), "")</f>
        <v/>
      </c>
      <c r="Y96" s="73" t="str">
        <f>IF($A96&lt;&gt;"",IF(IFERROR(VLOOKUP($A96,'5. Company (current_at exit)'!$1:$1048576,12,FALSE),"")="","",IFERROR(VLOOKUP($A96,'5. Company (current_at exit)'!$1:$1048576,12,FALSE),"")), "")</f>
        <v/>
      </c>
      <c r="Z96" s="73" t="str">
        <f>IF($A96&lt;&gt;"",IF(IFERROR(VLOOKUP($A96,'5. Company (current_at exit)'!$1:$1048576,13,FALSE),"")="","",IFERROR(VLOOKUP($A96,'5. Company (current_at exit)'!$1:$1048576,13,FALSE),"")), "")</f>
        <v/>
      </c>
      <c r="AA96" s="16" t="str">
        <f>IF($A96&lt;&gt;"",IF(IFERROR(VLOOKUP($A96,'5. Company (current_at exit)'!$1:$1048576,14,FALSE),"")="","Mandatory: Tab 5",IFERROR(VLOOKUP($A96,'5. Company (current_at exit)'!$1:$1048576,14,FALSE),"")), "")</f>
        <v/>
      </c>
      <c r="AB96" s="16" t="str">
        <f>IF($A96&lt;&gt;"",IF(IFERROR(VLOOKUP($A96,'5. Company (current_at exit)'!$1:$1048576,15,FALSE),"")="","Mandatory: Tab 5",IFERROR(VLOOKUP($A96,'5. Company (current_at exit)'!$1:$1048576,15,FALSE),"")), "")</f>
        <v/>
      </c>
      <c r="AC96" s="76" t="str">
        <f>IF($A96&lt;&gt;"",IF(IFERROR(VLOOKUP($A96,'5. Company (current_at exit)'!$1:$1048576,16,FALSE),"")="","",IFERROR(VLOOKUP($A96,'5. Company (current_at exit)'!$1:$1048576,16,FALSE),"")), "")</f>
        <v/>
      </c>
      <c r="AD96" s="16" t="str">
        <f>IF($A96&lt;&gt;"",IF(IFERROR(VLOOKUP($A96,'5. Company (current_at exit)'!$1:$1048576,17,FALSE),"")="","",IFERROR(VLOOKUP($A96,'5. Company (current_at exit)'!$1:$1048576,17,FALSE),"")), "")</f>
        <v/>
      </c>
      <c r="AE96" s="401" t="str">
        <f>IF($A96&lt;&gt;"",IF(IFERROR(VLOOKUP($A96,'5. Company (current_at exit)'!$1:$1048576,18,FALSE),"")="","",IFERROR(VLOOKUP($A96,'5. Company (current_at exit)'!$1:$1048576,18,FALSE),"")), "")</f>
        <v/>
      </c>
      <c r="AF96" s="16" t="str">
        <f>IF($A96&lt;&gt;"",IF(IFERROR(VLOOKUP($A96,'5. Company (current_at exit)'!$1:$1048576,19,FALSE),"")="","Mandatory: Tab 5",IFERROR(VLOOKUP($A96,'5. Company (current_at exit)'!$1:$1048576,19,FALSE),"")), "")</f>
        <v/>
      </c>
      <c r="AG96" s="159" t="str">
        <f>IF($AF96="Yes",IF($A96&lt;&gt;"",IF(IFERROR(VLOOKUP($A96,'5. Company (current_at exit)'!$1:$1048576,20,FALSE),"")="","Mandatory: Tab 5",IFERROR(VLOOKUP($A96,'5. Company (current_at exit)'!$1:$1048576,20,FALSE),"")), ""),IF($A96&lt;&gt;"",IF(IFERROR(VLOOKUP($A96,'5. Company (current_at exit)'!$1:$1048576,20,FALSE),"")="","",IFERROR(VLOOKUP($A96,'5. Company (current_at exit)'!$1:$1048576,20,FALSE),"")), ""))</f>
        <v/>
      </c>
      <c r="AH96" s="159" t="str">
        <f>IF($AF96="Yes",IF($A96&lt;&gt;"",IF(IFERROR(VLOOKUP($A96,'5. Company (current_at exit)'!$1:$1048576,21,FALSE),"")="","Mandatory: Tab 5",IFERROR(VLOOKUP($A96,'5. Company (current_at exit)'!$1:$1048576,21,FALSE),"")), ""),IF($A96&lt;&gt;"",IF(IFERROR(VLOOKUP($A96,'5. Company (current_at exit)'!$1:$1048576,21,FALSE),"")="","",IFERROR(VLOOKUP($A96,'5. Company (current_at exit)'!$1:$1048576,21,FALSE),"")), ""))</f>
        <v/>
      </c>
      <c r="AI96" s="69" t="str">
        <f>IF($AF96="Yes",IF($A96&lt;&gt;"",IF(IFERROR(VLOOKUP($A96,'5. Company (current_at exit)'!$1:$1048576,22,FALSE),"")="","Mandatory: Tab 5",IFERROR(VLOOKUP($A96,'5. Company (current_at exit)'!$1:$1048576,22,FALSE),"")), ""),IF($A96&lt;&gt;"",IF(IFERROR(VLOOKUP($A96,'5. Company (current_at exit)'!$1:$1048576,22,FALSE),"")="","",IFERROR(VLOOKUP($A96,'5. Company (current_at exit)'!$1:$1048576,22,FALSE),"")), ""))</f>
        <v/>
      </c>
      <c r="AJ96" s="69" t="str">
        <f>IF($AF96="Yes",IF($A96&lt;&gt;"",IF(IFERROR(VLOOKUP($A96,'5. Company (current_at exit)'!$1:$1048576,23,FALSE),"")="","Mandatory: Tab 5",IFERROR(VLOOKUP($A96,'5. Company (current_at exit)'!$1:$1048576,23,FALSE),"")), ""),IF($A96&lt;&gt;"",IF(IFERROR(VLOOKUP($A96,'5. Company (current_at exit)'!$1:$1048576,23,FALSE),"")="","",IFERROR(VLOOKUP($A96,'5. Company (current_at exit)'!$1:$1048576,23,FALSE),"")), ""))</f>
        <v/>
      </c>
      <c r="AK96" s="159" t="str">
        <f>IF($AF96="Yes",IF($A96&lt;&gt;"",IF(IFERROR(VLOOKUP($A96,'5. Company (current_at exit)'!$1:$1048576,24,FALSE),"")="","",IFERROR(VLOOKUP($A96,'5. Company (current_at exit)'!$1:$1048576,24,FALSE),"")), ""),IF($A96&lt;&gt;"",IF(IFERROR(VLOOKUP($A96,'5. Company (current_at exit)'!$1:$1048576,24,FALSE),"")="","",IFERROR(VLOOKUP($A96,'5. Company (current_at exit)'!$1:$1048576,24,FALSE),"")), ""))</f>
        <v/>
      </c>
      <c r="AL96" s="403" t="str">
        <f>IF($A96&lt;&gt;"",IF(IFERROR(VLOOKUP($A96,'5. Company (current_at exit)'!$1:$1048576,25,FALSE),"")="","",IFERROR(VLOOKUP($A96,'5. Company (current_at exit)'!$1:$1048576,25,FALSE),"")), "")</f>
        <v/>
      </c>
      <c r="AM96" s="17" t="str">
        <f>IF($A96&lt;&gt;"",IF(IFERROR(VLOOKUP($A96,'5. Company (current_at exit)'!$1:$1048576,26,FALSE),"")="","Mandatory: Tab 5",IFERROR(VLOOKUP($A96,'5. Company (current_at exit)'!$1:$1048576,26,FALSE),"")), "")</f>
        <v/>
      </c>
      <c r="AN96" s="17" t="str">
        <f>IF($A96&lt;&gt;"",IF(IFERROR(VLOOKUP($A96,'5. Company (current_at exit)'!$1:$1048576,27,FALSE),"")="","Mandatory: Tab 5",IFERROR(VLOOKUP($A96,'5. Company (current_at exit)'!$1:$1048576,27,FALSE),"")), "")</f>
        <v/>
      </c>
      <c r="AO96" s="17" t="str">
        <f>IF($A96&lt;&gt;"",IF(IFERROR(VLOOKUP($A96,'5. Company (current_at exit)'!$1:$1048576,28,FALSE),"")="","Mandatory: Tab 5",IFERROR(VLOOKUP($A96,'5. Company (current_at exit)'!$1:$1048576,28,FALSE),"")), "")</f>
        <v/>
      </c>
      <c r="AP96" s="17" t="str">
        <f>IF($A96&lt;&gt;"",IF(IFERROR(VLOOKUP($A96,'5. Company (current_at exit)'!$1:$1048576,29,FALSE),"")="","Mandatory: Tab 5",IFERROR(VLOOKUP($A96,'5. Company (current_at exit)'!$1:$1048576,29,FALSE),"")), "")</f>
        <v/>
      </c>
      <c r="AQ96" s="17" t="str">
        <f>IF($A96&lt;&gt;"",IF(IFERROR(VLOOKUP($A96,'5. Company (current_at exit)'!$1:$1048576,30,FALSE),"")="","Mandatory: Tab 5",IFERROR(VLOOKUP($A96,'5. Company (current_at exit)'!$1:$1048576,30,FALSE),"")), "")</f>
        <v/>
      </c>
      <c r="AR96" s="17" t="str">
        <f>IF($A96&lt;&gt;"",IF(IFERROR(VLOOKUP($A96,'5. Company (current_at exit)'!$1:$1048576,31,FALSE),"")="","Mandatory: Tab 5",IFERROR(VLOOKUP($A96,'5. Company (current_at exit)'!$1:$1048576,31,FALSE),"")), "")</f>
        <v/>
      </c>
      <c r="AS96" s="17" t="str">
        <f>IF($A96&lt;&gt;"",IF(IFERROR(VLOOKUP($A96,'5. Company (current_at exit)'!$1:$1048576,32,FALSE),"")="","Mandatory: Tab 5",IFERROR(VLOOKUP($A96,'5. Company (current_at exit)'!$1:$1048576,32,FALSE),"")), "")</f>
        <v/>
      </c>
      <c r="AT96" s="17" t="str">
        <f>IF($A96&lt;&gt;"",IF(IFERROR(VLOOKUP($A96,'5. Company (current_at exit)'!$1:$1048576,33,FALSE),"")="","Mandatory: Tab 5",IFERROR(VLOOKUP($A96,'5. Company (current_at exit)'!$1:$1048576,33,FALSE),"")), "")</f>
        <v/>
      </c>
      <c r="AU96" s="17" t="str">
        <f>IF($A96&lt;&gt;"",IF(IFERROR(VLOOKUP($A96,'5. Company (current_at exit)'!$1:$1048576,34,FALSE),"")="","",IFERROR(VLOOKUP($A96,'5. Company (current_at exit)'!$1:$1048576,34,FALSE),"")), "")</f>
        <v/>
      </c>
      <c r="AV96" s="241" t="str">
        <f>IF($A96&lt;&gt;"",IF(IFERROR(VLOOKUP($A96,'5. Company (current_at exit)'!$1:$1048576,35,FALSE),"")="","",IFERROR(VLOOKUP($A96,'5. Company (current_at exit)'!$1:$1048576,35,FALSE),"")), "")</f>
        <v/>
      </c>
      <c r="AW96" s="17" t="str">
        <f>IF($D96="Fully Exited",IF($A96&lt;&gt;"",IF(IFERROR(VLOOKUP($A96,'5. Company (current_at exit)'!$1:$1048576,36,FALSE),"")="","",IFERROR(VLOOKUP($A96,'5. Company (current_at exit)'!$1:$1048576,36,FALSE),"")), ""),IF($A96&lt;&gt;"",IF(IFERROR(VLOOKUP($A96,'5. Company (current_at exit)'!$1:$1048576,36,FALSE),"")="","",IFERROR(VLOOKUP($A96,'5. Company (current_at exit)'!$1:$1048576,36,FALSE),"")), ""))</f>
        <v/>
      </c>
      <c r="AX96" s="239" t="str">
        <f>IF($A96&lt;&gt;"",IF(IFERROR(VLOOKUP($A96,'5. Company (current_at exit)'!$1:$1048576,37,FALSE),"")="","",IFERROR(VLOOKUP($A96,'5. Company (current_at exit)'!$1:$1048576,37,FALSE),"")), "")</f>
        <v/>
      </c>
      <c r="AY96" s="204" t="str">
        <f>IF($A96&lt;&gt;"",IF(IFERROR(VLOOKUP($A96,'5. Company (current_at exit)'!$1:$1048576,38,FALSE),"")="","",IFERROR(VLOOKUP($A96,'5. Company (current_at exit)'!$1:$1048576,38,FALSE),"")), "")</f>
        <v/>
      </c>
      <c r="AZ96" s="244" t="str">
        <f>IF($A96&lt;&gt;"",IF(IFERROR(VLOOKUP($A96,'5. Company (current_at exit)'!$1:$1048576,39,FALSE),"")="","",IFERROR(VLOOKUP($A96,'5. Company (current_at exit)'!$1:$1048576,39,FALSE),"")), "")</f>
        <v/>
      </c>
      <c r="BA96" s="244" t="str">
        <f>IF($A96&lt;&gt;"",IF(IFERROR(VLOOKUP($A96,'5. Company (current_at exit)'!$1:$1048576,40,FALSE),"")="","",IFERROR(VLOOKUP($A96,'5. Company (current_at exit)'!$1:$1048576,40,FALSE),"")), "")</f>
        <v/>
      </c>
      <c r="BB96" s="244" t="str">
        <f>IF($A96&lt;&gt;"",IF(IFERROR(VLOOKUP($A96,'5. Company (current_at exit)'!$1:$1048576,41,FALSE),"")="","",IFERROR(VLOOKUP($A96,'5. Company (current_at exit)'!$1:$1048576,41,FALSE),"")), "")</f>
        <v/>
      </c>
      <c r="BC96" s="76" t="str">
        <f>IF($A96&lt;&gt;"",IF(IFERROR(VLOOKUP($A96,'5. Company (current_at exit)'!$1:$1048576,42,FALSE),"")="","",IFERROR(VLOOKUP($A96,'5. Company (current_at exit)'!$1:$1048576,42,FALSE),"")), "")</f>
        <v/>
      </c>
      <c r="BD96" s="76" t="str">
        <f>IF($A96&lt;&gt;"",IF(IFERROR(VLOOKUP($A96,'5. Company (current_at exit)'!$1:$1048576,43,FALSE),"")="","",IFERROR(VLOOKUP($A96,'5. Company (current_at exit)'!$1:$1048576,43,FALSE),"")), "")</f>
        <v/>
      </c>
      <c r="BE96" s="239" t="str">
        <f>IF($A96&lt;&gt;"",IF(IFERROR(VLOOKUP($A96,'5. Company (current_at exit)'!$1:$1048576,44,FALSE),"")="","",IFERROR(VLOOKUP($A96,'5. Company (current_at exit)'!$1:$1048576,44,FALSE),"")), "")</f>
        <v/>
      </c>
      <c r="BF96" s="239" t="str">
        <f>IF($A96&lt;&gt;"",IF(IFERROR(VLOOKUP($A96,'5. Company (current_at exit)'!$1:$1048576,45,FALSE),"")="","",IFERROR(VLOOKUP($A96,'5. Company (current_at exit)'!$1:$1048576,45,FALSE),"")), "")</f>
        <v/>
      </c>
      <c r="BG96" s="239" t="str">
        <f>IF($A96&lt;&gt;"",IF(IFERROR(VLOOKUP($A96,'5. Company (current_at exit)'!$1:$1048576,46,FALSE),"")="","",IFERROR(VLOOKUP($A96,'5. Company (current_at exit)'!$1:$1048576,46,FALSE),"")), "")</f>
        <v/>
      </c>
      <c r="BH96" s="239" t="str">
        <f>IF($A96&lt;&gt;"",IF(IFERROR(VLOOKUP($A96,'5. Company (current_at exit)'!$1:$1048576,47,FALSE),"")="","",IFERROR(VLOOKUP($A96,'5. Company (current_at exit)'!$1:$1048576,47,FALSE),"")), "")</f>
        <v/>
      </c>
      <c r="BI96" s="239" t="str">
        <f>IF($A96&lt;&gt;"",IF(IFERROR(VLOOKUP($A96,'5. Company (current_at exit)'!$1:$1048576,48,FALSE),"")="","",IFERROR(VLOOKUP($A96,'5. Company (current_at exit)'!$1:$1048576,48,FALSE),"")), "")</f>
        <v/>
      </c>
      <c r="BJ96" s="360" t="str">
        <f>IF($A96&lt;&gt;"",IF(IFERROR(VLOOKUP($A96,'5. Company (current_at exit)'!$1:$1048576,49,FALSE),"")="","",IFERROR(VLOOKUP($A96,'5. Company (current_at exit)'!$1:$1048576,49,FALSE),"")), "")</f>
        <v/>
      </c>
      <c r="BK96" s="76" t="str">
        <f>IF($A96&lt;&gt;"",IF(IFERROR(VLOOKUP($A96,'5. Company (current_at exit)'!$1:$1048576,50,FALSE),"")="","Mandatory: Tab 5",IFERROR(VLOOKUP($A96,'5. Company (current_at exit)'!$1:$1048576,50,FALSE),"")), "")</f>
        <v/>
      </c>
      <c r="BL96" s="483" t="str">
        <f>IF($A96&lt;&gt;"",IF(IFERROR(VLOOKUP($A96,'5. Company (current_at exit)'!$1:$1048576,51,FALSE),"")="","Mandatory: Tab 5",IFERROR(VLOOKUP($A96,'5. Company (current_at exit)'!$1:$1048576,51,FALSE),"")), "")</f>
        <v/>
      </c>
      <c r="BM96" s="483" t="str">
        <f>IF($A96&lt;&gt;"",IF(IFERROR(VLOOKUP($A96,'5. Company (current_at exit)'!$1:$1048576,52,FALSE),"")="","Mandatory: Tab 5",IFERROR(VLOOKUP($A96,'5. Company (current_at exit)'!$1:$1048576,52,FALSE),"")), "")</f>
        <v/>
      </c>
      <c r="BN96" s="483" t="str">
        <f>IF($A96&lt;&gt;"",IF(IFERROR(VLOOKUP($A96,'5. Company (current_at exit)'!$1:$1048576,53,FALSE),"")="","Mandatory: Tab 5",IFERROR(VLOOKUP($A96,'5. Company (current_at exit)'!$1:$1048576,53,FALSE),"")), "")</f>
        <v/>
      </c>
      <c r="BO96" s="360" t="str">
        <f>IF($A96&lt;&gt;"",IF(IFERROR(VLOOKUP($A96,'5. Company (current_at exit)'!$1:$1048576,54,FALSE),"")="","",IFERROR(VLOOKUP($A96,'5. Company (current_at exit)'!$1:$1048576,54,FALSE),"")), "")</f>
        <v/>
      </c>
      <c r="BP96" s="17" t="str">
        <f>IF($A96&lt;&gt;"",IF(IFERROR(VLOOKUP($A96, '4. Company (at entry)'!$1:$1048576,3,FALSE),"")="","Mandatory: Tab 4",IFERROR(VLOOKUP($A96, '4. Company (at entry)'!$1:$1048576,3,FALSE),"")), "")</f>
        <v/>
      </c>
      <c r="BQ96" s="17" t="str">
        <f>IF($A96&lt;&gt;"",IF(IFERROR(VLOOKUP($A96, '4. Company (at entry)'!$1:$1048576,4,FALSE),"")="","Mandatory: Tab 4",IFERROR(VLOOKUP($A96, '4. Company (at entry)'!$1:$1048576,4,FALSE),"")), "")</f>
        <v/>
      </c>
      <c r="BR96" s="17" t="str">
        <f>IF($A96&lt;&gt;"",IF(IFERROR(VLOOKUP($A96, '4. Company (at entry)'!$1:$1048576,5,FALSE),"")="","Mandatory: Tab 4",IFERROR(VLOOKUP($A96, '4. Company (at entry)'!$1:$1048576,5,FALSE),"")), "")</f>
        <v/>
      </c>
      <c r="BS96" s="17" t="str">
        <f>IF($A96&lt;&gt;"",IF(IFERROR(VLOOKUP($A96, '4. Company (at entry)'!$1:$1048576,6,FALSE),"")="","Mandatory: Tab 4",IFERROR(VLOOKUP($A96, '4. Company (at entry)'!$1:$1048576,6,FALSE),"")), "")</f>
        <v/>
      </c>
      <c r="BT96" s="17" t="str">
        <f>IF($A96&lt;&gt;"",IF(IFERROR(VLOOKUP($A96, '4. Company (at entry)'!$1:$1048576,7,FALSE),"")="","Mandatory: Tab 4",IFERROR(VLOOKUP($A96, '4. Company (at entry)'!$1:$1048576,7,FALSE),"")), "")</f>
        <v/>
      </c>
      <c r="BU96" s="17" t="str">
        <f>IF($A96&lt;&gt;"",IF(IFERROR(VLOOKUP($A96, '4. Company (at entry)'!$1:$1048576,8,FALSE),"")="","Mandatory: Tab 4",IFERROR(VLOOKUP($A96, '4. Company (at entry)'!$1:$1048576,8,FALSE),"")), "")</f>
        <v/>
      </c>
      <c r="BV96" s="17" t="str">
        <f>IF($A96&lt;&gt;"",IF(IFERROR(VLOOKUP($A96, '4. Company (at entry)'!$1:$1048576,9,FALSE),"")="","Mandatory: Tab 4",IFERROR(VLOOKUP($A96, '4. Company (at entry)'!$1:$1048576,9,FALSE),"")), "")</f>
        <v/>
      </c>
      <c r="BW96" s="17" t="str">
        <f>IF($A96&lt;&gt;"",IF(IFERROR(VLOOKUP($A96, '4. Company (at entry)'!$1:$1048576,10,FALSE),"")="","",IFERROR(VLOOKUP($A96, '4. Company (at entry)'!$1:$1048576,10,FALSE),"")), "")</f>
        <v/>
      </c>
      <c r="BX96" s="208" t="str">
        <f>IF($A96&lt;&gt;"",IF(IFERROR(VLOOKUP($A96, '4. Company (at entry)'!$1:$1048576,11,FALSE),"")="","",IFERROR(VLOOKUP($A96, '4. Company (at entry)'!$1:$1048576,11,FALSE),"")), "")</f>
        <v/>
      </c>
      <c r="BY96" s="17" t="str">
        <f>IF($A96&lt;&gt;"",IF(IFERROR(VLOOKUP($A96, '4. Company (at entry)'!$1:$1048576,12,FALSE),"")="","",IFERROR(VLOOKUP($A96, '4. Company (at entry)'!$1:$1048576,12,FALSE),"")), "")</f>
        <v/>
      </c>
      <c r="BZ96" s="360" t="str">
        <f>IF($A96&lt;&gt;"",IF(IFERROR(VLOOKUP($A96, '4. Company (at entry)'!$1:$1048576,13,FALSE),"")="","",IFERROR(VLOOKUP($A96, '4. Company (at entry)'!$1:$1048576,13,FALSE),"")), "")</f>
        <v/>
      </c>
      <c r="CA96" s="17" t="str">
        <f>IF($A96&lt;&gt;"",IF(IFERROR('7. Position (current_at exit)'!F96,"")="", "Mandatory: Tab 7",IFERROR('7. Position (current_at exit)'!F96,"")),"")</f>
        <v/>
      </c>
      <c r="CB96" s="17" t="str">
        <f>IF($D96&lt;&gt;"Pending, Subsequently Closed",IF($A96&lt;&gt;"",IF(IFERROR('7. Position (current_at exit)'!G96,"")="", "Mandatory: Tab 7",IFERROR('7. Position (current_at exit)'!G96,"")),""), IF($A96&lt;&gt;"",IF(IFERROR('7. Position (current_at exit)'!G96,"")="", "",IFERROR('7. Position (current_at exit)'!G96,"")),""))</f>
        <v/>
      </c>
      <c r="CC96" s="17" t="str">
        <f>IF($D96&lt;&gt;"Pending, Subsequently Closed",IF($A96&lt;&gt;"",IF(IFERROR('7. Position (current_at exit)'!H96,"")="", "Mandatory: Tab 7",IFERROR('7. Position (current_at exit)'!H96,"")),""), IF($A96&lt;&gt;"",IF(IFERROR('7. Position (current_at exit)'!H96,"")="", "",IFERROR('7. Position (current_at exit)'!H96,"")),""))</f>
        <v/>
      </c>
      <c r="CD96" s="17" t="str">
        <f>IF($D96&lt;&gt;"Pending, Subsequently Closed",IF($A96&lt;&gt;"",IF(IFERROR('7. Position (current_at exit)'!I96,"")="", "Mandatory: Tab 7",IFERROR('7. Position (current_at exit)'!I96,"")),""), IF($A96&lt;&gt;"",IF(IFERROR('7. Position (current_at exit)'!I96,"")="", "",IFERROR('7. Position (current_at exit)'!I96,"")),""))</f>
        <v/>
      </c>
      <c r="CE96" s="17" t="str">
        <f>IF($D96&lt;&gt;"Pending, Subsequently Closed",IF($A96&lt;&gt;"",IF(IFERROR('7. Position (current_at exit)'!J96,"")="", "Mandatory: Tab 7",IFERROR('7. Position (current_at exit)'!J96,"")),""), IF($A96&lt;&gt;"",IF(IFERROR('7. Position (current_at exit)'!J96,"")="", "",IFERROR('7. Position (current_at exit)'!J96,"")),""))</f>
        <v/>
      </c>
      <c r="CF96" s="208" t="str">
        <f>IF($D96&lt;&gt;"Pending, Subsequently Closed",IF($A96&lt;&gt;"",IF(IFERROR('7. Position (current_at exit)'!K96,"")="", "Mandatory: Tab 7",IFERROR('7. Position (current_at exit)'!K96,"")),""), IF($A96&lt;&gt;"",IF(IFERROR('7. Position (current_at exit)'!K96,"")="", "",IFERROR('7. Position (current_at exit)'!K96,"")),""))</f>
        <v/>
      </c>
      <c r="CG96" s="186" t="str">
        <f>IF($D96&lt;&gt;"Pending, Subsequently Closed",IF($A96&lt;&gt;"",IF(IFERROR('7. Position (current_at exit)'!L96,"")="", "Mandatory: Tab 7",IFERROR('7. Position (current_at exit)'!L96,"")),""), IF($A96&lt;&gt;"",IF(IFERROR('7. Position (current_at exit)'!L96,"")="", "",IFERROR('7. Position (current_at exit)'!L96,"")),""))</f>
        <v/>
      </c>
      <c r="CH96" s="186" t="str">
        <f>IF($D96&lt;&gt;"Pending, Subsequently Closed",IF($A96&lt;&gt;"",IF(IFERROR('7. Position (current_at exit)'!M96,"")="", "Mandatory: Tab 7",IFERROR('7. Position (current_at exit)'!M96,"")),""), IF($A96&lt;&gt;"",IF(IFERROR('7. Position (current_at exit)'!M96,"")="", "",IFERROR('7. Position (current_at exit)'!M96,"")),""))</f>
        <v/>
      </c>
      <c r="CI96" s="186" t="str">
        <f>IF($D96&lt;&gt;"Pending, Subsequently Closed",IF($A96&lt;&gt;"",IF(IFERROR('7. Position (current_at exit)'!N96,"")="", "Mandatory: Tab 7",IFERROR('7. Position (current_at exit)'!N96,"")),""), IF($A96&lt;&gt;"",IF(IFERROR('7. Position (current_at exit)'!N96,"")="", "",IFERROR('7. Position (current_at exit)'!N96,"")),""))</f>
        <v/>
      </c>
      <c r="CJ96" s="408" t="str">
        <f>IF($D96&lt;&gt;"Pending, Subsequently Closed",IF($A96&lt;&gt;"",IF(IFERROR('7. Position (current_at exit)'!O96,"")="", "Mandatory: Tab 7",IFERROR('7. Position (current_at exit)'!O96,"")),""), IF($A96&lt;&gt;"",IF(IFERROR('7. Position (current_at exit)'!O96,"")="", "",IFERROR('7. Position (current_at exit)'!O96,"")),""))</f>
        <v/>
      </c>
      <c r="CK96" s="408" t="str">
        <f>IF($D96&lt;&gt;"Pending, Subsequently Closed",IF($A96&lt;&gt;"",IF(IFERROR('7. Position (current_at exit)'!P96,"")="", "Mandatory: Tab 7",IFERROR('7. Position (current_at exit)'!P96,"")),""), IF($A96&lt;&gt;"",IF(IFERROR('7. Position (current_at exit)'!P96,"")="", "",IFERROR('7. Position (current_at exit)'!P96,"")),""))</f>
        <v/>
      </c>
      <c r="CL96" s="360" t="str">
        <f>IF($A96&lt;&gt;"",IF(IFERROR('7. Position (current_at exit)'!Q96,"")="", "",IFERROR('7. Position (current_at exit)'!Q96,"")),"")</f>
        <v/>
      </c>
      <c r="CM96" s="18" t="str">
        <f>IF($F96&lt;&gt;"Debt",IF($A96&lt;&gt;"",IF(IFERROR('7. Position (current_at exit)'!R96,"")="", "Mandatory: Tab 7",IFERROR('7. Position (current_at exit)'!R96,"")),""), IF($A96&lt;&gt;"",IF(IFERROR('7. Position (current_at exit)'!R96,"")="", "",IFERROR('7. Position (current_at exit)'!R96,"")),""))</f>
        <v/>
      </c>
      <c r="CN96" s="18" t="str">
        <f>IF($F96&lt;&gt;"Debt",IF($A96&lt;&gt;"",IF(IFERROR('7. Position (current_at exit)'!S96,"")="", "Mandatory: Tab 7",IFERROR('7. Position (current_at exit)'!S96,"")),""), IF($A96&lt;&gt;"",IF(IFERROR('7. Position (current_at exit)'!S96,"")="", "",IFERROR('7. Position (current_at exit)'!S96,"")),""))</f>
        <v/>
      </c>
      <c r="CO96" s="17" t="str">
        <f>IF($F96&lt;&gt;"Debt",IF($A96&lt;&gt;"",IF(IFERROR('7. Position (current_at exit)'!T96,"")="", "Mandatory: Tab 7",IFERROR('7. Position (current_at exit)'!T96,"")),""), IF($A96&lt;&gt;"",IF(IFERROR('7. Position (current_at exit)'!T96,"")="", "",IFERROR('7. Position (current_at exit)'!T96,"")),""))</f>
        <v/>
      </c>
      <c r="CP96" s="17" t="str">
        <f>IF($A96&lt;&gt;"",IF(IFERROR('7. Position (current_at exit)'!U96,"")="", "Mandatory: Tab 7",IFERROR('7. Position (current_at exit)'!U96,"")),"")</f>
        <v/>
      </c>
      <c r="CQ96" s="17" t="str">
        <f>IF($F96&lt;&gt;"Debt",IF($A96&lt;&gt;"",IF(IFERROR('7. Position (current_at exit)'!V96,"")="", "Mandatory: Tab 7",IFERROR('7. Position (current_at exit)'!V96,"")),""), IF($A96&lt;&gt;"",IF(IFERROR('7. Position (current_at exit)'!V96,"")="", "",IFERROR('7. Position (current_at exit)'!V96,"")),""))</f>
        <v/>
      </c>
      <c r="CR96" s="16" t="str">
        <f>IF($F96&lt;&gt;"Debt",IF($A96&lt;&gt;"",IF(IFERROR('7. Position (current_at exit)'!W96,"")="", "",IFERROR('7. Position (current_at exit)'!W96,"")),""), IF($A96&lt;&gt;"",IF(IFERROR('7. Position (current_at exit)'!W96,"")="", "",IFERROR('7. Position (current_at exit)'!W96,"")),""))</f>
        <v/>
      </c>
      <c r="CS96" s="80" t="str">
        <f>IF($A96&lt;&gt;"",IF(IFERROR('7. Position (current_at exit)'!X96,"")="", "",IFERROR('7. Position (current_at exit)'!X96,"")),"")</f>
        <v/>
      </c>
      <c r="CT96" s="360" t="str">
        <f>IF($A96&lt;&gt;"",IF(IFERROR('7. Position (current_at exit)'!Y96,"")="", "",IFERROR('7. Position (current_at exit)'!Y96,"")),"")</f>
        <v/>
      </c>
      <c r="CU96" s="159" t="str">
        <f>IF(OR($D96="Fully Exited, No Escrow", $D96="Fully Exited, Escrow Pending", $D96="Fully Exited, Subsequently Closed"), IF($A96&lt;&gt;"",IF(IFERROR('7. Position (current_at exit)'!Z96,"")="", "Mandatory: Tab 7",IFERROR('7. Position (current_at exit)'!Z96,"")),""), IF($A96&lt;&gt;"",IF(IFERROR('7. Position (current_at exit)'!Z96,"")="", "",IFERROR('7. Position (current_at exit)'!Z96,"")),""))</f>
        <v/>
      </c>
      <c r="CV96" s="159" t="str">
        <f>IF(OR($D96="Fully Exited, No Escrow", $D96="Fully Exited, Escrow Pending", $D96="Fully Exited, Subsequently Closed"), IF($A96&lt;&gt;"",IF(IFERROR('7. Position (current_at exit)'!AA96,"")="", "Mandatory: Tab 7",IFERROR('7. Position (current_at exit)'!AA96,"")),""), IF($A96&lt;&gt;"",IF(IFERROR('7. Position (current_at exit)'!AA96,"")="", "",IFERROR('7. Position (current_at exit)'!AA96,"")),""))</f>
        <v/>
      </c>
      <c r="CW96" s="16" t="str">
        <f>IF($D96="Fully Exited",IF($A96&lt;&gt;"",IF(IFERROR('7. Position (current_at exit)'!AB96,"")="", "",IFERROR('7. Position (current_at exit)'!AB96,"")),""), IF($A96&lt;&gt;"",IF(IFERROR('7. Position (current_at exit)'!AB96,"")="", "",IFERROR('7. Position (current_at exit)'!AB96,"")),""))</f>
        <v/>
      </c>
      <c r="CX96" s="360" t="str">
        <f>IF($A96&lt;&gt;"",IF(IFERROR('7. Position (current_at exit)'!AC96,"")="", "",IFERROR('7. Position (current_at exit)'!AC96,"")),"")</f>
        <v/>
      </c>
      <c r="CY96" s="16" t="str">
        <f>IF($D96&lt;&gt;"Pending, Subsequently Closed",IF($A96&lt;&gt;"",IF(IFERROR('7. Position (current_at exit)'!AD96,"")="", "Mandatory: Tab 7",IFERROR('7. Position (current_at exit)'!AD96,"")),""), IF($A96&lt;&gt;"",IF(IFERROR('7. Position (current_at exit)'!AD96,"")="", "",IFERROR('7. Position (current_at exit)'!AD96,"")),""))</f>
        <v/>
      </c>
      <c r="CZ96" s="187" t="str">
        <f>IF($A96&lt;&gt;"",IF(IFERROR('7. Position (current_at exit)'!AE96,"")="", "",IFERROR('7. Position (current_at exit)'!AE96,"")),"")</f>
        <v/>
      </c>
      <c r="DA96" s="76" t="str">
        <f>IF($A96&lt;&gt;"",IF(IFERROR('7. Position (current_at exit)'!AF96,"")="", "",IFERROR('7. Position (current_at exit)'!AF96,"")),"")</f>
        <v/>
      </c>
      <c r="DB96" s="239" t="str">
        <f>IF($A96&lt;&gt;"",IF(IFERROR('7. Position (current_at exit)'!AG96,"")="", "",IFERROR('7. Position (current_at exit)'!AG96,"")),"")</f>
        <v/>
      </c>
      <c r="DC96" s="165" t="str">
        <f>IF($A96&lt;&gt;"",IF(IFERROR('7. Position (current_at exit)'!AH96,"")="", "",IFERROR('7. Position (current_at exit)'!AH96,"")),"")</f>
        <v/>
      </c>
      <c r="DD96" s="165" t="str">
        <f>IF($A96&lt;&gt;"",IF(IFERROR('7. Position (current_at exit)'!AI96,"")="", "",IFERROR('7. Position (current_at exit)'!AI96,"")),"")</f>
        <v/>
      </c>
      <c r="DE96" s="360" t="str">
        <f>IF($A96&lt;&gt;"",IF(IFERROR('7. Position (current_at exit)'!AJ96,"")="", "",IFERROR('7. Position (current_at exit)'!AJ96,"")),"")</f>
        <v/>
      </c>
      <c r="DF96" s="16" t="str">
        <f>IF($A96&lt;&gt;"",IF(IFERROR('7. Position (current_at exit)'!AK96,"")="", "",IFERROR('7. Position (current_at exit)'!AK96,"")),"")</f>
        <v/>
      </c>
      <c r="DG96" s="187" t="str">
        <f>IF($A96&lt;&gt;"",IF(IFERROR('7. Position (current_at exit)'!AL96,"")="", "",IFERROR('7. Position (current_at exit)'!AL96,"")),"")</f>
        <v/>
      </c>
      <c r="DH96" s="76" t="str">
        <f>IF($A96&lt;&gt;"",IF(IFERROR('7. Position (current_at exit)'!AM96,"")="", "",IFERROR('7. Position (current_at exit)'!AM96,"")),"")</f>
        <v/>
      </c>
      <c r="DI96" s="239" t="str">
        <f>IF($A96&lt;&gt;"",IF(IFERROR('7. Position (current_at exit)'!AN96,"")="", "",IFERROR('7. Position (current_at exit)'!AN96,"")),"")</f>
        <v/>
      </c>
      <c r="DJ96" s="165" t="str">
        <f>IF($A96&lt;&gt;"",IF(IFERROR('7. Position (current_at exit)'!AO96,"")="", "",IFERROR('7. Position (current_at exit)'!AO96,"")),"")</f>
        <v/>
      </c>
      <c r="DK96" s="165" t="str">
        <f>IF($A96&lt;&gt;"",IF(IFERROR('7. Position (current_at exit)'!AP96,"")="", "",IFERROR('7. Position (current_at exit)'!AP96,"")),"")</f>
        <v/>
      </c>
      <c r="DL96" s="360" t="str">
        <f>IF($A96&lt;&gt;"",IF(IFERROR('7. Position (current_at exit)'!AQ96,"")="", "",IFERROR('7. Position (current_at exit)'!AQ96,"")),"")</f>
        <v/>
      </c>
      <c r="DM96" s="17" t="str">
        <f>IF(OR($F96="Equity - Publicly Traded", $F96="Equity - Private"), IF($A96&lt;&gt;"",IF(IFERROR('6. Position (at entry)'!N96,"")="", "Mandatory: Tab 6",IFERROR('6. Position (at entry)'!N96,"")),""), IF($A96&lt;&gt;"",IF(IFERROR('6. Position (at entry)'!N96,"")="", "",IFERROR('6. Position (at entry)'!N96,"")),""))</f>
        <v/>
      </c>
      <c r="DN96" s="17" t="str">
        <f>IF(OR($F96="Equity - Publicly Traded", $F96="Equity - Private"), IF($A96&lt;&gt;"",IF(IFERROR('6. Position (at entry)'!O96,"")="", "Mandatory: Tab 6",IFERROR('6. Position (at entry)'!O96,"")),""), IF($A96&lt;&gt;"",IF(IFERROR('6. Position (at entry)'!O96,"")="", "",IFERROR('6. Position (at entry)'!O96,"")),""))</f>
        <v/>
      </c>
      <c r="DO96" s="17" t="str">
        <f>IF(OR($F96="Equity - Publicly Traded", $F96="Equity - Private"), IF($A96&lt;&gt;"",IF(IFERROR('6. Position (at entry)'!P96,"")="", "Mandatory: Tab 6",IFERROR('6. Position (at entry)'!P96,"")),""), IF($A96&lt;&gt;"",IF(IFERROR('6. Position (at entry)'!P96,"")="", "",IFERROR('6. Position (at entry)'!P96,"")),""))</f>
        <v/>
      </c>
      <c r="DP96" s="17" t="str">
        <f>IF(OR($F96="Equity - Publicly Traded", $F96="Equity - Private"), IF($A96&lt;&gt;"",IF(IFERROR('6. Position (at entry)'!Q96,"")="", "Mandatory: Tab 6",IFERROR('6. Position (at entry)'!Q96,"")),""), IF($A96&lt;&gt;"",IF(IFERROR('6. Position (at entry)'!Q96,"")="", "",IFERROR('6. Position (at entry)'!Q96,"")),""))</f>
        <v/>
      </c>
      <c r="DQ96" s="18" t="str">
        <f>IF(OR($F96="Equity - Publicly Traded", $F96="Equity - Private"), IF($A96&lt;&gt;"",IF(IFERROR('6. Position (at entry)'!R96,"")="", "Mandatory: Tab 6",IFERROR('6. Position (at entry)'!R96,"")),""), IF($A96&lt;&gt;"",IF(IFERROR('6. Position (at entry)'!R96,"")="", "",IFERROR('6. Position (at entry)'!R96,"")),""))</f>
        <v/>
      </c>
      <c r="DR96" s="18" t="str">
        <f>IF(OR($F96="Equity - Publicly Traded", $F96="Equity - Private"), IF($A96&lt;&gt;"",IF(IFERROR('6. Position (at entry)'!S96,"")="", "Mandatory: Tab 6",IFERROR('6. Position (at entry)'!S96,"")),""), IF($A96&lt;&gt;"",IF(IFERROR('6. Position (at entry)'!S96,"")="", "",IFERROR('6. Position (at entry)'!S96,"")),""))</f>
        <v/>
      </c>
      <c r="DS96" s="17" t="str">
        <f>IF(OR($F96="Equity - Publicly Traded", $F96="Equity - Private"), IF($A96&lt;&gt;"",IF(IFERROR('6. Position (at entry)'!T96,"")="", "Mandatory: Tab 6",IFERROR('6. Position (at entry)'!T96,"")),""), IF($A96&lt;&gt;"",IF(IFERROR('6. Position (at entry)'!T96,"")="", "",IFERROR('6. Position (at entry)'!T96,"")),""))</f>
        <v/>
      </c>
      <c r="DT96" s="16" t="str">
        <f>IF(OR($F96="Equity - Publicly Traded", $F96="Equity - Private"), IF($A96&lt;&gt;"",IF(IFERROR('6. Position (at entry)'!U96,"")="", "Mandatory: Tab 6",IFERROR('6. Position (at entry)'!U96,"")),""), IF($A96&lt;&gt;"",IF(IFERROR('6. Position (at entry)'!U96,"")="", "",IFERROR('6. Position (at entry)'!U96,"")),""))</f>
        <v/>
      </c>
      <c r="DU96" s="16" t="str">
        <f>IF(OR($F96="Equity - Publicly Traded", $F96="Equity - Private"), IF($A96&lt;&gt;"",IF(IFERROR('6. Position (at entry)'!V96,"")="", "",IFERROR('6. Position (at entry)'!V96,"")),""), IF($A96&lt;&gt;"",IF(IFERROR('6. Position (at entry)'!V96,"")="", "",IFERROR('6. Position (at entry)'!V96,"")),""))</f>
        <v/>
      </c>
      <c r="DV96" s="239" t="str">
        <f>IF(OR($F96="Equity - Publicly Traded", $F96="Equity - Private"), IF($A96&lt;&gt;"",IF(IFERROR('6. Position (at entry)'!W96,"")="", "",IFERROR('6. Position (at entry)'!W96,"")),""), IF($A96&lt;&gt;"",IF(IFERROR('6. Position (at entry)'!W96,"")="", "",IFERROR('6. Position (at entry)'!W96,"")),""))</f>
        <v/>
      </c>
      <c r="DW96" s="239" t="str">
        <f>IF(OR($F96="Equity - Publicly Traded", $F96="Equity - Private"), IF($A96&lt;&gt;"",IF(IFERROR('6. Position (at entry)'!X96,"")="", "",IFERROR('6. Position (at entry)'!X96,"")),""), IF($A96&lt;&gt;"",IF(IFERROR('6. Position (at entry)'!X96,"")="", "",IFERROR('6. Position (at entry)'!X96,"")),""))</f>
        <v/>
      </c>
      <c r="DX96" s="239" t="str">
        <f>IF(OR($F96="Equity - Publicly Traded", $F96="Equity - Private"), IF($A96&lt;&gt;"",IF(IFERROR('6. Position (at entry)'!Y96,"")="", "",IFERROR('6. Position (at entry)'!Y96,"")),""), IF($A96&lt;&gt;"",IF(IFERROR('6. Position (at entry)'!Y96,"")="", "",IFERROR('6. Position (at entry)'!Y96,"")),""))</f>
        <v/>
      </c>
      <c r="DY96" s="360" t="str">
        <f>IF($A96&lt;&gt;"",IF(IFERROR('6. Position (at entry)'!Z96,"")="", "",IFERROR('6. Position (at entry)'!Z96,"")),"")</f>
        <v/>
      </c>
      <c r="DZ96" s="76" t="str">
        <f>IF($A96&lt;&gt;"",IF(IFERROR('6. Position (at entry)'!AA96,"")="", "",IFERROR('6. Position (at entry)'!AA96,"")),"")</f>
        <v/>
      </c>
      <c r="EA96" s="76" t="str">
        <f>IF($A96&lt;&gt;"",IF(IFERROR('6. Position (at entry)'!AB96,"")="", "",IFERROR('6. Position (at entry)'!AB96,"")),"")</f>
        <v/>
      </c>
      <c r="EB96" s="78" t="str">
        <f>IF($A96&lt;&gt;"",IF(IFERROR('6. Position (at entry)'!AC96,"")="", "",IFERROR('6. Position (at entry)'!AC96,"")),"")</f>
        <v/>
      </c>
      <c r="EC96" s="78" t="str">
        <f>IF($A96&lt;&gt;"",IF(IFERROR('6. Position (at entry)'!AD96,"")="", "",IFERROR('6. Position (at entry)'!AD96,"")),"")</f>
        <v/>
      </c>
      <c r="ED96" s="226" t="str">
        <f>IF($A96&lt;&gt;"",IF(IFERROR('6. Position (at entry)'!AE96,"")="", "",IFERROR('6. Position (at entry)'!AE96,"")),"")</f>
        <v/>
      </c>
      <c r="EE96" s="80" t="str">
        <f>IF($A96&lt;&gt;"",IF(IFERROR('6. Position (at entry)'!AF96,"")="", "",IFERROR('6. Position (at entry)'!AF96,"")),"")</f>
        <v/>
      </c>
      <c r="EF96" s="80" t="str">
        <f>IF($A96&lt;&gt;"",IF(IFERROR('6. Position (at entry)'!AG96,"")="", "",IFERROR('6. Position (at entry)'!AG96,"")),"")</f>
        <v/>
      </c>
      <c r="EG96" s="80" t="str">
        <f>IF($A96&lt;&gt;"",IF(IFERROR('6. Position (at entry)'!AH96,"")="", "",IFERROR('6. Position (at entry)'!AH96,"")),"")</f>
        <v/>
      </c>
      <c r="EH96" s="360" t="str">
        <f>IF($A96&lt;&gt;"",IF(IFERROR('6. Position (at entry)'!AI96,"")="", "",IFERROR('6. Position (at entry)'!AI96,"")),"")</f>
        <v/>
      </c>
    </row>
    <row r="97" spans="1:138" ht="15" customHeight="1" x14ac:dyDescent="0.2">
      <c r="A97" s="16" t="str">
        <f>IF(ISBLANK('6. Position (at entry)'!A97), "", '6. Position (at entry)'!A97)</f>
        <v/>
      </c>
      <c r="B97" s="347" t="str">
        <f>IF($A97&lt;&gt;"",IF(IFERROR('6. Position (at entry)'!B97,"")="", "Mandatory: Tab 6",IFERROR('6. Position (at entry)'!B97,"")),"")</f>
        <v/>
      </c>
      <c r="C97" s="16" t="str">
        <f>IF($A97&lt;&gt;"",IF(IFERROR(VLOOKUP($A97, '4. Company (at entry)'!$1:$1048576,2,FALSE),"")="","Mandatory: Tab 4",IFERROR(VLOOKUP($A97, '4. Company (at entry)'!$1:$1048576,2,FALSE),"")), "")</f>
        <v/>
      </c>
      <c r="D97" s="16" t="str">
        <f>IF($A97&lt;&gt;"",IF(IFERROR('7. Position (current_at exit)'!D97,"")="", "Mandatory: Tab 7",IFERROR('7. Position (current_at exit)'!D97,"")),"")</f>
        <v/>
      </c>
      <c r="E97" s="16" t="str">
        <f>IF($A97&lt;&gt;"",IF(IFERROR('7. Position (current_at exit)'!E97,"")="", "Mandatory: Tab 7",IFERROR('7. Position (current_at exit)'!E97,"")),"")</f>
        <v/>
      </c>
      <c r="F97" s="16" t="str">
        <f>IF($A97&lt;&gt;"",IF(IFERROR('6. Position (at entry)'!D97,"")="", "Mandatory: Tab 6",IFERROR('6. Position (at entry)'!D97,"")),"")</f>
        <v/>
      </c>
      <c r="G97" s="16" t="str">
        <f>IF($A97&lt;&gt;"",IF(IFERROR('6. Position (at entry)'!E97,"")="", "Mandatory: Tab 6",IFERROR('6. Position (at entry)'!E97,"")),"")</f>
        <v/>
      </c>
      <c r="H97" s="16" t="str">
        <f>IF($A97&lt;&gt;"",IF(IFERROR('6. Position (at entry)'!F97,"")="", "Mandatory: Tab 6",IFERROR('6. Position (at entry)'!F97,"")),"")</f>
        <v/>
      </c>
      <c r="I97" s="16" t="str">
        <f>IF($A97&lt;&gt;"",IF(IFERROR('6. Position (at entry)'!G97,"")="", "Mandatory: Tab 6",IFERROR('6. Position (at entry)'!G97,"")),"")</f>
        <v/>
      </c>
      <c r="J97" s="16" t="str">
        <f>IF($A97&lt;&gt;"",IF(IFERROR('6. Position (at entry)'!H97,"")="", "Mandatory: Tab 6",IFERROR('6. Position (at entry)'!H97,"")),"")</f>
        <v/>
      </c>
      <c r="K97" s="159" t="str">
        <f>IF($A97&lt;&gt;"",IF(IFERROR('6. Position (at entry)'!I97,"")="", "Mandatory: Tab 6",IFERROR('6. Position (at entry)'!I97,"")),"")</f>
        <v/>
      </c>
      <c r="L97" s="16" t="str">
        <f>IF($A97&lt;&gt;"",IF(IFERROR('6. Position (at entry)'!J97,"")="", "Mandatory: Tab 6",IFERROR('6. Position (at entry)'!J97,"")),"")</f>
        <v/>
      </c>
      <c r="M97" s="16" t="str">
        <f>IF($A97&lt;&gt;"",IF(IFERROR('6. Position (at entry)'!K97,"")="", "Mandatory: Tab 6",IFERROR('6. Position (at entry)'!K97,"")),"")</f>
        <v/>
      </c>
      <c r="N97" s="16" t="str">
        <f>IF($A97&lt;&gt;"",IF(IFERROR('6. Position (at entry)'!L97,"")="", "",IFERROR('6. Position (at entry)'!L97,"")),"")</f>
        <v/>
      </c>
      <c r="O97" s="360" t="str">
        <f>IF($A97&lt;&gt;"",IF(IFERROR('6. Position (at entry)'!M97,"")="", "",IFERROR('6. Position (at entry)'!M97,"")),"")</f>
        <v/>
      </c>
      <c r="P97" s="16" t="str">
        <f>IF($A97&lt;&gt;"",IF(IFERROR(VLOOKUP($A97,'5. Company (current_at exit)'!$1:$1048576,3,FALSE),"")="","",IFERROR(VLOOKUP($A97,'5. Company (current_at exit)'!$1:$1048576,3,FALSE),"")), "")</f>
        <v/>
      </c>
      <c r="Q97" s="16" t="str">
        <f>IF($A97&lt;&gt;"",IF(IFERROR(VLOOKUP($A97,'5. Company (current_at exit)'!$1:$1048576,4,FALSE),"")="","",IFERROR(VLOOKUP($A97,'5. Company (current_at exit)'!$1:$1048576,4,FALSE),"")), "")</f>
        <v/>
      </c>
      <c r="R97" s="16" t="str">
        <f>IF($A97&lt;&gt;"",IF(IFERROR(VLOOKUP($A97,'5. Company (current_at exit)'!$1:$1048576,5,FALSE),"")="","",IFERROR(VLOOKUP($A97,'5. Company (current_at exit)'!$1:$1048576,5,FALSE),"")), "")</f>
        <v/>
      </c>
      <c r="S97" s="16" t="str">
        <f>IF($A97&lt;&gt;"",IF(IFERROR(VLOOKUP($A97,'5. Company (current_at exit)'!$1:$1048576,6,FALSE),"")="","",IFERROR(VLOOKUP($A97,'5. Company (current_at exit)'!$1:$1048576,6,FALSE),"")), "")</f>
        <v/>
      </c>
      <c r="T97" s="16" t="str">
        <f>IF($A97&lt;&gt;"",IF(IFERROR(VLOOKUP($A97,'5. Company (current_at exit)'!$1:$1048576,7,FALSE),"")="","Mandatory: Tab 5",IFERROR(VLOOKUP($A97,'5. Company (current_at exit)'!$1:$1048576,7,FALSE),"")), "")</f>
        <v/>
      </c>
      <c r="U97" s="72" t="str">
        <f>IF($A97&lt;&gt;"",IF(IFERROR(VLOOKUP($A97,'5. Company (current_at exit)'!$1:$1048576,8,FALSE),"")="","Mandatory: Tab 5",IFERROR(VLOOKUP($A97,'5. Company (current_at exit)'!$1:$1048576,8,FALSE),"")), "")</f>
        <v/>
      </c>
      <c r="V97" s="16" t="str">
        <f>IF($A97&lt;&gt;"",IF(IFERROR(VLOOKUP($A97,'5. Company (current_at exit)'!$1:$1048576,9,FALSE),"")="","",IFERROR(VLOOKUP($A97,'5. Company (current_at exit)'!$1:$1048576,9,FALSE),"")), "")</f>
        <v/>
      </c>
      <c r="W97" s="16" t="str">
        <f>IF($A97&lt;&gt;"",IF(IFERROR(VLOOKUP($A97,'5. Company (current_at exit)'!$1:$1048576,10,FALSE),"")="","Mandatory: Tab 5",IFERROR(VLOOKUP($A97,'5. Company (current_at exit)'!$1:$1048576,10,FALSE),"")), "")</f>
        <v/>
      </c>
      <c r="X97" s="73" t="str">
        <f>IF($A97&lt;&gt;"",IF(IFERROR(VLOOKUP($A97,'5. Company (current_at exit)'!$1:$1048576,11,FALSE),"")="","Mandatory: Tab 5",IFERROR(VLOOKUP($A97,'5. Company (current_at exit)'!$1:$1048576,11,FALSE),"")), "")</f>
        <v/>
      </c>
      <c r="Y97" s="73" t="str">
        <f>IF($A97&lt;&gt;"",IF(IFERROR(VLOOKUP($A97,'5. Company (current_at exit)'!$1:$1048576,12,FALSE),"")="","",IFERROR(VLOOKUP($A97,'5. Company (current_at exit)'!$1:$1048576,12,FALSE),"")), "")</f>
        <v/>
      </c>
      <c r="Z97" s="73" t="str">
        <f>IF($A97&lt;&gt;"",IF(IFERROR(VLOOKUP($A97,'5. Company (current_at exit)'!$1:$1048576,13,FALSE),"")="","",IFERROR(VLOOKUP($A97,'5. Company (current_at exit)'!$1:$1048576,13,FALSE),"")), "")</f>
        <v/>
      </c>
      <c r="AA97" s="16" t="str">
        <f>IF($A97&lt;&gt;"",IF(IFERROR(VLOOKUP($A97,'5. Company (current_at exit)'!$1:$1048576,14,FALSE),"")="","Mandatory: Tab 5",IFERROR(VLOOKUP($A97,'5. Company (current_at exit)'!$1:$1048576,14,FALSE),"")), "")</f>
        <v/>
      </c>
      <c r="AB97" s="16" t="str">
        <f>IF($A97&lt;&gt;"",IF(IFERROR(VLOOKUP($A97,'5. Company (current_at exit)'!$1:$1048576,15,FALSE),"")="","Mandatory: Tab 5",IFERROR(VLOOKUP($A97,'5. Company (current_at exit)'!$1:$1048576,15,FALSE),"")), "")</f>
        <v/>
      </c>
      <c r="AC97" s="76" t="str">
        <f>IF($A97&lt;&gt;"",IF(IFERROR(VLOOKUP($A97,'5. Company (current_at exit)'!$1:$1048576,16,FALSE),"")="","",IFERROR(VLOOKUP($A97,'5. Company (current_at exit)'!$1:$1048576,16,FALSE),"")), "")</f>
        <v/>
      </c>
      <c r="AD97" s="16" t="str">
        <f>IF($A97&lt;&gt;"",IF(IFERROR(VLOOKUP($A97,'5. Company (current_at exit)'!$1:$1048576,17,FALSE),"")="","",IFERROR(VLOOKUP($A97,'5. Company (current_at exit)'!$1:$1048576,17,FALSE),"")), "")</f>
        <v/>
      </c>
      <c r="AE97" s="401" t="str">
        <f>IF($A97&lt;&gt;"",IF(IFERROR(VLOOKUP($A97,'5. Company (current_at exit)'!$1:$1048576,18,FALSE),"")="","",IFERROR(VLOOKUP($A97,'5. Company (current_at exit)'!$1:$1048576,18,FALSE),"")), "")</f>
        <v/>
      </c>
      <c r="AF97" s="16" t="str">
        <f>IF($A97&lt;&gt;"",IF(IFERROR(VLOOKUP($A97,'5. Company (current_at exit)'!$1:$1048576,19,FALSE),"")="","Mandatory: Tab 5",IFERROR(VLOOKUP($A97,'5. Company (current_at exit)'!$1:$1048576,19,FALSE),"")), "")</f>
        <v/>
      </c>
      <c r="AG97" s="159" t="str">
        <f>IF($AF97="Yes",IF($A97&lt;&gt;"",IF(IFERROR(VLOOKUP($A97,'5. Company (current_at exit)'!$1:$1048576,20,FALSE),"")="","Mandatory: Tab 5",IFERROR(VLOOKUP($A97,'5. Company (current_at exit)'!$1:$1048576,20,FALSE),"")), ""),IF($A97&lt;&gt;"",IF(IFERROR(VLOOKUP($A97,'5. Company (current_at exit)'!$1:$1048576,20,FALSE),"")="","",IFERROR(VLOOKUP($A97,'5. Company (current_at exit)'!$1:$1048576,20,FALSE),"")), ""))</f>
        <v/>
      </c>
      <c r="AH97" s="159" t="str">
        <f>IF($AF97="Yes",IF($A97&lt;&gt;"",IF(IFERROR(VLOOKUP($A97,'5. Company (current_at exit)'!$1:$1048576,21,FALSE),"")="","Mandatory: Tab 5",IFERROR(VLOOKUP($A97,'5. Company (current_at exit)'!$1:$1048576,21,FALSE),"")), ""),IF($A97&lt;&gt;"",IF(IFERROR(VLOOKUP($A97,'5. Company (current_at exit)'!$1:$1048576,21,FALSE),"")="","",IFERROR(VLOOKUP($A97,'5. Company (current_at exit)'!$1:$1048576,21,FALSE),"")), ""))</f>
        <v/>
      </c>
      <c r="AI97" s="69" t="str">
        <f>IF($AF97="Yes",IF($A97&lt;&gt;"",IF(IFERROR(VLOOKUP($A97,'5. Company (current_at exit)'!$1:$1048576,22,FALSE),"")="","Mandatory: Tab 5",IFERROR(VLOOKUP($A97,'5. Company (current_at exit)'!$1:$1048576,22,FALSE),"")), ""),IF($A97&lt;&gt;"",IF(IFERROR(VLOOKUP($A97,'5. Company (current_at exit)'!$1:$1048576,22,FALSE),"")="","",IFERROR(VLOOKUP($A97,'5. Company (current_at exit)'!$1:$1048576,22,FALSE),"")), ""))</f>
        <v/>
      </c>
      <c r="AJ97" s="69" t="str">
        <f>IF($AF97="Yes",IF($A97&lt;&gt;"",IF(IFERROR(VLOOKUP($A97,'5. Company (current_at exit)'!$1:$1048576,23,FALSE),"")="","Mandatory: Tab 5",IFERROR(VLOOKUP($A97,'5. Company (current_at exit)'!$1:$1048576,23,FALSE),"")), ""),IF($A97&lt;&gt;"",IF(IFERROR(VLOOKUP($A97,'5. Company (current_at exit)'!$1:$1048576,23,FALSE),"")="","",IFERROR(VLOOKUP($A97,'5. Company (current_at exit)'!$1:$1048576,23,FALSE),"")), ""))</f>
        <v/>
      </c>
      <c r="AK97" s="159" t="str">
        <f>IF($AF97="Yes",IF($A97&lt;&gt;"",IF(IFERROR(VLOOKUP($A97,'5. Company (current_at exit)'!$1:$1048576,24,FALSE),"")="","",IFERROR(VLOOKUP($A97,'5. Company (current_at exit)'!$1:$1048576,24,FALSE),"")), ""),IF($A97&lt;&gt;"",IF(IFERROR(VLOOKUP($A97,'5. Company (current_at exit)'!$1:$1048576,24,FALSE),"")="","",IFERROR(VLOOKUP($A97,'5. Company (current_at exit)'!$1:$1048576,24,FALSE),"")), ""))</f>
        <v/>
      </c>
      <c r="AL97" s="403" t="str">
        <f>IF($A97&lt;&gt;"",IF(IFERROR(VLOOKUP($A97,'5. Company (current_at exit)'!$1:$1048576,25,FALSE),"")="","",IFERROR(VLOOKUP($A97,'5. Company (current_at exit)'!$1:$1048576,25,FALSE),"")), "")</f>
        <v/>
      </c>
      <c r="AM97" s="17" t="str">
        <f>IF($A97&lt;&gt;"",IF(IFERROR(VLOOKUP($A97,'5. Company (current_at exit)'!$1:$1048576,26,FALSE),"")="","Mandatory: Tab 5",IFERROR(VLOOKUP($A97,'5. Company (current_at exit)'!$1:$1048576,26,FALSE),"")), "")</f>
        <v/>
      </c>
      <c r="AN97" s="17" t="str">
        <f>IF($A97&lt;&gt;"",IF(IFERROR(VLOOKUP($A97,'5. Company (current_at exit)'!$1:$1048576,27,FALSE),"")="","Mandatory: Tab 5",IFERROR(VLOOKUP($A97,'5. Company (current_at exit)'!$1:$1048576,27,FALSE),"")), "")</f>
        <v/>
      </c>
      <c r="AO97" s="17" t="str">
        <f>IF($A97&lt;&gt;"",IF(IFERROR(VLOOKUP($A97,'5. Company (current_at exit)'!$1:$1048576,28,FALSE),"")="","Mandatory: Tab 5",IFERROR(VLOOKUP($A97,'5. Company (current_at exit)'!$1:$1048576,28,FALSE),"")), "")</f>
        <v/>
      </c>
      <c r="AP97" s="17" t="str">
        <f>IF($A97&lt;&gt;"",IF(IFERROR(VLOOKUP($A97,'5. Company (current_at exit)'!$1:$1048576,29,FALSE),"")="","Mandatory: Tab 5",IFERROR(VLOOKUP($A97,'5. Company (current_at exit)'!$1:$1048576,29,FALSE),"")), "")</f>
        <v/>
      </c>
      <c r="AQ97" s="17" t="str">
        <f>IF($A97&lt;&gt;"",IF(IFERROR(VLOOKUP($A97,'5. Company (current_at exit)'!$1:$1048576,30,FALSE),"")="","Mandatory: Tab 5",IFERROR(VLOOKUP($A97,'5. Company (current_at exit)'!$1:$1048576,30,FALSE),"")), "")</f>
        <v/>
      </c>
      <c r="AR97" s="17" t="str">
        <f>IF($A97&lt;&gt;"",IF(IFERROR(VLOOKUP($A97,'5. Company (current_at exit)'!$1:$1048576,31,FALSE),"")="","Mandatory: Tab 5",IFERROR(VLOOKUP($A97,'5. Company (current_at exit)'!$1:$1048576,31,FALSE),"")), "")</f>
        <v/>
      </c>
      <c r="AS97" s="17" t="str">
        <f>IF($A97&lt;&gt;"",IF(IFERROR(VLOOKUP($A97,'5. Company (current_at exit)'!$1:$1048576,32,FALSE),"")="","Mandatory: Tab 5",IFERROR(VLOOKUP($A97,'5. Company (current_at exit)'!$1:$1048576,32,FALSE),"")), "")</f>
        <v/>
      </c>
      <c r="AT97" s="17" t="str">
        <f>IF($A97&lt;&gt;"",IF(IFERROR(VLOOKUP($A97,'5. Company (current_at exit)'!$1:$1048576,33,FALSE),"")="","Mandatory: Tab 5",IFERROR(VLOOKUP($A97,'5. Company (current_at exit)'!$1:$1048576,33,FALSE),"")), "")</f>
        <v/>
      </c>
      <c r="AU97" s="17" t="str">
        <f>IF($A97&lt;&gt;"",IF(IFERROR(VLOOKUP($A97,'5. Company (current_at exit)'!$1:$1048576,34,FALSE),"")="","",IFERROR(VLOOKUP($A97,'5. Company (current_at exit)'!$1:$1048576,34,FALSE),"")), "")</f>
        <v/>
      </c>
      <c r="AV97" s="241" t="str">
        <f>IF($A97&lt;&gt;"",IF(IFERROR(VLOOKUP($A97,'5. Company (current_at exit)'!$1:$1048576,35,FALSE),"")="","",IFERROR(VLOOKUP($A97,'5. Company (current_at exit)'!$1:$1048576,35,FALSE),"")), "")</f>
        <v/>
      </c>
      <c r="AW97" s="17" t="str">
        <f>IF($D97="Fully Exited",IF($A97&lt;&gt;"",IF(IFERROR(VLOOKUP($A97,'5. Company (current_at exit)'!$1:$1048576,36,FALSE),"")="","",IFERROR(VLOOKUP($A97,'5. Company (current_at exit)'!$1:$1048576,36,FALSE),"")), ""),IF($A97&lt;&gt;"",IF(IFERROR(VLOOKUP($A97,'5. Company (current_at exit)'!$1:$1048576,36,FALSE),"")="","",IFERROR(VLOOKUP($A97,'5. Company (current_at exit)'!$1:$1048576,36,FALSE),"")), ""))</f>
        <v/>
      </c>
      <c r="AX97" s="239" t="str">
        <f>IF($A97&lt;&gt;"",IF(IFERROR(VLOOKUP($A97,'5. Company (current_at exit)'!$1:$1048576,37,FALSE),"")="","",IFERROR(VLOOKUP($A97,'5. Company (current_at exit)'!$1:$1048576,37,FALSE),"")), "")</f>
        <v/>
      </c>
      <c r="AY97" s="204" t="str">
        <f>IF($A97&lt;&gt;"",IF(IFERROR(VLOOKUP($A97,'5. Company (current_at exit)'!$1:$1048576,38,FALSE),"")="","",IFERROR(VLOOKUP($A97,'5. Company (current_at exit)'!$1:$1048576,38,FALSE),"")), "")</f>
        <v/>
      </c>
      <c r="AZ97" s="244" t="str">
        <f>IF($A97&lt;&gt;"",IF(IFERROR(VLOOKUP($A97,'5. Company (current_at exit)'!$1:$1048576,39,FALSE),"")="","",IFERROR(VLOOKUP($A97,'5. Company (current_at exit)'!$1:$1048576,39,FALSE),"")), "")</f>
        <v/>
      </c>
      <c r="BA97" s="244" t="str">
        <f>IF($A97&lt;&gt;"",IF(IFERROR(VLOOKUP($A97,'5. Company (current_at exit)'!$1:$1048576,40,FALSE),"")="","",IFERROR(VLOOKUP($A97,'5. Company (current_at exit)'!$1:$1048576,40,FALSE),"")), "")</f>
        <v/>
      </c>
      <c r="BB97" s="244" t="str">
        <f>IF($A97&lt;&gt;"",IF(IFERROR(VLOOKUP($A97,'5. Company (current_at exit)'!$1:$1048576,41,FALSE),"")="","",IFERROR(VLOOKUP($A97,'5. Company (current_at exit)'!$1:$1048576,41,FALSE),"")), "")</f>
        <v/>
      </c>
      <c r="BC97" s="76" t="str">
        <f>IF($A97&lt;&gt;"",IF(IFERROR(VLOOKUP($A97,'5. Company (current_at exit)'!$1:$1048576,42,FALSE),"")="","",IFERROR(VLOOKUP($A97,'5. Company (current_at exit)'!$1:$1048576,42,FALSE),"")), "")</f>
        <v/>
      </c>
      <c r="BD97" s="76" t="str">
        <f>IF($A97&lt;&gt;"",IF(IFERROR(VLOOKUP($A97,'5. Company (current_at exit)'!$1:$1048576,43,FALSE),"")="","",IFERROR(VLOOKUP($A97,'5. Company (current_at exit)'!$1:$1048576,43,FALSE),"")), "")</f>
        <v/>
      </c>
      <c r="BE97" s="239" t="str">
        <f>IF($A97&lt;&gt;"",IF(IFERROR(VLOOKUP($A97,'5. Company (current_at exit)'!$1:$1048576,44,FALSE),"")="","",IFERROR(VLOOKUP($A97,'5. Company (current_at exit)'!$1:$1048576,44,FALSE),"")), "")</f>
        <v/>
      </c>
      <c r="BF97" s="239" t="str">
        <f>IF($A97&lt;&gt;"",IF(IFERROR(VLOOKUP($A97,'5. Company (current_at exit)'!$1:$1048576,45,FALSE),"")="","",IFERROR(VLOOKUP($A97,'5. Company (current_at exit)'!$1:$1048576,45,FALSE),"")), "")</f>
        <v/>
      </c>
      <c r="BG97" s="239" t="str">
        <f>IF($A97&lt;&gt;"",IF(IFERROR(VLOOKUP($A97,'5. Company (current_at exit)'!$1:$1048576,46,FALSE),"")="","",IFERROR(VLOOKUP($A97,'5. Company (current_at exit)'!$1:$1048576,46,FALSE),"")), "")</f>
        <v/>
      </c>
      <c r="BH97" s="239" t="str">
        <f>IF($A97&lt;&gt;"",IF(IFERROR(VLOOKUP($A97,'5. Company (current_at exit)'!$1:$1048576,47,FALSE),"")="","",IFERROR(VLOOKUP($A97,'5. Company (current_at exit)'!$1:$1048576,47,FALSE),"")), "")</f>
        <v/>
      </c>
      <c r="BI97" s="239" t="str">
        <f>IF($A97&lt;&gt;"",IF(IFERROR(VLOOKUP($A97,'5. Company (current_at exit)'!$1:$1048576,48,FALSE),"")="","",IFERROR(VLOOKUP($A97,'5. Company (current_at exit)'!$1:$1048576,48,FALSE),"")), "")</f>
        <v/>
      </c>
      <c r="BJ97" s="360" t="str">
        <f>IF($A97&lt;&gt;"",IF(IFERROR(VLOOKUP($A97,'5. Company (current_at exit)'!$1:$1048576,49,FALSE),"")="","",IFERROR(VLOOKUP($A97,'5. Company (current_at exit)'!$1:$1048576,49,FALSE),"")), "")</f>
        <v/>
      </c>
      <c r="BK97" s="76" t="str">
        <f>IF($A97&lt;&gt;"",IF(IFERROR(VLOOKUP($A97,'5. Company (current_at exit)'!$1:$1048576,50,FALSE),"")="","Mandatory: Tab 5",IFERROR(VLOOKUP($A97,'5. Company (current_at exit)'!$1:$1048576,50,FALSE),"")), "")</f>
        <v/>
      </c>
      <c r="BL97" s="483" t="str">
        <f>IF($A97&lt;&gt;"",IF(IFERROR(VLOOKUP($A97,'5. Company (current_at exit)'!$1:$1048576,51,FALSE),"")="","Mandatory: Tab 5",IFERROR(VLOOKUP($A97,'5. Company (current_at exit)'!$1:$1048576,51,FALSE),"")), "")</f>
        <v/>
      </c>
      <c r="BM97" s="483" t="str">
        <f>IF($A97&lt;&gt;"",IF(IFERROR(VLOOKUP($A97,'5. Company (current_at exit)'!$1:$1048576,52,FALSE),"")="","Mandatory: Tab 5",IFERROR(VLOOKUP($A97,'5. Company (current_at exit)'!$1:$1048576,52,FALSE),"")), "")</f>
        <v/>
      </c>
      <c r="BN97" s="483" t="str">
        <f>IF($A97&lt;&gt;"",IF(IFERROR(VLOOKUP($A97,'5. Company (current_at exit)'!$1:$1048576,53,FALSE),"")="","Mandatory: Tab 5",IFERROR(VLOOKUP($A97,'5. Company (current_at exit)'!$1:$1048576,53,FALSE),"")), "")</f>
        <v/>
      </c>
      <c r="BO97" s="360" t="str">
        <f>IF($A97&lt;&gt;"",IF(IFERROR(VLOOKUP($A97,'5. Company (current_at exit)'!$1:$1048576,54,FALSE),"")="","",IFERROR(VLOOKUP($A97,'5. Company (current_at exit)'!$1:$1048576,54,FALSE),"")), "")</f>
        <v/>
      </c>
      <c r="BP97" s="17" t="str">
        <f>IF($A97&lt;&gt;"",IF(IFERROR(VLOOKUP($A97, '4. Company (at entry)'!$1:$1048576,3,FALSE),"")="","Mandatory: Tab 4",IFERROR(VLOOKUP($A97, '4. Company (at entry)'!$1:$1048576,3,FALSE),"")), "")</f>
        <v/>
      </c>
      <c r="BQ97" s="17" t="str">
        <f>IF($A97&lt;&gt;"",IF(IFERROR(VLOOKUP($A97, '4. Company (at entry)'!$1:$1048576,4,FALSE),"")="","Mandatory: Tab 4",IFERROR(VLOOKUP($A97, '4. Company (at entry)'!$1:$1048576,4,FALSE),"")), "")</f>
        <v/>
      </c>
      <c r="BR97" s="17" t="str">
        <f>IF($A97&lt;&gt;"",IF(IFERROR(VLOOKUP($A97, '4. Company (at entry)'!$1:$1048576,5,FALSE),"")="","Mandatory: Tab 4",IFERROR(VLOOKUP($A97, '4. Company (at entry)'!$1:$1048576,5,FALSE),"")), "")</f>
        <v/>
      </c>
      <c r="BS97" s="17" t="str">
        <f>IF($A97&lt;&gt;"",IF(IFERROR(VLOOKUP($A97, '4. Company (at entry)'!$1:$1048576,6,FALSE),"")="","Mandatory: Tab 4",IFERROR(VLOOKUP($A97, '4. Company (at entry)'!$1:$1048576,6,FALSE),"")), "")</f>
        <v/>
      </c>
      <c r="BT97" s="17" t="str">
        <f>IF($A97&lt;&gt;"",IF(IFERROR(VLOOKUP($A97, '4. Company (at entry)'!$1:$1048576,7,FALSE),"")="","Mandatory: Tab 4",IFERROR(VLOOKUP($A97, '4. Company (at entry)'!$1:$1048576,7,FALSE),"")), "")</f>
        <v/>
      </c>
      <c r="BU97" s="17" t="str">
        <f>IF($A97&lt;&gt;"",IF(IFERROR(VLOOKUP($A97, '4. Company (at entry)'!$1:$1048576,8,FALSE),"")="","Mandatory: Tab 4",IFERROR(VLOOKUP($A97, '4. Company (at entry)'!$1:$1048576,8,FALSE),"")), "")</f>
        <v/>
      </c>
      <c r="BV97" s="17" t="str">
        <f>IF($A97&lt;&gt;"",IF(IFERROR(VLOOKUP($A97, '4. Company (at entry)'!$1:$1048576,9,FALSE),"")="","Mandatory: Tab 4",IFERROR(VLOOKUP($A97, '4. Company (at entry)'!$1:$1048576,9,FALSE),"")), "")</f>
        <v/>
      </c>
      <c r="BW97" s="17" t="str">
        <f>IF($A97&lt;&gt;"",IF(IFERROR(VLOOKUP($A97, '4. Company (at entry)'!$1:$1048576,10,FALSE),"")="","",IFERROR(VLOOKUP($A97, '4. Company (at entry)'!$1:$1048576,10,FALSE),"")), "")</f>
        <v/>
      </c>
      <c r="BX97" s="208" t="str">
        <f>IF($A97&lt;&gt;"",IF(IFERROR(VLOOKUP($A97, '4. Company (at entry)'!$1:$1048576,11,FALSE),"")="","",IFERROR(VLOOKUP($A97, '4. Company (at entry)'!$1:$1048576,11,FALSE),"")), "")</f>
        <v/>
      </c>
      <c r="BY97" s="17" t="str">
        <f>IF($A97&lt;&gt;"",IF(IFERROR(VLOOKUP($A97, '4. Company (at entry)'!$1:$1048576,12,FALSE),"")="","",IFERROR(VLOOKUP($A97, '4. Company (at entry)'!$1:$1048576,12,FALSE),"")), "")</f>
        <v/>
      </c>
      <c r="BZ97" s="360" t="str">
        <f>IF($A97&lt;&gt;"",IF(IFERROR(VLOOKUP($A97, '4. Company (at entry)'!$1:$1048576,13,FALSE),"")="","",IFERROR(VLOOKUP($A97, '4. Company (at entry)'!$1:$1048576,13,FALSE),"")), "")</f>
        <v/>
      </c>
      <c r="CA97" s="17" t="str">
        <f>IF($A97&lt;&gt;"",IF(IFERROR('7. Position (current_at exit)'!F97,"")="", "Mandatory: Tab 7",IFERROR('7. Position (current_at exit)'!F97,"")),"")</f>
        <v/>
      </c>
      <c r="CB97" s="17" t="str">
        <f>IF($D97&lt;&gt;"Pending, Subsequently Closed",IF($A97&lt;&gt;"",IF(IFERROR('7. Position (current_at exit)'!G97,"")="", "Mandatory: Tab 7",IFERROR('7. Position (current_at exit)'!G97,"")),""), IF($A97&lt;&gt;"",IF(IFERROR('7. Position (current_at exit)'!G97,"")="", "",IFERROR('7. Position (current_at exit)'!G97,"")),""))</f>
        <v/>
      </c>
      <c r="CC97" s="17" t="str">
        <f>IF($D97&lt;&gt;"Pending, Subsequently Closed",IF($A97&lt;&gt;"",IF(IFERROR('7. Position (current_at exit)'!H97,"")="", "Mandatory: Tab 7",IFERROR('7. Position (current_at exit)'!H97,"")),""), IF($A97&lt;&gt;"",IF(IFERROR('7. Position (current_at exit)'!H97,"")="", "",IFERROR('7. Position (current_at exit)'!H97,"")),""))</f>
        <v/>
      </c>
      <c r="CD97" s="17" t="str">
        <f>IF($D97&lt;&gt;"Pending, Subsequently Closed",IF($A97&lt;&gt;"",IF(IFERROR('7. Position (current_at exit)'!I97,"")="", "Mandatory: Tab 7",IFERROR('7. Position (current_at exit)'!I97,"")),""), IF($A97&lt;&gt;"",IF(IFERROR('7. Position (current_at exit)'!I97,"")="", "",IFERROR('7. Position (current_at exit)'!I97,"")),""))</f>
        <v/>
      </c>
      <c r="CE97" s="17" t="str">
        <f>IF($D97&lt;&gt;"Pending, Subsequently Closed",IF($A97&lt;&gt;"",IF(IFERROR('7. Position (current_at exit)'!J97,"")="", "Mandatory: Tab 7",IFERROR('7. Position (current_at exit)'!J97,"")),""), IF($A97&lt;&gt;"",IF(IFERROR('7. Position (current_at exit)'!J97,"")="", "",IFERROR('7. Position (current_at exit)'!J97,"")),""))</f>
        <v/>
      </c>
      <c r="CF97" s="208" t="str">
        <f>IF($D97&lt;&gt;"Pending, Subsequently Closed",IF($A97&lt;&gt;"",IF(IFERROR('7. Position (current_at exit)'!K97,"")="", "Mandatory: Tab 7",IFERROR('7. Position (current_at exit)'!K97,"")),""), IF($A97&lt;&gt;"",IF(IFERROR('7. Position (current_at exit)'!K97,"")="", "",IFERROR('7. Position (current_at exit)'!K97,"")),""))</f>
        <v/>
      </c>
      <c r="CG97" s="186" t="str">
        <f>IF($D97&lt;&gt;"Pending, Subsequently Closed",IF($A97&lt;&gt;"",IF(IFERROR('7. Position (current_at exit)'!L97,"")="", "Mandatory: Tab 7",IFERROR('7. Position (current_at exit)'!L97,"")),""), IF($A97&lt;&gt;"",IF(IFERROR('7. Position (current_at exit)'!L97,"")="", "",IFERROR('7. Position (current_at exit)'!L97,"")),""))</f>
        <v/>
      </c>
      <c r="CH97" s="186" t="str">
        <f>IF($D97&lt;&gt;"Pending, Subsequently Closed",IF($A97&lt;&gt;"",IF(IFERROR('7. Position (current_at exit)'!M97,"")="", "Mandatory: Tab 7",IFERROR('7. Position (current_at exit)'!M97,"")),""), IF($A97&lt;&gt;"",IF(IFERROR('7. Position (current_at exit)'!M97,"")="", "",IFERROR('7. Position (current_at exit)'!M97,"")),""))</f>
        <v/>
      </c>
      <c r="CI97" s="186" t="str">
        <f>IF($D97&lt;&gt;"Pending, Subsequently Closed",IF($A97&lt;&gt;"",IF(IFERROR('7. Position (current_at exit)'!N97,"")="", "Mandatory: Tab 7",IFERROR('7. Position (current_at exit)'!N97,"")),""), IF($A97&lt;&gt;"",IF(IFERROR('7. Position (current_at exit)'!N97,"")="", "",IFERROR('7. Position (current_at exit)'!N97,"")),""))</f>
        <v/>
      </c>
      <c r="CJ97" s="408" t="str">
        <f>IF($D97&lt;&gt;"Pending, Subsequently Closed",IF($A97&lt;&gt;"",IF(IFERROR('7. Position (current_at exit)'!O97,"")="", "Mandatory: Tab 7",IFERROR('7. Position (current_at exit)'!O97,"")),""), IF($A97&lt;&gt;"",IF(IFERROR('7. Position (current_at exit)'!O97,"")="", "",IFERROR('7. Position (current_at exit)'!O97,"")),""))</f>
        <v/>
      </c>
      <c r="CK97" s="408" t="str">
        <f>IF($D97&lt;&gt;"Pending, Subsequently Closed",IF($A97&lt;&gt;"",IF(IFERROR('7. Position (current_at exit)'!P97,"")="", "Mandatory: Tab 7",IFERROR('7. Position (current_at exit)'!P97,"")),""), IF($A97&lt;&gt;"",IF(IFERROR('7. Position (current_at exit)'!P97,"")="", "",IFERROR('7. Position (current_at exit)'!P97,"")),""))</f>
        <v/>
      </c>
      <c r="CL97" s="360" t="str">
        <f>IF($A97&lt;&gt;"",IF(IFERROR('7. Position (current_at exit)'!Q97,"")="", "",IFERROR('7. Position (current_at exit)'!Q97,"")),"")</f>
        <v/>
      </c>
      <c r="CM97" s="18" t="str">
        <f>IF($F97&lt;&gt;"Debt",IF($A97&lt;&gt;"",IF(IFERROR('7. Position (current_at exit)'!R97,"")="", "Mandatory: Tab 7",IFERROR('7. Position (current_at exit)'!R97,"")),""), IF($A97&lt;&gt;"",IF(IFERROR('7. Position (current_at exit)'!R97,"")="", "",IFERROR('7. Position (current_at exit)'!R97,"")),""))</f>
        <v/>
      </c>
      <c r="CN97" s="18" t="str">
        <f>IF($F97&lt;&gt;"Debt",IF($A97&lt;&gt;"",IF(IFERROR('7. Position (current_at exit)'!S97,"")="", "Mandatory: Tab 7",IFERROR('7. Position (current_at exit)'!S97,"")),""), IF($A97&lt;&gt;"",IF(IFERROR('7. Position (current_at exit)'!S97,"")="", "",IFERROR('7. Position (current_at exit)'!S97,"")),""))</f>
        <v/>
      </c>
      <c r="CO97" s="17" t="str">
        <f>IF($F97&lt;&gt;"Debt",IF($A97&lt;&gt;"",IF(IFERROR('7. Position (current_at exit)'!T97,"")="", "Mandatory: Tab 7",IFERROR('7. Position (current_at exit)'!T97,"")),""), IF($A97&lt;&gt;"",IF(IFERROR('7. Position (current_at exit)'!T97,"")="", "",IFERROR('7. Position (current_at exit)'!T97,"")),""))</f>
        <v/>
      </c>
      <c r="CP97" s="17" t="str">
        <f>IF($A97&lt;&gt;"",IF(IFERROR('7. Position (current_at exit)'!U97,"")="", "Mandatory: Tab 7",IFERROR('7. Position (current_at exit)'!U97,"")),"")</f>
        <v/>
      </c>
      <c r="CQ97" s="17" t="str">
        <f>IF($F97&lt;&gt;"Debt",IF($A97&lt;&gt;"",IF(IFERROR('7. Position (current_at exit)'!V97,"")="", "Mandatory: Tab 7",IFERROR('7. Position (current_at exit)'!V97,"")),""), IF($A97&lt;&gt;"",IF(IFERROR('7. Position (current_at exit)'!V97,"")="", "",IFERROR('7. Position (current_at exit)'!V97,"")),""))</f>
        <v/>
      </c>
      <c r="CR97" s="16" t="str">
        <f>IF($F97&lt;&gt;"Debt",IF($A97&lt;&gt;"",IF(IFERROR('7. Position (current_at exit)'!W97,"")="", "",IFERROR('7. Position (current_at exit)'!W97,"")),""), IF($A97&lt;&gt;"",IF(IFERROR('7. Position (current_at exit)'!W97,"")="", "",IFERROR('7. Position (current_at exit)'!W97,"")),""))</f>
        <v/>
      </c>
      <c r="CS97" s="80" t="str">
        <f>IF($A97&lt;&gt;"",IF(IFERROR('7. Position (current_at exit)'!X97,"")="", "",IFERROR('7. Position (current_at exit)'!X97,"")),"")</f>
        <v/>
      </c>
      <c r="CT97" s="360" t="str">
        <f>IF($A97&lt;&gt;"",IF(IFERROR('7. Position (current_at exit)'!Y97,"")="", "",IFERROR('7. Position (current_at exit)'!Y97,"")),"")</f>
        <v/>
      </c>
      <c r="CU97" s="159" t="str">
        <f>IF(OR($D97="Fully Exited, No Escrow", $D97="Fully Exited, Escrow Pending", $D97="Fully Exited, Subsequently Closed"), IF($A97&lt;&gt;"",IF(IFERROR('7. Position (current_at exit)'!Z97,"")="", "Mandatory: Tab 7",IFERROR('7. Position (current_at exit)'!Z97,"")),""), IF($A97&lt;&gt;"",IF(IFERROR('7. Position (current_at exit)'!Z97,"")="", "",IFERROR('7. Position (current_at exit)'!Z97,"")),""))</f>
        <v/>
      </c>
      <c r="CV97" s="159" t="str">
        <f>IF(OR($D97="Fully Exited, No Escrow", $D97="Fully Exited, Escrow Pending", $D97="Fully Exited, Subsequently Closed"), IF($A97&lt;&gt;"",IF(IFERROR('7. Position (current_at exit)'!AA97,"")="", "Mandatory: Tab 7",IFERROR('7. Position (current_at exit)'!AA97,"")),""), IF($A97&lt;&gt;"",IF(IFERROR('7. Position (current_at exit)'!AA97,"")="", "",IFERROR('7. Position (current_at exit)'!AA97,"")),""))</f>
        <v/>
      </c>
      <c r="CW97" s="16" t="str">
        <f>IF($D97="Fully Exited",IF($A97&lt;&gt;"",IF(IFERROR('7. Position (current_at exit)'!AB97,"")="", "",IFERROR('7. Position (current_at exit)'!AB97,"")),""), IF($A97&lt;&gt;"",IF(IFERROR('7. Position (current_at exit)'!AB97,"")="", "",IFERROR('7. Position (current_at exit)'!AB97,"")),""))</f>
        <v/>
      </c>
      <c r="CX97" s="360" t="str">
        <f>IF($A97&lt;&gt;"",IF(IFERROR('7. Position (current_at exit)'!AC97,"")="", "",IFERROR('7. Position (current_at exit)'!AC97,"")),"")</f>
        <v/>
      </c>
      <c r="CY97" s="16" t="str">
        <f>IF($D97&lt;&gt;"Pending, Subsequently Closed",IF($A97&lt;&gt;"",IF(IFERROR('7. Position (current_at exit)'!AD97,"")="", "Mandatory: Tab 7",IFERROR('7. Position (current_at exit)'!AD97,"")),""), IF($A97&lt;&gt;"",IF(IFERROR('7. Position (current_at exit)'!AD97,"")="", "",IFERROR('7. Position (current_at exit)'!AD97,"")),""))</f>
        <v/>
      </c>
      <c r="CZ97" s="187" t="str">
        <f>IF($A97&lt;&gt;"",IF(IFERROR('7. Position (current_at exit)'!AE97,"")="", "",IFERROR('7. Position (current_at exit)'!AE97,"")),"")</f>
        <v/>
      </c>
      <c r="DA97" s="76" t="str">
        <f>IF($A97&lt;&gt;"",IF(IFERROR('7. Position (current_at exit)'!AF97,"")="", "",IFERROR('7. Position (current_at exit)'!AF97,"")),"")</f>
        <v/>
      </c>
      <c r="DB97" s="239" t="str">
        <f>IF($A97&lt;&gt;"",IF(IFERROR('7. Position (current_at exit)'!AG97,"")="", "",IFERROR('7. Position (current_at exit)'!AG97,"")),"")</f>
        <v/>
      </c>
      <c r="DC97" s="165" t="str">
        <f>IF($A97&lt;&gt;"",IF(IFERROR('7. Position (current_at exit)'!AH97,"")="", "",IFERROR('7. Position (current_at exit)'!AH97,"")),"")</f>
        <v/>
      </c>
      <c r="DD97" s="165" t="str">
        <f>IF($A97&lt;&gt;"",IF(IFERROR('7. Position (current_at exit)'!AI97,"")="", "",IFERROR('7. Position (current_at exit)'!AI97,"")),"")</f>
        <v/>
      </c>
      <c r="DE97" s="360" t="str">
        <f>IF($A97&lt;&gt;"",IF(IFERROR('7. Position (current_at exit)'!AJ97,"")="", "",IFERROR('7. Position (current_at exit)'!AJ97,"")),"")</f>
        <v/>
      </c>
      <c r="DF97" s="16" t="str">
        <f>IF($A97&lt;&gt;"",IF(IFERROR('7. Position (current_at exit)'!AK97,"")="", "",IFERROR('7. Position (current_at exit)'!AK97,"")),"")</f>
        <v/>
      </c>
      <c r="DG97" s="187" t="str">
        <f>IF($A97&lt;&gt;"",IF(IFERROR('7. Position (current_at exit)'!AL97,"")="", "",IFERROR('7. Position (current_at exit)'!AL97,"")),"")</f>
        <v/>
      </c>
      <c r="DH97" s="76" t="str">
        <f>IF($A97&lt;&gt;"",IF(IFERROR('7. Position (current_at exit)'!AM97,"")="", "",IFERROR('7. Position (current_at exit)'!AM97,"")),"")</f>
        <v/>
      </c>
      <c r="DI97" s="239" t="str">
        <f>IF($A97&lt;&gt;"",IF(IFERROR('7. Position (current_at exit)'!AN97,"")="", "",IFERROR('7. Position (current_at exit)'!AN97,"")),"")</f>
        <v/>
      </c>
      <c r="DJ97" s="165" t="str">
        <f>IF($A97&lt;&gt;"",IF(IFERROR('7. Position (current_at exit)'!AO97,"")="", "",IFERROR('7. Position (current_at exit)'!AO97,"")),"")</f>
        <v/>
      </c>
      <c r="DK97" s="165" t="str">
        <f>IF($A97&lt;&gt;"",IF(IFERROR('7. Position (current_at exit)'!AP97,"")="", "",IFERROR('7. Position (current_at exit)'!AP97,"")),"")</f>
        <v/>
      </c>
      <c r="DL97" s="360" t="str">
        <f>IF($A97&lt;&gt;"",IF(IFERROR('7. Position (current_at exit)'!AQ97,"")="", "",IFERROR('7. Position (current_at exit)'!AQ97,"")),"")</f>
        <v/>
      </c>
      <c r="DM97" s="17" t="str">
        <f>IF(OR($F97="Equity - Publicly Traded", $F97="Equity - Private"), IF($A97&lt;&gt;"",IF(IFERROR('6. Position (at entry)'!N97,"")="", "Mandatory: Tab 6",IFERROR('6. Position (at entry)'!N97,"")),""), IF($A97&lt;&gt;"",IF(IFERROR('6. Position (at entry)'!N97,"")="", "",IFERROR('6. Position (at entry)'!N97,"")),""))</f>
        <v/>
      </c>
      <c r="DN97" s="17" t="str">
        <f>IF(OR($F97="Equity - Publicly Traded", $F97="Equity - Private"), IF($A97&lt;&gt;"",IF(IFERROR('6. Position (at entry)'!O97,"")="", "Mandatory: Tab 6",IFERROR('6. Position (at entry)'!O97,"")),""), IF($A97&lt;&gt;"",IF(IFERROR('6. Position (at entry)'!O97,"")="", "",IFERROR('6. Position (at entry)'!O97,"")),""))</f>
        <v/>
      </c>
      <c r="DO97" s="17" t="str">
        <f>IF(OR($F97="Equity - Publicly Traded", $F97="Equity - Private"), IF($A97&lt;&gt;"",IF(IFERROR('6. Position (at entry)'!P97,"")="", "Mandatory: Tab 6",IFERROR('6. Position (at entry)'!P97,"")),""), IF($A97&lt;&gt;"",IF(IFERROR('6. Position (at entry)'!P97,"")="", "",IFERROR('6. Position (at entry)'!P97,"")),""))</f>
        <v/>
      </c>
      <c r="DP97" s="17" t="str">
        <f>IF(OR($F97="Equity - Publicly Traded", $F97="Equity - Private"), IF($A97&lt;&gt;"",IF(IFERROR('6. Position (at entry)'!Q97,"")="", "Mandatory: Tab 6",IFERROR('6. Position (at entry)'!Q97,"")),""), IF($A97&lt;&gt;"",IF(IFERROR('6. Position (at entry)'!Q97,"")="", "",IFERROR('6. Position (at entry)'!Q97,"")),""))</f>
        <v/>
      </c>
      <c r="DQ97" s="18" t="str">
        <f>IF(OR($F97="Equity - Publicly Traded", $F97="Equity - Private"), IF($A97&lt;&gt;"",IF(IFERROR('6. Position (at entry)'!R97,"")="", "Mandatory: Tab 6",IFERROR('6. Position (at entry)'!R97,"")),""), IF($A97&lt;&gt;"",IF(IFERROR('6. Position (at entry)'!R97,"")="", "",IFERROR('6. Position (at entry)'!R97,"")),""))</f>
        <v/>
      </c>
      <c r="DR97" s="18" t="str">
        <f>IF(OR($F97="Equity - Publicly Traded", $F97="Equity - Private"), IF($A97&lt;&gt;"",IF(IFERROR('6. Position (at entry)'!S97,"")="", "Mandatory: Tab 6",IFERROR('6. Position (at entry)'!S97,"")),""), IF($A97&lt;&gt;"",IF(IFERROR('6. Position (at entry)'!S97,"")="", "",IFERROR('6. Position (at entry)'!S97,"")),""))</f>
        <v/>
      </c>
      <c r="DS97" s="17" t="str">
        <f>IF(OR($F97="Equity - Publicly Traded", $F97="Equity - Private"), IF($A97&lt;&gt;"",IF(IFERROR('6. Position (at entry)'!T97,"")="", "Mandatory: Tab 6",IFERROR('6. Position (at entry)'!T97,"")),""), IF($A97&lt;&gt;"",IF(IFERROR('6. Position (at entry)'!T97,"")="", "",IFERROR('6. Position (at entry)'!T97,"")),""))</f>
        <v/>
      </c>
      <c r="DT97" s="16" t="str">
        <f>IF(OR($F97="Equity - Publicly Traded", $F97="Equity - Private"), IF($A97&lt;&gt;"",IF(IFERROR('6. Position (at entry)'!U97,"")="", "Mandatory: Tab 6",IFERROR('6. Position (at entry)'!U97,"")),""), IF($A97&lt;&gt;"",IF(IFERROR('6. Position (at entry)'!U97,"")="", "",IFERROR('6. Position (at entry)'!U97,"")),""))</f>
        <v/>
      </c>
      <c r="DU97" s="16" t="str">
        <f>IF(OR($F97="Equity - Publicly Traded", $F97="Equity - Private"), IF($A97&lt;&gt;"",IF(IFERROR('6. Position (at entry)'!V97,"")="", "",IFERROR('6. Position (at entry)'!V97,"")),""), IF($A97&lt;&gt;"",IF(IFERROR('6. Position (at entry)'!V97,"")="", "",IFERROR('6. Position (at entry)'!V97,"")),""))</f>
        <v/>
      </c>
      <c r="DV97" s="239" t="str">
        <f>IF(OR($F97="Equity - Publicly Traded", $F97="Equity - Private"), IF($A97&lt;&gt;"",IF(IFERROR('6. Position (at entry)'!W97,"")="", "",IFERROR('6. Position (at entry)'!W97,"")),""), IF($A97&lt;&gt;"",IF(IFERROR('6. Position (at entry)'!W97,"")="", "",IFERROR('6. Position (at entry)'!W97,"")),""))</f>
        <v/>
      </c>
      <c r="DW97" s="239" t="str">
        <f>IF(OR($F97="Equity - Publicly Traded", $F97="Equity - Private"), IF($A97&lt;&gt;"",IF(IFERROR('6. Position (at entry)'!X97,"")="", "",IFERROR('6. Position (at entry)'!X97,"")),""), IF($A97&lt;&gt;"",IF(IFERROR('6. Position (at entry)'!X97,"")="", "",IFERROR('6. Position (at entry)'!X97,"")),""))</f>
        <v/>
      </c>
      <c r="DX97" s="239" t="str">
        <f>IF(OR($F97="Equity - Publicly Traded", $F97="Equity - Private"), IF($A97&lt;&gt;"",IF(IFERROR('6. Position (at entry)'!Y97,"")="", "",IFERROR('6. Position (at entry)'!Y97,"")),""), IF($A97&lt;&gt;"",IF(IFERROR('6. Position (at entry)'!Y97,"")="", "",IFERROR('6. Position (at entry)'!Y97,"")),""))</f>
        <v/>
      </c>
      <c r="DY97" s="360" t="str">
        <f>IF($A97&lt;&gt;"",IF(IFERROR('6. Position (at entry)'!Z97,"")="", "",IFERROR('6. Position (at entry)'!Z97,"")),"")</f>
        <v/>
      </c>
      <c r="DZ97" s="76" t="str">
        <f>IF($A97&lt;&gt;"",IF(IFERROR('6. Position (at entry)'!AA97,"")="", "",IFERROR('6. Position (at entry)'!AA97,"")),"")</f>
        <v/>
      </c>
      <c r="EA97" s="76" t="str">
        <f>IF($A97&lt;&gt;"",IF(IFERROR('6. Position (at entry)'!AB97,"")="", "",IFERROR('6. Position (at entry)'!AB97,"")),"")</f>
        <v/>
      </c>
      <c r="EB97" s="78" t="str">
        <f>IF($A97&lt;&gt;"",IF(IFERROR('6. Position (at entry)'!AC97,"")="", "",IFERROR('6. Position (at entry)'!AC97,"")),"")</f>
        <v/>
      </c>
      <c r="EC97" s="78" t="str">
        <f>IF($A97&lt;&gt;"",IF(IFERROR('6. Position (at entry)'!AD97,"")="", "",IFERROR('6. Position (at entry)'!AD97,"")),"")</f>
        <v/>
      </c>
      <c r="ED97" s="226" t="str">
        <f>IF($A97&lt;&gt;"",IF(IFERROR('6. Position (at entry)'!AE97,"")="", "",IFERROR('6. Position (at entry)'!AE97,"")),"")</f>
        <v/>
      </c>
      <c r="EE97" s="80" t="str">
        <f>IF($A97&lt;&gt;"",IF(IFERROR('6. Position (at entry)'!AF97,"")="", "",IFERROR('6. Position (at entry)'!AF97,"")),"")</f>
        <v/>
      </c>
      <c r="EF97" s="80" t="str">
        <f>IF($A97&lt;&gt;"",IF(IFERROR('6. Position (at entry)'!AG97,"")="", "",IFERROR('6. Position (at entry)'!AG97,"")),"")</f>
        <v/>
      </c>
      <c r="EG97" s="80" t="str">
        <f>IF($A97&lt;&gt;"",IF(IFERROR('6. Position (at entry)'!AH97,"")="", "",IFERROR('6. Position (at entry)'!AH97,"")),"")</f>
        <v/>
      </c>
      <c r="EH97" s="360" t="str">
        <f>IF($A97&lt;&gt;"",IF(IFERROR('6. Position (at entry)'!AI97,"")="", "",IFERROR('6. Position (at entry)'!AI97,"")),"")</f>
        <v/>
      </c>
    </row>
    <row r="98" spans="1:138" ht="15" customHeight="1" x14ac:dyDescent="0.2">
      <c r="A98" s="16" t="str">
        <f>IF(ISBLANK('6. Position (at entry)'!A98), "", '6. Position (at entry)'!A98)</f>
        <v/>
      </c>
      <c r="B98" s="347" t="str">
        <f>IF($A98&lt;&gt;"",IF(IFERROR('6. Position (at entry)'!B98,"")="", "Mandatory: Tab 6",IFERROR('6. Position (at entry)'!B98,"")),"")</f>
        <v/>
      </c>
      <c r="C98" s="16" t="str">
        <f>IF($A98&lt;&gt;"",IF(IFERROR(VLOOKUP($A98, '4. Company (at entry)'!$1:$1048576,2,FALSE),"")="","Mandatory: Tab 4",IFERROR(VLOOKUP($A98, '4. Company (at entry)'!$1:$1048576,2,FALSE),"")), "")</f>
        <v/>
      </c>
      <c r="D98" s="16" t="str">
        <f>IF($A98&lt;&gt;"",IF(IFERROR('7. Position (current_at exit)'!D98,"")="", "Mandatory: Tab 7",IFERROR('7. Position (current_at exit)'!D98,"")),"")</f>
        <v/>
      </c>
      <c r="E98" s="16" t="str">
        <f>IF($A98&lt;&gt;"",IF(IFERROR('7. Position (current_at exit)'!E98,"")="", "Mandatory: Tab 7",IFERROR('7. Position (current_at exit)'!E98,"")),"")</f>
        <v/>
      </c>
      <c r="F98" s="16" t="str">
        <f>IF($A98&lt;&gt;"",IF(IFERROR('6. Position (at entry)'!D98,"")="", "Mandatory: Tab 6",IFERROR('6. Position (at entry)'!D98,"")),"")</f>
        <v/>
      </c>
      <c r="G98" s="16" t="str">
        <f>IF($A98&lt;&gt;"",IF(IFERROR('6. Position (at entry)'!E98,"")="", "Mandatory: Tab 6",IFERROR('6. Position (at entry)'!E98,"")),"")</f>
        <v/>
      </c>
      <c r="H98" s="16" t="str">
        <f>IF($A98&lt;&gt;"",IF(IFERROR('6. Position (at entry)'!F98,"")="", "Mandatory: Tab 6",IFERROR('6. Position (at entry)'!F98,"")),"")</f>
        <v/>
      </c>
      <c r="I98" s="16" t="str">
        <f>IF($A98&lt;&gt;"",IF(IFERROR('6. Position (at entry)'!G98,"")="", "Mandatory: Tab 6",IFERROR('6. Position (at entry)'!G98,"")),"")</f>
        <v/>
      </c>
      <c r="J98" s="16" t="str">
        <f>IF($A98&lt;&gt;"",IF(IFERROR('6. Position (at entry)'!H98,"")="", "Mandatory: Tab 6",IFERROR('6. Position (at entry)'!H98,"")),"")</f>
        <v/>
      </c>
      <c r="K98" s="159" t="str">
        <f>IF($A98&lt;&gt;"",IF(IFERROR('6. Position (at entry)'!I98,"")="", "Mandatory: Tab 6",IFERROR('6. Position (at entry)'!I98,"")),"")</f>
        <v/>
      </c>
      <c r="L98" s="16" t="str">
        <f>IF($A98&lt;&gt;"",IF(IFERROR('6. Position (at entry)'!J98,"")="", "Mandatory: Tab 6",IFERROR('6. Position (at entry)'!J98,"")),"")</f>
        <v/>
      </c>
      <c r="M98" s="16" t="str">
        <f>IF($A98&lt;&gt;"",IF(IFERROR('6. Position (at entry)'!K98,"")="", "Mandatory: Tab 6",IFERROR('6. Position (at entry)'!K98,"")),"")</f>
        <v/>
      </c>
      <c r="N98" s="16" t="str">
        <f>IF($A98&lt;&gt;"",IF(IFERROR('6. Position (at entry)'!L98,"")="", "",IFERROR('6. Position (at entry)'!L98,"")),"")</f>
        <v/>
      </c>
      <c r="O98" s="360" t="str">
        <f>IF($A98&lt;&gt;"",IF(IFERROR('6. Position (at entry)'!M98,"")="", "",IFERROR('6. Position (at entry)'!M98,"")),"")</f>
        <v/>
      </c>
      <c r="P98" s="16" t="str">
        <f>IF($A98&lt;&gt;"",IF(IFERROR(VLOOKUP($A98,'5. Company (current_at exit)'!$1:$1048576,3,FALSE),"")="","",IFERROR(VLOOKUP($A98,'5. Company (current_at exit)'!$1:$1048576,3,FALSE),"")), "")</f>
        <v/>
      </c>
      <c r="Q98" s="16" t="str">
        <f>IF($A98&lt;&gt;"",IF(IFERROR(VLOOKUP($A98,'5. Company (current_at exit)'!$1:$1048576,4,FALSE),"")="","",IFERROR(VLOOKUP($A98,'5. Company (current_at exit)'!$1:$1048576,4,FALSE),"")), "")</f>
        <v/>
      </c>
      <c r="R98" s="16" t="str">
        <f>IF($A98&lt;&gt;"",IF(IFERROR(VLOOKUP($A98,'5. Company (current_at exit)'!$1:$1048576,5,FALSE),"")="","",IFERROR(VLOOKUP($A98,'5. Company (current_at exit)'!$1:$1048576,5,FALSE),"")), "")</f>
        <v/>
      </c>
      <c r="S98" s="16" t="str">
        <f>IF($A98&lt;&gt;"",IF(IFERROR(VLOOKUP($A98,'5. Company (current_at exit)'!$1:$1048576,6,FALSE),"")="","",IFERROR(VLOOKUP($A98,'5. Company (current_at exit)'!$1:$1048576,6,FALSE),"")), "")</f>
        <v/>
      </c>
      <c r="T98" s="16" t="str">
        <f>IF($A98&lt;&gt;"",IF(IFERROR(VLOOKUP($A98,'5. Company (current_at exit)'!$1:$1048576,7,FALSE),"")="","Mandatory: Tab 5",IFERROR(VLOOKUP($A98,'5. Company (current_at exit)'!$1:$1048576,7,FALSE),"")), "")</f>
        <v/>
      </c>
      <c r="U98" s="72" t="str">
        <f>IF($A98&lt;&gt;"",IF(IFERROR(VLOOKUP($A98,'5. Company (current_at exit)'!$1:$1048576,8,FALSE),"")="","Mandatory: Tab 5",IFERROR(VLOOKUP($A98,'5. Company (current_at exit)'!$1:$1048576,8,FALSE),"")), "")</f>
        <v/>
      </c>
      <c r="V98" s="16" t="str">
        <f>IF($A98&lt;&gt;"",IF(IFERROR(VLOOKUP($A98,'5. Company (current_at exit)'!$1:$1048576,9,FALSE),"")="","",IFERROR(VLOOKUP($A98,'5. Company (current_at exit)'!$1:$1048576,9,FALSE),"")), "")</f>
        <v/>
      </c>
      <c r="W98" s="16" t="str">
        <f>IF($A98&lt;&gt;"",IF(IFERROR(VLOOKUP($A98,'5. Company (current_at exit)'!$1:$1048576,10,FALSE),"")="","Mandatory: Tab 5",IFERROR(VLOOKUP($A98,'5. Company (current_at exit)'!$1:$1048576,10,FALSE),"")), "")</f>
        <v/>
      </c>
      <c r="X98" s="73" t="str">
        <f>IF($A98&lt;&gt;"",IF(IFERROR(VLOOKUP($A98,'5. Company (current_at exit)'!$1:$1048576,11,FALSE),"")="","Mandatory: Tab 5",IFERROR(VLOOKUP($A98,'5. Company (current_at exit)'!$1:$1048576,11,FALSE),"")), "")</f>
        <v/>
      </c>
      <c r="Y98" s="73" t="str">
        <f>IF($A98&lt;&gt;"",IF(IFERROR(VLOOKUP($A98,'5. Company (current_at exit)'!$1:$1048576,12,FALSE),"")="","",IFERROR(VLOOKUP($A98,'5. Company (current_at exit)'!$1:$1048576,12,FALSE),"")), "")</f>
        <v/>
      </c>
      <c r="Z98" s="73" t="str">
        <f>IF($A98&lt;&gt;"",IF(IFERROR(VLOOKUP($A98,'5. Company (current_at exit)'!$1:$1048576,13,FALSE),"")="","",IFERROR(VLOOKUP($A98,'5. Company (current_at exit)'!$1:$1048576,13,FALSE),"")), "")</f>
        <v/>
      </c>
      <c r="AA98" s="16" t="str">
        <f>IF($A98&lt;&gt;"",IF(IFERROR(VLOOKUP($A98,'5. Company (current_at exit)'!$1:$1048576,14,FALSE),"")="","Mandatory: Tab 5",IFERROR(VLOOKUP($A98,'5. Company (current_at exit)'!$1:$1048576,14,FALSE),"")), "")</f>
        <v/>
      </c>
      <c r="AB98" s="16" t="str">
        <f>IF($A98&lt;&gt;"",IF(IFERROR(VLOOKUP($A98,'5. Company (current_at exit)'!$1:$1048576,15,FALSE),"")="","Mandatory: Tab 5",IFERROR(VLOOKUP($A98,'5. Company (current_at exit)'!$1:$1048576,15,FALSE),"")), "")</f>
        <v/>
      </c>
      <c r="AC98" s="76" t="str">
        <f>IF($A98&lt;&gt;"",IF(IFERROR(VLOOKUP($A98,'5. Company (current_at exit)'!$1:$1048576,16,FALSE),"")="","",IFERROR(VLOOKUP($A98,'5. Company (current_at exit)'!$1:$1048576,16,FALSE),"")), "")</f>
        <v/>
      </c>
      <c r="AD98" s="16" t="str">
        <f>IF($A98&lt;&gt;"",IF(IFERROR(VLOOKUP($A98,'5. Company (current_at exit)'!$1:$1048576,17,FALSE),"")="","",IFERROR(VLOOKUP($A98,'5. Company (current_at exit)'!$1:$1048576,17,FALSE),"")), "")</f>
        <v/>
      </c>
      <c r="AE98" s="401" t="str">
        <f>IF($A98&lt;&gt;"",IF(IFERROR(VLOOKUP($A98,'5. Company (current_at exit)'!$1:$1048576,18,FALSE),"")="","",IFERROR(VLOOKUP($A98,'5. Company (current_at exit)'!$1:$1048576,18,FALSE),"")), "")</f>
        <v/>
      </c>
      <c r="AF98" s="16" t="str">
        <f>IF($A98&lt;&gt;"",IF(IFERROR(VLOOKUP($A98,'5. Company (current_at exit)'!$1:$1048576,19,FALSE),"")="","Mandatory: Tab 5",IFERROR(VLOOKUP($A98,'5. Company (current_at exit)'!$1:$1048576,19,FALSE),"")), "")</f>
        <v/>
      </c>
      <c r="AG98" s="159" t="str">
        <f>IF($AF98="Yes",IF($A98&lt;&gt;"",IF(IFERROR(VLOOKUP($A98,'5. Company (current_at exit)'!$1:$1048576,20,FALSE),"")="","Mandatory: Tab 5",IFERROR(VLOOKUP($A98,'5. Company (current_at exit)'!$1:$1048576,20,FALSE),"")), ""),IF($A98&lt;&gt;"",IF(IFERROR(VLOOKUP($A98,'5. Company (current_at exit)'!$1:$1048576,20,FALSE),"")="","",IFERROR(VLOOKUP($A98,'5. Company (current_at exit)'!$1:$1048576,20,FALSE),"")), ""))</f>
        <v/>
      </c>
      <c r="AH98" s="159" t="str">
        <f>IF($AF98="Yes",IF($A98&lt;&gt;"",IF(IFERROR(VLOOKUP($A98,'5. Company (current_at exit)'!$1:$1048576,21,FALSE),"")="","Mandatory: Tab 5",IFERROR(VLOOKUP($A98,'5. Company (current_at exit)'!$1:$1048576,21,FALSE),"")), ""),IF($A98&lt;&gt;"",IF(IFERROR(VLOOKUP($A98,'5. Company (current_at exit)'!$1:$1048576,21,FALSE),"")="","",IFERROR(VLOOKUP($A98,'5. Company (current_at exit)'!$1:$1048576,21,FALSE),"")), ""))</f>
        <v/>
      </c>
      <c r="AI98" s="69" t="str">
        <f>IF($AF98="Yes",IF($A98&lt;&gt;"",IF(IFERROR(VLOOKUP($A98,'5. Company (current_at exit)'!$1:$1048576,22,FALSE),"")="","Mandatory: Tab 5",IFERROR(VLOOKUP($A98,'5. Company (current_at exit)'!$1:$1048576,22,FALSE),"")), ""),IF($A98&lt;&gt;"",IF(IFERROR(VLOOKUP($A98,'5. Company (current_at exit)'!$1:$1048576,22,FALSE),"")="","",IFERROR(VLOOKUP($A98,'5. Company (current_at exit)'!$1:$1048576,22,FALSE),"")), ""))</f>
        <v/>
      </c>
      <c r="AJ98" s="69" t="str">
        <f>IF($AF98="Yes",IF($A98&lt;&gt;"",IF(IFERROR(VLOOKUP($A98,'5. Company (current_at exit)'!$1:$1048576,23,FALSE),"")="","Mandatory: Tab 5",IFERROR(VLOOKUP($A98,'5. Company (current_at exit)'!$1:$1048576,23,FALSE),"")), ""),IF($A98&lt;&gt;"",IF(IFERROR(VLOOKUP($A98,'5. Company (current_at exit)'!$1:$1048576,23,FALSE),"")="","",IFERROR(VLOOKUP($A98,'5. Company (current_at exit)'!$1:$1048576,23,FALSE),"")), ""))</f>
        <v/>
      </c>
      <c r="AK98" s="159" t="str">
        <f>IF($AF98="Yes",IF($A98&lt;&gt;"",IF(IFERROR(VLOOKUP($A98,'5. Company (current_at exit)'!$1:$1048576,24,FALSE),"")="","",IFERROR(VLOOKUP($A98,'5. Company (current_at exit)'!$1:$1048576,24,FALSE),"")), ""),IF($A98&lt;&gt;"",IF(IFERROR(VLOOKUP($A98,'5. Company (current_at exit)'!$1:$1048576,24,FALSE),"")="","",IFERROR(VLOOKUP($A98,'5. Company (current_at exit)'!$1:$1048576,24,FALSE),"")), ""))</f>
        <v/>
      </c>
      <c r="AL98" s="403" t="str">
        <f>IF($A98&lt;&gt;"",IF(IFERROR(VLOOKUP($A98,'5. Company (current_at exit)'!$1:$1048576,25,FALSE),"")="","",IFERROR(VLOOKUP($A98,'5. Company (current_at exit)'!$1:$1048576,25,FALSE),"")), "")</f>
        <v/>
      </c>
      <c r="AM98" s="17" t="str">
        <f>IF($A98&lt;&gt;"",IF(IFERROR(VLOOKUP($A98,'5. Company (current_at exit)'!$1:$1048576,26,FALSE),"")="","Mandatory: Tab 5",IFERROR(VLOOKUP($A98,'5. Company (current_at exit)'!$1:$1048576,26,FALSE),"")), "")</f>
        <v/>
      </c>
      <c r="AN98" s="17" t="str">
        <f>IF($A98&lt;&gt;"",IF(IFERROR(VLOOKUP($A98,'5. Company (current_at exit)'!$1:$1048576,27,FALSE),"")="","Mandatory: Tab 5",IFERROR(VLOOKUP($A98,'5. Company (current_at exit)'!$1:$1048576,27,FALSE),"")), "")</f>
        <v/>
      </c>
      <c r="AO98" s="17" t="str">
        <f>IF($A98&lt;&gt;"",IF(IFERROR(VLOOKUP($A98,'5. Company (current_at exit)'!$1:$1048576,28,FALSE),"")="","Mandatory: Tab 5",IFERROR(VLOOKUP($A98,'5. Company (current_at exit)'!$1:$1048576,28,FALSE),"")), "")</f>
        <v/>
      </c>
      <c r="AP98" s="17" t="str">
        <f>IF($A98&lt;&gt;"",IF(IFERROR(VLOOKUP($A98,'5. Company (current_at exit)'!$1:$1048576,29,FALSE),"")="","Mandatory: Tab 5",IFERROR(VLOOKUP($A98,'5. Company (current_at exit)'!$1:$1048576,29,FALSE),"")), "")</f>
        <v/>
      </c>
      <c r="AQ98" s="17" t="str">
        <f>IF($A98&lt;&gt;"",IF(IFERROR(VLOOKUP($A98,'5. Company (current_at exit)'!$1:$1048576,30,FALSE),"")="","Mandatory: Tab 5",IFERROR(VLOOKUP($A98,'5. Company (current_at exit)'!$1:$1048576,30,FALSE),"")), "")</f>
        <v/>
      </c>
      <c r="AR98" s="17" t="str">
        <f>IF($A98&lt;&gt;"",IF(IFERROR(VLOOKUP($A98,'5. Company (current_at exit)'!$1:$1048576,31,FALSE),"")="","Mandatory: Tab 5",IFERROR(VLOOKUP($A98,'5. Company (current_at exit)'!$1:$1048576,31,FALSE),"")), "")</f>
        <v/>
      </c>
      <c r="AS98" s="17" t="str">
        <f>IF($A98&lt;&gt;"",IF(IFERROR(VLOOKUP($A98,'5. Company (current_at exit)'!$1:$1048576,32,FALSE),"")="","Mandatory: Tab 5",IFERROR(VLOOKUP($A98,'5. Company (current_at exit)'!$1:$1048576,32,FALSE),"")), "")</f>
        <v/>
      </c>
      <c r="AT98" s="17" t="str">
        <f>IF($A98&lt;&gt;"",IF(IFERROR(VLOOKUP($A98,'5. Company (current_at exit)'!$1:$1048576,33,FALSE),"")="","Mandatory: Tab 5",IFERROR(VLOOKUP($A98,'5. Company (current_at exit)'!$1:$1048576,33,FALSE),"")), "")</f>
        <v/>
      </c>
      <c r="AU98" s="17" t="str">
        <f>IF($A98&lt;&gt;"",IF(IFERROR(VLOOKUP($A98,'5. Company (current_at exit)'!$1:$1048576,34,FALSE),"")="","",IFERROR(VLOOKUP($A98,'5. Company (current_at exit)'!$1:$1048576,34,FALSE),"")), "")</f>
        <v/>
      </c>
      <c r="AV98" s="241" t="str">
        <f>IF($A98&lt;&gt;"",IF(IFERROR(VLOOKUP($A98,'5. Company (current_at exit)'!$1:$1048576,35,FALSE),"")="","",IFERROR(VLOOKUP($A98,'5. Company (current_at exit)'!$1:$1048576,35,FALSE),"")), "")</f>
        <v/>
      </c>
      <c r="AW98" s="17" t="str">
        <f>IF($D98="Fully Exited",IF($A98&lt;&gt;"",IF(IFERROR(VLOOKUP($A98,'5. Company (current_at exit)'!$1:$1048576,36,FALSE),"")="","",IFERROR(VLOOKUP($A98,'5. Company (current_at exit)'!$1:$1048576,36,FALSE),"")), ""),IF($A98&lt;&gt;"",IF(IFERROR(VLOOKUP($A98,'5. Company (current_at exit)'!$1:$1048576,36,FALSE),"")="","",IFERROR(VLOOKUP($A98,'5. Company (current_at exit)'!$1:$1048576,36,FALSE),"")), ""))</f>
        <v/>
      </c>
      <c r="AX98" s="239" t="str">
        <f>IF($A98&lt;&gt;"",IF(IFERROR(VLOOKUP($A98,'5. Company (current_at exit)'!$1:$1048576,37,FALSE),"")="","",IFERROR(VLOOKUP($A98,'5. Company (current_at exit)'!$1:$1048576,37,FALSE),"")), "")</f>
        <v/>
      </c>
      <c r="AY98" s="204" t="str">
        <f>IF($A98&lt;&gt;"",IF(IFERROR(VLOOKUP($A98,'5. Company (current_at exit)'!$1:$1048576,38,FALSE),"")="","",IFERROR(VLOOKUP($A98,'5. Company (current_at exit)'!$1:$1048576,38,FALSE),"")), "")</f>
        <v/>
      </c>
      <c r="AZ98" s="244" t="str">
        <f>IF($A98&lt;&gt;"",IF(IFERROR(VLOOKUP($A98,'5. Company (current_at exit)'!$1:$1048576,39,FALSE),"")="","",IFERROR(VLOOKUP($A98,'5. Company (current_at exit)'!$1:$1048576,39,FALSE),"")), "")</f>
        <v/>
      </c>
      <c r="BA98" s="244" t="str">
        <f>IF($A98&lt;&gt;"",IF(IFERROR(VLOOKUP($A98,'5. Company (current_at exit)'!$1:$1048576,40,FALSE),"")="","",IFERROR(VLOOKUP($A98,'5. Company (current_at exit)'!$1:$1048576,40,FALSE),"")), "")</f>
        <v/>
      </c>
      <c r="BB98" s="244" t="str">
        <f>IF($A98&lt;&gt;"",IF(IFERROR(VLOOKUP($A98,'5. Company (current_at exit)'!$1:$1048576,41,FALSE),"")="","",IFERROR(VLOOKUP($A98,'5. Company (current_at exit)'!$1:$1048576,41,FALSE),"")), "")</f>
        <v/>
      </c>
      <c r="BC98" s="76" t="str">
        <f>IF($A98&lt;&gt;"",IF(IFERROR(VLOOKUP($A98,'5. Company (current_at exit)'!$1:$1048576,42,FALSE),"")="","",IFERROR(VLOOKUP($A98,'5. Company (current_at exit)'!$1:$1048576,42,FALSE),"")), "")</f>
        <v/>
      </c>
      <c r="BD98" s="76" t="str">
        <f>IF($A98&lt;&gt;"",IF(IFERROR(VLOOKUP($A98,'5. Company (current_at exit)'!$1:$1048576,43,FALSE),"")="","",IFERROR(VLOOKUP($A98,'5. Company (current_at exit)'!$1:$1048576,43,FALSE),"")), "")</f>
        <v/>
      </c>
      <c r="BE98" s="239" t="str">
        <f>IF($A98&lt;&gt;"",IF(IFERROR(VLOOKUP($A98,'5. Company (current_at exit)'!$1:$1048576,44,FALSE),"")="","",IFERROR(VLOOKUP($A98,'5. Company (current_at exit)'!$1:$1048576,44,FALSE),"")), "")</f>
        <v/>
      </c>
      <c r="BF98" s="239" t="str">
        <f>IF($A98&lt;&gt;"",IF(IFERROR(VLOOKUP($A98,'5. Company (current_at exit)'!$1:$1048576,45,FALSE),"")="","",IFERROR(VLOOKUP($A98,'5. Company (current_at exit)'!$1:$1048576,45,FALSE),"")), "")</f>
        <v/>
      </c>
      <c r="BG98" s="239" t="str">
        <f>IF($A98&lt;&gt;"",IF(IFERROR(VLOOKUP($A98,'5. Company (current_at exit)'!$1:$1048576,46,FALSE),"")="","",IFERROR(VLOOKUP($A98,'5. Company (current_at exit)'!$1:$1048576,46,FALSE),"")), "")</f>
        <v/>
      </c>
      <c r="BH98" s="239" t="str">
        <f>IF($A98&lt;&gt;"",IF(IFERROR(VLOOKUP($A98,'5. Company (current_at exit)'!$1:$1048576,47,FALSE),"")="","",IFERROR(VLOOKUP($A98,'5. Company (current_at exit)'!$1:$1048576,47,FALSE),"")), "")</f>
        <v/>
      </c>
      <c r="BI98" s="239" t="str">
        <f>IF($A98&lt;&gt;"",IF(IFERROR(VLOOKUP($A98,'5. Company (current_at exit)'!$1:$1048576,48,FALSE),"")="","",IFERROR(VLOOKUP($A98,'5. Company (current_at exit)'!$1:$1048576,48,FALSE),"")), "")</f>
        <v/>
      </c>
      <c r="BJ98" s="360" t="str">
        <f>IF($A98&lt;&gt;"",IF(IFERROR(VLOOKUP($A98,'5. Company (current_at exit)'!$1:$1048576,49,FALSE),"")="","",IFERROR(VLOOKUP($A98,'5. Company (current_at exit)'!$1:$1048576,49,FALSE),"")), "")</f>
        <v/>
      </c>
      <c r="BK98" s="76" t="str">
        <f>IF($A98&lt;&gt;"",IF(IFERROR(VLOOKUP($A98,'5. Company (current_at exit)'!$1:$1048576,50,FALSE),"")="","Mandatory: Tab 5",IFERROR(VLOOKUP($A98,'5. Company (current_at exit)'!$1:$1048576,50,FALSE),"")), "")</f>
        <v/>
      </c>
      <c r="BL98" s="483" t="str">
        <f>IF($A98&lt;&gt;"",IF(IFERROR(VLOOKUP($A98,'5. Company (current_at exit)'!$1:$1048576,51,FALSE),"")="","Mandatory: Tab 5",IFERROR(VLOOKUP($A98,'5. Company (current_at exit)'!$1:$1048576,51,FALSE),"")), "")</f>
        <v/>
      </c>
      <c r="BM98" s="483" t="str">
        <f>IF($A98&lt;&gt;"",IF(IFERROR(VLOOKUP($A98,'5. Company (current_at exit)'!$1:$1048576,52,FALSE),"")="","Mandatory: Tab 5",IFERROR(VLOOKUP($A98,'5. Company (current_at exit)'!$1:$1048576,52,FALSE),"")), "")</f>
        <v/>
      </c>
      <c r="BN98" s="483" t="str">
        <f>IF($A98&lt;&gt;"",IF(IFERROR(VLOOKUP($A98,'5. Company (current_at exit)'!$1:$1048576,53,FALSE),"")="","Mandatory: Tab 5",IFERROR(VLOOKUP($A98,'5. Company (current_at exit)'!$1:$1048576,53,FALSE),"")), "")</f>
        <v/>
      </c>
      <c r="BO98" s="360" t="str">
        <f>IF($A98&lt;&gt;"",IF(IFERROR(VLOOKUP($A98,'5. Company (current_at exit)'!$1:$1048576,54,FALSE),"")="","",IFERROR(VLOOKUP($A98,'5. Company (current_at exit)'!$1:$1048576,54,FALSE),"")), "")</f>
        <v/>
      </c>
      <c r="BP98" s="17" t="str">
        <f>IF($A98&lt;&gt;"",IF(IFERROR(VLOOKUP($A98, '4. Company (at entry)'!$1:$1048576,3,FALSE),"")="","Mandatory: Tab 4",IFERROR(VLOOKUP($A98, '4. Company (at entry)'!$1:$1048576,3,FALSE),"")), "")</f>
        <v/>
      </c>
      <c r="BQ98" s="17" t="str">
        <f>IF($A98&lt;&gt;"",IF(IFERROR(VLOOKUP($A98, '4. Company (at entry)'!$1:$1048576,4,FALSE),"")="","Mandatory: Tab 4",IFERROR(VLOOKUP($A98, '4. Company (at entry)'!$1:$1048576,4,FALSE),"")), "")</f>
        <v/>
      </c>
      <c r="BR98" s="17" t="str">
        <f>IF($A98&lt;&gt;"",IF(IFERROR(VLOOKUP($A98, '4. Company (at entry)'!$1:$1048576,5,FALSE),"")="","Mandatory: Tab 4",IFERROR(VLOOKUP($A98, '4. Company (at entry)'!$1:$1048576,5,FALSE),"")), "")</f>
        <v/>
      </c>
      <c r="BS98" s="17" t="str">
        <f>IF($A98&lt;&gt;"",IF(IFERROR(VLOOKUP($A98, '4. Company (at entry)'!$1:$1048576,6,FALSE),"")="","Mandatory: Tab 4",IFERROR(VLOOKUP($A98, '4. Company (at entry)'!$1:$1048576,6,FALSE),"")), "")</f>
        <v/>
      </c>
      <c r="BT98" s="17" t="str">
        <f>IF($A98&lt;&gt;"",IF(IFERROR(VLOOKUP($A98, '4. Company (at entry)'!$1:$1048576,7,FALSE),"")="","Mandatory: Tab 4",IFERROR(VLOOKUP($A98, '4. Company (at entry)'!$1:$1048576,7,FALSE),"")), "")</f>
        <v/>
      </c>
      <c r="BU98" s="17" t="str">
        <f>IF($A98&lt;&gt;"",IF(IFERROR(VLOOKUP($A98, '4. Company (at entry)'!$1:$1048576,8,FALSE),"")="","Mandatory: Tab 4",IFERROR(VLOOKUP($A98, '4. Company (at entry)'!$1:$1048576,8,FALSE),"")), "")</f>
        <v/>
      </c>
      <c r="BV98" s="17" t="str">
        <f>IF($A98&lt;&gt;"",IF(IFERROR(VLOOKUP($A98, '4. Company (at entry)'!$1:$1048576,9,FALSE),"")="","Mandatory: Tab 4",IFERROR(VLOOKUP($A98, '4. Company (at entry)'!$1:$1048576,9,FALSE),"")), "")</f>
        <v/>
      </c>
      <c r="BW98" s="17" t="str">
        <f>IF($A98&lt;&gt;"",IF(IFERROR(VLOOKUP($A98, '4. Company (at entry)'!$1:$1048576,10,FALSE),"")="","",IFERROR(VLOOKUP($A98, '4. Company (at entry)'!$1:$1048576,10,FALSE),"")), "")</f>
        <v/>
      </c>
      <c r="BX98" s="208" t="str">
        <f>IF($A98&lt;&gt;"",IF(IFERROR(VLOOKUP($A98, '4. Company (at entry)'!$1:$1048576,11,FALSE),"")="","",IFERROR(VLOOKUP($A98, '4. Company (at entry)'!$1:$1048576,11,FALSE),"")), "")</f>
        <v/>
      </c>
      <c r="BY98" s="17" t="str">
        <f>IF($A98&lt;&gt;"",IF(IFERROR(VLOOKUP($A98, '4. Company (at entry)'!$1:$1048576,12,FALSE),"")="","",IFERROR(VLOOKUP($A98, '4. Company (at entry)'!$1:$1048576,12,FALSE),"")), "")</f>
        <v/>
      </c>
      <c r="BZ98" s="360" t="str">
        <f>IF($A98&lt;&gt;"",IF(IFERROR(VLOOKUP($A98, '4. Company (at entry)'!$1:$1048576,13,FALSE),"")="","",IFERROR(VLOOKUP($A98, '4. Company (at entry)'!$1:$1048576,13,FALSE),"")), "")</f>
        <v/>
      </c>
      <c r="CA98" s="17" t="str">
        <f>IF($A98&lt;&gt;"",IF(IFERROR('7. Position (current_at exit)'!F98,"")="", "Mandatory: Tab 7",IFERROR('7. Position (current_at exit)'!F98,"")),"")</f>
        <v/>
      </c>
      <c r="CB98" s="17" t="str">
        <f>IF($D98&lt;&gt;"Pending, Subsequently Closed",IF($A98&lt;&gt;"",IF(IFERROR('7. Position (current_at exit)'!G98,"")="", "Mandatory: Tab 7",IFERROR('7. Position (current_at exit)'!G98,"")),""), IF($A98&lt;&gt;"",IF(IFERROR('7. Position (current_at exit)'!G98,"")="", "",IFERROR('7. Position (current_at exit)'!G98,"")),""))</f>
        <v/>
      </c>
      <c r="CC98" s="17" t="str">
        <f>IF($D98&lt;&gt;"Pending, Subsequently Closed",IF($A98&lt;&gt;"",IF(IFERROR('7. Position (current_at exit)'!H98,"")="", "Mandatory: Tab 7",IFERROR('7. Position (current_at exit)'!H98,"")),""), IF($A98&lt;&gt;"",IF(IFERROR('7. Position (current_at exit)'!H98,"")="", "",IFERROR('7. Position (current_at exit)'!H98,"")),""))</f>
        <v/>
      </c>
      <c r="CD98" s="17" t="str">
        <f>IF($D98&lt;&gt;"Pending, Subsequently Closed",IF($A98&lt;&gt;"",IF(IFERROR('7. Position (current_at exit)'!I98,"")="", "Mandatory: Tab 7",IFERROR('7. Position (current_at exit)'!I98,"")),""), IF($A98&lt;&gt;"",IF(IFERROR('7. Position (current_at exit)'!I98,"")="", "",IFERROR('7. Position (current_at exit)'!I98,"")),""))</f>
        <v/>
      </c>
      <c r="CE98" s="17" t="str">
        <f>IF($D98&lt;&gt;"Pending, Subsequently Closed",IF($A98&lt;&gt;"",IF(IFERROR('7. Position (current_at exit)'!J98,"")="", "Mandatory: Tab 7",IFERROR('7. Position (current_at exit)'!J98,"")),""), IF($A98&lt;&gt;"",IF(IFERROR('7. Position (current_at exit)'!J98,"")="", "",IFERROR('7. Position (current_at exit)'!J98,"")),""))</f>
        <v/>
      </c>
      <c r="CF98" s="208" t="str">
        <f>IF($D98&lt;&gt;"Pending, Subsequently Closed",IF($A98&lt;&gt;"",IF(IFERROR('7. Position (current_at exit)'!K98,"")="", "Mandatory: Tab 7",IFERROR('7. Position (current_at exit)'!K98,"")),""), IF($A98&lt;&gt;"",IF(IFERROR('7. Position (current_at exit)'!K98,"")="", "",IFERROR('7. Position (current_at exit)'!K98,"")),""))</f>
        <v/>
      </c>
      <c r="CG98" s="186" t="str">
        <f>IF($D98&lt;&gt;"Pending, Subsequently Closed",IF($A98&lt;&gt;"",IF(IFERROR('7. Position (current_at exit)'!L98,"")="", "Mandatory: Tab 7",IFERROR('7. Position (current_at exit)'!L98,"")),""), IF($A98&lt;&gt;"",IF(IFERROR('7. Position (current_at exit)'!L98,"")="", "",IFERROR('7. Position (current_at exit)'!L98,"")),""))</f>
        <v/>
      </c>
      <c r="CH98" s="186" t="str">
        <f>IF($D98&lt;&gt;"Pending, Subsequently Closed",IF($A98&lt;&gt;"",IF(IFERROR('7. Position (current_at exit)'!M98,"")="", "Mandatory: Tab 7",IFERROR('7. Position (current_at exit)'!M98,"")),""), IF($A98&lt;&gt;"",IF(IFERROR('7. Position (current_at exit)'!M98,"")="", "",IFERROR('7. Position (current_at exit)'!M98,"")),""))</f>
        <v/>
      </c>
      <c r="CI98" s="186" t="str">
        <f>IF($D98&lt;&gt;"Pending, Subsequently Closed",IF($A98&lt;&gt;"",IF(IFERROR('7. Position (current_at exit)'!N98,"")="", "Mandatory: Tab 7",IFERROR('7. Position (current_at exit)'!N98,"")),""), IF($A98&lt;&gt;"",IF(IFERROR('7. Position (current_at exit)'!N98,"")="", "",IFERROR('7. Position (current_at exit)'!N98,"")),""))</f>
        <v/>
      </c>
      <c r="CJ98" s="408" t="str">
        <f>IF($D98&lt;&gt;"Pending, Subsequently Closed",IF($A98&lt;&gt;"",IF(IFERROR('7. Position (current_at exit)'!O98,"")="", "Mandatory: Tab 7",IFERROR('7. Position (current_at exit)'!O98,"")),""), IF($A98&lt;&gt;"",IF(IFERROR('7. Position (current_at exit)'!O98,"")="", "",IFERROR('7. Position (current_at exit)'!O98,"")),""))</f>
        <v/>
      </c>
      <c r="CK98" s="408" t="str">
        <f>IF($D98&lt;&gt;"Pending, Subsequently Closed",IF($A98&lt;&gt;"",IF(IFERROR('7. Position (current_at exit)'!P98,"")="", "Mandatory: Tab 7",IFERROR('7. Position (current_at exit)'!P98,"")),""), IF($A98&lt;&gt;"",IF(IFERROR('7. Position (current_at exit)'!P98,"")="", "",IFERROR('7. Position (current_at exit)'!P98,"")),""))</f>
        <v/>
      </c>
      <c r="CL98" s="360" t="str">
        <f>IF($A98&lt;&gt;"",IF(IFERROR('7. Position (current_at exit)'!Q98,"")="", "",IFERROR('7. Position (current_at exit)'!Q98,"")),"")</f>
        <v/>
      </c>
      <c r="CM98" s="18" t="str">
        <f>IF($F98&lt;&gt;"Debt",IF($A98&lt;&gt;"",IF(IFERROR('7. Position (current_at exit)'!R98,"")="", "Mandatory: Tab 7",IFERROR('7. Position (current_at exit)'!R98,"")),""), IF($A98&lt;&gt;"",IF(IFERROR('7. Position (current_at exit)'!R98,"")="", "",IFERROR('7. Position (current_at exit)'!R98,"")),""))</f>
        <v/>
      </c>
      <c r="CN98" s="18" t="str">
        <f>IF($F98&lt;&gt;"Debt",IF($A98&lt;&gt;"",IF(IFERROR('7. Position (current_at exit)'!S98,"")="", "Mandatory: Tab 7",IFERROR('7. Position (current_at exit)'!S98,"")),""), IF($A98&lt;&gt;"",IF(IFERROR('7. Position (current_at exit)'!S98,"")="", "",IFERROR('7. Position (current_at exit)'!S98,"")),""))</f>
        <v/>
      </c>
      <c r="CO98" s="17" t="str">
        <f>IF($F98&lt;&gt;"Debt",IF($A98&lt;&gt;"",IF(IFERROR('7. Position (current_at exit)'!T98,"")="", "Mandatory: Tab 7",IFERROR('7. Position (current_at exit)'!T98,"")),""), IF($A98&lt;&gt;"",IF(IFERROR('7. Position (current_at exit)'!T98,"")="", "",IFERROR('7. Position (current_at exit)'!T98,"")),""))</f>
        <v/>
      </c>
      <c r="CP98" s="17" t="str">
        <f>IF($A98&lt;&gt;"",IF(IFERROR('7. Position (current_at exit)'!U98,"")="", "Mandatory: Tab 7",IFERROR('7. Position (current_at exit)'!U98,"")),"")</f>
        <v/>
      </c>
      <c r="CQ98" s="17" t="str">
        <f>IF($F98&lt;&gt;"Debt",IF($A98&lt;&gt;"",IF(IFERROR('7. Position (current_at exit)'!V98,"")="", "Mandatory: Tab 7",IFERROR('7. Position (current_at exit)'!V98,"")),""), IF($A98&lt;&gt;"",IF(IFERROR('7. Position (current_at exit)'!V98,"")="", "",IFERROR('7. Position (current_at exit)'!V98,"")),""))</f>
        <v/>
      </c>
      <c r="CR98" s="16" t="str">
        <f>IF($F98&lt;&gt;"Debt",IF($A98&lt;&gt;"",IF(IFERROR('7. Position (current_at exit)'!W98,"")="", "",IFERROR('7. Position (current_at exit)'!W98,"")),""), IF($A98&lt;&gt;"",IF(IFERROR('7. Position (current_at exit)'!W98,"")="", "",IFERROR('7. Position (current_at exit)'!W98,"")),""))</f>
        <v/>
      </c>
      <c r="CS98" s="80" t="str">
        <f>IF($A98&lt;&gt;"",IF(IFERROR('7. Position (current_at exit)'!X98,"")="", "",IFERROR('7. Position (current_at exit)'!X98,"")),"")</f>
        <v/>
      </c>
      <c r="CT98" s="360" t="str">
        <f>IF($A98&lt;&gt;"",IF(IFERROR('7. Position (current_at exit)'!Y98,"")="", "",IFERROR('7. Position (current_at exit)'!Y98,"")),"")</f>
        <v/>
      </c>
      <c r="CU98" s="159" t="str">
        <f>IF(OR($D98="Fully Exited, No Escrow", $D98="Fully Exited, Escrow Pending", $D98="Fully Exited, Subsequently Closed"), IF($A98&lt;&gt;"",IF(IFERROR('7. Position (current_at exit)'!Z98,"")="", "Mandatory: Tab 7",IFERROR('7. Position (current_at exit)'!Z98,"")),""), IF($A98&lt;&gt;"",IF(IFERROR('7. Position (current_at exit)'!Z98,"")="", "",IFERROR('7. Position (current_at exit)'!Z98,"")),""))</f>
        <v/>
      </c>
      <c r="CV98" s="159" t="str">
        <f>IF(OR($D98="Fully Exited, No Escrow", $D98="Fully Exited, Escrow Pending", $D98="Fully Exited, Subsequently Closed"), IF($A98&lt;&gt;"",IF(IFERROR('7. Position (current_at exit)'!AA98,"")="", "Mandatory: Tab 7",IFERROR('7. Position (current_at exit)'!AA98,"")),""), IF($A98&lt;&gt;"",IF(IFERROR('7. Position (current_at exit)'!AA98,"")="", "",IFERROR('7. Position (current_at exit)'!AA98,"")),""))</f>
        <v/>
      </c>
      <c r="CW98" s="16" t="str">
        <f>IF($D98="Fully Exited",IF($A98&lt;&gt;"",IF(IFERROR('7. Position (current_at exit)'!AB98,"")="", "",IFERROR('7. Position (current_at exit)'!AB98,"")),""), IF($A98&lt;&gt;"",IF(IFERROR('7. Position (current_at exit)'!AB98,"")="", "",IFERROR('7. Position (current_at exit)'!AB98,"")),""))</f>
        <v/>
      </c>
      <c r="CX98" s="360" t="str">
        <f>IF($A98&lt;&gt;"",IF(IFERROR('7. Position (current_at exit)'!AC98,"")="", "",IFERROR('7. Position (current_at exit)'!AC98,"")),"")</f>
        <v/>
      </c>
      <c r="CY98" s="16" t="str">
        <f>IF($D98&lt;&gt;"Pending, Subsequently Closed",IF($A98&lt;&gt;"",IF(IFERROR('7. Position (current_at exit)'!AD98,"")="", "Mandatory: Tab 7",IFERROR('7. Position (current_at exit)'!AD98,"")),""), IF($A98&lt;&gt;"",IF(IFERROR('7. Position (current_at exit)'!AD98,"")="", "",IFERROR('7. Position (current_at exit)'!AD98,"")),""))</f>
        <v/>
      </c>
      <c r="CZ98" s="187" t="str">
        <f>IF($A98&lt;&gt;"",IF(IFERROR('7. Position (current_at exit)'!AE98,"")="", "",IFERROR('7. Position (current_at exit)'!AE98,"")),"")</f>
        <v/>
      </c>
      <c r="DA98" s="76" t="str">
        <f>IF($A98&lt;&gt;"",IF(IFERROR('7. Position (current_at exit)'!AF98,"")="", "",IFERROR('7. Position (current_at exit)'!AF98,"")),"")</f>
        <v/>
      </c>
      <c r="DB98" s="239" t="str">
        <f>IF($A98&lt;&gt;"",IF(IFERROR('7. Position (current_at exit)'!AG98,"")="", "",IFERROR('7. Position (current_at exit)'!AG98,"")),"")</f>
        <v/>
      </c>
      <c r="DC98" s="165" t="str">
        <f>IF($A98&lt;&gt;"",IF(IFERROR('7. Position (current_at exit)'!AH98,"")="", "",IFERROR('7. Position (current_at exit)'!AH98,"")),"")</f>
        <v/>
      </c>
      <c r="DD98" s="165" t="str">
        <f>IF($A98&lt;&gt;"",IF(IFERROR('7. Position (current_at exit)'!AI98,"")="", "",IFERROR('7. Position (current_at exit)'!AI98,"")),"")</f>
        <v/>
      </c>
      <c r="DE98" s="360" t="str">
        <f>IF($A98&lt;&gt;"",IF(IFERROR('7. Position (current_at exit)'!AJ98,"")="", "",IFERROR('7. Position (current_at exit)'!AJ98,"")),"")</f>
        <v/>
      </c>
      <c r="DF98" s="16" t="str">
        <f>IF($A98&lt;&gt;"",IF(IFERROR('7. Position (current_at exit)'!AK98,"")="", "",IFERROR('7. Position (current_at exit)'!AK98,"")),"")</f>
        <v/>
      </c>
      <c r="DG98" s="187" t="str">
        <f>IF($A98&lt;&gt;"",IF(IFERROR('7. Position (current_at exit)'!AL98,"")="", "",IFERROR('7. Position (current_at exit)'!AL98,"")),"")</f>
        <v/>
      </c>
      <c r="DH98" s="76" t="str">
        <f>IF($A98&lt;&gt;"",IF(IFERROR('7. Position (current_at exit)'!AM98,"")="", "",IFERROR('7. Position (current_at exit)'!AM98,"")),"")</f>
        <v/>
      </c>
      <c r="DI98" s="239" t="str">
        <f>IF($A98&lt;&gt;"",IF(IFERROR('7. Position (current_at exit)'!AN98,"")="", "",IFERROR('7. Position (current_at exit)'!AN98,"")),"")</f>
        <v/>
      </c>
      <c r="DJ98" s="165" t="str">
        <f>IF($A98&lt;&gt;"",IF(IFERROR('7. Position (current_at exit)'!AO98,"")="", "",IFERROR('7. Position (current_at exit)'!AO98,"")),"")</f>
        <v/>
      </c>
      <c r="DK98" s="165" t="str">
        <f>IF($A98&lt;&gt;"",IF(IFERROR('7. Position (current_at exit)'!AP98,"")="", "",IFERROR('7. Position (current_at exit)'!AP98,"")),"")</f>
        <v/>
      </c>
      <c r="DL98" s="360" t="str">
        <f>IF($A98&lt;&gt;"",IF(IFERROR('7. Position (current_at exit)'!AQ98,"")="", "",IFERROR('7. Position (current_at exit)'!AQ98,"")),"")</f>
        <v/>
      </c>
      <c r="DM98" s="17" t="str">
        <f>IF(OR($F98="Equity - Publicly Traded", $F98="Equity - Private"), IF($A98&lt;&gt;"",IF(IFERROR('6. Position (at entry)'!N98,"")="", "Mandatory: Tab 6",IFERROR('6. Position (at entry)'!N98,"")),""), IF($A98&lt;&gt;"",IF(IFERROR('6. Position (at entry)'!N98,"")="", "",IFERROR('6. Position (at entry)'!N98,"")),""))</f>
        <v/>
      </c>
      <c r="DN98" s="17" t="str">
        <f>IF(OR($F98="Equity - Publicly Traded", $F98="Equity - Private"), IF($A98&lt;&gt;"",IF(IFERROR('6. Position (at entry)'!O98,"")="", "Mandatory: Tab 6",IFERROR('6. Position (at entry)'!O98,"")),""), IF($A98&lt;&gt;"",IF(IFERROR('6. Position (at entry)'!O98,"")="", "",IFERROR('6. Position (at entry)'!O98,"")),""))</f>
        <v/>
      </c>
      <c r="DO98" s="17" t="str">
        <f>IF(OR($F98="Equity - Publicly Traded", $F98="Equity - Private"), IF($A98&lt;&gt;"",IF(IFERROR('6. Position (at entry)'!P98,"")="", "Mandatory: Tab 6",IFERROR('6. Position (at entry)'!P98,"")),""), IF($A98&lt;&gt;"",IF(IFERROR('6. Position (at entry)'!P98,"")="", "",IFERROR('6. Position (at entry)'!P98,"")),""))</f>
        <v/>
      </c>
      <c r="DP98" s="17" t="str">
        <f>IF(OR($F98="Equity - Publicly Traded", $F98="Equity - Private"), IF($A98&lt;&gt;"",IF(IFERROR('6. Position (at entry)'!Q98,"")="", "Mandatory: Tab 6",IFERROR('6. Position (at entry)'!Q98,"")),""), IF($A98&lt;&gt;"",IF(IFERROR('6. Position (at entry)'!Q98,"")="", "",IFERROR('6. Position (at entry)'!Q98,"")),""))</f>
        <v/>
      </c>
      <c r="DQ98" s="18" t="str">
        <f>IF(OR($F98="Equity - Publicly Traded", $F98="Equity - Private"), IF($A98&lt;&gt;"",IF(IFERROR('6. Position (at entry)'!R98,"")="", "Mandatory: Tab 6",IFERROR('6. Position (at entry)'!R98,"")),""), IF($A98&lt;&gt;"",IF(IFERROR('6. Position (at entry)'!R98,"")="", "",IFERROR('6. Position (at entry)'!R98,"")),""))</f>
        <v/>
      </c>
      <c r="DR98" s="18" t="str">
        <f>IF(OR($F98="Equity - Publicly Traded", $F98="Equity - Private"), IF($A98&lt;&gt;"",IF(IFERROR('6. Position (at entry)'!S98,"")="", "Mandatory: Tab 6",IFERROR('6. Position (at entry)'!S98,"")),""), IF($A98&lt;&gt;"",IF(IFERROR('6. Position (at entry)'!S98,"")="", "",IFERROR('6. Position (at entry)'!S98,"")),""))</f>
        <v/>
      </c>
      <c r="DS98" s="17" t="str">
        <f>IF(OR($F98="Equity - Publicly Traded", $F98="Equity - Private"), IF($A98&lt;&gt;"",IF(IFERROR('6. Position (at entry)'!T98,"")="", "Mandatory: Tab 6",IFERROR('6. Position (at entry)'!T98,"")),""), IF($A98&lt;&gt;"",IF(IFERROR('6. Position (at entry)'!T98,"")="", "",IFERROR('6. Position (at entry)'!T98,"")),""))</f>
        <v/>
      </c>
      <c r="DT98" s="16" t="str">
        <f>IF(OR($F98="Equity - Publicly Traded", $F98="Equity - Private"), IF($A98&lt;&gt;"",IF(IFERROR('6. Position (at entry)'!U98,"")="", "Mandatory: Tab 6",IFERROR('6. Position (at entry)'!U98,"")),""), IF($A98&lt;&gt;"",IF(IFERROR('6. Position (at entry)'!U98,"")="", "",IFERROR('6. Position (at entry)'!U98,"")),""))</f>
        <v/>
      </c>
      <c r="DU98" s="16" t="str">
        <f>IF(OR($F98="Equity - Publicly Traded", $F98="Equity - Private"), IF($A98&lt;&gt;"",IF(IFERROR('6. Position (at entry)'!V98,"")="", "",IFERROR('6. Position (at entry)'!V98,"")),""), IF($A98&lt;&gt;"",IF(IFERROR('6. Position (at entry)'!V98,"")="", "",IFERROR('6. Position (at entry)'!V98,"")),""))</f>
        <v/>
      </c>
      <c r="DV98" s="239" t="str">
        <f>IF(OR($F98="Equity - Publicly Traded", $F98="Equity - Private"), IF($A98&lt;&gt;"",IF(IFERROR('6. Position (at entry)'!W98,"")="", "",IFERROR('6. Position (at entry)'!W98,"")),""), IF($A98&lt;&gt;"",IF(IFERROR('6. Position (at entry)'!W98,"")="", "",IFERROR('6. Position (at entry)'!W98,"")),""))</f>
        <v/>
      </c>
      <c r="DW98" s="239" t="str">
        <f>IF(OR($F98="Equity - Publicly Traded", $F98="Equity - Private"), IF($A98&lt;&gt;"",IF(IFERROR('6. Position (at entry)'!X98,"")="", "",IFERROR('6. Position (at entry)'!X98,"")),""), IF($A98&lt;&gt;"",IF(IFERROR('6. Position (at entry)'!X98,"")="", "",IFERROR('6. Position (at entry)'!X98,"")),""))</f>
        <v/>
      </c>
      <c r="DX98" s="239" t="str">
        <f>IF(OR($F98="Equity - Publicly Traded", $F98="Equity - Private"), IF($A98&lt;&gt;"",IF(IFERROR('6. Position (at entry)'!Y98,"")="", "",IFERROR('6. Position (at entry)'!Y98,"")),""), IF($A98&lt;&gt;"",IF(IFERROR('6. Position (at entry)'!Y98,"")="", "",IFERROR('6. Position (at entry)'!Y98,"")),""))</f>
        <v/>
      </c>
      <c r="DY98" s="360" t="str">
        <f>IF($A98&lt;&gt;"",IF(IFERROR('6. Position (at entry)'!Z98,"")="", "",IFERROR('6. Position (at entry)'!Z98,"")),"")</f>
        <v/>
      </c>
      <c r="DZ98" s="76" t="str">
        <f>IF($A98&lt;&gt;"",IF(IFERROR('6. Position (at entry)'!AA98,"")="", "",IFERROR('6. Position (at entry)'!AA98,"")),"")</f>
        <v/>
      </c>
      <c r="EA98" s="76" t="str">
        <f>IF($A98&lt;&gt;"",IF(IFERROR('6. Position (at entry)'!AB98,"")="", "",IFERROR('6. Position (at entry)'!AB98,"")),"")</f>
        <v/>
      </c>
      <c r="EB98" s="78" t="str">
        <f>IF($A98&lt;&gt;"",IF(IFERROR('6. Position (at entry)'!AC98,"")="", "",IFERROR('6. Position (at entry)'!AC98,"")),"")</f>
        <v/>
      </c>
      <c r="EC98" s="78" t="str">
        <f>IF($A98&lt;&gt;"",IF(IFERROR('6. Position (at entry)'!AD98,"")="", "",IFERROR('6. Position (at entry)'!AD98,"")),"")</f>
        <v/>
      </c>
      <c r="ED98" s="226" t="str">
        <f>IF($A98&lt;&gt;"",IF(IFERROR('6. Position (at entry)'!AE98,"")="", "",IFERROR('6. Position (at entry)'!AE98,"")),"")</f>
        <v/>
      </c>
      <c r="EE98" s="80" t="str">
        <f>IF($A98&lt;&gt;"",IF(IFERROR('6. Position (at entry)'!AF98,"")="", "",IFERROR('6. Position (at entry)'!AF98,"")),"")</f>
        <v/>
      </c>
      <c r="EF98" s="80" t="str">
        <f>IF($A98&lt;&gt;"",IF(IFERROR('6. Position (at entry)'!AG98,"")="", "",IFERROR('6. Position (at entry)'!AG98,"")),"")</f>
        <v/>
      </c>
      <c r="EG98" s="80" t="str">
        <f>IF($A98&lt;&gt;"",IF(IFERROR('6. Position (at entry)'!AH98,"")="", "",IFERROR('6. Position (at entry)'!AH98,"")),"")</f>
        <v/>
      </c>
      <c r="EH98" s="360" t="str">
        <f>IF($A98&lt;&gt;"",IF(IFERROR('6. Position (at entry)'!AI98,"")="", "",IFERROR('6. Position (at entry)'!AI98,"")),"")</f>
        <v/>
      </c>
    </row>
    <row r="99" spans="1:138" ht="15" customHeight="1" x14ac:dyDescent="0.2">
      <c r="A99" s="16" t="str">
        <f>IF(ISBLANK('6. Position (at entry)'!A99), "", '6. Position (at entry)'!A99)</f>
        <v/>
      </c>
      <c r="B99" s="347" t="str">
        <f>IF($A99&lt;&gt;"",IF(IFERROR('6. Position (at entry)'!B99,"")="", "Mandatory: Tab 6",IFERROR('6. Position (at entry)'!B99,"")),"")</f>
        <v/>
      </c>
      <c r="C99" s="16" t="str">
        <f>IF($A99&lt;&gt;"",IF(IFERROR(VLOOKUP($A99, '4. Company (at entry)'!$1:$1048576,2,FALSE),"")="","Mandatory: Tab 4",IFERROR(VLOOKUP($A99, '4. Company (at entry)'!$1:$1048576,2,FALSE),"")), "")</f>
        <v/>
      </c>
      <c r="D99" s="16" t="str">
        <f>IF($A99&lt;&gt;"",IF(IFERROR('7. Position (current_at exit)'!D99,"")="", "Mandatory: Tab 7",IFERROR('7. Position (current_at exit)'!D99,"")),"")</f>
        <v/>
      </c>
      <c r="E99" s="16" t="str">
        <f>IF($A99&lt;&gt;"",IF(IFERROR('7. Position (current_at exit)'!E99,"")="", "Mandatory: Tab 7",IFERROR('7. Position (current_at exit)'!E99,"")),"")</f>
        <v/>
      </c>
      <c r="F99" s="16" t="str">
        <f>IF($A99&lt;&gt;"",IF(IFERROR('6. Position (at entry)'!D99,"")="", "Mandatory: Tab 6",IFERROR('6. Position (at entry)'!D99,"")),"")</f>
        <v/>
      </c>
      <c r="G99" s="16" t="str">
        <f>IF($A99&lt;&gt;"",IF(IFERROR('6. Position (at entry)'!E99,"")="", "Mandatory: Tab 6",IFERROR('6. Position (at entry)'!E99,"")),"")</f>
        <v/>
      </c>
      <c r="H99" s="16" t="str">
        <f>IF($A99&lt;&gt;"",IF(IFERROR('6. Position (at entry)'!F99,"")="", "Mandatory: Tab 6",IFERROR('6. Position (at entry)'!F99,"")),"")</f>
        <v/>
      </c>
      <c r="I99" s="16" t="str">
        <f>IF($A99&lt;&gt;"",IF(IFERROR('6. Position (at entry)'!G99,"")="", "Mandatory: Tab 6",IFERROR('6. Position (at entry)'!G99,"")),"")</f>
        <v/>
      </c>
      <c r="J99" s="16" t="str">
        <f>IF($A99&lt;&gt;"",IF(IFERROR('6. Position (at entry)'!H99,"")="", "Mandatory: Tab 6",IFERROR('6. Position (at entry)'!H99,"")),"")</f>
        <v/>
      </c>
      <c r="K99" s="159" t="str">
        <f>IF($A99&lt;&gt;"",IF(IFERROR('6. Position (at entry)'!I99,"")="", "Mandatory: Tab 6",IFERROR('6. Position (at entry)'!I99,"")),"")</f>
        <v/>
      </c>
      <c r="L99" s="16" t="str">
        <f>IF($A99&lt;&gt;"",IF(IFERROR('6. Position (at entry)'!J99,"")="", "Mandatory: Tab 6",IFERROR('6. Position (at entry)'!J99,"")),"")</f>
        <v/>
      </c>
      <c r="M99" s="16" t="str">
        <f>IF($A99&lt;&gt;"",IF(IFERROR('6. Position (at entry)'!K99,"")="", "Mandatory: Tab 6",IFERROR('6. Position (at entry)'!K99,"")),"")</f>
        <v/>
      </c>
      <c r="N99" s="16" t="str">
        <f>IF($A99&lt;&gt;"",IF(IFERROR('6. Position (at entry)'!L99,"")="", "",IFERROR('6. Position (at entry)'!L99,"")),"")</f>
        <v/>
      </c>
      <c r="O99" s="360" t="str">
        <f>IF($A99&lt;&gt;"",IF(IFERROR('6. Position (at entry)'!M99,"")="", "",IFERROR('6. Position (at entry)'!M99,"")),"")</f>
        <v/>
      </c>
      <c r="P99" s="16" t="str">
        <f>IF($A99&lt;&gt;"",IF(IFERROR(VLOOKUP($A99,'5. Company (current_at exit)'!$1:$1048576,3,FALSE),"")="","",IFERROR(VLOOKUP($A99,'5. Company (current_at exit)'!$1:$1048576,3,FALSE),"")), "")</f>
        <v/>
      </c>
      <c r="Q99" s="16" t="str">
        <f>IF($A99&lt;&gt;"",IF(IFERROR(VLOOKUP($A99,'5. Company (current_at exit)'!$1:$1048576,4,FALSE),"")="","",IFERROR(VLOOKUP($A99,'5. Company (current_at exit)'!$1:$1048576,4,FALSE),"")), "")</f>
        <v/>
      </c>
      <c r="R99" s="16" t="str">
        <f>IF($A99&lt;&gt;"",IF(IFERROR(VLOOKUP($A99,'5. Company (current_at exit)'!$1:$1048576,5,FALSE),"")="","",IFERROR(VLOOKUP($A99,'5. Company (current_at exit)'!$1:$1048576,5,FALSE),"")), "")</f>
        <v/>
      </c>
      <c r="S99" s="16" t="str">
        <f>IF($A99&lt;&gt;"",IF(IFERROR(VLOOKUP($A99,'5. Company (current_at exit)'!$1:$1048576,6,FALSE),"")="","",IFERROR(VLOOKUP($A99,'5. Company (current_at exit)'!$1:$1048576,6,FALSE),"")), "")</f>
        <v/>
      </c>
      <c r="T99" s="16" t="str">
        <f>IF($A99&lt;&gt;"",IF(IFERROR(VLOOKUP($A99,'5. Company (current_at exit)'!$1:$1048576,7,FALSE),"")="","Mandatory: Tab 5",IFERROR(VLOOKUP($A99,'5. Company (current_at exit)'!$1:$1048576,7,FALSE),"")), "")</f>
        <v/>
      </c>
      <c r="U99" s="72" t="str">
        <f>IF($A99&lt;&gt;"",IF(IFERROR(VLOOKUP($A99,'5. Company (current_at exit)'!$1:$1048576,8,FALSE),"")="","Mandatory: Tab 5",IFERROR(VLOOKUP($A99,'5. Company (current_at exit)'!$1:$1048576,8,FALSE),"")), "")</f>
        <v/>
      </c>
      <c r="V99" s="16" t="str">
        <f>IF($A99&lt;&gt;"",IF(IFERROR(VLOOKUP($A99,'5. Company (current_at exit)'!$1:$1048576,9,FALSE),"")="","",IFERROR(VLOOKUP($A99,'5. Company (current_at exit)'!$1:$1048576,9,FALSE),"")), "")</f>
        <v/>
      </c>
      <c r="W99" s="16" t="str">
        <f>IF($A99&lt;&gt;"",IF(IFERROR(VLOOKUP($A99,'5. Company (current_at exit)'!$1:$1048576,10,FALSE),"")="","Mandatory: Tab 5",IFERROR(VLOOKUP($A99,'5. Company (current_at exit)'!$1:$1048576,10,FALSE),"")), "")</f>
        <v/>
      </c>
      <c r="X99" s="73" t="str">
        <f>IF($A99&lt;&gt;"",IF(IFERROR(VLOOKUP($A99,'5. Company (current_at exit)'!$1:$1048576,11,FALSE),"")="","Mandatory: Tab 5",IFERROR(VLOOKUP($A99,'5. Company (current_at exit)'!$1:$1048576,11,FALSE),"")), "")</f>
        <v/>
      </c>
      <c r="Y99" s="73" t="str">
        <f>IF($A99&lt;&gt;"",IF(IFERROR(VLOOKUP($A99,'5. Company (current_at exit)'!$1:$1048576,12,FALSE),"")="","",IFERROR(VLOOKUP($A99,'5. Company (current_at exit)'!$1:$1048576,12,FALSE),"")), "")</f>
        <v/>
      </c>
      <c r="Z99" s="73" t="str">
        <f>IF($A99&lt;&gt;"",IF(IFERROR(VLOOKUP($A99,'5. Company (current_at exit)'!$1:$1048576,13,FALSE),"")="","",IFERROR(VLOOKUP($A99,'5. Company (current_at exit)'!$1:$1048576,13,FALSE),"")), "")</f>
        <v/>
      </c>
      <c r="AA99" s="16" t="str">
        <f>IF($A99&lt;&gt;"",IF(IFERROR(VLOOKUP($A99,'5. Company (current_at exit)'!$1:$1048576,14,FALSE),"")="","Mandatory: Tab 5",IFERROR(VLOOKUP($A99,'5. Company (current_at exit)'!$1:$1048576,14,FALSE),"")), "")</f>
        <v/>
      </c>
      <c r="AB99" s="16" t="str">
        <f>IF($A99&lt;&gt;"",IF(IFERROR(VLOOKUP($A99,'5. Company (current_at exit)'!$1:$1048576,15,FALSE),"")="","Mandatory: Tab 5",IFERROR(VLOOKUP($A99,'5. Company (current_at exit)'!$1:$1048576,15,FALSE),"")), "")</f>
        <v/>
      </c>
      <c r="AC99" s="76" t="str">
        <f>IF($A99&lt;&gt;"",IF(IFERROR(VLOOKUP($A99,'5. Company (current_at exit)'!$1:$1048576,16,FALSE),"")="","",IFERROR(VLOOKUP($A99,'5. Company (current_at exit)'!$1:$1048576,16,FALSE),"")), "")</f>
        <v/>
      </c>
      <c r="AD99" s="16" t="str">
        <f>IF($A99&lt;&gt;"",IF(IFERROR(VLOOKUP($A99,'5. Company (current_at exit)'!$1:$1048576,17,FALSE),"")="","",IFERROR(VLOOKUP($A99,'5. Company (current_at exit)'!$1:$1048576,17,FALSE),"")), "")</f>
        <v/>
      </c>
      <c r="AE99" s="401" t="str">
        <f>IF($A99&lt;&gt;"",IF(IFERROR(VLOOKUP($A99,'5. Company (current_at exit)'!$1:$1048576,18,FALSE),"")="","",IFERROR(VLOOKUP($A99,'5. Company (current_at exit)'!$1:$1048576,18,FALSE),"")), "")</f>
        <v/>
      </c>
      <c r="AF99" s="16" t="str">
        <f>IF($A99&lt;&gt;"",IF(IFERROR(VLOOKUP($A99,'5. Company (current_at exit)'!$1:$1048576,19,FALSE),"")="","Mandatory: Tab 5",IFERROR(VLOOKUP($A99,'5. Company (current_at exit)'!$1:$1048576,19,FALSE),"")), "")</f>
        <v/>
      </c>
      <c r="AG99" s="159" t="str">
        <f>IF($AF99="Yes",IF($A99&lt;&gt;"",IF(IFERROR(VLOOKUP($A99,'5. Company (current_at exit)'!$1:$1048576,20,FALSE),"")="","Mandatory: Tab 5",IFERROR(VLOOKUP($A99,'5. Company (current_at exit)'!$1:$1048576,20,FALSE),"")), ""),IF($A99&lt;&gt;"",IF(IFERROR(VLOOKUP($A99,'5. Company (current_at exit)'!$1:$1048576,20,FALSE),"")="","",IFERROR(VLOOKUP($A99,'5. Company (current_at exit)'!$1:$1048576,20,FALSE),"")), ""))</f>
        <v/>
      </c>
      <c r="AH99" s="159" t="str">
        <f>IF($AF99="Yes",IF($A99&lt;&gt;"",IF(IFERROR(VLOOKUP($A99,'5. Company (current_at exit)'!$1:$1048576,21,FALSE),"")="","Mandatory: Tab 5",IFERROR(VLOOKUP($A99,'5. Company (current_at exit)'!$1:$1048576,21,FALSE),"")), ""),IF($A99&lt;&gt;"",IF(IFERROR(VLOOKUP($A99,'5. Company (current_at exit)'!$1:$1048576,21,FALSE),"")="","",IFERROR(VLOOKUP($A99,'5. Company (current_at exit)'!$1:$1048576,21,FALSE),"")), ""))</f>
        <v/>
      </c>
      <c r="AI99" s="69" t="str">
        <f>IF($AF99="Yes",IF($A99&lt;&gt;"",IF(IFERROR(VLOOKUP($A99,'5. Company (current_at exit)'!$1:$1048576,22,FALSE),"")="","Mandatory: Tab 5",IFERROR(VLOOKUP($A99,'5. Company (current_at exit)'!$1:$1048576,22,FALSE),"")), ""),IF($A99&lt;&gt;"",IF(IFERROR(VLOOKUP($A99,'5. Company (current_at exit)'!$1:$1048576,22,FALSE),"")="","",IFERROR(VLOOKUP($A99,'5. Company (current_at exit)'!$1:$1048576,22,FALSE),"")), ""))</f>
        <v/>
      </c>
      <c r="AJ99" s="69" t="str">
        <f>IF($AF99="Yes",IF($A99&lt;&gt;"",IF(IFERROR(VLOOKUP($A99,'5. Company (current_at exit)'!$1:$1048576,23,FALSE),"")="","Mandatory: Tab 5",IFERROR(VLOOKUP($A99,'5. Company (current_at exit)'!$1:$1048576,23,FALSE),"")), ""),IF($A99&lt;&gt;"",IF(IFERROR(VLOOKUP($A99,'5. Company (current_at exit)'!$1:$1048576,23,FALSE),"")="","",IFERROR(VLOOKUP($A99,'5. Company (current_at exit)'!$1:$1048576,23,FALSE),"")), ""))</f>
        <v/>
      </c>
      <c r="AK99" s="159" t="str">
        <f>IF($AF99="Yes",IF($A99&lt;&gt;"",IF(IFERROR(VLOOKUP($A99,'5. Company (current_at exit)'!$1:$1048576,24,FALSE),"")="","",IFERROR(VLOOKUP($A99,'5. Company (current_at exit)'!$1:$1048576,24,FALSE),"")), ""),IF($A99&lt;&gt;"",IF(IFERROR(VLOOKUP($A99,'5. Company (current_at exit)'!$1:$1048576,24,FALSE),"")="","",IFERROR(VLOOKUP($A99,'5. Company (current_at exit)'!$1:$1048576,24,FALSE),"")), ""))</f>
        <v/>
      </c>
      <c r="AL99" s="403" t="str">
        <f>IF($A99&lt;&gt;"",IF(IFERROR(VLOOKUP($A99,'5. Company (current_at exit)'!$1:$1048576,25,FALSE),"")="","",IFERROR(VLOOKUP($A99,'5. Company (current_at exit)'!$1:$1048576,25,FALSE),"")), "")</f>
        <v/>
      </c>
      <c r="AM99" s="17" t="str">
        <f>IF($A99&lt;&gt;"",IF(IFERROR(VLOOKUP($A99,'5. Company (current_at exit)'!$1:$1048576,26,FALSE),"")="","Mandatory: Tab 5",IFERROR(VLOOKUP($A99,'5. Company (current_at exit)'!$1:$1048576,26,FALSE),"")), "")</f>
        <v/>
      </c>
      <c r="AN99" s="17" t="str">
        <f>IF($A99&lt;&gt;"",IF(IFERROR(VLOOKUP($A99,'5. Company (current_at exit)'!$1:$1048576,27,FALSE),"")="","Mandatory: Tab 5",IFERROR(VLOOKUP($A99,'5. Company (current_at exit)'!$1:$1048576,27,FALSE),"")), "")</f>
        <v/>
      </c>
      <c r="AO99" s="17" t="str">
        <f>IF($A99&lt;&gt;"",IF(IFERROR(VLOOKUP($A99,'5. Company (current_at exit)'!$1:$1048576,28,FALSE),"")="","Mandatory: Tab 5",IFERROR(VLOOKUP($A99,'5. Company (current_at exit)'!$1:$1048576,28,FALSE),"")), "")</f>
        <v/>
      </c>
      <c r="AP99" s="17" t="str">
        <f>IF($A99&lt;&gt;"",IF(IFERROR(VLOOKUP($A99,'5. Company (current_at exit)'!$1:$1048576,29,FALSE),"")="","Mandatory: Tab 5",IFERROR(VLOOKUP($A99,'5. Company (current_at exit)'!$1:$1048576,29,FALSE),"")), "")</f>
        <v/>
      </c>
      <c r="AQ99" s="17" t="str">
        <f>IF($A99&lt;&gt;"",IF(IFERROR(VLOOKUP($A99,'5. Company (current_at exit)'!$1:$1048576,30,FALSE),"")="","Mandatory: Tab 5",IFERROR(VLOOKUP($A99,'5. Company (current_at exit)'!$1:$1048576,30,FALSE),"")), "")</f>
        <v/>
      </c>
      <c r="AR99" s="17" t="str">
        <f>IF($A99&lt;&gt;"",IF(IFERROR(VLOOKUP($A99,'5. Company (current_at exit)'!$1:$1048576,31,FALSE),"")="","Mandatory: Tab 5",IFERROR(VLOOKUP($A99,'5. Company (current_at exit)'!$1:$1048576,31,FALSE),"")), "")</f>
        <v/>
      </c>
      <c r="AS99" s="17" t="str">
        <f>IF($A99&lt;&gt;"",IF(IFERROR(VLOOKUP($A99,'5. Company (current_at exit)'!$1:$1048576,32,FALSE),"")="","Mandatory: Tab 5",IFERROR(VLOOKUP($A99,'5. Company (current_at exit)'!$1:$1048576,32,FALSE),"")), "")</f>
        <v/>
      </c>
      <c r="AT99" s="17" t="str">
        <f>IF($A99&lt;&gt;"",IF(IFERROR(VLOOKUP($A99,'5. Company (current_at exit)'!$1:$1048576,33,FALSE),"")="","Mandatory: Tab 5",IFERROR(VLOOKUP($A99,'5. Company (current_at exit)'!$1:$1048576,33,FALSE),"")), "")</f>
        <v/>
      </c>
      <c r="AU99" s="17" t="str">
        <f>IF($A99&lt;&gt;"",IF(IFERROR(VLOOKUP($A99,'5. Company (current_at exit)'!$1:$1048576,34,FALSE),"")="","",IFERROR(VLOOKUP($A99,'5. Company (current_at exit)'!$1:$1048576,34,FALSE),"")), "")</f>
        <v/>
      </c>
      <c r="AV99" s="241" t="str">
        <f>IF($A99&lt;&gt;"",IF(IFERROR(VLOOKUP($A99,'5. Company (current_at exit)'!$1:$1048576,35,FALSE),"")="","",IFERROR(VLOOKUP($A99,'5. Company (current_at exit)'!$1:$1048576,35,FALSE),"")), "")</f>
        <v/>
      </c>
      <c r="AW99" s="17" t="str">
        <f>IF($D99="Fully Exited",IF($A99&lt;&gt;"",IF(IFERROR(VLOOKUP($A99,'5. Company (current_at exit)'!$1:$1048576,36,FALSE),"")="","",IFERROR(VLOOKUP($A99,'5. Company (current_at exit)'!$1:$1048576,36,FALSE),"")), ""),IF($A99&lt;&gt;"",IF(IFERROR(VLOOKUP($A99,'5. Company (current_at exit)'!$1:$1048576,36,FALSE),"")="","",IFERROR(VLOOKUP($A99,'5. Company (current_at exit)'!$1:$1048576,36,FALSE),"")), ""))</f>
        <v/>
      </c>
      <c r="AX99" s="239" t="str">
        <f>IF($A99&lt;&gt;"",IF(IFERROR(VLOOKUP($A99,'5. Company (current_at exit)'!$1:$1048576,37,FALSE),"")="","",IFERROR(VLOOKUP($A99,'5. Company (current_at exit)'!$1:$1048576,37,FALSE),"")), "")</f>
        <v/>
      </c>
      <c r="AY99" s="204" t="str">
        <f>IF($A99&lt;&gt;"",IF(IFERROR(VLOOKUP($A99,'5. Company (current_at exit)'!$1:$1048576,38,FALSE),"")="","",IFERROR(VLOOKUP($A99,'5. Company (current_at exit)'!$1:$1048576,38,FALSE),"")), "")</f>
        <v/>
      </c>
      <c r="AZ99" s="244" t="str">
        <f>IF($A99&lt;&gt;"",IF(IFERROR(VLOOKUP($A99,'5. Company (current_at exit)'!$1:$1048576,39,FALSE),"")="","",IFERROR(VLOOKUP($A99,'5. Company (current_at exit)'!$1:$1048576,39,FALSE),"")), "")</f>
        <v/>
      </c>
      <c r="BA99" s="244" t="str">
        <f>IF($A99&lt;&gt;"",IF(IFERROR(VLOOKUP($A99,'5. Company (current_at exit)'!$1:$1048576,40,FALSE),"")="","",IFERROR(VLOOKUP($A99,'5. Company (current_at exit)'!$1:$1048576,40,FALSE),"")), "")</f>
        <v/>
      </c>
      <c r="BB99" s="244" t="str">
        <f>IF($A99&lt;&gt;"",IF(IFERROR(VLOOKUP($A99,'5. Company (current_at exit)'!$1:$1048576,41,FALSE),"")="","",IFERROR(VLOOKUP($A99,'5. Company (current_at exit)'!$1:$1048576,41,FALSE),"")), "")</f>
        <v/>
      </c>
      <c r="BC99" s="76" t="str">
        <f>IF($A99&lt;&gt;"",IF(IFERROR(VLOOKUP($A99,'5. Company (current_at exit)'!$1:$1048576,42,FALSE),"")="","",IFERROR(VLOOKUP($A99,'5. Company (current_at exit)'!$1:$1048576,42,FALSE),"")), "")</f>
        <v/>
      </c>
      <c r="BD99" s="76" t="str">
        <f>IF($A99&lt;&gt;"",IF(IFERROR(VLOOKUP($A99,'5. Company (current_at exit)'!$1:$1048576,43,FALSE),"")="","",IFERROR(VLOOKUP($A99,'5. Company (current_at exit)'!$1:$1048576,43,FALSE),"")), "")</f>
        <v/>
      </c>
      <c r="BE99" s="239" t="str">
        <f>IF($A99&lt;&gt;"",IF(IFERROR(VLOOKUP($A99,'5. Company (current_at exit)'!$1:$1048576,44,FALSE),"")="","",IFERROR(VLOOKUP($A99,'5. Company (current_at exit)'!$1:$1048576,44,FALSE),"")), "")</f>
        <v/>
      </c>
      <c r="BF99" s="239" t="str">
        <f>IF($A99&lt;&gt;"",IF(IFERROR(VLOOKUP($A99,'5. Company (current_at exit)'!$1:$1048576,45,FALSE),"")="","",IFERROR(VLOOKUP($A99,'5. Company (current_at exit)'!$1:$1048576,45,FALSE),"")), "")</f>
        <v/>
      </c>
      <c r="BG99" s="239" t="str">
        <f>IF($A99&lt;&gt;"",IF(IFERROR(VLOOKUP($A99,'5. Company (current_at exit)'!$1:$1048576,46,FALSE),"")="","",IFERROR(VLOOKUP($A99,'5. Company (current_at exit)'!$1:$1048576,46,FALSE),"")), "")</f>
        <v/>
      </c>
      <c r="BH99" s="239" t="str">
        <f>IF($A99&lt;&gt;"",IF(IFERROR(VLOOKUP($A99,'5. Company (current_at exit)'!$1:$1048576,47,FALSE),"")="","",IFERROR(VLOOKUP($A99,'5. Company (current_at exit)'!$1:$1048576,47,FALSE),"")), "")</f>
        <v/>
      </c>
      <c r="BI99" s="239" t="str">
        <f>IF($A99&lt;&gt;"",IF(IFERROR(VLOOKUP($A99,'5. Company (current_at exit)'!$1:$1048576,48,FALSE),"")="","",IFERROR(VLOOKUP($A99,'5. Company (current_at exit)'!$1:$1048576,48,FALSE),"")), "")</f>
        <v/>
      </c>
      <c r="BJ99" s="360" t="str">
        <f>IF($A99&lt;&gt;"",IF(IFERROR(VLOOKUP($A99,'5. Company (current_at exit)'!$1:$1048576,49,FALSE),"")="","",IFERROR(VLOOKUP($A99,'5. Company (current_at exit)'!$1:$1048576,49,FALSE),"")), "")</f>
        <v/>
      </c>
      <c r="BK99" s="76" t="str">
        <f>IF($A99&lt;&gt;"",IF(IFERROR(VLOOKUP($A99,'5. Company (current_at exit)'!$1:$1048576,50,FALSE),"")="","Mandatory: Tab 5",IFERROR(VLOOKUP($A99,'5. Company (current_at exit)'!$1:$1048576,50,FALSE),"")), "")</f>
        <v/>
      </c>
      <c r="BL99" s="483" t="str">
        <f>IF($A99&lt;&gt;"",IF(IFERROR(VLOOKUP($A99,'5. Company (current_at exit)'!$1:$1048576,51,FALSE),"")="","Mandatory: Tab 5",IFERROR(VLOOKUP($A99,'5. Company (current_at exit)'!$1:$1048576,51,FALSE),"")), "")</f>
        <v/>
      </c>
      <c r="BM99" s="483" t="str">
        <f>IF($A99&lt;&gt;"",IF(IFERROR(VLOOKUP($A99,'5. Company (current_at exit)'!$1:$1048576,52,FALSE),"")="","Mandatory: Tab 5",IFERROR(VLOOKUP($A99,'5. Company (current_at exit)'!$1:$1048576,52,FALSE),"")), "")</f>
        <v/>
      </c>
      <c r="BN99" s="483" t="str">
        <f>IF($A99&lt;&gt;"",IF(IFERROR(VLOOKUP($A99,'5. Company (current_at exit)'!$1:$1048576,53,FALSE),"")="","Mandatory: Tab 5",IFERROR(VLOOKUP($A99,'5. Company (current_at exit)'!$1:$1048576,53,FALSE),"")), "")</f>
        <v/>
      </c>
      <c r="BO99" s="360" t="str">
        <f>IF($A99&lt;&gt;"",IF(IFERROR(VLOOKUP($A99,'5. Company (current_at exit)'!$1:$1048576,54,FALSE),"")="","",IFERROR(VLOOKUP($A99,'5. Company (current_at exit)'!$1:$1048576,54,FALSE),"")), "")</f>
        <v/>
      </c>
      <c r="BP99" s="17" t="str">
        <f>IF($A99&lt;&gt;"",IF(IFERROR(VLOOKUP($A99, '4. Company (at entry)'!$1:$1048576,3,FALSE),"")="","Mandatory: Tab 4",IFERROR(VLOOKUP($A99, '4. Company (at entry)'!$1:$1048576,3,FALSE),"")), "")</f>
        <v/>
      </c>
      <c r="BQ99" s="17" t="str">
        <f>IF($A99&lt;&gt;"",IF(IFERROR(VLOOKUP($A99, '4. Company (at entry)'!$1:$1048576,4,FALSE),"")="","Mandatory: Tab 4",IFERROR(VLOOKUP($A99, '4. Company (at entry)'!$1:$1048576,4,FALSE),"")), "")</f>
        <v/>
      </c>
      <c r="BR99" s="17" t="str">
        <f>IF($A99&lt;&gt;"",IF(IFERROR(VLOOKUP($A99, '4. Company (at entry)'!$1:$1048576,5,FALSE),"")="","Mandatory: Tab 4",IFERROR(VLOOKUP($A99, '4. Company (at entry)'!$1:$1048576,5,FALSE),"")), "")</f>
        <v/>
      </c>
      <c r="BS99" s="17" t="str">
        <f>IF($A99&lt;&gt;"",IF(IFERROR(VLOOKUP($A99, '4. Company (at entry)'!$1:$1048576,6,FALSE),"")="","Mandatory: Tab 4",IFERROR(VLOOKUP($A99, '4. Company (at entry)'!$1:$1048576,6,FALSE),"")), "")</f>
        <v/>
      </c>
      <c r="BT99" s="17" t="str">
        <f>IF($A99&lt;&gt;"",IF(IFERROR(VLOOKUP($A99, '4. Company (at entry)'!$1:$1048576,7,FALSE),"")="","Mandatory: Tab 4",IFERROR(VLOOKUP($A99, '4. Company (at entry)'!$1:$1048576,7,FALSE),"")), "")</f>
        <v/>
      </c>
      <c r="BU99" s="17" t="str">
        <f>IF($A99&lt;&gt;"",IF(IFERROR(VLOOKUP($A99, '4. Company (at entry)'!$1:$1048576,8,FALSE),"")="","Mandatory: Tab 4",IFERROR(VLOOKUP($A99, '4. Company (at entry)'!$1:$1048576,8,FALSE),"")), "")</f>
        <v/>
      </c>
      <c r="BV99" s="17" t="str">
        <f>IF($A99&lt;&gt;"",IF(IFERROR(VLOOKUP($A99, '4. Company (at entry)'!$1:$1048576,9,FALSE),"")="","Mandatory: Tab 4",IFERROR(VLOOKUP($A99, '4. Company (at entry)'!$1:$1048576,9,FALSE),"")), "")</f>
        <v/>
      </c>
      <c r="BW99" s="17" t="str">
        <f>IF($A99&lt;&gt;"",IF(IFERROR(VLOOKUP($A99, '4. Company (at entry)'!$1:$1048576,10,FALSE),"")="","",IFERROR(VLOOKUP($A99, '4. Company (at entry)'!$1:$1048576,10,FALSE),"")), "")</f>
        <v/>
      </c>
      <c r="BX99" s="208" t="str">
        <f>IF($A99&lt;&gt;"",IF(IFERROR(VLOOKUP($A99, '4. Company (at entry)'!$1:$1048576,11,FALSE),"")="","",IFERROR(VLOOKUP($A99, '4. Company (at entry)'!$1:$1048576,11,FALSE),"")), "")</f>
        <v/>
      </c>
      <c r="BY99" s="17" t="str">
        <f>IF($A99&lt;&gt;"",IF(IFERROR(VLOOKUP($A99, '4. Company (at entry)'!$1:$1048576,12,FALSE),"")="","",IFERROR(VLOOKUP($A99, '4. Company (at entry)'!$1:$1048576,12,FALSE),"")), "")</f>
        <v/>
      </c>
      <c r="BZ99" s="360" t="str">
        <f>IF($A99&lt;&gt;"",IF(IFERROR(VLOOKUP($A99, '4. Company (at entry)'!$1:$1048576,13,FALSE),"")="","",IFERROR(VLOOKUP($A99, '4. Company (at entry)'!$1:$1048576,13,FALSE),"")), "")</f>
        <v/>
      </c>
      <c r="CA99" s="17" t="str">
        <f>IF($A99&lt;&gt;"",IF(IFERROR('7. Position (current_at exit)'!F99,"")="", "Mandatory: Tab 7",IFERROR('7. Position (current_at exit)'!F99,"")),"")</f>
        <v/>
      </c>
      <c r="CB99" s="17" t="str">
        <f>IF($D99&lt;&gt;"Pending, Subsequently Closed",IF($A99&lt;&gt;"",IF(IFERROR('7. Position (current_at exit)'!G99,"")="", "Mandatory: Tab 7",IFERROR('7. Position (current_at exit)'!G99,"")),""), IF($A99&lt;&gt;"",IF(IFERROR('7. Position (current_at exit)'!G99,"")="", "",IFERROR('7. Position (current_at exit)'!G99,"")),""))</f>
        <v/>
      </c>
      <c r="CC99" s="17" t="str">
        <f>IF($D99&lt;&gt;"Pending, Subsequently Closed",IF($A99&lt;&gt;"",IF(IFERROR('7. Position (current_at exit)'!H99,"")="", "Mandatory: Tab 7",IFERROR('7. Position (current_at exit)'!H99,"")),""), IF($A99&lt;&gt;"",IF(IFERROR('7. Position (current_at exit)'!H99,"")="", "",IFERROR('7. Position (current_at exit)'!H99,"")),""))</f>
        <v/>
      </c>
      <c r="CD99" s="17" t="str">
        <f>IF($D99&lt;&gt;"Pending, Subsequently Closed",IF($A99&lt;&gt;"",IF(IFERROR('7. Position (current_at exit)'!I99,"")="", "Mandatory: Tab 7",IFERROR('7. Position (current_at exit)'!I99,"")),""), IF($A99&lt;&gt;"",IF(IFERROR('7. Position (current_at exit)'!I99,"")="", "",IFERROR('7. Position (current_at exit)'!I99,"")),""))</f>
        <v/>
      </c>
      <c r="CE99" s="17" t="str">
        <f>IF($D99&lt;&gt;"Pending, Subsequently Closed",IF($A99&lt;&gt;"",IF(IFERROR('7. Position (current_at exit)'!J99,"")="", "Mandatory: Tab 7",IFERROR('7. Position (current_at exit)'!J99,"")),""), IF($A99&lt;&gt;"",IF(IFERROR('7. Position (current_at exit)'!J99,"")="", "",IFERROR('7. Position (current_at exit)'!J99,"")),""))</f>
        <v/>
      </c>
      <c r="CF99" s="208" t="str">
        <f>IF($D99&lt;&gt;"Pending, Subsequently Closed",IF($A99&lt;&gt;"",IF(IFERROR('7. Position (current_at exit)'!K99,"")="", "Mandatory: Tab 7",IFERROR('7. Position (current_at exit)'!K99,"")),""), IF($A99&lt;&gt;"",IF(IFERROR('7. Position (current_at exit)'!K99,"")="", "",IFERROR('7. Position (current_at exit)'!K99,"")),""))</f>
        <v/>
      </c>
      <c r="CG99" s="186" t="str">
        <f>IF($D99&lt;&gt;"Pending, Subsequently Closed",IF($A99&lt;&gt;"",IF(IFERROR('7. Position (current_at exit)'!L99,"")="", "Mandatory: Tab 7",IFERROR('7. Position (current_at exit)'!L99,"")),""), IF($A99&lt;&gt;"",IF(IFERROR('7. Position (current_at exit)'!L99,"")="", "",IFERROR('7. Position (current_at exit)'!L99,"")),""))</f>
        <v/>
      </c>
      <c r="CH99" s="186" t="str">
        <f>IF($D99&lt;&gt;"Pending, Subsequently Closed",IF($A99&lt;&gt;"",IF(IFERROR('7. Position (current_at exit)'!M99,"")="", "Mandatory: Tab 7",IFERROR('7. Position (current_at exit)'!M99,"")),""), IF($A99&lt;&gt;"",IF(IFERROR('7. Position (current_at exit)'!M99,"")="", "",IFERROR('7. Position (current_at exit)'!M99,"")),""))</f>
        <v/>
      </c>
      <c r="CI99" s="186" t="str">
        <f>IF($D99&lt;&gt;"Pending, Subsequently Closed",IF($A99&lt;&gt;"",IF(IFERROR('7. Position (current_at exit)'!N99,"")="", "Mandatory: Tab 7",IFERROR('7. Position (current_at exit)'!N99,"")),""), IF($A99&lt;&gt;"",IF(IFERROR('7. Position (current_at exit)'!N99,"")="", "",IFERROR('7. Position (current_at exit)'!N99,"")),""))</f>
        <v/>
      </c>
      <c r="CJ99" s="408" t="str">
        <f>IF($D99&lt;&gt;"Pending, Subsequently Closed",IF($A99&lt;&gt;"",IF(IFERROR('7. Position (current_at exit)'!O99,"")="", "Mandatory: Tab 7",IFERROR('7. Position (current_at exit)'!O99,"")),""), IF($A99&lt;&gt;"",IF(IFERROR('7. Position (current_at exit)'!O99,"")="", "",IFERROR('7. Position (current_at exit)'!O99,"")),""))</f>
        <v/>
      </c>
      <c r="CK99" s="408" t="str">
        <f>IF($D99&lt;&gt;"Pending, Subsequently Closed",IF($A99&lt;&gt;"",IF(IFERROR('7. Position (current_at exit)'!P99,"")="", "Mandatory: Tab 7",IFERROR('7. Position (current_at exit)'!P99,"")),""), IF($A99&lt;&gt;"",IF(IFERROR('7. Position (current_at exit)'!P99,"")="", "",IFERROR('7. Position (current_at exit)'!P99,"")),""))</f>
        <v/>
      </c>
      <c r="CL99" s="360" t="str">
        <f>IF($A99&lt;&gt;"",IF(IFERROR('7. Position (current_at exit)'!Q99,"")="", "",IFERROR('7. Position (current_at exit)'!Q99,"")),"")</f>
        <v/>
      </c>
      <c r="CM99" s="18" t="str">
        <f>IF($F99&lt;&gt;"Debt",IF($A99&lt;&gt;"",IF(IFERROR('7. Position (current_at exit)'!R99,"")="", "Mandatory: Tab 7",IFERROR('7. Position (current_at exit)'!R99,"")),""), IF($A99&lt;&gt;"",IF(IFERROR('7. Position (current_at exit)'!R99,"")="", "",IFERROR('7. Position (current_at exit)'!R99,"")),""))</f>
        <v/>
      </c>
      <c r="CN99" s="18" t="str">
        <f>IF($F99&lt;&gt;"Debt",IF($A99&lt;&gt;"",IF(IFERROR('7. Position (current_at exit)'!S99,"")="", "Mandatory: Tab 7",IFERROR('7. Position (current_at exit)'!S99,"")),""), IF($A99&lt;&gt;"",IF(IFERROR('7. Position (current_at exit)'!S99,"")="", "",IFERROR('7. Position (current_at exit)'!S99,"")),""))</f>
        <v/>
      </c>
      <c r="CO99" s="17" t="str">
        <f>IF($F99&lt;&gt;"Debt",IF($A99&lt;&gt;"",IF(IFERROR('7. Position (current_at exit)'!T99,"")="", "Mandatory: Tab 7",IFERROR('7. Position (current_at exit)'!T99,"")),""), IF($A99&lt;&gt;"",IF(IFERROR('7. Position (current_at exit)'!T99,"")="", "",IFERROR('7. Position (current_at exit)'!T99,"")),""))</f>
        <v/>
      </c>
      <c r="CP99" s="17" t="str">
        <f>IF($A99&lt;&gt;"",IF(IFERROR('7. Position (current_at exit)'!U99,"")="", "Mandatory: Tab 7",IFERROR('7. Position (current_at exit)'!U99,"")),"")</f>
        <v/>
      </c>
      <c r="CQ99" s="17" t="str">
        <f>IF($F99&lt;&gt;"Debt",IF($A99&lt;&gt;"",IF(IFERROR('7. Position (current_at exit)'!V99,"")="", "Mandatory: Tab 7",IFERROR('7. Position (current_at exit)'!V99,"")),""), IF($A99&lt;&gt;"",IF(IFERROR('7. Position (current_at exit)'!V99,"")="", "",IFERROR('7. Position (current_at exit)'!V99,"")),""))</f>
        <v/>
      </c>
      <c r="CR99" s="16" t="str">
        <f>IF($F99&lt;&gt;"Debt",IF($A99&lt;&gt;"",IF(IFERROR('7. Position (current_at exit)'!W99,"")="", "",IFERROR('7. Position (current_at exit)'!W99,"")),""), IF($A99&lt;&gt;"",IF(IFERROR('7. Position (current_at exit)'!W99,"")="", "",IFERROR('7. Position (current_at exit)'!W99,"")),""))</f>
        <v/>
      </c>
      <c r="CS99" s="80" t="str">
        <f>IF($A99&lt;&gt;"",IF(IFERROR('7. Position (current_at exit)'!X99,"")="", "",IFERROR('7. Position (current_at exit)'!X99,"")),"")</f>
        <v/>
      </c>
      <c r="CT99" s="360" t="str">
        <f>IF($A99&lt;&gt;"",IF(IFERROR('7. Position (current_at exit)'!Y99,"")="", "",IFERROR('7. Position (current_at exit)'!Y99,"")),"")</f>
        <v/>
      </c>
      <c r="CU99" s="159" t="str">
        <f>IF(OR($D99="Fully Exited, No Escrow", $D99="Fully Exited, Escrow Pending", $D99="Fully Exited, Subsequently Closed"), IF($A99&lt;&gt;"",IF(IFERROR('7. Position (current_at exit)'!Z99,"")="", "Mandatory: Tab 7",IFERROR('7. Position (current_at exit)'!Z99,"")),""), IF($A99&lt;&gt;"",IF(IFERROR('7. Position (current_at exit)'!Z99,"")="", "",IFERROR('7. Position (current_at exit)'!Z99,"")),""))</f>
        <v/>
      </c>
      <c r="CV99" s="159" t="str">
        <f>IF(OR($D99="Fully Exited, No Escrow", $D99="Fully Exited, Escrow Pending", $D99="Fully Exited, Subsequently Closed"), IF($A99&lt;&gt;"",IF(IFERROR('7. Position (current_at exit)'!AA99,"")="", "Mandatory: Tab 7",IFERROR('7. Position (current_at exit)'!AA99,"")),""), IF($A99&lt;&gt;"",IF(IFERROR('7. Position (current_at exit)'!AA99,"")="", "",IFERROR('7. Position (current_at exit)'!AA99,"")),""))</f>
        <v/>
      </c>
      <c r="CW99" s="16" t="str">
        <f>IF($D99="Fully Exited",IF($A99&lt;&gt;"",IF(IFERROR('7. Position (current_at exit)'!AB99,"")="", "",IFERROR('7. Position (current_at exit)'!AB99,"")),""), IF($A99&lt;&gt;"",IF(IFERROR('7. Position (current_at exit)'!AB99,"")="", "",IFERROR('7. Position (current_at exit)'!AB99,"")),""))</f>
        <v/>
      </c>
      <c r="CX99" s="360" t="str">
        <f>IF($A99&lt;&gt;"",IF(IFERROR('7. Position (current_at exit)'!AC99,"")="", "",IFERROR('7. Position (current_at exit)'!AC99,"")),"")</f>
        <v/>
      </c>
      <c r="CY99" s="16" t="str">
        <f>IF($D99&lt;&gt;"Pending, Subsequently Closed",IF($A99&lt;&gt;"",IF(IFERROR('7. Position (current_at exit)'!AD99,"")="", "Mandatory: Tab 7",IFERROR('7. Position (current_at exit)'!AD99,"")),""), IF($A99&lt;&gt;"",IF(IFERROR('7. Position (current_at exit)'!AD99,"")="", "",IFERROR('7. Position (current_at exit)'!AD99,"")),""))</f>
        <v/>
      </c>
      <c r="CZ99" s="187" t="str">
        <f>IF($A99&lt;&gt;"",IF(IFERROR('7. Position (current_at exit)'!AE99,"")="", "",IFERROR('7. Position (current_at exit)'!AE99,"")),"")</f>
        <v/>
      </c>
      <c r="DA99" s="76" t="str">
        <f>IF($A99&lt;&gt;"",IF(IFERROR('7. Position (current_at exit)'!AF99,"")="", "",IFERROR('7. Position (current_at exit)'!AF99,"")),"")</f>
        <v/>
      </c>
      <c r="DB99" s="239" t="str">
        <f>IF($A99&lt;&gt;"",IF(IFERROR('7. Position (current_at exit)'!AG99,"")="", "",IFERROR('7. Position (current_at exit)'!AG99,"")),"")</f>
        <v/>
      </c>
      <c r="DC99" s="165" t="str">
        <f>IF($A99&lt;&gt;"",IF(IFERROR('7. Position (current_at exit)'!AH99,"")="", "",IFERROR('7. Position (current_at exit)'!AH99,"")),"")</f>
        <v/>
      </c>
      <c r="DD99" s="165" t="str">
        <f>IF($A99&lt;&gt;"",IF(IFERROR('7. Position (current_at exit)'!AI99,"")="", "",IFERROR('7. Position (current_at exit)'!AI99,"")),"")</f>
        <v/>
      </c>
      <c r="DE99" s="360" t="str">
        <f>IF($A99&lt;&gt;"",IF(IFERROR('7. Position (current_at exit)'!AJ99,"")="", "",IFERROR('7. Position (current_at exit)'!AJ99,"")),"")</f>
        <v/>
      </c>
      <c r="DF99" s="16" t="str">
        <f>IF($A99&lt;&gt;"",IF(IFERROR('7. Position (current_at exit)'!AK99,"")="", "",IFERROR('7. Position (current_at exit)'!AK99,"")),"")</f>
        <v/>
      </c>
      <c r="DG99" s="187" t="str">
        <f>IF($A99&lt;&gt;"",IF(IFERROR('7. Position (current_at exit)'!AL99,"")="", "",IFERROR('7. Position (current_at exit)'!AL99,"")),"")</f>
        <v/>
      </c>
      <c r="DH99" s="76" t="str">
        <f>IF($A99&lt;&gt;"",IF(IFERROR('7. Position (current_at exit)'!AM99,"")="", "",IFERROR('7. Position (current_at exit)'!AM99,"")),"")</f>
        <v/>
      </c>
      <c r="DI99" s="239" t="str">
        <f>IF($A99&lt;&gt;"",IF(IFERROR('7. Position (current_at exit)'!AN99,"")="", "",IFERROR('7. Position (current_at exit)'!AN99,"")),"")</f>
        <v/>
      </c>
      <c r="DJ99" s="165" t="str">
        <f>IF($A99&lt;&gt;"",IF(IFERROR('7. Position (current_at exit)'!AO99,"")="", "",IFERROR('7. Position (current_at exit)'!AO99,"")),"")</f>
        <v/>
      </c>
      <c r="DK99" s="165" t="str">
        <f>IF($A99&lt;&gt;"",IF(IFERROR('7. Position (current_at exit)'!AP99,"")="", "",IFERROR('7. Position (current_at exit)'!AP99,"")),"")</f>
        <v/>
      </c>
      <c r="DL99" s="360" t="str">
        <f>IF($A99&lt;&gt;"",IF(IFERROR('7. Position (current_at exit)'!AQ99,"")="", "",IFERROR('7. Position (current_at exit)'!AQ99,"")),"")</f>
        <v/>
      </c>
      <c r="DM99" s="17" t="str">
        <f>IF(OR($F99="Equity - Publicly Traded", $F99="Equity - Private"), IF($A99&lt;&gt;"",IF(IFERROR('6. Position (at entry)'!N99,"")="", "Mandatory: Tab 6",IFERROR('6. Position (at entry)'!N99,"")),""), IF($A99&lt;&gt;"",IF(IFERROR('6. Position (at entry)'!N99,"")="", "",IFERROR('6. Position (at entry)'!N99,"")),""))</f>
        <v/>
      </c>
      <c r="DN99" s="17" t="str">
        <f>IF(OR($F99="Equity - Publicly Traded", $F99="Equity - Private"), IF($A99&lt;&gt;"",IF(IFERROR('6. Position (at entry)'!O99,"")="", "Mandatory: Tab 6",IFERROR('6. Position (at entry)'!O99,"")),""), IF($A99&lt;&gt;"",IF(IFERROR('6. Position (at entry)'!O99,"")="", "",IFERROR('6. Position (at entry)'!O99,"")),""))</f>
        <v/>
      </c>
      <c r="DO99" s="17" t="str">
        <f>IF(OR($F99="Equity - Publicly Traded", $F99="Equity - Private"), IF($A99&lt;&gt;"",IF(IFERROR('6. Position (at entry)'!P99,"")="", "Mandatory: Tab 6",IFERROR('6. Position (at entry)'!P99,"")),""), IF($A99&lt;&gt;"",IF(IFERROR('6. Position (at entry)'!P99,"")="", "",IFERROR('6. Position (at entry)'!P99,"")),""))</f>
        <v/>
      </c>
      <c r="DP99" s="17" t="str">
        <f>IF(OR($F99="Equity - Publicly Traded", $F99="Equity - Private"), IF($A99&lt;&gt;"",IF(IFERROR('6. Position (at entry)'!Q99,"")="", "Mandatory: Tab 6",IFERROR('6. Position (at entry)'!Q99,"")),""), IF($A99&lt;&gt;"",IF(IFERROR('6. Position (at entry)'!Q99,"")="", "",IFERROR('6. Position (at entry)'!Q99,"")),""))</f>
        <v/>
      </c>
      <c r="DQ99" s="18" t="str">
        <f>IF(OR($F99="Equity - Publicly Traded", $F99="Equity - Private"), IF($A99&lt;&gt;"",IF(IFERROR('6. Position (at entry)'!R99,"")="", "Mandatory: Tab 6",IFERROR('6. Position (at entry)'!R99,"")),""), IF($A99&lt;&gt;"",IF(IFERROR('6. Position (at entry)'!R99,"")="", "",IFERROR('6. Position (at entry)'!R99,"")),""))</f>
        <v/>
      </c>
      <c r="DR99" s="18" t="str">
        <f>IF(OR($F99="Equity - Publicly Traded", $F99="Equity - Private"), IF($A99&lt;&gt;"",IF(IFERROR('6. Position (at entry)'!S99,"")="", "Mandatory: Tab 6",IFERROR('6. Position (at entry)'!S99,"")),""), IF($A99&lt;&gt;"",IF(IFERROR('6. Position (at entry)'!S99,"")="", "",IFERROR('6. Position (at entry)'!S99,"")),""))</f>
        <v/>
      </c>
      <c r="DS99" s="17" t="str">
        <f>IF(OR($F99="Equity - Publicly Traded", $F99="Equity - Private"), IF($A99&lt;&gt;"",IF(IFERROR('6. Position (at entry)'!T99,"")="", "Mandatory: Tab 6",IFERROR('6. Position (at entry)'!T99,"")),""), IF($A99&lt;&gt;"",IF(IFERROR('6. Position (at entry)'!T99,"")="", "",IFERROR('6. Position (at entry)'!T99,"")),""))</f>
        <v/>
      </c>
      <c r="DT99" s="16" t="str">
        <f>IF(OR($F99="Equity - Publicly Traded", $F99="Equity - Private"), IF($A99&lt;&gt;"",IF(IFERROR('6. Position (at entry)'!U99,"")="", "Mandatory: Tab 6",IFERROR('6. Position (at entry)'!U99,"")),""), IF($A99&lt;&gt;"",IF(IFERROR('6. Position (at entry)'!U99,"")="", "",IFERROR('6. Position (at entry)'!U99,"")),""))</f>
        <v/>
      </c>
      <c r="DU99" s="16" t="str">
        <f>IF(OR($F99="Equity - Publicly Traded", $F99="Equity - Private"), IF($A99&lt;&gt;"",IF(IFERROR('6. Position (at entry)'!V99,"")="", "",IFERROR('6. Position (at entry)'!V99,"")),""), IF($A99&lt;&gt;"",IF(IFERROR('6. Position (at entry)'!V99,"")="", "",IFERROR('6. Position (at entry)'!V99,"")),""))</f>
        <v/>
      </c>
      <c r="DV99" s="239" t="str">
        <f>IF(OR($F99="Equity - Publicly Traded", $F99="Equity - Private"), IF($A99&lt;&gt;"",IF(IFERROR('6. Position (at entry)'!W99,"")="", "",IFERROR('6. Position (at entry)'!W99,"")),""), IF($A99&lt;&gt;"",IF(IFERROR('6. Position (at entry)'!W99,"")="", "",IFERROR('6. Position (at entry)'!W99,"")),""))</f>
        <v/>
      </c>
      <c r="DW99" s="239" t="str">
        <f>IF(OR($F99="Equity - Publicly Traded", $F99="Equity - Private"), IF($A99&lt;&gt;"",IF(IFERROR('6. Position (at entry)'!X99,"")="", "",IFERROR('6. Position (at entry)'!X99,"")),""), IF($A99&lt;&gt;"",IF(IFERROR('6. Position (at entry)'!X99,"")="", "",IFERROR('6. Position (at entry)'!X99,"")),""))</f>
        <v/>
      </c>
      <c r="DX99" s="239" t="str">
        <f>IF(OR($F99="Equity - Publicly Traded", $F99="Equity - Private"), IF($A99&lt;&gt;"",IF(IFERROR('6. Position (at entry)'!Y99,"")="", "",IFERROR('6. Position (at entry)'!Y99,"")),""), IF($A99&lt;&gt;"",IF(IFERROR('6. Position (at entry)'!Y99,"")="", "",IFERROR('6. Position (at entry)'!Y99,"")),""))</f>
        <v/>
      </c>
      <c r="DY99" s="360" t="str">
        <f>IF($A99&lt;&gt;"",IF(IFERROR('6. Position (at entry)'!Z99,"")="", "",IFERROR('6. Position (at entry)'!Z99,"")),"")</f>
        <v/>
      </c>
      <c r="DZ99" s="76" t="str">
        <f>IF($A99&lt;&gt;"",IF(IFERROR('6. Position (at entry)'!AA99,"")="", "",IFERROR('6. Position (at entry)'!AA99,"")),"")</f>
        <v/>
      </c>
      <c r="EA99" s="76" t="str">
        <f>IF($A99&lt;&gt;"",IF(IFERROR('6. Position (at entry)'!AB99,"")="", "",IFERROR('6. Position (at entry)'!AB99,"")),"")</f>
        <v/>
      </c>
      <c r="EB99" s="78" t="str">
        <f>IF($A99&lt;&gt;"",IF(IFERROR('6. Position (at entry)'!AC99,"")="", "",IFERROR('6. Position (at entry)'!AC99,"")),"")</f>
        <v/>
      </c>
      <c r="EC99" s="78" t="str">
        <f>IF($A99&lt;&gt;"",IF(IFERROR('6. Position (at entry)'!AD99,"")="", "",IFERROR('6. Position (at entry)'!AD99,"")),"")</f>
        <v/>
      </c>
      <c r="ED99" s="226" t="str">
        <f>IF($A99&lt;&gt;"",IF(IFERROR('6. Position (at entry)'!AE99,"")="", "",IFERROR('6. Position (at entry)'!AE99,"")),"")</f>
        <v/>
      </c>
      <c r="EE99" s="80" t="str">
        <f>IF($A99&lt;&gt;"",IF(IFERROR('6. Position (at entry)'!AF99,"")="", "",IFERROR('6. Position (at entry)'!AF99,"")),"")</f>
        <v/>
      </c>
      <c r="EF99" s="80" t="str">
        <f>IF($A99&lt;&gt;"",IF(IFERROR('6. Position (at entry)'!AG99,"")="", "",IFERROR('6. Position (at entry)'!AG99,"")),"")</f>
        <v/>
      </c>
      <c r="EG99" s="80" t="str">
        <f>IF($A99&lt;&gt;"",IF(IFERROR('6. Position (at entry)'!AH99,"")="", "",IFERROR('6. Position (at entry)'!AH99,"")),"")</f>
        <v/>
      </c>
      <c r="EH99" s="360" t="str">
        <f>IF($A99&lt;&gt;"",IF(IFERROR('6. Position (at entry)'!AI99,"")="", "",IFERROR('6. Position (at entry)'!AI99,"")),"")</f>
        <v/>
      </c>
    </row>
    <row r="100" spans="1:138" ht="15" customHeight="1" x14ac:dyDescent="0.2">
      <c r="A100" s="16" t="str">
        <f>IF(ISBLANK('6. Position (at entry)'!A100), "", '6. Position (at entry)'!A100)</f>
        <v/>
      </c>
      <c r="B100" s="347" t="str">
        <f>IF($A100&lt;&gt;"",IF(IFERROR('6. Position (at entry)'!B100,"")="", "Mandatory: Tab 6",IFERROR('6. Position (at entry)'!B100,"")),"")</f>
        <v/>
      </c>
      <c r="C100" s="16" t="str">
        <f>IF($A100&lt;&gt;"",IF(IFERROR(VLOOKUP($A100, '4. Company (at entry)'!$1:$1048576,2,FALSE),"")="","Mandatory: Tab 4",IFERROR(VLOOKUP($A100, '4. Company (at entry)'!$1:$1048576,2,FALSE),"")), "")</f>
        <v/>
      </c>
      <c r="D100" s="16" t="str">
        <f>IF($A100&lt;&gt;"",IF(IFERROR('7. Position (current_at exit)'!D100,"")="", "Mandatory: Tab 7",IFERROR('7. Position (current_at exit)'!D100,"")),"")</f>
        <v/>
      </c>
      <c r="E100" s="16" t="str">
        <f>IF($A100&lt;&gt;"",IF(IFERROR('7. Position (current_at exit)'!E100,"")="", "Mandatory: Tab 7",IFERROR('7. Position (current_at exit)'!E100,"")),"")</f>
        <v/>
      </c>
      <c r="F100" s="16" t="str">
        <f>IF($A100&lt;&gt;"",IF(IFERROR('6. Position (at entry)'!D100,"")="", "Mandatory: Tab 6",IFERROR('6. Position (at entry)'!D100,"")),"")</f>
        <v/>
      </c>
      <c r="G100" s="16" t="str">
        <f>IF($A100&lt;&gt;"",IF(IFERROR('6. Position (at entry)'!E100,"")="", "Mandatory: Tab 6",IFERROR('6. Position (at entry)'!E100,"")),"")</f>
        <v/>
      </c>
      <c r="H100" s="16" t="str">
        <f>IF($A100&lt;&gt;"",IF(IFERROR('6. Position (at entry)'!F100,"")="", "Mandatory: Tab 6",IFERROR('6. Position (at entry)'!F100,"")),"")</f>
        <v/>
      </c>
      <c r="I100" s="16" t="str">
        <f>IF($A100&lt;&gt;"",IF(IFERROR('6. Position (at entry)'!G100,"")="", "Mandatory: Tab 6",IFERROR('6. Position (at entry)'!G100,"")),"")</f>
        <v/>
      </c>
      <c r="J100" s="16" t="str">
        <f>IF($A100&lt;&gt;"",IF(IFERROR('6. Position (at entry)'!H100,"")="", "Mandatory: Tab 6",IFERROR('6. Position (at entry)'!H100,"")),"")</f>
        <v/>
      </c>
      <c r="K100" s="159" t="str">
        <f>IF($A100&lt;&gt;"",IF(IFERROR('6. Position (at entry)'!I100,"")="", "Mandatory: Tab 6",IFERROR('6. Position (at entry)'!I100,"")),"")</f>
        <v/>
      </c>
      <c r="L100" s="16" t="str">
        <f>IF($A100&lt;&gt;"",IF(IFERROR('6. Position (at entry)'!J100,"")="", "Mandatory: Tab 6",IFERROR('6. Position (at entry)'!J100,"")),"")</f>
        <v/>
      </c>
      <c r="M100" s="16" t="str">
        <f>IF($A100&lt;&gt;"",IF(IFERROR('6. Position (at entry)'!K100,"")="", "Mandatory: Tab 6",IFERROR('6. Position (at entry)'!K100,"")),"")</f>
        <v/>
      </c>
      <c r="N100" s="16" t="str">
        <f>IF($A100&lt;&gt;"",IF(IFERROR('6. Position (at entry)'!L100,"")="", "",IFERROR('6. Position (at entry)'!L100,"")),"")</f>
        <v/>
      </c>
      <c r="O100" s="360" t="str">
        <f>IF($A100&lt;&gt;"",IF(IFERROR('6. Position (at entry)'!M100,"")="", "",IFERROR('6. Position (at entry)'!M100,"")),"")</f>
        <v/>
      </c>
      <c r="P100" s="16" t="str">
        <f>IF($A100&lt;&gt;"",IF(IFERROR(VLOOKUP($A100,'5. Company (current_at exit)'!$1:$1048576,3,FALSE),"")="","",IFERROR(VLOOKUP($A100,'5. Company (current_at exit)'!$1:$1048576,3,FALSE),"")), "")</f>
        <v/>
      </c>
      <c r="Q100" s="16" t="str">
        <f>IF($A100&lt;&gt;"",IF(IFERROR(VLOOKUP($A100,'5. Company (current_at exit)'!$1:$1048576,4,FALSE),"")="","",IFERROR(VLOOKUP($A100,'5. Company (current_at exit)'!$1:$1048576,4,FALSE),"")), "")</f>
        <v/>
      </c>
      <c r="R100" s="16" t="str">
        <f>IF($A100&lt;&gt;"",IF(IFERROR(VLOOKUP($A100,'5. Company (current_at exit)'!$1:$1048576,5,FALSE),"")="","",IFERROR(VLOOKUP($A100,'5. Company (current_at exit)'!$1:$1048576,5,FALSE),"")), "")</f>
        <v/>
      </c>
      <c r="S100" s="16" t="str">
        <f>IF($A100&lt;&gt;"",IF(IFERROR(VLOOKUP($A100,'5. Company (current_at exit)'!$1:$1048576,6,FALSE),"")="","",IFERROR(VLOOKUP($A100,'5. Company (current_at exit)'!$1:$1048576,6,FALSE),"")), "")</f>
        <v/>
      </c>
      <c r="T100" s="16" t="str">
        <f>IF($A100&lt;&gt;"",IF(IFERROR(VLOOKUP($A100,'5. Company (current_at exit)'!$1:$1048576,7,FALSE),"")="","Mandatory: Tab 5",IFERROR(VLOOKUP($A100,'5. Company (current_at exit)'!$1:$1048576,7,FALSE),"")), "")</f>
        <v/>
      </c>
      <c r="U100" s="72" t="str">
        <f>IF($A100&lt;&gt;"",IF(IFERROR(VLOOKUP($A100,'5. Company (current_at exit)'!$1:$1048576,8,FALSE),"")="","Mandatory: Tab 5",IFERROR(VLOOKUP($A100,'5. Company (current_at exit)'!$1:$1048576,8,FALSE),"")), "")</f>
        <v/>
      </c>
      <c r="V100" s="16" t="str">
        <f>IF($A100&lt;&gt;"",IF(IFERROR(VLOOKUP($A100,'5. Company (current_at exit)'!$1:$1048576,9,FALSE),"")="","",IFERROR(VLOOKUP($A100,'5. Company (current_at exit)'!$1:$1048576,9,FALSE),"")), "")</f>
        <v/>
      </c>
      <c r="W100" s="16" t="str">
        <f>IF($A100&lt;&gt;"",IF(IFERROR(VLOOKUP($A100,'5. Company (current_at exit)'!$1:$1048576,10,FALSE),"")="","Mandatory: Tab 5",IFERROR(VLOOKUP($A100,'5. Company (current_at exit)'!$1:$1048576,10,FALSE),"")), "")</f>
        <v/>
      </c>
      <c r="X100" s="73" t="str">
        <f>IF($A100&lt;&gt;"",IF(IFERROR(VLOOKUP($A100,'5. Company (current_at exit)'!$1:$1048576,11,FALSE),"")="","Mandatory: Tab 5",IFERROR(VLOOKUP($A100,'5. Company (current_at exit)'!$1:$1048576,11,FALSE),"")), "")</f>
        <v/>
      </c>
      <c r="Y100" s="73" t="str">
        <f>IF($A100&lt;&gt;"",IF(IFERROR(VLOOKUP($A100,'5. Company (current_at exit)'!$1:$1048576,12,FALSE),"")="","",IFERROR(VLOOKUP($A100,'5. Company (current_at exit)'!$1:$1048576,12,FALSE),"")), "")</f>
        <v/>
      </c>
      <c r="Z100" s="73" t="str">
        <f>IF($A100&lt;&gt;"",IF(IFERROR(VLOOKUP($A100,'5. Company (current_at exit)'!$1:$1048576,13,FALSE),"")="","",IFERROR(VLOOKUP($A100,'5. Company (current_at exit)'!$1:$1048576,13,FALSE),"")), "")</f>
        <v/>
      </c>
      <c r="AA100" s="16" t="str">
        <f>IF($A100&lt;&gt;"",IF(IFERROR(VLOOKUP($A100,'5. Company (current_at exit)'!$1:$1048576,14,FALSE),"")="","Mandatory: Tab 5",IFERROR(VLOOKUP($A100,'5. Company (current_at exit)'!$1:$1048576,14,FALSE),"")), "")</f>
        <v/>
      </c>
      <c r="AB100" s="16" t="str">
        <f>IF($A100&lt;&gt;"",IF(IFERROR(VLOOKUP($A100,'5. Company (current_at exit)'!$1:$1048576,15,FALSE),"")="","Mandatory: Tab 5",IFERROR(VLOOKUP($A100,'5. Company (current_at exit)'!$1:$1048576,15,FALSE),"")), "")</f>
        <v/>
      </c>
      <c r="AC100" s="76" t="str">
        <f>IF($A100&lt;&gt;"",IF(IFERROR(VLOOKUP($A100,'5. Company (current_at exit)'!$1:$1048576,16,FALSE),"")="","",IFERROR(VLOOKUP($A100,'5. Company (current_at exit)'!$1:$1048576,16,FALSE),"")), "")</f>
        <v/>
      </c>
      <c r="AD100" s="16" t="str">
        <f>IF($A100&lt;&gt;"",IF(IFERROR(VLOOKUP($A100,'5. Company (current_at exit)'!$1:$1048576,17,FALSE),"")="","",IFERROR(VLOOKUP($A100,'5. Company (current_at exit)'!$1:$1048576,17,FALSE),"")), "")</f>
        <v/>
      </c>
      <c r="AE100" s="401" t="str">
        <f>IF($A100&lt;&gt;"",IF(IFERROR(VLOOKUP($A100,'5. Company (current_at exit)'!$1:$1048576,18,FALSE),"")="","",IFERROR(VLOOKUP($A100,'5. Company (current_at exit)'!$1:$1048576,18,FALSE),"")), "")</f>
        <v/>
      </c>
      <c r="AF100" s="16" t="str">
        <f>IF($A100&lt;&gt;"",IF(IFERROR(VLOOKUP($A100,'5. Company (current_at exit)'!$1:$1048576,19,FALSE),"")="","Mandatory: Tab 5",IFERROR(VLOOKUP($A100,'5. Company (current_at exit)'!$1:$1048576,19,FALSE),"")), "")</f>
        <v/>
      </c>
      <c r="AG100" s="159" t="str">
        <f>IF($AF100="Yes",IF($A100&lt;&gt;"",IF(IFERROR(VLOOKUP($A100,'5. Company (current_at exit)'!$1:$1048576,20,FALSE),"")="","Mandatory: Tab 5",IFERROR(VLOOKUP($A100,'5. Company (current_at exit)'!$1:$1048576,20,FALSE),"")), ""),IF($A100&lt;&gt;"",IF(IFERROR(VLOOKUP($A100,'5. Company (current_at exit)'!$1:$1048576,20,FALSE),"")="","",IFERROR(VLOOKUP($A100,'5. Company (current_at exit)'!$1:$1048576,20,FALSE),"")), ""))</f>
        <v/>
      </c>
      <c r="AH100" s="159" t="str">
        <f>IF($AF100="Yes",IF($A100&lt;&gt;"",IF(IFERROR(VLOOKUP($A100,'5. Company (current_at exit)'!$1:$1048576,21,FALSE),"")="","Mandatory: Tab 5",IFERROR(VLOOKUP($A100,'5. Company (current_at exit)'!$1:$1048576,21,FALSE),"")), ""),IF($A100&lt;&gt;"",IF(IFERROR(VLOOKUP($A100,'5. Company (current_at exit)'!$1:$1048576,21,FALSE),"")="","",IFERROR(VLOOKUP($A100,'5. Company (current_at exit)'!$1:$1048576,21,FALSE),"")), ""))</f>
        <v/>
      </c>
      <c r="AI100" s="69" t="str">
        <f>IF($AF100="Yes",IF($A100&lt;&gt;"",IF(IFERROR(VLOOKUP($A100,'5. Company (current_at exit)'!$1:$1048576,22,FALSE),"")="","Mandatory: Tab 5",IFERROR(VLOOKUP($A100,'5. Company (current_at exit)'!$1:$1048576,22,FALSE),"")), ""),IF($A100&lt;&gt;"",IF(IFERROR(VLOOKUP($A100,'5. Company (current_at exit)'!$1:$1048576,22,FALSE),"")="","",IFERROR(VLOOKUP($A100,'5. Company (current_at exit)'!$1:$1048576,22,FALSE),"")), ""))</f>
        <v/>
      </c>
      <c r="AJ100" s="69" t="str">
        <f>IF($AF100="Yes",IF($A100&lt;&gt;"",IF(IFERROR(VLOOKUP($A100,'5. Company (current_at exit)'!$1:$1048576,23,FALSE),"")="","Mandatory: Tab 5",IFERROR(VLOOKUP($A100,'5. Company (current_at exit)'!$1:$1048576,23,FALSE),"")), ""),IF($A100&lt;&gt;"",IF(IFERROR(VLOOKUP($A100,'5. Company (current_at exit)'!$1:$1048576,23,FALSE),"")="","",IFERROR(VLOOKUP($A100,'5. Company (current_at exit)'!$1:$1048576,23,FALSE),"")), ""))</f>
        <v/>
      </c>
      <c r="AK100" s="159" t="str">
        <f>IF($AF100="Yes",IF($A100&lt;&gt;"",IF(IFERROR(VLOOKUP($A100,'5. Company (current_at exit)'!$1:$1048576,24,FALSE),"")="","",IFERROR(VLOOKUP($A100,'5. Company (current_at exit)'!$1:$1048576,24,FALSE),"")), ""),IF($A100&lt;&gt;"",IF(IFERROR(VLOOKUP($A100,'5. Company (current_at exit)'!$1:$1048576,24,FALSE),"")="","",IFERROR(VLOOKUP($A100,'5. Company (current_at exit)'!$1:$1048576,24,FALSE),"")), ""))</f>
        <v/>
      </c>
      <c r="AL100" s="403" t="str">
        <f>IF($A100&lt;&gt;"",IF(IFERROR(VLOOKUP($A100,'5. Company (current_at exit)'!$1:$1048576,25,FALSE),"")="","",IFERROR(VLOOKUP($A100,'5. Company (current_at exit)'!$1:$1048576,25,FALSE),"")), "")</f>
        <v/>
      </c>
      <c r="AM100" s="17" t="str">
        <f>IF($A100&lt;&gt;"",IF(IFERROR(VLOOKUP($A100,'5. Company (current_at exit)'!$1:$1048576,26,FALSE),"")="","Mandatory: Tab 5",IFERROR(VLOOKUP($A100,'5. Company (current_at exit)'!$1:$1048576,26,FALSE),"")), "")</f>
        <v/>
      </c>
      <c r="AN100" s="17" t="str">
        <f>IF($A100&lt;&gt;"",IF(IFERROR(VLOOKUP($A100,'5. Company (current_at exit)'!$1:$1048576,27,FALSE),"")="","Mandatory: Tab 5",IFERROR(VLOOKUP($A100,'5. Company (current_at exit)'!$1:$1048576,27,FALSE),"")), "")</f>
        <v/>
      </c>
      <c r="AO100" s="17" t="str">
        <f>IF($A100&lt;&gt;"",IF(IFERROR(VLOOKUP($A100,'5. Company (current_at exit)'!$1:$1048576,28,FALSE),"")="","Mandatory: Tab 5",IFERROR(VLOOKUP($A100,'5. Company (current_at exit)'!$1:$1048576,28,FALSE),"")), "")</f>
        <v/>
      </c>
      <c r="AP100" s="17" t="str">
        <f>IF($A100&lt;&gt;"",IF(IFERROR(VLOOKUP($A100,'5. Company (current_at exit)'!$1:$1048576,29,FALSE),"")="","Mandatory: Tab 5",IFERROR(VLOOKUP($A100,'5. Company (current_at exit)'!$1:$1048576,29,FALSE),"")), "")</f>
        <v/>
      </c>
      <c r="AQ100" s="17" t="str">
        <f>IF($A100&lt;&gt;"",IF(IFERROR(VLOOKUP($A100,'5. Company (current_at exit)'!$1:$1048576,30,FALSE),"")="","Mandatory: Tab 5",IFERROR(VLOOKUP($A100,'5. Company (current_at exit)'!$1:$1048576,30,FALSE),"")), "")</f>
        <v/>
      </c>
      <c r="AR100" s="17" t="str">
        <f>IF($A100&lt;&gt;"",IF(IFERROR(VLOOKUP($A100,'5. Company (current_at exit)'!$1:$1048576,31,FALSE),"")="","Mandatory: Tab 5",IFERROR(VLOOKUP($A100,'5. Company (current_at exit)'!$1:$1048576,31,FALSE),"")), "")</f>
        <v/>
      </c>
      <c r="AS100" s="17" t="str">
        <f>IF($A100&lt;&gt;"",IF(IFERROR(VLOOKUP($A100,'5. Company (current_at exit)'!$1:$1048576,32,FALSE),"")="","Mandatory: Tab 5",IFERROR(VLOOKUP($A100,'5. Company (current_at exit)'!$1:$1048576,32,FALSE),"")), "")</f>
        <v/>
      </c>
      <c r="AT100" s="17" t="str">
        <f>IF($A100&lt;&gt;"",IF(IFERROR(VLOOKUP($A100,'5. Company (current_at exit)'!$1:$1048576,33,FALSE),"")="","Mandatory: Tab 5",IFERROR(VLOOKUP($A100,'5. Company (current_at exit)'!$1:$1048576,33,FALSE),"")), "")</f>
        <v/>
      </c>
      <c r="AU100" s="17" t="str">
        <f>IF($A100&lt;&gt;"",IF(IFERROR(VLOOKUP($A100,'5. Company (current_at exit)'!$1:$1048576,34,FALSE),"")="","",IFERROR(VLOOKUP($A100,'5. Company (current_at exit)'!$1:$1048576,34,FALSE),"")), "")</f>
        <v/>
      </c>
      <c r="AV100" s="241" t="str">
        <f>IF($A100&lt;&gt;"",IF(IFERROR(VLOOKUP($A100,'5. Company (current_at exit)'!$1:$1048576,35,FALSE),"")="","",IFERROR(VLOOKUP($A100,'5. Company (current_at exit)'!$1:$1048576,35,FALSE),"")), "")</f>
        <v/>
      </c>
      <c r="AW100" s="17" t="str">
        <f>IF($D100="Fully Exited",IF($A100&lt;&gt;"",IF(IFERROR(VLOOKUP($A100,'5. Company (current_at exit)'!$1:$1048576,36,FALSE),"")="","",IFERROR(VLOOKUP($A100,'5. Company (current_at exit)'!$1:$1048576,36,FALSE),"")), ""),IF($A100&lt;&gt;"",IF(IFERROR(VLOOKUP($A100,'5. Company (current_at exit)'!$1:$1048576,36,FALSE),"")="","",IFERROR(VLOOKUP($A100,'5. Company (current_at exit)'!$1:$1048576,36,FALSE),"")), ""))</f>
        <v/>
      </c>
      <c r="AX100" s="239" t="str">
        <f>IF($A100&lt;&gt;"",IF(IFERROR(VLOOKUP($A100,'5. Company (current_at exit)'!$1:$1048576,37,FALSE),"")="","",IFERROR(VLOOKUP($A100,'5. Company (current_at exit)'!$1:$1048576,37,FALSE),"")), "")</f>
        <v/>
      </c>
      <c r="AY100" s="204" t="str">
        <f>IF($A100&lt;&gt;"",IF(IFERROR(VLOOKUP($A100,'5. Company (current_at exit)'!$1:$1048576,38,FALSE),"")="","",IFERROR(VLOOKUP($A100,'5. Company (current_at exit)'!$1:$1048576,38,FALSE),"")), "")</f>
        <v/>
      </c>
      <c r="AZ100" s="244" t="str">
        <f>IF($A100&lt;&gt;"",IF(IFERROR(VLOOKUP($A100,'5. Company (current_at exit)'!$1:$1048576,39,FALSE),"")="","",IFERROR(VLOOKUP($A100,'5. Company (current_at exit)'!$1:$1048576,39,FALSE),"")), "")</f>
        <v/>
      </c>
      <c r="BA100" s="244" t="str">
        <f>IF($A100&lt;&gt;"",IF(IFERROR(VLOOKUP($A100,'5. Company (current_at exit)'!$1:$1048576,40,FALSE),"")="","",IFERROR(VLOOKUP($A100,'5. Company (current_at exit)'!$1:$1048576,40,FALSE),"")), "")</f>
        <v/>
      </c>
      <c r="BB100" s="244" t="str">
        <f>IF($A100&lt;&gt;"",IF(IFERROR(VLOOKUP($A100,'5. Company (current_at exit)'!$1:$1048576,41,FALSE),"")="","",IFERROR(VLOOKUP($A100,'5. Company (current_at exit)'!$1:$1048576,41,FALSE),"")), "")</f>
        <v/>
      </c>
      <c r="BC100" s="76" t="str">
        <f>IF($A100&lt;&gt;"",IF(IFERROR(VLOOKUP($A100,'5. Company (current_at exit)'!$1:$1048576,42,FALSE),"")="","",IFERROR(VLOOKUP($A100,'5. Company (current_at exit)'!$1:$1048576,42,FALSE),"")), "")</f>
        <v/>
      </c>
      <c r="BD100" s="76" t="str">
        <f>IF($A100&lt;&gt;"",IF(IFERROR(VLOOKUP($A100,'5. Company (current_at exit)'!$1:$1048576,43,FALSE),"")="","",IFERROR(VLOOKUP($A100,'5. Company (current_at exit)'!$1:$1048576,43,FALSE),"")), "")</f>
        <v/>
      </c>
      <c r="BE100" s="239" t="str">
        <f>IF($A100&lt;&gt;"",IF(IFERROR(VLOOKUP($A100,'5. Company (current_at exit)'!$1:$1048576,44,FALSE),"")="","",IFERROR(VLOOKUP($A100,'5. Company (current_at exit)'!$1:$1048576,44,FALSE),"")), "")</f>
        <v/>
      </c>
      <c r="BF100" s="239" t="str">
        <f>IF($A100&lt;&gt;"",IF(IFERROR(VLOOKUP($A100,'5. Company (current_at exit)'!$1:$1048576,45,FALSE),"")="","",IFERROR(VLOOKUP($A100,'5. Company (current_at exit)'!$1:$1048576,45,FALSE),"")), "")</f>
        <v/>
      </c>
      <c r="BG100" s="239" t="str">
        <f>IF($A100&lt;&gt;"",IF(IFERROR(VLOOKUP($A100,'5. Company (current_at exit)'!$1:$1048576,46,FALSE),"")="","",IFERROR(VLOOKUP($A100,'5. Company (current_at exit)'!$1:$1048576,46,FALSE),"")), "")</f>
        <v/>
      </c>
      <c r="BH100" s="239" t="str">
        <f>IF($A100&lt;&gt;"",IF(IFERROR(VLOOKUP($A100,'5. Company (current_at exit)'!$1:$1048576,47,FALSE),"")="","",IFERROR(VLOOKUP($A100,'5. Company (current_at exit)'!$1:$1048576,47,FALSE),"")), "")</f>
        <v/>
      </c>
      <c r="BI100" s="239" t="str">
        <f>IF($A100&lt;&gt;"",IF(IFERROR(VLOOKUP($A100,'5. Company (current_at exit)'!$1:$1048576,48,FALSE),"")="","",IFERROR(VLOOKUP($A100,'5. Company (current_at exit)'!$1:$1048576,48,FALSE),"")), "")</f>
        <v/>
      </c>
      <c r="BJ100" s="360" t="str">
        <f>IF($A100&lt;&gt;"",IF(IFERROR(VLOOKUP($A100,'5. Company (current_at exit)'!$1:$1048576,49,FALSE),"")="","",IFERROR(VLOOKUP($A100,'5. Company (current_at exit)'!$1:$1048576,49,FALSE),"")), "")</f>
        <v/>
      </c>
      <c r="BK100" s="76" t="str">
        <f>IF($A100&lt;&gt;"",IF(IFERROR(VLOOKUP($A100,'5. Company (current_at exit)'!$1:$1048576,50,FALSE),"")="","Mandatory: Tab 5",IFERROR(VLOOKUP($A100,'5. Company (current_at exit)'!$1:$1048576,50,FALSE),"")), "")</f>
        <v/>
      </c>
      <c r="BL100" s="483" t="str">
        <f>IF($A100&lt;&gt;"",IF(IFERROR(VLOOKUP($A100,'5. Company (current_at exit)'!$1:$1048576,51,FALSE),"")="","Mandatory: Tab 5",IFERROR(VLOOKUP($A100,'5. Company (current_at exit)'!$1:$1048576,51,FALSE),"")), "")</f>
        <v/>
      </c>
      <c r="BM100" s="483" t="str">
        <f>IF($A100&lt;&gt;"",IF(IFERROR(VLOOKUP($A100,'5. Company (current_at exit)'!$1:$1048576,52,FALSE),"")="","Mandatory: Tab 5",IFERROR(VLOOKUP($A100,'5. Company (current_at exit)'!$1:$1048576,52,FALSE),"")), "")</f>
        <v/>
      </c>
      <c r="BN100" s="483" t="str">
        <f>IF($A100&lt;&gt;"",IF(IFERROR(VLOOKUP($A100,'5. Company (current_at exit)'!$1:$1048576,53,FALSE),"")="","Mandatory: Tab 5",IFERROR(VLOOKUP($A100,'5. Company (current_at exit)'!$1:$1048576,53,FALSE),"")), "")</f>
        <v/>
      </c>
      <c r="BO100" s="360" t="str">
        <f>IF($A100&lt;&gt;"",IF(IFERROR(VLOOKUP($A100,'5. Company (current_at exit)'!$1:$1048576,54,FALSE),"")="","",IFERROR(VLOOKUP($A100,'5. Company (current_at exit)'!$1:$1048576,54,FALSE),"")), "")</f>
        <v/>
      </c>
      <c r="BP100" s="17" t="str">
        <f>IF($A100&lt;&gt;"",IF(IFERROR(VLOOKUP($A100, '4. Company (at entry)'!$1:$1048576,3,FALSE),"")="","Mandatory: Tab 4",IFERROR(VLOOKUP($A100, '4. Company (at entry)'!$1:$1048576,3,FALSE),"")), "")</f>
        <v/>
      </c>
      <c r="BQ100" s="17" t="str">
        <f>IF($A100&lt;&gt;"",IF(IFERROR(VLOOKUP($A100, '4. Company (at entry)'!$1:$1048576,4,FALSE),"")="","Mandatory: Tab 4",IFERROR(VLOOKUP($A100, '4. Company (at entry)'!$1:$1048576,4,FALSE),"")), "")</f>
        <v/>
      </c>
      <c r="BR100" s="17" t="str">
        <f>IF($A100&lt;&gt;"",IF(IFERROR(VLOOKUP($A100, '4. Company (at entry)'!$1:$1048576,5,FALSE),"")="","Mandatory: Tab 4",IFERROR(VLOOKUP($A100, '4. Company (at entry)'!$1:$1048576,5,FALSE),"")), "")</f>
        <v/>
      </c>
      <c r="BS100" s="17" t="str">
        <f>IF($A100&lt;&gt;"",IF(IFERROR(VLOOKUP($A100, '4. Company (at entry)'!$1:$1048576,6,FALSE),"")="","Mandatory: Tab 4",IFERROR(VLOOKUP($A100, '4. Company (at entry)'!$1:$1048576,6,FALSE),"")), "")</f>
        <v/>
      </c>
      <c r="BT100" s="17" t="str">
        <f>IF($A100&lt;&gt;"",IF(IFERROR(VLOOKUP($A100, '4. Company (at entry)'!$1:$1048576,7,FALSE),"")="","Mandatory: Tab 4",IFERROR(VLOOKUP($A100, '4. Company (at entry)'!$1:$1048576,7,FALSE),"")), "")</f>
        <v/>
      </c>
      <c r="BU100" s="17" t="str">
        <f>IF($A100&lt;&gt;"",IF(IFERROR(VLOOKUP($A100, '4. Company (at entry)'!$1:$1048576,8,FALSE),"")="","Mandatory: Tab 4",IFERROR(VLOOKUP($A100, '4. Company (at entry)'!$1:$1048576,8,FALSE),"")), "")</f>
        <v/>
      </c>
      <c r="BV100" s="17" t="str">
        <f>IF($A100&lt;&gt;"",IF(IFERROR(VLOOKUP($A100, '4. Company (at entry)'!$1:$1048576,9,FALSE),"")="","Mandatory: Tab 4",IFERROR(VLOOKUP($A100, '4. Company (at entry)'!$1:$1048576,9,FALSE),"")), "")</f>
        <v/>
      </c>
      <c r="BW100" s="17" t="str">
        <f>IF($A100&lt;&gt;"",IF(IFERROR(VLOOKUP($A100, '4. Company (at entry)'!$1:$1048576,10,FALSE),"")="","",IFERROR(VLOOKUP($A100, '4. Company (at entry)'!$1:$1048576,10,FALSE),"")), "")</f>
        <v/>
      </c>
      <c r="BX100" s="208" t="str">
        <f>IF($A100&lt;&gt;"",IF(IFERROR(VLOOKUP($A100, '4. Company (at entry)'!$1:$1048576,11,FALSE),"")="","",IFERROR(VLOOKUP($A100, '4. Company (at entry)'!$1:$1048576,11,FALSE),"")), "")</f>
        <v/>
      </c>
      <c r="BY100" s="17" t="str">
        <f>IF($A100&lt;&gt;"",IF(IFERROR(VLOOKUP($A100, '4. Company (at entry)'!$1:$1048576,12,FALSE),"")="","",IFERROR(VLOOKUP($A100, '4. Company (at entry)'!$1:$1048576,12,FALSE),"")), "")</f>
        <v/>
      </c>
      <c r="BZ100" s="360" t="str">
        <f>IF($A100&lt;&gt;"",IF(IFERROR(VLOOKUP($A100, '4. Company (at entry)'!$1:$1048576,13,FALSE),"")="","",IFERROR(VLOOKUP($A100, '4. Company (at entry)'!$1:$1048576,13,FALSE),"")), "")</f>
        <v/>
      </c>
      <c r="CA100" s="17" t="str">
        <f>IF($A100&lt;&gt;"",IF(IFERROR('7. Position (current_at exit)'!F100,"")="", "Mandatory: Tab 7",IFERROR('7. Position (current_at exit)'!F100,"")),"")</f>
        <v/>
      </c>
      <c r="CB100" s="17" t="str">
        <f>IF($D100&lt;&gt;"Pending, Subsequently Closed",IF($A100&lt;&gt;"",IF(IFERROR('7. Position (current_at exit)'!G100,"")="", "Mandatory: Tab 7",IFERROR('7. Position (current_at exit)'!G100,"")),""), IF($A100&lt;&gt;"",IF(IFERROR('7. Position (current_at exit)'!G100,"")="", "",IFERROR('7. Position (current_at exit)'!G100,"")),""))</f>
        <v/>
      </c>
      <c r="CC100" s="17" t="str">
        <f>IF($D100&lt;&gt;"Pending, Subsequently Closed",IF($A100&lt;&gt;"",IF(IFERROR('7. Position (current_at exit)'!H100,"")="", "Mandatory: Tab 7",IFERROR('7. Position (current_at exit)'!H100,"")),""), IF($A100&lt;&gt;"",IF(IFERROR('7. Position (current_at exit)'!H100,"")="", "",IFERROR('7. Position (current_at exit)'!H100,"")),""))</f>
        <v/>
      </c>
      <c r="CD100" s="17" t="str">
        <f>IF($D100&lt;&gt;"Pending, Subsequently Closed",IF($A100&lt;&gt;"",IF(IFERROR('7. Position (current_at exit)'!I100,"")="", "Mandatory: Tab 7",IFERROR('7. Position (current_at exit)'!I100,"")),""), IF($A100&lt;&gt;"",IF(IFERROR('7. Position (current_at exit)'!I100,"")="", "",IFERROR('7. Position (current_at exit)'!I100,"")),""))</f>
        <v/>
      </c>
      <c r="CE100" s="17" t="str">
        <f>IF($D100&lt;&gt;"Pending, Subsequently Closed",IF($A100&lt;&gt;"",IF(IFERROR('7. Position (current_at exit)'!J100,"")="", "Mandatory: Tab 7",IFERROR('7. Position (current_at exit)'!J100,"")),""), IF($A100&lt;&gt;"",IF(IFERROR('7. Position (current_at exit)'!J100,"")="", "",IFERROR('7. Position (current_at exit)'!J100,"")),""))</f>
        <v/>
      </c>
      <c r="CF100" s="208" t="str">
        <f>IF($D100&lt;&gt;"Pending, Subsequently Closed",IF($A100&lt;&gt;"",IF(IFERROR('7. Position (current_at exit)'!K100,"")="", "Mandatory: Tab 7",IFERROR('7. Position (current_at exit)'!K100,"")),""), IF($A100&lt;&gt;"",IF(IFERROR('7. Position (current_at exit)'!K100,"")="", "",IFERROR('7. Position (current_at exit)'!K100,"")),""))</f>
        <v/>
      </c>
      <c r="CG100" s="186" t="str">
        <f>IF($D100&lt;&gt;"Pending, Subsequently Closed",IF($A100&lt;&gt;"",IF(IFERROR('7. Position (current_at exit)'!L100,"")="", "Mandatory: Tab 7",IFERROR('7. Position (current_at exit)'!L100,"")),""), IF($A100&lt;&gt;"",IF(IFERROR('7. Position (current_at exit)'!L100,"")="", "",IFERROR('7. Position (current_at exit)'!L100,"")),""))</f>
        <v/>
      </c>
      <c r="CH100" s="186" t="str">
        <f>IF($D100&lt;&gt;"Pending, Subsequently Closed",IF($A100&lt;&gt;"",IF(IFERROR('7. Position (current_at exit)'!M100,"")="", "Mandatory: Tab 7",IFERROR('7. Position (current_at exit)'!M100,"")),""), IF($A100&lt;&gt;"",IF(IFERROR('7. Position (current_at exit)'!M100,"")="", "",IFERROR('7. Position (current_at exit)'!M100,"")),""))</f>
        <v/>
      </c>
      <c r="CI100" s="186" t="str">
        <f>IF($D100&lt;&gt;"Pending, Subsequently Closed",IF($A100&lt;&gt;"",IF(IFERROR('7. Position (current_at exit)'!N100,"")="", "Mandatory: Tab 7",IFERROR('7. Position (current_at exit)'!N100,"")),""), IF($A100&lt;&gt;"",IF(IFERROR('7. Position (current_at exit)'!N100,"")="", "",IFERROR('7. Position (current_at exit)'!N100,"")),""))</f>
        <v/>
      </c>
      <c r="CJ100" s="408" t="str">
        <f>IF($D100&lt;&gt;"Pending, Subsequently Closed",IF($A100&lt;&gt;"",IF(IFERROR('7. Position (current_at exit)'!O100,"")="", "Mandatory: Tab 7",IFERROR('7. Position (current_at exit)'!O100,"")),""), IF($A100&lt;&gt;"",IF(IFERROR('7. Position (current_at exit)'!O100,"")="", "",IFERROR('7. Position (current_at exit)'!O100,"")),""))</f>
        <v/>
      </c>
      <c r="CK100" s="408" t="str">
        <f>IF($D100&lt;&gt;"Pending, Subsequently Closed",IF($A100&lt;&gt;"",IF(IFERROR('7. Position (current_at exit)'!P100,"")="", "Mandatory: Tab 7",IFERROR('7. Position (current_at exit)'!P100,"")),""), IF($A100&lt;&gt;"",IF(IFERROR('7. Position (current_at exit)'!P100,"")="", "",IFERROR('7. Position (current_at exit)'!P100,"")),""))</f>
        <v/>
      </c>
      <c r="CL100" s="360" t="str">
        <f>IF($A100&lt;&gt;"",IF(IFERROR('7. Position (current_at exit)'!Q100,"")="", "",IFERROR('7. Position (current_at exit)'!Q100,"")),"")</f>
        <v/>
      </c>
      <c r="CM100" s="18" t="str">
        <f>IF($F100&lt;&gt;"Debt",IF($A100&lt;&gt;"",IF(IFERROR('7. Position (current_at exit)'!R100,"")="", "Mandatory: Tab 7",IFERROR('7. Position (current_at exit)'!R100,"")),""), IF($A100&lt;&gt;"",IF(IFERROR('7. Position (current_at exit)'!R100,"")="", "",IFERROR('7. Position (current_at exit)'!R100,"")),""))</f>
        <v/>
      </c>
      <c r="CN100" s="18" t="str">
        <f>IF($F100&lt;&gt;"Debt",IF($A100&lt;&gt;"",IF(IFERROR('7. Position (current_at exit)'!S100,"")="", "Mandatory: Tab 7",IFERROR('7. Position (current_at exit)'!S100,"")),""), IF($A100&lt;&gt;"",IF(IFERROR('7. Position (current_at exit)'!S100,"")="", "",IFERROR('7. Position (current_at exit)'!S100,"")),""))</f>
        <v/>
      </c>
      <c r="CO100" s="17" t="str">
        <f>IF($F100&lt;&gt;"Debt",IF($A100&lt;&gt;"",IF(IFERROR('7. Position (current_at exit)'!T100,"")="", "Mandatory: Tab 7",IFERROR('7. Position (current_at exit)'!T100,"")),""), IF($A100&lt;&gt;"",IF(IFERROR('7. Position (current_at exit)'!T100,"")="", "",IFERROR('7. Position (current_at exit)'!T100,"")),""))</f>
        <v/>
      </c>
      <c r="CP100" s="17" t="str">
        <f>IF($A100&lt;&gt;"",IF(IFERROR('7. Position (current_at exit)'!U100,"")="", "Mandatory: Tab 7",IFERROR('7. Position (current_at exit)'!U100,"")),"")</f>
        <v/>
      </c>
      <c r="CQ100" s="17" t="str">
        <f>IF($F100&lt;&gt;"Debt",IF($A100&lt;&gt;"",IF(IFERROR('7. Position (current_at exit)'!V100,"")="", "Mandatory: Tab 7",IFERROR('7. Position (current_at exit)'!V100,"")),""), IF($A100&lt;&gt;"",IF(IFERROR('7. Position (current_at exit)'!V100,"")="", "",IFERROR('7. Position (current_at exit)'!V100,"")),""))</f>
        <v/>
      </c>
      <c r="CR100" s="16" t="str">
        <f>IF($F100&lt;&gt;"Debt",IF($A100&lt;&gt;"",IF(IFERROR('7. Position (current_at exit)'!W100,"")="", "",IFERROR('7. Position (current_at exit)'!W100,"")),""), IF($A100&lt;&gt;"",IF(IFERROR('7. Position (current_at exit)'!W100,"")="", "",IFERROR('7. Position (current_at exit)'!W100,"")),""))</f>
        <v/>
      </c>
      <c r="CS100" s="80" t="str">
        <f>IF($A100&lt;&gt;"",IF(IFERROR('7. Position (current_at exit)'!X100,"")="", "",IFERROR('7. Position (current_at exit)'!X100,"")),"")</f>
        <v/>
      </c>
      <c r="CT100" s="360" t="str">
        <f>IF($A100&lt;&gt;"",IF(IFERROR('7. Position (current_at exit)'!Y100,"")="", "",IFERROR('7. Position (current_at exit)'!Y100,"")),"")</f>
        <v/>
      </c>
      <c r="CU100" s="159" t="str">
        <f>IF(OR($D100="Fully Exited, No Escrow", $D100="Fully Exited, Escrow Pending", $D100="Fully Exited, Subsequently Closed"), IF($A100&lt;&gt;"",IF(IFERROR('7. Position (current_at exit)'!Z100,"")="", "Mandatory: Tab 7",IFERROR('7. Position (current_at exit)'!Z100,"")),""), IF($A100&lt;&gt;"",IF(IFERROR('7. Position (current_at exit)'!Z100,"")="", "",IFERROR('7. Position (current_at exit)'!Z100,"")),""))</f>
        <v/>
      </c>
      <c r="CV100" s="159" t="str">
        <f>IF(OR($D100="Fully Exited, No Escrow", $D100="Fully Exited, Escrow Pending", $D100="Fully Exited, Subsequently Closed"), IF($A100&lt;&gt;"",IF(IFERROR('7. Position (current_at exit)'!AA100,"")="", "Mandatory: Tab 7",IFERROR('7. Position (current_at exit)'!AA100,"")),""), IF($A100&lt;&gt;"",IF(IFERROR('7. Position (current_at exit)'!AA100,"")="", "",IFERROR('7. Position (current_at exit)'!AA100,"")),""))</f>
        <v/>
      </c>
      <c r="CW100" s="16" t="str">
        <f>IF($D100="Fully Exited",IF($A100&lt;&gt;"",IF(IFERROR('7. Position (current_at exit)'!AB100,"")="", "",IFERROR('7. Position (current_at exit)'!AB100,"")),""), IF($A100&lt;&gt;"",IF(IFERROR('7. Position (current_at exit)'!AB100,"")="", "",IFERROR('7. Position (current_at exit)'!AB100,"")),""))</f>
        <v/>
      </c>
      <c r="CX100" s="360" t="str">
        <f>IF($A100&lt;&gt;"",IF(IFERROR('7. Position (current_at exit)'!AC100,"")="", "",IFERROR('7. Position (current_at exit)'!AC100,"")),"")</f>
        <v/>
      </c>
      <c r="CY100" s="16" t="str">
        <f>IF($D100&lt;&gt;"Pending, Subsequently Closed",IF($A100&lt;&gt;"",IF(IFERROR('7. Position (current_at exit)'!AD100,"")="", "Mandatory: Tab 7",IFERROR('7. Position (current_at exit)'!AD100,"")),""), IF($A100&lt;&gt;"",IF(IFERROR('7. Position (current_at exit)'!AD100,"")="", "",IFERROR('7. Position (current_at exit)'!AD100,"")),""))</f>
        <v/>
      </c>
      <c r="CZ100" s="187" t="str">
        <f>IF($A100&lt;&gt;"",IF(IFERROR('7. Position (current_at exit)'!AE100,"")="", "",IFERROR('7. Position (current_at exit)'!AE100,"")),"")</f>
        <v/>
      </c>
      <c r="DA100" s="76" t="str">
        <f>IF($A100&lt;&gt;"",IF(IFERROR('7. Position (current_at exit)'!AF100,"")="", "",IFERROR('7. Position (current_at exit)'!AF100,"")),"")</f>
        <v/>
      </c>
      <c r="DB100" s="239" t="str">
        <f>IF($A100&lt;&gt;"",IF(IFERROR('7. Position (current_at exit)'!AG100,"")="", "",IFERROR('7. Position (current_at exit)'!AG100,"")),"")</f>
        <v/>
      </c>
      <c r="DC100" s="165" t="str">
        <f>IF($A100&lt;&gt;"",IF(IFERROR('7. Position (current_at exit)'!AH100,"")="", "",IFERROR('7. Position (current_at exit)'!AH100,"")),"")</f>
        <v/>
      </c>
      <c r="DD100" s="165" t="str">
        <f>IF($A100&lt;&gt;"",IF(IFERROR('7. Position (current_at exit)'!AI100,"")="", "",IFERROR('7. Position (current_at exit)'!AI100,"")),"")</f>
        <v/>
      </c>
      <c r="DE100" s="360" t="str">
        <f>IF($A100&lt;&gt;"",IF(IFERROR('7. Position (current_at exit)'!AJ100,"")="", "",IFERROR('7. Position (current_at exit)'!AJ100,"")),"")</f>
        <v/>
      </c>
      <c r="DF100" s="16" t="str">
        <f>IF($A100&lt;&gt;"",IF(IFERROR('7. Position (current_at exit)'!AK100,"")="", "",IFERROR('7. Position (current_at exit)'!AK100,"")),"")</f>
        <v/>
      </c>
      <c r="DG100" s="187" t="str">
        <f>IF($A100&lt;&gt;"",IF(IFERROR('7. Position (current_at exit)'!AL100,"")="", "",IFERROR('7. Position (current_at exit)'!AL100,"")),"")</f>
        <v/>
      </c>
      <c r="DH100" s="76" t="str">
        <f>IF($A100&lt;&gt;"",IF(IFERROR('7. Position (current_at exit)'!AM100,"")="", "",IFERROR('7. Position (current_at exit)'!AM100,"")),"")</f>
        <v/>
      </c>
      <c r="DI100" s="239" t="str">
        <f>IF($A100&lt;&gt;"",IF(IFERROR('7. Position (current_at exit)'!AN100,"")="", "",IFERROR('7. Position (current_at exit)'!AN100,"")),"")</f>
        <v/>
      </c>
      <c r="DJ100" s="165" t="str">
        <f>IF($A100&lt;&gt;"",IF(IFERROR('7. Position (current_at exit)'!AO100,"")="", "",IFERROR('7. Position (current_at exit)'!AO100,"")),"")</f>
        <v/>
      </c>
      <c r="DK100" s="165" t="str">
        <f>IF($A100&lt;&gt;"",IF(IFERROR('7. Position (current_at exit)'!AP100,"")="", "",IFERROR('7. Position (current_at exit)'!AP100,"")),"")</f>
        <v/>
      </c>
      <c r="DL100" s="360" t="str">
        <f>IF($A100&lt;&gt;"",IF(IFERROR('7. Position (current_at exit)'!AQ100,"")="", "",IFERROR('7. Position (current_at exit)'!AQ100,"")),"")</f>
        <v/>
      </c>
      <c r="DM100" s="17" t="str">
        <f>IF(OR($F100="Equity - Publicly Traded", $F100="Equity - Private"), IF($A100&lt;&gt;"",IF(IFERROR('6. Position (at entry)'!N100,"")="", "Mandatory: Tab 6",IFERROR('6. Position (at entry)'!N100,"")),""), IF($A100&lt;&gt;"",IF(IFERROR('6. Position (at entry)'!N100,"")="", "",IFERROR('6. Position (at entry)'!N100,"")),""))</f>
        <v/>
      </c>
      <c r="DN100" s="17" t="str">
        <f>IF(OR($F100="Equity - Publicly Traded", $F100="Equity - Private"), IF($A100&lt;&gt;"",IF(IFERROR('6. Position (at entry)'!O100,"")="", "Mandatory: Tab 6",IFERROR('6. Position (at entry)'!O100,"")),""), IF($A100&lt;&gt;"",IF(IFERROR('6. Position (at entry)'!O100,"")="", "",IFERROR('6. Position (at entry)'!O100,"")),""))</f>
        <v/>
      </c>
      <c r="DO100" s="17" t="str">
        <f>IF(OR($F100="Equity - Publicly Traded", $F100="Equity - Private"), IF($A100&lt;&gt;"",IF(IFERROR('6. Position (at entry)'!P100,"")="", "Mandatory: Tab 6",IFERROR('6. Position (at entry)'!P100,"")),""), IF($A100&lt;&gt;"",IF(IFERROR('6. Position (at entry)'!P100,"")="", "",IFERROR('6. Position (at entry)'!P100,"")),""))</f>
        <v/>
      </c>
      <c r="DP100" s="17" t="str">
        <f>IF(OR($F100="Equity - Publicly Traded", $F100="Equity - Private"), IF($A100&lt;&gt;"",IF(IFERROR('6. Position (at entry)'!Q100,"")="", "Mandatory: Tab 6",IFERROR('6. Position (at entry)'!Q100,"")),""), IF($A100&lt;&gt;"",IF(IFERROR('6. Position (at entry)'!Q100,"")="", "",IFERROR('6. Position (at entry)'!Q100,"")),""))</f>
        <v/>
      </c>
      <c r="DQ100" s="18" t="str">
        <f>IF(OR($F100="Equity - Publicly Traded", $F100="Equity - Private"), IF($A100&lt;&gt;"",IF(IFERROR('6. Position (at entry)'!R100,"")="", "Mandatory: Tab 6",IFERROR('6. Position (at entry)'!R100,"")),""), IF($A100&lt;&gt;"",IF(IFERROR('6. Position (at entry)'!R100,"")="", "",IFERROR('6. Position (at entry)'!R100,"")),""))</f>
        <v/>
      </c>
      <c r="DR100" s="18" t="str">
        <f>IF(OR($F100="Equity - Publicly Traded", $F100="Equity - Private"), IF($A100&lt;&gt;"",IF(IFERROR('6. Position (at entry)'!S100,"")="", "Mandatory: Tab 6",IFERROR('6. Position (at entry)'!S100,"")),""), IF($A100&lt;&gt;"",IF(IFERROR('6. Position (at entry)'!S100,"")="", "",IFERROR('6. Position (at entry)'!S100,"")),""))</f>
        <v/>
      </c>
      <c r="DS100" s="17" t="str">
        <f>IF(OR($F100="Equity - Publicly Traded", $F100="Equity - Private"), IF($A100&lt;&gt;"",IF(IFERROR('6. Position (at entry)'!T100,"")="", "Mandatory: Tab 6",IFERROR('6. Position (at entry)'!T100,"")),""), IF($A100&lt;&gt;"",IF(IFERROR('6. Position (at entry)'!T100,"")="", "",IFERROR('6. Position (at entry)'!T100,"")),""))</f>
        <v/>
      </c>
      <c r="DT100" s="16" t="str">
        <f>IF(OR($F100="Equity - Publicly Traded", $F100="Equity - Private"), IF($A100&lt;&gt;"",IF(IFERROR('6. Position (at entry)'!U100,"")="", "Mandatory: Tab 6",IFERROR('6. Position (at entry)'!U100,"")),""), IF($A100&lt;&gt;"",IF(IFERROR('6. Position (at entry)'!U100,"")="", "",IFERROR('6. Position (at entry)'!U100,"")),""))</f>
        <v/>
      </c>
      <c r="DU100" s="16" t="str">
        <f>IF(OR($F100="Equity - Publicly Traded", $F100="Equity - Private"), IF($A100&lt;&gt;"",IF(IFERROR('6. Position (at entry)'!V100,"")="", "",IFERROR('6. Position (at entry)'!V100,"")),""), IF($A100&lt;&gt;"",IF(IFERROR('6. Position (at entry)'!V100,"")="", "",IFERROR('6. Position (at entry)'!V100,"")),""))</f>
        <v/>
      </c>
      <c r="DV100" s="239" t="str">
        <f>IF(OR($F100="Equity - Publicly Traded", $F100="Equity - Private"), IF($A100&lt;&gt;"",IF(IFERROR('6. Position (at entry)'!W100,"")="", "",IFERROR('6. Position (at entry)'!W100,"")),""), IF($A100&lt;&gt;"",IF(IFERROR('6. Position (at entry)'!W100,"")="", "",IFERROR('6. Position (at entry)'!W100,"")),""))</f>
        <v/>
      </c>
      <c r="DW100" s="239" t="str">
        <f>IF(OR($F100="Equity - Publicly Traded", $F100="Equity - Private"), IF($A100&lt;&gt;"",IF(IFERROR('6. Position (at entry)'!X100,"")="", "",IFERROR('6. Position (at entry)'!X100,"")),""), IF($A100&lt;&gt;"",IF(IFERROR('6. Position (at entry)'!X100,"")="", "",IFERROR('6. Position (at entry)'!X100,"")),""))</f>
        <v/>
      </c>
      <c r="DX100" s="239" t="str">
        <f>IF(OR($F100="Equity - Publicly Traded", $F100="Equity - Private"), IF($A100&lt;&gt;"",IF(IFERROR('6. Position (at entry)'!Y100,"")="", "",IFERROR('6. Position (at entry)'!Y100,"")),""), IF($A100&lt;&gt;"",IF(IFERROR('6. Position (at entry)'!Y100,"")="", "",IFERROR('6. Position (at entry)'!Y100,"")),""))</f>
        <v/>
      </c>
      <c r="DY100" s="360" t="str">
        <f>IF($A100&lt;&gt;"",IF(IFERROR('6. Position (at entry)'!Z100,"")="", "",IFERROR('6. Position (at entry)'!Z100,"")),"")</f>
        <v/>
      </c>
      <c r="DZ100" s="76" t="str">
        <f>IF($A100&lt;&gt;"",IF(IFERROR('6. Position (at entry)'!AA100,"")="", "",IFERROR('6. Position (at entry)'!AA100,"")),"")</f>
        <v/>
      </c>
      <c r="EA100" s="76" t="str">
        <f>IF($A100&lt;&gt;"",IF(IFERROR('6. Position (at entry)'!AB100,"")="", "",IFERROR('6. Position (at entry)'!AB100,"")),"")</f>
        <v/>
      </c>
      <c r="EB100" s="78" t="str">
        <f>IF($A100&lt;&gt;"",IF(IFERROR('6. Position (at entry)'!AC100,"")="", "",IFERROR('6. Position (at entry)'!AC100,"")),"")</f>
        <v/>
      </c>
      <c r="EC100" s="78" t="str">
        <f>IF($A100&lt;&gt;"",IF(IFERROR('6. Position (at entry)'!AD100,"")="", "",IFERROR('6. Position (at entry)'!AD100,"")),"")</f>
        <v/>
      </c>
      <c r="ED100" s="226" t="str">
        <f>IF($A100&lt;&gt;"",IF(IFERROR('6. Position (at entry)'!AE100,"")="", "",IFERROR('6. Position (at entry)'!AE100,"")),"")</f>
        <v/>
      </c>
      <c r="EE100" s="80" t="str">
        <f>IF($A100&lt;&gt;"",IF(IFERROR('6. Position (at entry)'!AF100,"")="", "",IFERROR('6. Position (at entry)'!AF100,"")),"")</f>
        <v/>
      </c>
      <c r="EF100" s="80" t="str">
        <f>IF($A100&lt;&gt;"",IF(IFERROR('6. Position (at entry)'!AG100,"")="", "",IFERROR('6. Position (at entry)'!AG100,"")),"")</f>
        <v/>
      </c>
      <c r="EG100" s="80" t="str">
        <f>IF($A100&lt;&gt;"",IF(IFERROR('6. Position (at entry)'!AH100,"")="", "",IFERROR('6. Position (at entry)'!AH100,"")),"")</f>
        <v/>
      </c>
      <c r="EH100" s="360" t="str">
        <f>IF($A100&lt;&gt;"",IF(IFERROR('6. Position (at entry)'!AI100,"")="", "",IFERROR('6. Position (at entry)'!AI100,"")),"")</f>
        <v/>
      </c>
    </row>
    <row r="101" spans="1:138" ht="15" customHeight="1" x14ac:dyDescent="0.2">
      <c r="A101" s="16" t="str">
        <f>IF(ISBLANK('6. Position (at entry)'!A101), "", '6. Position (at entry)'!A101)</f>
        <v/>
      </c>
      <c r="B101" s="347" t="str">
        <f>IF($A101&lt;&gt;"",IF(IFERROR('6. Position (at entry)'!B101,"")="", "Mandatory: Tab 6",IFERROR('6. Position (at entry)'!B101,"")),"")</f>
        <v/>
      </c>
      <c r="C101" s="16" t="str">
        <f>IF($A101&lt;&gt;"",IF(IFERROR(VLOOKUP($A101, '4. Company (at entry)'!$1:$1048576,2,FALSE),"")="","Mandatory: Tab 4",IFERROR(VLOOKUP($A101, '4. Company (at entry)'!$1:$1048576,2,FALSE),"")), "")</f>
        <v/>
      </c>
      <c r="D101" s="16" t="str">
        <f>IF($A101&lt;&gt;"",IF(IFERROR('7. Position (current_at exit)'!D101,"")="", "Mandatory: Tab 7",IFERROR('7. Position (current_at exit)'!D101,"")),"")</f>
        <v/>
      </c>
      <c r="E101" s="16" t="str">
        <f>IF($A101&lt;&gt;"",IF(IFERROR('7. Position (current_at exit)'!E101,"")="", "Mandatory: Tab 7",IFERROR('7. Position (current_at exit)'!E101,"")),"")</f>
        <v/>
      </c>
      <c r="F101" s="16" t="str">
        <f>IF($A101&lt;&gt;"",IF(IFERROR('6. Position (at entry)'!D101,"")="", "Mandatory: Tab 6",IFERROR('6. Position (at entry)'!D101,"")),"")</f>
        <v/>
      </c>
      <c r="G101" s="16" t="str">
        <f>IF($A101&lt;&gt;"",IF(IFERROR('6. Position (at entry)'!E101,"")="", "Mandatory: Tab 6",IFERROR('6. Position (at entry)'!E101,"")),"")</f>
        <v/>
      </c>
      <c r="H101" s="16" t="str">
        <f>IF($A101&lt;&gt;"",IF(IFERROR('6. Position (at entry)'!F101,"")="", "Mandatory: Tab 6",IFERROR('6. Position (at entry)'!F101,"")),"")</f>
        <v/>
      </c>
      <c r="I101" s="16" t="str">
        <f>IF($A101&lt;&gt;"",IF(IFERROR('6. Position (at entry)'!G101,"")="", "Mandatory: Tab 6",IFERROR('6. Position (at entry)'!G101,"")),"")</f>
        <v/>
      </c>
      <c r="J101" s="16" t="str">
        <f>IF($A101&lt;&gt;"",IF(IFERROR('6. Position (at entry)'!H101,"")="", "Mandatory: Tab 6",IFERROR('6. Position (at entry)'!H101,"")),"")</f>
        <v/>
      </c>
      <c r="K101" s="159" t="str">
        <f>IF($A101&lt;&gt;"",IF(IFERROR('6. Position (at entry)'!I101,"")="", "Mandatory: Tab 6",IFERROR('6. Position (at entry)'!I101,"")),"")</f>
        <v/>
      </c>
      <c r="L101" s="16" t="str">
        <f>IF($A101&lt;&gt;"",IF(IFERROR('6. Position (at entry)'!J101,"")="", "Mandatory: Tab 6",IFERROR('6. Position (at entry)'!J101,"")),"")</f>
        <v/>
      </c>
      <c r="M101" s="16" t="str">
        <f>IF($A101&lt;&gt;"",IF(IFERROR('6. Position (at entry)'!K101,"")="", "Mandatory: Tab 6",IFERROR('6. Position (at entry)'!K101,"")),"")</f>
        <v/>
      </c>
      <c r="N101" s="16" t="str">
        <f>IF($A101&lt;&gt;"",IF(IFERROR('6. Position (at entry)'!L101,"")="", "",IFERROR('6. Position (at entry)'!L101,"")),"")</f>
        <v/>
      </c>
      <c r="O101" s="360" t="str">
        <f>IF($A101&lt;&gt;"",IF(IFERROR('6. Position (at entry)'!M101,"")="", "",IFERROR('6. Position (at entry)'!M101,"")),"")</f>
        <v/>
      </c>
      <c r="P101" s="16" t="str">
        <f>IF($A101&lt;&gt;"",IF(IFERROR(VLOOKUP($A101,'5. Company (current_at exit)'!$1:$1048576,3,FALSE),"")="","",IFERROR(VLOOKUP($A101,'5. Company (current_at exit)'!$1:$1048576,3,FALSE),"")), "")</f>
        <v/>
      </c>
      <c r="Q101" s="16" t="str">
        <f>IF($A101&lt;&gt;"",IF(IFERROR(VLOOKUP($A101,'5. Company (current_at exit)'!$1:$1048576,4,FALSE),"")="","",IFERROR(VLOOKUP($A101,'5. Company (current_at exit)'!$1:$1048576,4,FALSE),"")), "")</f>
        <v/>
      </c>
      <c r="R101" s="16" t="str">
        <f>IF($A101&lt;&gt;"",IF(IFERROR(VLOOKUP($A101,'5. Company (current_at exit)'!$1:$1048576,5,FALSE),"")="","",IFERROR(VLOOKUP($A101,'5. Company (current_at exit)'!$1:$1048576,5,FALSE),"")), "")</f>
        <v/>
      </c>
      <c r="S101" s="16" t="str">
        <f>IF($A101&lt;&gt;"",IF(IFERROR(VLOOKUP($A101,'5. Company (current_at exit)'!$1:$1048576,6,FALSE),"")="","",IFERROR(VLOOKUP($A101,'5. Company (current_at exit)'!$1:$1048576,6,FALSE),"")), "")</f>
        <v/>
      </c>
      <c r="T101" s="16" t="str">
        <f>IF($A101&lt;&gt;"",IF(IFERROR(VLOOKUP($A101,'5. Company (current_at exit)'!$1:$1048576,7,FALSE),"")="","Mandatory: Tab 5",IFERROR(VLOOKUP($A101,'5. Company (current_at exit)'!$1:$1048576,7,FALSE),"")), "")</f>
        <v/>
      </c>
      <c r="U101" s="72" t="str">
        <f>IF($A101&lt;&gt;"",IF(IFERROR(VLOOKUP($A101,'5. Company (current_at exit)'!$1:$1048576,8,FALSE),"")="","Mandatory: Tab 5",IFERROR(VLOOKUP($A101,'5. Company (current_at exit)'!$1:$1048576,8,FALSE),"")), "")</f>
        <v/>
      </c>
      <c r="V101" s="16" t="str">
        <f>IF($A101&lt;&gt;"",IF(IFERROR(VLOOKUP($A101,'5. Company (current_at exit)'!$1:$1048576,9,FALSE),"")="","",IFERROR(VLOOKUP($A101,'5. Company (current_at exit)'!$1:$1048576,9,FALSE),"")), "")</f>
        <v/>
      </c>
      <c r="W101" s="16" t="str">
        <f>IF($A101&lt;&gt;"",IF(IFERROR(VLOOKUP($A101,'5. Company (current_at exit)'!$1:$1048576,10,FALSE),"")="","Mandatory: Tab 5",IFERROR(VLOOKUP($A101,'5. Company (current_at exit)'!$1:$1048576,10,FALSE),"")), "")</f>
        <v/>
      </c>
      <c r="X101" s="73" t="str">
        <f>IF($A101&lt;&gt;"",IF(IFERROR(VLOOKUP($A101,'5. Company (current_at exit)'!$1:$1048576,11,FALSE),"")="","Mandatory: Tab 5",IFERROR(VLOOKUP($A101,'5. Company (current_at exit)'!$1:$1048576,11,FALSE),"")), "")</f>
        <v/>
      </c>
      <c r="Y101" s="73" t="str">
        <f>IF($A101&lt;&gt;"",IF(IFERROR(VLOOKUP($A101,'5. Company (current_at exit)'!$1:$1048576,12,FALSE),"")="","",IFERROR(VLOOKUP($A101,'5. Company (current_at exit)'!$1:$1048576,12,FALSE),"")), "")</f>
        <v/>
      </c>
      <c r="Z101" s="73" t="str">
        <f>IF($A101&lt;&gt;"",IF(IFERROR(VLOOKUP($A101,'5. Company (current_at exit)'!$1:$1048576,13,FALSE),"")="","",IFERROR(VLOOKUP($A101,'5. Company (current_at exit)'!$1:$1048576,13,FALSE),"")), "")</f>
        <v/>
      </c>
      <c r="AA101" s="16" t="str">
        <f>IF($A101&lt;&gt;"",IF(IFERROR(VLOOKUP($A101,'5. Company (current_at exit)'!$1:$1048576,14,FALSE),"")="","Mandatory: Tab 5",IFERROR(VLOOKUP($A101,'5. Company (current_at exit)'!$1:$1048576,14,FALSE),"")), "")</f>
        <v/>
      </c>
      <c r="AB101" s="16" t="str">
        <f>IF($A101&lt;&gt;"",IF(IFERROR(VLOOKUP($A101,'5. Company (current_at exit)'!$1:$1048576,15,FALSE),"")="","Mandatory: Tab 5",IFERROR(VLOOKUP($A101,'5. Company (current_at exit)'!$1:$1048576,15,FALSE),"")), "")</f>
        <v/>
      </c>
      <c r="AC101" s="76" t="str">
        <f>IF($A101&lt;&gt;"",IF(IFERROR(VLOOKUP($A101,'5. Company (current_at exit)'!$1:$1048576,16,FALSE),"")="","",IFERROR(VLOOKUP($A101,'5. Company (current_at exit)'!$1:$1048576,16,FALSE),"")), "")</f>
        <v/>
      </c>
      <c r="AD101" s="16" t="str">
        <f>IF($A101&lt;&gt;"",IF(IFERROR(VLOOKUP($A101,'5. Company (current_at exit)'!$1:$1048576,17,FALSE),"")="","",IFERROR(VLOOKUP($A101,'5. Company (current_at exit)'!$1:$1048576,17,FALSE),"")), "")</f>
        <v/>
      </c>
      <c r="AE101" s="401" t="str">
        <f>IF($A101&lt;&gt;"",IF(IFERROR(VLOOKUP($A101,'5. Company (current_at exit)'!$1:$1048576,18,FALSE),"")="","",IFERROR(VLOOKUP($A101,'5. Company (current_at exit)'!$1:$1048576,18,FALSE),"")), "")</f>
        <v/>
      </c>
      <c r="AF101" s="16" t="str">
        <f>IF($A101&lt;&gt;"",IF(IFERROR(VLOOKUP($A101,'5. Company (current_at exit)'!$1:$1048576,19,FALSE),"")="","Mandatory: Tab 5",IFERROR(VLOOKUP($A101,'5. Company (current_at exit)'!$1:$1048576,19,FALSE),"")), "")</f>
        <v/>
      </c>
      <c r="AG101" s="159" t="str">
        <f>IF($AF101="Yes",IF($A101&lt;&gt;"",IF(IFERROR(VLOOKUP($A101,'5. Company (current_at exit)'!$1:$1048576,20,FALSE),"")="","Mandatory: Tab 5",IFERROR(VLOOKUP($A101,'5. Company (current_at exit)'!$1:$1048576,20,FALSE),"")), ""),IF($A101&lt;&gt;"",IF(IFERROR(VLOOKUP($A101,'5. Company (current_at exit)'!$1:$1048576,20,FALSE),"")="","",IFERROR(VLOOKUP($A101,'5. Company (current_at exit)'!$1:$1048576,20,FALSE),"")), ""))</f>
        <v/>
      </c>
      <c r="AH101" s="159" t="str">
        <f>IF($AF101="Yes",IF($A101&lt;&gt;"",IF(IFERROR(VLOOKUP($A101,'5. Company (current_at exit)'!$1:$1048576,21,FALSE),"")="","Mandatory: Tab 5",IFERROR(VLOOKUP($A101,'5. Company (current_at exit)'!$1:$1048576,21,FALSE),"")), ""),IF($A101&lt;&gt;"",IF(IFERROR(VLOOKUP($A101,'5. Company (current_at exit)'!$1:$1048576,21,FALSE),"")="","",IFERROR(VLOOKUP($A101,'5. Company (current_at exit)'!$1:$1048576,21,FALSE),"")), ""))</f>
        <v/>
      </c>
      <c r="AI101" s="69" t="str">
        <f>IF($AF101="Yes",IF($A101&lt;&gt;"",IF(IFERROR(VLOOKUP($A101,'5. Company (current_at exit)'!$1:$1048576,22,FALSE),"")="","Mandatory: Tab 5",IFERROR(VLOOKUP($A101,'5. Company (current_at exit)'!$1:$1048576,22,FALSE),"")), ""),IF($A101&lt;&gt;"",IF(IFERROR(VLOOKUP($A101,'5. Company (current_at exit)'!$1:$1048576,22,FALSE),"")="","",IFERROR(VLOOKUP($A101,'5. Company (current_at exit)'!$1:$1048576,22,FALSE),"")), ""))</f>
        <v/>
      </c>
      <c r="AJ101" s="69" t="str">
        <f>IF($AF101="Yes",IF($A101&lt;&gt;"",IF(IFERROR(VLOOKUP($A101,'5. Company (current_at exit)'!$1:$1048576,23,FALSE),"")="","Mandatory: Tab 5",IFERROR(VLOOKUP($A101,'5. Company (current_at exit)'!$1:$1048576,23,FALSE),"")), ""),IF($A101&lt;&gt;"",IF(IFERROR(VLOOKUP($A101,'5. Company (current_at exit)'!$1:$1048576,23,FALSE),"")="","",IFERROR(VLOOKUP($A101,'5. Company (current_at exit)'!$1:$1048576,23,FALSE),"")), ""))</f>
        <v/>
      </c>
      <c r="AK101" s="159" t="str">
        <f>IF($AF101="Yes",IF($A101&lt;&gt;"",IF(IFERROR(VLOOKUP($A101,'5. Company (current_at exit)'!$1:$1048576,24,FALSE),"")="","",IFERROR(VLOOKUP($A101,'5. Company (current_at exit)'!$1:$1048576,24,FALSE),"")), ""),IF($A101&lt;&gt;"",IF(IFERROR(VLOOKUP($A101,'5. Company (current_at exit)'!$1:$1048576,24,FALSE),"")="","",IFERROR(VLOOKUP($A101,'5. Company (current_at exit)'!$1:$1048576,24,FALSE),"")), ""))</f>
        <v/>
      </c>
      <c r="AL101" s="403" t="str">
        <f>IF($A101&lt;&gt;"",IF(IFERROR(VLOOKUP($A101,'5. Company (current_at exit)'!$1:$1048576,25,FALSE),"")="","",IFERROR(VLOOKUP($A101,'5. Company (current_at exit)'!$1:$1048576,25,FALSE),"")), "")</f>
        <v/>
      </c>
      <c r="AM101" s="17" t="str">
        <f>IF($A101&lt;&gt;"",IF(IFERROR(VLOOKUP($A101,'5. Company (current_at exit)'!$1:$1048576,26,FALSE),"")="","Mandatory: Tab 5",IFERROR(VLOOKUP($A101,'5. Company (current_at exit)'!$1:$1048576,26,FALSE),"")), "")</f>
        <v/>
      </c>
      <c r="AN101" s="17" t="str">
        <f>IF($A101&lt;&gt;"",IF(IFERROR(VLOOKUP($A101,'5. Company (current_at exit)'!$1:$1048576,27,FALSE),"")="","Mandatory: Tab 5",IFERROR(VLOOKUP($A101,'5. Company (current_at exit)'!$1:$1048576,27,FALSE),"")), "")</f>
        <v/>
      </c>
      <c r="AO101" s="17" t="str">
        <f>IF($A101&lt;&gt;"",IF(IFERROR(VLOOKUP($A101,'5. Company (current_at exit)'!$1:$1048576,28,FALSE),"")="","Mandatory: Tab 5",IFERROR(VLOOKUP($A101,'5. Company (current_at exit)'!$1:$1048576,28,FALSE),"")), "")</f>
        <v/>
      </c>
      <c r="AP101" s="17" t="str">
        <f>IF($A101&lt;&gt;"",IF(IFERROR(VLOOKUP($A101,'5. Company (current_at exit)'!$1:$1048576,29,FALSE),"")="","Mandatory: Tab 5",IFERROR(VLOOKUP($A101,'5. Company (current_at exit)'!$1:$1048576,29,FALSE),"")), "")</f>
        <v/>
      </c>
      <c r="AQ101" s="17" t="str">
        <f>IF($A101&lt;&gt;"",IF(IFERROR(VLOOKUP($A101,'5. Company (current_at exit)'!$1:$1048576,30,FALSE),"")="","Mandatory: Tab 5",IFERROR(VLOOKUP($A101,'5. Company (current_at exit)'!$1:$1048576,30,FALSE),"")), "")</f>
        <v/>
      </c>
      <c r="AR101" s="17" t="str">
        <f>IF($A101&lt;&gt;"",IF(IFERROR(VLOOKUP($A101,'5. Company (current_at exit)'!$1:$1048576,31,FALSE),"")="","Mandatory: Tab 5",IFERROR(VLOOKUP($A101,'5. Company (current_at exit)'!$1:$1048576,31,FALSE),"")), "")</f>
        <v/>
      </c>
      <c r="AS101" s="17" t="str">
        <f>IF($A101&lt;&gt;"",IF(IFERROR(VLOOKUP($A101,'5. Company (current_at exit)'!$1:$1048576,32,FALSE),"")="","Mandatory: Tab 5",IFERROR(VLOOKUP($A101,'5. Company (current_at exit)'!$1:$1048576,32,FALSE),"")), "")</f>
        <v/>
      </c>
      <c r="AT101" s="17" t="str">
        <f>IF($A101&lt;&gt;"",IF(IFERROR(VLOOKUP($A101,'5. Company (current_at exit)'!$1:$1048576,33,FALSE),"")="","Mandatory: Tab 5",IFERROR(VLOOKUP($A101,'5. Company (current_at exit)'!$1:$1048576,33,FALSE),"")), "")</f>
        <v/>
      </c>
      <c r="AU101" s="17" t="str">
        <f>IF($A101&lt;&gt;"",IF(IFERROR(VLOOKUP($A101,'5. Company (current_at exit)'!$1:$1048576,34,FALSE),"")="","",IFERROR(VLOOKUP($A101,'5. Company (current_at exit)'!$1:$1048576,34,FALSE),"")), "")</f>
        <v/>
      </c>
      <c r="AV101" s="241" t="str">
        <f>IF($A101&lt;&gt;"",IF(IFERROR(VLOOKUP($A101,'5. Company (current_at exit)'!$1:$1048576,35,FALSE),"")="","",IFERROR(VLOOKUP($A101,'5. Company (current_at exit)'!$1:$1048576,35,FALSE),"")), "")</f>
        <v/>
      </c>
      <c r="AW101" s="17" t="str">
        <f>IF($D101="Fully Exited",IF($A101&lt;&gt;"",IF(IFERROR(VLOOKUP($A101,'5. Company (current_at exit)'!$1:$1048576,36,FALSE),"")="","",IFERROR(VLOOKUP($A101,'5. Company (current_at exit)'!$1:$1048576,36,FALSE),"")), ""),IF($A101&lt;&gt;"",IF(IFERROR(VLOOKUP($A101,'5. Company (current_at exit)'!$1:$1048576,36,FALSE),"")="","",IFERROR(VLOOKUP($A101,'5. Company (current_at exit)'!$1:$1048576,36,FALSE),"")), ""))</f>
        <v/>
      </c>
      <c r="AX101" s="239" t="str">
        <f>IF($A101&lt;&gt;"",IF(IFERROR(VLOOKUP($A101,'5. Company (current_at exit)'!$1:$1048576,37,FALSE),"")="","",IFERROR(VLOOKUP($A101,'5. Company (current_at exit)'!$1:$1048576,37,FALSE),"")), "")</f>
        <v/>
      </c>
      <c r="AY101" s="204" t="str">
        <f>IF($A101&lt;&gt;"",IF(IFERROR(VLOOKUP($A101,'5. Company (current_at exit)'!$1:$1048576,38,FALSE),"")="","",IFERROR(VLOOKUP($A101,'5. Company (current_at exit)'!$1:$1048576,38,FALSE),"")), "")</f>
        <v/>
      </c>
      <c r="AZ101" s="244" t="str">
        <f>IF($A101&lt;&gt;"",IF(IFERROR(VLOOKUP($A101,'5. Company (current_at exit)'!$1:$1048576,39,FALSE),"")="","",IFERROR(VLOOKUP($A101,'5. Company (current_at exit)'!$1:$1048576,39,FALSE),"")), "")</f>
        <v/>
      </c>
      <c r="BA101" s="244" t="str">
        <f>IF($A101&lt;&gt;"",IF(IFERROR(VLOOKUP($A101,'5. Company (current_at exit)'!$1:$1048576,40,FALSE),"")="","",IFERROR(VLOOKUP($A101,'5. Company (current_at exit)'!$1:$1048576,40,FALSE),"")), "")</f>
        <v/>
      </c>
      <c r="BB101" s="244" t="str">
        <f>IF($A101&lt;&gt;"",IF(IFERROR(VLOOKUP($A101,'5. Company (current_at exit)'!$1:$1048576,41,FALSE),"")="","",IFERROR(VLOOKUP($A101,'5. Company (current_at exit)'!$1:$1048576,41,FALSE),"")), "")</f>
        <v/>
      </c>
      <c r="BC101" s="76" t="str">
        <f>IF($A101&lt;&gt;"",IF(IFERROR(VLOOKUP($A101,'5. Company (current_at exit)'!$1:$1048576,42,FALSE),"")="","",IFERROR(VLOOKUP($A101,'5. Company (current_at exit)'!$1:$1048576,42,FALSE),"")), "")</f>
        <v/>
      </c>
      <c r="BD101" s="76" t="str">
        <f>IF($A101&lt;&gt;"",IF(IFERROR(VLOOKUP($A101,'5. Company (current_at exit)'!$1:$1048576,43,FALSE),"")="","",IFERROR(VLOOKUP($A101,'5. Company (current_at exit)'!$1:$1048576,43,FALSE),"")), "")</f>
        <v/>
      </c>
      <c r="BE101" s="239" t="str">
        <f>IF($A101&lt;&gt;"",IF(IFERROR(VLOOKUP($A101,'5. Company (current_at exit)'!$1:$1048576,44,FALSE),"")="","",IFERROR(VLOOKUP($A101,'5. Company (current_at exit)'!$1:$1048576,44,FALSE),"")), "")</f>
        <v/>
      </c>
      <c r="BF101" s="239" t="str">
        <f>IF($A101&lt;&gt;"",IF(IFERROR(VLOOKUP($A101,'5. Company (current_at exit)'!$1:$1048576,45,FALSE),"")="","",IFERROR(VLOOKUP($A101,'5. Company (current_at exit)'!$1:$1048576,45,FALSE),"")), "")</f>
        <v/>
      </c>
      <c r="BG101" s="239" t="str">
        <f>IF($A101&lt;&gt;"",IF(IFERROR(VLOOKUP($A101,'5. Company (current_at exit)'!$1:$1048576,46,FALSE),"")="","",IFERROR(VLOOKUP($A101,'5. Company (current_at exit)'!$1:$1048576,46,FALSE),"")), "")</f>
        <v/>
      </c>
      <c r="BH101" s="239" t="str">
        <f>IF($A101&lt;&gt;"",IF(IFERROR(VLOOKUP($A101,'5. Company (current_at exit)'!$1:$1048576,47,FALSE),"")="","",IFERROR(VLOOKUP($A101,'5. Company (current_at exit)'!$1:$1048576,47,FALSE),"")), "")</f>
        <v/>
      </c>
      <c r="BI101" s="239" t="str">
        <f>IF($A101&lt;&gt;"",IF(IFERROR(VLOOKUP($A101,'5. Company (current_at exit)'!$1:$1048576,48,FALSE),"")="","",IFERROR(VLOOKUP($A101,'5. Company (current_at exit)'!$1:$1048576,48,FALSE),"")), "")</f>
        <v/>
      </c>
      <c r="BJ101" s="360" t="str">
        <f>IF($A101&lt;&gt;"",IF(IFERROR(VLOOKUP($A101,'5. Company (current_at exit)'!$1:$1048576,49,FALSE),"")="","",IFERROR(VLOOKUP($A101,'5. Company (current_at exit)'!$1:$1048576,49,FALSE),"")), "")</f>
        <v/>
      </c>
      <c r="BK101" s="76" t="str">
        <f>IF($A101&lt;&gt;"",IF(IFERROR(VLOOKUP($A101,'5. Company (current_at exit)'!$1:$1048576,50,FALSE),"")="","Mandatory: Tab 5",IFERROR(VLOOKUP($A101,'5. Company (current_at exit)'!$1:$1048576,50,FALSE),"")), "")</f>
        <v/>
      </c>
      <c r="BL101" s="483" t="str">
        <f>IF($A101&lt;&gt;"",IF(IFERROR(VLOOKUP($A101,'5. Company (current_at exit)'!$1:$1048576,51,FALSE),"")="","Mandatory: Tab 5",IFERROR(VLOOKUP($A101,'5. Company (current_at exit)'!$1:$1048576,51,FALSE),"")), "")</f>
        <v/>
      </c>
      <c r="BM101" s="483" t="str">
        <f>IF($A101&lt;&gt;"",IF(IFERROR(VLOOKUP($A101,'5. Company (current_at exit)'!$1:$1048576,52,FALSE),"")="","Mandatory: Tab 5",IFERROR(VLOOKUP($A101,'5. Company (current_at exit)'!$1:$1048576,52,FALSE),"")), "")</f>
        <v/>
      </c>
      <c r="BN101" s="483" t="str">
        <f>IF($A101&lt;&gt;"",IF(IFERROR(VLOOKUP($A101,'5. Company (current_at exit)'!$1:$1048576,53,FALSE),"")="","Mandatory: Tab 5",IFERROR(VLOOKUP($A101,'5. Company (current_at exit)'!$1:$1048576,53,FALSE),"")), "")</f>
        <v/>
      </c>
      <c r="BO101" s="360" t="str">
        <f>IF($A101&lt;&gt;"",IF(IFERROR(VLOOKUP($A101,'5. Company (current_at exit)'!$1:$1048576,54,FALSE),"")="","",IFERROR(VLOOKUP($A101,'5. Company (current_at exit)'!$1:$1048576,54,FALSE),"")), "")</f>
        <v/>
      </c>
      <c r="BP101" s="17" t="str">
        <f>IF($A101&lt;&gt;"",IF(IFERROR(VLOOKUP($A101, '4. Company (at entry)'!$1:$1048576,3,FALSE),"")="","Mandatory: Tab 4",IFERROR(VLOOKUP($A101, '4. Company (at entry)'!$1:$1048576,3,FALSE),"")), "")</f>
        <v/>
      </c>
      <c r="BQ101" s="17" t="str">
        <f>IF($A101&lt;&gt;"",IF(IFERROR(VLOOKUP($A101, '4. Company (at entry)'!$1:$1048576,4,FALSE),"")="","Mandatory: Tab 4",IFERROR(VLOOKUP($A101, '4. Company (at entry)'!$1:$1048576,4,FALSE),"")), "")</f>
        <v/>
      </c>
      <c r="BR101" s="17" t="str">
        <f>IF($A101&lt;&gt;"",IF(IFERROR(VLOOKUP($A101, '4. Company (at entry)'!$1:$1048576,5,FALSE),"")="","Mandatory: Tab 4",IFERROR(VLOOKUP($A101, '4. Company (at entry)'!$1:$1048576,5,FALSE),"")), "")</f>
        <v/>
      </c>
      <c r="BS101" s="17" t="str">
        <f>IF($A101&lt;&gt;"",IF(IFERROR(VLOOKUP($A101, '4. Company (at entry)'!$1:$1048576,6,FALSE),"")="","Mandatory: Tab 4",IFERROR(VLOOKUP($A101, '4. Company (at entry)'!$1:$1048576,6,FALSE),"")), "")</f>
        <v/>
      </c>
      <c r="BT101" s="17" t="str">
        <f>IF($A101&lt;&gt;"",IF(IFERROR(VLOOKUP($A101, '4. Company (at entry)'!$1:$1048576,7,FALSE),"")="","Mandatory: Tab 4",IFERROR(VLOOKUP($A101, '4. Company (at entry)'!$1:$1048576,7,FALSE),"")), "")</f>
        <v/>
      </c>
      <c r="BU101" s="17" t="str">
        <f>IF($A101&lt;&gt;"",IF(IFERROR(VLOOKUP($A101, '4. Company (at entry)'!$1:$1048576,8,FALSE),"")="","Mandatory: Tab 4",IFERROR(VLOOKUP($A101, '4. Company (at entry)'!$1:$1048576,8,FALSE),"")), "")</f>
        <v/>
      </c>
      <c r="BV101" s="17" t="str">
        <f>IF($A101&lt;&gt;"",IF(IFERROR(VLOOKUP($A101, '4. Company (at entry)'!$1:$1048576,9,FALSE),"")="","Mandatory: Tab 4",IFERROR(VLOOKUP($A101, '4. Company (at entry)'!$1:$1048576,9,FALSE),"")), "")</f>
        <v/>
      </c>
      <c r="BW101" s="17" t="str">
        <f>IF($A101&lt;&gt;"",IF(IFERROR(VLOOKUP($A101, '4. Company (at entry)'!$1:$1048576,10,FALSE),"")="","",IFERROR(VLOOKUP($A101, '4. Company (at entry)'!$1:$1048576,10,FALSE),"")), "")</f>
        <v/>
      </c>
      <c r="BX101" s="208" t="str">
        <f>IF($A101&lt;&gt;"",IF(IFERROR(VLOOKUP($A101, '4. Company (at entry)'!$1:$1048576,11,FALSE),"")="","",IFERROR(VLOOKUP($A101, '4. Company (at entry)'!$1:$1048576,11,FALSE),"")), "")</f>
        <v/>
      </c>
      <c r="BY101" s="17" t="str">
        <f>IF($A101&lt;&gt;"",IF(IFERROR(VLOOKUP($A101, '4. Company (at entry)'!$1:$1048576,12,FALSE),"")="","",IFERROR(VLOOKUP($A101, '4. Company (at entry)'!$1:$1048576,12,FALSE),"")), "")</f>
        <v/>
      </c>
      <c r="BZ101" s="360" t="str">
        <f>IF($A101&lt;&gt;"",IF(IFERROR(VLOOKUP($A101, '4. Company (at entry)'!$1:$1048576,13,FALSE),"")="","",IFERROR(VLOOKUP($A101, '4. Company (at entry)'!$1:$1048576,13,FALSE),"")), "")</f>
        <v/>
      </c>
      <c r="CA101" s="17" t="str">
        <f>IF($A101&lt;&gt;"",IF(IFERROR('7. Position (current_at exit)'!F101,"")="", "Mandatory: Tab 7",IFERROR('7. Position (current_at exit)'!F101,"")),"")</f>
        <v/>
      </c>
      <c r="CB101" s="17" t="str">
        <f>IF($D101&lt;&gt;"Pending, Subsequently Closed",IF($A101&lt;&gt;"",IF(IFERROR('7. Position (current_at exit)'!G101,"")="", "Mandatory: Tab 7",IFERROR('7. Position (current_at exit)'!G101,"")),""), IF($A101&lt;&gt;"",IF(IFERROR('7. Position (current_at exit)'!G101,"")="", "",IFERROR('7. Position (current_at exit)'!G101,"")),""))</f>
        <v/>
      </c>
      <c r="CC101" s="17" t="str">
        <f>IF($D101&lt;&gt;"Pending, Subsequently Closed",IF($A101&lt;&gt;"",IF(IFERROR('7. Position (current_at exit)'!H101,"")="", "Mandatory: Tab 7",IFERROR('7. Position (current_at exit)'!H101,"")),""), IF($A101&lt;&gt;"",IF(IFERROR('7. Position (current_at exit)'!H101,"")="", "",IFERROR('7. Position (current_at exit)'!H101,"")),""))</f>
        <v/>
      </c>
      <c r="CD101" s="17" t="str">
        <f>IF($D101&lt;&gt;"Pending, Subsequently Closed",IF($A101&lt;&gt;"",IF(IFERROR('7. Position (current_at exit)'!I101,"")="", "Mandatory: Tab 7",IFERROR('7. Position (current_at exit)'!I101,"")),""), IF($A101&lt;&gt;"",IF(IFERROR('7. Position (current_at exit)'!I101,"")="", "",IFERROR('7. Position (current_at exit)'!I101,"")),""))</f>
        <v/>
      </c>
      <c r="CE101" s="17" t="str">
        <f>IF($D101&lt;&gt;"Pending, Subsequently Closed",IF($A101&lt;&gt;"",IF(IFERROR('7. Position (current_at exit)'!J101,"")="", "Mandatory: Tab 7",IFERROR('7. Position (current_at exit)'!J101,"")),""), IF($A101&lt;&gt;"",IF(IFERROR('7. Position (current_at exit)'!J101,"")="", "",IFERROR('7. Position (current_at exit)'!J101,"")),""))</f>
        <v/>
      </c>
      <c r="CF101" s="208" t="str">
        <f>IF($D101&lt;&gt;"Pending, Subsequently Closed",IF($A101&lt;&gt;"",IF(IFERROR('7. Position (current_at exit)'!K101,"")="", "Mandatory: Tab 7",IFERROR('7. Position (current_at exit)'!K101,"")),""), IF($A101&lt;&gt;"",IF(IFERROR('7. Position (current_at exit)'!K101,"")="", "",IFERROR('7. Position (current_at exit)'!K101,"")),""))</f>
        <v/>
      </c>
      <c r="CG101" s="186" t="str">
        <f>IF($D101&lt;&gt;"Pending, Subsequently Closed",IF($A101&lt;&gt;"",IF(IFERROR('7. Position (current_at exit)'!L101,"")="", "Mandatory: Tab 7",IFERROR('7. Position (current_at exit)'!L101,"")),""), IF($A101&lt;&gt;"",IF(IFERROR('7. Position (current_at exit)'!L101,"")="", "",IFERROR('7. Position (current_at exit)'!L101,"")),""))</f>
        <v/>
      </c>
      <c r="CH101" s="186" t="str">
        <f>IF($D101&lt;&gt;"Pending, Subsequently Closed",IF($A101&lt;&gt;"",IF(IFERROR('7. Position (current_at exit)'!M101,"")="", "Mandatory: Tab 7",IFERROR('7. Position (current_at exit)'!M101,"")),""), IF($A101&lt;&gt;"",IF(IFERROR('7. Position (current_at exit)'!M101,"")="", "",IFERROR('7. Position (current_at exit)'!M101,"")),""))</f>
        <v/>
      </c>
      <c r="CI101" s="186" t="str">
        <f>IF($D101&lt;&gt;"Pending, Subsequently Closed",IF($A101&lt;&gt;"",IF(IFERROR('7. Position (current_at exit)'!N101,"")="", "Mandatory: Tab 7",IFERROR('7. Position (current_at exit)'!N101,"")),""), IF($A101&lt;&gt;"",IF(IFERROR('7. Position (current_at exit)'!N101,"")="", "",IFERROR('7. Position (current_at exit)'!N101,"")),""))</f>
        <v/>
      </c>
      <c r="CJ101" s="408" t="str">
        <f>IF($D101&lt;&gt;"Pending, Subsequently Closed",IF($A101&lt;&gt;"",IF(IFERROR('7. Position (current_at exit)'!O101,"")="", "Mandatory: Tab 7",IFERROR('7. Position (current_at exit)'!O101,"")),""), IF($A101&lt;&gt;"",IF(IFERROR('7. Position (current_at exit)'!O101,"")="", "",IFERROR('7. Position (current_at exit)'!O101,"")),""))</f>
        <v/>
      </c>
      <c r="CK101" s="408" t="str">
        <f>IF($D101&lt;&gt;"Pending, Subsequently Closed",IF($A101&lt;&gt;"",IF(IFERROR('7. Position (current_at exit)'!P101,"")="", "Mandatory: Tab 7",IFERROR('7. Position (current_at exit)'!P101,"")),""), IF($A101&lt;&gt;"",IF(IFERROR('7. Position (current_at exit)'!P101,"")="", "",IFERROR('7. Position (current_at exit)'!P101,"")),""))</f>
        <v/>
      </c>
      <c r="CL101" s="360" t="str">
        <f>IF($A101&lt;&gt;"",IF(IFERROR('7. Position (current_at exit)'!Q101,"")="", "",IFERROR('7. Position (current_at exit)'!Q101,"")),"")</f>
        <v/>
      </c>
      <c r="CM101" s="18" t="str">
        <f>IF($F101&lt;&gt;"Debt",IF($A101&lt;&gt;"",IF(IFERROR('7. Position (current_at exit)'!R101,"")="", "Mandatory: Tab 7",IFERROR('7. Position (current_at exit)'!R101,"")),""), IF($A101&lt;&gt;"",IF(IFERROR('7. Position (current_at exit)'!R101,"")="", "",IFERROR('7. Position (current_at exit)'!R101,"")),""))</f>
        <v/>
      </c>
      <c r="CN101" s="18" t="str">
        <f>IF($F101&lt;&gt;"Debt",IF($A101&lt;&gt;"",IF(IFERROR('7. Position (current_at exit)'!S101,"")="", "Mandatory: Tab 7",IFERROR('7. Position (current_at exit)'!S101,"")),""), IF($A101&lt;&gt;"",IF(IFERROR('7. Position (current_at exit)'!S101,"")="", "",IFERROR('7. Position (current_at exit)'!S101,"")),""))</f>
        <v/>
      </c>
      <c r="CO101" s="17" t="str">
        <f>IF($F101&lt;&gt;"Debt",IF($A101&lt;&gt;"",IF(IFERROR('7. Position (current_at exit)'!T101,"")="", "Mandatory: Tab 7",IFERROR('7. Position (current_at exit)'!T101,"")),""), IF($A101&lt;&gt;"",IF(IFERROR('7. Position (current_at exit)'!T101,"")="", "",IFERROR('7. Position (current_at exit)'!T101,"")),""))</f>
        <v/>
      </c>
      <c r="CP101" s="17" t="str">
        <f>IF($A101&lt;&gt;"",IF(IFERROR('7. Position (current_at exit)'!U101,"")="", "Mandatory: Tab 7",IFERROR('7. Position (current_at exit)'!U101,"")),"")</f>
        <v/>
      </c>
      <c r="CQ101" s="17" t="str">
        <f>IF($F101&lt;&gt;"Debt",IF($A101&lt;&gt;"",IF(IFERROR('7. Position (current_at exit)'!V101,"")="", "Mandatory: Tab 7",IFERROR('7. Position (current_at exit)'!V101,"")),""), IF($A101&lt;&gt;"",IF(IFERROR('7. Position (current_at exit)'!V101,"")="", "",IFERROR('7. Position (current_at exit)'!V101,"")),""))</f>
        <v/>
      </c>
      <c r="CR101" s="16" t="str">
        <f>IF($F101&lt;&gt;"Debt",IF($A101&lt;&gt;"",IF(IFERROR('7. Position (current_at exit)'!W101,"")="", "",IFERROR('7. Position (current_at exit)'!W101,"")),""), IF($A101&lt;&gt;"",IF(IFERROR('7. Position (current_at exit)'!W101,"")="", "",IFERROR('7. Position (current_at exit)'!W101,"")),""))</f>
        <v/>
      </c>
      <c r="CS101" s="80" t="str">
        <f>IF($A101&lt;&gt;"",IF(IFERROR('7. Position (current_at exit)'!X101,"")="", "",IFERROR('7. Position (current_at exit)'!X101,"")),"")</f>
        <v/>
      </c>
      <c r="CT101" s="360" t="str">
        <f>IF($A101&lt;&gt;"",IF(IFERROR('7. Position (current_at exit)'!Y101,"")="", "",IFERROR('7. Position (current_at exit)'!Y101,"")),"")</f>
        <v/>
      </c>
      <c r="CU101" s="159" t="str">
        <f>IF(OR($D101="Fully Exited, No Escrow", $D101="Fully Exited, Escrow Pending", $D101="Fully Exited, Subsequently Closed"), IF($A101&lt;&gt;"",IF(IFERROR('7. Position (current_at exit)'!Z101,"")="", "Mandatory: Tab 7",IFERROR('7. Position (current_at exit)'!Z101,"")),""), IF($A101&lt;&gt;"",IF(IFERROR('7. Position (current_at exit)'!Z101,"")="", "",IFERROR('7. Position (current_at exit)'!Z101,"")),""))</f>
        <v/>
      </c>
      <c r="CV101" s="159" t="str">
        <f>IF(OR($D101="Fully Exited, No Escrow", $D101="Fully Exited, Escrow Pending", $D101="Fully Exited, Subsequently Closed"), IF($A101&lt;&gt;"",IF(IFERROR('7. Position (current_at exit)'!AA101,"")="", "Mandatory: Tab 7",IFERROR('7. Position (current_at exit)'!AA101,"")),""), IF($A101&lt;&gt;"",IF(IFERROR('7. Position (current_at exit)'!AA101,"")="", "",IFERROR('7. Position (current_at exit)'!AA101,"")),""))</f>
        <v/>
      </c>
      <c r="CW101" s="16" t="str">
        <f>IF($D101="Fully Exited",IF($A101&lt;&gt;"",IF(IFERROR('7. Position (current_at exit)'!AB101,"")="", "",IFERROR('7. Position (current_at exit)'!AB101,"")),""), IF($A101&lt;&gt;"",IF(IFERROR('7. Position (current_at exit)'!AB101,"")="", "",IFERROR('7. Position (current_at exit)'!AB101,"")),""))</f>
        <v/>
      </c>
      <c r="CX101" s="360" t="str">
        <f>IF($A101&lt;&gt;"",IF(IFERROR('7. Position (current_at exit)'!AC101,"")="", "",IFERROR('7. Position (current_at exit)'!AC101,"")),"")</f>
        <v/>
      </c>
      <c r="CY101" s="16" t="str">
        <f>IF($D101&lt;&gt;"Pending, Subsequently Closed",IF($A101&lt;&gt;"",IF(IFERROR('7. Position (current_at exit)'!AD101,"")="", "Mandatory: Tab 7",IFERROR('7. Position (current_at exit)'!AD101,"")),""), IF($A101&lt;&gt;"",IF(IFERROR('7. Position (current_at exit)'!AD101,"")="", "",IFERROR('7. Position (current_at exit)'!AD101,"")),""))</f>
        <v/>
      </c>
      <c r="CZ101" s="187" t="str">
        <f>IF($A101&lt;&gt;"",IF(IFERROR('7. Position (current_at exit)'!AE101,"")="", "",IFERROR('7. Position (current_at exit)'!AE101,"")),"")</f>
        <v/>
      </c>
      <c r="DA101" s="76" t="str">
        <f>IF($A101&lt;&gt;"",IF(IFERROR('7. Position (current_at exit)'!AF101,"")="", "",IFERROR('7. Position (current_at exit)'!AF101,"")),"")</f>
        <v/>
      </c>
      <c r="DB101" s="239" t="str">
        <f>IF($A101&lt;&gt;"",IF(IFERROR('7. Position (current_at exit)'!AG101,"")="", "",IFERROR('7. Position (current_at exit)'!AG101,"")),"")</f>
        <v/>
      </c>
      <c r="DC101" s="165" t="str">
        <f>IF($A101&lt;&gt;"",IF(IFERROR('7. Position (current_at exit)'!AH101,"")="", "",IFERROR('7. Position (current_at exit)'!AH101,"")),"")</f>
        <v/>
      </c>
      <c r="DD101" s="165" t="str">
        <f>IF($A101&lt;&gt;"",IF(IFERROR('7. Position (current_at exit)'!AI101,"")="", "",IFERROR('7. Position (current_at exit)'!AI101,"")),"")</f>
        <v/>
      </c>
      <c r="DE101" s="360" t="str">
        <f>IF($A101&lt;&gt;"",IF(IFERROR('7. Position (current_at exit)'!AJ101,"")="", "",IFERROR('7. Position (current_at exit)'!AJ101,"")),"")</f>
        <v/>
      </c>
      <c r="DF101" s="16" t="str">
        <f>IF($A101&lt;&gt;"",IF(IFERROR('7. Position (current_at exit)'!AK101,"")="", "",IFERROR('7. Position (current_at exit)'!AK101,"")),"")</f>
        <v/>
      </c>
      <c r="DG101" s="187" t="str">
        <f>IF($A101&lt;&gt;"",IF(IFERROR('7. Position (current_at exit)'!AL101,"")="", "",IFERROR('7. Position (current_at exit)'!AL101,"")),"")</f>
        <v/>
      </c>
      <c r="DH101" s="76" t="str">
        <f>IF($A101&lt;&gt;"",IF(IFERROR('7. Position (current_at exit)'!AM101,"")="", "",IFERROR('7. Position (current_at exit)'!AM101,"")),"")</f>
        <v/>
      </c>
      <c r="DI101" s="239" t="str">
        <f>IF($A101&lt;&gt;"",IF(IFERROR('7. Position (current_at exit)'!AN101,"")="", "",IFERROR('7. Position (current_at exit)'!AN101,"")),"")</f>
        <v/>
      </c>
      <c r="DJ101" s="165" t="str">
        <f>IF($A101&lt;&gt;"",IF(IFERROR('7. Position (current_at exit)'!AO101,"")="", "",IFERROR('7. Position (current_at exit)'!AO101,"")),"")</f>
        <v/>
      </c>
      <c r="DK101" s="165" t="str">
        <f>IF($A101&lt;&gt;"",IF(IFERROR('7. Position (current_at exit)'!AP101,"")="", "",IFERROR('7. Position (current_at exit)'!AP101,"")),"")</f>
        <v/>
      </c>
      <c r="DL101" s="360" t="str">
        <f>IF($A101&lt;&gt;"",IF(IFERROR('7. Position (current_at exit)'!AQ101,"")="", "",IFERROR('7. Position (current_at exit)'!AQ101,"")),"")</f>
        <v/>
      </c>
      <c r="DM101" s="17" t="str">
        <f>IF(OR($F101="Equity - Publicly Traded", $F101="Equity - Private"), IF($A101&lt;&gt;"",IF(IFERROR('6. Position (at entry)'!N101,"")="", "Mandatory: Tab 6",IFERROR('6. Position (at entry)'!N101,"")),""), IF($A101&lt;&gt;"",IF(IFERROR('6. Position (at entry)'!N101,"")="", "",IFERROR('6. Position (at entry)'!N101,"")),""))</f>
        <v/>
      </c>
      <c r="DN101" s="17" t="str">
        <f>IF(OR($F101="Equity - Publicly Traded", $F101="Equity - Private"), IF($A101&lt;&gt;"",IF(IFERROR('6. Position (at entry)'!O101,"")="", "Mandatory: Tab 6",IFERROR('6. Position (at entry)'!O101,"")),""), IF($A101&lt;&gt;"",IF(IFERROR('6. Position (at entry)'!O101,"")="", "",IFERROR('6. Position (at entry)'!O101,"")),""))</f>
        <v/>
      </c>
      <c r="DO101" s="17" t="str">
        <f>IF(OR($F101="Equity - Publicly Traded", $F101="Equity - Private"), IF($A101&lt;&gt;"",IF(IFERROR('6. Position (at entry)'!P101,"")="", "Mandatory: Tab 6",IFERROR('6. Position (at entry)'!P101,"")),""), IF($A101&lt;&gt;"",IF(IFERROR('6. Position (at entry)'!P101,"")="", "",IFERROR('6. Position (at entry)'!P101,"")),""))</f>
        <v/>
      </c>
      <c r="DP101" s="17" t="str">
        <f>IF(OR($F101="Equity - Publicly Traded", $F101="Equity - Private"), IF($A101&lt;&gt;"",IF(IFERROR('6. Position (at entry)'!Q101,"")="", "Mandatory: Tab 6",IFERROR('6. Position (at entry)'!Q101,"")),""), IF($A101&lt;&gt;"",IF(IFERROR('6. Position (at entry)'!Q101,"")="", "",IFERROR('6. Position (at entry)'!Q101,"")),""))</f>
        <v/>
      </c>
      <c r="DQ101" s="18" t="str">
        <f>IF(OR($F101="Equity - Publicly Traded", $F101="Equity - Private"), IF($A101&lt;&gt;"",IF(IFERROR('6. Position (at entry)'!R101,"")="", "Mandatory: Tab 6",IFERROR('6. Position (at entry)'!R101,"")),""), IF($A101&lt;&gt;"",IF(IFERROR('6. Position (at entry)'!R101,"")="", "",IFERROR('6. Position (at entry)'!R101,"")),""))</f>
        <v/>
      </c>
      <c r="DR101" s="18" t="str">
        <f>IF(OR($F101="Equity - Publicly Traded", $F101="Equity - Private"), IF($A101&lt;&gt;"",IF(IFERROR('6. Position (at entry)'!S101,"")="", "Mandatory: Tab 6",IFERROR('6. Position (at entry)'!S101,"")),""), IF($A101&lt;&gt;"",IF(IFERROR('6. Position (at entry)'!S101,"")="", "",IFERROR('6. Position (at entry)'!S101,"")),""))</f>
        <v/>
      </c>
      <c r="DS101" s="17" t="str">
        <f>IF(OR($F101="Equity - Publicly Traded", $F101="Equity - Private"), IF($A101&lt;&gt;"",IF(IFERROR('6. Position (at entry)'!T101,"")="", "Mandatory: Tab 6",IFERROR('6. Position (at entry)'!T101,"")),""), IF($A101&lt;&gt;"",IF(IFERROR('6. Position (at entry)'!T101,"")="", "",IFERROR('6. Position (at entry)'!T101,"")),""))</f>
        <v/>
      </c>
      <c r="DT101" s="16" t="str">
        <f>IF(OR($F101="Equity - Publicly Traded", $F101="Equity - Private"), IF($A101&lt;&gt;"",IF(IFERROR('6. Position (at entry)'!U101,"")="", "Mandatory: Tab 6",IFERROR('6. Position (at entry)'!U101,"")),""), IF($A101&lt;&gt;"",IF(IFERROR('6. Position (at entry)'!U101,"")="", "",IFERROR('6. Position (at entry)'!U101,"")),""))</f>
        <v/>
      </c>
      <c r="DU101" s="16" t="str">
        <f>IF(OR($F101="Equity - Publicly Traded", $F101="Equity - Private"), IF($A101&lt;&gt;"",IF(IFERROR('6. Position (at entry)'!V101,"")="", "",IFERROR('6. Position (at entry)'!V101,"")),""), IF($A101&lt;&gt;"",IF(IFERROR('6. Position (at entry)'!V101,"")="", "",IFERROR('6. Position (at entry)'!V101,"")),""))</f>
        <v/>
      </c>
      <c r="DV101" s="239" t="str">
        <f>IF(OR($F101="Equity - Publicly Traded", $F101="Equity - Private"), IF($A101&lt;&gt;"",IF(IFERROR('6. Position (at entry)'!W101,"")="", "",IFERROR('6. Position (at entry)'!W101,"")),""), IF($A101&lt;&gt;"",IF(IFERROR('6. Position (at entry)'!W101,"")="", "",IFERROR('6. Position (at entry)'!W101,"")),""))</f>
        <v/>
      </c>
      <c r="DW101" s="239" t="str">
        <f>IF(OR($F101="Equity - Publicly Traded", $F101="Equity - Private"), IF($A101&lt;&gt;"",IF(IFERROR('6. Position (at entry)'!X101,"")="", "",IFERROR('6. Position (at entry)'!X101,"")),""), IF($A101&lt;&gt;"",IF(IFERROR('6. Position (at entry)'!X101,"")="", "",IFERROR('6. Position (at entry)'!X101,"")),""))</f>
        <v/>
      </c>
      <c r="DX101" s="239" t="str">
        <f>IF(OR($F101="Equity - Publicly Traded", $F101="Equity - Private"), IF($A101&lt;&gt;"",IF(IFERROR('6. Position (at entry)'!Y101,"")="", "",IFERROR('6. Position (at entry)'!Y101,"")),""), IF($A101&lt;&gt;"",IF(IFERROR('6. Position (at entry)'!Y101,"")="", "",IFERROR('6. Position (at entry)'!Y101,"")),""))</f>
        <v/>
      </c>
      <c r="DY101" s="360" t="str">
        <f>IF($A101&lt;&gt;"",IF(IFERROR('6. Position (at entry)'!Z101,"")="", "",IFERROR('6. Position (at entry)'!Z101,"")),"")</f>
        <v/>
      </c>
      <c r="DZ101" s="76" t="str">
        <f>IF($A101&lt;&gt;"",IF(IFERROR('6. Position (at entry)'!AA101,"")="", "",IFERROR('6. Position (at entry)'!AA101,"")),"")</f>
        <v/>
      </c>
      <c r="EA101" s="76" t="str">
        <f>IF($A101&lt;&gt;"",IF(IFERROR('6. Position (at entry)'!AB101,"")="", "",IFERROR('6. Position (at entry)'!AB101,"")),"")</f>
        <v/>
      </c>
      <c r="EB101" s="78" t="str">
        <f>IF($A101&lt;&gt;"",IF(IFERROR('6. Position (at entry)'!AC101,"")="", "",IFERROR('6. Position (at entry)'!AC101,"")),"")</f>
        <v/>
      </c>
      <c r="EC101" s="78" t="str">
        <f>IF($A101&lt;&gt;"",IF(IFERROR('6. Position (at entry)'!AD101,"")="", "",IFERROR('6. Position (at entry)'!AD101,"")),"")</f>
        <v/>
      </c>
      <c r="ED101" s="226" t="str">
        <f>IF($A101&lt;&gt;"",IF(IFERROR('6. Position (at entry)'!AE101,"")="", "",IFERROR('6. Position (at entry)'!AE101,"")),"")</f>
        <v/>
      </c>
      <c r="EE101" s="80" t="str">
        <f>IF($A101&lt;&gt;"",IF(IFERROR('6. Position (at entry)'!AF101,"")="", "",IFERROR('6. Position (at entry)'!AF101,"")),"")</f>
        <v/>
      </c>
      <c r="EF101" s="80" t="str">
        <f>IF($A101&lt;&gt;"",IF(IFERROR('6. Position (at entry)'!AG101,"")="", "",IFERROR('6. Position (at entry)'!AG101,"")),"")</f>
        <v/>
      </c>
      <c r="EG101" s="80" t="str">
        <f>IF($A101&lt;&gt;"",IF(IFERROR('6. Position (at entry)'!AH101,"")="", "",IFERROR('6. Position (at entry)'!AH101,"")),"")</f>
        <v/>
      </c>
      <c r="EH101" s="360" t="str">
        <f>IF($A101&lt;&gt;"",IF(IFERROR('6. Position (at entry)'!AI101,"")="", "",IFERROR('6. Position (at entry)'!AI101,"")),"")</f>
        <v/>
      </c>
    </row>
    <row r="102" spans="1:138" ht="15" customHeight="1" x14ac:dyDescent="0.2">
      <c r="A102" s="16" t="str">
        <f>IF(ISBLANK('6. Position (at entry)'!A102), "", '6. Position (at entry)'!A102)</f>
        <v/>
      </c>
      <c r="B102" s="347" t="str">
        <f>IF($A102&lt;&gt;"",IF(IFERROR('6. Position (at entry)'!B102,"")="", "Mandatory: Tab 6",IFERROR('6. Position (at entry)'!B102,"")),"")</f>
        <v/>
      </c>
      <c r="C102" s="16" t="str">
        <f>IF($A102&lt;&gt;"",IF(IFERROR(VLOOKUP($A102, '4. Company (at entry)'!$1:$1048576,2,FALSE),"")="","Mandatory: Tab 4",IFERROR(VLOOKUP($A102, '4. Company (at entry)'!$1:$1048576,2,FALSE),"")), "")</f>
        <v/>
      </c>
      <c r="D102" s="16" t="str">
        <f>IF($A102&lt;&gt;"",IF(IFERROR('7. Position (current_at exit)'!D102,"")="", "Mandatory: Tab 7",IFERROR('7. Position (current_at exit)'!D102,"")),"")</f>
        <v/>
      </c>
      <c r="E102" s="16" t="str">
        <f>IF($A102&lt;&gt;"",IF(IFERROR('7. Position (current_at exit)'!E102,"")="", "Mandatory: Tab 7",IFERROR('7. Position (current_at exit)'!E102,"")),"")</f>
        <v/>
      </c>
      <c r="F102" s="16" t="str">
        <f>IF($A102&lt;&gt;"",IF(IFERROR('6. Position (at entry)'!D102,"")="", "Mandatory: Tab 6",IFERROR('6. Position (at entry)'!D102,"")),"")</f>
        <v/>
      </c>
      <c r="G102" s="16" t="str">
        <f>IF($A102&lt;&gt;"",IF(IFERROR('6. Position (at entry)'!E102,"")="", "Mandatory: Tab 6",IFERROR('6. Position (at entry)'!E102,"")),"")</f>
        <v/>
      </c>
      <c r="H102" s="16" t="str">
        <f>IF($A102&lt;&gt;"",IF(IFERROR('6. Position (at entry)'!F102,"")="", "Mandatory: Tab 6",IFERROR('6. Position (at entry)'!F102,"")),"")</f>
        <v/>
      </c>
      <c r="I102" s="16" t="str">
        <f>IF($A102&lt;&gt;"",IF(IFERROR('6. Position (at entry)'!G102,"")="", "Mandatory: Tab 6",IFERROR('6. Position (at entry)'!G102,"")),"")</f>
        <v/>
      </c>
      <c r="J102" s="16" t="str">
        <f>IF($A102&lt;&gt;"",IF(IFERROR('6. Position (at entry)'!H102,"")="", "Mandatory: Tab 6",IFERROR('6. Position (at entry)'!H102,"")),"")</f>
        <v/>
      </c>
      <c r="K102" s="159" t="str">
        <f>IF($A102&lt;&gt;"",IF(IFERROR('6. Position (at entry)'!I102,"")="", "Mandatory: Tab 6",IFERROR('6. Position (at entry)'!I102,"")),"")</f>
        <v/>
      </c>
      <c r="L102" s="16" t="str">
        <f>IF($A102&lt;&gt;"",IF(IFERROR('6. Position (at entry)'!J102,"")="", "Mandatory: Tab 6",IFERROR('6. Position (at entry)'!J102,"")),"")</f>
        <v/>
      </c>
      <c r="M102" s="16" t="str">
        <f>IF($A102&lt;&gt;"",IF(IFERROR('6. Position (at entry)'!K102,"")="", "Mandatory: Tab 6",IFERROR('6. Position (at entry)'!K102,"")),"")</f>
        <v/>
      </c>
      <c r="N102" s="16" t="str">
        <f>IF($A102&lt;&gt;"",IF(IFERROR('6. Position (at entry)'!L102,"")="", "",IFERROR('6. Position (at entry)'!L102,"")),"")</f>
        <v/>
      </c>
      <c r="O102" s="360" t="str">
        <f>IF($A102&lt;&gt;"",IF(IFERROR('6. Position (at entry)'!M102,"")="", "",IFERROR('6. Position (at entry)'!M102,"")),"")</f>
        <v/>
      </c>
      <c r="P102" s="16" t="str">
        <f>IF($A102&lt;&gt;"",IF(IFERROR(VLOOKUP($A102,'5. Company (current_at exit)'!$1:$1048576,3,FALSE),"")="","",IFERROR(VLOOKUP($A102,'5. Company (current_at exit)'!$1:$1048576,3,FALSE),"")), "")</f>
        <v/>
      </c>
      <c r="Q102" s="16" t="str">
        <f>IF($A102&lt;&gt;"",IF(IFERROR(VLOOKUP($A102,'5. Company (current_at exit)'!$1:$1048576,4,FALSE),"")="","",IFERROR(VLOOKUP($A102,'5. Company (current_at exit)'!$1:$1048576,4,FALSE),"")), "")</f>
        <v/>
      </c>
      <c r="R102" s="16" t="str">
        <f>IF($A102&lt;&gt;"",IF(IFERROR(VLOOKUP($A102,'5. Company (current_at exit)'!$1:$1048576,5,FALSE),"")="","",IFERROR(VLOOKUP($A102,'5. Company (current_at exit)'!$1:$1048576,5,FALSE),"")), "")</f>
        <v/>
      </c>
      <c r="S102" s="16" t="str">
        <f>IF($A102&lt;&gt;"",IF(IFERROR(VLOOKUP($A102,'5. Company (current_at exit)'!$1:$1048576,6,FALSE),"")="","",IFERROR(VLOOKUP($A102,'5. Company (current_at exit)'!$1:$1048576,6,FALSE),"")), "")</f>
        <v/>
      </c>
      <c r="T102" s="16" t="str">
        <f>IF($A102&lt;&gt;"",IF(IFERROR(VLOOKUP($A102,'5. Company (current_at exit)'!$1:$1048576,7,FALSE),"")="","Mandatory: Tab 5",IFERROR(VLOOKUP($A102,'5. Company (current_at exit)'!$1:$1048576,7,FALSE),"")), "")</f>
        <v/>
      </c>
      <c r="U102" s="72" t="str">
        <f>IF($A102&lt;&gt;"",IF(IFERROR(VLOOKUP($A102,'5. Company (current_at exit)'!$1:$1048576,8,FALSE),"")="","Mandatory: Tab 5",IFERROR(VLOOKUP($A102,'5. Company (current_at exit)'!$1:$1048576,8,FALSE),"")), "")</f>
        <v/>
      </c>
      <c r="V102" s="16" t="str">
        <f>IF($A102&lt;&gt;"",IF(IFERROR(VLOOKUP($A102,'5. Company (current_at exit)'!$1:$1048576,9,FALSE),"")="","",IFERROR(VLOOKUP($A102,'5. Company (current_at exit)'!$1:$1048576,9,FALSE),"")), "")</f>
        <v/>
      </c>
      <c r="W102" s="16" t="str">
        <f>IF($A102&lt;&gt;"",IF(IFERROR(VLOOKUP($A102,'5. Company (current_at exit)'!$1:$1048576,10,FALSE),"")="","Mandatory: Tab 5",IFERROR(VLOOKUP($A102,'5. Company (current_at exit)'!$1:$1048576,10,FALSE),"")), "")</f>
        <v/>
      </c>
      <c r="X102" s="73" t="str">
        <f>IF($A102&lt;&gt;"",IF(IFERROR(VLOOKUP($A102,'5. Company (current_at exit)'!$1:$1048576,11,FALSE),"")="","Mandatory: Tab 5",IFERROR(VLOOKUP($A102,'5. Company (current_at exit)'!$1:$1048576,11,FALSE),"")), "")</f>
        <v/>
      </c>
      <c r="Y102" s="73" t="str">
        <f>IF($A102&lt;&gt;"",IF(IFERROR(VLOOKUP($A102,'5. Company (current_at exit)'!$1:$1048576,12,FALSE),"")="","",IFERROR(VLOOKUP($A102,'5. Company (current_at exit)'!$1:$1048576,12,FALSE),"")), "")</f>
        <v/>
      </c>
      <c r="Z102" s="73" t="str">
        <f>IF($A102&lt;&gt;"",IF(IFERROR(VLOOKUP($A102,'5. Company (current_at exit)'!$1:$1048576,13,FALSE),"")="","",IFERROR(VLOOKUP($A102,'5. Company (current_at exit)'!$1:$1048576,13,FALSE),"")), "")</f>
        <v/>
      </c>
      <c r="AA102" s="16" t="str">
        <f>IF($A102&lt;&gt;"",IF(IFERROR(VLOOKUP($A102,'5. Company (current_at exit)'!$1:$1048576,14,FALSE),"")="","Mandatory: Tab 5",IFERROR(VLOOKUP($A102,'5. Company (current_at exit)'!$1:$1048576,14,FALSE),"")), "")</f>
        <v/>
      </c>
      <c r="AB102" s="16" t="str">
        <f>IF($A102&lt;&gt;"",IF(IFERROR(VLOOKUP($A102,'5. Company (current_at exit)'!$1:$1048576,15,FALSE),"")="","Mandatory: Tab 5",IFERROR(VLOOKUP($A102,'5. Company (current_at exit)'!$1:$1048576,15,FALSE),"")), "")</f>
        <v/>
      </c>
      <c r="AC102" s="76" t="str">
        <f>IF($A102&lt;&gt;"",IF(IFERROR(VLOOKUP($A102,'5. Company (current_at exit)'!$1:$1048576,16,FALSE),"")="","",IFERROR(VLOOKUP($A102,'5. Company (current_at exit)'!$1:$1048576,16,FALSE),"")), "")</f>
        <v/>
      </c>
      <c r="AD102" s="16" t="str">
        <f>IF($A102&lt;&gt;"",IF(IFERROR(VLOOKUP($A102,'5. Company (current_at exit)'!$1:$1048576,17,FALSE),"")="","",IFERROR(VLOOKUP($A102,'5. Company (current_at exit)'!$1:$1048576,17,FALSE),"")), "")</f>
        <v/>
      </c>
      <c r="AE102" s="401" t="str">
        <f>IF($A102&lt;&gt;"",IF(IFERROR(VLOOKUP($A102,'5. Company (current_at exit)'!$1:$1048576,18,FALSE),"")="","",IFERROR(VLOOKUP($A102,'5. Company (current_at exit)'!$1:$1048576,18,FALSE),"")), "")</f>
        <v/>
      </c>
      <c r="AF102" s="16" t="str">
        <f>IF($A102&lt;&gt;"",IF(IFERROR(VLOOKUP($A102,'5. Company (current_at exit)'!$1:$1048576,19,FALSE),"")="","Mandatory: Tab 5",IFERROR(VLOOKUP($A102,'5. Company (current_at exit)'!$1:$1048576,19,FALSE),"")), "")</f>
        <v/>
      </c>
      <c r="AG102" s="159" t="str">
        <f>IF($AF102="Yes",IF($A102&lt;&gt;"",IF(IFERROR(VLOOKUP($A102,'5. Company (current_at exit)'!$1:$1048576,20,FALSE),"")="","Mandatory: Tab 5",IFERROR(VLOOKUP($A102,'5. Company (current_at exit)'!$1:$1048576,20,FALSE),"")), ""),IF($A102&lt;&gt;"",IF(IFERROR(VLOOKUP($A102,'5. Company (current_at exit)'!$1:$1048576,20,FALSE),"")="","",IFERROR(VLOOKUP($A102,'5. Company (current_at exit)'!$1:$1048576,20,FALSE),"")), ""))</f>
        <v/>
      </c>
      <c r="AH102" s="159" t="str">
        <f>IF($AF102="Yes",IF($A102&lt;&gt;"",IF(IFERROR(VLOOKUP($A102,'5. Company (current_at exit)'!$1:$1048576,21,FALSE),"")="","Mandatory: Tab 5",IFERROR(VLOOKUP($A102,'5. Company (current_at exit)'!$1:$1048576,21,FALSE),"")), ""),IF($A102&lt;&gt;"",IF(IFERROR(VLOOKUP($A102,'5. Company (current_at exit)'!$1:$1048576,21,FALSE),"")="","",IFERROR(VLOOKUP($A102,'5. Company (current_at exit)'!$1:$1048576,21,FALSE),"")), ""))</f>
        <v/>
      </c>
      <c r="AI102" s="69" t="str">
        <f>IF($AF102="Yes",IF($A102&lt;&gt;"",IF(IFERROR(VLOOKUP($A102,'5. Company (current_at exit)'!$1:$1048576,22,FALSE),"")="","Mandatory: Tab 5",IFERROR(VLOOKUP($A102,'5. Company (current_at exit)'!$1:$1048576,22,FALSE),"")), ""),IF($A102&lt;&gt;"",IF(IFERROR(VLOOKUP($A102,'5. Company (current_at exit)'!$1:$1048576,22,FALSE),"")="","",IFERROR(VLOOKUP($A102,'5. Company (current_at exit)'!$1:$1048576,22,FALSE),"")), ""))</f>
        <v/>
      </c>
      <c r="AJ102" s="69" t="str">
        <f>IF($AF102="Yes",IF($A102&lt;&gt;"",IF(IFERROR(VLOOKUP($A102,'5. Company (current_at exit)'!$1:$1048576,23,FALSE),"")="","Mandatory: Tab 5",IFERROR(VLOOKUP($A102,'5. Company (current_at exit)'!$1:$1048576,23,FALSE),"")), ""),IF($A102&lt;&gt;"",IF(IFERROR(VLOOKUP($A102,'5. Company (current_at exit)'!$1:$1048576,23,FALSE),"")="","",IFERROR(VLOOKUP($A102,'5. Company (current_at exit)'!$1:$1048576,23,FALSE),"")), ""))</f>
        <v/>
      </c>
      <c r="AK102" s="159" t="str">
        <f>IF($AF102="Yes",IF($A102&lt;&gt;"",IF(IFERROR(VLOOKUP($A102,'5. Company (current_at exit)'!$1:$1048576,24,FALSE),"")="","",IFERROR(VLOOKUP($A102,'5. Company (current_at exit)'!$1:$1048576,24,FALSE),"")), ""),IF($A102&lt;&gt;"",IF(IFERROR(VLOOKUP($A102,'5. Company (current_at exit)'!$1:$1048576,24,FALSE),"")="","",IFERROR(VLOOKUP($A102,'5. Company (current_at exit)'!$1:$1048576,24,FALSE),"")), ""))</f>
        <v/>
      </c>
      <c r="AL102" s="403" t="str">
        <f>IF($A102&lt;&gt;"",IF(IFERROR(VLOOKUP($A102,'5. Company (current_at exit)'!$1:$1048576,25,FALSE),"")="","",IFERROR(VLOOKUP($A102,'5. Company (current_at exit)'!$1:$1048576,25,FALSE),"")), "")</f>
        <v/>
      </c>
      <c r="AM102" s="17" t="str">
        <f>IF($A102&lt;&gt;"",IF(IFERROR(VLOOKUP($A102,'5. Company (current_at exit)'!$1:$1048576,26,FALSE),"")="","Mandatory: Tab 5",IFERROR(VLOOKUP($A102,'5. Company (current_at exit)'!$1:$1048576,26,FALSE),"")), "")</f>
        <v/>
      </c>
      <c r="AN102" s="17" t="str">
        <f>IF($A102&lt;&gt;"",IF(IFERROR(VLOOKUP($A102,'5. Company (current_at exit)'!$1:$1048576,27,FALSE),"")="","Mandatory: Tab 5",IFERROR(VLOOKUP($A102,'5. Company (current_at exit)'!$1:$1048576,27,FALSE),"")), "")</f>
        <v/>
      </c>
      <c r="AO102" s="17" t="str">
        <f>IF($A102&lt;&gt;"",IF(IFERROR(VLOOKUP($A102,'5. Company (current_at exit)'!$1:$1048576,28,FALSE),"")="","Mandatory: Tab 5",IFERROR(VLOOKUP($A102,'5. Company (current_at exit)'!$1:$1048576,28,FALSE),"")), "")</f>
        <v/>
      </c>
      <c r="AP102" s="17" t="str">
        <f>IF($A102&lt;&gt;"",IF(IFERROR(VLOOKUP($A102,'5. Company (current_at exit)'!$1:$1048576,29,FALSE),"")="","Mandatory: Tab 5",IFERROR(VLOOKUP($A102,'5. Company (current_at exit)'!$1:$1048576,29,FALSE),"")), "")</f>
        <v/>
      </c>
      <c r="AQ102" s="17" t="str">
        <f>IF($A102&lt;&gt;"",IF(IFERROR(VLOOKUP($A102,'5. Company (current_at exit)'!$1:$1048576,30,FALSE),"")="","Mandatory: Tab 5",IFERROR(VLOOKUP($A102,'5. Company (current_at exit)'!$1:$1048576,30,FALSE),"")), "")</f>
        <v/>
      </c>
      <c r="AR102" s="17" t="str">
        <f>IF($A102&lt;&gt;"",IF(IFERROR(VLOOKUP($A102,'5. Company (current_at exit)'!$1:$1048576,31,FALSE),"")="","Mandatory: Tab 5",IFERROR(VLOOKUP($A102,'5. Company (current_at exit)'!$1:$1048576,31,FALSE),"")), "")</f>
        <v/>
      </c>
      <c r="AS102" s="17" t="str">
        <f>IF($A102&lt;&gt;"",IF(IFERROR(VLOOKUP($A102,'5. Company (current_at exit)'!$1:$1048576,32,FALSE),"")="","Mandatory: Tab 5",IFERROR(VLOOKUP($A102,'5. Company (current_at exit)'!$1:$1048576,32,FALSE),"")), "")</f>
        <v/>
      </c>
      <c r="AT102" s="17" t="str">
        <f>IF($A102&lt;&gt;"",IF(IFERROR(VLOOKUP($A102,'5. Company (current_at exit)'!$1:$1048576,33,FALSE),"")="","Mandatory: Tab 5",IFERROR(VLOOKUP($A102,'5. Company (current_at exit)'!$1:$1048576,33,FALSE),"")), "")</f>
        <v/>
      </c>
      <c r="AU102" s="17" t="str">
        <f>IF($A102&lt;&gt;"",IF(IFERROR(VLOOKUP($A102,'5. Company (current_at exit)'!$1:$1048576,34,FALSE),"")="","",IFERROR(VLOOKUP($A102,'5. Company (current_at exit)'!$1:$1048576,34,FALSE),"")), "")</f>
        <v/>
      </c>
      <c r="AV102" s="241" t="str">
        <f>IF($A102&lt;&gt;"",IF(IFERROR(VLOOKUP($A102,'5. Company (current_at exit)'!$1:$1048576,35,FALSE),"")="","",IFERROR(VLOOKUP($A102,'5. Company (current_at exit)'!$1:$1048576,35,FALSE),"")), "")</f>
        <v/>
      </c>
      <c r="AW102" s="17" t="str">
        <f>IF($D102="Fully Exited",IF($A102&lt;&gt;"",IF(IFERROR(VLOOKUP($A102,'5. Company (current_at exit)'!$1:$1048576,36,FALSE),"")="","",IFERROR(VLOOKUP($A102,'5. Company (current_at exit)'!$1:$1048576,36,FALSE),"")), ""),IF($A102&lt;&gt;"",IF(IFERROR(VLOOKUP($A102,'5. Company (current_at exit)'!$1:$1048576,36,FALSE),"")="","",IFERROR(VLOOKUP($A102,'5. Company (current_at exit)'!$1:$1048576,36,FALSE),"")), ""))</f>
        <v/>
      </c>
      <c r="AX102" s="239" t="str">
        <f>IF($A102&lt;&gt;"",IF(IFERROR(VLOOKUP($A102,'5. Company (current_at exit)'!$1:$1048576,37,FALSE),"")="","",IFERROR(VLOOKUP($A102,'5. Company (current_at exit)'!$1:$1048576,37,FALSE),"")), "")</f>
        <v/>
      </c>
      <c r="AY102" s="204" t="str">
        <f>IF($A102&lt;&gt;"",IF(IFERROR(VLOOKUP($A102,'5. Company (current_at exit)'!$1:$1048576,38,FALSE),"")="","",IFERROR(VLOOKUP($A102,'5. Company (current_at exit)'!$1:$1048576,38,FALSE),"")), "")</f>
        <v/>
      </c>
      <c r="AZ102" s="244" t="str">
        <f>IF($A102&lt;&gt;"",IF(IFERROR(VLOOKUP($A102,'5. Company (current_at exit)'!$1:$1048576,39,FALSE),"")="","",IFERROR(VLOOKUP($A102,'5. Company (current_at exit)'!$1:$1048576,39,FALSE),"")), "")</f>
        <v/>
      </c>
      <c r="BA102" s="244" t="str">
        <f>IF($A102&lt;&gt;"",IF(IFERROR(VLOOKUP($A102,'5. Company (current_at exit)'!$1:$1048576,40,FALSE),"")="","",IFERROR(VLOOKUP($A102,'5. Company (current_at exit)'!$1:$1048576,40,FALSE),"")), "")</f>
        <v/>
      </c>
      <c r="BB102" s="244" t="str">
        <f>IF($A102&lt;&gt;"",IF(IFERROR(VLOOKUP($A102,'5. Company (current_at exit)'!$1:$1048576,41,FALSE),"")="","",IFERROR(VLOOKUP($A102,'5. Company (current_at exit)'!$1:$1048576,41,FALSE),"")), "")</f>
        <v/>
      </c>
      <c r="BC102" s="76" t="str">
        <f>IF($A102&lt;&gt;"",IF(IFERROR(VLOOKUP($A102,'5. Company (current_at exit)'!$1:$1048576,42,FALSE),"")="","",IFERROR(VLOOKUP($A102,'5. Company (current_at exit)'!$1:$1048576,42,FALSE),"")), "")</f>
        <v/>
      </c>
      <c r="BD102" s="76" t="str">
        <f>IF($A102&lt;&gt;"",IF(IFERROR(VLOOKUP($A102,'5. Company (current_at exit)'!$1:$1048576,43,FALSE),"")="","",IFERROR(VLOOKUP($A102,'5. Company (current_at exit)'!$1:$1048576,43,FALSE),"")), "")</f>
        <v/>
      </c>
      <c r="BE102" s="239" t="str">
        <f>IF($A102&lt;&gt;"",IF(IFERROR(VLOOKUP($A102,'5. Company (current_at exit)'!$1:$1048576,44,FALSE),"")="","",IFERROR(VLOOKUP($A102,'5. Company (current_at exit)'!$1:$1048576,44,FALSE),"")), "")</f>
        <v/>
      </c>
      <c r="BF102" s="239" t="str">
        <f>IF($A102&lt;&gt;"",IF(IFERROR(VLOOKUP($A102,'5. Company (current_at exit)'!$1:$1048576,45,FALSE),"")="","",IFERROR(VLOOKUP($A102,'5. Company (current_at exit)'!$1:$1048576,45,FALSE),"")), "")</f>
        <v/>
      </c>
      <c r="BG102" s="239" t="str">
        <f>IF($A102&lt;&gt;"",IF(IFERROR(VLOOKUP($A102,'5. Company (current_at exit)'!$1:$1048576,46,FALSE),"")="","",IFERROR(VLOOKUP($A102,'5. Company (current_at exit)'!$1:$1048576,46,FALSE),"")), "")</f>
        <v/>
      </c>
      <c r="BH102" s="239" t="str">
        <f>IF($A102&lt;&gt;"",IF(IFERROR(VLOOKUP($A102,'5. Company (current_at exit)'!$1:$1048576,47,FALSE),"")="","",IFERROR(VLOOKUP($A102,'5. Company (current_at exit)'!$1:$1048576,47,FALSE),"")), "")</f>
        <v/>
      </c>
      <c r="BI102" s="239" t="str">
        <f>IF($A102&lt;&gt;"",IF(IFERROR(VLOOKUP($A102,'5. Company (current_at exit)'!$1:$1048576,48,FALSE),"")="","",IFERROR(VLOOKUP($A102,'5. Company (current_at exit)'!$1:$1048576,48,FALSE),"")), "")</f>
        <v/>
      </c>
      <c r="BJ102" s="360" t="str">
        <f>IF($A102&lt;&gt;"",IF(IFERROR(VLOOKUP($A102,'5. Company (current_at exit)'!$1:$1048576,49,FALSE),"")="","",IFERROR(VLOOKUP($A102,'5. Company (current_at exit)'!$1:$1048576,49,FALSE),"")), "")</f>
        <v/>
      </c>
      <c r="BK102" s="76" t="str">
        <f>IF($A102&lt;&gt;"",IF(IFERROR(VLOOKUP($A102,'5. Company (current_at exit)'!$1:$1048576,50,FALSE),"")="","Mandatory: Tab 5",IFERROR(VLOOKUP($A102,'5. Company (current_at exit)'!$1:$1048576,50,FALSE),"")), "")</f>
        <v/>
      </c>
      <c r="BL102" s="483" t="str">
        <f>IF($A102&lt;&gt;"",IF(IFERROR(VLOOKUP($A102,'5. Company (current_at exit)'!$1:$1048576,51,FALSE),"")="","Mandatory: Tab 5",IFERROR(VLOOKUP($A102,'5. Company (current_at exit)'!$1:$1048576,51,FALSE),"")), "")</f>
        <v/>
      </c>
      <c r="BM102" s="483" t="str">
        <f>IF($A102&lt;&gt;"",IF(IFERROR(VLOOKUP($A102,'5. Company (current_at exit)'!$1:$1048576,52,FALSE),"")="","Mandatory: Tab 5",IFERROR(VLOOKUP($A102,'5. Company (current_at exit)'!$1:$1048576,52,FALSE),"")), "")</f>
        <v/>
      </c>
      <c r="BN102" s="483" t="str">
        <f>IF($A102&lt;&gt;"",IF(IFERROR(VLOOKUP($A102,'5. Company (current_at exit)'!$1:$1048576,53,FALSE),"")="","Mandatory: Tab 5",IFERROR(VLOOKUP($A102,'5. Company (current_at exit)'!$1:$1048576,53,FALSE),"")), "")</f>
        <v/>
      </c>
      <c r="BO102" s="360" t="str">
        <f>IF($A102&lt;&gt;"",IF(IFERROR(VLOOKUP($A102,'5. Company (current_at exit)'!$1:$1048576,54,FALSE),"")="","",IFERROR(VLOOKUP($A102,'5. Company (current_at exit)'!$1:$1048576,54,FALSE),"")), "")</f>
        <v/>
      </c>
      <c r="BP102" s="17" t="str">
        <f>IF($A102&lt;&gt;"",IF(IFERROR(VLOOKUP($A102, '4. Company (at entry)'!$1:$1048576,3,FALSE),"")="","Mandatory: Tab 4",IFERROR(VLOOKUP($A102, '4. Company (at entry)'!$1:$1048576,3,FALSE),"")), "")</f>
        <v/>
      </c>
      <c r="BQ102" s="17" t="str">
        <f>IF($A102&lt;&gt;"",IF(IFERROR(VLOOKUP($A102, '4. Company (at entry)'!$1:$1048576,4,FALSE),"")="","Mandatory: Tab 4",IFERROR(VLOOKUP($A102, '4. Company (at entry)'!$1:$1048576,4,FALSE),"")), "")</f>
        <v/>
      </c>
      <c r="BR102" s="17" t="str">
        <f>IF($A102&lt;&gt;"",IF(IFERROR(VLOOKUP($A102, '4. Company (at entry)'!$1:$1048576,5,FALSE),"")="","Mandatory: Tab 4",IFERROR(VLOOKUP($A102, '4. Company (at entry)'!$1:$1048576,5,FALSE),"")), "")</f>
        <v/>
      </c>
      <c r="BS102" s="17" t="str">
        <f>IF($A102&lt;&gt;"",IF(IFERROR(VLOOKUP($A102, '4. Company (at entry)'!$1:$1048576,6,FALSE),"")="","Mandatory: Tab 4",IFERROR(VLOOKUP($A102, '4. Company (at entry)'!$1:$1048576,6,FALSE),"")), "")</f>
        <v/>
      </c>
      <c r="BT102" s="17" t="str">
        <f>IF($A102&lt;&gt;"",IF(IFERROR(VLOOKUP($A102, '4. Company (at entry)'!$1:$1048576,7,FALSE),"")="","Mandatory: Tab 4",IFERROR(VLOOKUP($A102, '4. Company (at entry)'!$1:$1048576,7,FALSE),"")), "")</f>
        <v/>
      </c>
      <c r="BU102" s="17" t="str">
        <f>IF($A102&lt;&gt;"",IF(IFERROR(VLOOKUP($A102, '4. Company (at entry)'!$1:$1048576,8,FALSE),"")="","Mandatory: Tab 4",IFERROR(VLOOKUP($A102, '4. Company (at entry)'!$1:$1048576,8,FALSE),"")), "")</f>
        <v/>
      </c>
      <c r="BV102" s="17" t="str">
        <f>IF($A102&lt;&gt;"",IF(IFERROR(VLOOKUP($A102, '4. Company (at entry)'!$1:$1048576,9,FALSE),"")="","Mandatory: Tab 4",IFERROR(VLOOKUP($A102, '4. Company (at entry)'!$1:$1048576,9,FALSE),"")), "")</f>
        <v/>
      </c>
      <c r="BW102" s="17" t="str">
        <f>IF($A102&lt;&gt;"",IF(IFERROR(VLOOKUP($A102, '4. Company (at entry)'!$1:$1048576,10,FALSE),"")="","",IFERROR(VLOOKUP($A102, '4. Company (at entry)'!$1:$1048576,10,FALSE),"")), "")</f>
        <v/>
      </c>
      <c r="BX102" s="208" t="str">
        <f>IF($A102&lt;&gt;"",IF(IFERROR(VLOOKUP($A102, '4. Company (at entry)'!$1:$1048576,11,FALSE),"")="","",IFERROR(VLOOKUP($A102, '4. Company (at entry)'!$1:$1048576,11,FALSE),"")), "")</f>
        <v/>
      </c>
      <c r="BY102" s="17" t="str">
        <f>IF($A102&lt;&gt;"",IF(IFERROR(VLOOKUP($A102, '4. Company (at entry)'!$1:$1048576,12,FALSE),"")="","",IFERROR(VLOOKUP($A102, '4. Company (at entry)'!$1:$1048576,12,FALSE),"")), "")</f>
        <v/>
      </c>
      <c r="BZ102" s="360" t="str">
        <f>IF($A102&lt;&gt;"",IF(IFERROR(VLOOKUP($A102, '4. Company (at entry)'!$1:$1048576,13,FALSE),"")="","",IFERROR(VLOOKUP($A102, '4. Company (at entry)'!$1:$1048576,13,FALSE),"")), "")</f>
        <v/>
      </c>
      <c r="CA102" s="17" t="str">
        <f>IF($A102&lt;&gt;"",IF(IFERROR('7. Position (current_at exit)'!F102,"")="", "Mandatory: Tab 7",IFERROR('7. Position (current_at exit)'!F102,"")),"")</f>
        <v/>
      </c>
      <c r="CB102" s="17" t="str">
        <f>IF($D102&lt;&gt;"Pending, Subsequently Closed",IF($A102&lt;&gt;"",IF(IFERROR('7. Position (current_at exit)'!G102,"")="", "Mandatory: Tab 7",IFERROR('7. Position (current_at exit)'!G102,"")),""), IF($A102&lt;&gt;"",IF(IFERROR('7. Position (current_at exit)'!G102,"")="", "",IFERROR('7. Position (current_at exit)'!G102,"")),""))</f>
        <v/>
      </c>
      <c r="CC102" s="17" t="str">
        <f>IF($D102&lt;&gt;"Pending, Subsequently Closed",IF($A102&lt;&gt;"",IF(IFERROR('7. Position (current_at exit)'!H102,"")="", "Mandatory: Tab 7",IFERROR('7. Position (current_at exit)'!H102,"")),""), IF($A102&lt;&gt;"",IF(IFERROR('7. Position (current_at exit)'!H102,"")="", "",IFERROR('7. Position (current_at exit)'!H102,"")),""))</f>
        <v/>
      </c>
      <c r="CD102" s="17" t="str">
        <f>IF($D102&lt;&gt;"Pending, Subsequently Closed",IF($A102&lt;&gt;"",IF(IFERROR('7. Position (current_at exit)'!I102,"")="", "Mandatory: Tab 7",IFERROR('7. Position (current_at exit)'!I102,"")),""), IF($A102&lt;&gt;"",IF(IFERROR('7. Position (current_at exit)'!I102,"")="", "",IFERROR('7. Position (current_at exit)'!I102,"")),""))</f>
        <v/>
      </c>
      <c r="CE102" s="17" t="str">
        <f>IF($D102&lt;&gt;"Pending, Subsequently Closed",IF($A102&lt;&gt;"",IF(IFERROR('7. Position (current_at exit)'!J102,"")="", "Mandatory: Tab 7",IFERROR('7. Position (current_at exit)'!J102,"")),""), IF($A102&lt;&gt;"",IF(IFERROR('7. Position (current_at exit)'!J102,"")="", "",IFERROR('7. Position (current_at exit)'!J102,"")),""))</f>
        <v/>
      </c>
      <c r="CF102" s="208" t="str">
        <f>IF($D102&lt;&gt;"Pending, Subsequently Closed",IF($A102&lt;&gt;"",IF(IFERROR('7. Position (current_at exit)'!K102,"")="", "Mandatory: Tab 7",IFERROR('7. Position (current_at exit)'!K102,"")),""), IF($A102&lt;&gt;"",IF(IFERROR('7. Position (current_at exit)'!K102,"")="", "",IFERROR('7. Position (current_at exit)'!K102,"")),""))</f>
        <v/>
      </c>
      <c r="CG102" s="186" t="str">
        <f>IF($D102&lt;&gt;"Pending, Subsequently Closed",IF($A102&lt;&gt;"",IF(IFERROR('7. Position (current_at exit)'!L102,"")="", "Mandatory: Tab 7",IFERROR('7. Position (current_at exit)'!L102,"")),""), IF($A102&lt;&gt;"",IF(IFERROR('7. Position (current_at exit)'!L102,"")="", "",IFERROR('7. Position (current_at exit)'!L102,"")),""))</f>
        <v/>
      </c>
      <c r="CH102" s="186" t="str">
        <f>IF($D102&lt;&gt;"Pending, Subsequently Closed",IF($A102&lt;&gt;"",IF(IFERROR('7. Position (current_at exit)'!M102,"")="", "Mandatory: Tab 7",IFERROR('7. Position (current_at exit)'!M102,"")),""), IF($A102&lt;&gt;"",IF(IFERROR('7. Position (current_at exit)'!M102,"")="", "",IFERROR('7. Position (current_at exit)'!M102,"")),""))</f>
        <v/>
      </c>
      <c r="CI102" s="186" t="str">
        <f>IF($D102&lt;&gt;"Pending, Subsequently Closed",IF($A102&lt;&gt;"",IF(IFERROR('7. Position (current_at exit)'!N102,"")="", "Mandatory: Tab 7",IFERROR('7. Position (current_at exit)'!N102,"")),""), IF($A102&lt;&gt;"",IF(IFERROR('7. Position (current_at exit)'!N102,"")="", "",IFERROR('7. Position (current_at exit)'!N102,"")),""))</f>
        <v/>
      </c>
      <c r="CJ102" s="408" t="str">
        <f>IF($D102&lt;&gt;"Pending, Subsequently Closed",IF($A102&lt;&gt;"",IF(IFERROR('7. Position (current_at exit)'!O102,"")="", "Mandatory: Tab 7",IFERROR('7. Position (current_at exit)'!O102,"")),""), IF($A102&lt;&gt;"",IF(IFERROR('7. Position (current_at exit)'!O102,"")="", "",IFERROR('7. Position (current_at exit)'!O102,"")),""))</f>
        <v/>
      </c>
      <c r="CK102" s="408" t="str">
        <f>IF($D102&lt;&gt;"Pending, Subsequently Closed",IF($A102&lt;&gt;"",IF(IFERROR('7. Position (current_at exit)'!P102,"")="", "Mandatory: Tab 7",IFERROR('7. Position (current_at exit)'!P102,"")),""), IF($A102&lt;&gt;"",IF(IFERROR('7. Position (current_at exit)'!P102,"")="", "",IFERROR('7. Position (current_at exit)'!P102,"")),""))</f>
        <v/>
      </c>
      <c r="CL102" s="360" t="str">
        <f>IF($A102&lt;&gt;"",IF(IFERROR('7. Position (current_at exit)'!Q102,"")="", "",IFERROR('7. Position (current_at exit)'!Q102,"")),"")</f>
        <v/>
      </c>
      <c r="CM102" s="18" t="str">
        <f>IF($F102&lt;&gt;"Debt",IF($A102&lt;&gt;"",IF(IFERROR('7. Position (current_at exit)'!R102,"")="", "Mandatory: Tab 7",IFERROR('7. Position (current_at exit)'!R102,"")),""), IF($A102&lt;&gt;"",IF(IFERROR('7. Position (current_at exit)'!R102,"")="", "",IFERROR('7. Position (current_at exit)'!R102,"")),""))</f>
        <v/>
      </c>
      <c r="CN102" s="18" t="str">
        <f>IF($F102&lt;&gt;"Debt",IF($A102&lt;&gt;"",IF(IFERROR('7. Position (current_at exit)'!S102,"")="", "Mandatory: Tab 7",IFERROR('7. Position (current_at exit)'!S102,"")),""), IF($A102&lt;&gt;"",IF(IFERROR('7. Position (current_at exit)'!S102,"")="", "",IFERROR('7. Position (current_at exit)'!S102,"")),""))</f>
        <v/>
      </c>
      <c r="CO102" s="17" t="str">
        <f>IF($F102&lt;&gt;"Debt",IF($A102&lt;&gt;"",IF(IFERROR('7. Position (current_at exit)'!T102,"")="", "Mandatory: Tab 7",IFERROR('7. Position (current_at exit)'!T102,"")),""), IF($A102&lt;&gt;"",IF(IFERROR('7. Position (current_at exit)'!T102,"")="", "",IFERROR('7. Position (current_at exit)'!T102,"")),""))</f>
        <v/>
      </c>
      <c r="CP102" s="17" t="str">
        <f>IF($A102&lt;&gt;"",IF(IFERROR('7. Position (current_at exit)'!U102,"")="", "Mandatory: Tab 7",IFERROR('7. Position (current_at exit)'!U102,"")),"")</f>
        <v/>
      </c>
      <c r="CQ102" s="17" t="str">
        <f>IF($F102&lt;&gt;"Debt",IF($A102&lt;&gt;"",IF(IFERROR('7. Position (current_at exit)'!V102,"")="", "Mandatory: Tab 7",IFERROR('7. Position (current_at exit)'!V102,"")),""), IF($A102&lt;&gt;"",IF(IFERROR('7. Position (current_at exit)'!V102,"")="", "",IFERROR('7. Position (current_at exit)'!V102,"")),""))</f>
        <v/>
      </c>
      <c r="CR102" s="16" t="str">
        <f>IF($F102&lt;&gt;"Debt",IF($A102&lt;&gt;"",IF(IFERROR('7. Position (current_at exit)'!W102,"")="", "",IFERROR('7. Position (current_at exit)'!W102,"")),""), IF($A102&lt;&gt;"",IF(IFERROR('7. Position (current_at exit)'!W102,"")="", "",IFERROR('7. Position (current_at exit)'!W102,"")),""))</f>
        <v/>
      </c>
      <c r="CS102" s="80" t="str">
        <f>IF($A102&lt;&gt;"",IF(IFERROR('7. Position (current_at exit)'!X102,"")="", "",IFERROR('7. Position (current_at exit)'!X102,"")),"")</f>
        <v/>
      </c>
      <c r="CT102" s="360" t="str">
        <f>IF($A102&lt;&gt;"",IF(IFERROR('7. Position (current_at exit)'!Y102,"")="", "",IFERROR('7. Position (current_at exit)'!Y102,"")),"")</f>
        <v/>
      </c>
      <c r="CU102" s="159" t="str">
        <f>IF(OR($D102="Fully Exited, No Escrow", $D102="Fully Exited, Escrow Pending", $D102="Fully Exited, Subsequently Closed"), IF($A102&lt;&gt;"",IF(IFERROR('7. Position (current_at exit)'!Z102,"")="", "Mandatory: Tab 7",IFERROR('7. Position (current_at exit)'!Z102,"")),""), IF($A102&lt;&gt;"",IF(IFERROR('7. Position (current_at exit)'!Z102,"")="", "",IFERROR('7. Position (current_at exit)'!Z102,"")),""))</f>
        <v/>
      </c>
      <c r="CV102" s="159" t="str">
        <f>IF(OR($D102="Fully Exited, No Escrow", $D102="Fully Exited, Escrow Pending", $D102="Fully Exited, Subsequently Closed"), IF($A102&lt;&gt;"",IF(IFERROR('7. Position (current_at exit)'!AA102,"")="", "Mandatory: Tab 7",IFERROR('7. Position (current_at exit)'!AA102,"")),""), IF($A102&lt;&gt;"",IF(IFERROR('7. Position (current_at exit)'!AA102,"")="", "",IFERROR('7. Position (current_at exit)'!AA102,"")),""))</f>
        <v/>
      </c>
      <c r="CW102" s="16" t="str">
        <f>IF($D102="Fully Exited",IF($A102&lt;&gt;"",IF(IFERROR('7. Position (current_at exit)'!AB102,"")="", "",IFERROR('7. Position (current_at exit)'!AB102,"")),""), IF($A102&lt;&gt;"",IF(IFERROR('7. Position (current_at exit)'!AB102,"")="", "",IFERROR('7. Position (current_at exit)'!AB102,"")),""))</f>
        <v/>
      </c>
      <c r="CX102" s="360" t="str">
        <f>IF($A102&lt;&gt;"",IF(IFERROR('7. Position (current_at exit)'!AC102,"")="", "",IFERROR('7. Position (current_at exit)'!AC102,"")),"")</f>
        <v/>
      </c>
      <c r="CY102" s="16" t="str">
        <f>IF($D102&lt;&gt;"Pending, Subsequently Closed",IF($A102&lt;&gt;"",IF(IFERROR('7. Position (current_at exit)'!AD102,"")="", "Mandatory: Tab 7",IFERROR('7. Position (current_at exit)'!AD102,"")),""), IF($A102&lt;&gt;"",IF(IFERROR('7. Position (current_at exit)'!AD102,"")="", "",IFERROR('7. Position (current_at exit)'!AD102,"")),""))</f>
        <v/>
      </c>
      <c r="CZ102" s="187" t="str">
        <f>IF($A102&lt;&gt;"",IF(IFERROR('7. Position (current_at exit)'!AE102,"")="", "",IFERROR('7. Position (current_at exit)'!AE102,"")),"")</f>
        <v/>
      </c>
      <c r="DA102" s="76" t="str">
        <f>IF($A102&lt;&gt;"",IF(IFERROR('7. Position (current_at exit)'!AF102,"")="", "",IFERROR('7. Position (current_at exit)'!AF102,"")),"")</f>
        <v/>
      </c>
      <c r="DB102" s="239" t="str">
        <f>IF($A102&lt;&gt;"",IF(IFERROR('7. Position (current_at exit)'!AG102,"")="", "",IFERROR('7. Position (current_at exit)'!AG102,"")),"")</f>
        <v/>
      </c>
      <c r="DC102" s="165" t="str">
        <f>IF($A102&lt;&gt;"",IF(IFERROR('7. Position (current_at exit)'!AH102,"")="", "",IFERROR('7. Position (current_at exit)'!AH102,"")),"")</f>
        <v/>
      </c>
      <c r="DD102" s="165" t="str">
        <f>IF($A102&lt;&gt;"",IF(IFERROR('7. Position (current_at exit)'!AI102,"")="", "",IFERROR('7. Position (current_at exit)'!AI102,"")),"")</f>
        <v/>
      </c>
      <c r="DE102" s="360" t="str">
        <f>IF($A102&lt;&gt;"",IF(IFERROR('7. Position (current_at exit)'!AJ102,"")="", "",IFERROR('7. Position (current_at exit)'!AJ102,"")),"")</f>
        <v/>
      </c>
      <c r="DF102" s="16" t="str">
        <f>IF($A102&lt;&gt;"",IF(IFERROR('7. Position (current_at exit)'!AK102,"")="", "",IFERROR('7. Position (current_at exit)'!AK102,"")),"")</f>
        <v/>
      </c>
      <c r="DG102" s="187" t="str">
        <f>IF($A102&lt;&gt;"",IF(IFERROR('7. Position (current_at exit)'!AL102,"")="", "",IFERROR('7. Position (current_at exit)'!AL102,"")),"")</f>
        <v/>
      </c>
      <c r="DH102" s="76" t="str">
        <f>IF($A102&lt;&gt;"",IF(IFERROR('7. Position (current_at exit)'!AM102,"")="", "",IFERROR('7. Position (current_at exit)'!AM102,"")),"")</f>
        <v/>
      </c>
      <c r="DI102" s="239" t="str">
        <f>IF($A102&lt;&gt;"",IF(IFERROR('7. Position (current_at exit)'!AN102,"")="", "",IFERROR('7. Position (current_at exit)'!AN102,"")),"")</f>
        <v/>
      </c>
      <c r="DJ102" s="165" t="str">
        <f>IF($A102&lt;&gt;"",IF(IFERROR('7. Position (current_at exit)'!AO102,"")="", "",IFERROR('7. Position (current_at exit)'!AO102,"")),"")</f>
        <v/>
      </c>
      <c r="DK102" s="165" t="str">
        <f>IF($A102&lt;&gt;"",IF(IFERROR('7. Position (current_at exit)'!AP102,"")="", "",IFERROR('7. Position (current_at exit)'!AP102,"")),"")</f>
        <v/>
      </c>
      <c r="DL102" s="360" t="str">
        <f>IF($A102&lt;&gt;"",IF(IFERROR('7. Position (current_at exit)'!AQ102,"")="", "",IFERROR('7. Position (current_at exit)'!AQ102,"")),"")</f>
        <v/>
      </c>
      <c r="DM102" s="17" t="str">
        <f>IF(OR($F102="Equity - Publicly Traded", $F102="Equity - Private"), IF($A102&lt;&gt;"",IF(IFERROR('6. Position (at entry)'!N102,"")="", "Mandatory: Tab 6",IFERROR('6. Position (at entry)'!N102,"")),""), IF($A102&lt;&gt;"",IF(IFERROR('6. Position (at entry)'!N102,"")="", "",IFERROR('6. Position (at entry)'!N102,"")),""))</f>
        <v/>
      </c>
      <c r="DN102" s="17" t="str">
        <f>IF(OR($F102="Equity - Publicly Traded", $F102="Equity - Private"), IF($A102&lt;&gt;"",IF(IFERROR('6. Position (at entry)'!O102,"")="", "Mandatory: Tab 6",IFERROR('6. Position (at entry)'!O102,"")),""), IF($A102&lt;&gt;"",IF(IFERROR('6. Position (at entry)'!O102,"")="", "",IFERROR('6. Position (at entry)'!O102,"")),""))</f>
        <v/>
      </c>
      <c r="DO102" s="17" t="str">
        <f>IF(OR($F102="Equity - Publicly Traded", $F102="Equity - Private"), IF($A102&lt;&gt;"",IF(IFERROR('6. Position (at entry)'!P102,"")="", "Mandatory: Tab 6",IFERROR('6. Position (at entry)'!P102,"")),""), IF($A102&lt;&gt;"",IF(IFERROR('6. Position (at entry)'!P102,"")="", "",IFERROR('6. Position (at entry)'!P102,"")),""))</f>
        <v/>
      </c>
      <c r="DP102" s="17" t="str">
        <f>IF(OR($F102="Equity - Publicly Traded", $F102="Equity - Private"), IF($A102&lt;&gt;"",IF(IFERROR('6. Position (at entry)'!Q102,"")="", "Mandatory: Tab 6",IFERROR('6. Position (at entry)'!Q102,"")),""), IF($A102&lt;&gt;"",IF(IFERROR('6. Position (at entry)'!Q102,"")="", "",IFERROR('6. Position (at entry)'!Q102,"")),""))</f>
        <v/>
      </c>
      <c r="DQ102" s="18" t="str">
        <f>IF(OR($F102="Equity - Publicly Traded", $F102="Equity - Private"), IF($A102&lt;&gt;"",IF(IFERROR('6. Position (at entry)'!R102,"")="", "Mandatory: Tab 6",IFERROR('6. Position (at entry)'!R102,"")),""), IF($A102&lt;&gt;"",IF(IFERROR('6. Position (at entry)'!R102,"")="", "",IFERROR('6. Position (at entry)'!R102,"")),""))</f>
        <v/>
      </c>
      <c r="DR102" s="18" t="str">
        <f>IF(OR($F102="Equity - Publicly Traded", $F102="Equity - Private"), IF($A102&lt;&gt;"",IF(IFERROR('6. Position (at entry)'!S102,"")="", "Mandatory: Tab 6",IFERROR('6. Position (at entry)'!S102,"")),""), IF($A102&lt;&gt;"",IF(IFERROR('6. Position (at entry)'!S102,"")="", "",IFERROR('6. Position (at entry)'!S102,"")),""))</f>
        <v/>
      </c>
      <c r="DS102" s="17" t="str">
        <f>IF(OR($F102="Equity - Publicly Traded", $F102="Equity - Private"), IF($A102&lt;&gt;"",IF(IFERROR('6. Position (at entry)'!T102,"")="", "Mandatory: Tab 6",IFERROR('6. Position (at entry)'!T102,"")),""), IF($A102&lt;&gt;"",IF(IFERROR('6. Position (at entry)'!T102,"")="", "",IFERROR('6. Position (at entry)'!T102,"")),""))</f>
        <v/>
      </c>
      <c r="DT102" s="16" t="str">
        <f>IF(OR($F102="Equity - Publicly Traded", $F102="Equity - Private"), IF($A102&lt;&gt;"",IF(IFERROR('6. Position (at entry)'!U102,"")="", "Mandatory: Tab 6",IFERROR('6. Position (at entry)'!U102,"")),""), IF($A102&lt;&gt;"",IF(IFERROR('6. Position (at entry)'!U102,"")="", "",IFERROR('6. Position (at entry)'!U102,"")),""))</f>
        <v/>
      </c>
      <c r="DU102" s="16" t="str">
        <f>IF(OR($F102="Equity - Publicly Traded", $F102="Equity - Private"), IF($A102&lt;&gt;"",IF(IFERROR('6. Position (at entry)'!V102,"")="", "",IFERROR('6. Position (at entry)'!V102,"")),""), IF($A102&lt;&gt;"",IF(IFERROR('6. Position (at entry)'!V102,"")="", "",IFERROR('6. Position (at entry)'!V102,"")),""))</f>
        <v/>
      </c>
      <c r="DV102" s="239" t="str">
        <f>IF(OR($F102="Equity - Publicly Traded", $F102="Equity - Private"), IF($A102&lt;&gt;"",IF(IFERROR('6. Position (at entry)'!W102,"")="", "",IFERROR('6. Position (at entry)'!W102,"")),""), IF($A102&lt;&gt;"",IF(IFERROR('6. Position (at entry)'!W102,"")="", "",IFERROR('6. Position (at entry)'!W102,"")),""))</f>
        <v/>
      </c>
      <c r="DW102" s="239" t="str">
        <f>IF(OR($F102="Equity - Publicly Traded", $F102="Equity - Private"), IF($A102&lt;&gt;"",IF(IFERROR('6. Position (at entry)'!X102,"")="", "",IFERROR('6. Position (at entry)'!X102,"")),""), IF($A102&lt;&gt;"",IF(IFERROR('6. Position (at entry)'!X102,"")="", "",IFERROR('6. Position (at entry)'!X102,"")),""))</f>
        <v/>
      </c>
      <c r="DX102" s="239" t="str">
        <f>IF(OR($F102="Equity - Publicly Traded", $F102="Equity - Private"), IF($A102&lt;&gt;"",IF(IFERROR('6. Position (at entry)'!Y102,"")="", "",IFERROR('6. Position (at entry)'!Y102,"")),""), IF($A102&lt;&gt;"",IF(IFERROR('6. Position (at entry)'!Y102,"")="", "",IFERROR('6. Position (at entry)'!Y102,"")),""))</f>
        <v/>
      </c>
      <c r="DY102" s="360" t="str">
        <f>IF($A102&lt;&gt;"",IF(IFERROR('6. Position (at entry)'!Z102,"")="", "",IFERROR('6. Position (at entry)'!Z102,"")),"")</f>
        <v/>
      </c>
      <c r="DZ102" s="76" t="str">
        <f>IF($A102&lt;&gt;"",IF(IFERROR('6. Position (at entry)'!AA102,"")="", "",IFERROR('6. Position (at entry)'!AA102,"")),"")</f>
        <v/>
      </c>
      <c r="EA102" s="76" t="str">
        <f>IF($A102&lt;&gt;"",IF(IFERROR('6. Position (at entry)'!AB102,"")="", "",IFERROR('6. Position (at entry)'!AB102,"")),"")</f>
        <v/>
      </c>
      <c r="EB102" s="78" t="str">
        <f>IF($A102&lt;&gt;"",IF(IFERROR('6. Position (at entry)'!AC102,"")="", "",IFERROR('6. Position (at entry)'!AC102,"")),"")</f>
        <v/>
      </c>
      <c r="EC102" s="78" t="str">
        <f>IF($A102&lt;&gt;"",IF(IFERROR('6. Position (at entry)'!AD102,"")="", "",IFERROR('6. Position (at entry)'!AD102,"")),"")</f>
        <v/>
      </c>
      <c r="ED102" s="226" t="str">
        <f>IF($A102&lt;&gt;"",IF(IFERROR('6. Position (at entry)'!AE102,"")="", "",IFERROR('6. Position (at entry)'!AE102,"")),"")</f>
        <v/>
      </c>
      <c r="EE102" s="80" t="str">
        <f>IF($A102&lt;&gt;"",IF(IFERROR('6. Position (at entry)'!AF102,"")="", "",IFERROR('6. Position (at entry)'!AF102,"")),"")</f>
        <v/>
      </c>
      <c r="EF102" s="80" t="str">
        <f>IF($A102&lt;&gt;"",IF(IFERROR('6. Position (at entry)'!AG102,"")="", "",IFERROR('6. Position (at entry)'!AG102,"")),"")</f>
        <v/>
      </c>
      <c r="EG102" s="80" t="str">
        <f>IF($A102&lt;&gt;"",IF(IFERROR('6. Position (at entry)'!AH102,"")="", "",IFERROR('6. Position (at entry)'!AH102,"")),"")</f>
        <v/>
      </c>
      <c r="EH102" s="360" t="str">
        <f>IF($A102&lt;&gt;"",IF(IFERROR('6. Position (at entry)'!AI102,"")="", "",IFERROR('6. Position (at entry)'!AI102,"")),"")</f>
        <v/>
      </c>
    </row>
    <row r="103" spans="1:138" ht="15" customHeight="1" x14ac:dyDescent="0.2">
      <c r="A103" s="16" t="str">
        <f>IF(ISBLANK('6. Position (at entry)'!A103), "", '6. Position (at entry)'!A103)</f>
        <v/>
      </c>
      <c r="B103" s="347" t="str">
        <f>IF($A103&lt;&gt;"",IF(IFERROR('6. Position (at entry)'!B103,"")="", "Mandatory: Tab 6",IFERROR('6. Position (at entry)'!B103,"")),"")</f>
        <v/>
      </c>
      <c r="C103" s="16" t="str">
        <f>IF($A103&lt;&gt;"",IF(IFERROR(VLOOKUP($A103, '4. Company (at entry)'!$1:$1048576,2,FALSE),"")="","Mandatory: Tab 4",IFERROR(VLOOKUP($A103, '4. Company (at entry)'!$1:$1048576,2,FALSE),"")), "")</f>
        <v/>
      </c>
      <c r="D103" s="16" t="str">
        <f>IF($A103&lt;&gt;"",IF(IFERROR('7. Position (current_at exit)'!D103,"")="", "Mandatory: Tab 7",IFERROR('7. Position (current_at exit)'!D103,"")),"")</f>
        <v/>
      </c>
      <c r="E103" s="16" t="str">
        <f>IF($A103&lt;&gt;"",IF(IFERROR('7. Position (current_at exit)'!E103,"")="", "Mandatory: Tab 7",IFERROR('7. Position (current_at exit)'!E103,"")),"")</f>
        <v/>
      </c>
      <c r="F103" s="16" t="str">
        <f>IF($A103&lt;&gt;"",IF(IFERROR('6. Position (at entry)'!D103,"")="", "Mandatory: Tab 6",IFERROR('6. Position (at entry)'!D103,"")),"")</f>
        <v/>
      </c>
      <c r="G103" s="16" t="str">
        <f>IF($A103&lt;&gt;"",IF(IFERROR('6. Position (at entry)'!E103,"")="", "Mandatory: Tab 6",IFERROR('6. Position (at entry)'!E103,"")),"")</f>
        <v/>
      </c>
      <c r="H103" s="16" t="str">
        <f>IF($A103&lt;&gt;"",IF(IFERROR('6. Position (at entry)'!F103,"")="", "Mandatory: Tab 6",IFERROR('6. Position (at entry)'!F103,"")),"")</f>
        <v/>
      </c>
      <c r="I103" s="16" t="str">
        <f>IF($A103&lt;&gt;"",IF(IFERROR('6. Position (at entry)'!G103,"")="", "Mandatory: Tab 6",IFERROR('6. Position (at entry)'!G103,"")),"")</f>
        <v/>
      </c>
      <c r="J103" s="16" t="str">
        <f>IF($A103&lt;&gt;"",IF(IFERROR('6. Position (at entry)'!H103,"")="", "Mandatory: Tab 6",IFERROR('6. Position (at entry)'!H103,"")),"")</f>
        <v/>
      </c>
      <c r="K103" s="159" t="str">
        <f>IF($A103&lt;&gt;"",IF(IFERROR('6. Position (at entry)'!I103,"")="", "Mandatory: Tab 6",IFERROR('6. Position (at entry)'!I103,"")),"")</f>
        <v/>
      </c>
      <c r="L103" s="16" t="str">
        <f>IF($A103&lt;&gt;"",IF(IFERROR('6. Position (at entry)'!J103,"")="", "Mandatory: Tab 6",IFERROR('6. Position (at entry)'!J103,"")),"")</f>
        <v/>
      </c>
      <c r="M103" s="16" t="str">
        <f>IF($A103&lt;&gt;"",IF(IFERROR('6. Position (at entry)'!K103,"")="", "Mandatory: Tab 6",IFERROR('6. Position (at entry)'!K103,"")),"")</f>
        <v/>
      </c>
      <c r="N103" s="16" t="str">
        <f>IF($A103&lt;&gt;"",IF(IFERROR('6. Position (at entry)'!L103,"")="", "",IFERROR('6. Position (at entry)'!L103,"")),"")</f>
        <v/>
      </c>
      <c r="O103" s="360" t="str">
        <f>IF($A103&lt;&gt;"",IF(IFERROR('6. Position (at entry)'!M103,"")="", "",IFERROR('6. Position (at entry)'!M103,"")),"")</f>
        <v/>
      </c>
      <c r="P103" s="16" t="str">
        <f>IF($A103&lt;&gt;"",IF(IFERROR(VLOOKUP($A103,'5. Company (current_at exit)'!$1:$1048576,3,FALSE),"")="","",IFERROR(VLOOKUP($A103,'5. Company (current_at exit)'!$1:$1048576,3,FALSE),"")), "")</f>
        <v/>
      </c>
      <c r="Q103" s="16" t="str">
        <f>IF($A103&lt;&gt;"",IF(IFERROR(VLOOKUP($A103,'5. Company (current_at exit)'!$1:$1048576,4,FALSE),"")="","",IFERROR(VLOOKUP($A103,'5. Company (current_at exit)'!$1:$1048576,4,FALSE),"")), "")</f>
        <v/>
      </c>
      <c r="R103" s="16" t="str">
        <f>IF($A103&lt;&gt;"",IF(IFERROR(VLOOKUP($A103,'5. Company (current_at exit)'!$1:$1048576,5,FALSE),"")="","",IFERROR(VLOOKUP($A103,'5. Company (current_at exit)'!$1:$1048576,5,FALSE),"")), "")</f>
        <v/>
      </c>
      <c r="S103" s="16" t="str">
        <f>IF($A103&lt;&gt;"",IF(IFERROR(VLOOKUP($A103,'5. Company (current_at exit)'!$1:$1048576,6,FALSE),"")="","",IFERROR(VLOOKUP($A103,'5. Company (current_at exit)'!$1:$1048576,6,FALSE),"")), "")</f>
        <v/>
      </c>
      <c r="T103" s="16" t="str">
        <f>IF($A103&lt;&gt;"",IF(IFERROR(VLOOKUP($A103,'5. Company (current_at exit)'!$1:$1048576,7,FALSE),"")="","Mandatory: Tab 5",IFERROR(VLOOKUP($A103,'5. Company (current_at exit)'!$1:$1048576,7,FALSE),"")), "")</f>
        <v/>
      </c>
      <c r="U103" s="72" t="str">
        <f>IF($A103&lt;&gt;"",IF(IFERROR(VLOOKUP($A103,'5. Company (current_at exit)'!$1:$1048576,8,FALSE),"")="","Mandatory: Tab 5",IFERROR(VLOOKUP($A103,'5. Company (current_at exit)'!$1:$1048576,8,FALSE),"")), "")</f>
        <v/>
      </c>
      <c r="V103" s="16" t="str">
        <f>IF($A103&lt;&gt;"",IF(IFERROR(VLOOKUP($A103,'5. Company (current_at exit)'!$1:$1048576,9,FALSE),"")="","",IFERROR(VLOOKUP($A103,'5. Company (current_at exit)'!$1:$1048576,9,FALSE),"")), "")</f>
        <v/>
      </c>
      <c r="W103" s="16" t="str">
        <f>IF($A103&lt;&gt;"",IF(IFERROR(VLOOKUP($A103,'5. Company (current_at exit)'!$1:$1048576,10,FALSE),"")="","Mandatory: Tab 5",IFERROR(VLOOKUP($A103,'5. Company (current_at exit)'!$1:$1048576,10,FALSE),"")), "")</f>
        <v/>
      </c>
      <c r="X103" s="73" t="str">
        <f>IF($A103&lt;&gt;"",IF(IFERROR(VLOOKUP($A103,'5. Company (current_at exit)'!$1:$1048576,11,FALSE),"")="","Mandatory: Tab 5",IFERROR(VLOOKUP($A103,'5. Company (current_at exit)'!$1:$1048576,11,FALSE),"")), "")</f>
        <v/>
      </c>
      <c r="Y103" s="73" t="str">
        <f>IF($A103&lt;&gt;"",IF(IFERROR(VLOOKUP($A103,'5. Company (current_at exit)'!$1:$1048576,12,FALSE),"")="","",IFERROR(VLOOKUP($A103,'5. Company (current_at exit)'!$1:$1048576,12,FALSE),"")), "")</f>
        <v/>
      </c>
      <c r="Z103" s="73" t="str">
        <f>IF($A103&lt;&gt;"",IF(IFERROR(VLOOKUP($A103,'5. Company (current_at exit)'!$1:$1048576,13,FALSE),"")="","",IFERROR(VLOOKUP($A103,'5. Company (current_at exit)'!$1:$1048576,13,FALSE),"")), "")</f>
        <v/>
      </c>
      <c r="AA103" s="16" t="str">
        <f>IF($A103&lt;&gt;"",IF(IFERROR(VLOOKUP($A103,'5. Company (current_at exit)'!$1:$1048576,14,FALSE),"")="","Mandatory: Tab 5",IFERROR(VLOOKUP($A103,'5. Company (current_at exit)'!$1:$1048576,14,FALSE),"")), "")</f>
        <v/>
      </c>
      <c r="AB103" s="16" t="str">
        <f>IF($A103&lt;&gt;"",IF(IFERROR(VLOOKUP($A103,'5. Company (current_at exit)'!$1:$1048576,15,FALSE),"")="","Mandatory: Tab 5",IFERROR(VLOOKUP($A103,'5. Company (current_at exit)'!$1:$1048576,15,FALSE),"")), "")</f>
        <v/>
      </c>
      <c r="AC103" s="76" t="str">
        <f>IF($A103&lt;&gt;"",IF(IFERROR(VLOOKUP($A103,'5. Company (current_at exit)'!$1:$1048576,16,FALSE),"")="","",IFERROR(VLOOKUP($A103,'5. Company (current_at exit)'!$1:$1048576,16,FALSE),"")), "")</f>
        <v/>
      </c>
      <c r="AD103" s="16" t="str">
        <f>IF($A103&lt;&gt;"",IF(IFERROR(VLOOKUP($A103,'5. Company (current_at exit)'!$1:$1048576,17,FALSE),"")="","",IFERROR(VLOOKUP($A103,'5. Company (current_at exit)'!$1:$1048576,17,FALSE),"")), "")</f>
        <v/>
      </c>
      <c r="AE103" s="401" t="str">
        <f>IF($A103&lt;&gt;"",IF(IFERROR(VLOOKUP($A103,'5. Company (current_at exit)'!$1:$1048576,18,FALSE),"")="","",IFERROR(VLOOKUP($A103,'5. Company (current_at exit)'!$1:$1048576,18,FALSE),"")), "")</f>
        <v/>
      </c>
      <c r="AF103" s="16" t="str">
        <f>IF($A103&lt;&gt;"",IF(IFERROR(VLOOKUP($A103,'5. Company (current_at exit)'!$1:$1048576,19,FALSE),"")="","Mandatory: Tab 5",IFERROR(VLOOKUP($A103,'5. Company (current_at exit)'!$1:$1048576,19,FALSE),"")), "")</f>
        <v/>
      </c>
      <c r="AG103" s="159" t="str">
        <f>IF($AF103="Yes",IF($A103&lt;&gt;"",IF(IFERROR(VLOOKUP($A103,'5. Company (current_at exit)'!$1:$1048576,20,FALSE),"")="","Mandatory: Tab 5",IFERROR(VLOOKUP($A103,'5. Company (current_at exit)'!$1:$1048576,20,FALSE),"")), ""),IF($A103&lt;&gt;"",IF(IFERROR(VLOOKUP($A103,'5. Company (current_at exit)'!$1:$1048576,20,FALSE),"")="","",IFERROR(VLOOKUP($A103,'5. Company (current_at exit)'!$1:$1048576,20,FALSE),"")), ""))</f>
        <v/>
      </c>
      <c r="AH103" s="159" t="str">
        <f>IF($AF103="Yes",IF($A103&lt;&gt;"",IF(IFERROR(VLOOKUP($A103,'5. Company (current_at exit)'!$1:$1048576,21,FALSE),"")="","Mandatory: Tab 5",IFERROR(VLOOKUP($A103,'5. Company (current_at exit)'!$1:$1048576,21,FALSE),"")), ""),IF($A103&lt;&gt;"",IF(IFERROR(VLOOKUP($A103,'5. Company (current_at exit)'!$1:$1048576,21,FALSE),"")="","",IFERROR(VLOOKUP($A103,'5. Company (current_at exit)'!$1:$1048576,21,FALSE),"")), ""))</f>
        <v/>
      </c>
      <c r="AI103" s="69" t="str">
        <f>IF($AF103="Yes",IF($A103&lt;&gt;"",IF(IFERROR(VLOOKUP($A103,'5. Company (current_at exit)'!$1:$1048576,22,FALSE),"")="","Mandatory: Tab 5",IFERROR(VLOOKUP($A103,'5. Company (current_at exit)'!$1:$1048576,22,FALSE),"")), ""),IF($A103&lt;&gt;"",IF(IFERROR(VLOOKUP($A103,'5. Company (current_at exit)'!$1:$1048576,22,FALSE),"")="","",IFERROR(VLOOKUP($A103,'5. Company (current_at exit)'!$1:$1048576,22,FALSE),"")), ""))</f>
        <v/>
      </c>
      <c r="AJ103" s="69" t="str">
        <f>IF($AF103="Yes",IF($A103&lt;&gt;"",IF(IFERROR(VLOOKUP($A103,'5. Company (current_at exit)'!$1:$1048576,23,FALSE),"")="","Mandatory: Tab 5",IFERROR(VLOOKUP($A103,'5. Company (current_at exit)'!$1:$1048576,23,FALSE),"")), ""),IF($A103&lt;&gt;"",IF(IFERROR(VLOOKUP($A103,'5. Company (current_at exit)'!$1:$1048576,23,FALSE),"")="","",IFERROR(VLOOKUP($A103,'5. Company (current_at exit)'!$1:$1048576,23,FALSE),"")), ""))</f>
        <v/>
      </c>
      <c r="AK103" s="159" t="str">
        <f>IF($AF103="Yes",IF($A103&lt;&gt;"",IF(IFERROR(VLOOKUP($A103,'5. Company (current_at exit)'!$1:$1048576,24,FALSE),"")="","",IFERROR(VLOOKUP($A103,'5. Company (current_at exit)'!$1:$1048576,24,FALSE),"")), ""),IF($A103&lt;&gt;"",IF(IFERROR(VLOOKUP($A103,'5. Company (current_at exit)'!$1:$1048576,24,FALSE),"")="","",IFERROR(VLOOKUP($A103,'5. Company (current_at exit)'!$1:$1048576,24,FALSE),"")), ""))</f>
        <v/>
      </c>
      <c r="AL103" s="403" t="str">
        <f>IF($A103&lt;&gt;"",IF(IFERROR(VLOOKUP($A103,'5. Company (current_at exit)'!$1:$1048576,25,FALSE),"")="","",IFERROR(VLOOKUP($A103,'5. Company (current_at exit)'!$1:$1048576,25,FALSE),"")), "")</f>
        <v/>
      </c>
      <c r="AM103" s="17" t="str">
        <f>IF($A103&lt;&gt;"",IF(IFERROR(VLOOKUP($A103,'5. Company (current_at exit)'!$1:$1048576,26,FALSE),"")="","Mandatory: Tab 5",IFERROR(VLOOKUP($A103,'5. Company (current_at exit)'!$1:$1048576,26,FALSE),"")), "")</f>
        <v/>
      </c>
      <c r="AN103" s="17" t="str">
        <f>IF($A103&lt;&gt;"",IF(IFERROR(VLOOKUP($A103,'5. Company (current_at exit)'!$1:$1048576,27,FALSE),"")="","Mandatory: Tab 5",IFERROR(VLOOKUP($A103,'5. Company (current_at exit)'!$1:$1048576,27,FALSE),"")), "")</f>
        <v/>
      </c>
      <c r="AO103" s="17" t="str">
        <f>IF($A103&lt;&gt;"",IF(IFERROR(VLOOKUP($A103,'5. Company (current_at exit)'!$1:$1048576,28,FALSE),"")="","Mandatory: Tab 5",IFERROR(VLOOKUP($A103,'5. Company (current_at exit)'!$1:$1048576,28,FALSE),"")), "")</f>
        <v/>
      </c>
      <c r="AP103" s="17" t="str">
        <f>IF($A103&lt;&gt;"",IF(IFERROR(VLOOKUP($A103,'5. Company (current_at exit)'!$1:$1048576,29,FALSE),"")="","Mandatory: Tab 5",IFERROR(VLOOKUP($A103,'5. Company (current_at exit)'!$1:$1048576,29,FALSE),"")), "")</f>
        <v/>
      </c>
      <c r="AQ103" s="17" t="str">
        <f>IF($A103&lt;&gt;"",IF(IFERROR(VLOOKUP($A103,'5. Company (current_at exit)'!$1:$1048576,30,FALSE),"")="","Mandatory: Tab 5",IFERROR(VLOOKUP($A103,'5. Company (current_at exit)'!$1:$1048576,30,FALSE),"")), "")</f>
        <v/>
      </c>
      <c r="AR103" s="17" t="str">
        <f>IF($A103&lt;&gt;"",IF(IFERROR(VLOOKUP($A103,'5. Company (current_at exit)'!$1:$1048576,31,FALSE),"")="","Mandatory: Tab 5",IFERROR(VLOOKUP($A103,'5. Company (current_at exit)'!$1:$1048576,31,FALSE),"")), "")</f>
        <v/>
      </c>
      <c r="AS103" s="17" t="str">
        <f>IF($A103&lt;&gt;"",IF(IFERROR(VLOOKUP($A103,'5. Company (current_at exit)'!$1:$1048576,32,FALSE),"")="","Mandatory: Tab 5",IFERROR(VLOOKUP($A103,'5. Company (current_at exit)'!$1:$1048576,32,FALSE),"")), "")</f>
        <v/>
      </c>
      <c r="AT103" s="17" t="str">
        <f>IF($A103&lt;&gt;"",IF(IFERROR(VLOOKUP($A103,'5. Company (current_at exit)'!$1:$1048576,33,FALSE),"")="","Mandatory: Tab 5",IFERROR(VLOOKUP($A103,'5. Company (current_at exit)'!$1:$1048576,33,FALSE),"")), "")</f>
        <v/>
      </c>
      <c r="AU103" s="17" t="str">
        <f>IF($A103&lt;&gt;"",IF(IFERROR(VLOOKUP($A103,'5. Company (current_at exit)'!$1:$1048576,34,FALSE),"")="","",IFERROR(VLOOKUP($A103,'5. Company (current_at exit)'!$1:$1048576,34,FALSE),"")), "")</f>
        <v/>
      </c>
      <c r="AV103" s="241" t="str">
        <f>IF($A103&lt;&gt;"",IF(IFERROR(VLOOKUP($A103,'5. Company (current_at exit)'!$1:$1048576,35,FALSE),"")="","",IFERROR(VLOOKUP($A103,'5. Company (current_at exit)'!$1:$1048576,35,FALSE),"")), "")</f>
        <v/>
      </c>
      <c r="AW103" s="17" t="str">
        <f>IF($D103="Fully Exited",IF($A103&lt;&gt;"",IF(IFERROR(VLOOKUP($A103,'5. Company (current_at exit)'!$1:$1048576,36,FALSE),"")="","",IFERROR(VLOOKUP($A103,'5. Company (current_at exit)'!$1:$1048576,36,FALSE),"")), ""),IF($A103&lt;&gt;"",IF(IFERROR(VLOOKUP($A103,'5. Company (current_at exit)'!$1:$1048576,36,FALSE),"")="","",IFERROR(VLOOKUP($A103,'5. Company (current_at exit)'!$1:$1048576,36,FALSE),"")), ""))</f>
        <v/>
      </c>
      <c r="AX103" s="239" t="str">
        <f>IF($A103&lt;&gt;"",IF(IFERROR(VLOOKUP($A103,'5. Company (current_at exit)'!$1:$1048576,37,FALSE),"")="","",IFERROR(VLOOKUP($A103,'5. Company (current_at exit)'!$1:$1048576,37,FALSE),"")), "")</f>
        <v/>
      </c>
      <c r="AY103" s="204" t="str">
        <f>IF($A103&lt;&gt;"",IF(IFERROR(VLOOKUP($A103,'5. Company (current_at exit)'!$1:$1048576,38,FALSE),"")="","",IFERROR(VLOOKUP($A103,'5. Company (current_at exit)'!$1:$1048576,38,FALSE),"")), "")</f>
        <v/>
      </c>
      <c r="AZ103" s="244" t="str">
        <f>IF($A103&lt;&gt;"",IF(IFERROR(VLOOKUP($A103,'5. Company (current_at exit)'!$1:$1048576,39,FALSE),"")="","",IFERROR(VLOOKUP($A103,'5. Company (current_at exit)'!$1:$1048576,39,FALSE),"")), "")</f>
        <v/>
      </c>
      <c r="BA103" s="244" t="str">
        <f>IF($A103&lt;&gt;"",IF(IFERROR(VLOOKUP($A103,'5. Company (current_at exit)'!$1:$1048576,40,FALSE),"")="","",IFERROR(VLOOKUP($A103,'5. Company (current_at exit)'!$1:$1048576,40,FALSE),"")), "")</f>
        <v/>
      </c>
      <c r="BB103" s="244" t="str">
        <f>IF($A103&lt;&gt;"",IF(IFERROR(VLOOKUP($A103,'5. Company (current_at exit)'!$1:$1048576,41,FALSE),"")="","",IFERROR(VLOOKUP($A103,'5. Company (current_at exit)'!$1:$1048576,41,FALSE),"")), "")</f>
        <v/>
      </c>
      <c r="BC103" s="76" t="str">
        <f>IF($A103&lt;&gt;"",IF(IFERROR(VLOOKUP($A103,'5. Company (current_at exit)'!$1:$1048576,42,FALSE),"")="","",IFERROR(VLOOKUP($A103,'5. Company (current_at exit)'!$1:$1048576,42,FALSE),"")), "")</f>
        <v/>
      </c>
      <c r="BD103" s="76" t="str">
        <f>IF($A103&lt;&gt;"",IF(IFERROR(VLOOKUP($A103,'5. Company (current_at exit)'!$1:$1048576,43,FALSE),"")="","",IFERROR(VLOOKUP($A103,'5. Company (current_at exit)'!$1:$1048576,43,FALSE),"")), "")</f>
        <v/>
      </c>
      <c r="BE103" s="239" t="str">
        <f>IF($A103&lt;&gt;"",IF(IFERROR(VLOOKUP($A103,'5. Company (current_at exit)'!$1:$1048576,44,FALSE),"")="","",IFERROR(VLOOKUP($A103,'5. Company (current_at exit)'!$1:$1048576,44,FALSE),"")), "")</f>
        <v/>
      </c>
      <c r="BF103" s="239" t="str">
        <f>IF($A103&lt;&gt;"",IF(IFERROR(VLOOKUP($A103,'5. Company (current_at exit)'!$1:$1048576,45,FALSE),"")="","",IFERROR(VLOOKUP($A103,'5. Company (current_at exit)'!$1:$1048576,45,FALSE),"")), "")</f>
        <v/>
      </c>
      <c r="BG103" s="239" t="str">
        <f>IF($A103&lt;&gt;"",IF(IFERROR(VLOOKUP($A103,'5. Company (current_at exit)'!$1:$1048576,46,FALSE),"")="","",IFERROR(VLOOKUP($A103,'5. Company (current_at exit)'!$1:$1048576,46,FALSE),"")), "")</f>
        <v/>
      </c>
      <c r="BH103" s="239" t="str">
        <f>IF($A103&lt;&gt;"",IF(IFERROR(VLOOKUP($A103,'5. Company (current_at exit)'!$1:$1048576,47,FALSE),"")="","",IFERROR(VLOOKUP($A103,'5. Company (current_at exit)'!$1:$1048576,47,FALSE),"")), "")</f>
        <v/>
      </c>
      <c r="BI103" s="239" t="str">
        <f>IF($A103&lt;&gt;"",IF(IFERROR(VLOOKUP($A103,'5. Company (current_at exit)'!$1:$1048576,48,FALSE),"")="","",IFERROR(VLOOKUP($A103,'5. Company (current_at exit)'!$1:$1048576,48,FALSE),"")), "")</f>
        <v/>
      </c>
      <c r="BJ103" s="360" t="str">
        <f>IF($A103&lt;&gt;"",IF(IFERROR(VLOOKUP($A103,'5. Company (current_at exit)'!$1:$1048576,49,FALSE),"")="","",IFERROR(VLOOKUP($A103,'5. Company (current_at exit)'!$1:$1048576,49,FALSE),"")), "")</f>
        <v/>
      </c>
      <c r="BK103" s="76" t="str">
        <f>IF($A103&lt;&gt;"",IF(IFERROR(VLOOKUP($A103,'5. Company (current_at exit)'!$1:$1048576,50,FALSE),"")="","Mandatory: Tab 5",IFERROR(VLOOKUP($A103,'5. Company (current_at exit)'!$1:$1048576,50,FALSE),"")), "")</f>
        <v/>
      </c>
      <c r="BL103" s="483" t="str">
        <f>IF($A103&lt;&gt;"",IF(IFERROR(VLOOKUP($A103,'5. Company (current_at exit)'!$1:$1048576,51,FALSE),"")="","Mandatory: Tab 5",IFERROR(VLOOKUP($A103,'5. Company (current_at exit)'!$1:$1048576,51,FALSE),"")), "")</f>
        <v/>
      </c>
      <c r="BM103" s="483" t="str">
        <f>IF($A103&lt;&gt;"",IF(IFERROR(VLOOKUP($A103,'5. Company (current_at exit)'!$1:$1048576,52,FALSE),"")="","Mandatory: Tab 5",IFERROR(VLOOKUP($A103,'5. Company (current_at exit)'!$1:$1048576,52,FALSE),"")), "")</f>
        <v/>
      </c>
      <c r="BN103" s="483" t="str">
        <f>IF($A103&lt;&gt;"",IF(IFERROR(VLOOKUP($A103,'5. Company (current_at exit)'!$1:$1048576,53,FALSE),"")="","Mandatory: Tab 5",IFERROR(VLOOKUP($A103,'5. Company (current_at exit)'!$1:$1048576,53,FALSE),"")), "")</f>
        <v/>
      </c>
      <c r="BO103" s="360" t="str">
        <f>IF($A103&lt;&gt;"",IF(IFERROR(VLOOKUP($A103,'5. Company (current_at exit)'!$1:$1048576,54,FALSE),"")="","",IFERROR(VLOOKUP($A103,'5. Company (current_at exit)'!$1:$1048576,54,FALSE),"")), "")</f>
        <v/>
      </c>
      <c r="BP103" s="17" t="str">
        <f>IF($A103&lt;&gt;"",IF(IFERROR(VLOOKUP($A103, '4. Company (at entry)'!$1:$1048576,3,FALSE),"")="","Mandatory: Tab 4",IFERROR(VLOOKUP($A103, '4. Company (at entry)'!$1:$1048576,3,FALSE),"")), "")</f>
        <v/>
      </c>
      <c r="BQ103" s="17" t="str">
        <f>IF($A103&lt;&gt;"",IF(IFERROR(VLOOKUP($A103, '4. Company (at entry)'!$1:$1048576,4,FALSE),"")="","Mandatory: Tab 4",IFERROR(VLOOKUP($A103, '4. Company (at entry)'!$1:$1048576,4,FALSE),"")), "")</f>
        <v/>
      </c>
      <c r="BR103" s="17" t="str">
        <f>IF($A103&lt;&gt;"",IF(IFERROR(VLOOKUP($A103, '4. Company (at entry)'!$1:$1048576,5,FALSE),"")="","Mandatory: Tab 4",IFERROR(VLOOKUP($A103, '4. Company (at entry)'!$1:$1048576,5,FALSE),"")), "")</f>
        <v/>
      </c>
      <c r="BS103" s="17" t="str">
        <f>IF($A103&lt;&gt;"",IF(IFERROR(VLOOKUP($A103, '4. Company (at entry)'!$1:$1048576,6,FALSE),"")="","Mandatory: Tab 4",IFERROR(VLOOKUP($A103, '4. Company (at entry)'!$1:$1048576,6,FALSE),"")), "")</f>
        <v/>
      </c>
      <c r="BT103" s="17" t="str">
        <f>IF($A103&lt;&gt;"",IF(IFERROR(VLOOKUP($A103, '4. Company (at entry)'!$1:$1048576,7,FALSE),"")="","Mandatory: Tab 4",IFERROR(VLOOKUP($A103, '4. Company (at entry)'!$1:$1048576,7,FALSE),"")), "")</f>
        <v/>
      </c>
      <c r="BU103" s="17" t="str">
        <f>IF($A103&lt;&gt;"",IF(IFERROR(VLOOKUP($A103, '4. Company (at entry)'!$1:$1048576,8,FALSE),"")="","Mandatory: Tab 4",IFERROR(VLOOKUP($A103, '4. Company (at entry)'!$1:$1048576,8,FALSE),"")), "")</f>
        <v/>
      </c>
      <c r="BV103" s="17" t="str">
        <f>IF($A103&lt;&gt;"",IF(IFERROR(VLOOKUP($A103, '4. Company (at entry)'!$1:$1048576,9,FALSE),"")="","Mandatory: Tab 4",IFERROR(VLOOKUP($A103, '4. Company (at entry)'!$1:$1048576,9,FALSE),"")), "")</f>
        <v/>
      </c>
      <c r="BW103" s="17" t="str">
        <f>IF($A103&lt;&gt;"",IF(IFERROR(VLOOKUP($A103, '4. Company (at entry)'!$1:$1048576,10,FALSE),"")="","",IFERROR(VLOOKUP($A103, '4. Company (at entry)'!$1:$1048576,10,FALSE),"")), "")</f>
        <v/>
      </c>
      <c r="BX103" s="208" t="str">
        <f>IF($A103&lt;&gt;"",IF(IFERROR(VLOOKUP($A103, '4. Company (at entry)'!$1:$1048576,11,FALSE),"")="","",IFERROR(VLOOKUP($A103, '4. Company (at entry)'!$1:$1048576,11,FALSE),"")), "")</f>
        <v/>
      </c>
      <c r="BY103" s="17" t="str">
        <f>IF($A103&lt;&gt;"",IF(IFERROR(VLOOKUP($A103, '4. Company (at entry)'!$1:$1048576,12,FALSE),"")="","",IFERROR(VLOOKUP($A103, '4. Company (at entry)'!$1:$1048576,12,FALSE),"")), "")</f>
        <v/>
      </c>
      <c r="BZ103" s="360" t="str">
        <f>IF($A103&lt;&gt;"",IF(IFERROR(VLOOKUP($A103, '4. Company (at entry)'!$1:$1048576,13,FALSE),"")="","",IFERROR(VLOOKUP($A103, '4. Company (at entry)'!$1:$1048576,13,FALSE),"")), "")</f>
        <v/>
      </c>
      <c r="CA103" s="17" t="str">
        <f>IF($A103&lt;&gt;"",IF(IFERROR('7. Position (current_at exit)'!F103,"")="", "Mandatory: Tab 7",IFERROR('7. Position (current_at exit)'!F103,"")),"")</f>
        <v/>
      </c>
      <c r="CB103" s="17" t="str">
        <f>IF($D103&lt;&gt;"Pending, Subsequently Closed",IF($A103&lt;&gt;"",IF(IFERROR('7. Position (current_at exit)'!G103,"")="", "Mandatory: Tab 7",IFERROR('7. Position (current_at exit)'!G103,"")),""), IF($A103&lt;&gt;"",IF(IFERROR('7. Position (current_at exit)'!G103,"")="", "",IFERROR('7. Position (current_at exit)'!G103,"")),""))</f>
        <v/>
      </c>
      <c r="CC103" s="17" t="str">
        <f>IF($D103&lt;&gt;"Pending, Subsequently Closed",IF($A103&lt;&gt;"",IF(IFERROR('7. Position (current_at exit)'!H103,"")="", "Mandatory: Tab 7",IFERROR('7. Position (current_at exit)'!H103,"")),""), IF($A103&lt;&gt;"",IF(IFERROR('7. Position (current_at exit)'!H103,"")="", "",IFERROR('7. Position (current_at exit)'!H103,"")),""))</f>
        <v/>
      </c>
      <c r="CD103" s="17" t="str">
        <f>IF($D103&lt;&gt;"Pending, Subsequently Closed",IF($A103&lt;&gt;"",IF(IFERROR('7. Position (current_at exit)'!I103,"")="", "Mandatory: Tab 7",IFERROR('7. Position (current_at exit)'!I103,"")),""), IF($A103&lt;&gt;"",IF(IFERROR('7. Position (current_at exit)'!I103,"")="", "",IFERROR('7. Position (current_at exit)'!I103,"")),""))</f>
        <v/>
      </c>
      <c r="CE103" s="17" t="str">
        <f>IF($D103&lt;&gt;"Pending, Subsequently Closed",IF($A103&lt;&gt;"",IF(IFERROR('7. Position (current_at exit)'!J103,"")="", "Mandatory: Tab 7",IFERROR('7. Position (current_at exit)'!J103,"")),""), IF($A103&lt;&gt;"",IF(IFERROR('7. Position (current_at exit)'!J103,"")="", "",IFERROR('7. Position (current_at exit)'!J103,"")),""))</f>
        <v/>
      </c>
      <c r="CF103" s="208" t="str">
        <f>IF($D103&lt;&gt;"Pending, Subsequently Closed",IF($A103&lt;&gt;"",IF(IFERROR('7. Position (current_at exit)'!K103,"")="", "Mandatory: Tab 7",IFERROR('7. Position (current_at exit)'!K103,"")),""), IF($A103&lt;&gt;"",IF(IFERROR('7. Position (current_at exit)'!K103,"")="", "",IFERROR('7. Position (current_at exit)'!K103,"")),""))</f>
        <v/>
      </c>
      <c r="CG103" s="186" t="str">
        <f>IF($D103&lt;&gt;"Pending, Subsequently Closed",IF($A103&lt;&gt;"",IF(IFERROR('7. Position (current_at exit)'!L103,"")="", "Mandatory: Tab 7",IFERROR('7. Position (current_at exit)'!L103,"")),""), IF($A103&lt;&gt;"",IF(IFERROR('7. Position (current_at exit)'!L103,"")="", "",IFERROR('7. Position (current_at exit)'!L103,"")),""))</f>
        <v/>
      </c>
      <c r="CH103" s="186" t="str">
        <f>IF($D103&lt;&gt;"Pending, Subsequently Closed",IF($A103&lt;&gt;"",IF(IFERROR('7. Position (current_at exit)'!M103,"")="", "Mandatory: Tab 7",IFERROR('7. Position (current_at exit)'!M103,"")),""), IF($A103&lt;&gt;"",IF(IFERROR('7. Position (current_at exit)'!M103,"")="", "",IFERROR('7. Position (current_at exit)'!M103,"")),""))</f>
        <v/>
      </c>
      <c r="CI103" s="186" t="str">
        <f>IF($D103&lt;&gt;"Pending, Subsequently Closed",IF($A103&lt;&gt;"",IF(IFERROR('7. Position (current_at exit)'!N103,"")="", "Mandatory: Tab 7",IFERROR('7. Position (current_at exit)'!N103,"")),""), IF($A103&lt;&gt;"",IF(IFERROR('7. Position (current_at exit)'!N103,"")="", "",IFERROR('7. Position (current_at exit)'!N103,"")),""))</f>
        <v/>
      </c>
      <c r="CJ103" s="408" t="str">
        <f>IF($D103&lt;&gt;"Pending, Subsequently Closed",IF($A103&lt;&gt;"",IF(IFERROR('7. Position (current_at exit)'!O103,"")="", "Mandatory: Tab 7",IFERROR('7. Position (current_at exit)'!O103,"")),""), IF($A103&lt;&gt;"",IF(IFERROR('7. Position (current_at exit)'!O103,"")="", "",IFERROR('7. Position (current_at exit)'!O103,"")),""))</f>
        <v/>
      </c>
      <c r="CK103" s="408" t="str">
        <f>IF($D103&lt;&gt;"Pending, Subsequently Closed",IF($A103&lt;&gt;"",IF(IFERROR('7. Position (current_at exit)'!P103,"")="", "Mandatory: Tab 7",IFERROR('7. Position (current_at exit)'!P103,"")),""), IF($A103&lt;&gt;"",IF(IFERROR('7. Position (current_at exit)'!P103,"")="", "",IFERROR('7. Position (current_at exit)'!P103,"")),""))</f>
        <v/>
      </c>
      <c r="CL103" s="360" t="str">
        <f>IF($A103&lt;&gt;"",IF(IFERROR('7. Position (current_at exit)'!Q103,"")="", "",IFERROR('7. Position (current_at exit)'!Q103,"")),"")</f>
        <v/>
      </c>
      <c r="CM103" s="18" t="str">
        <f>IF($F103&lt;&gt;"Debt",IF($A103&lt;&gt;"",IF(IFERROR('7. Position (current_at exit)'!R103,"")="", "Mandatory: Tab 7",IFERROR('7. Position (current_at exit)'!R103,"")),""), IF($A103&lt;&gt;"",IF(IFERROR('7. Position (current_at exit)'!R103,"")="", "",IFERROR('7. Position (current_at exit)'!R103,"")),""))</f>
        <v/>
      </c>
      <c r="CN103" s="18" t="str">
        <f>IF($F103&lt;&gt;"Debt",IF($A103&lt;&gt;"",IF(IFERROR('7. Position (current_at exit)'!S103,"")="", "Mandatory: Tab 7",IFERROR('7. Position (current_at exit)'!S103,"")),""), IF($A103&lt;&gt;"",IF(IFERROR('7. Position (current_at exit)'!S103,"")="", "",IFERROR('7. Position (current_at exit)'!S103,"")),""))</f>
        <v/>
      </c>
      <c r="CO103" s="17" t="str">
        <f>IF($F103&lt;&gt;"Debt",IF($A103&lt;&gt;"",IF(IFERROR('7. Position (current_at exit)'!T103,"")="", "Mandatory: Tab 7",IFERROR('7. Position (current_at exit)'!T103,"")),""), IF($A103&lt;&gt;"",IF(IFERROR('7. Position (current_at exit)'!T103,"")="", "",IFERROR('7. Position (current_at exit)'!T103,"")),""))</f>
        <v/>
      </c>
      <c r="CP103" s="17" t="str">
        <f>IF($A103&lt;&gt;"",IF(IFERROR('7. Position (current_at exit)'!U103,"")="", "Mandatory: Tab 7",IFERROR('7. Position (current_at exit)'!U103,"")),"")</f>
        <v/>
      </c>
      <c r="CQ103" s="17" t="str">
        <f>IF($F103&lt;&gt;"Debt",IF($A103&lt;&gt;"",IF(IFERROR('7. Position (current_at exit)'!V103,"")="", "Mandatory: Tab 7",IFERROR('7. Position (current_at exit)'!V103,"")),""), IF($A103&lt;&gt;"",IF(IFERROR('7. Position (current_at exit)'!V103,"")="", "",IFERROR('7. Position (current_at exit)'!V103,"")),""))</f>
        <v/>
      </c>
      <c r="CR103" s="16" t="str">
        <f>IF($F103&lt;&gt;"Debt",IF($A103&lt;&gt;"",IF(IFERROR('7. Position (current_at exit)'!W103,"")="", "",IFERROR('7. Position (current_at exit)'!W103,"")),""), IF($A103&lt;&gt;"",IF(IFERROR('7. Position (current_at exit)'!W103,"")="", "",IFERROR('7. Position (current_at exit)'!W103,"")),""))</f>
        <v/>
      </c>
      <c r="CS103" s="80" t="str">
        <f>IF($A103&lt;&gt;"",IF(IFERROR('7. Position (current_at exit)'!X103,"")="", "",IFERROR('7. Position (current_at exit)'!X103,"")),"")</f>
        <v/>
      </c>
      <c r="CT103" s="360" t="str">
        <f>IF($A103&lt;&gt;"",IF(IFERROR('7. Position (current_at exit)'!Y103,"")="", "",IFERROR('7. Position (current_at exit)'!Y103,"")),"")</f>
        <v/>
      </c>
      <c r="CU103" s="159" t="str">
        <f>IF(OR($D103="Fully Exited, No Escrow", $D103="Fully Exited, Escrow Pending", $D103="Fully Exited, Subsequently Closed"), IF($A103&lt;&gt;"",IF(IFERROR('7. Position (current_at exit)'!Z103,"")="", "Mandatory: Tab 7",IFERROR('7. Position (current_at exit)'!Z103,"")),""), IF($A103&lt;&gt;"",IF(IFERROR('7. Position (current_at exit)'!Z103,"")="", "",IFERROR('7. Position (current_at exit)'!Z103,"")),""))</f>
        <v/>
      </c>
      <c r="CV103" s="159" t="str">
        <f>IF(OR($D103="Fully Exited, No Escrow", $D103="Fully Exited, Escrow Pending", $D103="Fully Exited, Subsequently Closed"), IF($A103&lt;&gt;"",IF(IFERROR('7. Position (current_at exit)'!AA103,"")="", "Mandatory: Tab 7",IFERROR('7. Position (current_at exit)'!AA103,"")),""), IF($A103&lt;&gt;"",IF(IFERROR('7. Position (current_at exit)'!AA103,"")="", "",IFERROR('7. Position (current_at exit)'!AA103,"")),""))</f>
        <v/>
      </c>
      <c r="CW103" s="16" t="str">
        <f>IF($D103="Fully Exited",IF($A103&lt;&gt;"",IF(IFERROR('7. Position (current_at exit)'!AB103,"")="", "",IFERROR('7. Position (current_at exit)'!AB103,"")),""), IF($A103&lt;&gt;"",IF(IFERROR('7. Position (current_at exit)'!AB103,"")="", "",IFERROR('7. Position (current_at exit)'!AB103,"")),""))</f>
        <v/>
      </c>
      <c r="CX103" s="360" t="str">
        <f>IF($A103&lt;&gt;"",IF(IFERROR('7. Position (current_at exit)'!AC103,"")="", "",IFERROR('7. Position (current_at exit)'!AC103,"")),"")</f>
        <v/>
      </c>
      <c r="CY103" s="16" t="str">
        <f>IF($D103&lt;&gt;"Pending, Subsequently Closed",IF($A103&lt;&gt;"",IF(IFERROR('7. Position (current_at exit)'!AD103,"")="", "Mandatory: Tab 7",IFERROR('7. Position (current_at exit)'!AD103,"")),""), IF($A103&lt;&gt;"",IF(IFERROR('7. Position (current_at exit)'!AD103,"")="", "",IFERROR('7. Position (current_at exit)'!AD103,"")),""))</f>
        <v/>
      </c>
      <c r="CZ103" s="187" t="str">
        <f>IF($A103&lt;&gt;"",IF(IFERROR('7. Position (current_at exit)'!AE103,"")="", "",IFERROR('7. Position (current_at exit)'!AE103,"")),"")</f>
        <v/>
      </c>
      <c r="DA103" s="76" t="str">
        <f>IF($A103&lt;&gt;"",IF(IFERROR('7. Position (current_at exit)'!AF103,"")="", "",IFERROR('7. Position (current_at exit)'!AF103,"")),"")</f>
        <v/>
      </c>
      <c r="DB103" s="239" t="str">
        <f>IF($A103&lt;&gt;"",IF(IFERROR('7. Position (current_at exit)'!AG103,"")="", "",IFERROR('7. Position (current_at exit)'!AG103,"")),"")</f>
        <v/>
      </c>
      <c r="DC103" s="165" t="str">
        <f>IF($A103&lt;&gt;"",IF(IFERROR('7. Position (current_at exit)'!AH103,"")="", "",IFERROR('7. Position (current_at exit)'!AH103,"")),"")</f>
        <v/>
      </c>
      <c r="DD103" s="165" t="str">
        <f>IF($A103&lt;&gt;"",IF(IFERROR('7. Position (current_at exit)'!AI103,"")="", "",IFERROR('7. Position (current_at exit)'!AI103,"")),"")</f>
        <v/>
      </c>
      <c r="DE103" s="360" t="str">
        <f>IF($A103&lt;&gt;"",IF(IFERROR('7. Position (current_at exit)'!AJ103,"")="", "",IFERROR('7. Position (current_at exit)'!AJ103,"")),"")</f>
        <v/>
      </c>
      <c r="DF103" s="16" t="str">
        <f>IF($A103&lt;&gt;"",IF(IFERROR('7. Position (current_at exit)'!AK103,"")="", "",IFERROR('7. Position (current_at exit)'!AK103,"")),"")</f>
        <v/>
      </c>
      <c r="DG103" s="187" t="str">
        <f>IF($A103&lt;&gt;"",IF(IFERROR('7. Position (current_at exit)'!AL103,"")="", "",IFERROR('7. Position (current_at exit)'!AL103,"")),"")</f>
        <v/>
      </c>
      <c r="DH103" s="76" t="str">
        <f>IF($A103&lt;&gt;"",IF(IFERROR('7. Position (current_at exit)'!AM103,"")="", "",IFERROR('7. Position (current_at exit)'!AM103,"")),"")</f>
        <v/>
      </c>
      <c r="DI103" s="239" t="str">
        <f>IF($A103&lt;&gt;"",IF(IFERROR('7. Position (current_at exit)'!AN103,"")="", "",IFERROR('7. Position (current_at exit)'!AN103,"")),"")</f>
        <v/>
      </c>
      <c r="DJ103" s="165" t="str">
        <f>IF($A103&lt;&gt;"",IF(IFERROR('7. Position (current_at exit)'!AO103,"")="", "",IFERROR('7. Position (current_at exit)'!AO103,"")),"")</f>
        <v/>
      </c>
      <c r="DK103" s="165" t="str">
        <f>IF($A103&lt;&gt;"",IF(IFERROR('7. Position (current_at exit)'!AP103,"")="", "",IFERROR('7. Position (current_at exit)'!AP103,"")),"")</f>
        <v/>
      </c>
      <c r="DL103" s="360" t="str">
        <f>IF($A103&lt;&gt;"",IF(IFERROR('7. Position (current_at exit)'!AQ103,"")="", "",IFERROR('7. Position (current_at exit)'!AQ103,"")),"")</f>
        <v/>
      </c>
      <c r="DM103" s="17" t="str">
        <f>IF(OR($F103="Equity - Publicly Traded", $F103="Equity - Private"), IF($A103&lt;&gt;"",IF(IFERROR('6. Position (at entry)'!N103,"")="", "Mandatory: Tab 6",IFERROR('6. Position (at entry)'!N103,"")),""), IF($A103&lt;&gt;"",IF(IFERROR('6. Position (at entry)'!N103,"")="", "",IFERROR('6. Position (at entry)'!N103,"")),""))</f>
        <v/>
      </c>
      <c r="DN103" s="17" t="str">
        <f>IF(OR($F103="Equity - Publicly Traded", $F103="Equity - Private"), IF($A103&lt;&gt;"",IF(IFERROR('6. Position (at entry)'!O103,"")="", "Mandatory: Tab 6",IFERROR('6. Position (at entry)'!O103,"")),""), IF($A103&lt;&gt;"",IF(IFERROR('6. Position (at entry)'!O103,"")="", "",IFERROR('6. Position (at entry)'!O103,"")),""))</f>
        <v/>
      </c>
      <c r="DO103" s="17" t="str">
        <f>IF(OR($F103="Equity - Publicly Traded", $F103="Equity - Private"), IF($A103&lt;&gt;"",IF(IFERROR('6. Position (at entry)'!P103,"")="", "Mandatory: Tab 6",IFERROR('6. Position (at entry)'!P103,"")),""), IF($A103&lt;&gt;"",IF(IFERROR('6. Position (at entry)'!P103,"")="", "",IFERROR('6. Position (at entry)'!P103,"")),""))</f>
        <v/>
      </c>
      <c r="DP103" s="17" t="str">
        <f>IF(OR($F103="Equity - Publicly Traded", $F103="Equity - Private"), IF($A103&lt;&gt;"",IF(IFERROR('6. Position (at entry)'!Q103,"")="", "Mandatory: Tab 6",IFERROR('6. Position (at entry)'!Q103,"")),""), IF($A103&lt;&gt;"",IF(IFERROR('6. Position (at entry)'!Q103,"")="", "",IFERROR('6. Position (at entry)'!Q103,"")),""))</f>
        <v/>
      </c>
      <c r="DQ103" s="18" t="str">
        <f>IF(OR($F103="Equity - Publicly Traded", $F103="Equity - Private"), IF($A103&lt;&gt;"",IF(IFERROR('6. Position (at entry)'!R103,"")="", "Mandatory: Tab 6",IFERROR('6. Position (at entry)'!R103,"")),""), IF($A103&lt;&gt;"",IF(IFERROR('6. Position (at entry)'!R103,"")="", "",IFERROR('6. Position (at entry)'!R103,"")),""))</f>
        <v/>
      </c>
      <c r="DR103" s="18" t="str">
        <f>IF(OR($F103="Equity - Publicly Traded", $F103="Equity - Private"), IF($A103&lt;&gt;"",IF(IFERROR('6. Position (at entry)'!S103,"")="", "Mandatory: Tab 6",IFERROR('6. Position (at entry)'!S103,"")),""), IF($A103&lt;&gt;"",IF(IFERROR('6. Position (at entry)'!S103,"")="", "",IFERROR('6. Position (at entry)'!S103,"")),""))</f>
        <v/>
      </c>
      <c r="DS103" s="17" t="str">
        <f>IF(OR($F103="Equity - Publicly Traded", $F103="Equity - Private"), IF($A103&lt;&gt;"",IF(IFERROR('6. Position (at entry)'!T103,"")="", "Mandatory: Tab 6",IFERROR('6. Position (at entry)'!T103,"")),""), IF($A103&lt;&gt;"",IF(IFERROR('6. Position (at entry)'!T103,"")="", "",IFERROR('6. Position (at entry)'!T103,"")),""))</f>
        <v/>
      </c>
      <c r="DT103" s="16" t="str">
        <f>IF(OR($F103="Equity - Publicly Traded", $F103="Equity - Private"), IF($A103&lt;&gt;"",IF(IFERROR('6. Position (at entry)'!U103,"")="", "Mandatory: Tab 6",IFERROR('6. Position (at entry)'!U103,"")),""), IF($A103&lt;&gt;"",IF(IFERROR('6. Position (at entry)'!U103,"")="", "",IFERROR('6. Position (at entry)'!U103,"")),""))</f>
        <v/>
      </c>
      <c r="DU103" s="16" t="str">
        <f>IF(OR($F103="Equity - Publicly Traded", $F103="Equity - Private"), IF($A103&lt;&gt;"",IF(IFERROR('6. Position (at entry)'!V103,"")="", "",IFERROR('6. Position (at entry)'!V103,"")),""), IF($A103&lt;&gt;"",IF(IFERROR('6. Position (at entry)'!V103,"")="", "",IFERROR('6. Position (at entry)'!V103,"")),""))</f>
        <v/>
      </c>
      <c r="DV103" s="239" t="str">
        <f>IF(OR($F103="Equity - Publicly Traded", $F103="Equity - Private"), IF($A103&lt;&gt;"",IF(IFERROR('6. Position (at entry)'!W103,"")="", "",IFERROR('6. Position (at entry)'!W103,"")),""), IF($A103&lt;&gt;"",IF(IFERROR('6. Position (at entry)'!W103,"")="", "",IFERROR('6. Position (at entry)'!W103,"")),""))</f>
        <v/>
      </c>
      <c r="DW103" s="239" t="str">
        <f>IF(OR($F103="Equity - Publicly Traded", $F103="Equity - Private"), IF($A103&lt;&gt;"",IF(IFERROR('6. Position (at entry)'!X103,"")="", "",IFERROR('6. Position (at entry)'!X103,"")),""), IF($A103&lt;&gt;"",IF(IFERROR('6. Position (at entry)'!X103,"")="", "",IFERROR('6. Position (at entry)'!X103,"")),""))</f>
        <v/>
      </c>
      <c r="DX103" s="239" t="str">
        <f>IF(OR($F103="Equity - Publicly Traded", $F103="Equity - Private"), IF($A103&lt;&gt;"",IF(IFERROR('6. Position (at entry)'!Y103,"")="", "",IFERROR('6. Position (at entry)'!Y103,"")),""), IF($A103&lt;&gt;"",IF(IFERROR('6. Position (at entry)'!Y103,"")="", "",IFERROR('6. Position (at entry)'!Y103,"")),""))</f>
        <v/>
      </c>
      <c r="DY103" s="360" t="str">
        <f>IF($A103&lt;&gt;"",IF(IFERROR('6. Position (at entry)'!Z103,"")="", "",IFERROR('6. Position (at entry)'!Z103,"")),"")</f>
        <v/>
      </c>
      <c r="DZ103" s="76" t="str">
        <f>IF($A103&lt;&gt;"",IF(IFERROR('6. Position (at entry)'!AA103,"")="", "",IFERROR('6. Position (at entry)'!AA103,"")),"")</f>
        <v/>
      </c>
      <c r="EA103" s="76" t="str">
        <f>IF($A103&lt;&gt;"",IF(IFERROR('6. Position (at entry)'!AB103,"")="", "",IFERROR('6. Position (at entry)'!AB103,"")),"")</f>
        <v/>
      </c>
      <c r="EB103" s="78" t="str">
        <f>IF($A103&lt;&gt;"",IF(IFERROR('6. Position (at entry)'!AC103,"")="", "",IFERROR('6. Position (at entry)'!AC103,"")),"")</f>
        <v/>
      </c>
      <c r="EC103" s="78" t="str">
        <f>IF($A103&lt;&gt;"",IF(IFERROR('6. Position (at entry)'!AD103,"")="", "",IFERROR('6. Position (at entry)'!AD103,"")),"")</f>
        <v/>
      </c>
      <c r="ED103" s="226" t="str">
        <f>IF($A103&lt;&gt;"",IF(IFERROR('6. Position (at entry)'!AE103,"")="", "",IFERROR('6. Position (at entry)'!AE103,"")),"")</f>
        <v/>
      </c>
      <c r="EE103" s="80" t="str">
        <f>IF($A103&lt;&gt;"",IF(IFERROR('6. Position (at entry)'!AF103,"")="", "",IFERROR('6. Position (at entry)'!AF103,"")),"")</f>
        <v/>
      </c>
      <c r="EF103" s="80" t="str">
        <f>IF($A103&lt;&gt;"",IF(IFERROR('6. Position (at entry)'!AG103,"")="", "",IFERROR('6. Position (at entry)'!AG103,"")),"")</f>
        <v/>
      </c>
      <c r="EG103" s="80" t="str">
        <f>IF($A103&lt;&gt;"",IF(IFERROR('6. Position (at entry)'!AH103,"")="", "",IFERROR('6. Position (at entry)'!AH103,"")),"")</f>
        <v/>
      </c>
      <c r="EH103" s="360" t="str">
        <f>IF($A103&lt;&gt;"",IF(IFERROR('6. Position (at entry)'!AI103,"")="", "",IFERROR('6. Position (at entry)'!AI103,"")),"")</f>
        <v/>
      </c>
    </row>
    <row r="104" spans="1:138" ht="15" customHeight="1" x14ac:dyDescent="0.2">
      <c r="A104" s="16" t="str">
        <f>IF(ISBLANK('6. Position (at entry)'!A104), "", '6. Position (at entry)'!A104)</f>
        <v/>
      </c>
      <c r="B104" s="347" t="str">
        <f>IF($A104&lt;&gt;"",IF(IFERROR('6. Position (at entry)'!B104,"")="", "Mandatory: Tab 6",IFERROR('6. Position (at entry)'!B104,"")),"")</f>
        <v/>
      </c>
      <c r="C104" s="16" t="str">
        <f>IF($A104&lt;&gt;"",IF(IFERROR(VLOOKUP($A104, '4. Company (at entry)'!$1:$1048576,2,FALSE),"")="","Mandatory: Tab 4",IFERROR(VLOOKUP($A104, '4. Company (at entry)'!$1:$1048576,2,FALSE),"")), "")</f>
        <v/>
      </c>
      <c r="D104" s="16" t="str">
        <f>IF($A104&lt;&gt;"",IF(IFERROR('7. Position (current_at exit)'!D104,"")="", "Mandatory: Tab 7",IFERROR('7. Position (current_at exit)'!D104,"")),"")</f>
        <v/>
      </c>
      <c r="E104" s="16" t="str">
        <f>IF($A104&lt;&gt;"",IF(IFERROR('7. Position (current_at exit)'!E104,"")="", "Mandatory: Tab 7",IFERROR('7. Position (current_at exit)'!E104,"")),"")</f>
        <v/>
      </c>
      <c r="F104" s="16" t="str">
        <f>IF($A104&lt;&gt;"",IF(IFERROR('6. Position (at entry)'!D104,"")="", "Mandatory: Tab 6",IFERROR('6. Position (at entry)'!D104,"")),"")</f>
        <v/>
      </c>
      <c r="G104" s="16" t="str">
        <f>IF($A104&lt;&gt;"",IF(IFERROR('6. Position (at entry)'!E104,"")="", "Mandatory: Tab 6",IFERROR('6. Position (at entry)'!E104,"")),"")</f>
        <v/>
      </c>
      <c r="H104" s="16" t="str">
        <f>IF($A104&lt;&gt;"",IF(IFERROR('6. Position (at entry)'!F104,"")="", "Mandatory: Tab 6",IFERROR('6. Position (at entry)'!F104,"")),"")</f>
        <v/>
      </c>
      <c r="I104" s="16" t="str">
        <f>IF($A104&lt;&gt;"",IF(IFERROR('6. Position (at entry)'!G104,"")="", "Mandatory: Tab 6",IFERROR('6. Position (at entry)'!G104,"")),"")</f>
        <v/>
      </c>
      <c r="J104" s="16" t="str">
        <f>IF($A104&lt;&gt;"",IF(IFERROR('6. Position (at entry)'!H104,"")="", "Mandatory: Tab 6",IFERROR('6. Position (at entry)'!H104,"")),"")</f>
        <v/>
      </c>
      <c r="K104" s="159" t="str">
        <f>IF($A104&lt;&gt;"",IF(IFERROR('6. Position (at entry)'!I104,"")="", "Mandatory: Tab 6",IFERROR('6. Position (at entry)'!I104,"")),"")</f>
        <v/>
      </c>
      <c r="L104" s="16" t="str">
        <f>IF($A104&lt;&gt;"",IF(IFERROR('6. Position (at entry)'!J104,"")="", "Mandatory: Tab 6",IFERROR('6. Position (at entry)'!J104,"")),"")</f>
        <v/>
      </c>
      <c r="M104" s="16" t="str">
        <f>IF($A104&lt;&gt;"",IF(IFERROR('6. Position (at entry)'!K104,"")="", "Mandatory: Tab 6",IFERROR('6. Position (at entry)'!K104,"")),"")</f>
        <v/>
      </c>
      <c r="N104" s="16" t="str">
        <f>IF($A104&lt;&gt;"",IF(IFERROR('6. Position (at entry)'!L104,"")="", "",IFERROR('6. Position (at entry)'!L104,"")),"")</f>
        <v/>
      </c>
      <c r="O104" s="360" t="str">
        <f>IF($A104&lt;&gt;"",IF(IFERROR('6. Position (at entry)'!M104,"")="", "",IFERROR('6. Position (at entry)'!M104,"")),"")</f>
        <v/>
      </c>
      <c r="P104" s="16" t="str">
        <f>IF($A104&lt;&gt;"",IF(IFERROR(VLOOKUP($A104,'5. Company (current_at exit)'!$1:$1048576,3,FALSE),"")="","",IFERROR(VLOOKUP($A104,'5. Company (current_at exit)'!$1:$1048576,3,FALSE),"")), "")</f>
        <v/>
      </c>
      <c r="Q104" s="16" t="str">
        <f>IF($A104&lt;&gt;"",IF(IFERROR(VLOOKUP($A104,'5. Company (current_at exit)'!$1:$1048576,4,FALSE),"")="","",IFERROR(VLOOKUP($A104,'5. Company (current_at exit)'!$1:$1048576,4,FALSE),"")), "")</f>
        <v/>
      </c>
      <c r="R104" s="16" t="str">
        <f>IF($A104&lt;&gt;"",IF(IFERROR(VLOOKUP($A104,'5. Company (current_at exit)'!$1:$1048576,5,FALSE),"")="","",IFERROR(VLOOKUP($A104,'5. Company (current_at exit)'!$1:$1048576,5,FALSE),"")), "")</f>
        <v/>
      </c>
      <c r="S104" s="16" t="str">
        <f>IF($A104&lt;&gt;"",IF(IFERROR(VLOOKUP($A104,'5. Company (current_at exit)'!$1:$1048576,6,FALSE),"")="","",IFERROR(VLOOKUP($A104,'5. Company (current_at exit)'!$1:$1048576,6,FALSE),"")), "")</f>
        <v/>
      </c>
      <c r="T104" s="16" t="str">
        <f>IF($A104&lt;&gt;"",IF(IFERROR(VLOOKUP($A104,'5. Company (current_at exit)'!$1:$1048576,7,FALSE),"")="","Mandatory: Tab 5",IFERROR(VLOOKUP($A104,'5. Company (current_at exit)'!$1:$1048576,7,FALSE),"")), "")</f>
        <v/>
      </c>
      <c r="U104" s="72" t="str">
        <f>IF($A104&lt;&gt;"",IF(IFERROR(VLOOKUP($A104,'5. Company (current_at exit)'!$1:$1048576,8,FALSE),"")="","Mandatory: Tab 5",IFERROR(VLOOKUP($A104,'5. Company (current_at exit)'!$1:$1048576,8,FALSE),"")), "")</f>
        <v/>
      </c>
      <c r="V104" s="16" t="str">
        <f>IF($A104&lt;&gt;"",IF(IFERROR(VLOOKUP($A104,'5. Company (current_at exit)'!$1:$1048576,9,FALSE),"")="","",IFERROR(VLOOKUP($A104,'5. Company (current_at exit)'!$1:$1048576,9,FALSE),"")), "")</f>
        <v/>
      </c>
      <c r="W104" s="16" t="str">
        <f>IF($A104&lt;&gt;"",IF(IFERROR(VLOOKUP($A104,'5. Company (current_at exit)'!$1:$1048576,10,FALSE),"")="","Mandatory: Tab 5",IFERROR(VLOOKUP($A104,'5. Company (current_at exit)'!$1:$1048576,10,FALSE),"")), "")</f>
        <v/>
      </c>
      <c r="X104" s="73" t="str">
        <f>IF($A104&lt;&gt;"",IF(IFERROR(VLOOKUP($A104,'5. Company (current_at exit)'!$1:$1048576,11,FALSE),"")="","Mandatory: Tab 5",IFERROR(VLOOKUP($A104,'5. Company (current_at exit)'!$1:$1048576,11,FALSE),"")), "")</f>
        <v/>
      </c>
      <c r="Y104" s="73" t="str">
        <f>IF($A104&lt;&gt;"",IF(IFERROR(VLOOKUP($A104,'5. Company (current_at exit)'!$1:$1048576,12,FALSE),"")="","",IFERROR(VLOOKUP($A104,'5. Company (current_at exit)'!$1:$1048576,12,FALSE),"")), "")</f>
        <v/>
      </c>
      <c r="Z104" s="73" t="str">
        <f>IF($A104&lt;&gt;"",IF(IFERROR(VLOOKUP($A104,'5. Company (current_at exit)'!$1:$1048576,13,FALSE),"")="","",IFERROR(VLOOKUP($A104,'5. Company (current_at exit)'!$1:$1048576,13,FALSE),"")), "")</f>
        <v/>
      </c>
      <c r="AA104" s="16" t="str">
        <f>IF($A104&lt;&gt;"",IF(IFERROR(VLOOKUP($A104,'5. Company (current_at exit)'!$1:$1048576,14,FALSE),"")="","Mandatory: Tab 5",IFERROR(VLOOKUP($A104,'5. Company (current_at exit)'!$1:$1048576,14,FALSE),"")), "")</f>
        <v/>
      </c>
      <c r="AB104" s="16" t="str">
        <f>IF($A104&lt;&gt;"",IF(IFERROR(VLOOKUP($A104,'5. Company (current_at exit)'!$1:$1048576,15,FALSE),"")="","Mandatory: Tab 5",IFERROR(VLOOKUP($A104,'5. Company (current_at exit)'!$1:$1048576,15,FALSE),"")), "")</f>
        <v/>
      </c>
      <c r="AC104" s="76" t="str">
        <f>IF($A104&lt;&gt;"",IF(IFERROR(VLOOKUP($A104,'5. Company (current_at exit)'!$1:$1048576,16,FALSE),"")="","",IFERROR(VLOOKUP($A104,'5. Company (current_at exit)'!$1:$1048576,16,FALSE),"")), "")</f>
        <v/>
      </c>
      <c r="AD104" s="16" t="str">
        <f>IF($A104&lt;&gt;"",IF(IFERROR(VLOOKUP($A104,'5. Company (current_at exit)'!$1:$1048576,17,FALSE),"")="","",IFERROR(VLOOKUP($A104,'5. Company (current_at exit)'!$1:$1048576,17,FALSE),"")), "")</f>
        <v/>
      </c>
      <c r="AE104" s="401" t="str">
        <f>IF($A104&lt;&gt;"",IF(IFERROR(VLOOKUP($A104,'5. Company (current_at exit)'!$1:$1048576,18,FALSE),"")="","",IFERROR(VLOOKUP($A104,'5. Company (current_at exit)'!$1:$1048576,18,FALSE),"")), "")</f>
        <v/>
      </c>
      <c r="AF104" s="16" t="str">
        <f>IF($A104&lt;&gt;"",IF(IFERROR(VLOOKUP($A104,'5. Company (current_at exit)'!$1:$1048576,19,FALSE),"")="","Mandatory: Tab 5",IFERROR(VLOOKUP($A104,'5. Company (current_at exit)'!$1:$1048576,19,FALSE),"")), "")</f>
        <v/>
      </c>
      <c r="AG104" s="159" t="str">
        <f>IF($AF104="Yes",IF($A104&lt;&gt;"",IF(IFERROR(VLOOKUP($A104,'5. Company (current_at exit)'!$1:$1048576,20,FALSE),"")="","Mandatory: Tab 5",IFERROR(VLOOKUP($A104,'5. Company (current_at exit)'!$1:$1048576,20,FALSE),"")), ""),IF($A104&lt;&gt;"",IF(IFERROR(VLOOKUP($A104,'5. Company (current_at exit)'!$1:$1048576,20,FALSE),"")="","",IFERROR(VLOOKUP($A104,'5. Company (current_at exit)'!$1:$1048576,20,FALSE),"")), ""))</f>
        <v/>
      </c>
      <c r="AH104" s="159" t="str">
        <f>IF($AF104="Yes",IF($A104&lt;&gt;"",IF(IFERROR(VLOOKUP($A104,'5. Company (current_at exit)'!$1:$1048576,21,FALSE),"")="","Mandatory: Tab 5",IFERROR(VLOOKUP($A104,'5. Company (current_at exit)'!$1:$1048576,21,FALSE),"")), ""),IF($A104&lt;&gt;"",IF(IFERROR(VLOOKUP($A104,'5. Company (current_at exit)'!$1:$1048576,21,FALSE),"")="","",IFERROR(VLOOKUP($A104,'5. Company (current_at exit)'!$1:$1048576,21,FALSE),"")), ""))</f>
        <v/>
      </c>
      <c r="AI104" s="69" t="str">
        <f>IF($AF104="Yes",IF($A104&lt;&gt;"",IF(IFERROR(VLOOKUP($A104,'5. Company (current_at exit)'!$1:$1048576,22,FALSE),"")="","Mandatory: Tab 5",IFERROR(VLOOKUP($A104,'5. Company (current_at exit)'!$1:$1048576,22,FALSE),"")), ""),IF($A104&lt;&gt;"",IF(IFERROR(VLOOKUP($A104,'5. Company (current_at exit)'!$1:$1048576,22,FALSE),"")="","",IFERROR(VLOOKUP($A104,'5. Company (current_at exit)'!$1:$1048576,22,FALSE),"")), ""))</f>
        <v/>
      </c>
      <c r="AJ104" s="69" t="str">
        <f>IF($AF104="Yes",IF($A104&lt;&gt;"",IF(IFERROR(VLOOKUP($A104,'5. Company (current_at exit)'!$1:$1048576,23,FALSE),"")="","Mandatory: Tab 5",IFERROR(VLOOKUP($A104,'5. Company (current_at exit)'!$1:$1048576,23,FALSE),"")), ""),IF($A104&lt;&gt;"",IF(IFERROR(VLOOKUP($A104,'5. Company (current_at exit)'!$1:$1048576,23,FALSE),"")="","",IFERROR(VLOOKUP($A104,'5. Company (current_at exit)'!$1:$1048576,23,FALSE),"")), ""))</f>
        <v/>
      </c>
      <c r="AK104" s="159" t="str">
        <f>IF($AF104="Yes",IF($A104&lt;&gt;"",IF(IFERROR(VLOOKUP($A104,'5. Company (current_at exit)'!$1:$1048576,24,FALSE),"")="","",IFERROR(VLOOKUP($A104,'5. Company (current_at exit)'!$1:$1048576,24,FALSE),"")), ""),IF($A104&lt;&gt;"",IF(IFERROR(VLOOKUP($A104,'5. Company (current_at exit)'!$1:$1048576,24,FALSE),"")="","",IFERROR(VLOOKUP($A104,'5. Company (current_at exit)'!$1:$1048576,24,FALSE),"")), ""))</f>
        <v/>
      </c>
      <c r="AL104" s="403" t="str">
        <f>IF($A104&lt;&gt;"",IF(IFERROR(VLOOKUP($A104,'5. Company (current_at exit)'!$1:$1048576,25,FALSE),"")="","",IFERROR(VLOOKUP($A104,'5. Company (current_at exit)'!$1:$1048576,25,FALSE),"")), "")</f>
        <v/>
      </c>
      <c r="AM104" s="17" t="str">
        <f>IF($A104&lt;&gt;"",IF(IFERROR(VLOOKUP($A104,'5. Company (current_at exit)'!$1:$1048576,26,FALSE),"")="","Mandatory: Tab 5",IFERROR(VLOOKUP($A104,'5. Company (current_at exit)'!$1:$1048576,26,FALSE),"")), "")</f>
        <v/>
      </c>
      <c r="AN104" s="17" t="str">
        <f>IF($A104&lt;&gt;"",IF(IFERROR(VLOOKUP($A104,'5. Company (current_at exit)'!$1:$1048576,27,FALSE),"")="","Mandatory: Tab 5",IFERROR(VLOOKUP($A104,'5. Company (current_at exit)'!$1:$1048576,27,FALSE),"")), "")</f>
        <v/>
      </c>
      <c r="AO104" s="17" t="str">
        <f>IF($A104&lt;&gt;"",IF(IFERROR(VLOOKUP($A104,'5. Company (current_at exit)'!$1:$1048576,28,FALSE),"")="","Mandatory: Tab 5",IFERROR(VLOOKUP($A104,'5. Company (current_at exit)'!$1:$1048576,28,FALSE),"")), "")</f>
        <v/>
      </c>
      <c r="AP104" s="17" t="str">
        <f>IF($A104&lt;&gt;"",IF(IFERROR(VLOOKUP($A104,'5. Company (current_at exit)'!$1:$1048576,29,FALSE),"")="","Mandatory: Tab 5",IFERROR(VLOOKUP($A104,'5. Company (current_at exit)'!$1:$1048576,29,FALSE),"")), "")</f>
        <v/>
      </c>
      <c r="AQ104" s="17" t="str">
        <f>IF($A104&lt;&gt;"",IF(IFERROR(VLOOKUP($A104,'5. Company (current_at exit)'!$1:$1048576,30,FALSE),"")="","Mandatory: Tab 5",IFERROR(VLOOKUP($A104,'5. Company (current_at exit)'!$1:$1048576,30,FALSE),"")), "")</f>
        <v/>
      </c>
      <c r="AR104" s="17" t="str">
        <f>IF($A104&lt;&gt;"",IF(IFERROR(VLOOKUP($A104,'5. Company (current_at exit)'!$1:$1048576,31,FALSE),"")="","Mandatory: Tab 5",IFERROR(VLOOKUP($A104,'5. Company (current_at exit)'!$1:$1048576,31,FALSE),"")), "")</f>
        <v/>
      </c>
      <c r="AS104" s="17" t="str">
        <f>IF($A104&lt;&gt;"",IF(IFERROR(VLOOKUP($A104,'5. Company (current_at exit)'!$1:$1048576,32,FALSE),"")="","Mandatory: Tab 5",IFERROR(VLOOKUP($A104,'5. Company (current_at exit)'!$1:$1048576,32,FALSE),"")), "")</f>
        <v/>
      </c>
      <c r="AT104" s="17" t="str">
        <f>IF($A104&lt;&gt;"",IF(IFERROR(VLOOKUP($A104,'5. Company (current_at exit)'!$1:$1048576,33,FALSE),"")="","Mandatory: Tab 5",IFERROR(VLOOKUP($A104,'5. Company (current_at exit)'!$1:$1048576,33,FALSE),"")), "")</f>
        <v/>
      </c>
      <c r="AU104" s="17" t="str">
        <f>IF($A104&lt;&gt;"",IF(IFERROR(VLOOKUP($A104,'5. Company (current_at exit)'!$1:$1048576,34,FALSE),"")="","",IFERROR(VLOOKUP($A104,'5. Company (current_at exit)'!$1:$1048576,34,FALSE),"")), "")</f>
        <v/>
      </c>
      <c r="AV104" s="241" t="str">
        <f>IF($A104&lt;&gt;"",IF(IFERROR(VLOOKUP($A104,'5. Company (current_at exit)'!$1:$1048576,35,FALSE),"")="","",IFERROR(VLOOKUP($A104,'5. Company (current_at exit)'!$1:$1048576,35,FALSE),"")), "")</f>
        <v/>
      </c>
      <c r="AW104" s="17" t="str">
        <f>IF($D104="Fully Exited",IF($A104&lt;&gt;"",IF(IFERROR(VLOOKUP($A104,'5. Company (current_at exit)'!$1:$1048576,36,FALSE),"")="","",IFERROR(VLOOKUP($A104,'5. Company (current_at exit)'!$1:$1048576,36,FALSE),"")), ""),IF($A104&lt;&gt;"",IF(IFERROR(VLOOKUP($A104,'5. Company (current_at exit)'!$1:$1048576,36,FALSE),"")="","",IFERROR(VLOOKUP($A104,'5. Company (current_at exit)'!$1:$1048576,36,FALSE),"")), ""))</f>
        <v/>
      </c>
      <c r="AX104" s="239" t="str">
        <f>IF($A104&lt;&gt;"",IF(IFERROR(VLOOKUP($A104,'5. Company (current_at exit)'!$1:$1048576,37,FALSE),"")="","",IFERROR(VLOOKUP($A104,'5. Company (current_at exit)'!$1:$1048576,37,FALSE),"")), "")</f>
        <v/>
      </c>
      <c r="AY104" s="204" t="str">
        <f>IF($A104&lt;&gt;"",IF(IFERROR(VLOOKUP($A104,'5. Company (current_at exit)'!$1:$1048576,38,FALSE),"")="","",IFERROR(VLOOKUP($A104,'5. Company (current_at exit)'!$1:$1048576,38,FALSE),"")), "")</f>
        <v/>
      </c>
      <c r="AZ104" s="244" t="str">
        <f>IF($A104&lt;&gt;"",IF(IFERROR(VLOOKUP($A104,'5. Company (current_at exit)'!$1:$1048576,39,FALSE),"")="","",IFERROR(VLOOKUP($A104,'5. Company (current_at exit)'!$1:$1048576,39,FALSE),"")), "")</f>
        <v/>
      </c>
      <c r="BA104" s="244" t="str">
        <f>IF($A104&lt;&gt;"",IF(IFERROR(VLOOKUP($A104,'5. Company (current_at exit)'!$1:$1048576,40,FALSE),"")="","",IFERROR(VLOOKUP($A104,'5. Company (current_at exit)'!$1:$1048576,40,FALSE),"")), "")</f>
        <v/>
      </c>
      <c r="BB104" s="244" t="str">
        <f>IF($A104&lt;&gt;"",IF(IFERROR(VLOOKUP($A104,'5. Company (current_at exit)'!$1:$1048576,41,FALSE),"")="","",IFERROR(VLOOKUP($A104,'5. Company (current_at exit)'!$1:$1048576,41,FALSE),"")), "")</f>
        <v/>
      </c>
      <c r="BC104" s="76" t="str">
        <f>IF($A104&lt;&gt;"",IF(IFERROR(VLOOKUP($A104,'5. Company (current_at exit)'!$1:$1048576,42,FALSE),"")="","",IFERROR(VLOOKUP($A104,'5. Company (current_at exit)'!$1:$1048576,42,FALSE),"")), "")</f>
        <v/>
      </c>
      <c r="BD104" s="76" t="str">
        <f>IF($A104&lt;&gt;"",IF(IFERROR(VLOOKUP($A104,'5. Company (current_at exit)'!$1:$1048576,43,FALSE),"")="","",IFERROR(VLOOKUP($A104,'5. Company (current_at exit)'!$1:$1048576,43,FALSE),"")), "")</f>
        <v/>
      </c>
      <c r="BE104" s="239" t="str">
        <f>IF($A104&lt;&gt;"",IF(IFERROR(VLOOKUP($A104,'5. Company (current_at exit)'!$1:$1048576,44,FALSE),"")="","",IFERROR(VLOOKUP($A104,'5. Company (current_at exit)'!$1:$1048576,44,FALSE),"")), "")</f>
        <v/>
      </c>
      <c r="BF104" s="239" t="str">
        <f>IF($A104&lt;&gt;"",IF(IFERROR(VLOOKUP($A104,'5. Company (current_at exit)'!$1:$1048576,45,FALSE),"")="","",IFERROR(VLOOKUP($A104,'5. Company (current_at exit)'!$1:$1048576,45,FALSE),"")), "")</f>
        <v/>
      </c>
      <c r="BG104" s="239" t="str">
        <f>IF($A104&lt;&gt;"",IF(IFERROR(VLOOKUP($A104,'5. Company (current_at exit)'!$1:$1048576,46,FALSE),"")="","",IFERROR(VLOOKUP($A104,'5. Company (current_at exit)'!$1:$1048576,46,FALSE),"")), "")</f>
        <v/>
      </c>
      <c r="BH104" s="239" t="str">
        <f>IF($A104&lt;&gt;"",IF(IFERROR(VLOOKUP($A104,'5. Company (current_at exit)'!$1:$1048576,47,FALSE),"")="","",IFERROR(VLOOKUP($A104,'5. Company (current_at exit)'!$1:$1048576,47,FALSE),"")), "")</f>
        <v/>
      </c>
      <c r="BI104" s="239" t="str">
        <f>IF($A104&lt;&gt;"",IF(IFERROR(VLOOKUP($A104,'5. Company (current_at exit)'!$1:$1048576,48,FALSE),"")="","",IFERROR(VLOOKUP($A104,'5. Company (current_at exit)'!$1:$1048576,48,FALSE),"")), "")</f>
        <v/>
      </c>
      <c r="BJ104" s="360" t="str">
        <f>IF($A104&lt;&gt;"",IF(IFERROR(VLOOKUP($A104,'5. Company (current_at exit)'!$1:$1048576,49,FALSE),"")="","",IFERROR(VLOOKUP($A104,'5. Company (current_at exit)'!$1:$1048576,49,FALSE),"")), "")</f>
        <v/>
      </c>
      <c r="BK104" s="76" t="str">
        <f>IF($A104&lt;&gt;"",IF(IFERROR(VLOOKUP($A104,'5. Company (current_at exit)'!$1:$1048576,50,FALSE),"")="","Mandatory: Tab 5",IFERROR(VLOOKUP($A104,'5. Company (current_at exit)'!$1:$1048576,50,FALSE),"")), "")</f>
        <v/>
      </c>
      <c r="BL104" s="483" t="str">
        <f>IF($A104&lt;&gt;"",IF(IFERROR(VLOOKUP($A104,'5. Company (current_at exit)'!$1:$1048576,51,FALSE),"")="","Mandatory: Tab 5",IFERROR(VLOOKUP($A104,'5. Company (current_at exit)'!$1:$1048576,51,FALSE),"")), "")</f>
        <v/>
      </c>
      <c r="BM104" s="483" t="str">
        <f>IF($A104&lt;&gt;"",IF(IFERROR(VLOOKUP($A104,'5. Company (current_at exit)'!$1:$1048576,52,FALSE),"")="","Mandatory: Tab 5",IFERROR(VLOOKUP($A104,'5. Company (current_at exit)'!$1:$1048576,52,FALSE),"")), "")</f>
        <v/>
      </c>
      <c r="BN104" s="483" t="str">
        <f>IF($A104&lt;&gt;"",IF(IFERROR(VLOOKUP($A104,'5. Company (current_at exit)'!$1:$1048576,53,FALSE),"")="","Mandatory: Tab 5",IFERROR(VLOOKUP($A104,'5. Company (current_at exit)'!$1:$1048576,53,FALSE),"")), "")</f>
        <v/>
      </c>
      <c r="BO104" s="360" t="str">
        <f>IF($A104&lt;&gt;"",IF(IFERROR(VLOOKUP($A104,'5. Company (current_at exit)'!$1:$1048576,54,FALSE),"")="","",IFERROR(VLOOKUP($A104,'5. Company (current_at exit)'!$1:$1048576,54,FALSE),"")), "")</f>
        <v/>
      </c>
      <c r="BP104" s="17" t="str">
        <f>IF($A104&lt;&gt;"",IF(IFERROR(VLOOKUP($A104, '4. Company (at entry)'!$1:$1048576,3,FALSE),"")="","Mandatory: Tab 4",IFERROR(VLOOKUP($A104, '4. Company (at entry)'!$1:$1048576,3,FALSE),"")), "")</f>
        <v/>
      </c>
      <c r="BQ104" s="17" t="str">
        <f>IF($A104&lt;&gt;"",IF(IFERROR(VLOOKUP($A104, '4. Company (at entry)'!$1:$1048576,4,FALSE),"")="","Mandatory: Tab 4",IFERROR(VLOOKUP($A104, '4. Company (at entry)'!$1:$1048576,4,FALSE),"")), "")</f>
        <v/>
      </c>
      <c r="BR104" s="17" t="str">
        <f>IF($A104&lt;&gt;"",IF(IFERROR(VLOOKUP($A104, '4. Company (at entry)'!$1:$1048576,5,FALSE),"")="","Mandatory: Tab 4",IFERROR(VLOOKUP($A104, '4. Company (at entry)'!$1:$1048576,5,FALSE),"")), "")</f>
        <v/>
      </c>
      <c r="BS104" s="17" t="str">
        <f>IF($A104&lt;&gt;"",IF(IFERROR(VLOOKUP($A104, '4. Company (at entry)'!$1:$1048576,6,FALSE),"")="","Mandatory: Tab 4",IFERROR(VLOOKUP($A104, '4. Company (at entry)'!$1:$1048576,6,FALSE),"")), "")</f>
        <v/>
      </c>
      <c r="BT104" s="17" t="str">
        <f>IF($A104&lt;&gt;"",IF(IFERROR(VLOOKUP($A104, '4. Company (at entry)'!$1:$1048576,7,FALSE),"")="","Mandatory: Tab 4",IFERROR(VLOOKUP($A104, '4. Company (at entry)'!$1:$1048576,7,FALSE),"")), "")</f>
        <v/>
      </c>
      <c r="BU104" s="17" t="str">
        <f>IF($A104&lt;&gt;"",IF(IFERROR(VLOOKUP($A104, '4. Company (at entry)'!$1:$1048576,8,FALSE),"")="","Mandatory: Tab 4",IFERROR(VLOOKUP($A104, '4. Company (at entry)'!$1:$1048576,8,FALSE),"")), "")</f>
        <v/>
      </c>
      <c r="BV104" s="17" t="str">
        <f>IF($A104&lt;&gt;"",IF(IFERROR(VLOOKUP($A104, '4. Company (at entry)'!$1:$1048576,9,FALSE),"")="","Mandatory: Tab 4",IFERROR(VLOOKUP($A104, '4. Company (at entry)'!$1:$1048576,9,FALSE),"")), "")</f>
        <v/>
      </c>
      <c r="BW104" s="17" t="str">
        <f>IF($A104&lt;&gt;"",IF(IFERROR(VLOOKUP($A104, '4. Company (at entry)'!$1:$1048576,10,FALSE),"")="","",IFERROR(VLOOKUP($A104, '4. Company (at entry)'!$1:$1048576,10,FALSE),"")), "")</f>
        <v/>
      </c>
      <c r="BX104" s="208" t="str">
        <f>IF($A104&lt;&gt;"",IF(IFERROR(VLOOKUP($A104, '4. Company (at entry)'!$1:$1048576,11,FALSE),"")="","",IFERROR(VLOOKUP($A104, '4. Company (at entry)'!$1:$1048576,11,FALSE),"")), "")</f>
        <v/>
      </c>
      <c r="BY104" s="17" t="str">
        <f>IF($A104&lt;&gt;"",IF(IFERROR(VLOOKUP($A104, '4. Company (at entry)'!$1:$1048576,12,FALSE),"")="","",IFERROR(VLOOKUP($A104, '4. Company (at entry)'!$1:$1048576,12,FALSE),"")), "")</f>
        <v/>
      </c>
      <c r="BZ104" s="360" t="str">
        <f>IF($A104&lt;&gt;"",IF(IFERROR(VLOOKUP($A104, '4. Company (at entry)'!$1:$1048576,13,FALSE),"")="","",IFERROR(VLOOKUP($A104, '4. Company (at entry)'!$1:$1048576,13,FALSE),"")), "")</f>
        <v/>
      </c>
      <c r="CA104" s="17" t="str">
        <f>IF($A104&lt;&gt;"",IF(IFERROR('7. Position (current_at exit)'!F104,"")="", "Mandatory: Tab 7",IFERROR('7. Position (current_at exit)'!F104,"")),"")</f>
        <v/>
      </c>
      <c r="CB104" s="17" t="str">
        <f>IF($D104&lt;&gt;"Pending, Subsequently Closed",IF($A104&lt;&gt;"",IF(IFERROR('7. Position (current_at exit)'!G104,"")="", "Mandatory: Tab 7",IFERROR('7. Position (current_at exit)'!G104,"")),""), IF($A104&lt;&gt;"",IF(IFERROR('7. Position (current_at exit)'!G104,"")="", "",IFERROR('7. Position (current_at exit)'!G104,"")),""))</f>
        <v/>
      </c>
      <c r="CC104" s="17" t="str">
        <f>IF($D104&lt;&gt;"Pending, Subsequently Closed",IF($A104&lt;&gt;"",IF(IFERROR('7. Position (current_at exit)'!H104,"")="", "Mandatory: Tab 7",IFERROR('7. Position (current_at exit)'!H104,"")),""), IF($A104&lt;&gt;"",IF(IFERROR('7. Position (current_at exit)'!H104,"")="", "",IFERROR('7. Position (current_at exit)'!H104,"")),""))</f>
        <v/>
      </c>
      <c r="CD104" s="17" t="str">
        <f>IF($D104&lt;&gt;"Pending, Subsequently Closed",IF($A104&lt;&gt;"",IF(IFERROR('7. Position (current_at exit)'!I104,"")="", "Mandatory: Tab 7",IFERROR('7. Position (current_at exit)'!I104,"")),""), IF($A104&lt;&gt;"",IF(IFERROR('7. Position (current_at exit)'!I104,"")="", "",IFERROR('7. Position (current_at exit)'!I104,"")),""))</f>
        <v/>
      </c>
      <c r="CE104" s="17" t="str">
        <f>IF($D104&lt;&gt;"Pending, Subsequently Closed",IF($A104&lt;&gt;"",IF(IFERROR('7. Position (current_at exit)'!J104,"")="", "Mandatory: Tab 7",IFERROR('7. Position (current_at exit)'!J104,"")),""), IF($A104&lt;&gt;"",IF(IFERROR('7. Position (current_at exit)'!J104,"")="", "",IFERROR('7. Position (current_at exit)'!J104,"")),""))</f>
        <v/>
      </c>
      <c r="CF104" s="208" t="str">
        <f>IF($D104&lt;&gt;"Pending, Subsequently Closed",IF($A104&lt;&gt;"",IF(IFERROR('7. Position (current_at exit)'!K104,"")="", "Mandatory: Tab 7",IFERROR('7. Position (current_at exit)'!K104,"")),""), IF($A104&lt;&gt;"",IF(IFERROR('7. Position (current_at exit)'!K104,"")="", "",IFERROR('7. Position (current_at exit)'!K104,"")),""))</f>
        <v/>
      </c>
      <c r="CG104" s="186" t="str">
        <f>IF($D104&lt;&gt;"Pending, Subsequently Closed",IF($A104&lt;&gt;"",IF(IFERROR('7. Position (current_at exit)'!L104,"")="", "Mandatory: Tab 7",IFERROR('7. Position (current_at exit)'!L104,"")),""), IF($A104&lt;&gt;"",IF(IFERROR('7. Position (current_at exit)'!L104,"")="", "",IFERROR('7. Position (current_at exit)'!L104,"")),""))</f>
        <v/>
      </c>
      <c r="CH104" s="186" t="str">
        <f>IF($D104&lt;&gt;"Pending, Subsequently Closed",IF($A104&lt;&gt;"",IF(IFERROR('7. Position (current_at exit)'!M104,"")="", "Mandatory: Tab 7",IFERROR('7. Position (current_at exit)'!M104,"")),""), IF($A104&lt;&gt;"",IF(IFERROR('7. Position (current_at exit)'!M104,"")="", "",IFERROR('7. Position (current_at exit)'!M104,"")),""))</f>
        <v/>
      </c>
      <c r="CI104" s="186" t="str">
        <f>IF($D104&lt;&gt;"Pending, Subsequently Closed",IF($A104&lt;&gt;"",IF(IFERROR('7. Position (current_at exit)'!N104,"")="", "Mandatory: Tab 7",IFERROR('7. Position (current_at exit)'!N104,"")),""), IF($A104&lt;&gt;"",IF(IFERROR('7. Position (current_at exit)'!N104,"")="", "",IFERROR('7. Position (current_at exit)'!N104,"")),""))</f>
        <v/>
      </c>
      <c r="CJ104" s="408" t="str">
        <f>IF($D104&lt;&gt;"Pending, Subsequently Closed",IF($A104&lt;&gt;"",IF(IFERROR('7. Position (current_at exit)'!O104,"")="", "Mandatory: Tab 7",IFERROR('7. Position (current_at exit)'!O104,"")),""), IF($A104&lt;&gt;"",IF(IFERROR('7. Position (current_at exit)'!O104,"")="", "",IFERROR('7. Position (current_at exit)'!O104,"")),""))</f>
        <v/>
      </c>
      <c r="CK104" s="408" t="str">
        <f>IF($D104&lt;&gt;"Pending, Subsequently Closed",IF($A104&lt;&gt;"",IF(IFERROR('7. Position (current_at exit)'!P104,"")="", "Mandatory: Tab 7",IFERROR('7. Position (current_at exit)'!P104,"")),""), IF($A104&lt;&gt;"",IF(IFERROR('7. Position (current_at exit)'!P104,"")="", "",IFERROR('7. Position (current_at exit)'!P104,"")),""))</f>
        <v/>
      </c>
      <c r="CL104" s="360" t="str">
        <f>IF($A104&lt;&gt;"",IF(IFERROR('7. Position (current_at exit)'!Q104,"")="", "",IFERROR('7. Position (current_at exit)'!Q104,"")),"")</f>
        <v/>
      </c>
      <c r="CM104" s="18" t="str">
        <f>IF($F104&lt;&gt;"Debt",IF($A104&lt;&gt;"",IF(IFERROR('7. Position (current_at exit)'!R104,"")="", "Mandatory: Tab 7",IFERROR('7. Position (current_at exit)'!R104,"")),""), IF($A104&lt;&gt;"",IF(IFERROR('7. Position (current_at exit)'!R104,"")="", "",IFERROR('7. Position (current_at exit)'!R104,"")),""))</f>
        <v/>
      </c>
      <c r="CN104" s="18" t="str">
        <f>IF($F104&lt;&gt;"Debt",IF($A104&lt;&gt;"",IF(IFERROR('7. Position (current_at exit)'!S104,"")="", "Mandatory: Tab 7",IFERROR('7. Position (current_at exit)'!S104,"")),""), IF($A104&lt;&gt;"",IF(IFERROR('7. Position (current_at exit)'!S104,"")="", "",IFERROR('7. Position (current_at exit)'!S104,"")),""))</f>
        <v/>
      </c>
      <c r="CO104" s="17" t="str">
        <f>IF($F104&lt;&gt;"Debt",IF($A104&lt;&gt;"",IF(IFERROR('7. Position (current_at exit)'!T104,"")="", "Mandatory: Tab 7",IFERROR('7. Position (current_at exit)'!T104,"")),""), IF($A104&lt;&gt;"",IF(IFERROR('7. Position (current_at exit)'!T104,"")="", "",IFERROR('7. Position (current_at exit)'!T104,"")),""))</f>
        <v/>
      </c>
      <c r="CP104" s="17" t="str">
        <f>IF($A104&lt;&gt;"",IF(IFERROR('7. Position (current_at exit)'!U104,"")="", "Mandatory: Tab 7",IFERROR('7. Position (current_at exit)'!U104,"")),"")</f>
        <v/>
      </c>
      <c r="CQ104" s="17" t="str">
        <f>IF($F104&lt;&gt;"Debt",IF($A104&lt;&gt;"",IF(IFERROR('7. Position (current_at exit)'!V104,"")="", "Mandatory: Tab 7",IFERROR('7. Position (current_at exit)'!V104,"")),""), IF($A104&lt;&gt;"",IF(IFERROR('7. Position (current_at exit)'!V104,"")="", "",IFERROR('7. Position (current_at exit)'!V104,"")),""))</f>
        <v/>
      </c>
      <c r="CR104" s="16" t="str">
        <f>IF($F104&lt;&gt;"Debt",IF($A104&lt;&gt;"",IF(IFERROR('7. Position (current_at exit)'!W104,"")="", "",IFERROR('7. Position (current_at exit)'!W104,"")),""), IF($A104&lt;&gt;"",IF(IFERROR('7. Position (current_at exit)'!W104,"")="", "",IFERROR('7. Position (current_at exit)'!W104,"")),""))</f>
        <v/>
      </c>
      <c r="CS104" s="80" t="str">
        <f>IF($A104&lt;&gt;"",IF(IFERROR('7. Position (current_at exit)'!X104,"")="", "",IFERROR('7. Position (current_at exit)'!X104,"")),"")</f>
        <v/>
      </c>
      <c r="CT104" s="360" t="str">
        <f>IF($A104&lt;&gt;"",IF(IFERROR('7. Position (current_at exit)'!Y104,"")="", "",IFERROR('7. Position (current_at exit)'!Y104,"")),"")</f>
        <v/>
      </c>
      <c r="CU104" s="159" t="str">
        <f>IF(OR($D104="Fully Exited, No Escrow", $D104="Fully Exited, Escrow Pending", $D104="Fully Exited, Subsequently Closed"), IF($A104&lt;&gt;"",IF(IFERROR('7. Position (current_at exit)'!Z104,"")="", "Mandatory: Tab 7",IFERROR('7. Position (current_at exit)'!Z104,"")),""), IF($A104&lt;&gt;"",IF(IFERROR('7. Position (current_at exit)'!Z104,"")="", "",IFERROR('7. Position (current_at exit)'!Z104,"")),""))</f>
        <v/>
      </c>
      <c r="CV104" s="159" t="str">
        <f>IF(OR($D104="Fully Exited, No Escrow", $D104="Fully Exited, Escrow Pending", $D104="Fully Exited, Subsequently Closed"), IF($A104&lt;&gt;"",IF(IFERROR('7. Position (current_at exit)'!AA104,"")="", "Mandatory: Tab 7",IFERROR('7. Position (current_at exit)'!AA104,"")),""), IF($A104&lt;&gt;"",IF(IFERROR('7. Position (current_at exit)'!AA104,"")="", "",IFERROR('7. Position (current_at exit)'!AA104,"")),""))</f>
        <v/>
      </c>
      <c r="CW104" s="16" t="str">
        <f>IF($D104="Fully Exited",IF($A104&lt;&gt;"",IF(IFERROR('7. Position (current_at exit)'!AB104,"")="", "",IFERROR('7. Position (current_at exit)'!AB104,"")),""), IF($A104&lt;&gt;"",IF(IFERROR('7. Position (current_at exit)'!AB104,"")="", "",IFERROR('7. Position (current_at exit)'!AB104,"")),""))</f>
        <v/>
      </c>
      <c r="CX104" s="360" t="str">
        <f>IF($A104&lt;&gt;"",IF(IFERROR('7. Position (current_at exit)'!AC104,"")="", "",IFERROR('7. Position (current_at exit)'!AC104,"")),"")</f>
        <v/>
      </c>
      <c r="CY104" s="16" t="str">
        <f>IF($D104&lt;&gt;"Pending, Subsequently Closed",IF($A104&lt;&gt;"",IF(IFERROR('7. Position (current_at exit)'!AD104,"")="", "Mandatory: Tab 7",IFERROR('7. Position (current_at exit)'!AD104,"")),""), IF($A104&lt;&gt;"",IF(IFERROR('7. Position (current_at exit)'!AD104,"")="", "",IFERROR('7. Position (current_at exit)'!AD104,"")),""))</f>
        <v/>
      </c>
      <c r="CZ104" s="187" t="str">
        <f>IF($A104&lt;&gt;"",IF(IFERROR('7. Position (current_at exit)'!AE104,"")="", "",IFERROR('7. Position (current_at exit)'!AE104,"")),"")</f>
        <v/>
      </c>
      <c r="DA104" s="76" t="str">
        <f>IF($A104&lt;&gt;"",IF(IFERROR('7. Position (current_at exit)'!AF104,"")="", "",IFERROR('7. Position (current_at exit)'!AF104,"")),"")</f>
        <v/>
      </c>
      <c r="DB104" s="239" t="str">
        <f>IF($A104&lt;&gt;"",IF(IFERROR('7. Position (current_at exit)'!AG104,"")="", "",IFERROR('7. Position (current_at exit)'!AG104,"")),"")</f>
        <v/>
      </c>
      <c r="DC104" s="165" t="str">
        <f>IF($A104&lt;&gt;"",IF(IFERROR('7. Position (current_at exit)'!AH104,"")="", "",IFERROR('7. Position (current_at exit)'!AH104,"")),"")</f>
        <v/>
      </c>
      <c r="DD104" s="165" t="str">
        <f>IF($A104&lt;&gt;"",IF(IFERROR('7. Position (current_at exit)'!AI104,"")="", "",IFERROR('7. Position (current_at exit)'!AI104,"")),"")</f>
        <v/>
      </c>
      <c r="DE104" s="360" t="str">
        <f>IF($A104&lt;&gt;"",IF(IFERROR('7. Position (current_at exit)'!AJ104,"")="", "",IFERROR('7. Position (current_at exit)'!AJ104,"")),"")</f>
        <v/>
      </c>
      <c r="DF104" s="16" t="str">
        <f>IF($A104&lt;&gt;"",IF(IFERROR('7. Position (current_at exit)'!AK104,"")="", "",IFERROR('7. Position (current_at exit)'!AK104,"")),"")</f>
        <v/>
      </c>
      <c r="DG104" s="187" t="str">
        <f>IF($A104&lt;&gt;"",IF(IFERROR('7. Position (current_at exit)'!AL104,"")="", "",IFERROR('7. Position (current_at exit)'!AL104,"")),"")</f>
        <v/>
      </c>
      <c r="DH104" s="76" t="str">
        <f>IF($A104&lt;&gt;"",IF(IFERROR('7. Position (current_at exit)'!AM104,"")="", "",IFERROR('7. Position (current_at exit)'!AM104,"")),"")</f>
        <v/>
      </c>
      <c r="DI104" s="239" t="str">
        <f>IF($A104&lt;&gt;"",IF(IFERROR('7. Position (current_at exit)'!AN104,"")="", "",IFERROR('7. Position (current_at exit)'!AN104,"")),"")</f>
        <v/>
      </c>
      <c r="DJ104" s="165" t="str">
        <f>IF($A104&lt;&gt;"",IF(IFERROR('7. Position (current_at exit)'!AO104,"")="", "",IFERROR('7. Position (current_at exit)'!AO104,"")),"")</f>
        <v/>
      </c>
      <c r="DK104" s="165" t="str">
        <f>IF($A104&lt;&gt;"",IF(IFERROR('7. Position (current_at exit)'!AP104,"")="", "",IFERROR('7. Position (current_at exit)'!AP104,"")),"")</f>
        <v/>
      </c>
      <c r="DL104" s="360" t="str">
        <f>IF($A104&lt;&gt;"",IF(IFERROR('7. Position (current_at exit)'!AQ104,"")="", "",IFERROR('7. Position (current_at exit)'!AQ104,"")),"")</f>
        <v/>
      </c>
      <c r="DM104" s="17" t="str">
        <f>IF(OR($F104="Equity - Publicly Traded", $F104="Equity - Private"), IF($A104&lt;&gt;"",IF(IFERROR('6. Position (at entry)'!N104,"")="", "Mandatory: Tab 6",IFERROR('6. Position (at entry)'!N104,"")),""), IF($A104&lt;&gt;"",IF(IFERROR('6. Position (at entry)'!N104,"")="", "",IFERROR('6. Position (at entry)'!N104,"")),""))</f>
        <v/>
      </c>
      <c r="DN104" s="17" t="str">
        <f>IF(OR($F104="Equity - Publicly Traded", $F104="Equity - Private"), IF($A104&lt;&gt;"",IF(IFERROR('6. Position (at entry)'!O104,"")="", "Mandatory: Tab 6",IFERROR('6. Position (at entry)'!O104,"")),""), IF($A104&lt;&gt;"",IF(IFERROR('6. Position (at entry)'!O104,"")="", "",IFERROR('6. Position (at entry)'!O104,"")),""))</f>
        <v/>
      </c>
      <c r="DO104" s="17" t="str">
        <f>IF(OR($F104="Equity - Publicly Traded", $F104="Equity - Private"), IF($A104&lt;&gt;"",IF(IFERROR('6. Position (at entry)'!P104,"")="", "Mandatory: Tab 6",IFERROR('6. Position (at entry)'!P104,"")),""), IF($A104&lt;&gt;"",IF(IFERROR('6. Position (at entry)'!P104,"")="", "",IFERROR('6. Position (at entry)'!P104,"")),""))</f>
        <v/>
      </c>
      <c r="DP104" s="17" t="str">
        <f>IF(OR($F104="Equity - Publicly Traded", $F104="Equity - Private"), IF($A104&lt;&gt;"",IF(IFERROR('6. Position (at entry)'!Q104,"")="", "Mandatory: Tab 6",IFERROR('6. Position (at entry)'!Q104,"")),""), IF($A104&lt;&gt;"",IF(IFERROR('6. Position (at entry)'!Q104,"")="", "",IFERROR('6. Position (at entry)'!Q104,"")),""))</f>
        <v/>
      </c>
      <c r="DQ104" s="18" t="str">
        <f>IF(OR($F104="Equity - Publicly Traded", $F104="Equity - Private"), IF($A104&lt;&gt;"",IF(IFERROR('6. Position (at entry)'!R104,"")="", "Mandatory: Tab 6",IFERROR('6. Position (at entry)'!R104,"")),""), IF($A104&lt;&gt;"",IF(IFERROR('6. Position (at entry)'!R104,"")="", "",IFERROR('6. Position (at entry)'!R104,"")),""))</f>
        <v/>
      </c>
      <c r="DR104" s="18" t="str">
        <f>IF(OR($F104="Equity - Publicly Traded", $F104="Equity - Private"), IF($A104&lt;&gt;"",IF(IFERROR('6. Position (at entry)'!S104,"")="", "Mandatory: Tab 6",IFERROR('6. Position (at entry)'!S104,"")),""), IF($A104&lt;&gt;"",IF(IFERROR('6. Position (at entry)'!S104,"")="", "",IFERROR('6. Position (at entry)'!S104,"")),""))</f>
        <v/>
      </c>
      <c r="DS104" s="17" t="str">
        <f>IF(OR($F104="Equity - Publicly Traded", $F104="Equity - Private"), IF($A104&lt;&gt;"",IF(IFERROR('6. Position (at entry)'!T104,"")="", "Mandatory: Tab 6",IFERROR('6. Position (at entry)'!T104,"")),""), IF($A104&lt;&gt;"",IF(IFERROR('6. Position (at entry)'!T104,"")="", "",IFERROR('6. Position (at entry)'!T104,"")),""))</f>
        <v/>
      </c>
      <c r="DT104" s="16" t="str">
        <f>IF(OR($F104="Equity - Publicly Traded", $F104="Equity - Private"), IF($A104&lt;&gt;"",IF(IFERROR('6. Position (at entry)'!U104,"")="", "Mandatory: Tab 6",IFERROR('6. Position (at entry)'!U104,"")),""), IF($A104&lt;&gt;"",IF(IFERROR('6. Position (at entry)'!U104,"")="", "",IFERROR('6. Position (at entry)'!U104,"")),""))</f>
        <v/>
      </c>
      <c r="DU104" s="16" t="str">
        <f>IF(OR($F104="Equity - Publicly Traded", $F104="Equity - Private"), IF($A104&lt;&gt;"",IF(IFERROR('6. Position (at entry)'!V104,"")="", "",IFERROR('6. Position (at entry)'!V104,"")),""), IF($A104&lt;&gt;"",IF(IFERROR('6. Position (at entry)'!V104,"")="", "",IFERROR('6. Position (at entry)'!V104,"")),""))</f>
        <v/>
      </c>
      <c r="DV104" s="239" t="str">
        <f>IF(OR($F104="Equity - Publicly Traded", $F104="Equity - Private"), IF($A104&lt;&gt;"",IF(IFERROR('6. Position (at entry)'!W104,"")="", "",IFERROR('6. Position (at entry)'!W104,"")),""), IF($A104&lt;&gt;"",IF(IFERROR('6. Position (at entry)'!W104,"")="", "",IFERROR('6. Position (at entry)'!W104,"")),""))</f>
        <v/>
      </c>
      <c r="DW104" s="239" t="str">
        <f>IF(OR($F104="Equity - Publicly Traded", $F104="Equity - Private"), IF($A104&lt;&gt;"",IF(IFERROR('6. Position (at entry)'!X104,"")="", "",IFERROR('6. Position (at entry)'!X104,"")),""), IF($A104&lt;&gt;"",IF(IFERROR('6. Position (at entry)'!X104,"")="", "",IFERROR('6. Position (at entry)'!X104,"")),""))</f>
        <v/>
      </c>
      <c r="DX104" s="239" t="str">
        <f>IF(OR($F104="Equity - Publicly Traded", $F104="Equity - Private"), IF($A104&lt;&gt;"",IF(IFERROR('6. Position (at entry)'!Y104,"")="", "",IFERROR('6. Position (at entry)'!Y104,"")),""), IF($A104&lt;&gt;"",IF(IFERROR('6. Position (at entry)'!Y104,"")="", "",IFERROR('6. Position (at entry)'!Y104,"")),""))</f>
        <v/>
      </c>
      <c r="DY104" s="360" t="str">
        <f>IF($A104&lt;&gt;"",IF(IFERROR('6. Position (at entry)'!Z104,"")="", "",IFERROR('6. Position (at entry)'!Z104,"")),"")</f>
        <v/>
      </c>
      <c r="DZ104" s="76" t="str">
        <f>IF($A104&lt;&gt;"",IF(IFERROR('6. Position (at entry)'!AA104,"")="", "",IFERROR('6. Position (at entry)'!AA104,"")),"")</f>
        <v/>
      </c>
      <c r="EA104" s="76" t="str">
        <f>IF($A104&lt;&gt;"",IF(IFERROR('6. Position (at entry)'!AB104,"")="", "",IFERROR('6. Position (at entry)'!AB104,"")),"")</f>
        <v/>
      </c>
      <c r="EB104" s="78" t="str">
        <f>IF($A104&lt;&gt;"",IF(IFERROR('6. Position (at entry)'!AC104,"")="", "",IFERROR('6. Position (at entry)'!AC104,"")),"")</f>
        <v/>
      </c>
      <c r="EC104" s="78" t="str">
        <f>IF($A104&lt;&gt;"",IF(IFERROR('6. Position (at entry)'!AD104,"")="", "",IFERROR('6. Position (at entry)'!AD104,"")),"")</f>
        <v/>
      </c>
      <c r="ED104" s="226" t="str">
        <f>IF($A104&lt;&gt;"",IF(IFERROR('6. Position (at entry)'!AE104,"")="", "",IFERROR('6. Position (at entry)'!AE104,"")),"")</f>
        <v/>
      </c>
      <c r="EE104" s="80" t="str">
        <f>IF($A104&lt;&gt;"",IF(IFERROR('6. Position (at entry)'!AF104,"")="", "",IFERROR('6. Position (at entry)'!AF104,"")),"")</f>
        <v/>
      </c>
      <c r="EF104" s="80" t="str">
        <f>IF($A104&lt;&gt;"",IF(IFERROR('6. Position (at entry)'!AG104,"")="", "",IFERROR('6. Position (at entry)'!AG104,"")),"")</f>
        <v/>
      </c>
      <c r="EG104" s="80" t="str">
        <f>IF($A104&lt;&gt;"",IF(IFERROR('6. Position (at entry)'!AH104,"")="", "",IFERROR('6. Position (at entry)'!AH104,"")),"")</f>
        <v/>
      </c>
      <c r="EH104" s="360" t="str">
        <f>IF($A104&lt;&gt;"",IF(IFERROR('6. Position (at entry)'!AI104,"")="", "",IFERROR('6. Position (at entry)'!AI104,"")),"")</f>
        <v/>
      </c>
    </row>
    <row r="105" spans="1:138" ht="15" customHeight="1" x14ac:dyDescent="0.2">
      <c r="A105" s="16" t="str">
        <f>IF(ISBLANK('6. Position (at entry)'!A105), "", '6. Position (at entry)'!A105)</f>
        <v/>
      </c>
      <c r="B105" s="347" t="str">
        <f>IF($A105&lt;&gt;"",IF(IFERROR('6. Position (at entry)'!B105,"")="", "Mandatory: Tab 6",IFERROR('6. Position (at entry)'!B105,"")),"")</f>
        <v/>
      </c>
      <c r="C105" s="16" t="str">
        <f>IF($A105&lt;&gt;"",IF(IFERROR(VLOOKUP($A105, '4. Company (at entry)'!$1:$1048576,2,FALSE),"")="","Mandatory: Tab 4",IFERROR(VLOOKUP($A105, '4. Company (at entry)'!$1:$1048576,2,FALSE),"")), "")</f>
        <v/>
      </c>
      <c r="D105" s="16" t="str">
        <f>IF($A105&lt;&gt;"",IF(IFERROR('7. Position (current_at exit)'!D105,"")="", "Mandatory: Tab 7",IFERROR('7. Position (current_at exit)'!D105,"")),"")</f>
        <v/>
      </c>
      <c r="E105" s="16" t="str">
        <f>IF($A105&lt;&gt;"",IF(IFERROR('7. Position (current_at exit)'!E105,"")="", "Mandatory: Tab 7",IFERROR('7. Position (current_at exit)'!E105,"")),"")</f>
        <v/>
      </c>
      <c r="F105" s="16" t="str">
        <f>IF($A105&lt;&gt;"",IF(IFERROR('6. Position (at entry)'!D105,"")="", "Mandatory: Tab 6",IFERROR('6. Position (at entry)'!D105,"")),"")</f>
        <v/>
      </c>
      <c r="G105" s="16" t="str">
        <f>IF($A105&lt;&gt;"",IF(IFERROR('6. Position (at entry)'!E105,"")="", "Mandatory: Tab 6",IFERROR('6. Position (at entry)'!E105,"")),"")</f>
        <v/>
      </c>
      <c r="H105" s="16" t="str">
        <f>IF($A105&lt;&gt;"",IF(IFERROR('6. Position (at entry)'!F105,"")="", "Mandatory: Tab 6",IFERROR('6. Position (at entry)'!F105,"")),"")</f>
        <v/>
      </c>
      <c r="I105" s="16" t="str">
        <f>IF($A105&lt;&gt;"",IF(IFERROR('6. Position (at entry)'!G105,"")="", "Mandatory: Tab 6",IFERROR('6. Position (at entry)'!G105,"")),"")</f>
        <v/>
      </c>
      <c r="J105" s="16" t="str">
        <f>IF($A105&lt;&gt;"",IF(IFERROR('6. Position (at entry)'!H105,"")="", "Mandatory: Tab 6",IFERROR('6. Position (at entry)'!H105,"")),"")</f>
        <v/>
      </c>
      <c r="K105" s="159" t="str">
        <f>IF($A105&lt;&gt;"",IF(IFERROR('6. Position (at entry)'!I105,"")="", "Mandatory: Tab 6",IFERROR('6. Position (at entry)'!I105,"")),"")</f>
        <v/>
      </c>
      <c r="L105" s="16" t="str">
        <f>IF($A105&lt;&gt;"",IF(IFERROR('6. Position (at entry)'!J105,"")="", "Mandatory: Tab 6",IFERROR('6. Position (at entry)'!J105,"")),"")</f>
        <v/>
      </c>
      <c r="M105" s="16" t="str">
        <f>IF($A105&lt;&gt;"",IF(IFERROR('6. Position (at entry)'!K105,"")="", "Mandatory: Tab 6",IFERROR('6. Position (at entry)'!K105,"")),"")</f>
        <v/>
      </c>
      <c r="N105" s="16" t="str">
        <f>IF($A105&lt;&gt;"",IF(IFERROR('6. Position (at entry)'!L105,"")="", "",IFERROR('6. Position (at entry)'!L105,"")),"")</f>
        <v/>
      </c>
      <c r="O105" s="360" t="str">
        <f>IF($A105&lt;&gt;"",IF(IFERROR('6. Position (at entry)'!M105,"")="", "",IFERROR('6. Position (at entry)'!M105,"")),"")</f>
        <v/>
      </c>
      <c r="P105" s="16" t="str">
        <f>IF($A105&lt;&gt;"",IF(IFERROR(VLOOKUP($A105,'5. Company (current_at exit)'!$1:$1048576,3,FALSE),"")="","",IFERROR(VLOOKUP($A105,'5. Company (current_at exit)'!$1:$1048576,3,FALSE),"")), "")</f>
        <v/>
      </c>
      <c r="Q105" s="16" t="str">
        <f>IF($A105&lt;&gt;"",IF(IFERROR(VLOOKUP($A105,'5. Company (current_at exit)'!$1:$1048576,4,FALSE),"")="","",IFERROR(VLOOKUP($A105,'5. Company (current_at exit)'!$1:$1048576,4,FALSE),"")), "")</f>
        <v/>
      </c>
      <c r="R105" s="16" t="str">
        <f>IF($A105&lt;&gt;"",IF(IFERROR(VLOOKUP($A105,'5. Company (current_at exit)'!$1:$1048576,5,FALSE),"")="","",IFERROR(VLOOKUP($A105,'5. Company (current_at exit)'!$1:$1048576,5,FALSE),"")), "")</f>
        <v/>
      </c>
      <c r="S105" s="16" t="str">
        <f>IF($A105&lt;&gt;"",IF(IFERROR(VLOOKUP($A105,'5. Company (current_at exit)'!$1:$1048576,6,FALSE),"")="","",IFERROR(VLOOKUP($A105,'5. Company (current_at exit)'!$1:$1048576,6,FALSE),"")), "")</f>
        <v/>
      </c>
      <c r="T105" s="16" t="str">
        <f>IF($A105&lt;&gt;"",IF(IFERROR(VLOOKUP($A105,'5. Company (current_at exit)'!$1:$1048576,7,FALSE),"")="","Mandatory: Tab 5",IFERROR(VLOOKUP($A105,'5. Company (current_at exit)'!$1:$1048576,7,FALSE),"")), "")</f>
        <v/>
      </c>
      <c r="U105" s="72" t="str">
        <f>IF($A105&lt;&gt;"",IF(IFERROR(VLOOKUP($A105,'5. Company (current_at exit)'!$1:$1048576,8,FALSE),"")="","Mandatory: Tab 5",IFERROR(VLOOKUP($A105,'5. Company (current_at exit)'!$1:$1048576,8,FALSE),"")), "")</f>
        <v/>
      </c>
      <c r="V105" s="16" t="str">
        <f>IF($A105&lt;&gt;"",IF(IFERROR(VLOOKUP($A105,'5. Company (current_at exit)'!$1:$1048576,9,FALSE),"")="","",IFERROR(VLOOKUP($A105,'5. Company (current_at exit)'!$1:$1048576,9,FALSE),"")), "")</f>
        <v/>
      </c>
      <c r="W105" s="16" t="str">
        <f>IF($A105&lt;&gt;"",IF(IFERROR(VLOOKUP($A105,'5. Company (current_at exit)'!$1:$1048576,10,FALSE),"")="","Mandatory: Tab 5",IFERROR(VLOOKUP($A105,'5. Company (current_at exit)'!$1:$1048576,10,FALSE),"")), "")</f>
        <v/>
      </c>
      <c r="X105" s="73" t="str">
        <f>IF($A105&lt;&gt;"",IF(IFERROR(VLOOKUP($A105,'5. Company (current_at exit)'!$1:$1048576,11,FALSE),"")="","Mandatory: Tab 5",IFERROR(VLOOKUP($A105,'5. Company (current_at exit)'!$1:$1048576,11,FALSE),"")), "")</f>
        <v/>
      </c>
      <c r="Y105" s="73" t="str">
        <f>IF($A105&lt;&gt;"",IF(IFERROR(VLOOKUP($A105,'5. Company (current_at exit)'!$1:$1048576,12,FALSE),"")="","",IFERROR(VLOOKUP($A105,'5. Company (current_at exit)'!$1:$1048576,12,FALSE),"")), "")</f>
        <v/>
      </c>
      <c r="Z105" s="73" t="str">
        <f>IF($A105&lt;&gt;"",IF(IFERROR(VLOOKUP($A105,'5. Company (current_at exit)'!$1:$1048576,13,FALSE),"")="","",IFERROR(VLOOKUP($A105,'5. Company (current_at exit)'!$1:$1048576,13,FALSE),"")), "")</f>
        <v/>
      </c>
      <c r="AA105" s="16" t="str">
        <f>IF($A105&lt;&gt;"",IF(IFERROR(VLOOKUP($A105,'5. Company (current_at exit)'!$1:$1048576,14,FALSE),"")="","Mandatory: Tab 5",IFERROR(VLOOKUP($A105,'5. Company (current_at exit)'!$1:$1048576,14,FALSE),"")), "")</f>
        <v/>
      </c>
      <c r="AB105" s="16" t="str">
        <f>IF($A105&lt;&gt;"",IF(IFERROR(VLOOKUP($A105,'5. Company (current_at exit)'!$1:$1048576,15,FALSE),"")="","Mandatory: Tab 5",IFERROR(VLOOKUP($A105,'5. Company (current_at exit)'!$1:$1048576,15,FALSE),"")), "")</f>
        <v/>
      </c>
      <c r="AC105" s="76" t="str">
        <f>IF($A105&lt;&gt;"",IF(IFERROR(VLOOKUP($A105,'5. Company (current_at exit)'!$1:$1048576,16,FALSE),"")="","",IFERROR(VLOOKUP($A105,'5. Company (current_at exit)'!$1:$1048576,16,FALSE),"")), "")</f>
        <v/>
      </c>
      <c r="AD105" s="16" t="str">
        <f>IF($A105&lt;&gt;"",IF(IFERROR(VLOOKUP($A105,'5. Company (current_at exit)'!$1:$1048576,17,FALSE),"")="","",IFERROR(VLOOKUP($A105,'5. Company (current_at exit)'!$1:$1048576,17,FALSE),"")), "")</f>
        <v/>
      </c>
      <c r="AE105" s="401" t="str">
        <f>IF($A105&lt;&gt;"",IF(IFERROR(VLOOKUP($A105,'5. Company (current_at exit)'!$1:$1048576,18,FALSE),"")="","",IFERROR(VLOOKUP($A105,'5. Company (current_at exit)'!$1:$1048576,18,FALSE),"")), "")</f>
        <v/>
      </c>
      <c r="AF105" s="16" t="str">
        <f>IF($A105&lt;&gt;"",IF(IFERROR(VLOOKUP($A105,'5. Company (current_at exit)'!$1:$1048576,19,FALSE),"")="","Mandatory: Tab 5",IFERROR(VLOOKUP($A105,'5. Company (current_at exit)'!$1:$1048576,19,FALSE),"")), "")</f>
        <v/>
      </c>
      <c r="AG105" s="159" t="str">
        <f>IF($AF105="Yes",IF($A105&lt;&gt;"",IF(IFERROR(VLOOKUP($A105,'5. Company (current_at exit)'!$1:$1048576,20,FALSE),"")="","Mandatory: Tab 5",IFERROR(VLOOKUP($A105,'5. Company (current_at exit)'!$1:$1048576,20,FALSE),"")), ""),IF($A105&lt;&gt;"",IF(IFERROR(VLOOKUP($A105,'5. Company (current_at exit)'!$1:$1048576,20,FALSE),"")="","",IFERROR(VLOOKUP($A105,'5. Company (current_at exit)'!$1:$1048576,20,FALSE),"")), ""))</f>
        <v/>
      </c>
      <c r="AH105" s="159" t="str">
        <f>IF($AF105="Yes",IF($A105&lt;&gt;"",IF(IFERROR(VLOOKUP($A105,'5. Company (current_at exit)'!$1:$1048576,21,FALSE),"")="","Mandatory: Tab 5",IFERROR(VLOOKUP($A105,'5. Company (current_at exit)'!$1:$1048576,21,FALSE),"")), ""),IF($A105&lt;&gt;"",IF(IFERROR(VLOOKUP($A105,'5. Company (current_at exit)'!$1:$1048576,21,FALSE),"")="","",IFERROR(VLOOKUP($A105,'5. Company (current_at exit)'!$1:$1048576,21,FALSE),"")), ""))</f>
        <v/>
      </c>
      <c r="AI105" s="69" t="str">
        <f>IF($AF105="Yes",IF($A105&lt;&gt;"",IF(IFERROR(VLOOKUP($A105,'5. Company (current_at exit)'!$1:$1048576,22,FALSE),"")="","Mandatory: Tab 5",IFERROR(VLOOKUP($A105,'5. Company (current_at exit)'!$1:$1048576,22,FALSE),"")), ""),IF($A105&lt;&gt;"",IF(IFERROR(VLOOKUP($A105,'5. Company (current_at exit)'!$1:$1048576,22,FALSE),"")="","",IFERROR(VLOOKUP($A105,'5. Company (current_at exit)'!$1:$1048576,22,FALSE),"")), ""))</f>
        <v/>
      </c>
      <c r="AJ105" s="69" t="str">
        <f>IF($AF105="Yes",IF($A105&lt;&gt;"",IF(IFERROR(VLOOKUP($A105,'5. Company (current_at exit)'!$1:$1048576,23,FALSE),"")="","Mandatory: Tab 5",IFERROR(VLOOKUP($A105,'5. Company (current_at exit)'!$1:$1048576,23,FALSE),"")), ""),IF($A105&lt;&gt;"",IF(IFERROR(VLOOKUP($A105,'5. Company (current_at exit)'!$1:$1048576,23,FALSE),"")="","",IFERROR(VLOOKUP($A105,'5. Company (current_at exit)'!$1:$1048576,23,FALSE),"")), ""))</f>
        <v/>
      </c>
      <c r="AK105" s="159" t="str">
        <f>IF($AF105="Yes",IF($A105&lt;&gt;"",IF(IFERROR(VLOOKUP($A105,'5. Company (current_at exit)'!$1:$1048576,24,FALSE),"")="","",IFERROR(VLOOKUP($A105,'5. Company (current_at exit)'!$1:$1048576,24,FALSE),"")), ""),IF($A105&lt;&gt;"",IF(IFERROR(VLOOKUP($A105,'5. Company (current_at exit)'!$1:$1048576,24,FALSE),"")="","",IFERROR(VLOOKUP($A105,'5. Company (current_at exit)'!$1:$1048576,24,FALSE),"")), ""))</f>
        <v/>
      </c>
      <c r="AL105" s="403" t="str">
        <f>IF($A105&lt;&gt;"",IF(IFERROR(VLOOKUP($A105,'5. Company (current_at exit)'!$1:$1048576,25,FALSE),"")="","",IFERROR(VLOOKUP($A105,'5. Company (current_at exit)'!$1:$1048576,25,FALSE),"")), "")</f>
        <v/>
      </c>
      <c r="AM105" s="17" t="str">
        <f>IF($A105&lt;&gt;"",IF(IFERROR(VLOOKUP($A105,'5. Company (current_at exit)'!$1:$1048576,26,FALSE),"")="","Mandatory: Tab 5",IFERROR(VLOOKUP($A105,'5. Company (current_at exit)'!$1:$1048576,26,FALSE),"")), "")</f>
        <v/>
      </c>
      <c r="AN105" s="17" t="str">
        <f>IF($A105&lt;&gt;"",IF(IFERROR(VLOOKUP($A105,'5. Company (current_at exit)'!$1:$1048576,27,FALSE),"")="","Mandatory: Tab 5",IFERROR(VLOOKUP($A105,'5. Company (current_at exit)'!$1:$1048576,27,FALSE),"")), "")</f>
        <v/>
      </c>
      <c r="AO105" s="17" t="str">
        <f>IF($A105&lt;&gt;"",IF(IFERROR(VLOOKUP($A105,'5. Company (current_at exit)'!$1:$1048576,28,FALSE),"")="","Mandatory: Tab 5",IFERROR(VLOOKUP($A105,'5. Company (current_at exit)'!$1:$1048576,28,FALSE),"")), "")</f>
        <v/>
      </c>
      <c r="AP105" s="17" t="str">
        <f>IF($A105&lt;&gt;"",IF(IFERROR(VLOOKUP($A105,'5. Company (current_at exit)'!$1:$1048576,29,FALSE),"")="","Mandatory: Tab 5",IFERROR(VLOOKUP($A105,'5. Company (current_at exit)'!$1:$1048576,29,FALSE),"")), "")</f>
        <v/>
      </c>
      <c r="AQ105" s="17" t="str">
        <f>IF($A105&lt;&gt;"",IF(IFERROR(VLOOKUP($A105,'5. Company (current_at exit)'!$1:$1048576,30,FALSE),"")="","Mandatory: Tab 5",IFERROR(VLOOKUP($A105,'5. Company (current_at exit)'!$1:$1048576,30,FALSE),"")), "")</f>
        <v/>
      </c>
      <c r="AR105" s="17" t="str">
        <f>IF($A105&lt;&gt;"",IF(IFERROR(VLOOKUP($A105,'5. Company (current_at exit)'!$1:$1048576,31,FALSE),"")="","Mandatory: Tab 5",IFERROR(VLOOKUP($A105,'5. Company (current_at exit)'!$1:$1048576,31,FALSE),"")), "")</f>
        <v/>
      </c>
      <c r="AS105" s="17" t="str">
        <f>IF($A105&lt;&gt;"",IF(IFERROR(VLOOKUP($A105,'5. Company (current_at exit)'!$1:$1048576,32,FALSE),"")="","Mandatory: Tab 5",IFERROR(VLOOKUP($A105,'5. Company (current_at exit)'!$1:$1048576,32,FALSE),"")), "")</f>
        <v/>
      </c>
      <c r="AT105" s="17" t="str">
        <f>IF($A105&lt;&gt;"",IF(IFERROR(VLOOKUP($A105,'5. Company (current_at exit)'!$1:$1048576,33,FALSE),"")="","Mandatory: Tab 5",IFERROR(VLOOKUP($A105,'5. Company (current_at exit)'!$1:$1048576,33,FALSE),"")), "")</f>
        <v/>
      </c>
      <c r="AU105" s="17" t="str">
        <f>IF($A105&lt;&gt;"",IF(IFERROR(VLOOKUP($A105,'5. Company (current_at exit)'!$1:$1048576,34,FALSE),"")="","",IFERROR(VLOOKUP($A105,'5. Company (current_at exit)'!$1:$1048576,34,FALSE),"")), "")</f>
        <v/>
      </c>
      <c r="AV105" s="241" t="str">
        <f>IF($A105&lt;&gt;"",IF(IFERROR(VLOOKUP($A105,'5. Company (current_at exit)'!$1:$1048576,35,FALSE),"")="","",IFERROR(VLOOKUP($A105,'5. Company (current_at exit)'!$1:$1048576,35,FALSE),"")), "")</f>
        <v/>
      </c>
      <c r="AW105" s="17" t="str">
        <f>IF($D105="Fully Exited",IF($A105&lt;&gt;"",IF(IFERROR(VLOOKUP($A105,'5. Company (current_at exit)'!$1:$1048576,36,FALSE),"")="","",IFERROR(VLOOKUP($A105,'5. Company (current_at exit)'!$1:$1048576,36,FALSE),"")), ""),IF($A105&lt;&gt;"",IF(IFERROR(VLOOKUP($A105,'5. Company (current_at exit)'!$1:$1048576,36,FALSE),"")="","",IFERROR(VLOOKUP($A105,'5. Company (current_at exit)'!$1:$1048576,36,FALSE),"")), ""))</f>
        <v/>
      </c>
      <c r="AX105" s="239" t="str">
        <f>IF($A105&lt;&gt;"",IF(IFERROR(VLOOKUP($A105,'5. Company (current_at exit)'!$1:$1048576,37,FALSE),"")="","",IFERROR(VLOOKUP($A105,'5. Company (current_at exit)'!$1:$1048576,37,FALSE),"")), "")</f>
        <v/>
      </c>
      <c r="AY105" s="204" t="str">
        <f>IF($A105&lt;&gt;"",IF(IFERROR(VLOOKUP($A105,'5. Company (current_at exit)'!$1:$1048576,38,FALSE),"")="","",IFERROR(VLOOKUP($A105,'5. Company (current_at exit)'!$1:$1048576,38,FALSE),"")), "")</f>
        <v/>
      </c>
      <c r="AZ105" s="244" t="str">
        <f>IF($A105&lt;&gt;"",IF(IFERROR(VLOOKUP($A105,'5. Company (current_at exit)'!$1:$1048576,39,FALSE),"")="","",IFERROR(VLOOKUP($A105,'5. Company (current_at exit)'!$1:$1048576,39,FALSE),"")), "")</f>
        <v/>
      </c>
      <c r="BA105" s="244" t="str">
        <f>IF($A105&lt;&gt;"",IF(IFERROR(VLOOKUP($A105,'5. Company (current_at exit)'!$1:$1048576,40,FALSE),"")="","",IFERROR(VLOOKUP($A105,'5. Company (current_at exit)'!$1:$1048576,40,FALSE),"")), "")</f>
        <v/>
      </c>
      <c r="BB105" s="244" t="str">
        <f>IF($A105&lt;&gt;"",IF(IFERROR(VLOOKUP($A105,'5. Company (current_at exit)'!$1:$1048576,41,FALSE),"")="","",IFERROR(VLOOKUP($A105,'5. Company (current_at exit)'!$1:$1048576,41,FALSE),"")), "")</f>
        <v/>
      </c>
      <c r="BC105" s="76" t="str">
        <f>IF($A105&lt;&gt;"",IF(IFERROR(VLOOKUP($A105,'5. Company (current_at exit)'!$1:$1048576,42,FALSE),"")="","",IFERROR(VLOOKUP($A105,'5. Company (current_at exit)'!$1:$1048576,42,FALSE),"")), "")</f>
        <v/>
      </c>
      <c r="BD105" s="76" t="str">
        <f>IF($A105&lt;&gt;"",IF(IFERROR(VLOOKUP($A105,'5. Company (current_at exit)'!$1:$1048576,43,FALSE),"")="","",IFERROR(VLOOKUP($A105,'5. Company (current_at exit)'!$1:$1048576,43,FALSE),"")), "")</f>
        <v/>
      </c>
      <c r="BE105" s="239" t="str">
        <f>IF($A105&lt;&gt;"",IF(IFERROR(VLOOKUP($A105,'5. Company (current_at exit)'!$1:$1048576,44,FALSE),"")="","",IFERROR(VLOOKUP($A105,'5. Company (current_at exit)'!$1:$1048576,44,FALSE),"")), "")</f>
        <v/>
      </c>
      <c r="BF105" s="239" t="str">
        <f>IF($A105&lt;&gt;"",IF(IFERROR(VLOOKUP($A105,'5. Company (current_at exit)'!$1:$1048576,45,FALSE),"")="","",IFERROR(VLOOKUP($A105,'5. Company (current_at exit)'!$1:$1048576,45,FALSE),"")), "")</f>
        <v/>
      </c>
      <c r="BG105" s="239" t="str">
        <f>IF($A105&lt;&gt;"",IF(IFERROR(VLOOKUP($A105,'5. Company (current_at exit)'!$1:$1048576,46,FALSE),"")="","",IFERROR(VLOOKUP($A105,'5. Company (current_at exit)'!$1:$1048576,46,FALSE),"")), "")</f>
        <v/>
      </c>
      <c r="BH105" s="239" t="str">
        <f>IF($A105&lt;&gt;"",IF(IFERROR(VLOOKUP($A105,'5. Company (current_at exit)'!$1:$1048576,47,FALSE),"")="","",IFERROR(VLOOKUP($A105,'5. Company (current_at exit)'!$1:$1048576,47,FALSE),"")), "")</f>
        <v/>
      </c>
      <c r="BI105" s="239" t="str">
        <f>IF($A105&lt;&gt;"",IF(IFERROR(VLOOKUP($A105,'5. Company (current_at exit)'!$1:$1048576,48,FALSE),"")="","",IFERROR(VLOOKUP($A105,'5. Company (current_at exit)'!$1:$1048576,48,FALSE),"")), "")</f>
        <v/>
      </c>
      <c r="BJ105" s="360" t="str">
        <f>IF($A105&lt;&gt;"",IF(IFERROR(VLOOKUP($A105,'5. Company (current_at exit)'!$1:$1048576,49,FALSE),"")="","",IFERROR(VLOOKUP($A105,'5. Company (current_at exit)'!$1:$1048576,49,FALSE),"")), "")</f>
        <v/>
      </c>
      <c r="BK105" s="76" t="str">
        <f>IF($A105&lt;&gt;"",IF(IFERROR(VLOOKUP($A105,'5. Company (current_at exit)'!$1:$1048576,50,FALSE),"")="","Mandatory: Tab 5",IFERROR(VLOOKUP($A105,'5. Company (current_at exit)'!$1:$1048576,50,FALSE),"")), "")</f>
        <v/>
      </c>
      <c r="BL105" s="483" t="str">
        <f>IF($A105&lt;&gt;"",IF(IFERROR(VLOOKUP($A105,'5. Company (current_at exit)'!$1:$1048576,51,FALSE),"")="","Mandatory: Tab 5",IFERROR(VLOOKUP($A105,'5. Company (current_at exit)'!$1:$1048576,51,FALSE),"")), "")</f>
        <v/>
      </c>
      <c r="BM105" s="483" t="str">
        <f>IF($A105&lt;&gt;"",IF(IFERROR(VLOOKUP($A105,'5. Company (current_at exit)'!$1:$1048576,52,FALSE),"")="","Mandatory: Tab 5",IFERROR(VLOOKUP($A105,'5. Company (current_at exit)'!$1:$1048576,52,FALSE),"")), "")</f>
        <v/>
      </c>
      <c r="BN105" s="483" t="str">
        <f>IF($A105&lt;&gt;"",IF(IFERROR(VLOOKUP($A105,'5. Company (current_at exit)'!$1:$1048576,53,FALSE),"")="","Mandatory: Tab 5",IFERROR(VLOOKUP($A105,'5. Company (current_at exit)'!$1:$1048576,53,FALSE),"")), "")</f>
        <v/>
      </c>
      <c r="BO105" s="360" t="str">
        <f>IF($A105&lt;&gt;"",IF(IFERROR(VLOOKUP($A105,'5. Company (current_at exit)'!$1:$1048576,54,FALSE),"")="","",IFERROR(VLOOKUP($A105,'5. Company (current_at exit)'!$1:$1048576,54,FALSE),"")), "")</f>
        <v/>
      </c>
      <c r="BP105" s="17" t="str">
        <f>IF($A105&lt;&gt;"",IF(IFERROR(VLOOKUP($A105, '4. Company (at entry)'!$1:$1048576,3,FALSE),"")="","Mandatory: Tab 4",IFERROR(VLOOKUP($A105, '4. Company (at entry)'!$1:$1048576,3,FALSE),"")), "")</f>
        <v/>
      </c>
      <c r="BQ105" s="17" t="str">
        <f>IF($A105&lt;&gt;"",IF(IFERROR(VLOOKUP($A105, '4. Company (at entry)'!$1:$1048576,4,FALSE),"")="","Mandatory: Tab 4",IFERROR(VLOOKUP($A105, '4. Company (at entry)'!$1:$1048576,4,FALSE),"")), "")</f>
        <v/>
      </c>
      <c r="BR105" s="17" t="str">
        <f>IF($A105&lt;&gt;"",IF(IFERROR(VLOOKUP($A105, '4. Company (at entry)'!$1:$1048576,5,FALSE),"")="","Mandatory: Tab 4",IFERROR(VLOOKUP($A105, '4. Company (at entry)'!$1:$1048576,5,FALSE),"")), "")</f>
        <v/>
      </c>
      <c r="BS105" s="17" t="str">
        <f>IF($A105&lt;&gt;"",IF(IFERROR(VLOOKUP($A105, '4. Company (at entry)'!$1:$1048576,6,FALSE),"")="","Mandatory: Tab 4",IFERROR(VLOOKUP($A105, '4. Company (at entry)'!$1:$1048576,6,FALSE),"")), "")</f>
        <v/>
      </c>
      <c r="BT105" s="17" t="str">
        <f>IF($A105&lt;&gt;"",IF(IFERROR(VLOOKUP($A105, '4. Company (at entry)'!$1:$1048576,7,FALSE),"")="","Mandatory: Tab 4",IFERROR(VLOOKUP($A105, '4. Company (at entry)'!$1:$1048576,7,FALSE),"")), "")</f>
        <v/>
      </c>
      <c r="BU105" s="17" t="str">
        <f>IF($A105&lt;&gt;"",IF(IFERROR(VLOOKUP($A105, '4. Company (at entry)'!$1:$1048576,8,FALSE),"")="","Mandatory: Tab 4",IFERROR(VLOOKUP($A105, '4. Company (at entry)'!$1:$1048576,8,FALSE),"")), "")</f>
        <v/>
      </c>
      <c r="BV105" s="17" t="str">
        <f>IF($A105&lt;&gt;"",IF(IFERROR(VLOOKUP($A105, '4. Company (at entry)'!$1:$1048576,9,FALSE),"")="","Mandatory: Tab 4",IFERROR(VLOOKUP($A105, '4. Company (at entry)'!$1:$1048576,9,FALSE),"")), "")</f>
        <v/>
      </c>
      <c r="BW105" s="17" t="str">
        <f>IF($A105&lt;&gt;"",IF(IFERROR(VLOOKUP($A105, '4. Company (at entry)'!$1:$1048576,10,FALSE),"")="","",IFERROR(VLOOKUP($A105, '4. Company (at entry)'!$1:$1048576,10,FALSE),"")), "")</f>
        <v/>
      </c>
      <c r="BX105" s="208" t="str">
        <f>IF($A105&lt;&gt;"",IF(IFERROR(VLOOKUP($A105, '4. Company (at entry)'!$1:$1048576,11,FALSE),"")="","",IFERROR(VLOOKUP($A105, '4. Company (at entry)'!$1:$1048576,11,FALSE),"")), "")</f>
        <v/>
      </c>
      <c r="BY105" s="17" t="str">
        <f>IF($A105&lt;&gt;"",IF(IFERROR(VLOOKUP($A105, '4. Company (at entry)'!$1:$1048576,12,FALSE),"")="","",IFERROR(VLOOKUP($A105, '4. Company (at entry)'!$1:$1048576,12,FALSE),"")), "")</f>
        <v/>
      </c>
      <c r="BZ105" s="360" t="str">
        <f>IF($A105&lt;&gt;"",IF(IFERROR(VLOOKUP($A105, '4. Company (at entry)'!$1:$1048576,13,FALSE),"")="","",IFERROR(VLOOKUP($A105, '4. Company (at entry)'!$1:$1048576,13,FALSE),"")), "")</f>
        <v/>
      </c>
      <c r="CA105" s="17" t="str">
        <f>IF($A105&lt;&gt;"",IF(IFERROR('7. Position (current_at exit)'!F105,"")="", "Mandatory: Tab 7",IFERROR('7. Position (current_at exit)'!F105,"")),"")</f>
        <v/>
      </c>
      <c r="CB105" s="17" t="str">
        <f>IF($D105&lt;&gt;"Pending, Subsequently Closed",IF($A105&lt;&gt;"",IF(IFERROR('7. Position (current_at exit)'!G105,"")="", "Mandatory: Tab 7",IFERROR('7. Position (current_at exit)'!G105,"")),""), IF($A105&lt;&gt;"",IF(IFERROR('7. Position (current_at exit)'!G105,"")="", "",IFERROR('7. Position (current_at exit)'!G105,"")),""))</f>
        <v/>
      </c>
      <c r="CC105" s="17" t="str">
        <f>IF($D105&lt;&gt;"Pending, Subsequently Closed",IF($A105&lt;&gt;"",IF(IFERROR('7. Position (current_at exit)'!H105,"")="", "Mandatory: Tab 7",IFERROR('7. Position (current_at exit)'!H105,"")),""), IF($A105&lt;&gt;"",IF(IFERROR('7. Position (current_at exit)'!H105,"")="", "",IFERROR('7. Position (current_at exit)'!H105,"")),""))</f>
        <v/>
      </c>
      <c r="CD105" s="17" t="str">
        <f>IF($D105&lt;&gt;"Pending, Subsequently Closed",IF($A105&lt;&gt;"",IF(IFERROR('7. Position (current_at exit)'!I105,"")="", "Mandatory: Tab 7",IFERROR('7. Position (current_at exit)'!I105,"")),""), IF($A105&lt;&gt;"",IF(IFERROR('7. Position (current_at exit)'!I105,"")="", "",IFERROR('7. Position (current_at exit)'!I105,"")),""))</f>
        <v/>
      </c>
      <c r="CE105" s="17" t="str">
        <f>IF($D105&lt;&gt;"Pending, Subsequently Closed",IF($A105&lt;&gt;"",IF(IFERROR('7. Position (current_at exit)'!J105,"")="", "Mandatory: Tab 7",IFERROR('7. Position (current_at exit)'!J105,"")),""), IF($A105&lt;&gt;"",IF(IFERROR('7. Position (current_at exit)'!J105,"")="", "",IFERROR('7. Position (current_at exit)'!J105,"")),""))</f>
        <v/>
      </c>
      <c r="CF105" s="208" t="str">
        <f>IF($D105&lt;&gt;"Pending, Subsequently Closed",IF($A105&lt;&gt;"",IF(IFERROR('7. Position (current_at exit)'!K105,"")="", "Mandatory: Tab 7",IFERROR('7. Position (current_at exit)'!K105,"")),""), IF($A105&lt;&gt;"",IF(IFERROR('7. Position (current_at exit)'!K105,"")="", "",IFERROR('7. Position (current_at exit)'!K105,"")),""))</f>
        <v/>
      </c>
      <c r="CG105" s="186" t="str">
        <f>IF($D105&lt;&gt;"Pending, Subsequently Closed",IF($A105&lt;&gt;"",IF(IFERROR('7. Position (current_at exit)'!L105,"")="", "Mandatory: Tab 7",IFERROR('7. Position (current_at exit)'!L105,"")),""), IF($A105&lt;&gt;"",IF(IFERROR('7. Position (current_at exit)'!L105,"")="", "",IFERROR('7. Position (current_at exit)'!L105,"")),""))</f>
        <v/>
      </c>
      <c r="CH105" s="186" t="str">
        <f>IF($D105&lt;&gt;"Pending, Subsequently Closed",IF($A105&lt;&gt;"",IF(IFERROR('7. Position (current_at exit)'!M105,"")="", "Mandatory: Tab 7",IFERROR('7. Position (current_at exit)'!M105,"")),""), IF($A105&lt;&gt;"",IF(IFERROR('7. Position (current_at exit)'!M105,"")="", "",IFERROR('7. Position (current_at exit)'!M105,"")),""))</f>
        <v/>
      </c>
      <c r="CI105" s="186" t="str">
        <f>IF($D105&lt;&gt;"Pending, Subsequently Closed",IF($A105&lt;&gt;"",IF(IFERROR('7. Position (current_at exit)'!N105,"")="", "Mandatory: Tab 7",IFERROR('7. Position (current_at exit)'!N105,"")),""), IF($A105&lt;&gt;"",IF(IFERROR('7. Position (current_at exit)'!N105,"")="", "",IFERROR('7. Position (current_at exit)'!N105,"")),""))</f>
        <v/>
      </c>
      <c r="CJ105" s="408" t="str">
        <f>IF($D105&lt;&gt;"Pending, Subsequently Closed",IF($A105&lt;&gt;"",IF(IFERROR('7. Position (current_at exit)'!O105,"")="", "Mandatory: Tab 7",IFERROR('7. Position (current_at exit)'!O105,"")),""), IF($A105&lt;&gt;"",IF(IFERROR('7. Position (current_at exit)'!O105,"")="", "",IFERROR('7. Position (current_at exit)'!O105,"")),""))</f>
        <v/>
      </c>
      <c r="CK105" s="408" t="str">
        <f>IF($D105&lt;&gt;"Pending, Subsequently Closed",IF($A105&lt;&gt;"",IF(IFERROR('7. Position (current_at exit)'!P105,"")="", "Mandatory: Tab 7",IFERROR('7. Position (current_at exit)'!P105,"")),""), IF($A105&lt;&gt;"",IF(IFERROR('7. Position (current_at exit)'!P105,"")="", "",IFERROR('7. Position (current_at exit)'!P105,"")),""))</f>
        <v/>
      </c>
      <c r="CL105" s="360" t="str">
        <f>IF($A105&lt;&gt;"",IF(IFERROR('7. Position (current_at exit)'!Q105,"")="", "",IFERROR('7. Position (current_at exit)'!Q105,"")),"")</f>
        <v/>
      </c>
      <c r="CM105" s="18" t="str">
        <f>IF($F105&lt;&gt;"Debt",IF($A105&lt;&gt;"",IF(IFERROR('7. Position (current_at exit)'!R105,"")="", "Mandatory: Tab 7",IFERROR('7. Position (current_at exit)'!R105,"")),""), IF($A105&lt;&gt;"",IF(IFERROR('7. Position (current_at exit)'!R105,"")="", "",IFERROR('7. Position (current_at exit)'!R105,"")),""))</f>
        <v/>
      </c>
      <c r="CN105" s="18" t="str">
        <f>IF($F105&lt;&gt;"Debt",IF($A105&lt;&gt;"",IF(IFERROR('7. Position (current_at exit)'!S105,"")="", "Mandatory: Tab 7",IFERROR('7. Position (current_at exit)'!S105,"")),""), IF($A105&lt;&gt;"",IF(IFERROR('7. Position (current_at exit)'!S105,"")="", "",IFERROR('7. Position (current_at exit)'!S105,"")),""))</f>
        <v/>
      </c>
      <c r="CO105" s="17" t="str">
        <f>IF($F105&lt;&gt;"Debt",IF($A105&lt;&gt;"",IF(IFERROR('7. Position (current_at exit)'!T105,"")="", "Mandatory: Tab 7",IFERROR('7. Position (current_at exit)'!T105,"")),""), IF($A105&lt;&gt;"",IF(IFERROR('7. Position (current_at exit)'!T105,"")="", "",IFERROR('7. Position (current_at exit)'!T105,"")),""))</f>
        <v/>
      </c>
      <c r="CP105" s="17" t="str">
        <f>IF($A105&lt;&gt;"",IF(IFERROR('7. Position (current_at exit)'!U105,"")="", "Mandatory: Tab 7",IFERROR('7. Position (current_at exit)'!U105,"")),"")</f>
        <v/>
      </c>
      <c r="CQ105" s="17" t="str">
        <f>IF($F105&lt;&gt;"Debt",IF($A105&lt;&gt;"",IF(IFERROR('7. Position (current_at exit)'!V105,"")="", "Mandatory: Tab 7",IFERROR('7. Position (current_at exit)'!V105,"")),""), IF($A105&lt;&gt;"",IF(IFERROR('7. Position (current_at exit)'!V105,"")="", "",IFERROR('7. Position (current_at exit)'!V105,"")),""))</f>
        <v/>
      </c>
      <c r="CR105" s="16" t="str">
        <f>IF($F105&lt;&gt;"Debt",IF($A105&lt;&gt;"",IF(IFERROR('7. Position (current_at exit)'!W105,"")="", "",IFERROR('7. Position (current_at exit)'!W105,"")),""), IF($A105&lt;&gt;"",IF(IFERROR('7. Position (current_at exit)'!W105,"")="", "",IFERROR('7. Position (current_at exit)'!W105,"")),""))</f>
        <v/>
      </c>
      <c r="CS105" s="80" t="str">
        <f>IF($A105&lt;&gt;"",IF(IFERROR('7. Position (current_at exit)'!X105,"")="", "",IFERROR('7. Position (current_at exit)'!X105,"")),"")</f>
        <v/>
      </c>
      <c r="CT105" s="360" t="str">
        <f>IF($A105&lt;&gt;"",IF(IFERROR('7. Position (current_at exit)'!Y105,"")="", "",IFERROR('7. Position (current_at exit)'!Y105,"")),"")</f>
        <v/>
      </c>
      <c r="CU105" s="159" t="str">
        <f>IF(OR($D105="Fully Exited, No Escrow", $D105="Fully Exited, Escrow Pending", $D105="Fully Exited, Subsequently Closed"), IF($A105&lt;&gt;"",IF(IFERROR('7. Position (current_at exit)'!Z105,"")="", "Mandatory: Tab 7",IFERROR('7. Position (current_at exit)'!Z105,"")),""), IF($A105&lt;&gt;"",IF(IFERROR('7. Position (current_at exit)'!Z105,"")="", "",IFERROR('7. Position (current_at exit)'!Z105,"")),""))</f>
        <v/>
      </c>
      <c r="CV105" s="159" t="str">
        <f>IF(OR($D105="Fully Exited, No Escrow", $D105="Fully Exited, Escrow Pending", $D105="Fully Exited, Subsequently Closed"), IF($A105&lt;&gt;"",IF(IFERROR('7. Position (current_at exit)'!AA105,"")="", "Mandatory: Tab 7",IFERROR('7. Position (current_at exit)'!AA105,"")),""), IF($A105&lt;&gt;"",IF(IFERROR('7. Position (current_at exit)'!AA105,"")="", "",IFERROR('7. Position (current_at exit)'!AA105,"")),""))</f>
        <v/>
      </c>
      <c r="CW105" s="16" t="str">
        <f>IF($D105="Fully Exited",IF($A105&lt;&gt;"",IF(IFERROR('7. Position (current_at exit)'!AB105,"")="", "",IFERROR('7. Position (current_at exit)'!AB105,"")),""), IF($A105&lt;&gt;"",IF(IFERROR('7. Position (current_at exit)'!AB105,"")="", "",IFERROR('7. Position (current_at exit)'!AB105,"")),""))</f>
        <v/>
      </c>
      <c r="CX105" s="360" t="str">
        <f>IF($A105&lt;&gt;"",IF(IFERROR('7. Position (current_at exit)'!AC105,"")="", "",IFERROR('7. Position (current_at exit)'!AC105,"")),"")</f>
        <v/>
      </c>
      <c r="CY105" s="16" t="str">
        <f>IF($D105&lt;&gt;"Pending, Subsequently Closed",IF($A105&lt;&gt;"",IF(IFERROR('7. Position (current_at exit)'!AD105,"")="", "Mandatory: Tab 7",IFERROR('7. Position (current_at exit)'!AD105,"")),""), IF($A105&lt;&gt;"",IF(IFERROR('7. Position (current_at exit)'!AD105,"")="", "",IFERROR('7. Position (current_at exit)'!AD105,"")),""))</f>
        <v/>
      </c>
      <c r="CZ105" s="187" t="str">
        <f>IF($A105&lt;&gt;"",IF(IFERROR('7. Position (current_at exit)'!AE105,"")="", "",IFERROR('7. Position (current_at exit)'!AE105,"")),"")</f>
        <v/>
      </c>
      <c r="DA105" s="76" t="str">
        <f>IF($A105&lt;&gt;"",IF(IFERROR('7. Position (current_at exit)'!AF105,"")="", "",IFERROR('7. Position (current_at exit)'!AF105,"")),"")</f>
        <v/>
      </c>
      <c r="DB105" s="239" t="str">
        <f>IF($A105&lt;&gt;"",IF(IFERROR('7. Position (current_at exit)'!AG105,"")="", "",IFERROR('7. Position (current_at exit)'!AG105,"")),"")</f>
        <v/>
      </c>
      <c r="DC105" s="165" t="str">
        <f>IF($A105&lt;&gt;"",IF(IFERROR('7. Position (current_at exit)'!AH105,"")="", "",IFERROR('7. Position (current_at exit)'!AH105,"")),"")</f>
        <v/>
      </c>
      <c r="DD105" s="165" t="str">
        <f>IF($A105&lt;&gt;"",IF(IFERROR('7. Position (current_at exit)'!AI105,"")="", "",IFERROR('7. Position (current_at exit)'!AI105,"")),"")</f>
        <v/>
      </c>
      <c r="DE105" s="360" t="str">
        <f>IF($A105&lt;&gt;"",IF(IFERROR('7. Position (current_at exit)'!AJ105,"")="", "",IFERROR('7. Position (current_at exit)'!AJ105,"")),"")</f>
        <v/>
      </c>
      <c r="DF105" s="16" t="str">
        <f>IF($A105&lt;&gt;"",IF(IFERROR('7. Position (current_at exit)'!AK105,"")="", "",IFERROR('7. Position (current_at exit)'!AK105,"")),"")</f>
        <v/>
      </c>
      <c r="DG105" s="187" t="str">
        <f>IF($A105&lt;&gt;"",IF(IFERROR('7. Position (current_at exit)'!AL105,"")="", "",IFERROR('7. Position (current_at exit)'!AL105,"")),"")</f>
        <v/>
      </c>
      <c r="DH105" s="76" t="str">
        <f>IF($A105&lt;&gt;"",IF(IFERROR('7. Position (current_at exit)'!AM105,"")="", "",IFERROR('7. Position (current_at exit)'!AM105,"")),"")</f>
        <v/>
      </c>
      <c r="DI105" s="239" t="str">
        <f>IF($A105&lt;&gt;"",IF(IFERROR('7. Position (current_at exit)'!AN105,"")="", "",IFERROR('7. Position (current_at exit)'!AN105,"")),"")</f>
        <v/>
      </c>
      <c r="DJ105" s="165" t="str">
        <f>IF($A105&lt;&gt;"",IF(IFERROR('7. Position (current_at exit)'!AO105,"")="", "",IFERROR('7. Position (current_at exit)'!AO105,"")),"")</f>
        <v/>
      </c>
      <c r="DK105" s="165" t="str">
        <f>IF($A105&lt;&gt;"",IF(IFERROR('7. Position (current_at exit)'!AP105,"")="", "",IFERROR('7. Position (current_at exit)'!AP105,"")),"")</f>
        <v/>
      </c>
      <c r="DL105" s="360" t="str">
        <f>IF($A105&lt;&gt;"",IF(IFERROR('7. Position (current_at exit)'!AQ105,"")="", "",IFERROR('7. Position (current_at exit)'!AQ105,"")),"")</f>
        <v/>
      </c>
      <c r="DM105" s="17" t="str">
        <f>IF(OR($F105="Equity - Publicly Traded", $F105="Equity - Private"), IF($A105&lt;&gt;"",IF(IFERROR('6. Position (at entry)'!N105,"")="", "Mandatory: Tab 6",IFERROR('6. Position (at entry)'!N105,"")),""), IF($A105&lt;&gt;"",IF(IFERROR('6. Position (at entry)'!N105,"")="", "",IFERROR('6. Position (at entry)'!N105,"")),""))</f>
        <v/>
      </c>
      <c r="DN105" s="17" t="str">
        <f>IF(OR($F105="Equity - Publicly Traded", $F105="Equity - Private"), IF($A105&lt;&gt;"",IF(IFERROR('6. Position (at entry)'!O105,"")="", "Mandatory: Tab 6",IFERROR('6. Position (at entry)'!O105,"")),""), IF($A105&lt;&gt;"",IF(IFERROR('6. Position (at entry)'!O105,"")="", "",IFERROR('6. Position (at entry)'!O105,"")),""))</f>
        <v/>
      </c>
      <c r="DO105" s="17" t="str">
        <f>IF(OR($F105="Equity - Publicly Traded", $F105="Equity - Private"), IF($A105&lt;&gt;"",IF(IFERROR('6. Position (at entry)'!P105,"")="", "Mandatory: Tab 6",IFERROR('6. Position (at entry)'!P105,"")),""), IF($A105&lt;&gt;"",IF(IFERROR('6. Position (at entry)'!P105,"")="", "",IFERROR('6. Position (at entry)'!P105,"")),""))</f>
        <v/>
      </c>
      <c r="DP105" s="17" t="str">
        <f>IF(OR($F105="Equity - Publicly Traded", $F105="Equity - Private"), IF($A105&lt;&gt;"",IF(IFERROR('6. Position (at entry)'!Q105,"")="", "Mandatory: Tab 6",IFERROR('6. Position (at entry)'!Q105,"")),""), IF($A105&lt;&gt;"",IF(IFERROR('6. Position (at entry)'!Q105,"")="", "",IFERROR('6. Position (at entry)'!Q105,"")),""))</f>
        <v/>
      </c>
      <c r="DQ105" s="18" t="str">
        <f>IF(OR($F105="Equity - Publicly Traded", $F105="Equity - Private"), IF($A105&lt;&gt;"",IF(IFERROR('6. Position (at entry)'!R105,"")="", "Mandatory: Tab 6",IFERROR('6. Position (at entry)'!R105,"")),""), IF($A105&lt;&gt;"",IF(IFERROR('6. Position (at entry)'!R105,"")="", "",IFERROR('6. Position (at entry)'!R105,"")),""))</f>
        <v/>
      </c>
      <c r="DR105" s="18" t="str">
        <f>IF(OR($F105="Equity - Publicly Traded", $F105="Equity - Private"), IF($A105&lt;&gt;"",IF(IFERROR('6. Position (at entry)'!S105,"")="", "Mandatory: Tab 6",IFERROR('6. Position (at entry)'!S105,"")),""), IF($A105&lt;&gt;"",IF(IFERROR('6. Position (at entry)'!S105,"")="", "",IFERROR('6. Position (at entry)'!S105,"")),""))</f>
        <v/>
      </c>
      <c r="DS105" s="17" t="str">
        <f>IF(OR($F105="Equity - Publicly Traded", $F105="Equity - Private"), IF($A105&lt;&gt;"",IF(IFERROR('6. Position (at entry)'!T105,"")="", "Mandatory: Tab 6",IFERROR('6. Position (at entry)'!T105,"")),""), IF($A105&lt;&gt;"",IF(IFERROR('6. Position (at entry)'!T105,"")="", "",IFERROR('6. Position (at entry)'!T105,"")),""))</f>
        <v/>
      </c>
      <c r="DT105" s="16" t="str">
        <f>IF(OR($F105="Equity - Publicly Traded", $F105="Equity - Private"), IF($A105&lt;&gt;"",IF(IFERROR('6. Position (at entry)'!U105,"")="", "Mandatory: Tab 6",IFERROR('6. Position (at entry)'!U105,"")),""), IF($A105&lt;&gt;"",IF(IFERROR('6. Position (at entry)'!U105,"")="", "",IFERROR('6. Position (at entry)'!U105,"")),""))</f>
        <v/>
      </c>
      <c r="DU105" s="16" t="str">
        <f>IF(OR($F105="Equity - Publicly Traded", $F105="Equity - Private"), IF($A105&lt;&gt;"",IF(IFERROR('6. Position (at entry)'!V105,"")="", "",IFERROR('6. Position (at entry)'!V105,"")),""), IF($A105&lt;&gt;"",IF(IFERROR('6. Position (at entry)'!V105,"")="", "",IFERROR('6. Position (at entry)'!V105,"")),""))</f>
        <v/>
      </c>
      <c r="DV105" s="239" t="str">
        <f>IF(OR($F105="Equity - Publicly Traded", $F105="Equity - Private"), IF($A105&lt;&gt;"",IF(IFERROR('6. Position (at entry)'!W105,"")="", "",IFERROR('6. Position (at entry)'!W105,"")),""), IF($A105&lt;&gt;"",IF(IFERROR('6. Position (at entry)'!W105,"")="", "",IFERROR('6. Position (at entry)'!W105,"")),""))</f>
        <v/>
      </c>
      <c r="DW105" s="239" t="str">
        <f>IF(OR($F105="Equity - Publicly Traded", $F105="Equity - Private"), IF($A105&lt;&gt;"",IF(IFERROR('6. Position (at entry)'!X105,"")="", "",IFERROR('6. Position (at entry)'!X105,"")),""), IF($A105&lt;&gt;"",IF(IFERROR('6. Position (at entry)'!X105,"")="", "",IFERROR('6. Position (at entry)'!X105,"")),""))</f>
        <v/>
      </c>
      <c r="DX105" s="239" t="str">
        <f>IF(OR($F105="Equity - Publicly Traded", $F105="Equity - Private"), IF($A105&lt;&gt;"",IF(IFERROR('6. Position (at entry)'!Y105,"")="", "",IFERROR('6. Position (at entry)'!Y105,"")),""), IF($A105&lt;&gt;"",IF(IFERROR('6. Position (at entry)'!Y105,"")="", "",IFERROR('6. Position (at entry)'!Y105,"")),""))</f>
        <v/>
      </c>
      <c r="DY105" s="360" t="str">
        <f>IF($A105&lt;&gt;"",IF(IFERROR('6. Position (at entry)'!Z105,"")="", "",IFERROR('6. Position (at entry)'!Z105,"")),"")</f>
        <v/>
      </c>
      <c r="DZ105" s="76" t="str">
        <f>IF($A105&lt;&gt;"",IF(IFERROR('6. Position (at entry)'!AA105,"")="", "",IFERROR('6. Position (at entry)'!AA105,"")),"")</f>
        <v/>
      </c>
      <c r="EA105" s="76" t="str">
        <f>IF($A105&lt;&gt;"",IF(IFERROR('6. Position (at entry)'!AB105,"")="", "",IFERROR('6. Position (at entry)'!AB105,"")),"")</f>
        <v/>
      </c>
      <c r="EB105" s="78" t="str">
        <f>IF($A105&lt;&gt;"",IF(IFERROR('6. Position (at entry)'!AC105,"")="", "",IFERROR('6. Position (at entry)'!AC105,"")),"")</f>
        <v/>
      </c>
      <c r="EC105" s="78" t="str">
        <f>IF($A105&lt;&gt;"",IF(IFERROR('6. Position (at entry)'!AD105,"")="", "",IFERROR('6. Position (at entry)'!AD105,"")),"")</f>
        <v/>
      </c>
      <c r="ED105" s="226" t="str">
        <f>IF($A105&lt;&gt;"",IF(IFERROR('6. Position (at entry)'!AE105,"")="", "",IFERROR('6. Position (at entry)'!AE105,"")),"")</f>
        <v/>
      </c>
      <c r="EE105" s="80" t="str">
        <f>IF($A105&lt;&gt;"",IF(IFERROR('6. Position (at entry)'!AF105,"")="", "",IFERROR('6. Position (at entry)'!AF105,"")),"")</f>
        <v/>
      </c>
      <c r="EF105" s="80" t="str">
        <f>IF($A105&lt;&gt;"",IF(IFERROR('6. Position (at entry)'!AG105,"")="", "",IFERROR('6. Position (at entry)'!AG105,"")),"")</f>
        <v/>
      </c>
      <c r="EG105" s="80" t="str">
        <f>IF($A105&lt;&gt;"",IF(IFERROR('6. Position (at entry)'!AH105,"")="", "",IFERROR('6. Position (at entry)'!AH105,"")),"")</f>
        <v/>
      </c>
      <c r="EH105" s="360" t="str">
        <f>IF($A105&lt;&gt;"",IF(IFERROR('6. Position (at entry)'!AI105,"")="", "",IFERROR('6. Position (at entry)'!AI105,"")),"")</f>
        <v/>
      </c>
    </row>
    <row r="106" spans="1:138" ht="15" customHeight="1" x14ac:dyDescent="0.2">
      <c r="A106" s="16" t="str">
        <f>IF(ISBLANK('6. Position (at entry)'!A106), "", '6. Position (at entry)'!A106)</f>
        <v/>
      </c>
      <c r="B106" s="347" t="str">
        <f>IF($A106&lt;&gt;"",IF(IFERROR('6. Position (at entry)'!B106,"")="", "Mandatory: Tab 6",IFERROR('6. Position (at entry)'!B106,"")),"")</f>
        <v/>
      </c>
      <c r="C106" s="16" t="str">
        <f>IF($A106&lt;&gt;"",IF(IFERROR(VLOOKUP($A106, '4. Company (at entry)'!$1:$1048576,2,FALSE),"")="","Mandatory: Tab 4",IFERROR(VLOOKUP($A106, '4. Company (at entry)'!$1:$1048576,2,FALSE),"")), "")</f>
        <v/>
      </c>
      <c r="D106" s="16" t="str">
        <f>IF($A106&lt;&gt;"",IF(IFERROR('7. Position (current_at exit)'!D106,"")="", "Mandatory: Tab 7",IFERROR('7. Position (current_at exit)'!D106,"")),"")</f>
        <v/>
      </c>
      <c r="E106" s="16" t="str">
        <f>IF($A106&lt;&gt;"",IF(IFERROR('7. Position (current_at exit)'!E106,"")="", "Mandatory: Tab 7",IFERROR('7. Position (current_at exit)'!E106,"")),"")</f>
        <v/>
      </c>
      <c r="F106" s="16" t="str">
        <f>IF($A106&lt;&gt;"",IF(IFERROR('6. Position (at entry)'!D106,"")="", "Mandatory: Tab 6",IFERROR('6. Position (at entry)'!D106,"")),"")</f>
        <v/>
      </c>
      <c r="G106" s="16" t="str">
        <f>IF($A106&lt;&gt;"",IF(IFERROR('6. Position (at entry)'!E106,"")="", "Mandatory: Tab 6",IFERROR('6. Position (at entry)'!E106,"")),"")</f>
        <v/>
      </c>
      <c r="H106" s="16" t="str">
        <f>IF($A106&lt;&gt;"",IF(IFERROR('6. Position (at entry)'!F106,"")="", "Mandatory: Tab 6",IFERROR('6. Position (at entry)'!F106,"")),"")</f>
        <v/>
      </c>
      <c r="I106" s="16" t="str">
        <f>IF($A106&lt;&gt;"",IF(IFERROR('6. Position (at entry)'!G106,"")="", "Mandatory: Tab 6",IFERROR('6. Position (at entry)'!G106,"")),"")</f>
        <v/>
      </c>
      <c r="J106" s="16" t="str">
        <f>IF($A106&lt;&gt;"",IF(IFERROR('6. Position (at entry)'!H106,"")="", "Mandatory: Tab 6",IFERROR('6. Position (at entry)'!H106,"")),"")</f>
        <v/>
      </c>
      <c r="K106" s="159" t="str">
        <f>IF($A106&lt;&gt;"",IF(IFERROR('6. Position (at entry)'!I106,"")="", "Mandatory: Tab 6",IFERROR('6. Position (at entry)'!I106,"")),"")</f>
        <v/>
      </c>
      <c r="L106" s="16" t="str">
        <f>IF($A106&lt;&gt;"",IF(IFERROR('6. Position (at entry)'!J106,"")="", "Mandatory: Tab 6",IFERROR('6. Position (at entry)'!J106,"")),"")</f>
        <v/>
      </c>
      <c r="M106" s="16" t="str">
        <f>IF($A106&lt;&gt;"",IF(IFERROR('6. Position (at entry)'!K106,"")="", "Mandatory: Tab 6",IFERROR('6. Position (at entry)'!K106,"")),"")</f>
        <v/>
      </c>
      <c r="N106" s="16" t="str">
        <f>IF($A106&lt;&gt;"",IF(IFERROR('6. Position (at entry)'!L106,"")="", "",IFERROR('6. Position (at entry)'!L106,"")),"")</f>
        <v/>
      </c>
      <c r="O106" s="360" t="str">
        <f>IF($A106&lt;&gt;"",IF(IFERROR('6. Position (at entry)'!M106,"")="", "",IFERROR('6. Position (at entry)'!M106,"")),"")</f>
        <v/>
      </c>
      <c r="P106" s="16" t="str">
        <f>IF($A106&lt;&gt;"",IF(IFERROR(VLOOKUP($A106,'5. Company (current_at exit)'!$1:$1048576,3,FALSE),"")="","",IFERROR(VLOOKUP($A106,'5. Company (current_at exit)'!$1:$1048576,3,FALSE),"")), "")</f>
        <v/>
      </c>
      <c r="Q106" s="16" t="str">
        <f>IF($A106&lt;&gt;"",IF(IFERROR(VLOOKUP($A106,'5. Company (current_at exit)'!$1:$1048576,4,FALSE),"")="","",IFERROR(VLOOKUP($A106,'5. Company (current_at exit)'!$1:$1048576,4,FALSE),"")), "")</f>
        <v/>
      </c>
      <c r="R106" s="16" t="str">
        <f>IF($A106&lt;&gt;"",IF(IFERROR(VLOOKUP($A106,'5. Company (current_at exit)'!$1:$1048576,5,FALSE),"")="","",IFERROR(VLOOKUP($A106,'5. Company (current_at exit)'!$1:$1048576,5,FALSE),"")), "")</f>
        <v/>
      </c>
      <c r="S106" s="16" t="str">
        <f>IF($A106&lt;&gt;"",IF(IFERROR(VLOOKUP($A106,'5. Company (current_at exit)'!$1:$1048576,6,FALSE),"")="","",IFERROR(VLOOKUP($A106,'5. Company (current_at exit)'!$1:$1048576,6,FALSE),"")), "")</f>
        <v/>
      </c>
      <c r="T106" s="16" t="str">
        <f>IF($A106&lt;&gt;"",IF(IFERROR(VLOOKUP($A106,'5. Company (current_at exit)'!$1:$1048576,7,FALSE),"")="","Mandatory: Tab 5",IFERROR(VLOOKUP($A106,'5. Company (current_at exit)'!$1:$1048576,7,FALSE),"")), "")</f>
        <v/>
      </c>
      <c r="U106" s="72" t="str">
        <f>IF($A106&lt;&gt;"",IF(IFERROR(VLOOKUP($A106,'5. Company (current_at exit)'!$1:$1048576,8,FALSE),"")="","Mandatory: Tab 5",IFERROR(VLOOKUP($A106,'5. Company (current_at exit)'!$1:$1048576,8,FALSE),"")), "")</f>
        <v/>
      </c>
      <c r="V106" s="16" t="str">
        <f>IF($A106&lt;&gt;"",IF(IFERROR(VLOOKUP($A106,'5. Company (current_at exit)'!$1:$1048576,9,FALSE),"")="","",IFERROR(VLOOKUP($A106,'5. Company (current_at exit)'!$1:$1048576,9,FALSE),"")), "")</f>
        <v/>
      </c>
      <c r="W106" s="16" t="str">
        <f>IF($A106&lt;&gt;"",IF(IFERROR(VLOOKUP($A106,'5. Company (current_at exit)'!$1:$1048576,10,FALSE),"")="","Mandatory: Tab 5",IFERROR(VLOOKUP($A106,'5. Company (current_at exit)'!$1:$1048576,10,FALSE),"")), "")</f>
        <v/>
      </c>
      <c r="X106" s="73" t="str">
        <f>IF($A106&lt;&gt;"",IF(IFERROR(VLOOKUP($A106,'5. Company (current_at exit)'!$1:$1048576,11,FALSE),"")="","Mandatory: Tab 5",IFERROR(VLOOKUP($A106,'5. Company (current_at exit)'!$1:$1048576,11,FALSE),"")), "")</f>
        <v/>
      </c>
      <c r="Y106" s="73" t="str">
        <f>IF($A106&lt;&gt;"",IF(IFERROR(VLOOKUP($A106,'5. Company (current_at exit)'!$1:$1048576,12,FALSE),"")="","",IFERROR(VLOOKUP($A106,'5. Company (current_at exit)'!$1:$1048576,12,FALSE),"")), "")</f>
        <v/>
      </c>
      <c r="Z106" s="73" t="str">
        <f>IF($A106&lt;&gt;"",IF(IFERROR(VLOOKUP($A106,'5. Company (current_at exit)'!$1:$1048576,13,FALSE),"")="","",IFERROR(VLOOKUP($A106,'5. Company (current_at exit)'!$1:$1048576,13,FALSE),"")), "")</f>
        <v/>
      </c>
      <c r="AA106" s="16" t="str">
        <f>IF($A106&lt;&gt;"",IF(IFERROR(VLOOKUP($A106,'5. Company (current_at exit)'!$1:$1048576,14,FALSE),"")="","Mandatory: Tab 5",IFERROR(VLOOKUP($A106,'5. Company (current_at exit)'!$1:$1048576,14,FALSE),"")), "")</f>
        <v/>
      </c>
      <c r="AB106" s="16" t="str">
        <f>IF($A106&lt;&gt;"",IF(IFERROR(VLOOKUP($A106,'5. Company (current_at exit)'!$1:$1048576,15,FALSE),"")="","Mandatory: Tab 5",IFERROR(VLOOKUP($A106,'5. Company (current_at exit)'!$1:$1048576,15,FALSE),"")), "")</f>
        <v/>
      </c>
      <c r="AC106" s="76" t="str">
        <f>IF($A106&lt;&gt;"",IF(IFERROR(VLOOKUP($A106,'5. Company (current_at exit)'!$1:$1048576,16,FALSE),"")="","",IFERROR(VLOOKUP($A106,'5. Company (current_at exit)'!$1:$1048576,16,FALSE),"")), "")</f>
        <v/>
      </c>
      <c r="AD106" s="16" t="str">
        <f>IF($A106&lt;&gt;"",IF(IFERROR(VLOOKUP($A106,'5. Company (current_at exit)'!$1:$1048576,17,FALSE),"")="","",IFERROR(VLOOKUP($A106,'5. Company (current_at exit)'!$1:$1048576,17,FALSE),"")), "")</f>
        <v/>
      </c>
      <c r="AE106" s="401" t="str">
        <f>IF($A106&lt;&gt;"",IF(IFERROR(VLOOKUP($A106,'5. Company (current_at exit)'!$1:$1048576,18,FALSE),"")="","",IFERROR(VLOOKUP($A106,'5. Company (current_at exit)'!$1:$1048576,18,FALSE),"")), "")</f>
        <v/>
      </c>
      <c r="AF106" s="16" t="str">
        <f>IF($A106&lt;&gt;"",IF(IFERROR(VLOOKUP($A106,'5. Company (current_at exit)'!$1:$1048576,19,FALSE),"")="","Mandatory: Tab 5",IFERROR(VLOOKUP($A106,'5. Company (current_at exit)'!$1:$1048576,19,FALSE),"")), "")</f>
        <v/>
      </c>
      <c r="AG106" s="159" t="str">
        <f>IF($AF106="Yes",IF($A106&lt;&gt;"",IF(IFERROR(VLOOKUP($A106,'5. Company (current_at exit)'!$1:$1048576,20,FALSE),"")="","Mandatory: Tab 5",IFERROR(VLOOKUP($A106,'5. Company (current_at exit)'!$1:$1048576,20,FALSE),"")), ""),IF($A106&lt;&gt;"",IF(IFERROR(VLOOKUP($A106,'5. Company (current_at exit)'!$1:$1048576,20,FALSE),"")="","",IFERROR(VLOOKUP($A106,'5. Company (current_at exit)'!$1:$1048576,20,FALSE),"")), ""))</f>
        <v/>
      </c>
      <c r="AH106" s="159" t="str">
        <f>IF($AF106="Yes",IF($A106&lt;&gt;"",IF(IFERROR(VLOOKUP($A106,'5. Company (current_at exit)'!$1:$1048576,21,FALSE),"")="","Mandatory: Tab 5",IFERROR(VLOOKUP($A106,'5. Company (current_at exit)'!$1:$1048576,21,FALSE),"")), ""),IF($A106&lt;&gt;"",IF(IFERROR(VLOOKUP($A106,'5. Company (current_at exit)'!$1:$1048576,21,FALSE),"")="","",IFERROR(VLOOKUP($A106,'5. Company (current_at exit)'!$1:$1048576,21,FALSE),"")), ""))</f>
        <v/>
      </c>
      <c r="AI106" s="69" t="str">
        <f>IF($AF106="Yes",IF($A106&lt;&gt;"",IF(IFERROR(VLOOKUP($A106,'5. Company (current_at exit)'!$1:$1048576,22,FALSE),"")="","Mandatory: Tab 5",IFERROR(VLOOKUP($A106,'5. Company (current_at exit)'!$1:$1048576,22,FALSE),"")), ""),IF($A106&lt;&gt;"",IF(IFERROR(VLOOKUP($A106,'5. Company (current_at exit)'!$1:$1048576,22,FALSE),"")="","",IFERROR(VLOOKUP($A106,'5. Company (current_at exit)'!$1:$1048576,22,FALSE),"")), ""))</f>
        <v/>
      </c>
      <c r="AJ106" s="69" t="str">
        <f>IF($AF106="Yes",IF($A106&lt;&gt;"",IF(IFERROR(VLOOKUP($A106,'5. Company (current_at exit)'!$1:$1048576,23,FALSE),"")="","Mandatory: Tab 5",IFERROR(VLOOKUP($A106,'5. Company (current_at exit)'!$1:$1048576,23,FALSE),"")), ""),IF($A106&lt;&gt;"",IF(IFERROR(VLOOKUP($A106,'5. Company (current_at exit)'!$1:$1048576,23,FALSE),"")="","",IFERROR(VLOOKUP($A106,'5. Company (current_at exit)'!$1:$1048576,23,FALSE),"")), ""))</f>
        <v/>
      </c>
      <c r="AK106" s="159" t="str">
        <f>IF($AF106="Yes",IF($A106&lt;&gt;"",IF(IFERROR(VLOOKUP($A106,'5. Company (current_at exit)'!$1:$1048576,24,FALSE),"")="","",IFERROR(VLOOKUP($A106,'5. Company (current_at exit)'!$1:$1048576,24,FALSE),"")), ""),IF($A106&lt;&gt;"",IF(IFERROR(VLOOKUP($A106,'5. Company (current_at exit)'!$1:$1048576,24,FALSE),"")="","",IFERROR(VLOOKUP($A106,'5. Company (current_at exit)'!$1:$1048576,24,FALSE),"")), ""))</f>
        <v/>
      </c>
      <c r="AL106" s="403" t="str">
        <f>IF($A106&lt;&gt;"",IF(IFERROR(VLOOKUP($A106,'5. Company (current_at exit)'!$1:$1048576,25,FALSE),"")="","",IFERROR(VLOOKUP($A106,'5. Company (current_at exit)'!$1:$1048576,25,FALSE),"")), "")</f>
        <v/>
      </c>
      <c r="AM106" s="17" t="str">
        <f>IF($A106&lt;&gt;"",IF(IFERROR(VLOOKUP($A106,'5. Company (current_at exit)'!$1:$1048576,26,FALSE),"")="","Mandatory: Tab 5",IFERROR(VLOOKUP($A106,'5. Company (current_at exit)'!$1:$1048576,26,FALSE),"")), "")</f>
        <v/>
      </c>
      <c r="AN106" s="17" t="str">
        <f>IF($A106&lt;&gt;"",IF(IFERROR(VLOOKUP($A106,'5. Company (current_at exit)'!$1:$1048576,27,FALSE),"")="","Mandatory: Tab 5",IFERROR(VLOOKUP($A106,'5. Company (current_at exit)'!$1:$1048576,27,FALSE),"")), "")</f>
        <v/>
      </c>
      <c r="AO106" s="17" t="str">
        <f>IF($A106&lt;&gt;"",IF(IFERROR(VLOOKUP($A106,'5. Company (current_at exit)'!$1:$1048576,28,FALSE),"")="","Mandatory: Tab 5",IFERROR(VLOOKUP($A106,'5. Company (current_at exit)'!$1:$1048576,28,FALSE),"")), "")</f>
        <v/>
      </c>
      <c r="AP106" s="17" t="str">
        <f>IF($A106&lt;&gt;"",IF(IFERROR(VLOOKUP($A106,'5. Company (current_at exit)'!$1:$1048576,29,FALSE),"")="","Mandatory: Tab 5",IFERROR(VLOOKUP($A106,'5. Company (current_at exit)'!$1:$1048576,29,FALSE),"")), "")</f>
        <v/>
      </c>
      <c r="AQ106" s="17" t="str">
        <f>IF($A106&lt;&gt;"",IF(IFERROR(VLOOKUP($A106,'5. Company (current_at exit)'!$1:$1048576,30,FALSE),"")="","Mandatory: Tab 5",IFERROR(VLOOKUP($A106,'5. Company (current_at exit)'!$1:$1048576,30,FALSE),"")), "")</f>
        <v/>
      </c>
      <c r="AR106" s="17" t="str">
        <f>IF($A106&lt;&gt;"",IF(IFERROR(VLOOKUP($A106,'5. Company (current_at exit)'!$1:$1048576,31,FALSE),"")="","Mandatory: Tab 5",IFERROR(VLOOKUP($A106,'5. Company (current_at exit)'!$1:$1048576,31,FALSE),"")), "")</f>
        <v/>
      </c>
      <c r="AS106" s="17" t="str">
        <f>IF($A106&lt;&gt;"",IF(IFERROR(VLOOKUP($A106,'5. Company (current_at exit)'!$1:$1048576,32,FALSE),"")="","Mandatory: Tab 5",IFERROR(VLOOKUP($A106,'5. Company (current_at exit)'!$1:$1048576,32,FALSE),"")), "")</f>
        <v/>
      </c>
      <c r="AT106" s="17" t="str">
        <f>IF($A106&lt;&gt;"",IF(IFERROR(VLOOKUP($A106,'5. Company (current_at exit)'!$1:$1048576,33,FALSE),"")="","Mandatory: Tab 5",IFERROR(VLOOKUP($A106,'5. Company (current_at exit)'!$1:$1048576,33,FALSE),"")), "")</f>
        <v/>
      </c>
      <c r="AU106" s="17" t="str">
        <f>IF($A106&lt;&gt;"",IF(IFERROR(VLOOKUP($A106,'5. Company (current_at exit)'!$1:$1048576,34,FALSE),"")="","",IFERROR(VLOOKUP($A106,'5. Company (current_at exit)'!$1:$1048576,34,FALSE),"")), "")</f>
        <v/>
      </c>
      <c r="AV106" s="241" t="str">
        <f>IF($A106&lt;&gt;"",IF(IFERROR(VLOOKUP($A106,'5. Company (current_at exit)'!$1:$1048576,35,FALSE),"")="","",IFERROR(VLOOKUP($A106,'5. Company (current_at exit)'!$1:$1048576,35,FALSE),"")), "")</f>
        <v/>
      </c>
      <c r="AW106" s="17" t="str">
        <f>IF($D106="Fully Exited",IF($A106&lt;&gt;"",IF(IFERROR(VLOOKUP($A106,'5. Company (current_at exit)'!$1:$1048576,36,FALSE),"")="","",IFERROR(VLOOKUP($A106,'5. Company (current_at exit)'!$1:$1048576,36,FALSE),"")), ""),IF($A106&lt;&gt;"",IF(IFERROR(VLOOKUP($A106,'5. Company (current_at exit)'!$1:$1048576,36,FALSE),"")="","",IFERROR(VLOOKUP($A106,'5. Company (current_at exit)'!$1:$1048576,36,FALSE),"")), ""))</f>
        <v/>
      </c>
      <c r="AX106" s="239" t="str">
        <f>IF($A106&lt;&gt;"",IF(IFERROR(VLOOKUP($A106,'5. Company (current_at exit)'!$1:$1048576,37,FALSE),"")="","",IFERROR(VLOOKUP($A106,'5. Company (current_at exit)'!$1:$1048576,37,FALSE),"")), "")</f>
        <v/>
      </c>
      <c r="AY106" s="204" t="str">
        <f>IF($A106&lt;&gt;"",IF(IFERROR(VLOOKUP($A106,'5. Company (current_at exit)'!$1:$1048576,38,FALSE),"")="","",IFERROR(VLOOKUP($A106,'5. Company (current_at exit)'!$1:$1048576,38,FALSE),"")), "")</f>
        <v/>
      </c>
      <c r="AZ106" s="244" t="str">
        <f>IF($A106&lt;&gt;"",IF(IFERROR(VLOOKUP($A106,'5. Company (current_at exit)'!$1:$1048576,39,FALSE),"")="","",IFERROR(VLOOKUP($A106,'5. Company (current_at exit)'!$1:$1048576,39,FALSE),"")), "")</f>
        <v/>
      </c>
      <c r="BA106" s="244" t="str">
        <f>IF($A106&lt;&gt;"",IF(IFERROR(VLOOKUP($A106,'5. Company (current_at exit)'!$1:$1048576,40,FALSE),"")="","",IFERROR(VLOOKUP($A106,'5. Company (current_at exit)'!$1:$1048576,40,FALSE),"")), "")</f>
        <v/>
      </c>
      <c r="BB106" s="244" t="str">
        <f>IF($A106&lt;&gt;"",IF(IFERROR(VLOOKUP($A106,'5. Company (current_at exit)'!$1:$1048576,41,FALSE),"")="","",IFERROR(VLOOKUP($A106,'5. Company (current_at exit)'!$1:$1048576,41,FALSE),"")), "")</f>
        <v/>
      </c>
      <c r="BC106" s="76" t="str">
        <f>IF($A106&lt;&gt;"",IF(IFERROR(VLOOKUP($A106,'5. Company (current_at exit)'!$1:$1048576,42,FALSE),"")="","",IFERROR(VLOOKUP($A106,'5. Company (current_at exit)'!$1:$1048576,42,FALSE),"")), "")</f>
        <v/>
      </c>
      <c r="BD106" s="76" t="str">
        <f>IF($A106&lt;&gt;"",IF(IFERROR(VLOOKUP($A106,'5. Company (current_at exit)'!$1:$1048576,43,FALSE),"")="","",IFERROR(VLOOKUP($A106,'5. Company (current_at exit)'!$1:$1048576,43,FALSE),"")), "")</f>
        <v/>
      </c>
      <c r="BE106" s="239" t="str">
        <f>IF($A106&lt;&gt;"",IF(IFERROR(VLOOKUP($A106,'5. Company (current_at exit)'!$1:$1048576,44,FALSE),"")="","",IFERROR(VLOOKUP($A106,'5. Company (current_at exit)'!$1:$1048576,44,FALSE),"")), "")</f>
        <v/>
      </c>
      <c r="BF106" s="239" t="str">
        <f>IF($A106&lt;&gt;"",IF(IFERROR(VLOOKUP($A106,'5. Company (current_at exit)'!$1:$1048576,45,FALSE),"")="","",IFERROR(VLOOKUP($A106,'5. Company (current_at exit)'!$1:$1048576,45,FALSE),"")), "")</f>
        <v/>
      </c>
      <c r="BG106" s="239" t="str">
        <f>IF($A106&lt;&gt;"",IF(IFERROR(VLOOKUP($A106,'5. Company (current_at exit)'!$1:$1048576,46,FALSE),"")="","",IFERROR(VLOOKUP($A106,'5. Company (current_at exit)'!$1:$1048576,46,FALSE),"")), "")</f>
        <v/>
      </c>
      <c r="BH106" s="239" t="str">
        <f>IF($A106&lt;&gt;"",IF(IFERROR(VLOOKUP($A106,'5. Company (current_at exit)'!$1:$1048576,47,FALSE),"")="","",IFERROR(VLOOKUP($A106,'5. Company (current_at exit)'!$1:$1048576,47,FALSE),"")), "")</f>
        <v/>
      </c>
      <c r="BI106" s="239" t="str">
        <f>IF($A106&lt;&gt;"",IF(IFERROR(VLOOKUP($A106,'5. Company (current_at exit)'!$1:$1048576,48,FALSE),"")="","",IFERROR(VLOOKUP($A106,'5. Company (current_at exit)'!$1:$1048576,48,FALSE),"")), "")</f>
        <v/>
      </c>
      <c r="BJ106" s="360" t="str">
        <f>IF($A106&lt;&gt;"",IF(IFERROR(VLOOKUP($A106,'5. Company (current_at exit)'!$1:$1048576,49,FALSE),"")="","",IFERROR(VLOOKUP($A106,'5. Company (current_at exit)'!$1:$1048576,49,FALSE),"")), "")</f>
        <v/>
      </c>
      <c r="BK106" s="76" t="str">
        <f>IF($A106&lt;&gt;"",IF(IFERROR(VLOOKUP($A106,'5. Company (current_at exit)'!$1:$1048576,50,FALSE),"")="","Mandatory: Tab 5",IFERROR(VLOOKUP($A106,'5. Company (current_at exit)'!$1:$1048576,50,FALSE),"")), "")</f>
        <v/>
      </c>
      <c r="BL106" s="483" t="str">
        <f>IF($A106&lt;&gt;"",IF(IFERROR(VLOOKUP($A106,'5. Company (current_at exit)'!$1:$1048576,51,FALSE),"")="","Mandatory: Tab 5",IFERROR(VLOOKUP($A106,'5. Company (current_at exit)'!$1:$1048576,51,FALSE),"")), "")</f>
        <v/>
      </c>
      <c r="BM106" s="483" t="str">
        <f>IF($A106&lt;&gt;"",IF(IFERROR(VLOOKUP($A106,'5. Company (current_at exit)'!$1:$1048576,52,FALSE),"")="","Mandatory: Tab 5",IFERROR(VLOOKUP($A106,'5. Company (current_at exit)'!$1:$1048576,52,FALSE),"")), "")</f>
        <v/>
      </c>
      <c r="BN106" s="483" t="str">
        <f>IF($A106&lt;&gt;"",IF(IFERROR(VLOOKUP($A106,'5. Company (current_at exit)'!$1:$1048576,53,FALSE),"")="","Mandatory: Tab 5",IFERROR(VLOOKUP($A106,'5. Company (current_at exit)'!$1:$1048576,53,FALSE),"")), "")</f>
        <v/>
      </c>
      <c r="BO106" s="360" t="str">
        <f>IF($A106&lt;&gt;"",IF(IFERROR(VLOOKUP($A106,'5. Company (current_at exit)'!$1:$1048576,54,FALSE),"")="","",IFERROR(VLOOKUP($A106,'5. Company (current_at exit)'!$1:$1048576,54,FALSE),"")), "")</f>
        <v/>
      </c>
      <c r="BP106" s="17" t="str">
        <f>IF($A106&lt;&gt;"",IF(IFERROR(VLOOKUP($A106, '4. Company (at entry)'!$1:$1048576,3,FALSE),"")="","Mandatory: Tab 4",IFERROR(VLOOKUP($A106, '4. Company (at entry)'!$1:$1048576,3,FALSE),"")), "")</f>
        <v/>
      </c>
      <c r="BQ106" s="17" t="str">
        <f>IF($A106&lt;&gt;"",IF(IFERROR(VLOOKUP($A106, '4. Company (at entry)'!$1:$1048576,4,FALSE),"")="","Mandatory: Tab 4",IFERROR(VLOOKUP($A106, '4. Company (at entry)'!$1:$1048576,4,FALSE),"")), "")</f>
        <v/>
      </c>
      <c r="BR106" s="17" t="str">
        <f>IF($A106&lt;&gt;"",IF(IFERROR(VLOOKUP($A106, '4. Company (at entry)'!$1:$1048576,5,FALSE),"")="","Mandatory: Tab 4",IFERROR(VLOOKUP($A106, '4. Company (at entry)'!$1:$1048576,5,FALSE),"")), "")</f>
        <v/>
      </c>
      <c r="BS106" s="17" t="str">
        <f>IF($A106&lt;&gt;"",IF(IFERROR(VLOOKUP($A106, '4. Company (at entry)'!$1:$1048576,6,FALSE),"")="","Mandatory: Tab 4",IFERROR(VLOOKUP($A106, '4. Company (at entry)'!$1:$1048576,6,FALSE),"")), "")</f>
        <v/>
      </c>
      <c r="BT106" s="17" t="str">
        <f>IF($A106&lt;&gt;"",IF(IFERROR(VLOOKUP($A106, '4. Company (at entry)'!$1:$1048576,7,FALSE),"")="","Mandatory: Tab 4",IFERROR(VLOOKUP($A106, '4. Company (at entry)'!$1:$1048576,7,FALSE),"")), "")</f>
        <v/>
      </c>
      <c r="BU106" s="17" t="str">
        <f>IF($A106&lt;&gt;"",IF(IFERROR(VLOOKUP($A106, '4. Company (at entry)'!$1:$1048576,8,FALSE),"")="","Mandatory: Tab 4",IFERROR(VLOOKUP($A106, '4. Company (at entry)'!$1:$1048576,8,FALSE),"")), "")</f>
        <v/>
      </c>
      <c r="BV106" s="17" t="str">
        <f>IF($A106&lt;&gt;"",IF(IFERROR(VLOOKUP($A106, '4. Company (at entry)'!$1:$1048576,9,FALSE),"")="","Mandatory: Tab 4",IFERROR(VLOOKUP($A106, '4. Company (at entry)'!$1:$1048576,9,FALSE),"")), "")</f>
        <v/>
      </c>
      <c r="BW106" s="17" t="str">
        <f>IF($A106&lt;&gt;"",IF(IFERROR(VLOOKUP($A106, '4. Company (at entry)'!$1:$1048576,10,FALSE),"")="","",IFERROR(VLOOKUP($A106, '4. Company (at entry)'!$1:$1048576,10,FALSE),"")), "")</f>
        <v/>
      </c>
      <c r="BX106" s="208" t="str">
        <f>IF($A106&lt;&gt;"",IF(IFERROR(VLOOKUP($A106, '4. Company (at entry)'!$1:$1048576,11,FALSE),"")="","",IFERROR(VLOOKUP($A106, '4. Company (at entry)'!$1:$1048576,11,FALSE),"")), "")</f>
        <v/>
      </c>
      <c r="BY106" s="17" t="str">
        <f>IF($A106&lt;&gt;"",IF(IFERROR(VLOOKUP($A106, '4. Company (at entry)'!$1:$1048576,12,FALSE),"")="","",IFERROR(VLOOKUP($A106, '4. Company (at entry)'!$1:$1048576,12,FALSE),"")), "")</f>
        <v/>
      </c>
      <c r="BZ106" s="360" t="str">
        <f>IF($A106&lt;&gt;"",IF(IFERROR(VLOOKUP($A106, '4. Company (at entry)'!$1:$1048576,13,FALSE),"")="","",IFERROR(VLOOKUP($A106, '4. Company (at entry)'!$1:$1048576,13,FALSE),"")), "")</f>
        <v/>
      </c>
      <c r="CA106" s="17" t="str">
        <f>IF($A106&lt;&gt;"",IF(IFERROR('7. Position (current_at exit)'!F106,"")="", "Mandatory: Tab 7",IFERROR('7. Position (current_at exit)'!F106,"")),"")</f>
        <v/>
      </c>
      <c r="CB106" s="17" t="str">
        <f>IF($D106&lt;&gt;"Pending, Subsequently Closed",IF($A106&lt;&gt;"",IF(IFERROR('7. Position (current_at exit)'!G106,"")="", "Mandatory: Tab 7",IFERROR('7. Position (current_at exit)'!G106,"")),""), IF($A106&lt;&gt;"",IF(IFERROR('7. Position (current_at exit)'!G106,"")="", "",IFERROR('7. Position (current_at exit)'!G106,"")),""))</f>
        <v/>
      </c>
      <c r="CC106" s="17" t="str">
        <f>IF($D106&lt;&gt;"Pending, Subsequently Closed",IF($A106&lt;&gt;"",IF(IFERROR('7. Position (current_at exit)'!H106,"")="", "Mandatory: Tab 7",IFERROR('7. Position (current_at exit)'!H106,"")),""), IF($A106&lt;&gt;"",IF(IFERROR('7. Position (current_at exit)'!H106,"")="", "",IFERROR('7. Position (current_at exit)'!H106,"")),""))</f>
        <v/>
      </c>
      <c r="CD106" s="17" t="str">
        <f>IF($D106&lt;&gt;"Pending, Subsequently Closed",IF($A106&lt;&gt;"",IF(IFERROR('7. Position (current_at exit)'!I106,"")="", "Mandatory: Tab 7",IFERROR('7. Position (current_at exit)'!I106,"")),""), IF($A106&lt;&gt;"",IF(IFERROR('7. Position (current_at exit)'!I106,"")="", "",IFERROR('7. Position (current_at exit)'!I106,"")),""))</f>
        <v/>
      </c>
      <c r="CE106" s="17" t="str">
        <f>IF($D106&lt;&gt;"Pending, Subsequently Closed",IF($A106&lt;&gt;"",IF(IFERROR('7. Position (current_at exit)'!J106,"")="", "Mandatory: Tab 7",IFERROR('7. Position (current_at exit)'!J106,"")),""), IF($A106&lt;&gt;"",IF(IFERROR('7. Position (current_at exit)'!J106,"")="", "",IFERROR('7. Position (current_at exit)'!J106,"")),""))</f>
        <v/>
      </c>
      <c r="CF106" s="208" t="str">
        <f>IF($D106&lt;&gt;"Pending, Subsequently Closed",IF($A106&lt;&gt;"",IF(IFERROR('7. Position (current_at exit)'!K106,"")="", "Mandatory: Tab 7",IFERROR('7. Position (current_at exit)'!K106,"")),""), IF($A106&lt;&gt;"",IF(IFERROR('7. Position (current_at exit)'!K106,"")="", "",IFERROR('7. Position (current_at exit)'!K106,"")),""))</f>
        <v/>
      </c>
      <c r="CG106" s="186" t="str">
        <f>IF($D106&lt;&gt;"Pending, Subsequently Closed",IF($A106&lt;&gt;"",IF(IFERROR('7. Position (current_at exit)'!L106,"")="", "Mandatory: Tab 7",IFERROR('7. Position (current_at exit)'!L106,"")),""), IF($A106&lt;&gt;"",IF(IFERROR('7. Position (current_at exit)'!L106,"")="", "",IFERROR('7. Position (current_at exit)'!L106,"")),""))</f>
        <v/>
      </c>
      <c r="CH106" s="186" t="str">
        <f>IF($D106&lt;&gt;"Pending, Subsequently Closed",IF($A106&lt;&gt;"",IF(IFERROR('7. Position (current_at exit)'!M106,"")="", "Mandatory: Tab 7",IFERROR('7. Position (current_at exit)'!M106,"")),""), IF($A106&lt;&gt;"",IF(IFERROR('7. Position (current_at exit)'!M106,"")="", "",IFERROR('7. Position (current_at exit)'!M106,"")),""))</f>
        <v/>
      </c>
      <c r="CI106" s="186" t="str">
        <f>IF($D106&lt;&gt;"Pending, Subsequently Closed",IF($A106&lt;&gt;"",IF(IFERROR('7. Position (current_at exit)'!N106,"")="", "Mandatory: Tab 7",IFERROR('7. Position (current_at exit)'!N106,"")),""), IF($A106&lt;&gt;"",IF(IFERROR('7. Position (current_at exit)'!N106,"")="", "",IFERROR('7. Position (current_at exit)'!N106,"")),""))</f>
        <v/>
      </c>
      <c r="CJ106" s="408" t="str">
        <f>IF($D106&lt;&gt;"Pending, Subsequently Closed",IF($A106&lt;&gt;"",IF(IFERROR('7. Position (current_at exit)'!O106,"")="", "Mandatory: Tab 7",IFERROR('7. Position (current_at exit)'!O106,"")),""), IF($A106&lt;&gt;"",IF(IFERROR('7. Position (current_at exit)'!O106,"")="", "",IFERROR('7. Position (current_at exit)'!O106,"")),""))</f>
        <v/>
      </c>
      <c r="CK106" s="408" t="str">
        <f>IF($D106&lt;&gt;"Pending, Subsequently Closed",IF($A106&lt;&gt;"",IF(IFERROR('7. Position (current_at exit)'!P106,"")="", "Mandatory: Tab 7",IFERROR('7. Position (current_at exit)'!P106,"")),""), IF($A106&lt;&gt;"",IF(IFERROR('7. Position (current_at exit)'!P106,"")="", "",IFERROR('7. Position (current_at exit)'!P106,"")),""))</f>
        <v/>
      </c>
      <c r="CL106" s="360" t="str">
        <f>IF($A106&lt;&gt;"",IF(IFERROR('7. Position (current_at exit)'!Q106,"")="", "",IFERROR('7. Position (current_at exit)'!Q106,"")),"")</f>
        <v/>
      </c>
      <c r="CM106" s="18" t="str">
        <f>IF($F106&lt;&gt;"Debt",IF($A106&lt;&gt;"",IF(IFERROR('7. Position (current_at exit)'!R106,"")="", "Mandatory: Tab 7",IFERROR('7. Position (current_at exit)'!R106,"")),""), IF($A106&lt;&gt;"",IF(IFERROR('7. Position (current_at exit)'!R106,"")="", "",IFERROR('7. Position (current_at exit)'!R106,"")),""))</f>
        <v/>
      </c>
      <c r="CN106" s="18" t="str">
        <f>IF($F106&lt;&gt;"Debt",IF($A106&lt;&gt;"",IF(IFERROR('7. Position (current_at exit)'!S106,"")="", "Mandatory: Tab 7",IFERROR('7. Position (current_at exit)'!S106,"")),""), IF($A106&lt;&gt;"",IF(IFERROR('7. Position (current_at exit)'!S106,"")="", "",IFERROR('7. Position (current_at exit)'!S106,"")),""))</f>
        <v/>
      </c>
      <c r="CO106" s="17" t="str">
        <f>IF($F106&lt;&gt;"Debt",IF($A106&lt;&gt;"",IF(IFERROR('7. Position (current_at exit)'!T106,"")="", "Mandatory: Tab 7",IFERROR('7. Position (current_at exit)'!T106,"")),""), IF($A106&lt;&gt;"",IF(IFERROR('7. Position (current_at exit)'!T106,"")="", "",IFERROR('7. Position (current_at exit)'!T106,"")),""))</f>
        <v/>
      </c>
      <c r="CP106" s="17" t="str">
        <f>IF($A106&lt;&gt;"",IF(IFERROR('7. Position (current_at exit)'!U106,"")="", "Mandatory: Tab 7",IFERROR('7. Position (current_at exit)'!U106,"")),"")</f>
        <v/>
      </c>
      <c r="CQ106" s="17" t="str">
        <f>IF($F106&lt;&gt;"Debt",IF($A106&lt;&gt;"",IF(IFERROR('7. Position (current_at exit)'!V106,"")="", "Mandatory: Tab 7",IFERROR('7. Position (current_at exit)'!V106,"")),""), IF($A106&lt;&gt;"",IF(IFERROR('7. Position (current_at exit)'!V106,"")="", "",IFERROR('7. Position (current_at exit)'!V106,"")),""))</f>
        <v/>
      </c>
      <c r="CR106" s="16" t="str">
        <f>IF($F106&lt;&gt;"Debt",IF($A106&lt;&gt;"",IF(IFERROR('7. Position (current_at exit)'!W106,"")="", "",IFERROR('7. Position (current_at exit)'!W106,"")),""), IF($A106&lt;&gt;"",IF(IFERROR('7. Position (current_at exit)'!W106,"")="", "",IFERROR('7. Position (current_at exit)'!W106,"")),""))</f>
        <v/>
      </c>
      <c r="CS106" s="80" t="str">
        <f>IF($A106&lt;&gt;"",IF(IFERROR('7. Position (current_at exit)'!X106,"")="", "",IFERROR('7. Position (current_at exit)'!X106,"")),"")</f>
        <v/>
      </c>
      <c r="CT106" s="360" t="str">
        <f>IF($A106&lt;&gt;"",IF(IFERROR('7. Position (current_at exit)'!Y106,"")="", "",IFERROR('7. Position (current_at exit)'!Y106,"")),"")</f>
        <v/>
      </c>
      <c r="CU106" s="159" t="str">
        <f>IF(OR($D106="Fully Exited, No Escrow", $D106="Fully Exited, Escrow Pending", $D106="Fully Exited, Subsequently Closed"), IF($A106&lt;&gt;"",IF(IFERROR('7. Position (current_at exit)'!Z106,"")="", "Mandatory: Tab 7",IFERROR('7. Position (current_at exit)'!Z106,"")),""), IF($A106&lt;&gt;"",IF(IFERROR('7. Position (current_at exit)'!Z106,"")="", "",IFERROR('7. Position (current_at exit)'!Z106,"")),""))</f>
        <v/>
      </c>
      <c r="CV106" s="159" t="str">
        <f>IF(OR($D106="Fully Exited, No Escrow", $D106="Fully Exited, Escrow Pending", $D106="Fully Exited, Subsequently Closed"), IF($A106&lt;&gt;"",IF(IFERROR('7. Position (current_at exit)'!AA106,"")="", "Mandatory: Tab 7",IFERROR('7. Position (current_at exit)'!AA106,"")),""), IF($A106&lt;&gt;"",IF(IFERROR('7. Position (current_at exit)'!AA106,"")="", "",IFERROR('7. Position (current_at exit)'!AA106,"")),""))</f>
        <v/>
      </c>
      <c r="CW106" s="16" t="str">
        <f>IF($D106="Fully Exited",IF($A106&lt;&gt;"",IF(IFERROR('7. Position (current_at exit)'!AB106,"")="", "",IFERROR('7. Position (current_at exit)'!AB106,"")),""), IF($A106&lt;&gt;"",IF(IFERROR('7. Position (current_at exit)'!AB106,"")="", "",IFERROR('7. Position (current_at exit)'!AB106,"")),""))</f>
        <v/>
      </c>
      <c r="CX106" s="360" t="str">
        <f>IF($A106&lt;&gt;"",IF(IFERROR('7. Position (current_at exit)'!AC106,"")="", "",IFERROR('7. Position (current_at exit)'!AC106,"")),"")</f>
        <v/>
      </c>
      <c r="CY106" s="16" t="str">
        <f>IF($D106&lt;&gt;"Pending, Subsequently Closed",IF($A106&lt;&gt;"",IF(IFERROR('7. Position (current_at exit)'!AD106,"")="", "Mandatory: Tab 7",IFERROR('7. Position (current_at exit)'!AD106,"")),""), IF($A106&lt;&gt;"",IF(IFERROR('7. Position (current_at exit)'!AD106,"")="", "",IFERROR('7. Position (current_at exit)'!AD106,"")),""))</f>
        <v/>
      </c>
      <c r="CZ106" s="187" t="str">
        <f>IF($A106&lt;&gt;"",IF(IFERROR('7. Position (current_at exit)'!AE106,"")="", "",IFERROR('7. Position (current_at exit)'!AE106,"")),"")</f>
        <v/>
      </c>
      <c r="DA106" s="76" t="str">
        <f>IF($A106&lt;&gt;"",IF(IFERROR('7. Position (current_at exit)'!AF106,"")="", "",IFERROR('7. Position (current_at exit)'!AF106,"")),"")</f>
        <v/>
      </c>
      <c r="DB106" s="239" t="str">
        <f>IF($A106&lt;&gt;"",IF(IFERROR('7. Position (current_at exit)'!AG106,"")="", "",IFERROR('7. Position (current_at exit)'!AG106,"")),"")</f>
        <v/>
      </c>
      <c r="DC106" s="165" t="str">
        <f>IF($A106&lt;&gt;"",IF(IFERROR('7. Position (current_at exit)'!AH106,"")="", "",IFERROR('7. Position (current_at exit)'!AH106,"")),"")</f>
        <v/>
      </c>
      <c r="DD106" s="165" t="str">
        <f>IF($A106&lt;&gt;"",IF(IFERROR('7. Position (current_at exit)'!AI106,"")="", "",IFERROR('7. Position (current_at exit)'!AI106,"")),"")</f>
        <v/>
      </c>
      <c r="DE106" s="360" t="str">
        <f>IF($A106&lt;&gt;"",IF(IFERROR('7. Position (current_at exit)'!AJ106,"")="", "",IFERROR('7. Position (current_at exit)'!AJ106,"")),"")</f>
        <v/>
      </c>
      <c r="DF106" s="16" t="str">
        <f>IF($A106&lt;&gt;"",IF(IFERROR('7. Position (current_at exit)'!AK106,"")="", "",IFERROR('7. Position (current_at exit)'!AK106,"")),"")</f>
        <v/>
      </c>
      <c r="DG106" s="187" t="str">
        <f>IF($A106&lt;&gt;"",IF(IFERROR('7. Position (current_at exit)'!AL106,"")="", "",IFERROR('7. Position (current_at exit)'!AL106,"")),"")</f>
        <v/>
      </c>
      <c r="DH106" s="76" t="str">
        <f>IF($A106&lt;&gt;"",IF(IFERROR('7. Position (current_at exit)'!AM106,"")="", "",IFERROR('7. Position (current_at exit)'!AM106,"")),"")</f>
        <v/>
      </c>
      <c r="DI106" s="239" t="str">
        <f>IF($A106&lt;&gt;"",IF(IFERROR('7. Position (current_at exit)'!AN106,"")="", "",IFERROR('7. Position (current_at exit)'!AN106,"")),"")</f>
        <v/>
      </c>
      <c r="DJ106" s="165" t="str">
        <f>IF($A106&lt;&gt;"",IF(IFERROR('7. Position (current_at exit)'!AO106,"")="", "",IFERROR('7. Position (current_at exit)'!AO106,"")),"")</f>
        <v/>
      </c>
      <c r="DK106" s="165" t="str">
        <f>IF($A106&lt;&gt;"",IF(IFERROR('7. Position (current_at exit)'!AP106,"")="", "",IFERROR('7. Position (current_at exit)'!AP106,"")),"")</f>
        <v/>
      </c>
      <c r="DL106" s="360" t="str">
        <f>IF($A106&lt;&gt;"",IF(IFERROR('7. Position (current_at exit)'!AQ106,"")="", "",IFERROR('7. Position (current_at exit)'!AQ106,"")),"")</f>
        <v/>
      </c>
      <c r="DM106" s="17" t="str">
        <f>IF(OR($F106="Equity - Publicly Traded", $F106="Equity - Private"), IF($A106&lt;&gt;"",IF(IFERROR('6. Position (at entry)'!N106,"")="", "Mandatory: Tab 6",IFERROR('6. Position (at entry)'!N106,"")),""), IF($A106&lt;&gt;"",IF(IFERROR('6. Position (at entry)'!N106,"")="", "",IFERROR('6. Position (at entry)'!N106,"")),""))</f>
        <v/>
      </c>
      <c r="DN106" s="17" t="str">
        <f>IF(OR($F106="Equity - Publicly Traded", $F106="Equity - Private"), IF($A106&lt;&gt;"",IF(IFERROR('6. Position (at entry)'!O106,"")="", "Mandatory: Tab 6",IFERROR('6. Position (at entry)'!O106,"")),""), IF($A106&lt;&gt;"",IF(IFERROR('6. Position (at entry)'!O106,"")="", "",IFERROR('6. Position (at entry)'!O106,"")),""))</f>
        <v/>
      </c>
      <c r="DO106" s="17" t="str">
        <f>IF(OR($F106="Equity - Publicly Traded", $F106="Equity - Private"), IF($A106&lt;&gt;"",IF(IFERROR('6. Position (at entry)'!P106,"")="", "Mandatory: Tab 6",IFERROR('6. Position (at entry)'!P106,"")),""), IF($A106&lt;&gt;"",IF(IFERROR('6. Position (at entry)'!P106,"")="", "",IFERROR('6. Position (at entry)'!P106,"")),""))</f>
        <v/>
      </c>
      <c r="DP106" s="17" t="str">
        <f>IF(OR($F106="Equity - Publicly Traded", $F106="Equity - Private"), IF($A106&lt;&gt;"",IF(IFERROR('6. Position (at entry)'!Q106,"")="", "Mandatory: Tab 6",IFERROR('6. Position (at entry)'!Q106,"")),""), IF($A106&lt;&gt;"",IF(IFERROR('6. Position (at entry)'!Q106,"")="", "",IFERROR('6. Position (at entry)'!Q106,"")),""))</f>
        <v/>
      </c>
      <c r="DQ106" s="18" t="str">
        <f>IF(OR($F106="Equity - Publicly Traded", $F106="Equity - Private"), IF($A106&lt;&gt;"",IF(IFERROR('6. Position (at entry)'!R106,"")="", "Mandatory: Tab 6",IFERROR('6. Position (at entry)'!R106,"")),""), IF($A106&lt;&gt;"",IF(IFERROR('6. Position (at entry)'!R106,"")="", "",IFERROR('6. Position (at entry)'!R106,"")),""))</f>
        <v/>
      </c>
      <c r="DR106" s="18" t="str">
        <f>IF(OR($F106="Equity - Publicly Traded", $F106="Equity - Private"), IF($A106&lt;&gt;"",IF(IFERROR('6. Position (at entry)'!S106,"")="", "Mandatory: Tab 6",IFERROR('6. Position (at entry)'!S106,"")),""), IF($A106&lt;&gt;"",IF(IFERROR('6. Position (at entry)'!S106,"")="", "",IFERROR('6. Position (at entry)'!S106,"")),""))</f>
        <v/>
      </c>
      <c r="DS106" s="17" t="str">
        <f>IF(OR($F106="Equity - Publicly Traded", $F106="Equity - Private"), IF($A106&lt;&gt;"",IF(IFERROR('6. Position (at entry)'!T106,"")="", "Mandatory: Tab 6",IFERROR('6. Position (at entry)'!T106,"")),""), IF($A106&lt;&gt;"",IF(IFERROR('6. Position (at entry)'!T106,"")="", "",IFERROR('6. Position (at entry)'!T106,"")),""))</f>
        <v/>
      </c>
      <c r="DT106" s="16" t="str">
        <f>IF(OR($F106="Equity - Publicly Traded", $F106="Equity - Private"), IF($A106&lt;&gt;"",IF(IFERROR('6. Position (at entry)'!U106,"")="", "Mandatory: Tab 6",IFERROR('6. Position (at entry)'!U106,"")),""), IF($A106&lt;&gt;"",IF(IFERROR('6. Position (at entry)'!U106,"")="", "",IFERROR('6. Position (at entry)'!U106,"")),""))</f>
        <v/>
      </c>
      <c r="DU106" s="16" t="str">
        <f>IF(OR($F106="Equity - Publicly Traded", $F106="Equity - Private"), IF($A106&lt;&gt;"",IF(IFERROR('6. Position (at entry)'!V106,"")="", "",IFERROR('6. Position (at entry)'!V106,"")),""), IF($A106&lt;&gt;"",IF(IFERROR('6. Position (at entry)'!V106,"")="", "",IFERROR('6. Position (at entry)'!V106,"")),""))</f>
        <v/>
      </c>
      <c r="DV106" s="239" t="str">
        <f>IF(OR($F106="Equity - Publicly Traded", $F106="Equity - Private"), IF($A106&lt;&gt;"",IF(IFERROR('6. Position (at entry)'!W106,"")="", "",IFERROR('6. Position (at entry)'!W106,"")),""), IF($A106&lt;&gt;"",IF(IFERROR('6. Position (at entry)'!W106,"")="", "",IFERROR('6. Position (at entry)'!W106,"")),""))</f>
        <v/>
      </c>
      <c r="DW106" s="239" t="str">
        <f>IF(OR($F106="Equity - Publicly Traded", $F106="Equity - Private"), IF($A106&lt;&gt;"",IF(IFERROR('6. Position (at entry)'!X106,"")="", "",IFERROR('6. Position (at entry)'!X106,"")),""), IF($A106&lt;&gt;"",IF(IFERROR('6. Position (at entry)'!X106,"")="", "",IFERROR('6. Position (at entry)'!X106,"")),""))</f>
        <v/>
      </c>
      <c r="DX106" s="239" t="str">
        <f>IF(OR($F106="Equity - Publicly Traded", $F106="Equity - Private"), IF($A106&lt;&gt;"",IF(IFERROR('6. Position (at entry)'!Y106,"")="", "",IFERROR('6. Position (at entry)'!Y106,"")),""), IF($A106&lt;&gt;"",IF(IFERROR('6. Position (at entry)'!Y106,"")="", "",IFERROR('6. Position (at entry)'!Y106,"")),""))</f>
        <v/>
      </c>
      <c r="DY106" s="360" t="str">
        <f>IF($A106&lt;&gt;"",IF(IFERROR('6. Position (at entry)'!Z106,"")="", "",IFERROR('6. Position (at entry)'!Z106,"")),"")</f>
        <v/>
      </c>
      <c r="DZ106" s="76" t="str">
        <f>IF($A106&lt;&gt;"",IF(IFERROR('6. Position (at entry)'!AA106,"")="", "",IFERROR('6. Position (at entry)'!AA106,"")),"")</f>
        <v/>
      </c>
      <c r="EA106" s="76" t="str">
        <f>IF($A106&lt;&gt;"",IF(IFERROR('6. Position (at entry)'!AB106,"")="", "",IFERROR('6. Position (at entry)'!AB106,"")),"")</f>
        <v/>
      </c>
      <c r="EB106" s="78" t="str">
        <f>IF($A106&lt;&gt;"",IF(IFERROR('6. Position (at entry)'!AC106,"")="", "",IFERROR('6. Position (at entry)'!AC106,"")),"")</f>
        <v/>
      </c>
      <c r="EC106" s="78" t="str">
        <f>IF($A106&lt;&gt;"",IF(IFERROR('6. Position (at entry)'!AD106,"")="", "",IFERROR('6. Position (at entry)'!AD106,"")),"")</f>
        <v/>
      </c>
      <c r="ED106" s="226" t="str">
        <f>IF($A106&lt;&gt;"",IF(IFERROR('6. Position (at entry)'!AE106,"")="", "",IFERROR('6. Position (at entry)'!AE106,"")),"")</f>
        <v/>
      </c>
      <c r="EE106" s="80" t="str">
        <f>IF($A106&lt;&gt;"",IF(IFERROR('6. Position (at entry)'!AF106,"")="", "",IFERROR('6. Position (at entry)'!AF106,"")),"")</f>
        <v/>
      </c>
      <c r="EF106" s="80" t="str">
        <f>IF($A106&lt;&gt;"",IF(IFERROR('6. Position (at entry)'!AG106,"")="", "",IFERROR('6. Position (at entry)'!AG106,"")),"")</f>
        <v/>
      </c>
      <c r="EG106" s="80" t="str">
        <f>IF($A106&lt;&gt;"",IF(IFERROR('6. Position (at entry)'!AH106,"")="", "",IFERROR('6. Position (at entry)'!AH106,"")),"")</f>
        <v/>
      </c>
      <c r="EH106" s="360" t="str">
        <f>IF($A106&lt;&gt;"",IF(IFERROR('6. Position (at entry)'!AI106,"")="", "",IFERROR('6. Position (at entry)'!AI106,"")),"")</f>
        <v/>
      </c>
    </row>
    <row r="107" spans="1:138" ht="15" customHeight="1" x14ac:dyDescent="0.2">
      <c r="A107" s="16" t="str">
        <f>IF(ISBLANK('6. Position (at entry)'!A107), "", '6. Position (at entry)'!A107)</f>
        <v/>
      </c>
      <c r="B107" s="347" t="str">
        <f>IF($A107&lt;&gt;"",IF(IFERROR('6. Position (at entry)'!B107,"")="", "Mandatory: Tab 6",IFERROR('6. Position (at entry)'!B107,"")),"")</f>
        <v/>
      </c>
      <c r="C107" s="16" t="str">
        <f>IF($A107&lt;&gt;"",IF(IFERROR(VLOOKUP($A107, '4. Company (at entry)'!$1:$1048576,2,FALSE),"")="","Mandatory: Tab 4",IFERROR(VLOOKUP($A107, '4. Company (at entry)'!$1:$1048576,2,FALSE),"")), "")</f>
        <v/>
      </c>
      <c r="D107" s="16" t="str">
        <f>IF($A107&lt;&gt;"",IF(IFERROR('7. Position (current_at exit)'!D107,"")="", "Mandatory: Tab 7",IFERROR('7. Position (current_at exit)'!D107,"")),"")</f>
        <v/>
      </c>
      <c r="E107" s="16" t="str">
        <f>IF($A107&lt;&gt;"",IF(IFERROR('7. Position (current_at exit)'!E107,"")="", "Mandatory: Tab 7",IFERROR('7. Position (current_at exit)'!E107,"")),"")</f>
        <v/>
      </c>
      <c r="F107" s="16" t="str">
        <f>IF($A107&lt;&gt;"",IF(IFERROR('6. Position (at entry)'!D107,"")="", "Mandatory: Tab 6",IFERROR('6. Position (at entry)'!D107,"")),"")</f>
        <v/>
      </c>
      <c r="G107" s="16" t="str">
        <f>IF($A107&lt;&gt;"",IF(IFERROR('6. Position (at entry)'!E107,"")="", "Mandatory: Tab 6",IFERROR('6. Position (at entry)'!E107,"")),"")</f>
        <v/>
      </c>
      <c r="H107" s="16" t="str">
        <f>IF($A107&lt;&gt;"",IF(IFERROR('6. Position (at entry)'!F107,"")="", "Mandatory: Tab 6",IFERROR('6. Position (at entry)'!F107,"")),"")</f>
        <v/>
      </c>
      <c r="I107" s="16" t="str">
        <f>IF($A107&lt;&gt;"",IF(IFERROR('6. Position (at entry)'!G107,"")="", "Mandatory: Tab 6",IFERROR('6. Position (at entry)'!G107,"")),"")</f>
        <v/>
      </c>
      <c r="J107" s="16" t="str">
        <f>IF($A107&lt;&gt;"",IF(IFERROR('6. Position (at entry)'!H107,"")="", "Mandatory: Tab 6",IFERROR('6. Position (at entry)'!H107,"")),"")</f>
        <v/>
      </c>
      <c r="K107" s="159" t="str">
        <f>IF($A107&lt;&gt;"",IF(IFERROR('6. Position (at entry)'!I107,"")="", "Mandatory: Tab 6",IFERROR('6. Position (at entry)'!I107,"")),"")</f>
        <v/>
      </c>
      <c r="L107" s="16" t="str">
        <f>IF($A107&lt;&gt;"",IF(IFERROR('6. Position (at entry)'!J107,"")="", "Mandatory: Tab 6",IFERROR('6. Position (at entry)'!J107,"")),"")</f>
        <v/>
      </c>
      <c r="M107" s="16" t="str">
        <f>IF($A107&lt;&gt;"",IF(IFERROR('6. Position (at entry)'!K107,"")="", "Mandatory: Tab 6",IFERROR('6. Position (at entry)'!K107,"")),"")</f>
        <v/>
      </c>
      <c r="N107" s="16" t="str">
        <f>IF($A107&lt;&gt;"",IF(IFERROR('6. Position (at entry)'!L107,"")="", "",IFERROR('6. Position (at entry)'!L107,"")),"")</f>
        <v/>
      </c>
      <c r="O107" s="360" t="str">
        <f>IF($A107&lt;&gt;"",IF(IFERROR('6. Position (at entry)'!M107,"")="", "",IFERROR('6. Position (at entry)'!M107,"")),"")</f>
        <v/>
      </c>
      <c r="P107" s="16" t="str">
        <f>IF($A107&lt;&gt;"",IF(IFERROR(VLOOKUP($A107,'5. Company (current_at exit)'!$1:$1048576,3,FALSE),"")="","",IFERROR(VLOOKUP($A107,'5. Company (current_at exit)'!$1:$1048576,3,FALSE),"")), "")</f>
        <v/>
      </c>
      <c r="Q107" s="16" t="str">
        <f>IF($A107&lt;&gt;"",IF(IFERROR(VLOOKUP($A107,'5. Company (current_at exit)'!$1:$1048576,4,FALSE),"")="","",IFERROR(VLOOKUP($A107,'5. Company (current_at exit)'!$1:$1048576,4,FALSE),"")), "")</f>
        <v/>
      </c>
      <c r="R107" s="16" t="str">
        <f>IF($A107&lt;&gt;"",IF(IFERROR(VLOOKUP($A107,'5. Company (current_at exit)'!$1:$1048576,5,FALSE),"")="","",IFERROR(VLOOKUP($A107,'5. Company (current_at exit)'!$1:$1048576,5,FALSE),"")), "")</f>
        <v/>
      </c>
      <c r="S107" s="16" t="str">
        <f>IF($A107&lt;&gt;"",IF(IFERROR(VLOOKUP($A107,'5. Company (current_at exit)'!$1:$1048576,6,FALSE),"")="","",IFERROR(VLOOKUP($A107,'5. Company (current_at exit)'!$1:$1048576,6,FALSE),"")), "")</f>
        <v/>
      </c>
      <c r="T107" s="16" t="str">
        <f>IF($A107&lt;&gt;"",IF(IFERROR(VLOOKUP($A107,'5. Company (current_at exit)'!$1:$1048576,7,FALSE),"")="","Mandatory: Tab 5",IFERROR(VLOOKUP($A107,'5. Company (current_at exit)'!$1:$1048576,7,FALSE),"")), "")</f>
        <v/>
      </c>
      <c r="U107" s="72" t="str">
        <f>IF($A107&lt;&gt;"",IF(IFERROR(VLOOKUP($A107,'5. Company (current_at exit)'!$1:$1048576,8,FALSE),"")="","Mandatory: Tab 5",IFERROR(VLOOKUP($A107,'5. Company (current_at exit)'!$1:$1048576,8,FALSE),"")), "")</f>
        <v/>
      </c>
      <c r="V107" s="16" t="str">
        <f>IF($A107&lt;&gt;"",IF(IFERROR(VLOOKUP($A107,'5. Company (current_at exit)'!$1:$1048576,9,FALSE),"")="","",IFERROR(VLOOKUP($A107,'5. Company (current_at exit)'!$1:$1048576,9,FALSE),"")), "")</f>
        <v/>
      </c>
      <c r="W107" s="16" t="str">
        <f>IF($A107&lt;&gt;"",IF(IFERROR(VLOOKUP($A107,'5. Company (current_at exit)'!$1:$1048576,10,FALSE),"")="","Mandatory: Tab 5",IFERROR(VLOOKUP($A107,'5. Company (current_at exit)'!$1:$1048576,10,FALSE),"")), "")</f>
        <v/>
      </c>
      <c r="X107" s="73" t="str">
        <f>IF($A107&lt;&gt;"",IF(IFERROR(VLOOKUP($A107,'5. Company (current_at exit)'!$1:$1048576,11,FALSE),"")="","Mandatory: Tab 5",IFERROR(VLOOKUP($A107,'5. Company (current_at exit)'!$1:$1048576,11,FALSE),"")), "")</f>
        <v/>
      </c>
      <c r="Y107" s="73" t="str">
        <f>IF($A107&lt;&gt;"",IF(IFERROR(VLOOKUP($A107,'5. Company (current_at exit)'!$1:$1048576,12,FALSE),"")="","",IFERROR(VLOOKUP($A107,'5. Company (current_at exit)'!$1:$1048576,12,FALSE),"")), "")</f>
        <v/>
      </c>
      <c r="Z107" s="73" t="str">
        <f>IF($A107&lt;&gt;"",IF(IFERROR(VLOOKUP($A107,'5. Company (current_at exit)'!$1:$1048576,13,FALSE),"")="","",IFERROR(VLOOKUP($A107,'5. Company (current_at exit)'!$1:$1048576,13,FALSE),"")), "")</f>
        <v/>
      </c>
      <c r="AA107" s="16" t="str">
        <f>IF($A107&lt;&gt;"",IF(IFERROR(VLOOKUP($A107,'5. Company (current_at exit)'!$1:$1048576,14,FALSE),"")="","Mandatory: Tab 5",IFERROR(VLOOKUP($A107,'5. Company (current_at exit)'!$1:$1048576,14,FALSE),"")), "")</f>
        <v/>
      </c>
      <c r="AB107" s="16" t="str">
        <f>IF($A107&lt;&gt;"",IF(IFERROR(VLOOKUP($A107,'5. Company (current_at exit)'!$1:$1048576,15,FALSE),"")="","Mandatory: Tab 5",IFERROR(VLOOKUP($A107,'5. Company (current_at exit)'!$1:$1048576,15,FALSE),"")), "")</f>
        <v/>
      </c>
      <c r="AC107" s="76" t="str">
        <f>IF($A107&lt;&gt;"",IF(IFERROR(VLOOKUP($A107,'5. Company (current_at exit)'!$1:$1048576,16,FALSE),"")="","",IFERROR(VLOOKUP($A107,'5. Company (current_at exit)'!$1:$1048576,16,FALSE),"")), "")</f>
        <v/>
      </c>
      <c r="AD107" s="16" t="str">
        <f>IF($A107&lt;&gt;"",IF(IFERROR(VLOOKUP($A107,'5. Company (current_at exit)'!$1:$1048576,17,FALSE),"")="","",IFERROR(VLOOKUP($A107,'5. Company (current_at exit)'!$1:$1048576,17,FALSE),"")), "")</f>
        <v/>
      </c>
      <c r="AE107" s="401" t="str">
        <f>IF($A107&lt;&gt;"",IF(IFERROR(VLOOKUP($A107,'5. Company (current_at exit)'!$1:$1048576,18,FALSE),"")="","",IFERROR(VLOOKUP($A107,'5. Company (current_at exit)'!$1:$1048576,18,FALSE),"")), "")</f>
        <v/>
      </c>
      <c r="AF107" s="16" t="str">
        <f>IF($A107&lt;&gt;"",IF(IFERROR(VLOOKUP($A107,'5. Company (current_at exit)'!$1:$1048576,19,FALSE),"")="","Mandatory: Tab 5",IFERROR(VLOOKUP($A107,'5. Company (current_at exit)'!$1:$1048576,19,FALSE),"")), "")</f>
        <v/>
      </c>
      <c r="AG107" s="159" t="str">
        <f>IF($AF107="Yes",IF($A107&lt;&gt;"",IF(IFERROR(VLOOKUP($A107,'5. Company (current_at exit)'!$1:$1048576,20,FALSE),"")="","Mandatory: Tab 5",IFERROR(VLOOKUP($A107,'5. Company (current_at exit)'!$1:$1048576,20,FALSE),"")), ""),IF($A107&lt;&gt;"",IF(IFERROR(VLOOKUP($A107,'5. Company (current_at exit)'!$1:$1048576,20,FALSE),"")="","",IFERROR(VLOOKUP($A107,'5. Company (current_at exit)'!$1:$1048576,20,FALSE),"")), ""))</f>
        <v/>
      </c>
      <c r="AH107" s="159" t="str">
        <f>IF($AF107="Yes",IF($A107&lt;&gt;"",IF(IFERROR(VLOOKUP($A107,'5. Company (current_at exit)'!$1:$1048576,21,FALSE),"")="","Mandatory: Tab 5",IFERROR(VLOOKUP($A107,'5. Company (current_at exit)'!$1:$1048576,21,FALSE),"")), ""),IF($A107&lt;&gt;"",IF(IFERROR(VLOOKUP($A107,'5. Company (current_at exit)'!$1:$1048576,21,FALSE),"")="","",IFERROR(VLOOKUP($A107,'5. Company (current_at exit)'!$1:$1048576,21,FALSE),"")), ""))</f>
        <v/>
      </c>
      <c r="AI107" s="69" t="str">
        <f>IF($AF107="Yes",IF($A107&lt;&gt;"",IF(IFERROR(VLOOKUP($A107,'5. Company (current_at exit)'!$1:$1048576,22,FALSE),"")="","Mandatory: Tab 5",IFERROR(VLOOKUP($A107,'5. Company (current_at exit)'!$1:$1048576,22,FALSE),"")), ""),IF($A107&lt;&gt;"",IF(IFERROR(VLOOKUP($A107,'5. Company (current_at exit)'!$1:$1048576,22,FALSE),"")="","",IFERROR(VLOOKUP($A107,'5. Company (current_at exit)'!$1:$1048576,22,FALSE),"")), ""))</f>
        <v/>
      </c>
      <c r="AJ107" s="69" t="str">
        <f>IF($AF107="Yes",IF($A107&lt;&gt;"",IF(IFERROR(VLOOKUP($A107,'5. Company (current_at exit)'!$1:$1048576,23,FALSE),"")="","Mandatory: Tab 5",IFERROR(VLOOKUP($A107,'5. Company (current_at exit)'!$1:$1048576,23,FALSE),"")), ""),IF($A107&lt;&gt;"",IF(IFERROR(VLOOKUP($A107,'5. Company (current_at exit)'!$1:$1048576,23,FALSE),"")="","",IFERROR(VLOOKUP($A107,'5. Company (current_at exit)'!$1:$1048576,23,FALSE),"")), ""))</f>
        <v/>
      </c>
      <c r="AK107" s="159" t="str">
        <f>IF($AF107="Yes",IF($A107&lt;&gt;"",IF(IFERROR(VLOOKUP($A107,'5. Company (current_at exit)'!$1:$1048576,24,FALSE),"")="","",IFERROR(VLOOKUP($A107,'5. Company (current_at exit)'!$1:$1048576,24,FALSE),"")), ""),IF($A107&lt;&gt;"",IF(IFERROR(VLOOKUP($A107,'5. Company (current_at exit)'!$1:$1048576,24,FALSE),"")="","",IFERROR(VLOOKUP($A107,'5. Company (current_at exit)'!$1:$1048576,24,FALSE),"")), ""))</f>
        <v/>
      </c>
      <c r="AL107" s="403" t="str">
        <f>IF($A107&lt;&gt;"",IF(IFERROR(VLOOKUP($A107,'5. Company (current_at exit)'!$1:$1048576,25,FALSE),"")="","",IFERROR(VLOOKUP($A107,'5. Company (current_at exit)'!$1:$1048576,25,FALSE),"")), "")</f>
        <v/>
      </c>
      <c r="AM107" s="17" t="str">
        <f>IF($A107&lt;&gt;"",IF(IFERROR(VLOOKUP($A107,'5. Company (current_at exit)'!$1:$1048576,26,FALSE),"")="","Mandatory: Tab 5",IFERROR(VLOOKUP($A107,'5. Company (current_at exit)'!$1:$1048576,26,FALSE),"")), "")</f>
        <v/>
      </c>
      <c r="AN107" s="17" t="str">
        <f>IF($A107&lt;&gt;"",IF(IFERROR(VLOOKUP($A107,'5. Company (current_at exit)'!$1:$1048576,27,FALSE),"")="","Mandatory: Tab 5",IFERROR(VLOOKUP($A107,'5. Company (current_at exit)'!$1:$1048576,27,FALSE),"")), "")</f>
        <v/>
      </c>
      <c r="AO107" s="17" t="str">
        <f>IF($A107&lt;&gt;"",IF(IFERROR(VLOOKUP($A107,'5. Company (current_at exit)'!$1:$1048576,28,FALSE),"")="","Mandatory: Tab 5",IFERROR(VLOOKUP($A107,'5. Company (current_at exit)'!$1:$1048576,28,FALSE),"")), "")</f>
        <v/>
      </c>
      <c r="AP107" s="17" t="str">
        <f>IF($A107&lt;&gt;"",IF(IFERROR(VLOOKUP($A107,'5. Company (current_at exit)'!$1:$1048576,29,FALSE),"")="","Mandatory: Tab 5",IFERROR(VLOOKUP($A107,'5. Company (current_at exit)'!$1:$1048576,29,FALSE),"")), "")</f>
        <v/>
      </c>
      <c r="AQ107" s="17" t="str">
        <f>IF($A107&lt;&gt;"",IF(IFERROR(VLOOKUP($A107,'5. Company (current_at exit)'!$1:$1048576,30,FALSE),"")="","Mandatory: Tab 5",IFERROR(VLOOKUP($A107,'5. Company (current_at exit)'!$1:$1048576,30,FALSE),"")), "")</f>
        <v/>
      </c>
      <c r="AR107" s="17" t="str">
        <f>IF($A107&lt;&gt;"",IF(IFERROR(VLOOKUP($A107,'5. Company (current_at exit)'!$1:$1048576,31,FALSE),"")="","Mandatory: Tab 5",IFERROR(VLOOKUP($A107,'5. Company (current_at exit)'!$1:$1048576,31,FALSE),"")), "")</f>
        <v/>
      </c>
      <c r="AS107" s="17" t="str">
        <f>IF($A107&lt;&gt;"",IF(IFERROR(VLOOKUP($A107,'5. Company (current_at exit)'!$1:$1048576,32,FALSE),"")="","Mandatory: Tab 5",IFERROR(VLOOKUP($A107,'5. Company (current_at exit)'!$1:$1048576,32,FALSE),"")), "")</f>
        <v/>
      </c>
      <c r="AT107" s="17" t="str">
        <f>IF($A107&lt;&gt;"",IF(IFERROR(VLOOKUP($A107,'5. Company (current_at exit)'!$1:$1048576,33,FALSE),"")="","Mandatory: Tab 5",IFERROR(VLOOKUP($A107,'5. Company (current_at exit)'!$1:$1048576,33,FALSE),"")), "")</f>
        <v/>
      </c>
      <c r="AU107" s="17" t="str">
        <f>IF($A107&lt;&gt;"",IF(IFERROR(VLOOKUP($A107,'5. Company (current_at exit)'!$1:$1048576,34,FALSE),"")="","",IFERROR(VLOOKUP($A107,'5. Company (current_at exit)'!$1:$1048576,34,FALSE),"")), "")</f>
        <v/>
      </c>
      <c r="AV107" s="241" t="str">
        <f>IF($A107&lt;&gt;"",IF(IFERROR(VLOOKUP($A107,'5. Company (current_at exit)'!$1:$1048576,35,FALSE),"")="","",IFERROR(VLOOKUP($A107,'5. Company (current_at exit)'!$1:$1048576,35,FALSE),"")), "")</f>
        <v/>
      </c>
      <c r="AW107" s="17" t="str">
        <f>IF($D107="Fully Exited",IF($A107&lt;&gt;"",IF(IFERROR(VLOOKUP($A107,'5. Company (current_at exit)'!$1:$1048576,36,FALSE),"")="","",IFERROR(VLOOKUP($A107,'5. Company (current_at exit)'!$1:$1048576,36,FALSE),"")), ""),IF($A107&lt;&gt;"",IF(IFERROR(VLOOKUP($A107,'5. Company (current_at exit)'!$1:$1048576,36,FALSE),"")="","",IFERROR(VLOOKUP($A107,'5. Company (current_at exit)'!$1:$1048576,36,FALSE),"")), ""))</f>
        <v/>
      </c>
      <c r="AX107" s="239" t="str">
        <f>IF($A107&lt;&gt;"",IF(IFERROR(VLOOKUP($A107,'5. Company (current_at exit)'!$1:$1048576,37,FALSE),"")="","",IFERROR(VLOOKUP($A107,'5. Company (current_at exit)'!$1:$1048576,37,FALSE),"")), "")</f>
        <v/>
      </c>
      <c r="AY107" s="204" t="str">
        <f>IF($A107&lt;&gt;"",IF(IFERROR(VLOOKUP($A107,'5. Company (current_at exit)'!$1:$1048576,38,FALSE),"")="","",IFERROR(VLOOKUP($A107,'5. Company (current_at exit)'!$1:$1048576,38,FALSE),"")), "")</f>
        <v/>
      </c>
      <c r="AZ107" s="244" t="str">
        <f>IF($A107&lt;&gt;"",IF(IFERROR(VLOOKUP($A107,'5. Company (current_at exit)'!$1:$1048576,39,FALSE),"")="","",IFERROR(VLOOKUP($A107,'5. Company (current_at exit)'!$1:$1048576,39,FALSE),"")), "")</f>
        <v/>
      </c>
      <c r="BA107" s="244" t="str">
        <f>IF($A107&lt;&gt;"",IF(IFERROR(VLOOKUP($A107,'5. Company (current_at exit)'!$1:$1048576,40,FALSE),"")="","",IFERROR(VLOOKUP($A107,'5. Company (current_at exit)'!$1:$1048576,40,FALSE),"")), "")</f>
        <v/>
      </c>
      <c r="BB107" s="244" t="str">
        <f>IF($A107&lt;&gt;"",IF(IFERROR(VLOOKUP($A107,'5. Company (current_at exit)'!$1:$1048576,41,FALSE),"")="","",IFERROR(VLOOKUP($A107,'5. Company (current_at exit)'!$1:$1048576,41,FALSE),"")), "")</f>
        <v/>
      </c>
      <c r="BC107" s="76" t="str">
        <f>IF($A107&lt;&gt;"",IF(IFERROR(VLOOKUP($A107,'5. Company (current_at exit)'!$1:$1048576,42,FALSE),"")="","",IFERROR(VLOOKUP($A107,'5. Company (current_at exit)'!$1:$1048576,42,FALSE),"")), "")</f>
        <v/>
      </c>
      <c r="BD107" s="76" t="str">
        <f>IF($A107&lt;&gt;"",IF(IFERROR(VLOOKUP($A107,'5. Company (current_at exit)'!$1:$1048576,43,FALSE),"")="","",IFERROR(VLOOKUP($A107,'5. Company (current_at exit)'!$1:$1048576,43,FALSE),"")), "")</f>
        <v/>
      </c>
      <c r="BE107" s="239" t="str">
        <f>IF($A107&lt;&gt;"",IF(IFERROR(VLOOKUP($A107,'5. Company (current_at exit)'!$1:$1048576,44,FALSE),"")="","",IFERROR(VLOOKUP($A107,'5. Company (current_at exit)'!$1:$1048576,44,FALSE),"")), "")</f>
        <v/>
      </c>
      <c r="BF107" s="239" t="str">
        <f>IF($A107&lt;&gt;"",IF(IFERROR(VLOOKUP($A107,'5. Company (current_at exit)'!$1:$1048576,45,FALSE),"")="","",IFERROR(VLOOKUP($A107,'5. Company (current_at exit)'!$1:$1048576,45,FALSE),"")), "")</f>
        <v/>
      </c>
      <c r="BG107" s="239" t="str">
        <f>IF($A107&lt;&gt;"",IF(IFERROR(VLOOKUP($A107,'5. Company (current_at exit)'!$1:$1048576,46,FALSE),"")="","",IFERROR(VLOOKUP($A107,'5. Company (current_at exit)'!$1:$1048576,46,FALSE),"")), "")</f>
        <v/>
      </c>
      <c r="BH107" s="239" t="str">
        <f>IF($A107&lt;&gt;"",IF(IFERROR(VLOOKUP($A107,'5. Company (current_at exit)'!$1:$1048576,47,FALSE),"")="","",IFERROR(VLOOKUP($A107,'5. Company (current_at exit)'!$1:$1048576,47,FALSE),"")), "")</f>
        <v/>
      </c>
      <c r="BI107" s="239" t="str">
        <f>IF($A107&lt;&gt;"",IF(IFERROR(VLOOKUP($A107,'5. Company (current_at exit)'!$1:$1048576,48,FALSE),"")="","",IFERROR(VLOOKUP($A107,'5. Company (current_at exit)'!$1:$1048576,48,FALSE),"")), "")</f>
        <v/>
      </c>
      <c r="BJ107" s="360" t="str">
        <f>IF($A107&lt;&gt;"",IF(IFERROR(VLOOKUP($A107,'5. Company (current_at exit)'!$1:$1048576,49,FALSE),"")="","",IFERROR(VLOOKUP($A107,'5. Company (current_at exit)'!$1:$1048576,49,FALSE),"")), "")</f>
        <v/>
      </c>
      <c r="BK107" s="76" t="str">
        <f>IF($A107&lt;&gt;"",IF(IFERROR(VLOOKUP($A107,'5. Company (current_at exit)'!$1:$1048576,50,FALSE),"")="","Mandatory: Tab 5",IFERROR(VLOOKUP($A107,'5. Company (current_at exit)'!$1:$1048576,50,FALSE),"")), "")</f>
        <v/>
      </c>
      <c r="BL107" s="483" t="str">
        <f>IF($A107&lt;&gt;"",IF(IFERROR(VLOOKUP($A107,'5. Company (current_at exit)'!$1:$1048576,51,FALSE),"")="","Mandatory: Tab 5",IFERROR(VLOOKUP($A107,'5. Company (current_at exit)'!$1:$1048576,51,FALSE),"")), "")</f>
        <v/>
      </c>
      <c r="BM107" s="483" t="str">
        <f>IF($A107&lt;&gt;"",IF(IFERROR(VLOOKUP($A107,'5. Company (current_at exit)'!$1:$1048576,52,FALSE),"")="","Mandatory: Tab 5",IFERROR(VLOOKUP($A107,'5. Company (current_at exit)'!$1:$1048576,52,FALSE),"")), "")</f>
        <v/>
      </c>
      <c r="BN107" s="483" t="str">
        <f>IF($A107&lt;&gt;"",IF(IFERROR(VLOOKUP($A107,'5. Company (current_at exit)'!$1:$1048576,53,FALSE),"")="","Mandatory: Tab 5",IFERROR(VLOOKUP($A107,'5. Company (current_at exit)'!$1:$1048576,53,FALSE),"")), "")</f>
        <v/>
      </c>
      <c r="BO107" s="360" t="str">
        <f>IF($A107&lt;&gt;"",IF(IFERROR(VLOOKUP($A107,'5. Company (current_at exit)'!$1:$1048576,54,FALSE),"")="","",IFERROR(VLOOKUP($A107,'5. Company (current_at exit)'!$1:$1048576,54,FALSE),"")), "")</f>
        <v/>
      </c>
      <c r="BP107" s="17" t="str">
        <f>IF($A107&lt;&gt;"",IF(IFERROR(VLOOKUP($A107, '4. Company (at entry)'!$1:$1048576,3,FALSE),"")="","Mandatory: Tab 4",IFERROR(VLOOKUP($A107, '4. Company (at entry)'!$1:$1048576,3,FALSE),"")), "")</f>
        <v/>
      </c>
      <c r="BQ107" s="17" t="str">
        <f>IF($A107&lt;&gt;"",IF(IFERROR(VLOOKUP($A107, '4. Company (at entry)'!$1:$1048576,4,FALSE),"")="","Mandatory: Tab 4",IFERROR(VLOOKUP($A107, '4. Company (at entry)'!$1:$1048576,4,FALSE),"")), "")</f>
        <v/>
      </c>
      <c r="BR107" s="17" t="str">
        <f>IF($A107&lt;&gt;"",IF(IFERROR(VLOOKUP($A107, '4. Company (at entry)'!$1:$1048576,5,FALSE),"")="","Mandatory: Tab 4",IFERROR(VLOOKUP($A107, '4. Company (at entry)'!$1:$1048576,5,FALSE),"")), "")</f>
        <v/>
      </c>
      <c r="BS107" s="17" t="str">
        <f>IF($A107&lt;&gt;"",IF(IFERROR(VLOOKUP($A107, '4. Company (at entry)'!$1:$1048576,6,FALSE),"")="","Mandatory: Tab 4",IFERROR(VLOOKUP($A107, '4. Company (at entry)'!$1:$1048576,6,FALSE),"")), "")</f>
        <v/>
      </c>
      <c r="BT107" s="17" t="str">
        <f>IF($A107&lt;&gt;"",IF(IFERROR(VLOOKUP($A107, '4. Company (at entry)'!$1:$1048576,7,FALSE),"")="","Mandatory: Tab 4",IFERROR(VLOOKUP($A107, '4. Company (at entry)'!$1:$1048576,7,FALSE),"")), "")</f>
        <v/>
      </c>
      <c r="BU107" s="17" t="str">
        <f>IF($A107&lt;&gt;"",IF(IFERROR(VLOOKUP($A107, '4. Company (at entry)'!$1:$1048576,8,FALSE),"")="","Mandatory: Tab 4",IFERROR(VLOOKUP($A107, '4. Company (at entry)'!$1:$1048576,8,FALSE),"")), "")</f>
        <v/>
      </c>
      <c r="BV107" s="17" t="str">
        <f>IF($A107&lt;&gt;"",IF(IFERROR(VLOOKUP($A107, '4. Company (at entry)'!$1:$1048576,9,FALSE),"")="","Mandatory: Tab 4",IFERROR(VLOOKUP($A107, '4. Company (at entry)'!$1:$1048576,9,FALSE),"")), "")</f>
        <v/>
      </c>
      <c r="BW107" s="17" t="str">
        <f>IF($A107&lt;&gt;"",IF(IFERROR(VLOOKUP($A107, '4. Company (at entry)'!$1:$1048576,10,FALSE),"")="","",IFERROR(VLOOKUP($A107, '4. Company (at entry)'!$1:$1048576,10,FALSE),"")), "")</f>
        <v/>
      </c>
      <c r="BX107" s="208" t="str">
        <f>IF($A107&lt;&gt;"",IF(IFERROR(VLOOKUP($A107, '4. Company (at entry)'!$1:$1048576,11,FALSE),"")="","",IFERROR(VLOOKUP($A107, '4. Company (at entry)'!$1:$1048576,11,FALSE),"")), "")</f>
        <v/>
      </c>
      <c r="BY107" s="17" t="str">
        <f>IF($A107&lt;&gt;"",IF(IFERROR(VLOOKUP($A107, '4. Company (at entry)'!$1:$1048576,12,FALSE),"")="","",IFERROR(VLOOKUP($A107, '4. Company (at entry)'!$1:$1048576,12,FALSE),"")), "")</f>
        <v/>
      </c>
      <c r="BZ107" s="360" t="str">
        <f>IF($A107&lt;&gt;"",IF(IFERROR(VLOOKUP($A107, '4. Company (at entry)'!$1:$1048576,13,FALSE),"")="","",IFERROR(VLOOKUP($A107, '4. Company (at entry)'!$1:$1048576,13,FALSE),"")), "")</f>
        <v/>
      </c>
      <c r="CA107" s="17" t="str">
        <f>IF($A107&lt;&gt;"",IF(IFERROR('7. Position (current_at exit)'!F107,"")="", "Mandatory: Tab 7",IFERROR('7. Position (current_at exit)'!F107,"")),"")</f>
        <v/>
      </c>
      <c r="CB107" s="17" t="str">
        <f>IF($D107&lt;&gt;"Pending, Subsequently Closed",IF($A107&lt;&gt;"",IF(IFERROR('7. Position (current_at exit)'!G107,"")="", "Mandatory: Tab 7",IFERROR('7. Position (current_at exit)'!G107,"")),""), IF($A107&lt;&gt;"",IF(IFERROR('7. Position (current_at exit)'!G107,"")="", "",IFERROR('7. Position (current_at exit)'!G107,"")),""))</f>
        <v/>
      </c>
      <c r="CC107" s="17" t="str">
        <f>IF($D107&lt;&gt;"Pending, Subsequently Closed",IF($A107&lt;&gt;"",IF(IFERROR('7. Position (current_at exit)'!H107,"")="", "Mandatory: Tab 7",IFERROR('7. Position (current_at exit)'!H107,"")),""), IF($A107&lt;&gt;"",IF(IFERROR('7. Position (current_at exit)'!H107,"")="", "",IFERROR('7. Position (current_at exit)'!H107,"")),""))</f>
        <v/>
      </c>
      <c r="CD107" s="17" t="str">
        <f>IF($D107&lt;&gt;"Pending, Subsequently Closed",IF($A107&lt;&gt;"",IF(IFERROR('7. Position (current_at exit)'!I107,"")="", "Mandatory: Tab 7",IFERROR('7. Position (current_at exit)'!I107,"")),""), IF($A107&lt;&gt;"",IF(IFERROR('7. Position (current_at exit)'!I107,"")="", "",IFERROR('7. Position (current_at exit)'!I107,"")),""))</f>
        <v/>
      </c>
      <c r="CE107" s="17" t="str">
        <f>IF($D107&lt;&gt;"Pending, Subsequently Closed",IF($A107&lt;&gt;"",IF(IFERROR('7. Position (current_at exit)'!J107,"")="", "Mandatory: Tab 7",IFERROR('7. Position (current_at exit)'!J107,"")),""), IF($A107&lt;&gt;"",IF(IFERROR('7. Position (current_at exit)'!J107,"")="", "",IFERROR('7. Position (current_at exit)'!J107,"")),""))</f>
        <v/>
      </c>
      <c r="CF107" s="208" t="str">
        <f>IF($D107&lt;&gt;"Pending, Subsequently Closed",IF($A107&lt;&gt;"",IF(IFERROR('7. Position (current_at exit)'!K107,"")="", "Mandatory: Tab 7",IFERROR('7. Position (current_at exit)'!K107,"")),""), IF($A107&lt;&gt;"",IF(IFERROR('7. Position (current_at exit)'!K107,"")="", "",IFERROR('7. Position (current_at exit)'!K107,"")),""))</f>
        <v/>
      </c>
      <c r="CG107" s="186" t="str">
        <f>IF($D107&lt;&gt;"Pending, Subsequently Closed",IF($A107&lt;&gt;"",IF(IFERROR('7. Position (current_at exit)'!L107,"")="", "Mandatory: Tab 7",IFERROR('7. Position (current_at exit)'!L107,"")),""), IF($A107&lt;&gt;"",IF(IFERROR('7. Position (current_at exit)'!L107,"")="", "",IFERROR('7. Position (current_at exit)'!L107,"")),""))</f>
        <v/>
      </c>
      <c r="CH107" s="186" t="str">
        <f>IF($D107&lt;&gt;"Pending, Subsequently Closed",IF($A107&lt;&gt;"",IF(IFERROR('7. Position (current_at exit)'!M107,"")="", "Mandatory: Tab 7",IFERROR('7. Position (current_at exit)'!M107,"")),""), IF($A107&lt;&gt;"",IF(IFERROR('7. Position (current_at exit)'!M107,"")="", "",IFERROR('7. Position (current_at exit)'!M107,"")),""))</f>
        <v/>
      </c>
      <c r="CI107" s="186" t="str">
        <f>IF($D107&lt;&gt;"Pending, Subsequently Closed",IF($A107&lt;&gt;"",IF(IFERROR('7. Position (current_at exit)'!N107,"")="", "Mandatory: Tab 7",IFERROR('7. Position (current_at exit)'!N107,"")),""), IF($A107&lt;&gt;"",IF(IFERROR('7. Position (current_at exit)'!N107,"")="", "",IFERROR('7. Position (current_at exit)'!N107,"")),""))</f>
        <v/>
      </c>
      <c r="CJ107" s="408" t="str">
        <f>IF($D107&lt;&gt;"Pending, Subsequently Closed",IF($A107&lt;&gt;"",IF(IFERROR('7. Position (current_at exit)'!O107,"")="", "Mandatory: Tab 7",IFERROR('7. Position (current_at exit)'!O107,"")),""), IF($A107&lt;&gt;"",IF(IFERROR('7. Position (current_at exit)'!O107,"")="", "",IFERROR('7. Position (current_at exit)'!O107,"")),""))</f>
        <v/>
      </c>
      <c r="CK107" s="408" t="str">
        <f>IF($D107&lt;&gt;"Pending, Subsequently Closed",IF($A107&lt;&gt;"",IF(IFERROR('7. Position (current_at exit)'!P107,"")="", "Mandatory: Tab 7",IFERROR('7. Position (current_at exit)'!P107,"")),""), IF($A107&lt;&gt;"",IF(IFERROR('7. Position (current_at exit)'!P107,"")="", "",IFERROR('7. Position (current_at exit)'!P107,"")),""))</f>
        <v/>
      </c>
      <c r="CL107" s="360" t="str">
        <f>IF($A107&lt;&gt;"",IF(IFERROR('7. Position (current_at exit)'!Q107,"")="", "",IFERROR('7. Position (current_at exit)'!Q107,"")),"")</f>
        <v/>
      </c>
      <c r="CM107" s="18" t="str">
        <f>IF($F107&lt;&gt;"Debt",IF($A107&lt;&gt;"",IF(IFERROR('7. Position (current_at exit)'!R107,"")="", "Mandatory: Tab 7",IFERROR('7. Position (current_at exit)'!R107,"")),""), IF($A107&lt;&gt;"",IF(IFERROR('7. Position (current_at exit)'!R107,"")="", "",IFERROR('7. Position (current_at exit)'!R107,"")),""))</f>
        <v/>
      </c>
      <c r="CN107" s="18" t="str">
        <f>IF($F107&lt;&gt;"Debt",IF($A107&lt;&gt;"",IF(IFERROR('7. Position (current_at exit)'!S107,"")="", "Mandatory: Tab 7",IFERROR('7. Position (current_at exit)'!S107,"")),""), IF($A107&lt;&gt;"",IF(IFERROR('7. Position (current_at exit)'!S107,"")="", "",IFERROR('7. Position (current_at exit)'!S107,"")),""))</f>
        <v/>
      </c>
      <c r="CO107" s="17" t="str">
        <f>IF($F107&lt;&gt;"Debt",IF($A107&lt;&gt;"",IF(IFERROR('7. Position (current_at exit)'!T107,"")="", "Mandatory: Tab 7",IFERROR('7. Position (current_at exit)'!T107,"")),""), IF($A107&lt;&gt;"",IF(IFERROR('7. Position (current_at exit)'!T107,"")="", "",IFERROR('7. Position (current_at exit)'!T107,"")),""))</f>
        <v/>
      </c>
      <c r="CP107" s="17" t="str">
        <f>IF($A107&lt;&gt;"",IF(IFERROR('7. Position (current_at exit)'!U107,"")="", "Mandatory: Tab 7",IFERROR('7. Position (current_at exit)'!U107,"")),"")</f>
        <v/>
      </c>
      <c r="CQ107" s="17" t="str">
        <f>IF($F107&lt;&gt;"Debt",IF($A107&lt;&gt;"",IF(IFERROR('7. Position (current_at exit)'!V107,"")="", "Mandatory: Tab 7",IFERROR('7. Position (current_at exit)'!V107,"")),""), IF($A107&lt;&gt;"",IF(IFERROR('7. Position (current_at exit)'!V107,"")="", "",IFERROR('7. Position (current_at exit)'!V107,"")),""))</f>
        <v/>
      </c>
      <c r="CR107" s="16" t="str">
        <f>IF($F107&lt;&gt;"Debt",IF($A107&lt;&gt;"",IF(IFERROR('7. Position (current_at exit)'!W107,"")="", "",IFERROR('7. Position (current_at exit)'!W107,"")),""), IF($A107&lt;&gt;"",IF(IFERROR('7. Position (current_at exit)'!W107,"")="", "",IFERROR('7. Position (current_at exit)'!W107,"")),""))</f>
        <v/>
      </c>
      <c r="CS107" s="80" t="str">
        <f>IF($A107&lt;&gt;"",IF(IFERROR('7. Position (current_at exit)'!X107,"")="", "",IFERROR('7. Position (current_at exit)'!X107,"")),"")</f>
        <v/>
      </c>
      <c r="CT107" s="360" t="str">
        <f>IF($A107&lt;&gt;"",IF(IFERROR('7. Position (current_at exit)'!Y107,"")="", "",IFERROR('7. Position (current_at exit)'!Y107,"")),"")</f>
        <v/>
      </c>
      <c r="CU107" s="159" t="str">
        <f>IF(OR($D107="Fully Exited, No Escrow", $D107="Fully Exited, Escrow Pending", $D107="Fully Exited, Subsequently Closed"), IF($A107&lt;&gt;"",IF(IFERROR('7. Position (current_at exit)'!Z107,"")="", "Mandatory: Tab 7",IFERROR('7. Position (current_at exit)'!Z107,"")),""), IF($A107&lt;&gt;"",IF(IFERROR('7. Position (current_at exit)'!Z107,"")="", "",IFERROR('7. Position (current_at exit)'!Z107,"")),""))</f>
        <v/>
      </c>
      <c r="CV107" s="159" t="str">
        <f>IF(OR($D107="Fully Exited, No Escrow", $D107="Fully Exited, Escrow Pending", $D107="Fully Exited, Subsequently Closed"), IF($A107&lt;&gt;"",IF(IFERROR('7. Position (current_at exit)'!AA107,"")="", "Mandatory: Tab 7",IFERROR('7. Position (current_at exit)'!AA107,"")),""), IF($A107&lt;&gt;"",IF(IFERROR('7. Position (current_at exit)'!AA107,"")="", "",IFERROR('7. Position (current_at exit)'!AA107,"")),""))</f>
        <v/>
      </c>
      <c r="CW107" s="16" t="str">
        <f>IF($D107="Fully Exited",IF($A107&lt;&gt;"",IF(IFERROR('7. Position (current_at exit)'!AB107,"")="", "",IFERROR('7. Position (current_at exit)'!AB107,"")),""), IF($A107&lt;&gt;"",IF(IFERROR('7. Position (current_at exit)'!AB107,"")="", "",IFERROR('7. Position (current_at exit)'!AB107,"")),""))</f>
        <v/>
      </c>
      <c r="CX107" s="360" t="str">
        <f>IF($A107&lt;&gt;"",IF(IFERROR('7. Position (current_at exit)'!AC107,"")="", "",IFERROR('7. Position (current_at exit)'!AC107,"")),"")</f>
        <v/>
      </c>
      <c r="CY107" s="16" t="str">
        <f>IF($D107&lt;&gt;"Pending, Subsequently Closed",IF($A107&lt;&gt;"",IF(IFERROR('7. Position (current_at exit)'!AD107,"")="", "Mandatory: Tab 7",IFERROR('7. Position (current_at exit)'!AD107,"")),""), IF($A107&lt;&gt;"",IF(IFERROR('7. Position (current_at exit)'!AD107,"")="", "",IFERROR('7. Position (current_at exit)'!AD107,"")),""))</f>
        <v/>
      </c>
      <c r="CZ107" s="187" t="str">
        <f>IF($A107&lt;&gt;"",IF(IFERROR('7. Position (current_at exit)'!AE107,"")="", "",IFERROR('7. Position (current_at exit)'!AE107,"")),"")</f>
        <v/>
      </c>
      <c r="DA107" s="76" t="str">
        <f>IF($A107&lt;&gt;"",IF(IFERROR('7. Position (current_at exit)'!AF107,"")="", "",IFERROR('7. Position (current_at exit)'!AF107,"")),"")</f>
        <v/>
      </c>
      <c r="DB107" s="239" t="str">
        <f>IF($A107&lt;&gt;"",IF(IFERROR('7. Position (current_at exit)'!AG107,"")="", "",IFERROR('7. Position (current_at exit)'!AG107,"")),"")</f>
        <v/>
      </c>
      <c r="DC107" s="165" t="str">
        <f>IF($A107&lt;&gt;"",IF(IFERROR('7. Position (current_at exit)'!AH107,"")="", "",IFERROR('7. Position (current_at exit)'!AH107,"")),"")</f>
        <v/>
      </c>
      <c r="DD107" s="165" t="str">
        <f>IF($A107&lt;&gt;"",IF(IFERROR('7. Position (current_at exit)'!AI107,"")="", "",IFERROR('7. Position (current_at exit)'!AI107,"")),"")</f>
        <v/>
      </c>
      <c r="DE107" s="360" t="str">
        <f>IF($A107&lt;&gt;"",IF(IFERROR('7. Position (current_at exit)'!AJ107,"")="", "",IFERROR('7. Position (current_at exit)'!AJ107,"")),"")</f>
        <v/>
      </c>
      <c r="DF107" s="16" t="str">
        <f>IF($A107&lt;&gt;"",IF(IFERROR('7. Position (current_at exit)'!AK107,"")="", "",IFERROR('7. Position (current_at exit)'!AK107,"")),"")</f>
        <v/>
      </c>
      <c r="DG107" s="187" t="str">
        <f>IF($A107&lt;&gt;"",IF(IFERROR('7. Position (current_at exit)'!AL107,"")="", "",IFERROR('7. Position (current_at exit)'!AL107,"")),"")</f>
        <v/>
      </c>
      <c r="DH107" s="76" t="str">
        <f>IF($A107&lt;&gt;"",IF(IFERROR('7. Position (current_at exit)'!AM107,"")="", "",IFERROR('7. Position (current_at exit)'!AM107,"")),"")</f>
        <v/>
      </c>
      <c r="DI107" s="239" t="str">
        <f>IF($A107&lt;&gt;"",IF(IFERROR('7. Position (current_at exit)'!AN107,"")="", "",IFERROR('7. Position (current_at exit)'!AN107,"")),"")</f>
        <v/>
      </c>
      <c r="DJ107" s="165" t="str">
        <f>IF($A107&lt;&gt;"",IF(IFERROR('7. Position (current_at exit)'!AO107,"")="", "",IFERROR('7. Position (current_at exit)'!AO107,"")),"")</f>
        <v/>
      </c>
      <c r="DK107" s="165" t="str">
        <f>IF($A107&lt;&gt;"",IF(IFERROR('7. Position (current_at exit)'!AP107,"")="", "",IFERROR('7. Position (current_at exit)'!AP107,"")),"")</f>
        <v/>
      </c>
      <c r="DL107" s="360" t="str">
        <f>IF($A107&lt;&gt;"",IF(IFERROR('7. Position (current_at exit)'!AQ107,"")="", "",IFERROR('7. Position (current_at exit)'!AQ107,"")),"")</f>
        <v/>
      </c>
      <c r="DM107" s="17" t="str">
        <f>IF(OR($F107="Equity - Publicly Traded", $F107="Equity - Private"), IF($A107&lt;&gt;"",IF(IFERROR('6. Position (at entry)'!N107,"")="", "Mandatory: Tab 6",IFERROR('6. Position (at entry)'!N107,"")),""), IF($A107&lt;&gt;"",IF(IFERROR('6. Position (at entry)'!N107,"")="", "",IFERROR('6. Position (at entry)'!N107,"")),""))</f>
        <v/>
      </c>
      <c r="DN107" s="17" t="str">
        <f>IF(OR($F107="Equity - Publicly Traded", $F107="Equity - Private"), IF($A107&lt;&gt;"",IF(IFERROR('6. Position (at entry)'!O107,"")="", "Mandatory: Tab 6",IFERROR('6. Position (at entry)'!O107,"")),""), IF($A107&lt;&gt;"",IF(IFERROR('6. Position (at entry)'!O107,"")="", "",IFERROR('6. Position (at entry)'!O107,"")),""))</f>
        <v/>
      </c>
      <c r="DO107" s="17" t="str">
        <f>IF(OR($F107="Equity - Publicly Traded", $F107="Equity - Private"), IF($A107&lt;&gt;"",IF(IFERROR('6. Position (at entry)'!P107,"")="", "Mandatory: Tab 6",IFERROR('6. Position (at entry)'!P107,"")),""), IF($A107&lt;&gt;"",IF(IFERROR('6. Position (at entry)'!P107,"")="", "",IFERROR('6. Position (at entry)'!P107,"")),""))</f>
        <v/>
      </c>
      <c r="DP107" s="17" t="str">
        <f>IF(OR($F107="Equity - Publicly Traded", $F107="Equity - Private"), IF($A107&lt;&gt;"",IF(IFERROR('6. Position (at entry)'!Q107,"")="", "Mandatory: Tab 6",IFERROR('6. Position (at entry)'!Q107,"")),""), IF($A107&lt;&gt;"",IF(IFERROR('6. Position (at entry)'!Q107,"")="", "",IFERROR('6. Position (at entry)'!Q107,"")),""))</f>
        <v/>
      </c>
      <c r="DQ107" s="18" t="str">
        <f>IF(OR($F107="Equity - Publicly Traded", $F107="Equity - Private"), IF($A107&lt;&gt;"",IF(IFERROR('6. Position (at entry)'!R107,"")="", "Mandatory: Tab 6",IFERROR('6. Position (at entry)'!R107,"")),""), IF($A107&lt;&gt;"",IF(IFERROR('6. Position (at entry)'!R107,"")="", "",IFERROR('6. Position (at entry)'!R107,"")),""))</f>
        <v/>
      </c>
      <c r="DR107" s="18" t="str">
        <f>IF(OR($F107="Equity - Publicly Traded", $F107="Equity - Private"), IF($A107&lt;&gt;"",IF(IFERROR('6. Position (at entry)'!S107,"")="", "Mandatory: Tab 6",IFERROR('6. Position (at entry)'!S107,"")),""), IF($A107&lt;&gt;"",IF(IFERROR('6. Position (at entry)'!S107,"")="", "",IFERROR('6. Position (at entry)'!S107,"")),""))</f>
        <v/>
      </c>
      <c r="DS107" s="17" t="str">
        <f>IF(OR($F107="Equity - Publicly Traded", $F107="Equity - Private"), IF($A107&lt;&gt;"",IF(IFERROR('6. Position (at entry)'!T107,"")="", "Mandatory: Tab 6",IFERROR('6. Position (at entry)'!T107,"")),""), IF($A107&lt;&gt;"",IF(IFERROR('6. Position (at entry)'!T107,"")="", "",IFERROR('6. Position (at entry)'!T107,"")),""))</f>
        <v/>
      </c>
      <c r="DT107" s="16" t="str">
        <f>IF(OR($F107="Equity - Publicly Traded", $F107="Equity - Private"), IF($A107&lt;&gt;"",IF(IFERROR('6. Position (at entry)'!U107,"")="", "Mandatory: Tab 6",IFERROR('6. Position (at entry)'!U107,"")),""), IF($A107&lt;&gt;"",IF(IFERROR('6. Position (at entry)'!U107,"")="", "",IFERROR('6. Position (at entry)'!U107,"")),""))</f>
        <v/>
      </c>
      <c r="DU107" s="16" t="str">
        <f>IF(OR($F107="Equity - Publicly Traded", $F107="Equity - Private"), IF($A107&lt;&gt;"",IF(IFERROR('6. Position (at entry)'!V107,"")="", "",IFERROR('6. Position (at entry)'!V107,"")),""), IF($A107&lt;&gt;"",IF(IFERROR('6. Position (at entry)'!V107,"")="", "",IFERROR('6. Position (at entry)'!V107,"")),""))</f>
        <v/>
      </c>
      <c r="DV107" s="239" t="str">
        <f>IF(OR($F107="Equity - Publicly Traded", $F107="Equity - Private"), IF($A107&lt;&gt;"",IF(IFERROR('6. Position (at entry)'!W107,"")="", "",IFERROR('6. Position (at entry)'!W107,"")),""), IF($A107&lt;&gt;"",IF(IFERROR('6. Position (at entry)'!W107,"")="", "",IFERROR('6. Position (at entry)'!W107,"")),""))</f>
        <v/>
      </c>
      <c r="DW107" s="239" t="str">
        <f>IF(OR($F107="Equity - Publicly Traded", $F107="Equity - Private"), IF($A107&lt;&gt;"",IF(IFERROR('6. Position (at entry)'!X107,"")="", "",IFERROR('6. Position (at entry)'!X107,"")),""), IF($A107&lt;&gt;"",IF(IFERROR('6. Position (at entry)'!X107,"")="", "",IFERROR('6. Position (at entry)'!X107,"")),""))</f>
        <v/>
      </c>
      <c r="DX107" s="239" t="str">
        <f>IF(OR($F107="Equity - Publicly Traded", $F107="Equity - Private"), IF($A107&lt;&gt;"",IF(IFERROR('6. Position (at entry)'!Y107,"")="", "",IFERROR('6. Position (at entry)'!Y107,"")),""), IF($A107&lt;&gt;"",IF(IFERROR('6. Position (at entry)'!Y107,"")="", "",IFERROR('6. Position (at entry)'!Y107,"")),""))</f>
        <v/>
      </c>
      <c r="DY107" s="360" t="str">
        <f>IF($A107&lt;&gt;"",IF(IFERROR('6. Position (at entry)'!Z107,"")="", "",IFERROR('6. Position (at entry)'!Z107,"")),"")</f>
        <v/>
      </c>
      <c r="DZ107" s="76" t="str">
        <f>IF($A107&lt;&gt;"",IF(IFERROR('6. Position (at entry)'!AA107,"")="", "",IFERROR('6. Position (at entry)'!AA107,"")),"")</f>
        <v/>
      </c>
      <c r="EA107" s="76" t="str">
        <f>IF($A107&lt;&gt;"",IF(IFERROR('6. Position (at entry)'!AB107,"")="", "",IFERROR('6. Position (at entry)'!AB107,"")),"")</f>
        <v/>
      </c>
      <c r="EB107" s="78" t="str">
        <f>IF($A107&lt;&gt;"",IF(IFERROR('6. Position (at entry)'!AC107,"")="", "",IFERROR('6. Position (at entry)'!AC107,"")),"")</f>
        <v/>
      </c>
      <c r="EC107" s="78" t="str">
        <f>IF($A107&lt;&gt;"",IF(IFERROR('6. Position (at entry)'!AD107,"")="", "",IFERROR('6. Position (at entry)'!AD107,"")),"")</f>
        <v/>
      </c>
      <c r="ED107" s="226" t="str">
        <f>IF($A107&lt;&gt;"",IF(IFERROR('6. Position (at entry)'!AE107,"")="", "",IFERROR('6. Position (at entry)'!AE107,"")),"")</f>
        <v/>
      </c>
      <c r="EE107" s="80" t="str">
        <f>IF($A107&lt;&gt;"",IF(IFERROR('6. Position (at entry)'!AF107,"")="", "",IFERROR('6. Position (at entry)'!AF107,"")),"")</f>
        <v/>
      </c>
      <c r="EF107" s="80" t="str">
        <f>IF($A107&lt;&gt;"",IF(IFERROR('6. Position (at entry)'!AG107,"")="", "",IFERROR('6. Position (at entry)'!AG107,"")),"")</f>
        <v/>
      </c>
      <c r="EG107" s="80" t="str">
        <f>IF($A107&lt;&gt;"",IF(IFERROR('6. Position (at entry)'!AH107,"")="", "",IFERROR('6. Position (at entry)'!AH107,"")),"")</f>
        <v/>
      </c>
      <c r="EH107" s="360" t="str">
        <f>IF($A107&lt;&gt;"",IF(IFERROR('6. Position (at entry)'!AI107,"")="", "",IFERROR('6. Position (at entry)'!AI107,"")),"")</f>
        <v/>
      </c>
    </row>
    <row r="108" spans="1:138" ht="15" customHeight="1" x14ac:dyDescent="0.2">
      <c r="A108" s="16" t="str">
        <f>IF(ISBLANK('6. Position (at entry)'!A108), "", '6. Position (at entry)'!A108)</f>
        <v/>
      </c>
      <c r="B108" s="347" t="str">
        <f>IF($A108&lt;&gt;"",IF(IFERROR('6. Position (at entry)'!B108,"")="", "Mandatory: Tab 6",IFERROR('6. Position (at entry)'!B108,"")),"")</f>
        <v/>
      </c>
      <c r="C108" s="16" t="str">
        <f>IF($A108&lt;&gt;"",IF(IFERROR(VLOOKUP($A108, '4. Company (at entry)'!$1:$1048576,2,FALSE),"")="","Mandatory: Tab 4",IFERROR(VLOOKUP($A108, '4. Company (at entry)'!$1:$1048576,2,FALSE),"")), "")</f>
        <v/>
      </c>
      <c r="D108" s="16" t="str">
        <f>IF($A108&lt;&gt;"",IF(IFERROR('7. Position (current_at exit)'!D108,"")="", "Mandatory: Tab 7",IFERROR('7. Position (current_at exit)'!D108,"")),"")</f>
        <v/>
      </c>
      <c r="E108" s="16" t="str">
        <f>IF($A108&lt;&gt;"",IF(IFERROR('7. Position (current_at exit)'!E108,"")="", "Mandatory: Tab 7",IFERROR('7. Position (current_at exit)'!E108,"")),"")</f>
        <v/>
      </c>
      <c r="F108" s="16" t="str">
        <f>IF($A108&lt;&gt;"",IF(IFERROR('6. Position (at entry)'!D108,"")="", "Mandatory: Tab 6",IFERROR('6. Position (at entry)'!D108,"")),"")</f>
        <v/>
      </c>
      <c r="G108" s="16" t="str">
        <f>IF($A108&lt;&gt;"",IF(IFERROR('6. Position (at entry)'!E108,"")="", "Mandatory: Tab 6",IFERROR('6. Position (at entry)'!E108,"")),"")</f>
        <v/>
      </c>
      <c r="H108" s="16" t="str">
        <f>IF($A108&lt;&gt;"",IF(IFERROR('6. Position (at entry)'!F108,"")="", "Mandatory: Tab 6",IFERROR('6. Position (at entry)'!F108,"")),"")</f>
        <v/>
      </c>
      <c r="I108" s="16" t="str">
        <f>IF($A108&lt;&gt;"",IF(IFERROR('6. Position (at entry)'!G108,"")="", "Mandatory: Tab 6",IFERROR('6. Position (at entry)'!G108,"")),"")</f>
        <v/>
      </c>
      <c r="J108" s="16" t="str">
        <f>IF($A108&lt;&gt;"",IF(IFERROR('6. Position (at entry)'!H108,"")="", "Mandatory: Tab 6",IFERROR('6. Position (at entry)'!H108,"")),"")</f>
        <v/>
      </c>
      <c r="K108" s="159" t="str">
        <f>IF($A108&lt;&gt;"",IF(IFERROR('6. Position (at entry)'!I108,"")="", "Mandatory: Tab 6",IFERROR('6. Position (at entry)'!I108,"")),"")</f>
        <v/>
      </c>
      <c r="L108" s="16" t="str">
        <f>IF($A108&lt;&gt;"",IF(IFERROR('6. Position (at entry)'!J108,"")="", "Mandatory: Tab 6",IFERROR('6. Position (at entry)'!J108,"")),"")</f>
        <v/>
      </c>
      <c r="M108" s="16" t="str">
        <f>IF($A108&lt;&gt;"",IF(IFERROR('6. Position (at entry)'!K108,"")="", "Mandatory: Tab 6",IFERROR('6. Position (at entry)'!K108,"")),"")</f>
        <v/>
      </c>
      <c r="N108" s="16" t="str">
        <f>IF($A108&lt;&gt;"",IF(IFERROR('6. Position (at entry)'!L108,"")="", "",IFERROR('6. Position (at entry)'!L108,"")),"")</f>
        <v/>
      </c>
      <c r="O108" s="360" t="str">
        <f>IF($A108&lt;&gt;"",IF(IFERROR('6. Position (at entry)'!M108,"")="", "",IFERROR('6. Position (at entry)'!M108,"")),"")</f>
        <v/>
      </c>
      <c r="P108" s="16" t="str">
        <f>IF($A108&lt;&gt;"",IF(IFERROR(VLOOKUP($A108,'5. Company (current_at exit)'!$1:$1048576,3,FALSE),"")="","",IFERROR(VLOOKUP($A108,'5. Company (current_at exit)'!$1:$1048576,3,FALSE),"")), "")</f>
        <v/>
      </c>
      <c r="Q108" s="16" t="str">
        <f>IF($A108&lt;&gt;"",IF(IFERROR(VLOOKUP($A108,'5. Company (current_at exit)'!$1:$1048576,4,FALSE),"")="","",IFERROR(VLOOKUP($A108,'5. Company (current_at exit)'!$1:$1048576,4,FALSE),"")), "")</f>
        <v/>
      </c>
      <c r="R108" s="16" t="str">
        <f>IF($A108&lt;&gt;"",IF(IFERROR(VLOOKUP($A108,'5. Company (current_at exit)'!$1:$1048576,5,FALSE),"")="","",IFERROR(VLOOKUP($A108,'5. Company (current_at exit)'!$1:$1048576,5,FALSE),"")), "")</f>
        <v/>
      </c>
      <c r="S108" s="16" t="str">
        <f>IF($A108&lt;&gt;"",IF(IFERROR(VLOOKUP($A108,'5. Company (current_at exit)'!$1:$1048576,6,FALSE),"")="","",IFERROR(VLOOKUP($A108,'5. Company (current_at exit)'!$1:$1048576,6,FALSE),"")), "")</f>
        <v/>
      </c>
      <c r="T108" s="16" t="str">
        <f>IF($A108&lt;&gt;"",IF(IFERROR(VLOOKUP($A108,'5. Company (current_at exit)'!$1:$1048576,7,FALSE),"")="","Mandatory: Tab 5",IFERROR(VLOOKUP($A108,'5. Company (current_at exit)'!$1:$1048576,7,FALSE),"")), "")</f>
        <v/>
      </c>
      <c r="U108" s="72" t="str">
        <f>IF($A108&lt;&gt;"",IF(IFERROR(VLOOKUP($A108,'5. Company (current_at exit)'!$1:$1048576,8,FALSE),"")="","Mandatory: Tab 5",IFERROR(VLOOKUP($A108,'5. Company (current_at exit)'!$1:$1048576,8,FALSE),"")), "")</f>
        <v/>
      </c>
      <c r="V108" s="16" t="str">
        <f>IF($A108&lt;&gt;"",IF(IFERROR(VLOOKUP($A108,'5. Company (current_at exit)'!$1:$1048576,9,FALSE),"")="","",IFERROR(VLOOKUP($A108,'5. Company (current_at exit)'!$1:$1048576,9,FALSE),"")), "")</f>
        <v/>
      </c>
      <c r="W108" s="16" t="str">
        <f>IF($A108&lt;&gt;"",IF(IFERROR(VLOOKUP($A108,'5. Company (current_at exit)'!$1:$1048576,10,FALSE),"")="","Mandatory: Tab 5",IFERROR(VLOOKUP($A108,'5. Company (current_at exit)'!$1:$1048576,10,FALSE),"")), "")</f>
        <v/>
      </c>
      <c r="X108" s="73" t="str">
        <f>IF($A108&lt;&gt;"",IF(IFERROR(VLOOKUP($A108,'5. Company (current_at exit)'!$1:$1048576,11,FALSE),"")="","Mandatory: Tab 5",IFERROR(VLOOKUP($A108,'5. Company (current_at exit)'!$1:$1048576,11,FALSE),"")), "")</f>
        <v/>
      </c>
      <c r="Y108" s="73" t="str">
        <f>IF($A108&lt;&gt;"",IF(IFERROR(VLOOKUP($A108,'5. Company (current_at exit)'!$1:$1048576,12,FALSE),"")="","",IFERROR(VLOOKUP($A108,'5. Company (current_at exit)'!$1:$1048576,12,FALSE),"")), "")</f>
        <v/>
      </c>
      <c r="Z108" s="73" t="str">
        <f>IF($A108&lt;&gt;"",IF(IFERROR(VLOOKUP($A108,'5. Company (current_at exit)'!$1:$1048576,13,FALSE),"")="","",IFERROR(VLOOKUP($A108,'5. Company (current_at exit)'!$1:$1048576,13,FALSE),"")), "")</f>
        <v/>
      </c>
      <c r="AA108" s="16" t="str">
        <f>IF($A108&lt;&gt;"",IF(IFERROR(VLOOKUP($A108,'5. Company (current_at exit)'!$1:$1048576,14,FALSE),"")="","Mandatory: Tab 5",IFERROR(VLOOKUP($A108,'5. Company (current_at exit)'!$1:$1048576,14,FALSE),"")), "")</f>
        <v/>
      </c>
      <c r="AB108" s="16" t="str">
        <f>IF($A108&lt;&gt;"",IF(IFERROR(VLOOKUP($A108,'5. Company (current_at exit)'!$1:$1048576,15,FALSE),"")="","Mandatory: Tab 5",IFERROR(VLOOKUP($A108,'5. Company (current_at exit)'!$1:$1048576,15,FALSE),"")), "")</f>
        <v/>
      </c>
      <c r="AC108" s="76" t="str">
        <f>IF($A108&lt;&gt;"",IF(IFERROR(VLOOKUP($A108,'5. Company (current_at exit)'!$1:$1048576,16,FALSE),"")="","",IFERROR(VLOOKUP($A108,'5. Company (current_at exit)'!$1:$1048576,16,FALSE),"")), "")</f>
        <v/>
      </c>
      <c r="AD108" s="16" t="str">
        <f>IF($A108&lt;&gt;"",IF(IFERROR(VLOOKUP($A108,'5. Company (current_at exit)'!$1:$1048576,17,FALSE),"")="","",IFERROR(VLOOKUP($A108,'5. Company (current_at exit)'!$1:$1048576,17,FALSE),"")), "")</f>
        <v/>
      </c>
      <c r="AE108" s="401" t="str">
        <f>IF($A108&lt;&gt;"",IF(IFERROR(VLOOKUP($A108,'5. Company (current_at exit)'!$1:$1048576,18,FALSE),"")="","",IFERROR(VLOOKUP($A108,'5. Company (current_at exit)'!$1:$1048576,18,FALSE),"")), "")</f>
        <v/>
      </c>
      <c r="AF108" s="16" t="str">
        <f>IF($A108&lt;&gt;"",IF(IFERROR(VLOOKUP($A108,'5. Company (current_at exit)'!$1:$1048576,19,FALSE),"")="","Mandatory: Tab 5",IFERROR(VLOOKUP($A108,'5. Company (current_at exit)'!$1:$1048576,19,FALSE),"")), "")</f>
        <v/>
      </c>
      <c r="AG108" s="159" t="str">
        <f>IF($AF108="Yes",IF($A108&lt;&gt;"",IF(IFERROR(VLOOKUP($A108,'5. Company (current_at exit)'!$1:$1048576,20,FALSE),"")="","Mandatory: Tab 5",IFERROR(VLOOKUP($A108,'5. Company (current_at exit)'!$1:$1048576,20,FALSE),"")), ""),IF($A108&lt;&gt;"",IF(IFERROR(VLOOKUP($A108,'5. Company (current_at exit)'!$1:$1048576,20,FALSE),"")="","",IFERROR(VLOOKUP($A108,'5. Company (current_at exit)'!$1:$1048576,20,FALSE),"")), ""))</f>
        <v/>
      </c>
      <c r="AH108" s="159" t="str">
        <f>IF($AF108="Yes",IF($A108&lt;&gt;"",IF(IFERROR(VLOOKUP($A108,'5. Company (current_at exit)'!$1:$1048576,21,FALSE),"")="","Mandatory: Tab 5",IFERROR(VLOOKUP($A108,'5. Company (current_at exit)'!$1:$1048576,21,FALSE),"")), ""),IF($A108&lt;&gt;"",IF(IFERROR(VLOOKUP($A108,'5. Company (current_at exit)'!$1:$1048576,21,FALSE),"")="","",IFERROR(VLOOKUP($A108,'5. Company (current_at exit)'!$1:$1048576,21,FALSE),"")), ""))</f>
        <v/>
      </c>
      <c r="AI108" s="69" t="str">
        <f>IF($AF108="Yes",IF($A108&lt;&gt;"",IF(IFERROR(VLOOKUP($A108,'5. Company (current_at exit)'!$1:$1048576,22,FALSE),"")="","Mandatory: Tab 5",IFERROR(VLOOKUP($A108,'5. Company (current_at exit)'!$1:$1048576,22,FALSE),"")), ""),IF($A108&lt;&gt;"",IF(IFERROR(VLOOKUP($A108,'5. Company (current_at exit)'!$1:$1048576,22,FALSE),"")="","",IFERROR(VLOOKUP($A108,'5. Company (current_at exit)'!$1:$1048576,22,FALSE),"")), ""))</f>
        <v/>
      </c>
      <c r="AJ108" s="69" t="str">
        <f>IF($AF108="Yes",IF($A108&lt;&gt;"",IF(IFERROR(VLOOKUP($A108,'5. Company (current_at exit)'!$1:$1048576,23,FALSE),"")="","Mandatory: Tab 5",IFERROR(VLOOKUP($A108,'5. Company (current_at exit)'!$1:$1048576,23,FALSE),"")), ""),IF($A108&lt;&gt;"",IF(IFERROR(VLOOKUP($A108,'5. Company (current_at exit)'!$1:$1048576,23,FALSE),"")="","",IFERROR(VLOOKUP($A108,'5. Company (current_at exit)'!$1:$1048576,23,FALSE),"")), ""))</f>
        <v/>
      </c>
      <c r="AK108" s="159" t="str">
        <f>IF($AF108="Yes",IF($A108&lt;&gt;"",IF(IFERROR(VLOOKUP($A108,'5. Company (current_at exit)'!$1:$1048576,24,FALSE),"")="","",IFERROR(VLOOKUP($A108,'5. Company (current_at exit)'!$1:$1048576,24,FALSE),"")), ""),IF($A108&lt;&gt;"",IF(IFERROR(VLOOKUP($A108,'5. Company (current_at exit)'!$1:$1048576,24,FALSE),"")="","",IFERROR(VLOOKUP($A108,'5. Company (current_at exit)'!$1:$1048576,24,FALSE),"")), ""))</f>
        <v/>
      </c>
      <c r="AL108" s="403" t="str">
        <f>IF($A108&lt;&gt;"",IF(IFERROR(VLOOKUP($A108,'5. Company (current_at exit)'!$1:$1048576,25,FALSE),"")="","",IFERROR(VLOOKUP($A108,'5. Company (current_at exit)'!$1:$1048576,25,FALSE),"")), "")</f>
        <v/>
      </c>
      <c r="AM108" s="17" t="str">
        <f>IF($A108&lt;&gt;"",IF(IFERROR(VLOOKUP($A108,'5. Company (current_at exit)'!$1:$1048576,26,FALSE),"")="","Mandatory: Tab 5",IFERROR(VLOOKUP($A108,'5. Company (current_at exit)'!$1:$1048576,26,FALSE),"")), "")</f>
        <v/>
      </c>
      <c r="AN108" s="17" t="str">
        <f>IF($A108&lt;&gt;"",IF(IFERROR(VLOOKUP($A108,'5. Company (current_at exit)'!$1:$1048576,27,FALSE),"")="","Mandatory: Tab 5",IFERROR(VLOOKUP($A108,'5. Company (current_at exit)'!$1:$1048576,27,FALSE),"")), "")</f>
        <v/>
      </c>
      <c r="AO108" s="17" t="str">
        <f>IF($A108&lt;&gt;"",IF(IFERROR(VLOOKUP($A108,'5. Company (current_at exit)'!$1:$1048576,28,FALSE),"")="","Mandatory: Tab 5",IFERROR(VLOOKUP($A108,'5. Company (current_at exit)'!$1:$1048576,28,FALSE),"")), "")</f>
        <v/>
      </c>
      <c r="AP108" s="17" t="str">
        <f>IF($A108&lt;&gt;"",IF(IFERROR(VLOOKUP($A108,'5. Company (current_at exit)'!$1:$1048576,29,FALSE),"")="","Mandatory: Tab 5",IFERROR(VLOOKUP($A108,'5. Company (current_at exit)'!$1:$1048576,29,FALSE),"")), "")</f>
        <v/>
      </c>
      <c r="AQ108" s="17" t="str">
        <f>IF($A108&lt;&gt;"",IF(IFERROR(VLOOKUP($A108,'5. Company (current_at exit)'!$1:$1048576,30,FALSE),"")="","Mandatory: Tab 5",IFERROR(VLOOKUP($A108,'5. Company (current_at exit)'!$1:$1048576,30,FALSE),"")), "")</f>
        <v/>
      </c>
      <c r="AR108" s="17" t="str">
        <f>IF($A108&lt;&gt;"",IF(IFERROR(VLOOKUP($A108,'5. Company (current_at exit)'!$1:$1048576,31,FALSE),"")="","Mandatory: Tab 5",IFERROR(VLOOKUP($A108,'5. Company (current_at exit)'!$1:$1048576,31,FALSE),"")), "")</f>
        <v/>
      </c>
      <c r="AS108" s="17" t="str">
        <f>IF($A108&lt;&gt;"",IF(IFERROR(VLOOKUP($A108,'5. Company (current_at exit)'!$1:$1048576,32,FALSE),"")="","Mandatory: Tab 5",IFERROR(VLOOKUP($A108,'5. Company (current_at exit)'!$1:$1048576,32,FALSE),"")), "")</f>
        <v/>
      </c>
      <c r="AT108" s="17" t="str">
        <f>IF($A108&lt;&gt;"",IF(IFERROR(VLOOKUP($A108,'5. Company (current_at exit)'!$1:$1048576,33,FALSE),"")="","Mandatory: Tab 5",IFERROR(VLOOKUP($A108,'5. Company (current_at exit)'!$1:$1048576,33,FALSE),"")), "")</f>
        <v/>
      </c>
      <c r="AU108" s="17" t="str">
        <f>IF($A108&lt;&gt;"",IF(IFERROR(VLOOKUP($A108,'5. Company (current_at exit)'!$1:$1048576,34,FALSE),"")="","",IFERROR(VLOOKUP($A108,'5. Company (current_at exit)'!$1:$1048576,34,FALSE),"")), "")</f>
        <v/>
      </c>
      <c r="AV108" s="241" t="str">
        <f>IF($A108&lt;&gt;"",IF(IFERROR(VLOOKUP($A108,'5. Company (current_at exit)'!$1:$1048576,35,FALSE),"")="","",IFERROR(VLOOKUP($A108,'5. Company (current_at exit)'!$1:$1048576,35,FALSE),"")), "")</f>
        <v/>
      </c>
      <c r="AW108" s="17" t="str">
        <f>IF($D108="Fully Exited",IF($A108&lt;&gt;"",IF(IFERROR(VLOOKUP($A108,'5. Company (current_at exit)'!$1:$1048576,36,FALSE),"")="","",IFERROR(VLOOKUP($A108,'5. Company (current_at exit)'!$1:$1048576,36,FALSE),"")), ""),IF($A108&lt;&gt;"",IF(IFERROR(VLOOKUP($A108,'5. Company (current_at exit)'!$1:$1048576,36,FALSE),"")="","",IFERROR(VLOOKUP($A108,'5. Company (current_at exit)'!$1:$1048576,36,FALSE),"")), ""))</f>
        <v/>
      </c>
      <c r="AX108" s="239" t="str">
        <f>IF($A108&lt;&gt;"",IF(IFERROR(VLOOKUP($A108,'5. Company (current_at exit)'!$1:$1048576,37,FALSE),"")="","",IFERROR(VLOOKUP($A108,'5. Company (current_at exit)'!$1:$1048576,37,FALSE),"")), "")</f>
        <v/>
      </c>
      <c r="AY108" s="204" t="str">
        <f>IF($A108&lt;&gt;"",IF(IFERROR(VLOOKUP($A108,'5. Company (current_at exit)'!$1:$1048576,38,FALSE),"")="","",IFERROR(VLOOKUP($A108,'5. Company (current_at exit)'!$1:$1048576,38,FALSE),"")), "")</f>
        <v/>
      </c>
      <c r="AZ108" s="244" t="str">
        <f>IF($A108&lt;&gt;"",IF(IFERROR(VLOOKUP($A108,'5. Company (current_at exit)'!$1:$1048576,39,FALSE),"")="","",IFERROR(VLOOKUP($A108,'5. Company (current_at exit)'!$1:$1048576,39,FALSE),"")), "")</f>
        <v/>
      </c>
      <c r="BA108" s="244" t="str">
        <f>IF($A108&lt;&gt;"",IF(IFERROR(VLOOKUP($A108,'5. Company (current_at exit)'!$1:$1048576,40,FALSE),"")="","",IFERROR(VLOOKUP($A108,'5. Company (current_at exit)'!$1:$1048576,40,FALSE),"")), "")</f>
        <v/>
      </c>
      <c r="BB108" s="244" t="str">
        <f>IF($A108&lt;&gt;"",IF(IFERROR(VLOOKUP($A108,'5. Company (current_at exit)'!$1:$1048576,41,FALSE),"")="","",IFERROR(VLOOKUP($A108,'5. Company (current_at exit)'!$1:$1048576,41,FALSE),"")), "")</f>
        <v/>
      </c>
      <c r="BC108" s="76" t="str">
        <f>IF($A108&lt;&gt;"",IF(IFERROR(VLOOKUP($A108,'5. Company (current_at exit)'!$1:$1048576,42,FALSE),"")="","",IFERROR(VLOOKUP($A108,'5. Company (current_at exit)'!$1:$1048576,42,FALSE),"")), "")</f>
        <v/>
      </c>
      <c r="BD108" s="76" t="str">
        <f>IF($A108&lt;&gt;"",IF(IFERROR(VLOOKUP($A108,'5. Company (current_at exit)'!$1:$1048576,43,FALSE),"")="","",IFERROR(VLOOKUP($A108,'5. Company (current_at exit)'!$1:$1048576,43,FALSE),"")), "")</f>
        <v/>
      </c>
      <c r="BE108" s="239" t="str">
        <f>IF($A108&lt;&gt;"",IF(IFERROR(VLOOKUP($A108,'5. Company (current_at exit)'!$1:$1048576,44,FALSE),"")="","",IFERROR(VLOOKUP($A108,'5. Company (current_at exit)'!$1:$1048576,44,FALSE),"")), "")</f>
        <v/>
      </c>
      <c r="BF108" s="239" t="str">
        <f>IF($A108&lt;&gt;"",IF(IFERROR(VLOOKUP($A108,'5. Company (current_at exit)'!$1:$1048576,45,FALSE),"")="","",IFERROR(VLOOKUP($A108,'5. Company (current_at exit)'!$1:$1048576,45,FALSE),"")), "")</f>
        <v/>
      </c>
      <c r="BG108" s="239" t="str">
        <f>IF($A108&lt;&gt;"",IF(IFERROR(VLOOKUP($A108,'5. Company (current_at exit)'!$1:$1048576,46,FALSE),"")="","",IFERROR(VLOOKUP($A108,'5. Company (current_at exit)'!$1:$1048576,46,FALSE),"")), "")</f>
        <v/>
      </c>
      <c r="BH108" s="239" t="str">
        <f>IF($A108&lt;&gt;"",IF(IFERROR(VLOOKUP($A108,'5. Company (current_at exit)'!$1:$1048576,47,FALSE),"")="","",IFERROR(VLOOKUP($A108,'5. Company (current_at exit)'!$1:$1048576,47,FALSE),"")), "")</f>
        <v/>
      </c>
      <c r="BI108" s="239" t="str">
        <f>IF($A108&lt;&gt;"",IF(IFERROR(VLOOKUP($A108,'5. Company (current_at exit)'!$1:$1048576,48,FALSE),"")="","",IFERROR(VLOOKUP($A108,'5. Company (current_at exit)'!$1:$1048576,48,FALSE),"")), "")</f>
        <v/>
      </c>
      <c r="BJ108" s="360" t="str">
        <f>IF($A108&lt;&gt;"",IF(IFERROR(VLOOKUP($A108,'5. Company (current_at exit)'!$1:$1048576,49,FALSE),"")="","",IFERROR(VLOOKUP($A108,'5. Company (current_at exit)'!$1:$1048576,49,FALSE),"")), "")</f>
        <v/>
      </c>
      <c r="BK108" s="76" t="str">
        <f>IF($A108&lt;&gt;"",IF(IFERROR(VLOOKUP($A108,'5. Company (current_at exit)'!$1:$1048576,50,FALSE),"")="","Mandatory: Tab 5",IFERROR(VLOOKUP($A108,'5. Company (current_at exit)'!$1:$1048576,50,FALSE),"")), "")</f>
        <v/>
      </c>
      <c r="BL108" s="483" t="str">
        <f>IF($A108&lt;&gt;"",IF(IFERROR(VLOOKUP($A108,'5. Company (current_at exit)'!$1:$1048576,51,FALSE),"")="","Mandatory: Tab 5",IFERROR(VLOOKUP($A108,'5. Company (current_at exit)'!$1:$1048576,51,FALSE),"")), "")</f>
        <v/>
      </c>
      <c r="BM108" s="483" t="str">
        <f>IF($A108&lt;&gt;"",IF(IFERROR(VLOOKUP($A108,'5. Company (current_at exit)'!$1:$1048576,52,FALSE),"")="","Mandatory: Tab 5",IFERROR(VLOOKUP($A108,'5. Company (current_at exit)'!$1:$1048576,52,FALSE),"")), "")</f>
        <v/>
      </c>
      <c r="BN108" s="483" t="str">
        <f>IF($A108&lt;&gt;"",IF(IFERROR(VLOOKUP($A108,'5. Company (current_at exit)'!$1:$1048576,53,FALSE),"")="","Mandatory: Tab 5",IFERROR(VLOOKUP($A108,'5. Company (current_at exit)'!$1:$1048576,53,FALSE),"")), "")</f>
        <v/>
      </c>
      <c r="BO108" s="360" t="str">
        <f>IF($A108&lt;&gt;"",IF(IFERROR(VLOOKUP($A108,'5. Company (current_at exit)'!$1:$1048576,54,FALSE),"")="","",IFERROR(VLOOKUP($A108,'5. Company (current_at exit)'!$1:$1048576,54,FALSE),"")), "")</f>
        <v/>
      </c>
      <c r="BP108" s="17" t="str">
        <f>IF($A108&lt;&gt;"",IF(IFERROR(VLOOKUP($A108, '4. Company (at entry)'!$1:$1048576,3,FALSE),"")="","Mandatory: Tab 4",IFERROR(VLOOKUP($A108, '4. Company (at entry)'!$1:$1048576,3,FALSE),"")), "")</f>
        <v/>
      </c>
      <c r="BQ108" s="17" t="str">
        <f>IF($A108&lt;&gt;"",IF(IFERROR(VLOOKUP($A108, '4. Company (at entry)'!$1:$1048576,4,FALSE),"")="","Mandatory: Tab 4",IFERROR(VLOOKUP($A108, '4. Company (at entry)'!$1:$1048576,4,FALSE),"")), "")</f>
        <v/>
      </c>
      <c r="BR108" s="17" t="str">
        <f>IF($A108&lt;&gt;"",IF(IFERROR(VLOOKUP($A108, '4. Company (at entry)'!$1:$1048576,5,FALSE),"")="","Mandatory: Tab 4",IFERROR(VLOOKUP($A108, '4. Company (at entry)'!$1:$1048576,5,FALSE),"")), "")</f>
        <v/>
      </c>
      <c r="BS108" s="17" t="str">
        <f>IF($A108&lt;&gt;"",IF(IFERROR(VLOOKUP($A108, '4. Company (at entry)'!$1:$1048576,6,FALSE),"")="","Mandatory: Tab 4",IFERROR(VLOOKUP($A108, '4. Company (at entry)'!$1:$1048576,6,FALSE),"")), "")</f>
        <v/>
      </c>
      <c r="BT108" s="17" t="str">
        <f>IF($A108&lt;&gt;"",IF(IFERROR(VLOOKUP($A108, '4. Company (at entry)'!$1:$1048576,7,FALSE),"")="","Mandatory: Tab 4",IFERROR(VLOOKUP($A108, '4. Company (at entry)'!$1:$1048576,7,FALSE),"")), "")</f>
        <v/>
      </c>
      <c r="BU108" s="17" t="str">
        <f>IF($A108&lt;&gt;"",IF(IFERROR(VLOOKUP($A108, '4. Company (at entry)'!$1:$1048576,8,FALSE),"")="","Mandatory: Tab 4",IFERROR(VLOOKUP($A108, '4. Company (at entry)'!$1:$1048576,8,FALSE),"")), "")</f>
        <v/>
      </c>
      <c r="BV108" s="17" t="str">
        <f>IF($A108&lt;&gt;"",IF(IFERROR(VLOOKUP($A108, '4. Company (at entry)'!$1:$1048576,9,FALSE),"")="","Mandatory: Tab 4",IFERROR(VLOOKUP($A108, '4. Company (at entry)'!$1:$1048576,9,FALSE),"")), "")</f>
        <v/>
      </c>
      <c r="BW108" s="17" t="str">
        <f>IF($A108&lt;&gt;"",IF(IFERROR(VLOOKUP($A108, '4. Company (at entry)'!$1:$1048576,10,FALSE),"")="","",IFERROR(VLOOKUP($A108, '4. Company (at entry)'!$1:$1048576,10,FALSE),"")), "")</f>
        <v/>
      </c>
      <c r="BX108" s="208" t="str">
        <f>IF($A108&lt;&gt;"",IF(IFERROR(VLOOKUP($A108, '4. Company (at entry)'!$1:$1048576,11,FALSE),"")="","",IFERROR(VLOOKUP($A108, '4. Company (at entry)'!$1:$1048576,11,FALSE),"")), "")</f>
        <v/>
      </c>
      <c r="BY108" s="17" t="str">
        <f>IF($A108&lt;&gt;"",IF(IFERROR(VLOOKUP($A108, '4. Company (at entry)'!$1:$1048576,12,FALSE),"")="","",IFERROR(VLOOKUP($A108, '4. Company (at entry)'!$1:$1048576,12,FALSE),"")), "")</f>
        <v/>
      </c>
      <c r="BZ108" s="360" t="str">
        <f>IF($A108&lt;&gt;"",IF(IFERROR(VLOOKUP($A108, '4. Company (at entry)'!$1:$1048576,13,FALSE),"")="","",IFERROR(VLOOKUP($A108, '4. Company (at entry)'!$1:$1048576,13,FALSE),"")), "")</f>
        <v/>
      </c>
      <c r="CA108" s="17" t="str">
        <f>IF($A108&lt;&gt;"",IF(IFERROR('7. Position (current_at exit)'!F108,"")="", "Mandatory: Tab 7",IFERROR('7. Position (current_at exit)'!F108,"")),"")</f>
        <v/>
      </c>
      <c r="CB108" s="17" t="str">
        <f>IF($D108&lt;&gt;"Pending, Subsequently Closed",IF($A108&lt;&gt;"",IF(IFERROR('7. Position (current_at exit)'!G108,"")="", "Mandatory: Tab 7",IFERROR('7. Position (current_at exit)'!G108,"")),""), IF($A108&lt;&gt;"",IF(IFERROR('7. Position (current_at exit)'!G108,"")="", "",IFERROR('7. Position (current_at exit)'!G108,"")),""))</f>
        <v/>
      </c>
      <c r="CC108" s="17" t="str">
        <f>IF($D108&lt;&gt;"Pending, Subsequently Closed",IF($A108&lt;&gt;"",IF(IFERROR('7. Position (current_at exit)'!H108,"")="", "Mandatory: Tab 7",IFERROR('7. Position (current_at exit)'!H108,"")),""), IF($A108&lt;&gt;"",IF(IFERROR('7. Position (current_at exit)'!H108,"")="", "",IFERROR('7. Position (current_at exit)'!H108,"")),""))</f>
        <v/>
      </c>
      <c r="CD108" s="17" t="str">
        <f>IF($D108&lt;&gt;"Pending, Subsequently Closed",IF($A108&lt;&gt;"",IF(IFERROR('7. Position (current_at exit)'!I108,"")="", "Mandatory: Tab 7",IFERROR('7. Position (current_at exit)'!I108,"")),""), IF($A108&lt;&gt;"",IF(IFERROR('7. Position (current_at exit)'!I108,"")="", "",IFERROR('7. Position (current_at exit)'!I108,"")),""))</f>
        <v/>
      </c>
      <c r="CE108" s="17" t="str">
        <f>IF($D108&lt;&gt;"Pending, Subsequently Closed",IF($A108&lt;&gt;"",IF(IFERROR('7. Position (current_at exit)'!J108,"")="", "Mandatory: Tab 7",IFERROR('7. Position (current_at exit)'!J108,"")),""), IF($A108&lt;&gt;"",IF(IFERROR('7. Position (current_at exit)'!J108,"")="", "",IFERROR('7. Position (current_at exit)'!J108,"")),""))</f>
        <v/>
      </c>
      <c r="CF108" s="208" t="str">
        <f>IF($D108&lt;&gt;"Pending, Subsequently Closed",IF($A108&lt;&gt;"",IF(IFERROR('7. Position (current_at exit)'!K108,"")="", "Mandatory: Tab 7",IFERROR('7. Position (current_at exit)'!K108,"")),""), IF($A108&lt;&gt;"",IF(IFERROR('7. Position (current_at exit)'!K108,"")="", "",IFERROR('7. Position (current_at exit)'!K108,"")),""))</f>
        <v/>
      </c>
      <c r="CG108" s="186" t="str">
        <f>IF($D108&lt;&gt;"Pending, Subsequently Closed",IF($A108&lt;&gt;"",IF(IFERROR('7. Position (current_at exit)'!L108,"")="", "Mandatory: Tab 7",IFERROR('7. Position (current_at exit)'!L108,"")),""), IF($A108&lt;&gt;"",IF(IFERROR('7. Position (current_at exit)'!L108,"")="", "",IFERROR('7. Position (current_at exit)'!L108,"")),""))</f>
        <v/>
      </c>
      <c r="CH108" s="186" t="str">
        <f>IF($D108&lt;&gt;"Pending, Subsequently Closed",IF($A108&lt;&gt;"",IF(IFERROR('7. Position (current_at exit)'!M108,"")="", "Mandatory: Tab 7",IFERROR('7. Position (current_at exit)'!M108,"")),""), IF($A108&lt;&gt;"",IF(IFERROR('7. Position (current_at exit)'!M108,"")="", "",IFERROR('7. Position (current_at exit)'!M108,"")),""))</f>
        <v/>
      </c>
      <c r="CI108" s="186" t="str">
        <f>IF($D108&lt;&gt;"Pending, Subsequently Closed",IF($A108&lt;&gt;"",IF(IFERROR('7. Position (current_at exit)'!N108,"")="", "Mandatory: Tab 7",IFERROR('7. Position (current_at exit)'!N108,"")),""), IF($A108&lt;&gt;"",IF(IFERROR('7. Position (current_at exit)'!N108,"")="", "",IFERROR('7. Position (current_at exit)'!N108,"")),""))</f>
        <v/>
      </c>
      <c r="CJ108" s="408" t="str">
        <f>IF($D108&lt;&gt;"Pending, Subsequently Closed",IF($A108&lt;&gt;"",IF(IFERROR('7. Position (current_at exit)'!O108,"")="", "Mandatory: Tab 7",IFERROR('7. Position (current_at exit)'!O108,"")),""), IF($A108&lt;&gt;"",IF(IFERROR('7. Position (current_at exit)'!O108,"")="", "",IFERROR('7. Position (current_at exit)'!O108,"")),""))</f>
        <v/>
      </c>
      <c r="CK108" s="408" t="str">
        <f>IF($D108&lt;&gt;"Pending, Subsequently Closed",IF($A108&lt;&gt;"",IF(IFERROR('7. Position (current_at exit)'!P108,"")="", "Mandatory: Tab 7",IFERROR('7. Position (current_at exit)'!P108,"")),""), IF($A108&lt;&gt;"",IF(IFERROR('7. Position (current_at exit)'!P108,"")="", "",IFERROR('7. Position (current_at exit)'!P108,"")),""))</f>
        <v/>
      </c>
      <c r="CL108" s="360" t="str">
        <f>IF($A108&lt;&gt;"",IF(IFERROR('7. Position (current_at exit)'!Q108,"")="", "",IFERROR('7. Position (current_at exit)'!Q108,"")),"")</f>
        <v/>
      </c>
      <c r="CM108" s="18" t="str">
        <f>IF($F108&lt;&gt;"Debt",IF($A108&lt;&gt;"",IF(IFERROR('7. Position (current_at exit)'!R108,"")="", "Mandatory: Tab 7",IFERROR('7. Position (current_at exit)'!R108,"")),""), IF($A108&lt;&gt;"",IF(IFERROR('7. Position (current_at exit)'!R108,"")="", "",IFERROR('7. Position (current_at exit)'!R108,"")),""))</f>
        <v/>
      </c>
      <c r="CN108" s="18" t="str">
        <f>IF($F108&lt;&gt;"Debt",IF($A108&lt;&gt;"",IF(IFERROR('7. Position (current_at exit)'!S108,"")="", "Mandatory: Tab 7",IFERROR('7. Position (current_at exit)'!S108,"")),""), IF($A108&lt;&gt;"",IF(IFERROR('7. Position (current_at exit)'!S108,"")="", "",IFERROR('7. Position (current_at exit)'!S108,"")),""))</f>
        <v/>
      </c>
      <c r="CO108" s="17" t="str">
        <f>IF($F108&lt;&gt;"Debt",IF($A108&lt;&gt;"",IF(IFERROR('7. Position (current_at exit)'!T108,"")="", "Mandatory: Tab 7",IFERROR('7. Position (current_at exit)'!T108,"")),""), IF($A108&lt;&gt;"",IF(IFERROR('7. Position (current_at exit)'!T108,"")="", "",IFERROR('7. Position (current_at exit)'!T108,"")),""))</f>
        <v/>
      </c>
      <c r="CP108" s="17" t="str">
        <f>IF($A108&lt;&gt;"",IF(IFERROR('7. Position (current_at exit)'!U108,"")="", "Mandatory: Tab 7",IFERROR('7. Position (current_at exit)'!U108,"")),"")</f>
        <v/>
      </c>
      <c r="CQ108" s="17" t="str">
        <f>IF($F108&lt;&gt;"Debt",IF($A108&lt;&gt;"",IF(IFERROR('7. Position (current_at exit)'!V108,"")="", "Mandatory: Tab 7",IFERROR('7. Position (current_at exit)'!V108,"")),""), IF($A108&lt;&gt;"",IF(IFERROR('7. Position (current_at exit)'!V108,"")="", "",IFERROR('7. Position (current_at exit)'!V108,"")),""))</f>
        <v/>
      </c>
      <c r="CR108" s="16" t="str">
        <f>IF($F108&lt;&gt;"Debt",IF($A108&lt;&gt;"",IF(IFERROR('7. Position (current_at exit)'!W108,"")="", "",IFERROR('7. Position (current_at exit)'!W108,"")),""), IF($A108&lt;&gt;"",IF(IFERROR('7. Position (current_at exit)'!W108,"")="", "",IFERROR('7. Position (current_at exit)'!W108,"")),""))</f>
        <v/>
      </c>
      <c r="CS108" s="80" t="str">
        <f>IF($A108&lt;&gt;"",IF(IFERROR('7. Position (current_at exit)'!X108,"")="", "",IFERROR('7. Position (current_at exit)'!X108,"")),"")</f>
        <v/>
      </c>
      <c r="CT108" s="360" t="str">
        <f>IF($A108&lt;&gt;"",IF(IFERROR('7. Position (current_at exit)'!Y108,"")="", "",IFERROR('7. Position (current_at exit)'!Y108,"")),"")</f>
        <v/>
      </c>
      <c r="CU108" s="159" t="str">
        <f>IF(OR($D108="Fully Exited, No Escrow", $D108="Fully Exited, Escrow Pending", $D108="Fully Exited, Subsequently Closed"), IF($A108&lt;&gt;"",IF(IFERROR('7. Position (current_at exit)'!Z108,"")="", "Mandatory: Tab 7",IFERROR('7. Position (current_at exit)'!Z108,"")),""), IF($A108&lt;&gt;"",IF(IFERROR('7. Position (current_at exit)'!Z108,"")="", "",IFERROR('7. Position (current_at exit)'!Z108,"")),""))</f>
        <v/>
      </c>
      <c r="CV108" s="159" t="str">
        <f>IF(OR($D108="Fully Exited, No Escrow", $D108="Fully Exited, Escrow Pending", $D108="Fully Exited, Subsequently Closed"), IF($A108&lt;&gt;"",IF(IFERROR('7. Position (current_at exit)'!AA108,"")="", "Mandatory: Tab 7",IFERROR('7. Position (current_at exit)'!AA108,"")),""), IF($A108&lt;&gt;"",IF(IFERROR('7. Position (current_at exit)'!AA108,"")="", "",IFERROR('7. Position (current_at exit)'!AA108,"")),""))</f>
        <v/>
      </c>
      <c r="CW108" s="16" t="str">
        <f>IF($D108="Fully Exited",IF($A108&lt;&gt;"",IF(IFERROR('7. Position (current_at exit)'!AB108,"")="", "",IFERROR('7. Position (current_at exit)'!AB108,"")),""), IF($A108&lt;&gt;"",IF(IFERROR('7. Position (current_at exit)'!AB108,"")="", "",IFERROR('7. Position (current_at exit)'!AB108,"")),""))</f>
        <v/>
      </c>
      <c r="CX108" s="360" t="str">
        <f>IF($A108&lt;&gt;"",IF(IFERROR('7. Position (current_at exit)'!AC108,"")="", "",IFERROR('7. Position (current_at exit)'!AC108,"")),"")</f>
        <v/>
      </c>
      <c r="CY108" s="16" t="str">
        <f>IF($D108&lt;&gt;"Pending, Subsequently Closed",IF($A108&lt;&gt;"",IF(IFERROR('7. Position (current_at exit)'!AD108,"")="", "Mandatory: Tab 7",IFERROR('7. Position (current_at exit)'!AD108,"")),""), IF($A108&lt;&gt;"",IF(IFERROR('7. Position (current_at exit)'!AD108,"")="", "",IFERROR('7. Position (current_at exit)'!AD108,"")),""))</f>
        <v/>
      </c>
      <c r="CZ108" s="187" t="str">
        <f>IF($A108&lt;&gt;"",IF(IFERROR('7. Position (current_at exit)'!AE108,"")="", "",IFERROR('7. Position (current_at exit)'!AE108,"")),"")</f>
        <v/>
      </c>
      <c r="DA108" s="76" t="str">
        <f>IF($A108&lt;&gt;"",IF(IFERROR('7. Position (current_at exit)'!AF108,"")="", "",IFERROR('7. Position (current_at exit)'!AF108,"")),"")</f>
        <v/>
      </c>
      <c r="DB108" s="239" t="str">
        <f>IF($A108&lt;&gt;"",IF(IFERROR('7. Position (current_at exit)'!AG108,"")="", "",IFERROR('7. Position (current_at exit)'!AG108,"")),"")</f>
        <v/>
      </c>
      <c r="DC108" s="165" t="str">
        <f>IF($A108&lt;&gt;"",IF(IFERROR('7. Position (current_at exit)'!AH108,"")="", "",IFERROR('7. Position (current_at exit)'!AH108,"")),"")</f>
        <v/>
      </c>
      <c r="DD108" s="165" t="str">
        <f>IF($A108&lt;&gt;"",IF(IFERROR('7. Position (current_at exit)'!AI108,"")="", "",IFERROR('7. Position (current_at exit)'!AI108,"")),"")</f>
        <v/>
      </c>
      <c r="DE108" s="360" t="str">
        <f>IF($A108&lt;&gt;"",IF(IFERROR('7. Position (current_at exit)'!AJ108,"")="", "",IFERROR('7. Position (current_at exit)'!AJ108,"")),"")</f>
        <v/>
      </c>
      <c r="DF108" s="16" t="str">
        <f>IF($A108&lt;&gt;"",IF(IFERROR('7. Position (current_at exit)'!AK108,"")="", "",IFERROR('7. Position (current_at exit)'!AK108,"")),"")</f>
        <v/>
      </c>
      <c r="DG108" s="187" t="str">
        <f>IF($A108&lt;&gt;"",IF(IFERROR('7. Position (current_at exit)'!AL108,"")="", "",IFERROR('7. Position (current_at exit)'!AL108,"")),"")</f>
        <v/>
      </c>
      <c r="DH108" s="76" t="str">
        <f>IF($A108&lt;&gt;"",IF(IFERROR('7. Position (current_at exit)'!AM108,"")="", "",IFERROR('7. Position (current_at exit)'!AM108,"")),"")</f>
        <v/>
      </c>
      <c r="DI108" s="239" t="str">
        <f>IF($A108&lt;&gt;"",IF(IFERROR('7. Position (current_at exit)'!AN108,"")="", "",IFERROR('7. Position (current_at exit)'!AN108,"")),"")</f>
        <v/>
      </c>
      <c r="DJ108" s="165" t="str">
        <f>IF($A108&lt;&gt;"",IF(IFERROR('7. Position (current_at exit)'!AO108,"")="", "",IFERROR('7. Position (current_at exit)'!AO108,"")),"")</f>
        <v/>
      </c>
      <c r="DK108" s="165" t="str">
        <f>IF($A108&lt;&gt;"",IF(IFERROR('7. Position (current_at exit)'!AP108,"")="", "",IFERROR('7. Position (current_at exit)'!AP108,"")),"")</f>
        <v/>
      </c>
      <c r="DL108" s="360" t="str">
        <f>IF($A108&lt;&gt;"",IF(IFERROR('7. Position (current_at exit)'!AQ108,"")="", "",IFERROR('7. Position (current_at exit)'!AQ108,"")),"")</f>
        <v/>
      </c>
      <c r="DM108" s="17" t="str">
        <f>IF(OR($F108="Equity - Publicly Traded", $F108="Equity - Private"), IF($A108&lt;&gt;"",IF(IFERROR('6. Position (at entry)'!N108,"")="", "Mandatory: Tab 6",IFERROR('6. Position (at entry)'!N108,"")),""), IF($A108&lt;&gt;"",IF(IFERROR('6. Position (at entry)'!N108,"")="", "",IFERROR('6. Position (at entry)'!N108,"")),""))</f>
        <v/>
      </c>
      <c r="DN108" s="17" t="str">
        <f>IF(OR($F108="Equity - Publicly Traded", $F108="Equity - Private"), IF($A108&lt;&gt;"",IF(IFERROR('6. Position (at entry)'!O108,"")="", "Mandatory: Tab 6",IFERROR('6. Position (at entry)'!O108,"")),""), IF($A108&lt;&gt;"",IF(IFERROR('6. Position (at entry)'!O108,"")="", "",IFERROR('6. Position (at entry)'!O108,"")),""))</f>
        <v/>
      </c>
      <c r="DO108" s="17" t="str">
        <f>IF(OR($F108="Equity - Publicly Traded", $F108="Equity - Private"), IF($A108&lt;&gt;"",IF(IFERROR('6. Position (at entry)'!P108,"")="", "Mandatory: Tab 6",IFERROR('6. Position (at entry)'!P108,"")),""), IF($A108&lt;&gt;"",IF(IFERROR('6. Position (at entry)'!P108,"")="", "",IFERROR('6. Position (at entry)'!P108,"")),""))</f>
        <v/>
      </c>
      <c r="DP108" s="17" t="str">
        <f>IF(OR($F108="Equity - Publicly Traded", $F108="Equity - Private"), IF($A108&lt;&gt;"",IF(IFERROR('6. Position (at entry)'!Q108,"")="", "Mandatory: Tab 6",IFERROR('6. Position (at entry)'!Q108,"")),""), IF($A108&lt;&gt;"",IF(IFERROR('6. Position (at entry)'!Q108,"")="", "",IFERROR('6. Position (at entry)'!Q108,"")),""))</f>
        <v/>
      </c>
      <c r="DQ108" s="18" t="str">
        <f>IF(OR($F108="Equity - Publicly Traded", $F108="Equity - Private"), IF($A108&lt;&gt;"",IF(IFERROR('6. Position (at entry)'!R108,"")="", "Mandatory: Tab 6",IFERROR('6. Position (at entry)'!R108,"")),""), IF($A108&lt;&gt;"",IF(IFERROR('6. Position (at entry)'!R108,"")="", "",IFERROR('6. Position (at entry)'!R108,"")),""))</f>
        <v/>
      </c>
      <c r="DR108" s="18" t="str">
        <f>IF(OR($F108="Equity - Publicly Traded", $F108="Equity - Private"), IF($A108&lt;&gt;"",IF(IFERROR('6. Position (at entry)'!S108,"")="", "Mandatory: Tab 6",IFERROR('6. Position (at entry)'!S108,"")),""), IF($A108&lt;&gt;"",IF(IFERROR('6. Position (at entry)'!S108,"")="", "",IFERROR('6. Position (at entry)'!S108,"")),""))</f>
        <v/>
      </c>
      <c r="DS108" s="17" t="str">
        <f>IF(OR($F108="Equity - Publicly Traded", $F108="Equity - Private"), IF($A108&lt;&gt;"",IF(IFERROR('6. Position (at entry)'!T108,"")="", "Mandatory: Tab 6",IFERROR('6. Position (at entry)'!T108,"")),""), IF($A108&lt;&gt;"",IF(IFERROR('6. Position (at entry)'!T108,"")="", "",IFERROR('6. Position (at entry)'!T108,"")),""))</f>
        <v/>
      </c>
      <c r="DT108" s="16" t="str">
        <f>IF(OR($F108="Equity - Publicly Traded", $F108="Equity - Private"), IF($A108&lt;&gt;"",IF(IFERROR('6. Position (at entry)'!U108,"")="", "Mandatory: Tab 6",IFERROR('6. Position (at entry)'!U108,"")),""), IF($A108&lt;&gt;"",IF(IFERROR('6. Position (at entry)'!U108,"")="", "",IFERROR('6. Position (at entry)'!U108,"")),""))</f>
        <v/>
      </c>
      <c r="DU108" s="16" t="str">
        <f>IF(OR($F108="Equity - Publicly Traded", $F108="Equity - Private"), IF($A108&lt;&gt;"",IF(IFERROR('6. Position (at entry)'!V108,"")="", "",IFERROR('6. Position (at entry)'!V108,"")),""), IF($A108&lt;&gt;"",IF(IFERROR('6. Position (at entry)'!V108,"")="", "",IFERROR('6. Position (at entry)'!V108,"")),""))</f>
        <v/>
      </c>
      <c r="DV108" s="239" t="str">
        <f>IF(OR($F108="Equity - Publicly Traded", $F108="Equity - Private"), IF($A108&lt;&gt;"",IF(IFERROR('6. Position (at entry)'!W108,"")="", "",IFERROR('6. Position (at entry)'!W108,"")),""), IF($A108&lt;&gt;"",IF(IFERROR('6. Position (at entry)'!W108,"")="", "",IFERROR('6. Position (at entry)'!W108,"")),""))</f>
        <v/>
      </c>
      <c r="DW108" s="239" t="str">
        <f>IF(OR($F108="Equity - Publicly Traded", $F108="Equity - Private"), IF($A108&lt;&gt;"",IF(IFERROR('6. Position (at entry)'!X108,"")="", "",IFERROR('6. Position (at entry)'!X108,"")),""), IF($A108&lt;&gt;"",IF(IFERROR('6. Position (at entry)'!X108,"")="", "",IFERROR('6. Position (at entry)'!X108,"")),""))</f>
        <v/>
      </c>
      <c r="DX108" s="239" t="str">
        <f>IF(OR($F108="Equity - Publicly Traded", $F108="Equity - Private"), IF($A108&lt;&gt;"",IF(IFERROR('6. Position (at entry)'!Y108,"")="", "",IFERROR('6. Position (at entry)'!Y108,"")),""), IF($A108&lt;&gt;"",IF(IFERROR('6. Position (at entry)'!Y108,"")="", "",IFERROR('6. Position (at entry)'!Y108,"")),""))</f>
        <v/>
      </c>
      <c r="DY108" s="360" t="str">
        <f>IF($A108&lt;&gt;"",IF(IFERROR('6. Position (at entry)'!Z108,"")="", "",IFERROR('6. Position (at entry)'!Z108,"")),"")</f>
        <v/>
      </c>
      <c r="DZ108" s="76" t="str">
        <f>IF($A108&lt;&gt;"",IF(IFERROR('6. Position (at entry)'!AA108,"")="", "",IFERROR('6. Position (at entry)'!AA108,"")),"")</f>
        <v/>
      </c>
      <c r="EA108" s="76" t="str">
        <f>IF($A108&lt;&gt;"",IF(IFERROR('6. Position (at entry)'!AB108,"")="", "",IFERROR('6. Position (at entry)'!AB108,"")),"")</f>
        <v/>
      </c>
      <c r="EB108" s="78" t="str">
        <f>IF($A108&lt;&gt;"",IF(IFERROR('6. Position (at entry)'!AC108,"")="", "",IFERROR('6. Position (at entry)'!AC108,"")),"")</f>
        <v/>
      </c>
      <c r="EC108" s="78" t="str">
        <f>IF($A108&lt;&gt;"",IF(IFERROR('6. Position (at entry)'!AD108,"")="", "",IFERROR('6. Position (at entry)'!AD108,"")),"")</f>
        <v/>
      </c>
      <c r="ED108" s="226" t="str">
        <f>IF($A108&lt;&gt;"",IF(IFERROR('6. Position (at entry)'!AE108,"")="", "",IFERROR('6. Position (at entry)'!AE108,"")),"")</f>
        <v/>
      </c>
      <c r="EE108" s="80" t="str">
        <f>IF($A108&lt;&gt;"",IF(IFERROR('6. Position (at entry)'!AF108,"")="", "",IFERROR('6. Position (at entry)'!AF108,"")),"")</f>
        <v/>
      </c>
      <c r="EF108" s="80" t="str">
        <f>IF($A108&lt;&gt;"",IF(IFERROR('6. Position (at entry)'!AG108,"")="", "",IFERROR('6. Position (at entry)'!AG108,"")),"")</f>
        <v/>
      </c>
      <c r="EG108" s="80" t="str">
        <f>IF($A108&lt;&gt;"",IF(IFERROR('6. Position (at entry)'!AH108,"")="", "",IFERROR('6. Position (at entry)'!AH108,"")),"")</f>
        <v/>
      </c>
      <c r="EH108" s="360" t="str">
        <f>IF($A108&lt;&gt;"",IF(IFERROR('6. Position (at entry)'!AI108,"")="", "",IFERROR('6. Position (at entry)'!AI108,"")),"")</f>
        <v/>
      </c>
    </row>
    <row r="109" spans="1:138" ht="15" customHeight="1" x14ac:dyDescent="0.2">
      <c r="A109" s="16" t="str">
        <f>IF(ISBLANK('6. Position (at entry)'!A109), "", '6. Position (at entry)'!A109)</f>
        <v/>
      </c>
      <c r="B109" s="347" t="str">
        <f>IF($A109&lt;&gt;"",IF(IFERROR('6. Position (at entry)'!B109,"")="", "Mandatory: Tab 6",IFERROR('6. Position (at entry)'!B109,"")),"")</f>
        <v/>
      </c>
      <c r="C109" s="16" t="str">
        <f>IF($A109&lt;&gt;"",IF(IFERROR(VLOOKUP($A109, '4. Company (at entry)'!$1:$1048576,2,FALSE),"")="","Mandatory: Tab 4",IFERROR(VLOOKUP($A109, '4. Company (at entry)'!$1:$1048576,2,FALSE),"")), "")</f>
        <v/>
      </c>
      <c r="D109" s="16" t="str">
        <f>IF($A109&lt;&gt;"",IF(IFERROR('7. Position (current_at exit)'!D109,"")="", "Mandatory: Tab 7",IFERROR('7. Position (current_at exit)'!D109,"")),"")</f>
        <v/>
      </c>
      <c r="E109" s="16" t="str">
        <f>IF($A109&lt;&gt;"",IF(IFERROR('7. Position (current_at exit)'!E109,"")="", "Mandatory: Tab 7",IFERROR('7. Position (current_at exit)'!E109,"")),"")</f>
        <v/>
      </c>
      <c r="F109" s="16" t="str">
        <f>IF($A109&lt;&gt;"",IF(IFERROR('6. Position (at entry)'!D109,"")="", "Mandatory: Tab 6",IFERROR('6. Position (at entry)'!D109,"")),"")</f>
        <v/>
      </c>
      <c r="G109" s="16" t="str">
        <f>IF($A109&lt;&gt;"",IF(IFERROR('6. Position (at entry)'!E109,"")="", "Mandatory: Tab 6",IFERROR('6. Position (at entry)'!E109,"")),"")</f>
        <v/>
      </c>
      <c r="H109" s="16" t="str">
        <f>IF($A109&lt;&gt;"",IF(IFERROR('6. Position (at entry)'!F109,"")="", "Mandatory: Tab 6",IFERROR('6. Position (at entry)'!F109,"")),"")</f>
        <v/>
      </c>
      <c r="I109" s="16" t="str">
        <f>IF($A109&lt;&gt;"",IF(IFERROR('6. Position (at entry)'!G109,"")="", "Mandatory: Tab 6",IFERROR('6. Position (at entry)'!G109,"")),"")</f>
        <v/>
      </c>
      <c r="J109" s="16" t="str">
        <f>IF($A109&lt;&gt;"",IF(IFERROR('6. Position (at entry)'!H109,"")="", "Mandatory: Tab 6",IFERROR('6. Position (at entry)'!H109,"")),"")</f>
        <v/>
      </c>
      <c r="K109" s="159" t="str">
        <f>IF($A109&lt;&gt;"",IF(IFERROR('6. Position (at entry)'!I109,"")="", "Mandatory: Tab 6",IFERROR('6. Position (at entry)'!I109,"")),"")</f>
        <v/>
      </c>
      <c r="L109" s="16" t="str">
        <f>IF($A109&lt;&gt;"",IF(IFERROR('6. Position (at entry)'!J109,"")="", "Mandatory: Tab 6",IFERROR('6. Position (at entry)'!J109,"")),"")</f>
        <v/>
      </c>
      <c r="M109" s="16" t="str">
        <f>IF($A109&lt;&gt;"",IF(IFERROR('6. Position (at entry)'!K109,"")="", "Mandatory: Tab 6",IFERROR('6. Position (at entry)'!K109,"")),"")</f>
        <v/>
      </c>
      <c r="N109" s="16" t="str">
        <f>IF($A109&lt;&gt;"",IF(IFERROR('6. Position (at entry)'!L109,"")="", "",IFERROR('6. Position (at entry)'!L109,"")),"")</f>
        <v/>
      </c>
      <c r="O109" s="360" t="str">
        <f>IF($A109&lt;&gt;"",IF(IFERROR('6. Position (at entry)'!M109,"")="", "",IFERROR('6. Position (at entry)'!M109,"")),"")</f>
        <v/>
      </c>
      <c r="P109" s="16" t="str">
        <f>IF($A109&lt;&gt;"",IF(IFERROR(VLOOKUP($A109,'5. Company (current_at exit)'!$1:$1048576,3,FALSE),"")="","",IFERROR(VLOOKUP($A109,'5. Company (current_at exit)'!$1:$1048576,3,FALSE),"")), "")</f>
        <v/>
      </c>
      <c r="Q109" s="16" t="str">
        <f>IF($A109&lt;&gt;"",IF(IFERROR(VLOOKUP($A109,'5. Company (current_at exit)'!$1:$1048576,4,FALSE),"")="","",IFERROR(VLOOKUP($A109,'5. Company (current_at exit)'!$1:$1048576,4,FALSE),"")), "")</f>
        <v/>
      </c>
      <c r="R109" s="16" t="str">
        <f>IF($A109&lt;&gt;"",IF(IFERROR(VLOOKUP($A109,'5. Company (current_at exit)'!$1:$1048576,5,FALSE),"")="","",IFERROR(VLOOKUP($A109,'5. Company (current_at exit)'!$1:$1048576,5,FALSE),"")), "")</f>
        <v/>
      </c>
      <c r="S109" s="16" t="str">
        <f>IF($A109&lt;&gt;"",IF(IFERROR(VLOOKUP($A109,'5. Company (current_at exit)'!$1:$1048576,6,FALSE),"")="","",IFERROR(VLOOKUP($A109,'5. Company (current_at exit)'!$1:$1048576,6,FALSE),"")), "")</f>
        <v/>
      </c>
      <c r="T109" s="16" t="str">
        <f>IF($A109&lt;&gt;"",IF(IFERROR(VLOOKUP($A109,'5. Company (current_at exit)'!$1:$1048576,7,FALSE),"")="","Mandatory: Tab 5",IFERROR(VLOOKUP($A109,'5. Company (current_at exit)'!$1:$1048576,7,FALSE),"")), "")</f>
        <v/>
      </c>
      <c r="U109" s="72" t="str">
        <f>IF($A109&lt;&gt;"",IF(IFERROR(VLOOKUP($A109,'5. Company (current_at exit)'!$1:$1048576,8,FALSE),"")="","Mandatory: Tab 5",IFERROR(VLOOKUP($A109,'5. Company (current_at exit)'!$1:$1048576,8,FALSE),"")), "")</f>
        <v/>
      </c>
      <c r="V109" s="16" t="str">
        <f>IF($A109&lt;&gt;"",IF(IFERROR(VLOOKUP($A109,'5. Company (current_at exit)'!$1:$1048576,9,FALSE),"")="","",IFERROR(VLOOKUP($A109,'5. Company (current_at exit)'!$1:$1048576,9,FALSE),"")), "")</f>
        <v/>
      </c>
      <c r="W109" s="16" t="str">
        <f>IF($A109&lt;&gt;"",IF(IFERROR(VLOOKUP($A109,'5. Company (current_at exit)'!$1:$1048576,10,FALSE),"")="","Mandatory: Tab 5",IFERROR(VLOOKUP($A109,'5. Company (current_at exit)'!$1:$1048576,10,FALSE),"")), "")</f>
        <v/>
      </c>
      <c r="X109" s="73" t="str">
        <f>IF($A109&lt;&gt;"",IF(IFERROR(VLOOKUP($A109,'5. Company (current_at exit)'!$1:$1048576,11,FALSE),"")="","Mandatory: Tab 5",IFERROR(VLOOKUP($A109,'5. Company (current_at exit)'!$1:$1048576,11,FALSE),"")), "")</f>
        <v/>
      </c>
      <c r="Y109" s="73" t="str">
        <f>IF($A109&lt;&gt;"",IF(IFERROR(VLOOKUP($A109,'5. Company (current_at exit)'!$1:$1048576,12,FALSE),"")="","",IFERROR(VLOOKUP($A109,'5. Company (current_at exit)'!$1:$1048576,12,FALSE),"")), "")</f>
        <v/>
      </c>
      <c r="Z109" s="73" t="str">
        <f>IF($A109&lt;&gt;"",IF(IFERROR(VLOOKUP($A109,'5. Company (current_at exit)'!$1:$1048576,13,FALSE),"")="","",IFERROR(VLOOKUP($A109,'5. Company (current_at exit)'!$1:$1048576,13,FALSE),"")), "")</f>
        <v/>
      </c>
      <c r="AA109" s="16" t="str">
        <f>IF($A109&lt;&gt;"",IF(IFERROR(VLOOKUP($A109,'5. Company (current_at exit)'!$1:$1048576,14,FALSE),"")="","Mandatory: Tab 5",IFERROR(VLOOKUP($A109,'5. Company (current_at exit)'!$1:$1048576,14,FALSE),"")), "")</f>
        <v/>
      </c>
      <c r="AB109" s="16" t="str">
        <f>IF($A109&lt;&gt;"",IF(IFERROR(VLOOKUP($A109,'5. Company (current_at exit)'!$1:$1048576,15,FALSE),"")="","Mandatory: Tab 5",IFERROR(VLOOKUP($A109,'5. Company (current_at exit)'!$1:$1048576,15,FALSE),"")), "")</f>
        <v/>
      </c>
      <c r="AC109" s="76" t="str">
        <f>IF($A109&lt;&gt;"",IF(IFERROR(VLOOKUP($A109,'5. Company (current_at exit)'!$1:$1048576,16,FALSE),"")="","",IFERROR(VLOOKUP($A109,'5. Company (current_at exit)'!$1:$1048576,16,FALSE),"")), "")</f>
        <v/>
      </c>
      <c r="AD109" s="16" t="str">
        <f>IF($A109&lt;&gt;"",IF(IFERROR(VLOOKUP($A109,'5. Company (current_at exit)'!$1:$1048576,17,FALSE),"")="","",IFERROR(VLOOKUP($A109,'5. Company (current_at exit)'!$1:$1048576,17,FALSE),"")), "")</f>
        <v/>
      </c>
      <c r="AE109" s="401" t="str">
        <f>IF($A109&lt;&gt;"",IF(IFERROR(VLOOKUP($A109,'5. Company (current_at exit)'!$1:$1048576,18,FALSE),"")="","",IFERROR(VLOOKUP($A109,'5. Company (current_at exit)'!$1:$1048576,18,FALSE),"")), "")</f>
        <v/>
      </c>
      <c r="AF109" s="16" t="str">
        <f>IF($A109&lt;&gt;"",IF(IFERROR(VLOOKUP($A109,'5. Company (current_at exit)'!$1:$1048576,19,FALSE),"")="","Mandatory: Tab 5",IFERROR(VLOOKUP($A109,'5. Company (current_at exit)'!$1:$1048576,19,FALSE),"")), "")</f>
        <v/>
      </c>
      <c r="AG109" s="159" t="str">
        <f>IF($AF109="Yes",IF($A109&lt;&gt;"",IF(IFERROR(VLOOKUP($A109,'5. Company (current_at exit)'!$1:$1048576,20,FALSE),"")="","Mandatory: Tab 5",IFERROR(VLOOKUP($A109,'5. Company (current_at exit)'!$1:$1048576,20,FALSE),"")), ""),IF($A109&lt;&gt;"",IF(IFERROR(VLOOKUP($A109,'5. Company (current_at exit)'!$1:$1048576,20,FALSE),"")="","",IFERROR(VLOOKUP($A109,'5. Company (current_at exit)'!$1:$1048576,20,FALSE),"")), ""))</f>
        <v/>
      </c>
      <c r="AH109" s="159" t="str">
        <f>IF($AF109="Yes",IF($A109&lt;&gt;"",IF(IFERROR(VLOOKUP($A109,'5. Company (current_at exit)'!$1:$1048576,21,FALSE),"")="","Mandatory: Tab 5",IFERROR(VLOOKUP($A109,'5. Company (current_at exit)'!$1:$1048576,21,FALSE),"")), ""),IF($A109&lt;&gt;"",IF(IFERROR(VLOOKUP($A109,'5. Company (current_at exit)'!$1:$1048576,21,FALSE),"")="","",IFERROR(VLOOKUP($A109,'5. Company (current_at exit)'!$1:$1048576,21,FALSE),"")), ""))</f>
        <v/>
      </c>
      <c r="AI109" s="69" t="str">
        <f>IF($AF109="Yes",IF($A109&lt;&gt;"",IF(IFERROR(VLOOKUP($A109,'5. Company (current_at exit)'!$1:$1048576,22,FALSE),"")="","Mandatory: Tab 5",IFERROR(VLOOKUP($A109,'5. Company (current_at exit)'!$1:$1048576,22,FALSE),"")), ""),IF($A109&lt;&gt;"",IF(IFERROR(VLOOKUP($A109,'5. Company (current_at exit)'!$1:$1048576,22,FALSE),"")="","",IFERROR(VLOOKUP($A109,'5. Company (current_at exit)'!$1:$1048576,22,FALSE),"")), ""))</f>
        <v/>
      </c>
      <c r="AJ109" s="69" t="str">
        <f>IF($AF109="Yes",IF($A109&lt;&gt;"",IF(IFERROR(VLOOKUP($A109,'5. Company (current_at exit)'!$1:$1048576,23,FALSE),"")="","Mandatory: Tab 5",IFERROR(VLOOKUP($A109,'5. Company (current_at exit)'!$1:$1048576,23,FALSE),"")), ""),IF($A109&lt;&gt;"",IF(IFERROR(VLOOKUP($A109,'5. Company (current_at exit)'!$1:$1048576,23,FALSE),"")="","",IFERROR(VLOOKUP($A109,'5. Company (current_at exit)'!$1:$1048576,23,FALSE),"")), ""))</f>
        <v/>
      </c>
      <c r="AK109" s="159" t="str">
        <f>IF($AF109="Yes",IF($A109&lt;&gt;"",IF(IFERROR(VLOOKUP($A109,'5. Company (current_at exit)'!$1:$1048576,24,FALSE),"")="","",IFERROR(VLOOKUP($A109,'5. Company (current_at exit)'!$1:$1048576,24,FALSE),"")), ""),IF($A109&lt;&gt;"",IF(IFERROR(VLOOKUP($A109,'5. Company (current_at exit)'!$1:$1048576,24,FALSE),"")="","",IFERROR(VLOOKUP($A109,'5. Company (current_at exit)'!$1:$1048576,24,FALSE),"")), ""))</f>
        <v/>
      </c>
      <c r="AL109" s="403" t="str">
        <f>IF($A109&lt;&gt;"",IF(IFERROR(VLOOKUP($A109,'5. Company (current_at exit)'!$1:$1048576,25,FALSE),"")="","",IFERROR(VLOOKUP($A109,'5. Company (current_at exit)'!$1:$1048576,25,FALSE),"")), "")</f>
        <v/>
      </c>
      <c r="AM109" s="17" t="str">
        <f>IF($A109&lt;&gt;"",IF(IFERROR(VLOOKUP($A109,'5. Company (current_at exit)'!$1:$1048576,26,FALSE),"")="","Mandatory: Tab 5",IFERROR(VLOOKUP($A109,'5. Company (current_at exit)'!$1:$1048576,26,FALSE),"")), "")</f>
        <v/>
      </c>
      <c r="AN109" s="17" t="str">
        <f>IF($A109&lt;&gt;"",IF(IFERROR(VLOOKUP($A109,'5. Company (current_at exit)'!$1:$1048576,27,FALSE),"")="","Mandatory: Tab 5",IFERROR(VLOOKUP($A109,'5. Company (current_at exit)'!$1:$1048576,27,FALSE),"")), "")</f>
        <v/>
      </c>
      <c r="AO109" s="17" t="str">
        <f>IF($A109&lt;&gt;"",IF(IFERROR(VLOOKUP($A109,'5. Company (current_at exit)'!$1:$1048576,28,FALSE),"")="","Mandatory: Tab 5",IFERROR(VLOOKUP($A109,'5. Company (current_at exit)'!$1:$1048576,28,FALSE),"")), "")</f>
        <v/>
      </c>
      <c r="AP109" s="17" t="str">
        <f>IF($A109&lt;&gt;"",IF(IFERROR(VLOOKUP($A109,'5. Company (current_at exit)'!$1:$1048576,29,FALSE),"")="","Mandatory: Tab 5",IFERROR(VLOOKUP($A109,'5. Company (current_at exit)'!$1:$1048576,29,FALSE),"")), "")</f>
        <v/>
      </c>
      <c r="AQ109" s="17" t="str">
        <f>IF($A109&lt;&gt;"",IF(IFERROR(VLOOKUP($A109,'5. Company (current_at exit)'!$1:$1048576,30,FALSE),"")="","Mandatory: Tab 5",IFERROR(VLOOKUP($A109,'5. Company (current_at exit)'!$1:$1048576,30,FALSE),"")), "")</f>
        <v/>
      </c>
      <c r="AR109" s="17" t="str">
        <f>IF($A109&lt;&gt;"",IF(IFERROR(VLOOKUP($A109,'5. Company (current_at exit)'!$1:$1048576,31,FALSE),"")="","Mandatory: Tab 5",IFERROR(VLOOKUP($A109,'5. Company (current_at exit)'!$1:$1048576,31,FALSE),"")), "")</f>
        <v/>
      </c>
      <c r="AS109" s="17" t="str">
        <f>IF($A109&lt;&gt;"",IF(IFERROR(VLOOKUP($A109,'5. Company (current_at exit)'!$1:$1048576,32,FALSE),"")="","Mandatory: Tab 5",IFERROR(VLOOKUP($A109,'5. Company (current_at exit)'!$1:$1048576,32,FALSE),"")), "")</f>
        <v/>
      </c>
      <c r="AT109" s="17" t="str">
        <f>IF($A109&lt;&gt;"",IF(IFERROR(VLOOKUP($A109,'5. Company (current_at exit)'!$1:$1048576,33,FALSE),"")="","Mandatory: Tab 5",IFERROR(VLOOKUP($A109,'5. Company (current_at exit)'!$1:$1048576,33,FALSE),"")), "")</f>
        <v/>
      </c>
      <c r="AU109" s="17" t="str">
        <f>IF($A109&lt;&gt;"",IF(IFERROR(VLOOKUP($A109,'5. Company (current_at exit)'!$1:$1048576,34,FALSE),"")="","",IFERROR(VLOOKUP($A109,'5. Company (current_at exit)'!$1:$1048576,34,FALSE),"")), "")</f>
        <v/>
      </c>
      <c r="AV109" s="241" t="str">
        <f>IF($A109&lt;&gt;"",IF(IFERROR(VLOOKUP($A109,'5. Company (current_at exit)'!$1:$1048576,35,FALSE),"")="","",IFERROR(VLOOKUP($A109,'5. Company (current_at exit)'!$1:$1048576,35,FALSE),"")), "")</f>
        <v/>
      </c>
      <c r="AW109" s="17" t="str">
        <f>IF($D109="Fully Exited",IF($A109&lt;&gt;"",IF(IFERROR(VLOOKUP($A109,'5. Company (current_at exit)'!$1:$1048576,36,FALSE),"")="","",IFERROR(VLOOKUP($A109,'5. Company (current_at exit)'!$1:$1048576,36,FALSE),"")), ""),IF($A109&lt;&gt;"",IF(IFERROR(VLOOKUP($A109,'5. Company (current_at exit)'!$1:$1048576,36,FALSE),"")="","",IFERROR(VLOOKUP($A109,'5. Company (current_at exit)'!$1:$1048576,36,FALSE),"")), ""))</f>
        <v/>
      </c>
      <c r="AX109" s="239" t="str">
        <f>IF($A109&lt;&gt;"",IF(IFERROR(VLOOKUP($A109,'5. Company (current_at exit)'!$1:$1048576,37,FALSE),"")="","",IFERROR(VLOOKUP($A109,'5. Company (current_at exit)'!$1:$1048576,37,FALSE),"")), "")</f>
        <v/>
      </c>
      <c r="AY109" s="204" t="str">
        <f>IF($A109&lt;&gt;"",IF(IFERROR(VLOOKUP($A109,'5. Company (current_at exit)'!$1:$1048576,38,FALSE),"")="","",IFERROR(VLOOKUP($A109,'5. Company (current_at exit)'!$1:$1048576,38,FALSE),"")), "")</f>
        <v/>
      </c>
      <c r="AZ109" s="244" t="str">
        <f>IF($A109&lt;&gt;"",IF(IFERROR(VLOOKUP($A109,'5. Company (current_at exit)'!$1:$1048576,39,FALSE),"")="","",IFERROR(VLOOKUP($A109,'5. Company (current_at exit)'!$1:$1048576,39,FALSE),"")), "")</f>
        <v/>
      </c>
      <c r="BA109" s="244" t="str">
        <f>IF($A109&lt;&gt;"",IF(IFERROR(VLOOKUP($A109,'5. Company (current_at exit)'!$1:$1048576,40,FALSE),"")="","",IFERROR(VLOOKUP($A109,'5. Company (current_at exit)'!$1:$1048576,40,FALSE),"")), "")</f>
        <v/>
      </c>
      <c r="BB109" s="244" t="str">
        <f>IF($A109&lt;&gt;"",IF(IFERROR(VLOOKUP($A109,'5. Company (current_at exit)'!$1:$1048576,41,FALSE),"")="","",IFERROR(VLOOKUP($A109,'5. Company (current_at exit)'!$1:$1048576,41,FALSE),"")), "")</f>
        <v/>
      </c>
      <c r="BC109" s="76" t="str">
        <f>IF($A109&lt;&gt;"",IF(IFERROR(VLOOKUP($A109,'5. Company (current_at exit)'!$1:$1048576,42,FALSE),"")="","",IFERROR(VLOOKUP($A109,'5. Company (current_at exit)'!$1:$1048576,42,FALSE),"")), "")</f>
        <v/>
      </c>
      <c r="BD109" s="76" t="str">
        <f>IF($A109&lt;&gt;"",IF(IFERROR(VLOOKUP($A109,'5. Company (current_at exit)'!$1:$1048576,43,FALSE),"")="","",IFERROR(VLOOKUP($A109,'5. Company (current_at exit)'!$1:$1048576,43,FALSE),"")), "")</f>
        <v/>
      </c>
      <c r="BE109" s="239" t="str">
        <f>IF($A109&lt;&gt;"",IF(IFERROR(VLOOKUP($A109,'5. Company (current_at exit)'!$1:$1048576,44,FALSE),"")="","",IFERROR(VLOOKUP($A109,'5. Company (current_at exit)'!$1:$1048576,44,FALSE),"")), "")</f>
        <v/>
      </c>
      <c r="BF109" s="239" t="str">
        <f>IF($A109&lt;&gt;"",IF(IFERROR(VLOOKUP($A109,'5. Company (current_at exit)'!$1:$1048576,45,FALSE),"")="","",IFERROR(VLOOKUP($A109,'5. Company (current_at exit)'!$1:$1048576,45,FALSE),"")), "")</f>
        <v/>
      </c>
      <c r="BG109" s="239" t="str">
        <f>IF($A109&lt;&gt;"",IF(IFERROR(VLOOKUP($A109,'5. Company (current_at exit)'!$1:$1048576,46,FALSE),"")="","",IFERROR(VLOOKUP($A109,'5. Company (current_at exit)'!$1:$1048576,46,FALSE),"")), "")</f>
        <v/>
      </c>
      <c r="BH109" s="239" t="str">
        <f>IF($A109&lt;&gt;"",IF(IFERROR(VLOOKUP($A109,'5. Company (current_at exit)'!$1:$1048576,47,FALSE),"")="","",IFERROR(VLOOKUP($A109,'5. Company (current_at exit)'!$1:$1048576,47,FALSE),"")), "")</f>
        <v/>
      </c>
      <c r="BI109" s="239" t="str">
        <f>IF($A109&lt;&gt;"",IF(IFERROR(VLOOKUP($A109,'5. Company (current_at exit)'!$1:$1048576,48,FALSE),"")="","",IFERROR(VLOOKUP($A109,'5. Company (current_at exit)'!$1:$1048576,48,FALSE),"")), "")</f>
        <v/>
      </c>
      <c r="BJ109" s="360" t="str">
        <f>IF($A109&lt;&gt;"",IF(IFERROR(VLOOKUP($A109,'5. Company (current_at exit)'!$1:$1048576,49,FALSE),"")="","",IFERROR(VLOOKUP($A109,'5. Company (current_at exit)'!$1:$1048576,49,FALSE),"")), "")</f>
        <v/>
      </c>
      <c r="BK109" s="76" t="str">
        <f>IF($A109&lt;&gt;"",IF(IFERROR(VLOOKUP($A109,'5. Company (current_at exit)'!$1:$1048576,50,FALSE),"")="","Mandatory: Tab 5",IFERROR(VLOOKUP($A109,'5. Company (current_at exit)'!$1:$1048576,50,FALSE),"")), "")</f>
        <v/>
      </c>
      <c r="BL109" s="483" t="str">
        <f>IF($A109&lt;&gt;"",IF(IFERROR(VLOOKUP($A109,'5. Company (current_at exit)'!$1:$1048576,51,FALSE),"")="","Mandatory: Tab 5",IFERROR(VLOOKUP($A109,'5. Company (current_at exit)'!$1:$1048576,51,FALSE),"")), "")</f>
        <v/>
      </c>
      <c r="BM109" s="483" t="str">
        <f>IF($A109&lt;&gt;"",IF(IFERROR(VLOOKUP($A109,'5. Company (current_at exit)'!$1:$1048576,52,FALSE),"")="","Mandatory: Tab 5",IFERROR(VLOOKUP($A109,'5. Company (current_at exit)'!$1:$1048576,52,FALSE),"")), "")</f>
        <v/>
      </c>
      <c r="BN109" s="483" t="str">
        <f>IF($A109&lt;&gt;"",IF(IFERROR(VLOOKUP($A109,'5. Company (current_at exit)'!$1:$1048576,53,FALSE),"")="","Mandatory: Tab 5",IFERROR(VLOOKUP($A109,'5. Company (current_at exit)'!$1:$1048576,53,FALSE),"")), "")</f>
        <v/>
      </c>
      <c r="BO109" s="360" t="str">
        <f>IF($A109&lt;&gt;"",IF(IFERROR(VLOOKUP($A109,'5. Company (current_at exit)'!$1:$1048576,54,FALSE),"")="","",IFERROR(VLOOKUP($A109,'5. Company (current_at exit)'!$1:$1048576,54,FALSE),"")), "")</f>
        <v/>
      </c>
      <c r="BP109" s="17" t="str">
        <f>IF($A109&lt;&gt;"",IF(IFERROR(VLOOKUP($A109, '4. Company (at entry)'!$1:$1048576,3,FALSE),"")="","Mandatory: Tab 4",IFERROR(VLOOKUP($A109, '4. Company (at entry)'!$1:$1048576,3,FALSE),"")), "")</f>
        <v/>
      </c>
      <c r="BQ109" s="17" t="str">
        <f>IF($A109&lt;&gt;"",IF(IFERROR(VLOOKUP($A109, '4. Company (at entry)'!$1:$1048576,4,FALSE),"")="","Mandatory: Tab 4",IFERROR(VLOOKUP($A109, '4. Company (at entry)'!$1:$1048576,4,FALSE),"")), "")</f>
        <v/>
      </c>
      <c r="BR109" s="17" t="str">
        <f>IF($A109&lt;&gt;"",IF(IFERROR(VLOOKUP($A109, '4. Company (at entry)'!$1:$1048576,5,FALSE),"")="","Mandatory: Tab 4",IFERROR(VLOOKUP($A109, '4. Company (at entry)'!$1:$1048576,5,FALSE),"")), "")</f>
        <v/>
      </c>
      <c r="BS109" s="17" t="str">
        <f>IF($A109&lt;&gt;"",IF(IFERROR(VLOOKUP($A109, '4. Company (at entry)'!$1:$1048576,6,FALSE),"")="","Mandatory: Tab 4",IFERROR(VLOOKUP($A109, '4. Company (at entry)'!$1:$1048576,6,FALSE),"")), "")</f>
        <v/>
      </c>
      <c r="BT109" s="17" t="str">
        <f>IF($A109&lt;&gt;"",IF(IFERROR(VLOOKUP($A109, '4. Company (at entry)'!$1:$1048576,7,FALSE),"")="","Mandatory: Tab 4",IFERROR(VLOOKUP($A109, '4. Company (at entry)'!$1:$1048576,7,FALSE),"")), "")</f>
        <v/>
      </c>
      <c r="BU109" s="17" t="str">
        <f>IF($A109&lt;&gt;"",IF(IFERROR(VLOOKUP($A109, '4. Company (at entry)'!$1:$1048576,8,FALSE),"")="","Mandatory: Tab 4",IFERROR(VLOOKUP($A109, '4. Company (at entry)'!$1:$1048576,8,FALSE),"")), "")</f>
        <v/>
      </c>
      <c r="BV109" s="17" t="str">
        <f>IF($A109&lt;&gt;"",IF(IFERROR(VLOOKUP($A109, '4. Company (at entry)'!$1:$1048576,9,FALSE),"")="","Mandatory: Tab 4",IFERROR(VLOOKUP($A109, '4. Company (at entry)'!$1:$1048576,9,FALSE),"")), "")</f>
        <v/>
      </c>
      <c r="BW109" s="17" t="str">
        <f>IF($A109&lt;&gt;"",IF(IFERROR(VLOOKUP($A109, '4. Company (at entry)'!$1:$1048576,10,FALSE),"")="","",IFERROR(VLOOKUP($A109, '4. Company (at entry)'!$1:$1048576,10,FALSE),"")), "")</f>
        <v/>
      </c>
      <c r="BX109" s="208" t="str">
        <f>IF($A109&lt;&gt;"",IF(IFERROR(VLOOKUP($A109, '4. Company (at entry)'!$1:$1048576,11,FALSE),"")="","",IFERROR(VLOOKUP($A109, '4. Company (at entry)'!$1:$1048576,11,FALSE),"")), "")</f>
        <v/>
      </c>
      <c r="BY109" s="17" t="str">
        <f>IF($A109&lt;&gt;"",IF(IFERROR(VLOOKUP($A109, '4. Company (at entry)'!$1:$1048576,12,FALSE),"")="","",IFERROR(VLOOKUP($A109, '4. Company (at entry)'!$1:$1048576,12,FALSE),"")), "")</f>
        <v/>
      </c>
      <c r="BZ109" s="360" t="str">
        <f>IF($A109&lt;&gt;"",IF(IFERROR(VLOOKUP($A109, '4. Company (at entry)'!$1:$1048576,13,FALSE),"")="","",IFERROR(VLOOKUP($A109, '4. Company (at entry)'!$1:$1048576,13,FALSE),"")), "")</f>
        <v/>
      </c>
      <c r="CA109" s="17" t="str">
        <f>IF($A109&lt;&gt;"",IF(IFERROR('7. Position (current_at exit)'!F109,"")="", "Mandatory: Tab 7",IFERROR('7. Position (current_at exit)'!F109,"")),"")</f>
        <v/>
      </c>
      <c r="CB109" s="17" t="str">
        <f>IF($D109&lt;&gt;"Pending, Subsequently Closed",IF($A109&lt;&gt;"",IF(IFERROR('7. Position (current_at exit)'!G109,"")="", "Mandatory: Tab 7",IFERROR('7. Position (current_at exit)'!G109,"")),""), IF($A109&lt;&gt;"",IF(IFERROR('7. Position (current_at exit)'!G109,"")="", "",IFERROR('7. Position (current_at exit)'!G109,"")),""))</f>
        <v/>
      </c>
      <c r="CC109" s="17" t="str">
        <f>IF($D109&lt;&gt;"Pending, Subsequently Closed",IF($A109&lt;&gt;"",IF(IFERROR('7. Position (current_at exit)'!H109,"")="", "Mandatory: Tab 7",IFERROR('7. Position (current_at exit)'!H109,"")),""), IF($A109&lt;&gt;"",IF(IFERROR('7. Position (current_at exit)'!H109,"")="", "",IFERROR('7. Position (current_at exit)'!H109,"")),""))</f>
        <v/>
      </c>
      <c r="CD109" s="17" t="str">
        <f>IF($D109&lt;&gt;"Pending, Subsequently Closed",IF($A109&lt;&gt;"",IF(IFERROR('7. Position (current_at exit)'!I109,"")="", "Mandatory: Tab 7",IFERROR('7. Position (current_at exit)'!I109,"")),""), IF($A109&lt;&gt;"",IF(IFERROR('7. Position (current_at exit)'!I109,"")="", "",IFERROR('7. Position (current_at exit)'!I109,"")),""))</f>
        <v/>
      </c>
      <c r="CE109" s="17" t="str">
        <f>IF($D109&lt;&gt;"Pending, Subsequently Closed",IF($A109&lt;&gt;"",IF(IFERROR('7. Position (current_at exit)'!J109,"")="", "Mandatory: Tab 7",IFERROR('7. Position (current_at exit)'!J109,"")),""), IF($A109&lt;&gt;"",IF(IFERROR('7. Position (current_at exit)'!J109,"")="", "",IFERROR('7. Position (current_at exit)'!J109,"")),""))</f>
        <v/>
      </c>
      <c r="CF109" s="208" t="str">
        <f>IF($D109&lt;&gt;"Pending, Subsequently Closed",IF($A109&lt;&gt;"",IF(IFERROR('7. Position (current_at exit)'!K109,"")="", "Mandatory: Tab 7",IFERROR('7. Position (current_at exit)'!K109,"")),""), IF($A109&lt;&gt;"",IF(IFERROR('7. Position (current_at exit)'!K109,"")="", "",IFERROR('7. Position (current_at exit)'!K109,"")),""))</f>
        <v/>
      </c>
      <c r="CG109" s="186" t="str">
        <f>IF($D109&lt;&gt;"Pending, Subsequently Closed",IF($A109&lt;&gt;"",IF(IFERROR('7. Position (current_at exit)'!L109,"")="", "Mandatory: Tab 7",IFERROR('7. Position (current_at exit)'!L109,"")),""), IF($A109&lt;&gt;"",IF(IFERROR('7. Position (current_at exit)'!L109,"")="", "",IFERROR('7. Position (current_at exit)'!L109,"")),""))</f>
        <v/>
      </c>
      <c r="CH109" s="186" t="str">
        <f>IF($D109&lt;&gt;"Pending, Subsequently Closed",IF($A109&lt;&gt;"",IF(IFERROR('7. Position (current_at exit)'!M109,"")="", "Mandatory: Tab 7",IFERROR('7. Position (current_at exit)'!M109,"")),""), IF($A109&lt;&gt;"",IF(IFERROR('7. Position (current_at exit)'!M109,"")="", "",IFERROR('7. Position (current_at exit)'!M109,"")),""))</f>
        <v/>
      </c>
      <c r="CI109" s="186" t="str">
        <f>IF($D109&lt;&gt;"Pending, Subsequently Closed",IF($A109&lt;&gt;"",IF(IFERROR('7. Position (current_at exit)'!N109,"")="", "Mandatory: Tab 7",IFERROR('7. Position (current_at exit)'!N109,"")),""), IF($A109&lt;&gt;"",IF(IFERROR('7. Position (current_at exit)'!N109,"")="", "",IFERROR('7. Position (current_at exit)'!N109,"")),""))</f>
        <v/>
      </c>
      <c r="CJ109" s="408" t="str">
        <f>IF($D109&lt;&gt;"Pending, Subsequently Closed",IF($A109&lt;&gt;"",IF(IFERROR('7. Position (current_at exit)'!O109,"")="", "Mandatory: Tab 7",IFERROR('7. Position (current_at exit)'!O109,"")),""), IF($A109&lt;&gt;"",IF(IFERROR('7. Position (current_at exit)'!O109,"")="", "",IFERROR('7. Position (current_at exit)'!O109,"")),""))</f>
        <v/>
      </c>
      <c r="CK109" s="408" t="str">
        <f>IF($D109&lt;&gt;"Pending, Subsequently Closed",IF($A109&lt;&gt;"",IF(IFERROR('7. Position (current_at exit)'!P109,"")="", "Mandatory: Tab 7",IFERROR('7. Position (current_at exit)'!P109,"")),""), IF($A109&lt;&gt;"",IF(IFERROR('7. Position (current_at exit)'!P109,"")="", "",IFERROR('7. Position (current_at exit)'!P109,"")),""))</f>
        <v/>
      </c>
      <c r="CL109" s="360" t="str">
        <f>IF($A109&lt;&gt;"",IF(IFERROR('7. Position (current_at exit)'!Q109,"")="", "",IFERROR('7. Position (current_at exit)'!Q109,"")),"")</f>
        <v/>
      </c>
      <c r="CM109" s="18" t="str">
        <f>IF($F109&lt;&gt;"Debt",IF($A109&lt;&gt;"",IF(IFERROR('7. Position (current_at exit)'!R109,"")="", "Mandatory: Tab 7",IFERROR('7. Position (current_at exit)'!R109,"")),""), IF($A109&lt;&gt;"",IF(IFERROR('7. Position (current_at exit)'!R109,"")="", "",IFERROR('7. Position (current_at exit)'!R109,"")),""))</f>
        <v/>
      </c>
      <c r="CN109" s="18" t="str">
        <f>IF($F109&lt;&gt;"Debt",IF($A109&lt;&gt;"",IF(IFERROR('7. Position (current_at exit)'!S109,"")="", "Mandatory: Tab 7",IFERROR('7. Position (current_at exit)'!S109,"")),""), IF($A109&lt;&gt;"",IF(IFERROR('7. Position (current_at exit)'!S109,"")="", "",IFERROR('7. Position (current_at exit)'!S109,"")),""))</f>
        <v/>
      </c>
      <c r="CO109" s="17" t="str">
        <f>IF($F109&lt;&gt;"Debt",IF($A109&lt;&gt;"",IF(IFERROR('7. Position (current_at exit)'!T109,"")="", "Mandatory: Tab 7",IFERROR('7. Position (current_at exit)'!T109,"")),""), IF($A109&lt;&gt;"",IF(IFERROR('7. Position (current_at exit)'!T109,"")="", "",IFERROR('7. Position (current_at exit)'!T109,"")),""))</f>
        <v/>
      </c>
      <c r="CP109" s="17" t="str">
        <f>IF($A109&lt;&gt;"",IF(IFERROR('7. Position (current_at exit)'!U109,"")="", "Mandatory: Tab 7",IFERROR('7. Position (current_at exit)'!U109,"")),"")</f>
        <v/>
      </c>
      <c r="CQ109" s="17" t="str">
        <f>IF($F109&lt;&gt;"Debt",IF($A109&lt;&gt;"",IF(IFERROR('7. Position (current_at exit)'!V109,"")="", "Mandatory: Tab 7",IFERROR('7. Position (current_at exit)'!V109,"")),""), IF($A109&lt;&gt;"",IF(IFERROR('7. Position (current_at exit)'!V109,"")="", "",IFERROR('7. Position (current_at exit)'!V109,"")),""))</f>
        <v/>
      </c>
      <c r="CR109" s="16" t="str">
        <f>IF($F109&lt;&gt;"Debt",IF($A109&lt;&gt;"",IF(IFERROR('7. Position (current_at exit)'!W109,"")="", "",IFERROR('7. Position (current_at exit)'!W109,"")),""), IF($A109&lt;&gt;"",IF(IFERROR('7. Position (current_at exit)'!W109,"")="", "",IFERROR('7. Position (current_at exit)'!W109,"")),""))</f>
        <v/>
      </c>
      <c r="CS109" s="80" t="str">
        <f>IF($A109&lt;&gt;"",IF(IFERROR('7. Position (current_at exit)'!X109,"")="", "",IFERROR('7. Position (current_at exit)'!X109,"")),"")</f>
        <v/>
      </c>
      <c r="CT109" s="360" t="str">
        <f>IF($A109&lt;&gt;"",IF(IFERROR('7. Position (current_at exit)'!Y109,"")="", "",IFERROR('7. Position (current_at exit)'!Y109,"")),"")</f>
        <v/>
      </c>
      <c r="CU109" s="159" t="str">
        <f>IF(OR($D109="Fully Exited, No Escrow", $D109="Fully Exited, Escrow Pending", $D109="Fully Exited, Subsequently Closed"), IF($A109&lt;&gt;"",IF(IFERROR('7. Position (current_at exit)'!Z109,"")="", "Mandatory: Tab 7",IFERROR('7. Position (current_at exit)'!Z109,"")),""), IF($A109&lt;&gt;"",IF(IFERROR('7. Position (current_at exit)'!Z109,"")="", "",IFERROR('7. Position (current_at exit)'!Z109,"")),""))</f>
        <v/>
      </c>
      <c r="CV109" s="159" t="str">
        <f>IF(OR($D109="Fully Exited, No Escrow", $D109="Fully Exited, Escrow Pending", $D109="Fully Exited, Subsequently Closed"), IF($A109&lt;&gt;"",IF(IFERROR('7. Position (current_at exit)'!AA109,"")="", "Mandatory: Tab 7",IFERROR('7. Position (current_at exit)'!AA109,"")),""), IF($A109&lt;&gt;"",IF(IFERROR('7. Position (current_at exit)'!AA109,"")="", "",IFERROR('7. Position (current_at exit)'!AA109,"")),""))</f>
        <v/>
      </c>
      <c r="CW109" s="16" t="str">
        <f>IF($D109="Fully Exited",IF($A109&lt;&gt;"",IF(IFERROR('7. Position (current_at exit)'!AB109,"")="", "",IFERROR('7. Position (current_at exit)'!AB109,"")),""), IF($A109&lt;&gt;"",IF(IFERROR('7. Position (current_at exit)'!AB109,"")="", "",IFERROR('7. Position (current_at exit)'!AB109,"")),""))</f>
        <v/>
      </c>
      <c r="CX109" s="360" t="str">
        <f>IF($A109&lt;&gt;"",IF(IFERROR('7. Position (current_at exit)'!AC109,"")="", "",IFERROR('7. Position (current_at exit)'!AC109,"")),"")</f>
        <v/>
      </c>
      <c r="CY109" s="16" t="str">
        <f>IF($D109&lt;&gt;"Pending, Subsequently Closed",IF($A109&lt;&gt;"",IF(IFERROR('7. Position (current_at exit)'!AD109,"")="", "Mandatory: Tab 7",IFERROR('7. Position (current_at exit)'!AD109,"")),""), IF($A109&lt;&gt;"",IF(IFERROR('7. Position (current_at exit)'!AD109,"")="", "",IFERROR('7. Position (current_at exit)'!AD109,"")),""))</f>
        <v/>
      </c>
      <c r="CZ109" s="187" t="str">
        <f>IF($A109&lt;&gt;"",IF(IFERROR('7. Position (current_at exit)'!AE109,"")="", "",IFERROR('7. Position (current_at exit)'!AE109,"")),"")</f>
        <v/>
      </c>
      <c r="DA109" s="76" t="str">
        <f>IF($A109&lt;&gt;"",IF(IFERROR('7. Position (current_at exit)'!AF109,"")="", "",IFERROR('7. Position (current_at exit)'!AF109,"")),"")</f>
        <v/>
      </c>
      <c r="DB109" s="239" t="str">
        <f>IF($A109&lt;&gt;"",IF(IFERROR('7. Position (current_at exit)'!AG109,"")="", "",IFERROR('7. Position (current_at exit)'!AG109,"")),"")</f>
        <v/>
      </c>
      <c r="DC109" s="165" t="str">
        <f>IF($A109&lt;&gt;"",IF(IFERROR('7. Position (current_at exit)'!AH109,"")="", "",IFERROR('7. Position (current_at exit)'!AH109,"")),"")</f>
        <v/>
      </c>
      <c r="DD109" s="165" t="str">
        <f>IF($A109&lt;&gt;"",IF(IFERROR('7. Position (current_at exit)'!AI109,"")="", "",IFERROR('7. Position (current_at exit)'!AI109,"")),"")</f>
        <v/>
      </c>
      <c r="DE109" s="360" t="str">
        <f>IF($A109&lt;&gt;"",IF(IFERROR('7. Position (current_at exit)'!AJ109,"")="", "",IFERROR('7. Position (current_at exit)'!AJ109,"")),"")</f>
        <v/>
      </c>
      <c r="DF109" s="16" t="str">
        <f>IF($A109&lt;&gt;"",IF(IFERROR('7. Position (current_at exit)'!AK109,"")="", "",IFERROR('7. Position (current_at exit)'!AK109,"")),"")</f>
        <v/>
      </c>
      <c r="DG109" s="187" t="str">
        <f>IF($A109&lt;&gt;"",IF(IFERROR('7. Position (current_at exit)'!AL109,"")="", "",IFERROR('7. Position (current_at exit)'!AL109,"")),"")</f>
        <v/>
      </c>
      <c r="DH109" s="76" t="str">
        <f>IF($A109&lt;&gt;"",IF(IFERROR('7. Position (current_at exit)'!AM109,"")="", "",IFERROR('7. Position (current_at exit)'!AM109,"")),"")</f>
        <v/>
      </c>
      <c r="DI109" s="239" t="str">
        <f>IF($A109&lt;&gt;"",IF(IFERROR('7. Position (current_at exit)'!AN109,"")="", "",IFERROR('7. Position (current_at exit)'!AN109,"")),"")</f>
        <v/>
      </c>
      <c r="DJ109" s="165" t="str">
        <f>IF($A109&lt;&gt;"",IF(IFERROR('7. Position (current_at exit)'!AO109,"")="", "",IFERROR('7. Position (current_at exit)'!AO109,"")),"")</f>
        <v/>
      </c>
      <c r="DK109" s="165" t="str">
        <f>IF($A109&lt;&gt;"",IF(IFERROR('7. Position (current_at exit)'!AP109,"")="", "",IFERROR('7. Position (current_at exit)'!AP109,"")),"")</f>
        <v/>
      </c>
      <c r="DL109" s="360" t="str">
        <f>IF($A109&lt;&gt;"",IF(IFERROR('7. Position (current_at exit)'!AQ109,"")="", "",IFERROR('7. Position (current_at exit)'!AQ109,"")),"")</f>
        <v/>
      </c>
      <c r="DM109" s="17" t="str">
        <f>IF(OR($F109="Equity - Publicly Traded", $F109="Equity - Private"), IF($A109&lt;&gt;"",IF(IFERROR('6. Position (at entry)'!N109,"")="", "Mandatory: Tab 6",IFERROR('6. Position (at entry)'!N109,"")),""), IF($A109&lt;&gt;"",IF(IFERROR('6. Position (at entry)'!N109,"")="", "",IFERROR('6. Position (at entry)'!N109,"")),""))</f>
        <v/>
      </c>
      <c r="DN109" s="17" t="str">
        <f>IF(OR($F109="Equity - Publicly Traded", $F109="Equity - Private"), IF($A109&lt;&gt;"",IF(IFERROR('6. Position (at entry)'!O109,"")="", "Mandatory: Tab 6",IFERROR('6. Position (at entry)'!O109,"")),""), IF($A109&lt;&gt;"",IF(IFERROR('6. Position (at entry)'!O109,"")="", "",IFERROR('6. Position (at entry)'!O109,"")),""))</f>
        <v/>
      </c>
      <c r="DO109" s="17" t="str">
        <f>IF(OR($F109="Equity - Publicly Traded", $F109="Equity - Private"), IF($A109&lt;&gt;"",IF(IFERROR('6. Position (at entry)'!P109,"")="", "Mandatory: Tab 6",IFERROR('6. Position (at entry)'!P109,"")),""), IF($A109&lt;&gt;"",IF(IFERROR('6. Position (at entry)'!P109,"")="", "",IFERROR('6. Position (at entry)'!P109,"")),""))</f>
        <v/>
      </c>
      <c r="DP109" s="17" t="str">
        <f>IF(OR($F109="Equity - Publicly Traded", $F109="Equity - Private"), IF($A109&lt;&gt;"",IF(IFERROR('6. Position (at entry)'!Q109,"")="", "Mandatory: Tab 6",IFERROR('6. Position (at entry)'!Q109,"")),""), IF($A109&lt;&gt;"",IF(IFERROR('6. Position (at entry)'!Q109,"")="", "",IFERROR('6. Position (at entry)'!Q109,"")),""))</f>
        <v/>
      </c>
      <c r="DQ109" s="18" t="str">
        <f>IF(OR($F109="Equity - Publicly Traded", $F109="Equity - Private"), IF($A109&lt;&gt;"",IF(IFERROR('6. Position (at entry)'!R109,"")="", "Mandatory: Tab 6",IFERROR('6. Position (at entry)'!R109,"")),""), IF($A109&lt;&gt;"",IF(IFERROR('6. Position (at entry)'!R109,"")="", "",IFERROR('6. Position (at entry)'!R109,"")),""))</f>
        <v/>
      </c>
      <c r="DR109" s="18" t="str">
        <f>IF(OR($F109="Equity - Publicly Traded", $F109="Equity - Private"), IF($A109&lt;&gt;"",IF(IFERROR('6. Position (at entry)'!S109,"")="", "Mandatory: Tab 6",IFERROR('6. Position (at entry)'!S109,"")),""), IF($A109&lt;&gt;"",IF(IFERROR('6. Position (at entry)'!S109,"")="", "",IFERROR('6. Position (at entry)'!S109,"")),""))</f>
        <v/>
      </c>
      <c r="DS109" s="17" t="str">
        <f>IF(OR($F109="Equity - Publicly Traded", $F109="Equity - Private"), IF($A109&lt;&gt;"",IF(IFERROR('6. Position (at entry)'!T109,"")="", "Mandatory: Tab 6",IFERROR('6. Position (at entry)'!T109,"")),""), IF($A109&lt;&gt;"",IF(IFERROR('6. Position (at entry)'!T109,"")="", "",IFERROR('6. Position (at entry)'!T109,"")),""))</f>
        <v/>
      </c>
      <c r="DT109" s="16" t="str">
        <f>IF(OR($F109="Equity - Publicly Traded", $F109="Equity - Private"), IF($A109&lt;&gt;"",IF(IFERROR('6. Position (at entry)'!U109,"")="", "Mandatory: Tab 6",IFERROR('6. Position (at entry)'!U109,"")),""), IF($A109&lt;&gt;"",IF(IFERROR('6. Position (at entry)'!U109,"")="", "",IFERROR('6. Position (at entry)'!U109,"")),""))</f>
        <v/>
      </c>
      <c r="DU109" s="16" t="str">
        <f>IF(OR($F109="Equity - Publicly Traded", $F109="Equity - Private"), IF($A109&lt;&gt;"",IF(IFERROR('6. Position (at entry)'!V109,"")="", "",IFERROR('6. Position (at entry)'!V109,"")),""), IF($A109&lt;&gt;"",IF(IFERROR('6. Position (at entry)'!V109,"")="", "",IFERROR('6. Position (at entry)'!V109,"")),""))</f>
        <v/>
      </c>
      <c r="DV109" s="239" t="str">
        <f>IF(OR($F109="Equity - Publicly Traded", $F109="Equity - Private"), IF($A109&lt;&gt;"",IF(IFERROR('6. Position (at entry)'!W109,"")="", "",IFERROR('6. Position (at entry)'!W109,"")),""), IF($A109&lt;&gt;"",IF(IFERROR('6. Position (at entry)'!W109,"")="", "",IFERROR('6. Position (at entry)'!W109,"")),""))</f>
        <v/>
      </c>
      <c r="DW109" s="239" t="str">
        <f>IF(OR($F109="Equity - Publicly Traded", $F109="Equity - Private"), IF($A109&lt;&gt;"",IF(IFERROR('6. Position (at entry)'!X109,"")="", "",IFERROR('6. Position (at entry)'!X109,"")),""), IF($A109&lt;&gt;"",IF(IFERROR('6. Position (at entry)'!X109,"")="", "",IFERROR('6. Position (at entry)'!X109,"")),""))</f>
        <v/>
      </c>
      <c r="DX109" s="239" t="str">
        <f>IF(OR($F109="Equity - Publicly Traded", $F109="Equity - Private"), IF($A109&lt;&gt;"",IF(IFERROR('6. Position (at entry)'!Y109,"")="", "",IFERROR('6. Position (at entry)'!Y109,"")),""), IF($A109&lt;&gt;"",IF(IFERROR('6. Position (at entry)'!Y109,"")="", "",IFERROR('6. Position (at entry)'!Y109,"")),""))</f>
        <v/>
      </c>
      <c r="DY109" s="360" t="str">
        <f>IF($A109&lt;&gt;"",IF(IFERROR('6. Position (at entry)'!Z109,"")="", "",IFERROR('6. Position (at entry)'!Z109,"")),"")</f>
        <v/>
      </c>
      <c r="DZ109" s="76" t="str">
        <f>IF($A109&lt;&gt;"",IF(IFERROR('6. Position (at entry)'!AA109,"")="", "",IFERROR('6. Position (at entry)'!AA109,"")),"")</f>
        <v/>
      </c>
      <c r="EA109" s="76" t="str">
        <f>IF($A109&lt;&gt;"",IF(IFERROR('6. Position (at entry)'!AB109,"")="", "",IFERROR('6. Position (at entry)'!AB109,"")),"")</f>
        <v/>
      </c>
      <c r="EB109" s="78" t="str">
        <f>IF($A109&lt;&gt;"",IF(IFERROR('6. Position (at entry)'!AC109,"")="", "",IFERROR('6. Position (at entry)'!AC109,"")),"")</f>
        <v/>
      </c>
      <c r="EC109" s="78" t="str">
        <f>IF($A109&lt;&gt;"",IF(IFERROR('6. Position (at entry)'!AD109,"")="", "",IFERROR('6. Position (at entry)'!AD109,"")),"")</f>
        <v/>
      </c>
      <c r="ED109" s="226" t="str">
        <f>IF($A109&lt;&gt;"",IF(IFERROR('6. Position (at entry)'!AE109,"")="", "",IFERROR('6. Position (at entry)'!AE109,"")),"")</f>
        <v/>
      </c>
      <c r="EE109" s="80" t="str">
        <f>IF($A109&lt;&gt;"",IF(IFERROR('6. Position (at entry)'!AF109,"")="", "",IFERROR('6. Position (at entry)'!AF109,"")),"")</f>
        <v/>
      </c>
      <c r="EF109" s="80" t="str">
        <f>IF($A109&lt;&gt;"",IF(IFERROR('6. Position (at entry)'!AG109,"")="", "",IFERROR('6. Position (at entry)'!AG109,"")),"")</f>
        <v/>
      </c>
      <c r="EG109" s="80" t="str">
        <f>IF($A109&lt;&gt;"",IF(IFERROR('6. Position (at entry)'!AH109,"")="", "",IFERROR('6. Position (at entry)'!AH109,"")),"")</f>
        <v/>
      </c>
      <c r="EH109" s="360" t="str">
        <f>IF($A109&lt;&gt;"",IF(IFERROR('6. Position (at entry)'!AI109,"")="", "",IFERROR('6. Position (at entry)'!AI109,"")),"")</f>
        <v/>
      </c>
    </row>
    <row r="110" spans="1:138" ht="15" customHeight="1" x14ac:dyDescent="0.2">
      <c r="A110" s="16" t="str">
        <f>IF(ISBLANK('6. Position (at entry)'!A110), "", '6. Position (at entry)'!A110)</f>
        <v/>
      </c>
      <c r="B110" s="347" t="str">
        <f>IF($A110&lt;&gt;"",IF(IFERROR('6. Position (at entry)'!B110,"")="", "Mandatory: Tab 6",IFERROR('6. Position (at entry)'!B110,"")),"")</f>
        <v/>
      </c>
      <c r="C110" s="16" t="str">
        <f>IF($A110&lt;&gt;"",IF(IFERROR(VLOOKUP($A110, '4. Company (at entry)'!$1:$1048576,2,FALSE),"")="","Mandatory: Tab 4",IFERROR(VLOOKUP($A110, '4. Company (at entry)'!$1:$1048576,2,FALSE),"")), "")</f>
        <v/>
      </c>
      <c r="D110" s="16" t="str">
        <f>IF($A110&lt;&gt;"",IF(IFERROR('7. Position (current_at exit)'!D110,"")="", "Mandatory: Tab 7",IFERROR('7. Position (current_at exit)'!D110,"")),"")</f>
        <v/>
      </c>
      <c r="E110" s="16" t="str">
        <f>IF($A110&lt;&gt;"",IF(IFERROR('7. Position (current_at exit)'!E110,"")="", "Mandatory: Tab 7",IFERROR('7. Position (current_at exit)'!E110,"")),"")</f>
        <v/>
      </c>
      <c r="F110" s="16" t="str">
        <f>IF($A110&lt;&gt;"",IF(IFERROR('6. Position (at entry)'!D110,"")="", "Mandatory: Tab 6",IFERROR('6. Position (at entry)'!D110,"")),"")</f>
        <v/>
      </c>
      <c r="G110" s="16" t="str">
        <f>IF($A110&lt;&gt;"",IF(IFERROR('6. Position (at entry)'!E110,"")="", "Mandatory: Tab 6",IFERROR('6. Position (at entry)'!E110,"")),"")</f>
        <v/>
      </c>
      <c r="H110" s="16" t="str">
        <f>IF($A110&lt;&gt;"",IF(IFERROR('6. Position (at entry)'!F110,"")="", "Mandatory: Tab 6",IFERROR('6. Position (at entry)'!F110,"")),"")</f>
        <v/>
      </c>
      <c r="I110" s="16" t="str">
        <f>IF($A110&lt;&gt;"",IF(IFERROR('6. Position (at entry)'!G110,"")="", "Mandatory: Tab 6",IFERROR('6. Position (at entry)'!G110,"")),"")</f>
        <v/>
      </c>
      <c r="J110" s="16" t="str">
        <f>IF($A110&lt;&gt;"",IF(IFERROR('6. Position (at entry)'!H110,"")="", "Mandatory: Tab 6",IFERROR('6. Position (at entry)'!H110,"")),"")</f>
        <v/>
      </c>
      <c r="K110" s="159" t="str">
        <f>IF($A110&lt;&gt;"",IF(IFERROR('6. Position (at entry)'!I110,"")="", "Mandatory: Tab 6",IFERROR('6. Position (at entry)'!I110,"")),"")</f>
        <v/>
      </c>
      <c r="L110" s="16" t="str">
        <f>IF($A110&lt;&gt;"",IF(IFERROR('6. Position (at entry)'!J110,"")="", "Mandatory: Tab 6",IFERROR('6. Position (at entry)'!J110,"")),"")</f>
        <v/>
      </c>
      <c r="M110" s="16" t="str">
        <f>IF($A110&lt;&gt;"",IF(IFERROR('6. Position (at entry)'!K110,"")="", "Mandatory: Tab 6",IFERROR('6. Position (at entry)'!K110,"")),"")</f>
        <v/>
      </c>
      <c r="N110" s="16" t="str">
        <f>IF($A110&lt;&gt;"",IF(IFERROR('6. Position (at entry)'!L110,"")="", "",IFERROR('6. Position (at entry)'!L110,"")),"")</f>
        <v/>
      </c>
      <c r="O110" s="360" t="str">
        <f>IF($A110&lt;&gt;"",IF(IFERROR('6. Position (at entry)'!M110,"")="", "",IFERROR('6. Position (at entry)'!M110,"")),"")</f>
        <v/>
      </c>
      <c r="P110" s="16" t="str">
        <f>IF($A110&lt;&gt;"",IF(IFERROR(VLOOKUP($A110,'5. Company (current_at exit)'!$1:$1048576,3,FALSE),"")="","",IFERROR(VLOOKUP($A110,'5. Company (current_at exit)'!$1:$1048576,3,FALSE),"")), "")</f>
        <v/>
      </c>
      <c r="Q110" s="16" t="str">
        <f>IF($A110&lt;&gt;"",IF(IFERROR(VLOOKUP($A110,'5. Company (current_at exit)'!$1:$1048576,4,FALSE),"")="","",IFERROR(VLOOKUP($A110,'5. Company (current_at exit)'!$1:$1048576,4,FALSE),"")), "")</f>
        <v/>
      </c>
      <c r="R110" s="16" t="str">
        <f>IF($A110&lt;&gt;"",IF(IFERROR(VLOOKUP($A110,'5. Company (current_at exit)'!$1:$1048576,5,FALSE),"")="","",IFERROR(VLOOKUP($A110,'5. Company (current_at exit)'!$1:$1048576,5,FALSE),"")), "")</f>
        <v/>
      </c>
      <c r="S110" s="16" t="str">
        <f>IF($A110&lt;&gt;"",IF(IFERROR(VLOOKUP($A110,'5. Company (current_at exit)'!$1:$1048576,6,FALSE),"")="","",IFERROR(VLOOKUP($A110,'5. Company (current_at exit)'!$1:$1048576,6,FALSE),"")), "")</f>
        <v/>
      </c>
      <c r="T110" s="16" t="str">
        <f>IF($A110&lt;&gt;"",IF(IFERROR(VLOOKUP($A110,'5. Company (current_at exit)'!$1:$1048576,7,FALSE),"")="","Mandatory: Tab 5",IFERROR(VLOOKUP($A110,'5. Company (current_at exit)'!$1:$1048576,7,FALSE),"")), "")</f>
        <v/>
      </c>
      <c r="U110" s="72" t="str">
        <f>IF($A110&lt;&gt;"",IF(IFERROR(VLOOKUP($A110,'5. Company (current_at exit)'!$1:$1048576,8,FALSE),"")="","Mandatory: Tab 5",IFERROR(VLOOKUP($A110,'5. Company (current_at exit)'!$1:$1048576,8,FALSE),"")), "")</f>
        <v/>
      </c>
      <c r="V110" s="16" t="str">
        <f>IF($A110&lt;&gt;"",IF(IFERROR(VLOOKUP($A110,'5. Company (current_at exit)'!$1:$1048576,9,FALSE),"")="","",IFERROR(VLOOKUP($A110,'5. Company (current_at exit)'!$1:$1048576,9,FALSE),"")), "")</f>
        <v/>
      </c>
      <c r="W110" s="16" t="str">
        <f>IF($A110&lt;&gt;"",IF(IFERROR(VLOOKUP($A110,'5. Company (current_at exit)'!$1:$1048576,10,FALSE),"")="","Mandatory: Tab 5",IFERROR(VLOOKUP($A110,'5. Company (current_at exit)'!$1:$1048576,10,FALSE),"")), "")</f>
        <v/>
      </c>
      <c r="X110" s="73" t="str">
        <f>IF($A110&lt;&gt;"",IF(IFERROR(VLOOKUP($A110,'5. Company (current_at exit)'!$1:$1048576,11,FALSE),"")="","Mandatory: Tab 5",IFERROR(VLOOKUP($A110,'5. Company (current_at exit)'!$1:$1048576,11,FALSE),"")), "")</f>
        <v/>
      </c>
      <c r="Y110" s="73" t="str">
        <f>IF($A110&lt;&gt;"",IF(IFERROR(VLOOKUP($A110,'5. Company (current_at exit)'!$1:$1048576,12,FALSE),"")="","",IFERROR(VLOOKUP($A110,'5. Company (current_at exit)'!$1:$1048576,12,FALSE),"")), "")</f>
        <v/>
      </c>
      <c r="Z110" s="73" t="str">
        <f>IF($A110&lt;&gt;"",IF(IFERROR(VLOOKUP($A110,'5. Company (current_at exit)'!$1:$1048576,13,FALSE),"")="","",IFERROR(VLOOKUP($A110,'5. Company (current_at exit)'!$1:$1048576,13,FALSE),"")), "")</f>
        <v/>
      </c>
      <c r="AA110" s="16" t="str">
        <f>IF($A110&lt;&gt;"",IF(IFERROR(VLOOKUP($A110,'5. Company (current_at exit)'!$1:$1048576,14,FALSE),"")="","Mandatory: Tab 5",IFERROR(VLOOKUP($A110,'5. Company (current_at exit)'!$1:$1048576,14,FALSE),"")), "")</f>
        <v/>
      </c>
      <c r="AB110" s="16" t="str">
        <f>IF($A110&lt;&gt;"",IF(IFERROR(VLOOKUP($A110,'5. Company (current_at exit)'!$1:$1048576,15,FALSE),"")="","Mandatory: Tab 5",IFERROR(VLOOKUP($A110,'5. Company (current_at exit)'!$1:$1048576,15,FALSE),"")), "")</f>
        <v/>
      </c>
      <c r="AC110" s="76" t="str">
        <f>IF($A110&lt;&gt;"",IF(IFERROR(VLOOKUP($A110,'5. Company (current_at exit)'!$1:$1048576,16,FALSE),"")="","",IFERROR(VLOOKUP($A110,'5. Company (current_at exit)'!$1:$1048576,16,FALSE),"")), "")</f>
        <v/>
      </c>
      <c r="AD110" s="16" t="str">
        <f>IF($A110&lt;&gt;"",IF(IFERROR(VLOOKUP($A110,'5. Company (current_at exit)'!$1:$1048576,17,FALSE),"")="","",IFERROR(VLOOKUP($A110,'5. Company (current_at exit)'!$1:$1048576,17,FALSE),"")), "")</f>
        <v/>
      </c>
      <c r="AE110" s="401" t="str">
        <f>IF($A110&lt;&gt;"",IF(IFERROR(VLOOKUP($A110,'5. Company (current_at exit)'!$1:$1048576,18,FALSE),"")="","",IFERROR(VLOOKUP($A110,'5. Company (current_at exit)'!$1:$1048576,18,FALSE),"")), "")</f>
        <v/>
      </c>
      <c r="AF110" s="16" t="str">
        <f>IF($A110&lt;&gt;"",IF(IFERROR(VLOOKUP($A110,'5. Company (current_at exit)'!$1:$1048576,19,FALSE),"")="","Mandatory: Tab 5",IFERROR(VLOOKUP($A110,'5. Company (current_at exit)'!$1:$1048576,19,FALSE),"")), "")</f>
        <v/>
      </c>
      <c r="AG110" s="159" t="str">
        <f>IF($AF110="Yes",IF($A110&lt;&gt;"",IF(IFERROR(VLOOKUP($A110,'5. Company (current_at exit)'!$1:$1048576,20,FALSE),"")="","Mandatory: Tab 5",IFERROR(VLOOKUP($A110,'5. Company (current_at exit)'!$1:$1048576,20,FALSE),"")), ""),IF($A110&lt;&gt;"",IF(IFERROR(VLOOKUP($A110,'5. Company (current_at exit)'!$1:$1048576,20,FALSE),"")="","",IFERROR(VLOOKUP($A110,'5. Company (current_at exit)'!$1:$1048576,20,FALSE),"")), ""))</f>
        <v/>
      </c>
      <c r="AH110" s="159" t="str">
        <f>IF($AF110="Yes",IF($A110&lt;&gt;"",IF(IFERROR(VLOOKUP($A110,'5. Company (current_at exit)'!$1:$1048576,21,FALSE),"")="","Mandatory: Tab 5",IFERROR(VLOOKUP($A110,'5. Company (current_at exit)'!$1:$1048576,21,FALSE),"")), ""),IF($A110&lt;&gt;"",IF(IFERROR(VLOOKUP($A110,'5. Company (current_at exit)'!$1:$1048576,21,FALSE),"")="","",IFERROR(VLOOKUP($A110,'5. Company (current_at exit)'!$1:$1048576,21,FALSE),"")), ""))</f>
        <v/>
      </c>
      <c r="AI110" s="69" t="str">
        <f>IF($AF110="Yes",IF($A110&lt;&gt;"",IF(IFERROR(VLOOKUP($A110,'5. Company (current_at exit)'!$1:$1048576,22,FALSE),"")="","Mandatory: Tab 5",IFERROR(VLOOKUP($A110,'5. Company (current_at exit)'!$1:$1048576,22,FALSE),"")), ""),IF($A110&lt;&gt;"",IF(IFERROR(VLOOKUP($A110,'5. Company (current_at exit)'!$1:$1048576,22,FALSE),"")="","",IFERROR(VLOOKUP($A110,'5. Company (current_at exit)'!$1:$1048576,22,FALSE),"")), ""))</f>
        <v/>
      </c>
      <c r="AJ110" s="69" t="str">
        <f>IF($AF110="Yes",IF($A110&lt;&gt;"",IF(IFERROR(VLOOKUP($A110,'5. Company (current_at exit)'!$1:$1048576,23,FALSE),"")="","Mandatory: Tab 5",IFERROR(VLOOKUP($A110,'5. Company (current_at exit)'!$1:$1048576,23,FALSE),"")), ""),IF($A110&lt;&gt;"",IF(IFERROR(VLOOKUP($A110,'5. Company (current_at exit)'!$1:$1048576,23,FALSE),"")="","",IFERROR(VLOOKUP($A110,'5. Company (current_at exit)'!$1:$1048576,23,FALSE),"")), ""))</f>
        <v/>
      </c>
      <c r="AK110" s="159" t="str">
        <f>IF($AF110="Yes",IF($A110&lt;&gt;"",IF(IFERROR(VLOOKUP($A110,'5. Company (current_at exit)'!$1:$1048576,24,FALSE),"")="","",IFERROR(VLOOKUP($A110,'5. Company (current_at exit)'!$1:$1048576,24,FALSE),"")), ""),IF($A110&lt;&gt;"",IF(IFERROR(VLOOKUP($A110,'5. Company (current_at exit)'!$1:$1048576,24,FALSE),"")="","",IFERROR(VLOOKUP($A110,'5. Company (current_at exit)'!$1:$1048576,24,FALSE),"")), ""))</f>
        <v/>
      </c>
      <c r="AL110" s="403" t="str">
        <f>IF($A110&lt;&gt;"",IF(IFERROR(VLOOKUP($A110,'5. Company (current_at exit)'!$1:$1048576,25,FALSE),"")="","",IFERROR(VLOOKUP($A110,'5. Company (current_at exit)'!$1:$1048576,25,FALSE),"")), "")</f>
        <v/>
      </c>
      <c r="AM110" s="17" t="str">
        <f>IF($A110&lt;&gt;"",IF(IFERROR(VLOOKUP($A110,'5. Company (current_at exit)'!$1:$1048576,26,FALSE),"")="","Mandatory: Tab 5",IFERROR(VLOOKUP($A110,'5. Company (current_at exit)'!$1:$1048576,26,FALSE),"")), "")</f>
        <v/>
      </c>
      <c r="AN110" s="17" t="str">
        <f>IF($A110&lt;&gt;"",IF(IFERROR(VLOOKUP($A110,'5. Company (current_at exit)'!$1:$1048576,27,FALSE),"")="","Mandatory: Tab 5",IFERROR(VLOOKUP($A110,'5. Company (current_at exit)'!$1:$1048576,27,FALSE),"")), "")</f>
        <v/>
      </c>
      <c r="AO110" s="17" t="str">
        <f>IF($A110&lt;&gt;"",IF(IFERROR(VLOOKUP($A110,'5. Company (current_at exit)'!$1:$1048576,28,FALSE),"")="","Mandatory: Tab 5",IFERROR(VLOOKUP($A110,'5. Company (current_at exit)'!$1:$1048576,28,FALSE),"")), "")</f>
        <v/>
      </c>
      <c r="AP110" s="17" t="str">
        <f>IF($A110&lt;&gt;"",IF(IFERROR(VLOOKUP($A110,'5. Company (current_at exit)'!$1:$1048576,29,FALSE),"")="","Mandatory: Tab 5",IFERROR(VLOOKUP($A110,'5. Company (current_at exit)'!$1:$1048576,29,FALSE),"")), "")</f>
        <v/>
      </c>
      <c r="AQ110" s="17" t="str">
        <f>IF($A110&lt;&gt;"",IF(IFERROR(VLOOKUP($A110,'5. Company (current_at exit)'!$1:$1048576,30,FALSE),"")="","Mandatory: Tab 5",IFERROR(VLOOKUP($A110,'5. Company (current_at exit)'!$1:$1048576,30,FALSE),"")), "")</f>
        <v/>
      </c>
      <c r="AR110" s="17" t="str">
        <f>IF($A110&lt;&gt;"",IF(IFERROR(VLOOKUP($A110,'5. Company (current_at exit)'!$1:$1048576,31,FALSE),"")="","Mandatory: Tab 5",IFERROR(VLOOKUP($A110,'5. Company (current_at exit)'!$1:$1048576,31,FALSE),"")), "")</f>
        <v/>
      </c>
      <c r="AS110" s="17" t="str">
        <f>IF($A110&lt;&gt;"",IF(IFERROR(VLOOKUP($A110,'5. Company (current_at exit)'!$1:$1048576,32,FALSE),"")="","Mandatory: Tab 5",IFERROR(VLOOKUP($A110,'5. Company (current_at exit)'!$1:$1048576,32,FALSE),"")), "")</f>
        <v/>
      </c>
      <c r="AT110" s="17" t="str">
        <f>IF($A110&lt;&gt;"",IF(IFERROR(VLOOKUP($A110,'5. Company (current_at exit)'!$1:$1048576,33,FALSE),"")="","Mandatory: Tab 5",IFERROR(VLOOKUP($A110,'5. Company (current_at exit)'!$1:$1048576,33,FALSE),"")), "")</f>
        <v/>
      </c>
      <c r="AU110" s="17" t="str">
        <f>IF($A110&lt;&gt;"",IF(IFERROR(VLOOKUP($A110,'5. Company (current_at exit)'!$1:$1048576,34,FALSE),"")="","",IFERROR(VLOOKUP($A110,'5. Company (current_at exit)'!$1:$1048576,34,FALSE),"")), "")</f>
        <v/>
      </c>
      <c r="AV110" s="241" t="str">
        <f>IF($A110&lt;&gt;"",IF(IFERROR(VLOOKUP($A110,'5. Company (current_at exit)'!$1:$1048576,35,FALSE),"")="","",IFERROR(VLOOKUP($A110,'5. Company (current_at exit)'!$1:$1048576,35,FALSE),"")), "")</f>
        <v/>
      </c>
      <c r="AW110" s="17" t="str">
        <f>IF($D110="Fully Exited",IF($A110&lt;&gt;"",IF(IFERROR(VLOOKUP($A110,'5. Company (current_at exit)'!$1:$1048576,36,FALSE),"")="","",IFERROR(VLOOKUP($A110,'5. Company (current_at exit)'!$1:$1048576,36,FALSE),"")), ""),IF($A110&lt;&gt;"",IF(IFERROR(VLOOKUP($A110,'5. Company (current_at exit)'!$1:$1048576,36,FALSE),"")="","",IFERROR(VLOOKUP($A110,'5. Company (current_at exit)'!$1:$1048576,36,FALSE),"")), ""))</f>
        <v/>
      </c>
      <c r="AX110" s="239" t="str">
        <f>IF($A110&lt;&gt;"",IF(IFERROR(VLOOKUP($A110,'5. Company (current_at exit)'!$1:$1048576,37,FALSE),"")="","",IFERROR(VLOOKUP($A110,'5. Company (current_at exit)'!$1:$1048576,37,FALSE),"")), "")</f>
        <v/>
      </c>
      <c r="AY110" s="204" t="str">
        <f>IF($A110&lt;&gt;"",IF(IFERROR(VLOOKUP($A110,'5. Company (current_at exit)'!$1:$1048576,38,FALSE),"")="","",IFERROR(VLOOKUP($A110,'5. Company (current_at exit)'!$1:$1048576,38,FALSE),"")), "")</f>
        <v/>
      </c>
      <c r="AZ110" s="244" t="str">
        <f>IF($A110&lt;&gt;"",IF(IFERROR(VLOOKUP($A110,'5. Company (current_at exit)'!$1:$1048576,39,FALSE),"")="","",IFERROR(VLOOKUP($A110,'5. Company (current_at exit)'!$1:$1048576,39,FALSE),"")), "")</f>
        <v/>
      </c>
      <c r="BA110" s="244" t="str">
        <f>IF($A110&lt;&gt;"",IF(IFERROR(VLOOKUP($A110,'5. Company (current_at exit)'!$1:$1048576,40,FALSE),"")="","",IFERROR(VLOOKUP($A110,'5. Company (current_at exit)'!$1:$1048576,40,FALSE),"")), "")</f>
        <v/>
      </c>
      <c r="BB110" s="244" t="str">
        <f>IF($A110&lt;&gt;"",IF(IFERROR(VLOOKUP($A110,'5. Company (current_at exit)'!$1:$1048576,41,FALSE),"")="","",IFERROR(VLOOKUP($A110,'5. Company (current_at exit)'!$1:$1048576,41,FALSE),"")), "")</f>
        <v/>
      </c>
      <c r="BC110" s="76" t="str">
        <f>IF($A110&lt;&gt;"",IF(IFERROR(VLOOKUP($A110,'5. Company (current_at exit)'!$1:$1048576,42,FALSE),"")="","",IFERROR(VLOOKUP($A110,'5. Company (current_at exit)'!$1:$1048576,42,FALSE),"")), "")</f>
        <v/>
      </c>
      <c r="BD110" s="76" t="str">
        <f>IF($A110&lt;&gt;"",IF(IFERROR(VLOOKUP($A110,'5. Company (current_at exit)'!$1:$1048576,43,FALSE),"")="","",IFERROR(VLOOKUP($A110,'5. Company (current_at exit)'!$1:$1048576,43,FALSE),"")), "")</f>
        <v/>
      </c>
      <c r="BE110" s="239" t="str">
        <f>IF($A110&lt;&gt;"",IF(IFERROR(VLOOKUP($A110,'5. Company (current_at exit)'!$1:$1048576,44,FALSE),"")="","",IFERROR(VLOOKUP($A110,'5. Company (current_at exit)'!$1:$1048576,44,FALSE),"")), "")</f>
        <v/>
      </c>
      <c r="BF110" s="239" t="str">
        <f>IF($A110&lt;&gt;"",IF(IFERROR(VLOOKUP($A110,'5. Company (current_at exit)'!$1:$1048576,45,FALSE),"")="","",IFERROR(VLOOKUP($A110,'5. Company (current_at exit)'!$1:$1048576,45,FALSE),"")), "")</f>
        <v/>
      </c>
      <c r="BG110" s="239" t="str">
        <f>IF($A110&lt;&gt;"",IF(IFERROR(VLOOKUP($A110,'5. Company (current_at exit)'!$1:$1048576,46,FALSE),"")="","",IFERROR(VLOOKUP($A110,'5. Company (current_at exit)'!$1:$1048576,46,FALSE),"")), "")</f>
        <v/>
      </c>
      <c r="BH110" s="239" t="str">
        <f>IF($A110&lt;&gt;"",IF(IFERROR(VLOOKUP($A110,'5. Company (current_at exit)'!$1:$1048576,47,FALSE),"")="","",IFERROR(VLOOKUP($A110,'5. Company (current_at exit)'!$1:$1048576,47,FALSE),"")), "")</f>
        <v/>
      </c>
      <c r="BI110" s="239" t="str">
        <f>IF($A110&lt;&gt;"",IF(IFERROR(VLOOKUP($A110,'5. Company (current_at exit)'!$1:$1048576,48,FALSE),"")="","",IFERROR(VLOOKUP($A110,'5. Company (current_at exit)'!$1:$1048576,48,FALSE),"")), "")</f>
        <v/>
      </c>
      <c r="BJ110" s="360" t="str">
        <f>IF($A110&lt;&gt;"",IF(IFERROR(VLOOKUP($A110,'5. Company (current_at exit)'!$1:$1048576,49,FALSE),"")="","",IFERROR(VLOOKUP($A110,'5. Company (current_at exit)'!$1:$1048576,49,FALSE),"")), "")</f>
        <v/>
      </c>
      <c r="BK110" s="76" t="str">
        <f>IF($A110&lt;&gt;"",IF(IFERROR(VLOOKUP($A110,'5. Company (current_at exit)'!$1:$1048576,50,FALSE),"")="","Mandatory: Tab 5",IFERROR(VLOOKUP($A110,'5. Company (current_at exit)'!$1:$1048576,50,FALSE),"")), "")</f>
        <v/>
      </c>
      <c r="BL110" s="483" t="str">
        <f>IF($A110&lt;&gt;"",IF(IFERROR(VLOOKUP($A110,'5. Company (current_at exit)'!$1:$1048576,51,FALSE),"")="","Mandatory: Tab 5",IFERROR(VLOOKUP($A110,'5. Company (current_at exit)'!$1:$1048576,51,FALSE),"")), "")</f>
        <v/>
      </c>
      <c r="BM110" s="483" t="str">
        <f>IF($A110&lt;&gt;"",IF(IFERROR(VLOOKUP($A110,'5. Company (current_at exit)'!$1:$1048576,52,FALSE),"")="","Mandatory: Tab 5",IFERROR(VLOOKUP($A110,'5. Company (current_at exit)'!$1:$1048576,52,FALSE),"")), "")</f>
        <v/>
      </c>
      <c r="BN110" s="483" t="str">
        <f>IF($A110&lt;&gt;"",IF(IFERROR(VLOOKUP($A110,'5. Company (current_at exit)'!$1:$1048576,53,FALSE),"")="","Mandatory: Tab 5",IFERROR(VLOOKUP($A110,'5. Company (current_at exit)'!$1:$1048576,53,FALSE),"")), "")</f>
        <v/>
      </c>
      <c r="BO110" s="360" t="str">
        <f>IF($A110&lt;&gt;"",IF(IFERROR(VLOOKUP($A110,'5. Company (current_at exit)'!$1:$1048576,54,FALSE),"")="","",IFERROR(VLOOKUP($A110,'5. Company (current_at exit)'!$1:$1048576,54,FALSE),"")), "")</f>
        <v/>
      </c>
      <c r="BP110" s="17" t="str">
        <f>IF($A110&lt;&gt;"",IF(IFERROR(VLOOKUP($A110, '4. Company (at entry)'!$1:$1048576,3,FALSE),"")="","Mandatory: Tab 4",IFERROR(VLOOKUP($A110, '4. Company (at entry)'!$1:$1048576,3,FALSE),"")), "")</f>
        <v/>
      </c>
      <c r="BQ110" s="17" t="str">
        <f>IF($A110&lt;&gt;"",IF(IFERROR(VLOOKUP($A110, '4. Company (at entry)'!$1:$1048576,4,FALSE),"")="","Mandatory: Tab 4",IFERROR(VLOOKUP($A110, '4. Company (at entry)'!$1:$1048576,4,FALSE),"")), "")</f>
        <v/>
      </c>
      <c r="BR110" s="17" t="str">
        <f>IF($A110&lt;&gt;"",IF(IFERROR(VLOOKUP($A110, '4. Company (at entry)'!$1:$1048576,5,FALSE),"")="","Mandatory: Tab 4",IFERROR(VLOOKUP($A110, '4. Company (at entry)'!$1:$1048576,5,FALSE),"")), "")</f>
        <v/>
      </c>
      <c r="BS110" s="17" t="str">
        <f>IF($A110&lt;&gt;"",IF(IFERROR(VLOOKUP($A110, '4. Company (at entry)'!$1:$1048576,6,FALSE),"")="","Mandatory: Tab 4",IFERROR(VLOOKUP($A110, '4. Company (at entry)'!$1:$1048576,6,FALSE),"")), "")</f>
        <v/>
      </c>
      <c r="BT110" s="17" t="str">
        <f>IF($A110&lt;&gt;"",IF(IFERROR(VLOOKUP($A110, '4. Company (at entry)'!$1:$1048576,7,FALSE),"")="","Mandatory: Tab 4",IFERROR(VLOOKUP($A110, '4. Company (at entry)'!$1:$1048576,7,FALSE),"")), "")</f>
        <v/>
      </c>
      <c r="BU110" s="17" t="str">
        <f>IF($A110&lt;&gt;"",IF(IFERROR(VLOOKUP($A110, '4. Company (at entry)'!$1:$1048576,8,FALSE),"")="","Mandatory: Tab 4",IFERROR(VLOOKUP($A110, '4. Company (at entry)'!$1:$1048576,8,FALSE),"")), "")</f>
        <v/>
      </c>
      <c r="BV110" s="17" t="str">
        <f>IF($A110&lt;&gt;"",IF(IFERROR(VLOOKUP($A110, '4. Company (at entry)'!$1:$1048576,9,FALSE),"")="","Mandatory: Tab 4",IFERROR(VLOOKUP($A110, '4. Company (at entry)'!$1:$1048576,9,FALSE),"")), "")</f>
        <v/>
      </c>
      <c r="BW110" s="17" t="str">
        <f>IF($A110&lt;&gt;"",IF(IFERROR(VLOOKUP($A110, '4. Company (at entry)'!$1:$1048576,10,FALSE),"")="","",IFERROR(VLOOKUP($A110, '4. Company (at entry)'!$1:$1048576,10,FALSE),"")), "")</f>
        <v/>
      </c>
      <c r="BX110" s="208" t="str">
        <f>IF($A110&lt;&gt;"",IF(IFERROR(VLOOKUP($A110, '4. Company (at entry)'!$1:$1048576,11,FALSE),"")="","",IFERROR(VLOOKUP($A110, '4. Company (at entry)'!$1:$1048576,11,FALSE),"")), "")</f>
        <v/>
      </c>
      <c r="BY110" s="17" t="str">
        <f>IF($A110&lt;&gt;"",IF(IFERROR(VLOOKUP($A110, '4. Company (at entry)'!$1:$1048576,12,FALSE),"")="","",IFERROR(VLOOKUP($A110, '4. Company (at entry)'!$1:$1048576,12,FALSE),"")), "")</f>
        <v/>
      </c>
      <c r="BZ110" s="360" t="str">
        <f>IF($A110&lt;&gt;"",IF(IFERROR(VLOOKUP($A110, '4. Company (at entry)'!$1:$1048576,13,FALSE),"")="","",IFERROR(VLOOKUP($A110, '4. Company (at entry)'!$1:$1048576,13,FALSE),"")), "")</f>
        <v/>
      </c>
      <c r="CA110" s="17" t="str">
        <f>IF($A110&lt;&gt;"",IF(IFERROR('7. Position (current_at exit)'!F110,"")="", "Mandatory: Tab 7",IFERROR('7. Position (current_at exit)'!F110,"")),"")</f>
        <v/>
      </c>
      <c r="CB110" s="17" t="str">
        <f>IF($D110&lt;&gt;"Pending, Subsequently Closed",IF($A110&lt;&gt;"",IF(IFERROR('7. Position (current_at exit)'!G110,"")="", "Mandatory: Tab 7",IFERROR('7. Position (current_at exit)'!G110,"")),""), IF($A110&lt;&gt;"",IF(IFERROR('7. Position (current_at exit)'!G110,"")="", "",IFERROR('7. Position (current_at exit)'!G110,"")),""))</f>
        <v/>
      </c>
      <c r="CC110" s="17" t="str">
        <f>IF($D110&lt;&gt;"Pending, Subsequently Closed",IF($A110&lt;&gt;"",IF(IFERROR('7. Position (current_at exit)'!H110,"")="", "Mandatory: Tab 7",IFERROR('7. Position (current_at exit)'!H110,"")),""), IF($A110&lt;&gt;"",IF(IFERROR('7. Position (current_at exit)'!H110,"")="", "",IFERROR('7. Position (current_at exit)'!H110,"")),""))</f>
        <v/>
      </c>
      <c r="CD110" s="17" t="str">
        <f>IF($D110&lt;&gt;"Pending, Subsequently Closed",IF($A110&lt;&gt;"",IF(IFERROR('7. Position (current_at exit)'!I110,"")="", "Mandatory: Tab 7",IFERROR('7. Position (current_at exit)'!I110,"")),""), IF($A110&lt;&gt;"",IF(IFERROR('7. Position (current_at exit)'!I110,"")="", "",IFERROR('7. Position (current_at exit)'!I110,"")),""))</f>
        <v/>
      </c>
      <c r="CE110" s="17" t="str">
        <f>IF($D110&lt;&gt;"Pending, Subsequently Closed",IF($A110&lt;&gt;"",IF(IFERROR('7. Position (current_at exit)'!J110,"")="", "Mandatory: Tab 7",IFERROR('7. Position (current_at exit)'!J110,"")),""), IF($A110&lt;&gt;"",IF(IFERROR('7. Position (current_at exit)'!J110,"")="", "",IFERROR('7. Position (current_at exit)'!J110,"")),""))</f>
        <v/>
      </c>
      <c r="CF110" s="208" t="str">
        <f>IF($D110&lt;&gt;"Pending, Subsequently Closed",IF($A110&lt;&gt;"",IF(IFERROR('7. Position (current_at exit)'!K110,"")="", "Mandatory: Tab 7",IFERROR('7. Position (current_at exit)'!K110,"")),""), IF($A110&lt;&gt;"",IF(IFERROR('7. Position (current_at exit)'!K110,"")="", "",IFERROR('7. Position (current_at exit)'!K110,"")),""))</f>
        <v/>
      </c>
      <c r="CG110" s="186" t="str">
        <f>IF($D110&lt;&gt;"Pending, Subsequently Closed",IF($A110&lt;&gt;"",IF(IFERROR('7. Position (current_at exit)'!L110,"")="", "Mandatory: Tab 7",IFERROR('7. Position (current_at exit)'!L110,"")),""), IF($A110&lt;&gt;"",IF(IFERROR('7. Position (current_at exit)'!L110,"")="", "",IFERROR('7. Position (current_at exit)'!L110,"")),""))</f>
        <v/>
      </c>
      <c r="CH110" s="186" t="str">
        <f>IF($D110&lt;&gt;"Pending, Subsequently Closed",IF($A110&lt;&gt;"",IF(IFERROR('7. Position (current_at exit)'!M110,"")="", "Mandatory: Tab 7",IFERROR('7. Position (current_at exit)'!M110,"")),""), IF($A110&lt;&gt;"",IF(IFERROR('7. Position (current_at exit)'!M110,"")="", "",IFERROR('7. Position (current_at exit)'!M110,"")),""))</f>
        <v/>
      </c>
      <c r="CI110" s="186" t="str">
        <f>IF($D110&lt;&gt;"Pending, Subsequently Closed",IF($A110&lt;&gt;"",IF(IFERROR('7. Position (current_at exit)'!N110,"")="", "Mandatory: Tab 7",IFERROR('7. Position (current_at exit)'!N110,"")),""), IF($A110&lt;&gt;"",IF(IFERROR('7. Position (current_at exit)'!N110,"")="", "",IFERROR('7. Position (current_at exit)'!N110,"")),""))</f>
        <v/>
      </c>
      <c r="CJ110" s="408" t="str">
        <f>IF($D110&lt;&gt;"Pending, Subsequently Closed",IF($A110&lt;&gt;"",IF(IFERROR('7. Position (current_at exit)'!O110,"")="", "Mandatory: Tab 7",IFERROR('7. Position (current_at exit)'!O110,"")),""), IF($A110&lt;&gt;"",IF(IFERROR('7. Position (current_at exit)'!O110,"")="", "",IFERROR('7. Position (current_at exit)'!O110,"")),""))</f>
        <v/>
      </c>
      <c r="CK110" s="408" t="str">
        <f>IF($D110&lt;&gt;"Pending, Subsequently Closed",IF($A110&lt;&gt;"",IF(IFERROR('7. Position (current_at exit)'!P110,"")="", "Mandatory: Tab 7",IFERROR('7. Position (current_at exit)'!P110,"")),""), IF($A110&lt;&gt;"",IF(IFERROR('7. Position (current_at exit)'!P110,"")="", "",IFERROR('7. Position (current_at exit)'!P110,"")),""))</f>
        <v/>
      </c>
      <c r="CL110" s="360" t="str">
        <f>IF($A110&lt;&gt;"",IF(IFERROR('7. Position (current_at exit)'!Q110,"")="", "",IFERROR('7. Position (current_at exit)'!Q110,"")),"")</f>
        <v/>
      </c>
      <c r="CM110" s="18" t="str">
        <f>IF($F110&lt;&gt;"Debt",IF($A110&lt;&gt;"",IF(IFERROR('7. Position (current_at exit)'!R110,"")="", "Mandatory: Tab 7",IFERROR('7. Position (current_at exit)'!R110,"")),""), IF($A110&lt;&gt;"",IF(IFERROR('7. Position (current_at exit)'!R110,"")="", "",IFERROR('7. Position (current_at exit)'!R110,"")),""))</f>
        <v/>
      </c>
      <c r="CN110" s="18" t="str">
        <f>IF($F110&lt;&gt;"Debt",IF($A110&lt;&gt;"",IF(IFERROR('7. Position (current_at exit)'!S110,"")="", "Mandatory: Tab 7",IFERROR('7. Position (current_at exit)'!S110,"")),""), IF($A110&lt;&gt;"",IF(IFERROR('7. Position (current_at exit)'!S110,"")="", "",IFERROR('7. Position (current_at exit)'!S110,"")),""))</f>
        <v/>
      </c>
      <c r="CO110" s="17" t="str">
        <f>IF($F110&lt;&gt;"Debt",IF($A110&lt;&gt;"",IF(IFERROR('7. Position (current_at exit)'!T110,"")="", "Mandatory: Tab 7",IFERROR('7. Position (current_at exit)'!T110,"")),""), IF($A110&lt;&gt;"",IF(IFERROR('7. Position (current_at exit)'!T110,"")="", "",IFERROR('7. Position (current_at exit)'!T110,"")),""))</f>
        <v/>
      </c>
      <c r="CP110" s="17" t="str">
        <f>IF($A110&lt;&gt;"",IF(IFERROR('7. Position (current_at exit)'!U110,"")="", "Mandatory: Tab 7",IFERROR('7. Position (current_at exit)'!U110,"")),"")</f>
        <v/>
      </c>
      <c r="CQ110" s="17" t="str">
        <f>IF($F110&lt;&gt;"Debt",IF($A110&lt;&gt;"",IF(IFERROR('7. Position (current_at exit)'!V110,"")="", "Mandatory: Tab 7",IFERROR('7. Position (current_at exit)'!V110,"")),""), IF($A110&lt;&gt;"",IF(IFERROR('7. Position (current_at exit)'!V110,"")="", "",IFERROR('7. Position (current_at exit)'!V110,"")),""))</f>
        <v/>
      </c>
      <c r="CR110" s="16" t="str">
        <f>IF($F110&lt;&gt;"Debt",IF($A110&lt;&gt;"",IF(IFERROR('7. Position (current_at exit)'!W110,"")="", "",IFERROR('7. Position (current_at exit)'!W110,"")),""), IF($A110&lt;&gt;"",IF(IFERROR('7. Position (current_at exit)'!W110,"")="", "",IFERROR('7. Position (current_at exit)'!W110,"")),""))</f>
        <v/>
      </c>
      <c r="CS110" s="80" t="str">
        <f>IF($A110&lt;&gt;"",IF(IFERROR('7. Position (current_at exit)'!X110,"")="", "",IFERROR('7. Position (current_at exit)'!X110,"")),"")</f>
        <v/>
      </c>
      <c r="CT110" s="360" t="str">
        <f>IF($A110&lt;&gt;"",IF(IFERROR('7. Position (current_at exit)'!Y110,"")="", "",IFERROR('7. Position (current_at exit)'!Y110,"")),"")</f>
        <v/>
      </c>
      <c r="CU110" s="159" t="str">
        <f>IF(OR($D110="Fully Exited, No Escrow", $D110="Fully Exited, Escrow Pending", $D110="Fully Exited, Subsequently Closed"), IF($A110&lt;&gt;"",IF(IFERROR('7. Position (current_at exit)'!Z110,"")="", "Mandatory: Tab 7",IFERROR('7. Position (current_at exit)'!Z110,"")),""), IF($A110&lt;&gt;"",IF(IFERROR('7. Position (current_at exit)'!Z110,"")="", "",IFERROR('7. Position (current_at exit)'!Z110,"")),""))</f>
        <v/>
      </c>
      <c r="CV110" s="159" t="str">
        <f>IF(OR($D110="Fully Exited, No Escrow", $D110="Fully Exited, Escrow Pending", $D110="Fully Exited, Subsequently Closed"), IF($A110&lt;&gt;"",IF(IFERROR('7. Position (current_at exit)'!AA110,"")="", "Mandatory: Tab 7",IFERROR('7. Position (current_at exit)'!AA110,"")),""), IF($A110&lt;&gt;"",IF(IFERROR('7. Position (current_at exit)'!AA110,"")="", "",IFERROR('7. Position (current_at exit)'!AA110,"")),""))</f>
        <v/>
      </c>
      <c r="CW110" s="16" t="str">
        <f>IF($D110="Fully Exited",IF($A110&lt;&gt;"",IF(IFERROR('7. Position (current_at exit)'!AB110,"")="", "",IFERROR('7. Position (current_at exit)'!AB110,"")),""), IF($A110&lt;&gt;"",IF(IFERROR('7. Position (current_at exit)'!AB110,"")="", "",IFERROR('7. Position (current_at exit)'!AB110,"")),""))</f>
        <v/>
      </c>
      <c r="CX110" s="360" t="str">
        <f>IF($A110&lt;&gt;"",IF(IFERROR('7. Position (current_at exit)'!AC110,"")="", "",IFERROR('7. Position (current_at exit)'!AC110,"")),"")</f>
        <v/>
      </c>
      <c r="CY110" s="16" t="str">
        <f>IF($D110&lt;&gt;"Pending, Subsequently Closed",IF($A110&lt;&gt;"",IF(IFERROR('7. Position (current_at exit)'!AD110,"")="", "Mandatory: Tab 7",IFERROR('7. Position (current_at exit)'!AD110,"")),""), IF($A110&lt;&gt;"",IF(IFERROR('7. Position (current_at exit)'!AD110,"")="", "",IFERROR('7. Position (current_at exit)'!AD110,"")),""))</f>
        <v/>
      </c>
      <c r="CZ110" s="187" t="str">
        <f>IF($A110&lt;&gt;"",IF(IFERROR('7. Position (current_at exit)'!AE110,"")="", "",IFERROR('7. Position (current_at exit)'!AE110,"")),"")</f>
        <v/>
      </c>
      <c r="DA110" s="76" t="str">
        <f>IF($A110&lt;&gt;"",IF(IFERROR('7. Position (current_at exit)'!AF110,"")="", "",IFERROR('7. Position (current_at exit)'!AF110,"")),"")</f>
        <v/>
      </c>
      <c r="DB110" s="239" t="str">
        <f>IF($A110&lt;&gt;"",IF(IFERROR('7. Position (current_at exit)'!AG110,"")="", "",IFERROR('7. Position (current_at exit)'!AG110,"")),"")</f>
        <v/>
      </c>
      <c r="DC110" s="165" t="str">
        <f>IF($A110&lt;&gt;"",IF(IFERROR('7. Position (current_at exit)'!AH110,"")="", "",IFERROR('7. Position (current_at exit)'!AH110,"")),"")</f>
        <v/>
      </c>
      <c r="DD110" s="165" t="str">
        <f>IF($A110&lt;&gt;"",IF(IFERROR('7. Position (current_at exit)'!AI110,"")="", "",IFERROR('7. Position (current_at exit)'!AI110,"")),"")</f>
        <v/>
      </c>
      <c r="DE110" s="360" t="str">
        <f>IF($A110&lt;&gt;"",IF(IFERROR('7. Position (current_at exit)'!AJ110,"")="", "",IFERROR('7. Position (current_at exit)'!AJ110,"")),"")</f>
        <v/>
      </c>
      <c r="DF110" s="16" t="str">
        <f>IF($A110&lt;&gt;"",IF(IFERROR('7. Position (current_at exit)'!AK110,"")="", "",IFERROR('7. Position (current_at exit)'!AK110,"")),"")</f>
        <v/>
      </c>
      <c r="DG110" s="187" t="str">
        <f>IF($A110&lt;&gt;"",IF(IFERROR('7. Position (current_at exit)'!AL110,"")="", "",IFERROR('7. Position (current_at exit)'!AL110,"")),"")</f>
        <v/>
      </c>
      <c r="DH110" s="76" t="str">
        <f>IF($A110&lt;&gt;"",IF(IFERROR('7. Position (current_at exit)'!AM110,"")="", "",IFERROR('7. Position (current_at exit)'!AM110,"")),"")</f>
        <v/>
      </c>
      <c r="DI110" s="239" t="str">
        <f>IF($A110&lt;&gt;"",IF(IFERROR('7. Position (current_at exit)'!AN110,"")="", "",IFERROR('7. Position (current_at exit)'!AN110,"")),"")</f>
        <v/>
      </c>
      <c r="DJ110" s="165" t="str">
        <f>IF($A110&lt;&gt;"",IF(IFERROR('7. Position (current_at exit)'!AO110,"")="", "",IFERROR('7. Position (current_at exit)'!AO110,"")),"")</f>
        <v/>
      </c>
      <c r="DK110" s="165" t="str">
        <f>IF($A110&lt;&gt;"",IF(IFERROR('7. Position (current_at exit)'!AP110,"")="", "",IFERROR('7. Position (current_at exit)'!AP110,"")),"")</f>
        <v/>
      </c>
      <c r="DL110" s="360" t="str">
        <f>IF($A110&lt;&gt;"",IF(IFERROR('7. Position (current_at exit)'!AQ110,"")="", "",IFERROR('7. Position (current_at exit)'!AQ110,"")),"")</f>
        <v/>
      </c>
      <c r="DM110" s="17" t="str">
        <f>IF(OR($F110="Equity - Publicly Traded", $F110="Equity - Private"), IF($A110&lt;&gt;"",IF(IFERROR('6. Position (at entry)'!N110,"")="", "Mandatory: Tab 6",IFERROR('6. Position (at entry)'!N110,"")),""), IF($A110&lt;&gt;"",IF(IFERROR('6. Position (at entry)'!N110,"")="", "",IFERROR('6. Position (at entry)'!N110,"")),""))</f>
        <v/>
      </c>
      <c r="DN110" s="17" t="str">
        <f>IF(OR($F110="Equity - Publicly Traded", $F110="Equity - Private"), IF($A110&lt;&gt;"",IF(IFERROR('6. Position (at entry)'!O110,"")="", "Mandatory: Tab 6",IFERROR('6. Position (at entry)'!O110,"")),""), IF($A110&lt;&gt;"",IF(IFERROR('6. Position (at entry)'!O110,"")="", "",IFERROR('6. Position (at entry)'!O110,"")),""))</f>
        <v/>
      </c>
      <c r="DO110" s="17" t="str">
        <f>IF(OR($F110="Equity - Publicly Traded", $F110="Equity - Private"), IF($A110&lt;&gt;"",IF(IFERROR('6. Position (at entry)'!P110,"")="", "Mandatory: Tab 6",IFERROR('6. Position (at entry)'!P110,"")),""), IF($A110&lt;&gt;"",IF(IFERROR('6. Position (at entry)'!P110,"")="", "",IFERROR('6. Position (at entry)'!P110,"")),""))</f>
        <v/>
      </c>
      <c r="DP110" s="17" t="str">
        <f>IF(OR($F110="Equity - Publicly Traded", $F110="Equity - Private"), IF($A110&lt;&gt;"",IF(IFERROR('6. Position (at entry)'!Q110,"")="", "Mandatory: Tab 6",IFERROR('6. Position (at entry)'!Q110,"")),""), IF($A110&lt;&gt;"",IF(IFERROR('6. Position (at entry)'!Q110,"")="", "",IFERROR('6. Position (at entry)'!Q110,"")),""))</f>
        <v/>
      </c>
      <c r="DQ110" s="18" t="str">
        <f>IF(OR($F110="Equity - Publicly Traded", $F110="Equity - Private"), IF($A110&lt;&gt;"",IF(IFERROR('6. Position (at entry)'!R110,"")="", "Mandatory: Tab 6",IFERROR('6. Position (at entry)'!R110,"")),""), IF($A110&lt;&gt;"",IF(IFERROR('6. Position (at entry)'!R110,"")="", "",IFERROR('6. Position (at entry)'!R110,"")),""))</f>
        <v/>
      </c>
      <c r="DR110" s="18" t="str">
        <f>IF(OR($F110="Equity - Publicly Traded", $F110="Equity - Private"), IF($A110&lt;&gt;"",IF(IFERROR('6. Position (at entry)'!S110,"")="", "Mandatory: Tab 6",IFERROR('6. Position (at entry)'!S110,"")),""), IF($A110&lt;&gt;"",IF(IFERROR('6. Position (at entry)'!S110,"")="", "",IFERROR('6. Position (at entry)'!S110,"")),""))</f>
        <v/>
      </c>
      <c r="DS110" s="17" t="str">
        <f>IF(OR($F110="Equity - Publicly Traded", $F110="Equity - Private"), IF($A110&lt;&gt;"",IF(IFERROR('6. Position (at entry)'!T110,"")="", "Mandatory: Tab 6",IFERROR('6. Position (at entry)'!T110,"")),""), IF($A110&lt;&gt;"",IF(IFERROR('6. Position (at entry)'!T110,"")="", "",IFERROR('6. Position (at entry)'!T110,"")),""))</f>
        <v/>
      </c>
      <c r="DT110" s="16" t="str">
        <f>IF(OR($F110="Equity - Publicly Traded", $F110="Equity - Private"), IF($A110&lt;&gt;"",IF(IFERROR('6. Position (at entry)'!U110,"")="", "Mandatory: Tab 6",IFERROR('6. Position (at entry)'!U110,"")),""), IF($A110&lt;&gt;"",IF(IFERROR('6. Position (at entry)'!U110,"")="", "",IFERROR('6. Position (at entry)'!U110,"")),""))</f>
        <v/>
      </c>
      <c r="DU110" s="16" t="str">
        <f>IF(OR($F110="Equity - Publicly Traded", $F110="Equity - Private"), IF($A110&lt;&gt;"",IF(IFERROR('6. Position (at entry)'!V110,"")="", "",IFERROR('6. Position (at entry)'!V110,"")),""), IF($A110&lt;&gt;"",IF(IFERROR('6. Position (at entry)'!V110,"")="", "",IFERROR('6. Position (at entry)'!V110,"")),""))</f>
        <v/>
      </c>
      <c r="DV110" s="239" t="str">
        <f>IF(OR($F110="Equity - Publicly Traded", $F110="Equity - Private"), IF($A110&lt;&gt;"",IF(IFERROR('6. Position (at entry)'!W110,"")="", "",IFERROR('6. Position (at entry)'!W110,"")),""), IF($A110&lt;&gt;"",IF(IFERROR('6. Position (at entry)'!W110,"")="", "",IFERROR('6. Position (at entry)'!W110,"")),""))</f>
        <v/>
      </c>
      <c r="DW110" s="239" t="str">
        <f>IF(OR($F110="Equity - Publicly Traded", $F110="Equity - Private"), IF($A110&lt;&gt;"",IF(IFERROR('6. Position (at entry)'!X110,"")="", "",IFERROR('6. Position (at entry)'!X110,"")),""), IF($A110&lt;&gt;"",IF(IFERROR('6. Position (at entry)'!X110,"")="", "",IFERROR('6. Position (at entry)'!X110,"")),""))</f>
        <v/>
      </c>
      <c r="DX110" s="239" t="str">
        <f>IF(OR($F110="Equity - Publicly Traded", $F110="Equity - Private"), IF($A110&lt;&gt;"",IF(IFERROR('6. Position (at entry)'!Y110,"")="", "",IFERROR('6. Position (at entry)'!Y110,"")),""), IF($A110&lt;&gt;"",IF(IFERROR('6. Position (at entry)'!Y110,"")="", "",IFERROR('6. Position (at entry)'!Y110,"")),""))</f>
        <v/>
      </c>
      <c r="DY110" s="360" t="str">
        <f>IF($A110&lt;&gt;"",IF(IFERROR('6. Position (at entry)'!Z110,"")="", "",IFERROR('6. Position (at entry)'!Z110,"")),"")</f>
        <v/>
      </c>
      <c r="DZ110" s="76" t="str">
        <f>IF($A110&lt;&gt;"",IF(IFERROR('6. Position (at entry)'!AA110,"")="", "",IFERROR('6. Position (at entry)'!AA110,"")),"")</f>
        <v/>
      </c>
      <c r="EA110" s="76" t="str">
        <f>IF($A110&lt;&gt;"",IF(IFERROR('6. Position (at entry)'!AB110,"")="", "",IFERROR('6. Position (at entry)'!AB110,"")),"")</f>
        <v/>
      </c>
      <c r="EB110" s="78" t="str">
        <f>IF($A110&lt;&gt;"",IF(IFERROR('6. Position (at entry)'!AC110,"")="", "",IFERROR('6. Position (at entry)'!AC110,"")),"")</f>
        <v/>
      </c>
      <c r="EC110" s="78" t="str">
        <f>IF($A110&lt;&gt;"",IF(IFERROR('6. Position (at entry)'!AD110,"")="", "",IFERROR('6. Position (at entry)'!AD110,"")),"")</f>
        <v/>
      </c>
      <c r="ED110" s="226" t="str">
        <f>IF($A110&lt;&gt;"",IF(IFERROR('6. Position (at entry)'!AE110,"")="", "",IFERROR('6. Position (at entry)'!AE110,"")),"")</f>
        <v/>
      </c>
      <c r="EE110" s="80" t="str">
        <f>IF($A110&lt;&gt;"",IF(IFERROR('6. Position (at entry)'!AF110,"")="", "",IFERROR('6. Position (at entry)'!AF110,"")),"")</f>
        <v/>
      </c>
      <c r="EF110" s="80" t="str">
        <f>IF($A110&lt;&gt;"",IF(IFERROR('6. Position (at entry)'!AG110,"")="", "",IFERROR('6. Position (at entry)'!AG110,"")),"")</f>
        <v/>
      </c>
      <c r="EG110" s="80" t="str">
        <f>IF($A110&lt;&gt;"",IF(IFERROR('6. Position (at entry)'!AH110,"")="", "",IFERROR('6. Position (at entry)'!AH110,"")),"")</f>
        <v/>
      </c>
      <c r="EH110" s="360" t="str">
        <f>IF($A110&lt;&gt;"",IF(IFERROR('6. Position (at entry)'!AI110,"")="", "",IFERROR('6. Position (at entry)'!AI110,"")),"")</f>
        <v/>
      </c>
    </row>
    <row r="111" spans="1:138" ht="15" customHeight="1" x14ac:dyDescent="0.2">
      <c r="A111" s="16" t="str">
        <f>IF(ISBLANK('6. Position (at entry)'!A111), "", '6. Position (at entry)'!A111)</f>
        <v/>
      </c>
      <c r="B111" s="347" t="str">
        <f>IF($A111&lt;&gt;"",IF(IFERROR('6. Position (at entry)'!B111,"")="", "Mandatory: Tab 6",IFERROR('6. Position (at entry)'!B111,"")),"")</f>
        <v/>
      </c>
      <c r="C111" s="16" t="str">
        <f>IF($A111&lt;&gt;"",IF(IFERROR(VLOOKUP($A111, '4. Company (at entry)'!$1:$1048576,2,FALSE),"")="","Mandatory: Tab 4",IFERROR(VLOOKUP($A111, '4. Company (at entry)'!$1:$1048576,2,FALSE),"")), "")</f>
        <v/>
      </c>
      <c r="D111" s="16" t="str">
        <f>IF($A111&lt;&gt;"",IF(IFERROR('7. Position (current_at exit)'!D111,"")="", "Mandatory: Tab 7",IFERROR('7. Position (current_at exit)'!D111,"")),"")</f>
        <v/>
      </c>
      <c r="E111" s="16" t="str">
        <f>IF($A111&lt;&gt;"",IF(IFERROR('7. Position (current_at exit)'!E111,"")="", "Mandatory: Tab 7",IFERROR('7. Position (current_at exit)'!E111,"")),"")</f>
        <v/>
      </c>
      <c r="F111" s="16" t="str">
        <f>IF($A111&lt;&gt;"",IF(IFERROR('6. Position (at entry)'!D111,"")="", "Mandatory: Tab 6",IFERROR('6. Position (at entry)'!D111,"")),"")</f>
        <v/>
      </c>
      <c r="G111" s="16" t="str">
        <f>IF($A111&lt;&gt;"",IF(IFERROR('6. Position (at entry)'!E111,"")="", "Mandatory: Tab 6",IFERROR('6. Position (at entry)'!E111,"")),"")</f>
        <v/>
      </c>
      <c r="H111" s="16" t="str">
        <f>IF($A111&lt;&gt;"",IF(IFERROR('6. Position (at entry)'!F111,"")="", "Mandatory: Tab 6",IFERROR('6. Position (at entry)'!F111,"")),"")</f>
        <v/>
      </c>
      <c r="I111" s="16" t="str">
        <f>IF($A111&lt;&gt;"",IF(IFERROR('6. Position (at entry)'!G111,"")="", "Mandatory: Tab 6",IFERROR('6. Position (at entry)'!G111,"")),"")</f>
        <v/>
      </c>
      <c r="J111" s="16" t="str">
        <f>IF($A111&lt;&gt;"",IF(IFERROR('6. Position (at entry)'!H111,"")="", "Mandatory: Tab 6",IFERROR('6. Position (at entry)'!H111,"")),"")</f>
        <v/>
      </c>
      <c r="K111" s="159" t="str">
        <f>IF($A111&lt;&gt;"",IF(IFERROR('6. Position (at entry)'!I111,"")="", "Mandatory: Tab 6",IFERROR('6. Position (at entry)'!I111,"")),"")</f>
        <v/>
      </c>
      <c r="L111" s="16" t="str">
        <f>IF($A111&lt;&gt;"",IF(IFERROR('6. Position (at entry)'!J111,"")="", "Mandatory: Tab 6",IFERROR('6. Position (at entry)'!J111,"")),"")</f>
        <v/>
      </c>
      <c r="M111" s="16" t="str">
        <f>IF($A111&lt;&gt;"",IF(IFERROR('6. Position (at entry)'!K111,"")="", "Mandatory: Tab 6",IFERROR('6. Position (at entry)'!K111,"")),"")</f>
        <v/>
      </c>
      <c r="N111" s="16" t="str">
        <f>IF($A111&lt;&gt;"",IF(IFERROR('6. Position (at entry)'!L111,"")="", "",IFERROR('6. Position (at entry)'!L111,"")),"")</f>
        <v/>
      </c>
      <c r="O111" s="360" t="str">
        <f>IF($A111&lt;&gt;"",IF(IFERROR('6. Position (at entry)'!M111,"")="", "",IFERROR('6. Position (at entry)'!M111,"")),"")</f>
        <v/>
      </c>
      <c r="P111" s="16" t="str">
        <f>IF($A111&lt;&gt;"",IF(IFERROR(VLOOKUP($A111,'5. Company (current_at exit)'!$1:$1048576,3,FALSE),"")="","",IFERROR(VLOOKUP($A111,'5. Company (current_at exit)'!$1:$1048576,3,FALSE),"")), "")</f>
        <v/>
      </c>
      <c r="Q111" s="16" t="str">
        <f>IF($A111&lt;&gt;"",IF(IFERROR(VLOOKUP($A111,'5. Company (current_at exit)'!$1:$1048576,4,FALSE),"")="","",IFERROR(VLOOKUP($A111,'5. Company (current_at exit)'!$1:$1048576,4,FALSE),"")), "")</f>
        <v/>
      </c>
      <c r="R111" s="16" t="str">
        <f>IF($A111&lt;&gt;"",IF(IFERROR(VLOOKUP($A111,'5. Company (current_at exit)'!$1:$1048576,5,FALSE),"")="","",IFERROR(VLOOKUP($A111,'5. Company (current_at exit)'!$1:$1048576,5,FALSE),"")), "")</f>
        <v/>
      </c>
      <c r="S111" s="16" t="str">
        <f>IF($A111&lt;&gt;"",IF(IFERROR(VLOOKUP($A111,'5. Company (current_at exit)'!$1:$1048576,6,FALSE),"")="","",IFERROR(VLOOKUP($A111,'5. Company (current_at exit)'!$1:$1048576,6,FALSE),"")), "")</f>
        <v/>
      </c>
      <c r="T111" s="16" t="str">
        <f>IF($A111&lt;&gt;"",IF(IFERROR(VLOOKUP($A111,'5. Company (current_at exit)'!$1:$1048576,7,FALSE),"")="","Mandatory: Tab 5",IFERROR(VLOOKUP($A111,'5. Company (current_at exit)'!$1:$1048576,7,FALSE),"")), "")</f>
        <v/>
      </c>
      <c r="U111" s="72" t="str">
        <f>IF($A111&lt;&gt;"",IF(IFERROR(VLOOKUP($A111,'5. Company (current_at exit)'!$1:$1048576,8,FALSE),"")="","Mandatory: Tab 5",IFERROR(VLOOKUP($A111,'5. Company (current_at exit)'!$1:$1048576,8,FALSE),"")), "")</f>
        <v/>
      </c>
      <c r="V111" s="16" t="str">
        <f>IF($A111&lt;&gt;"",IF(IFERROR(VLOOKUP($A111,'5. Company (current_at exit)'!$1:$1048576,9,FALSE),"")="","",IFERROR(VLOOKUP($A111,'5. Company (current_at exit)'!$1:$1048576,9,FALSE),"")), "")</f>
        <v/>
      </c>
      <c r="W111" s="16" t="str">
        <f>IF($A111&lt;&gt;"",IF(IFERROR(VLOOKUP($A111,'5. Company (current_at exit)'!$1:$1048576,10,FALSE),"")="","Mandatory: Tab 5",IFERROR(VLOOKUP($A111,'5. Company (current_at exit)'!$1:$1048576,10,FALSE),"")), "")</f>
        <v/>
      </c>
      <c r="X111" s="73" t="str">
        <f>IF($A111&lt;&gt;"",IF(IFERROR(VLOOKUP($A111,'5. Company (current_at exit)'!$1:$1048576,11,FALSE),"")="","Mandatory: Tab 5",IFERROR(VLOOKUP($A111,'5. Company (current_at exit)'!$1:$1048576,11,FALSE),"")), "")</f>
        <v/>
      </c>
      <c r="Y111" s="73" t="str">
        <f>IF($A111&lt;&gt;"",IF(IFERROR(VLOOKUP($A111,'5. Company (current_at exit)'!$1:$1048576,12,FALSE),"")="","",IFERROR(VLOOKUP($A111,'5. Company (current_at exit)'!$1:$1048576,12,FALSE),"")), "")</f>
        <v/>
      </c>
      <c r="Z111" s="73" t="str">
        <f>IF($A111&lt;&gt;"",IF(IFERROR(VLOOKUP($A111,'5. Company (current_at exit)'!$1:$1048576,13,FALSE),"")="","",IFERROR(VLOOKUP($A111,'5. Company (current_at exit)'!$1:$1048576,13,FALSE),"")), "")</f>
        <v/>
      </c>
      <c r="AA111" s="16" t="str">
        <f>IF($A111&lt;&gt;"",IF(IFERROR(VLOOKUP($A111,'5. Company (current_at exit)'!$1:$1048576,14,FALSE),"")="","Mandatory: Tab 5",IFERROR(VLOOKUP($A111,'5. Company (current_at exit)'!$1:$1048576,14,FALSE),"")), "")</f>
        <v/>
      </c>
      <c r="AB111" s="16" t="str">
        <f>IF($A111&lt;&gt;"",IF(IFERROR(VLOOKUP($A111,'5. Company (current_at exit)'!$1:$1048576,15,FALSE),"")="","Mandatory: Tab 5",IFERROR(VLOOKUP($A111,'5. Company (current_at exit)'!$1:$1048576,15,FALSE),"")), "")</f>
        <v/>
      </c>
      <c r="AC111" s="76" t="str">
        <f>IF($A111&lt;&gt;"",IF(IFERROR(VLOOKUP($A111,'5. Company (current_at exit)'!$1:$1048576,16,FALSE),"")="","",IFERROR(VLOOKUP($A111,'5. Company (current_at exit)'!$1:$1048576,16,FALSE),"")), "")</f>
        <v/>
      </c>
      <c r="AD111" s="16" t="str">
        <f>IF($A111&lt;&gt;"",IF(IFERROR(VLOOKUP($A111,'5. Company (current_at exit)'!$1:$1048576,17,FALSE),"")="","",IFERROR(VLOOKUP($A111,'5. Company (current_at exit)'!$1:$1048576,17,FALSE),"")), "")</f>
        <v/>
      </c>
      <c r="AE111" s="401" t="str">
        <f>IF($A111&lt;&gt;"",IF(IFERROR(VLOOKUP($A111,'5. Company (current_at exit)'!$1:$1048576,18,FALSE),"")="","",IFERROR(VLOOKUP($A111,'5. Company (current_at exit)'!$1:$1048576,18,FALSE),"")), "")</f>
        <v/>
      </c>
      <c r="AF111" s="16" t="str">
        <f>IF($A111&lt;&gt;"",IF(IFERROR(VLOOKUP($A111,'5. Company (current_at exit)'!$1:$1048576,19,FALSE),"")="","Mandatory: Tab 5",IFERROR(VLOOKUP($A111,'5. Company (current_at exit)'!$1:$1048576,19,FALSE),"")), "")</f>
        <v/>
      </c>
      <c r="AG111" s="159" t="str">
        <f>IF($AF111="Yes",IF($A111&lt;&gt;"",IF(IFERROR(VLOOKUP($A111,'5. Company (current_at exit)'!$1:$1048576,20,FALSE),"")="","Mandatory: Tab 5",IFERROR(VLOOKUP($A111,'5. Company (current_at exit)'!$1:$1048576,20,FALSE),"")), ""),IF($A111&lt;&gt;"",IF(IFERROR(VLOOKUP($A111,'5. Company (current_at exit)'!$1:$1048576,20,FALSE),"")="","",IFERROR(VLOOKUP($A111,'5. Company (current_at exit)'!$1:$1048576,20,FALSE),"")), ""))</f>
        <v/>
      </c>
      <c r="AH111" s="159" t="str">
        <f>IF($AF111="Yes",IF($A111&lt;&gt;"",IF(IFERROR(VLOOKUP($A111,'5. Company (current_at exit)'!$1:$1048576,21,FALSE),"")="","Mandatory: Tab 5",IFERROR(VLOOKUP($A111,'5. Company (current_at exit)'!$1:$1048576,21,FALSE),"")), ""),IF($A111&lt;&gt;"",IF(IFERROR(VLOOKUP($A111,'5. Company (current_at exit)'!$1:$1048576,21,FALSE),"")="","",IFERROR(VLOOKUP($A111,'5. Company (current_at exit)'!$1:$1048576,21,FALSE),"")), ""))</f>
        <v/>
      </c>
      <c r="AI111" s="69" t="str">
        <f>IF($AF111="Yes",IF($A111&lt;&gt;"",IF(IFERROR(VLOOKUP($A111,'5. Company (current_at exit)'!$1:$1048576,22,FALSE),"")="","Mandatory: Tab 5",IFERROR(VLOOKUP($A111,'5. Company (current_at exit)'!$1:$1048576,22,FALSE),"")), ""),IF($A111&lt;&gt;"",IF(IFERROR(VLOOKUP($A111,'5. Company (current_at exit)'!$1:$1048576,22,FALSE),"")="","",IFERROR(VLOOKUP($A111,'5. Company (current_at exit)'!$1:$1048576,22,FALSE),"")), ""))</f>
        <v/>
      </c>
      <c r="AJ111" s="69" t="str">
        <f>IF($AF111="Yes",IF($A111&lt;&gt;"",IF(IFERROR(VLOOKUP($A111,'5. Company (current_at exit)'!$1:$1048576,23,FALSE),"")="","Mandatory: Tab 5",IFERROR(VLOOKUP($A111,'5. Company (current_at exit)'!$1:$1048576,23,FALSE),"")), ""),IF($A111&lt;&gt;"",IF(IFERROR(VLOOKUP($A111,'5. Company (current_at exit)'!$1:$1048576,23,FALSE),"")="","",IFERROR(VLOOKUP($A111,'5. Company (current_at exit)'!$1:$1048576,23,FALSE),"")), ""))</f>
        <v/>
      </c>
      <c r="AK111" s="159" t="str">
        <f>IF($AF111="Yes",IF($A111&lt;&gt;"",IF(IFERROR(VLOOKUP($A111,'5. Company (current_at exit)'!$1:$1048576,24,FALSE),"")="","",IFERROR(VLOOKUP($A111,'5. Company (current_at exit)'!$1:$1048576,24,FALSE),"")), ""),IF($A111&lt;&gt;"",IF(IFERROR(VLOOKUP($A111,'5. Company (current_at exit)'!$1:$1048576,24,FALSE),"")="","",IFERROR(VLOOKUP($A111,'5. Company (current_at exit)'!$1:$1048576,24,FALSE),"")), ""))</f>
        <v/>
      </c>
      <c r="AL111" s="403" t="str">
        <f>IF($A111&lt;&gt;"",IF(IFERROR(VLOOKUP($A111,'5. Company (current_at exit)'!$1:$1048576,25,FALSE),"")="","",IFERROR(VLOOKUP($A111,'5. Company (current_at exit)'!$1:$1048576,25,FALSE),"")), "")</f>
        <v/>
      </c>
      <c r="AM111" s="17" t="str">
        <f>IF($A111&lt;&gt;"",IF(IFERROR(VLOOKUP($A111,'5. Company (current_at exit)'!$1:$1048576,26,FALSE),"")="","Mandatory: Tab 5",IFERROR(VLOOKUP($A111,'5. Company (current_at exit)'!$1:$1048576,26,FALSE),"")), "")</f>
        <v/>
      </c>
      <c r="AN111" s="17" t="str">
        <f>IF($A111&lt;&gt;"",IF(IFERROR(VLOOKUP($A111,'5. Company (current_at exit)'!$1:$1048576,27,FALSE),"")="","Mandatory: Tab 5",IFERROR(VLOOKUP($A111,'5. Company (current_at exit)'!$1:$1048576,27,FALSE),"")), "")</f>
        <v/>
      </c>
      <c r="AO111" s="17" t="str">
        <f>IF($A111&lt;&gt;"",IF(IFERROR(VLOOKUP($A111,'5. Company (current_at exit)'!$1:$1048576,28,FALSE),"")="","Mandatory: Tab 5",IFERROR(VLOOKUP($A111,'5. Company (current_at exit)'!$1:$1048576,28,FALSE),"")), "")</f>
        <v/>
      </c>
      <c r="AP111" s="17" t="str">
        <f>IF($A111&lt;&gt;"",IF(IFERROR(VLOOKUP($A111,'5. Company (current_at exit)'!$1:$1048576,29,FALSE),"")="","Mandatory: Tab 5",IFERROR(VLOOKUP($A111,'5. Company (current_at exit)'!$1:$1048576,29,FALSE),"")), "")</f>
        <v/>
      </c>
      <c r="AQ111" s="17" t="str">
        <f>IF($A111&lt;&gt;"",IF(IFERROR(VLOOKUP($A111,'5. Company (current_at exit)'!$1:$1048576,30,FALSE),"")="","Mandatory: Tab 5",IFERROR(VLOOKUP($A111,'5. Company (current_at exit)'!$1:$1048576,30,FALSE),"")), "")</f>
        <v/>
      </c>
      <c r="AR111" s="17" t="str">
        <f>IF($A111&lt;&gt;"",IF(IFERROR(VLOOKUP($A111,'5. Company (current_at exit)'!$1:$1048576,31,FALSE),"")="","Mandatory: Tab 5",IFERROR(VLOOKUP($A111,'5. Company (current_at exit)'!$1:$1048576,31,FALSE),"")), "")</f>
        <v/>
      </c>
      <c r="AS111" s="17" t="str">
        <f>IF($A111&lt;&gt;"",IF(IFERROR(VLOOKUP($A111,'5. Company (current_at exit)'!$1:$1048576,32,FALSE),"")="","Mandatory: Tab 5",IFERROR(VLOOKUP($A111,'5. Company (current_at exit)'!$1:$1048576,32,FALSE),"")), "")</f>
        <v/>
      </c>
      <c r="AT111" s="17" t="str">
        <f>IF($A111&lt;&gt;"",IF(IFERROR(VLOOKUP($A111,'5. Company (current_at exit)'!$1:$1048576,33,FALSE),"")="","Mandatory: Tab 5",IFERROR(VLOOKUP($A111,'5. Company (current_at exit)'!$1:$1048576,33,FALSE),"")), "")</f>
        <v/>
      </c>
      <c r="AU111" s="17" t="str">
        <f>IF($A111&lt;&gt;"",IF(IFERROR(VLOOKUP($A111,'5. Company (current_at exit)'!$1:$1048576,34,FALSE),"")="","",IFERROR(VLOOKUP($A111,'5. Company (current_at exit)'!$1:$1048576,34,FALSE),"")), "")</f>
        <v/>
      </c>
      <c r="AV111" s="241" t="str">
        <f>IF($A111&lt;&gt;"",IF(IFERROR(VLOOKUP($A111,'5. Company (current_at exit)'!$1:$1048576,35,FALSE),"")="","",IFERROR(VLOOKUP($A111,'5. Company (current_at exit)'!$1:$1048576,35,FALSE),"")), "")</f>
        <v/>
      </c>
      <c r="AW111" s="17" t="str">
        <f>IF($D111="Fully Exited",IF($A111&lt;&gt;"",IF(IFERROR(VLOOKUP($A111,'5. Company (current_at exit)'!$1:$1048576,36,FALSE),"")="","",IFERROR(VLOOKUP($A111,'5. Company (current_at exit)'!$1:$1048576,36,FALSE),"")), ""),IF($A111&lt;&gt;"",IF(IFERROR(VLOOKUP($A111,'5. Company (current_at exit)'!$1:$1048576,36,FALSE),"")="","",IFERROR(VLOOKUP($A111,'5. Company (current_at exit)'!$1:$1048576,36,FALSE),"")), ""))</f>
        <v/>
      </c>
      <c r="AX111" s="239" t="str">
        <f>IF($A111&lt;&gt;"",IF(IFERROR(VLOOKUP($A111,'5. Company (current_at exit)'!$1:$1048576,37,FALSE),"")="","",IFERROR(VLOOKUP($A111,'5. Company (current_at exit)'!$1:$1048576,37,FALSE),"")), "")</f>
        <v/>
      </c>
      <c r="AY111" s="204" t="str">
        <f>IF($A111&lt;&gt;"",IF(IFERROR(VLOOKUP($A111,'5. Company (current_at exit)'!$1:$1048576,38,FALSE),"")="","",IFERROR(VLOOKUP($A111,'5. Company (current_at exit)'!$1:$1048576,38,FALSE),"")), "")</f>
        <v/>
      </c>
      <c r="AZ111" s="244" t="str">
        <f>IF($A111&lt;&gt;"",IF(IFERROR(VLOOKUP($A111,'5. Company (current_at exit)'!$1:$1048576,39,FALSE),"")="","",IFERROR(VLOOKUP($A111,'5. Company (current_at exit)'!$1:$1048576,39,FALSE),"")), "")</f>
        <v/>
      </c>
      <c r="BA111" s="244" t="str">
        <f>IF($A111&lt;&gt;"",IF(IFERROR(VLOOKUP($A111,'5. Company (current_at exit)'!$1:$1048576,40,FALSE),"")="","",IFERROR(VLOOKUP($A111,'5. Company (current_at exit)'!$1:$1048576,40,FALSE),"")), "")</f>
        <v/>
      </c>
      <c r="BB111" s="244" t="str">
        <f>IF($A111&lt;&gt;"",IF(IFERROR(VLOOKUP($A111,'5. Company (current_at exit)'!$1:$1048576,41,FALSE),"")="","",IFERROR(VLOOKUP($A111,'5. Company (current_at exit)'!$1:$1048576,41,FALSE),"")), "")</f>
        <v/>
      </c>
      <c r="BC111" s="76" t="str">
        <f>IF($A111&lt;&gt;"",IF(IFERROR(VLOOKUP($A111,'5. Company (current_at exit)'!$1:$1048576,42,FALSE),"")="","",IFERROR(VLOOKUP($A111,'5. Company (current_at exit)'!$1:$1048576,42,FALSE),"")), "")</f>
        <v/>
      </c>
      <c r="BD111" s="76" t="str">
        <f>IF($A111&lt;&gt;"",IF(IFERROR(VLOOKUP($A111,'5. Company (current_at exit)'!$1:$1048576,43,FALSE),"")="","",IFERROR(VLOOKUP($A111,'5. Company (current_at exit)'!$1:$1048576,43,FALSE),"")), "")</f>
        <v/>
      </c>
      <c r="BE111" s="239" t="str">
        <f>IF($A111&lt;&gt;"",IF(IFERROR(VLOOKUP($A111,'5. Company (current_at exit)'!$1:$1048576,44,FALSE),"")="","",IFERROR(VLOOKUP($A111,'5. Company (current_at exit)'!$1:$1048576,44,FALSE),"")), "")</f>
        <v/>
      </c>
      <c r="BF111" s="239" t="str">
        <f>IF($A111&lt;&gt;"",IF(IFERROR(VLOOKUP($A111,'5. Company (current_at exit)'!$1:$1048576,45,FALSE),"")="","",IFERROR(VLOOKUP($A111,'5. Company (current_at exit)'!$1:$1048576,45,FALSE),"")), "")</f>
        <v/>
      </c>
      <c r="BG111" s="239" t="str">
        <f>IF($A111&lt;&gt;"",IF(IFERROR(VLOOKUP($A111,'5. Company (current_at exit)'!$1:$1048576,46,FALSE),"")="","",IFERROR(VLOOKUP($A111,'5. Company (current_at exit)'!$1:$1048576,46,FALSE),"")), "")</f>
        <v/>
      </c>
      <c r="BH111" s="239" t="str">
        <f>IF($A111&lt;&gt;"",IF(IFERROR(VLOOKUP($A111,'5. Company (current_at exit)'!$1:$1048576,47,FALSE),"")="","",IFERROR(VLOOKUP($A111,'5. Company (current_at exit)'!$1:$1048576,47,FALSE),"")), "")</f>
        <v/>
      </c>
      <c r="BI111" s="239" t="str">
        <f>IF($A111&lt;&gt;"",IF(IFERROR(VLOOKUP($A111,'5. Company (current_at exit)'!$1:$1048576,48,FALSE),"")="","",IFERROR(VLOOKUP($A111,'5. Company (current_at exit)'!$1:$1048576,48,FALSE),"")), "")</f>
        <v/>
      </c>
      <c r="BJ111" s="360" t="str">
        <f>IF($A111&lt;&gt;"",IF(IFERROR(VLOOKUP($A111,'5. Company (current_at exit)'!$1:$1048576,49,FALSE),"")="","",IFERROR(VLOOKUP($A111,'5. Company (current_at exit)'!$1:$1048576,49,FALSE),"")), "")</f>
        <v/>
      </c>
      <c r="BK111" s="76" t="str">
        <f>IF($A111&lt;&gt;"",IF(IFERROR(VLOOKUP($A111,'5. Company (current_at exit)'!$1:$1048576,50,FALSE),"")="","Mandatory: Tab 5",IFERROR(VLOOKUP($A111,'5. Company (current_at exit)'!$1:$1048576,50,FALSE),"")), "")</f>
        <v/>
      </c>
      <c r="BL111" s="483" t="str">
        <f>IF($A111&lt;&gt;"",IF(IFERROR(VLOOKUP($A111,'5. Company (current_at exit)'!$1:$1048576,51,FALSE),"")="","Mandatory: Tab 5",IFERROR(VLOOKUP($A111,'5. Company (current_at exit)'!$1:$1048576,51,FALSE),"")), "")</f>
        <v/>
      </c>
      <c r="BM111" s="483" t="str">
        <f>IF($A111&lt;&gt;"",IF(IFERROR(VLOOKUP($A111,'5. Company (current_at exit)'!$1:$1048576,52,FALSE),"")="","Mandatory: Tab 5",IFERROR(VLOOKUP($A111,'5. Company (current_at exit)'!$1:$1048576,52,FALSE),"")), "")</f>
        <v/>
      </c>
      <c r="BN111" s="483" t="str">
        <f>IF($A111&lt;&gt;"",IF(IFERROR(VLOOKUP($A111,'5. Company (current_at exit)'!$1:$1048576,53,FALSE),"")="","Mandatory: Tab 5",IFERROR(VLOOKUP($A111,'5. Company (current_at exit)'!$1:$1048576,53,FALSE),"")), "")</f>
        <v/>
      </c>
      <c r="BO111" s="360" t="str">
        <f>IF($A111&lt;&gt;"",IF(IFERROR(VLOOKUP($A111,'5. Company (current_at exit)'!$1:$1048576,54,FALSE),"")="","",IFERROR(VLOOKUP($A111,'5. Company (current_at exit)'!$1:$1048576,54,FALSE),"")), "")</f>
        <v/>
      </c>
      <c r="BP111" s="17" t="str">
        <f>IF($A111&lt;&gt;"",IF(IFERROR(VLOOKUP($A111, '4. Company (at entry)'!$1:$1048576,3,FALSE),"")="","Mandatory: Tab 4",IFERROR(VLOOKUP($A111, '4. Company (at entry)'!$1:$1048576,3,FALSE),"")), "")</f>
        <v/>
      </c>
      <c r="BQ111" s="17" t="str">
        <f>IF($A111&lt;&gt;"",IF(IFERROR(VLOOKUP($A111, '4. Company (at entry)'!$1:$1048576,4,FALSE),"")="","Mandatory: Tab 4",IFERROR(VLOOKUP($A111, '4. Company (at entry)'!$1:$1048576,4,FALSE),"")), "")</f>
        <v/>
      </c>
      <c r="BR111" s="17" t="str">
        <f>IF($A111&lt;&gt;"",IF(IFERROR(VLOOKUP($A111, '4. Company (at entry)'!$1:$1048576,5,FALSE),"")="","Mandatory: Tab 4",IFERROR(VLOOKUP($A111, '4. Company (at entry)'!$1:$1048576,5,FALSE),"")), "")</f>
        <v/>
      </c>
      <c r="BS111" s="17" t="str">
        <f>IF($A111&lt;&gt;"",IF(IFERROR(VLOOKUP($A111, '4. Company (at entry)'!$1:$1048576,6,FALSE),"")="","Mandatory: Tab 4",IFERROR(VLOOKUP($A111, '4. Company (at entry)'!$1:$1048576,6,FALSE),"")), "")</f>
        <v/>
      </c>
      <c r="BT111" s="17" t="str">
        <f>IF($A111&lt;&gt;"",IF(IFERROR(VLOOKUP($A111, '4. Company (at entry)'!$1:$1048576,7,FALSE),"")="","Mandatory: Tab 4",IFERROR(VLOOKUP($A111, '4. Company (at entry)'!$1:$1048576,7,FALSE),"")), "")</f>
        <v/>
      </c>
      <c r="BU111" s="17" t="str">
        <f>IF($A111&lt;&gt;"",IF(IFERROR(VLOOKUP($A111, '4. Company (at entry)'!$1:$1048576,8,FALSE),"")="","Mandatory: Tab 4",IFERROR(VLOOKUP($A111, '4. Company (at entry)'!$1:$1048576,8,FALSE),"")), "")</f>
        <v/>
      </c>
      <c r="BV111" s="17" t="str">
        <f>IF($A111&lt;&gt;"",IF(IFERROR(VLOOKUP($A111, '4. Company (at entry)'!$1:$1048576,9,FALSE),"")="","Mandatory: Tab 4",IFERROR(VLOOKUP($A111, '4. Company (at entry)'!$1:$1048576,9,FALSE),"")), "")</f>
        <v/>
      </c>
      <c r="BW111" s="17" t="str">
        <f>IF($A111&lt;&gt;"",IF(IFERROR(VLOOKUP($A111, '4. Company (at entry)'!$1:$1048576,10,FALSE),"")="","",IFERROR(VLOOKUP($A111, '4. Company (at entry)'!$1:$1048576,10,FALSE),"")), "")</f>
        <v/>
      </c>
      <c r="BX111" s="208" t="str">
        <f>IF($A111&lt;&gt;"",IF(IFERROR(VLOOKUP($A111, '4. Company (at entry)'!$1:$1048576,11,FALSE),"")="","",IFERROR(VLOOKUP($A111, '4. Company (at entry)'!$1:$1048576,11,FALSE),"")), "")</f>
        <v/>
      </c>
      <c r="BY111" s="17" t="str">
        <f>IF($A111&lt;&gt;"",IF(IFERROR(VLOOKUP($A111, '4. Company (at entry)'!$1:$1048576,12,FALSE),"")="","",IFERROR(VLOOKUP($A111, '4. Company (at entry)'!$1:$1048576,12,FALSE),"")), "")</f>
        <v/>
      </c>
      <c r="BZ111" s="360" t="str">
        <f>IF($A111&lt;&gt;"",IF(IFERROR(VLOOKUP($A111, '4. Company (at entry)'!$1:$1048576,13,FALSE),"")="","",IFERROR(VLOOKUP($A111, '4. Company (at entry)'!$1:$1048576,13,FALSE),"")), "")</f>
        <v/>
      </c>
      <c r="CA111" s="17" t="str">
        <f>IF($A111&lt;&gt;"",IF(IFERROR('7. Position (current_at exit)'!F111,"")="", "Mandatory: Tab 7",IFERROR('7. Position (current_at exit)'!F111,"")),"")</f>
        <v/>
      </c>
      <c r="CB111" s="17" t="str">
        <f>IF($D111&lt;&gt;"Pending, Subsequently Closed",IF($A111&lt;&gt;"",IF(IFERROR('7. Position (current_at exit)'!G111,"")="", "Mandatory: Tab 7",IFERROR('7. Position (current_at exit)'!G111,"")),""), IF($A111&lt;&gt;"",IF(IFERROR('7. Position (current_at exit)'!G111,"")="", "",IFERROR('7. Position (current_at exit)'!G111,"")),""))</f>
        <v/>
      </c>
      <c r="CC111" s="17" t="str">
        <f>IF($D111&lt;&gt;"Pending, Subsequently Closed",IF($A111&lt;&gt;"",IF(IFERROR('7. Position (current_at exit)'!H111,"")="", "Mandatory: Tab 7",IFERROR('7. Position (current_at exit)'!H111,"")),""), IF($A111&lt;&gt;"",IF(IFERROR('7. Position (current_at exit)'!H111,"")="", "",IFERROR('7. Position (current_at exit)'!H111,"")),""))</f>
        <v/>
      </c>
      <c r="CD111" s="17" t="str">
        <f>IF($D111&lt;&gt;"Pending, Subsequently Closed",IF($A111&lt;&gt;"",IF(IFERROR('7. Position (current_at exit)'!I111,"")="", "Mandatory: Tab 7",IFERROR('7. Position (current_at exit)'!I111,"")),""), IF($A111&lt;&gt;"",IF(IFERROR('7. Position (current_at exit)'!I111,"")="", "",IFERROR('7. Position (current_at exit)'!I111,"")),""))</f>
        <v/>
      </c>
      <c r="CE111" s="17" t="str">
        <f>IF($D111&lt;&gt;"Pending, Subsequently Closed",IF($A111&lt;&gt;"",IF(IFERROR('7. Position (current_at exit)'!J111,"")="", "Mandatory: Tab 7",IFERROR('7. Position (current_at exit)'!J111,"")),""), IF($A111&lt;&gt;"",IF(IFERROR('7. Position (current_at exit)'!J111,"")="", "",IFERROR('7. Position (current_at exit)'!J111,"")),""))</f>
        <v/>
      </c>
      <c r="CF111" s="208" t="str">
        <f>IF($D111&lt;&gt;"Pending, Subsequently Closed",IF($A111&lt;&gt;"",IF(IFERROR('7. Position (current_at exit)'!K111,"")="", "Mandatory: Tab 7",IFERROR('7. Position (current_at exit)'!K111,"")),""), IF($A111&lt;&gt;"",IF(IFERROR('7. Position (current_at exit)'!K111,"")="", "",IFERROR('7. Position (current_at exit)'!K111,"")),""))</f>
        <v/>
      </c>
      <c r="CG111" s="186" t="str">
        <f>IF($D111&lt;&gt;"Pending, Subsequently Closed",IF($A111&lt;&gt;"",IF(IFERROR('7. Position (current_at exit)'!L111,"")="", "Mandatory: Tab 7",IFERROR('7. Position (current_at exit)'!L111,"")),""), IF($A111&lt;&gt;"",IF(IFERROR('7. Position (current_at exit)'!L111,"")="", "",IFERROR('7. Position (current_at exit)'!L111,"")),""))</f>
        <v/>
      </c>
      <c r="CH111" s="186" t="str">
        <f>IF($D111&lt;&gt;"Pending, Subsequently Closed",IF($A111&lt;&gt;"",IF(IFERROR('7. Position (current_at exit)'!M111,"")="", "Mandatory: Tab 7",IFERROR('7. Position (current_at exit)'!M111,"")),""), IF($A111&lt;&gt;"",IF(IFERROR('7. Position (current_at exit)'!M111,"")="", "",IFERROR('7. Position (current_at exit)'!M111,"")),""))</f>
        <v/>
      </c>
      <c r="CI111" s="186" t="str">
        <f>IF($D111&lt;&gt;"Pending, Subsequently Closed",IF($A111&lt;&gt;"",IF(IFERROR('7. Position (current_at exit)'!N111,"")="", "Mandatory: Tab 7",IFERROR('7. Position (current_at exit)'!N111,"")),""), IF($A111&lt;&gt;"",IF(IFERROR('7. Position (current_at exit)'!N111,"")="", "",IFERROR('7. Position (current_at exit)'!N111,"")),""))</f>
        <v/>
      </c>
      <c r="CJ111" s="408" t="str">
        <f>IF($D111&lt;&gt;"Pending, Subsequently Closed",IF($A111&lt;&gt;"",IF(IFERROR('7. Position (current_at exit)'!O111,"")="", "Mandatory: Tab 7",IFERROR('7. Position (current_at exit)'!O111,"")),""), IF($A111&lt;&gt;"",IF(IFERROR('7. Position (current_at exit)'!O111,"")="", "",IFERROR('7. Position (current_at exit)'!O111,"")),""))</f>
        <v/>
      </c>
      <c r="CK111" s="408" t="str">
        <f>IF($D111&lt;&gt;"Pending, Subsequently Closed",IF($A111&lt;&gt;"",IF(IFERROR('7. Position (current_at exit)'!P111,"")="", "Mandatory: Tab 7",IFERROR('7. Position (current_at exit)'!P111,"")),""), IF($A111&lt;&gt;"",IF(IFERROR('7. Position (current_at exit)'!P111,"")="", "",IFERROR('7. Position (current_at exit)'!P111,"")),""))</f>
        <v/>
      </c>
      <c r="CL111" s="360" t="str">
        <f>IF($A111&lt;&gt;"",IF(IFERROR('7. Position (current_at exit)'!Q111,"")="", "",IFERROR('7. Position (current_at exit)'!Q111,"")),"")</f>
        <v/>
      </c>
      <c r="CM111" s="18" t="str">
        <f>IF($F111&lt;&gt;"Debt",IF($A111&lt;&gt;"",IF(IFERROR('7. Position (current_at exit)'!R111,"")="", "Mandatory: Tab 7",IFERROR('7. Position (current_at exit)'!R111,"")),""), IF($A111&lt;&gt;"",IF(IFERROR('7. Position (current_at exit)'!R111,"")="", "",IFERROR('7. Position (current_at exit)'!R111,"")),""))</f>
        <v/>
      </c>
      <c r="CN111" s="18" t="str">
        <f>IF($F111&lt;&gt;"Debt",IF($A111&lt;&gt;"",IF(IFERROR('7. Position (current_at exit)'!S111,"")="", "Mandatory: Tab 7",IFERROR('7. Position (current_at exit)'!S111,"")),""), IF($A111&lt;&gt;"",IF(IFERROR('7. Position (current_at exit)'!S111,"")="", "",IFERROR('7. Position (current_at exit)'!S111,"")),""))</f>
        <v/>
      </c>
      <c r="CO111" s="17" t="str">
        <f>IF($F111&lt;&gt;"Debt",IF($A111&lt;&gt;"",IF(IFERROR('7. Position (current_at exit)'!T111,"")="", "Mandatory: Tab 7",IFERROR('7. Position (current_at exit)'!T111,"")),""), IF($A111&lt;&gt;"",IF(IFERROR('7. Position (current_at exit)'!T111,"")="", "",IFERROR('7. Position (current_at exit)'!T111,"")),""))</f>
        <v/>
      </c>
      <c r="CP111" s="17" t="str">
        <f>IF($A111&lt;&gt;"",IF(IFERROR('7. Position (current_at exit)'!U111,"")="", "Mandatory: Tab 7",IFERROR('7. Position (current_at exit)'!U111,"")),"")</f>
        <v/>
      </c>
      <c r="CQ111" s="17" t="str">
        <f>IF($F111&lt;&gt;"Debt",IF($A111&lt;&gt;"",IF(IFERROR('7. Position (current_at exit)'!V111,"")="", "Mandatory: Tab 7",IFERROR('7. Position (current_at exit)'!V111,"")),""), IF($A111&lt;&gt;"",IF(IFERROR('7. Position (current_at exit)'!V111,"")="", "",IFERROR('7. Position (current_at exit)'!V111,"")),""))</f>
        <v/>
      </c>
      <c r="CR111" s="16" t="str">
        <f>IF($F111&lt;&gt;"Debt",IF($A111&lt;&gt;"",IF(IFERROR('7. Position (current_at exit)'!W111,"")="", "",IFERROR('7. Position (current_at exit)'!W111,"")),""), IF($A111&lt;&gt;"",IF(IFERROR('7. Position (current_at exit)'!W111,"")="", "",IFERROR('7. Position (current_at exit)'!W111,"")),""))</f>
        <v/>
      </c>
      <c r="CS111" s="80" t="str">
        <f>IF($A111&lt;&gt;"",IF(IFERROR('7. Position (current_at exit)'!X111,"")="", "",IFERROR('7. Position (current_at exit)'!X111,"")),"")</f>
        <v/>
      </c>
      <c r="CT111" s="360" t="str">
        <f>IF($A111&lt;&gt;"",IF(IFERROR('7. Position (current_at exit)'!Y111,"")="", "",IFERROR('7. Position (current_at exit)'!Y111,"")),"")</f>
        <v/>
      </c>
      <c r="CU111" s="159" t="str">
        <f>IF(OR($D111="Fully Exited, No Escrow", $D111="Fully Exited, Escrow Pending", $D111="Fully Exited, Subsequently Closed"), IF($A111&lt;&gt;"",IF(IFERROR('7. Position (current_at exit)'!Z111,"")="", "Mandatory: Tab 7",IFERROR('7. Position (current_at exit)'!Z111,"")),""), IF($A111&lt;&gt;"",IF(IFERROR('7. Position (current_at exit)'!Z111,"")="", "",IFERROR('7. Position (current_at exit)'!Z111,"")),""))</f>
        <v/>
      </c>
      <c r="CV111" s="159" t="str">
        <f>IF(OR($D111="Fully Exited, No Escrow", $D111="Fully Exited, Escrow Pending", $D111="Fully Exited, Subsequently Closed"), IF($A111&lt;&gt;"",IF(IFERROR('7. Position (current_at exit)'!AA111,"")="", "Mandatory: Tab 7",IFERROR('7. Position (current_at exit)'!AA111,"")),""), IF($A111&lt;&gt;"",IF(IFERROR('7. Position (current_at exit)'!AA111,"")="", "",IFERROR('7. Position (current_at exit)'!AA111,"")),""))</f>
        <v/>
      </c>
      <c r="CW111" s="16" t="str">
        <f>IF($D111="Fully Exited",IF($A111&lt;&gt;"",IF(IFERROR('7. Position (current_at exit)'!AB111,"")="", "",IFERROR('7. Position (current_at exit)'!AB111,"")),""), IF($A111&lt;&gt;"",IF(IFERROR('7. Position (current_at exit)'!AB111,"")="", "",IFERROR('7. Position (current_at exit)'!AB111,"")),""))</f>
        <v/>
      </c>
      <c r="CX111" s="360" t="str">
        <f>IF($A111&lt;&gt;"",IF(IFERROR('7. Position (current_at exit)'!AC111,"")="", "",IFERROR('7. Position (current_at exit)'!AC111,"")),"")</f>
        <v/>
      </c>
      <c r="CY111" s="16" t="str">
        <f>IF($D111&lt;&gt;"Pending, Subsequently Closed",IF($A111&lt;&gt;"",IF(IFERROR('7. Position (current_at exit)'!AD111,"")="", "Mandatory: Tab 7",IFERROR('7. Position (current_at exit)'!AD111,"")),""), IF($A111&lt;&gt;"",IF(IFERROR('7. Position (current_at exit)'!AD111,"")="", "",IFERROR('7. Position (current_at exit)'!AD111,"")),""))</f>
        <v/>
      </c>
      <c r="CZ111" s="187" t="str">
        <f>IF($A111&lt;&gt;"",IF(IFERROR('7. Position (current_at exit)'!AE111,"")="", "",IFERROR('7. Position (current_at exit)'!AE111,"")),"")</f>
        <v/>
      </c>
      <c r="DA111" s="76" t="str">
        <f>IF($A111&lt;&gt;"",IF(IFERROR('7. Position (current_at exit)'!AF111,"")="", "",IFERROR('7. Position (current_at exit)'!AF111,"")),"")</f>
        <v/>
      </c>
      <c r="DB111" s="239" t="str">
        <f>IF($A111&lt;&gt;"",IF(IFERROR('7. Position (current_at exit)'!AG111,"")="", "",IFERROR('7. Position (current_at exit)'!AG111,"")),"")</f>
        <v/>
      </c>
      <c r="DC111" s="165" t="str">
        <f>IF($A111&lt;&gt;"",IF(IFERROR('7. Position (current_at exit)'!AH111,"")="", "",IFERROR('7. Position (current_at exit)'!AH111,"")),"")</f>
        <v/>
      </c>
      <c r="DD111" s="165" t="str">
        <f>IF($A111&lt;&gt;"",IF(IFERROR('7. Position (current_at exit)'!AI111,"")="", "",IFERROR('7. Position (current_at exit)'!AI111,"")),"")</f>
        <v/>
      </c>
      <c r="DE111" s="360" t="str">
        <f>IF($A111&lt;&gt;"",IF(IFERROR('7. Position (current_at exit)'!AJ111,"")="", "",IFERROR('7. Position (current_at exit)'!AJ111,"")),"")</f>
        <v/>
      </c>
      <c r="DF111" s="16" t="str">
        <f>IF($A111&lt;&gt;"",IF(IFERROR('7. Position (current_at exit)'!AK111,"")="", "",IFERROR('7. Position (current_at exit)'!AK111,"")),"")</f>
        <v/>
      </c>
      <c r="DG111" s="187" t="str">
        <f>IF($A111&lt;&gt;"",IF(IFERROR('7. Position (current_at exit)'!AL111,"")="", "",IFERROR('7. Position (current_at exit)'!AL111,"")),"")</f>
        <v/>
      </c>
      <c r="DH111" s="76" t="str">
        <f>IF($A111&lt;&gt;"",IF(IFERROR('7. Position (current_at exit)'!AM111,"")="", "",IFERROR('7. Position (current_at exit)'!AM111,"")),"")</f>
        <v/>
      </c>
      <c r="DI111" s="239" t="str">
        <f>IF($A111&lt;&gt;"",IF(IFERROR('7. Position (current_at exit)'!AN111,"")="", "",IFERROR('7. Position (current_at exit)'!AN111,"")),"")</f>
        <v/>
      </c>
      <c r="DJ111" s="165" t="str">
        <f>IF($A111&lt;&gt;"",IF(IFERROR('7. Position (current_at exit)'!AO111,"")="", "",IFERROR('7. Position (current_at exit)'!AO111,"")),"")</f>
        <v/>
      </c>
      <c r="DK111" s="165" t="str">
        <f>IF($A111&lt;&gt;"",IF(IFERROR('7. Position (current_at exit)'!AP111,"")="", "",IFERROR('7. Position (current_at exit)'!AP111,"")),"")</f>
        <v/>
      </c>
      <c r="DL111" s="360" t="str">
        <f>IF($A111&lt;&gt;"",IF(IFERROR('7. Position (current_at exit)'!AQ111,"")="", "",IFERROR('7. Position (current_at exit)'!AQ111,"")),"")</f>
        <v/>
      </c>
      <c r="DM111" s="17" t="str">
        <f>IF(OR($F111="Equity - Publicly Traded", $F111="Equity - Private"), IF($A111&lt;&gt;"",IF(IFERROR('6. Position (at entry)'!N111,"")="", "Mandatory: Tab 6",IFERROR('6. Position (at entry)'!N111,"")),""), IF($A111&lt;&gt;"",IF(IFERROR('6. Position (at entry)'!N111,"")="", "",IFERROR('6. Position (at entry)'!N111,"")),""))</f>
        <v/>
      </c>
      <c r="DN111" s="17" t="str">
        <f>IF(OR($F111="Equity - Publicly Traded", $F111="Equity - Private"), IF($A111&lt;&gt;"",IF(IFERROR('6. Position (at entry)'!O111,"")="", "Mandatory: Tab 6",IFERROR('6. Position (at entry)'!O111,"")),""), IF($A111&lt;&gt;"",IF(IFERROR('6. Position (at entry)'!O111,"")="", "",IFERROR('6. Position (at entry)'!O111,"")),""))</f>
        <v/>
      </c>
      <c r="DO111" s="17" t="str">
        <f>IF(OR($F111="Equity - Publicly Traded", $F111="Equity - Private"), IF($A111&lt;&gt;"",IF(IFERROR('6. Position (at entry)'!P111,"")="", "Mandatory: Tab 6",IFERROR('6. Position (at entry)'!P111,"")),""), IF($A111&lt;&gt;"",IF(IFERROR('6. Position (at entry)'!P111,"")="", "",IFERROR('6. Position (at entry)'!P111,"")),""))</f>
        <v/>
      </c>
      <c r="DP111" s="17" t="str">
        <f>IF(OR($F111="Equity - Publicly Traded", $F111="Equity - Private"), IF($A111&lt;&gt;"",IF(IFERROR('6. Position (at entry)'!Q111,"")="", "Mandatory: Tab 6",IFERROR('6. Position (at entry)'!Q111,"")),""), IF($A111&lt;&gt;"",IF(IFERROR('6. Position (at entry)'!Q111,"")="", "",IFERROR('6. Position (at entry)'!Q111,"")),""))</f>
        <v/>
      </c>
      <c r="DQ111" s="18" t="str">
        <f>IF(OR($F111="Equity - Publicly Traded", $F111="Equity - Private"), IF($A111&lt;&gt;"",IF(IFERROR('6. Position (at entry)'!R111,"")="", "Mandatory: Tab 6",IFERROR('6. Position (at entry)'!R111,"")),""), IF($A111&lt;&gt;"",IF(IFERROR('6. Position (at entry)'!R111,"")="", "",IFERROR('6. Position (at entry)'!R111,"")),""))</f>
        <v/>
      </c>
      <c r="DR111" s="18" t="str">
        <f>IF(OR($F111="Equity - Publicly Traded", $F111="Equity - Private"), IF($A111&lt;&gt;"",IF(IFERROR('6. Position (at entry)'!S111,"")="", "Mandatory: Tab 6",IFERROR('6. Position (at entry)'!S111,"")),""), IF($A111&lt;&gt;"",IF(IFERROR('6. Position (at entry)'!S111,"")="", "",IFERROR('6. Position (at entry)'!S111,"")),""))</f>
        <v/>
      </c>
      <c r="DS111" s="17" t="str">
        <f>IF(OR($F111="Equity - Publicly Traded", $F111="Equity - Private"), IF($A111&lt;&gt;"",IF(IFERROR('6. Position (at entry)'!T111,"")="", "Mandatory: Tab 6",IFERROR('6. Position (at entry)'!T111,"")),""), IF($A111&lt;&gt;"",IF(IFERROR('6. Position (at entry)'!T111,"")="", "",IFERROR('6. Position (at entry)'!T111,"")),""))</f>
        <v/>
      </c>
      <c r="DT111" s="16" t="str">
        <f>IF(OR($F111="Equity - Publicly Traded", $F111="Equity - Private"), IF($A111&lt;&gt;"",IF(IFERROR('6. Position (at entry)'!U111,"")="", "Mandatory: Tab 6",IFERROR('6. Position (at entry)'!U111,"")),""), IF($A111&lt;&gt;"",IF(IFERROR('6. Position (at entry)'!U111,"")="", "",IFERROR('6. Position (at entry)'!U111,"")),""))</f>
        <v/>
      </c>
      <c r="DU111" s="16" t="str">
        <f>IF(OR($F111="Equity - Publicly Traded", $F111="Equity - Private"), IF($A111&lt;&gt;"",IF(IFERROR('6. Position (at entry)'!V111,"")="", "",IFERROR('6. Position (at entry)'!V111,"")),""), IF($A111&lt;&gt;"",IF(IFERROR('6. Position (at entry)'!V111,"")="", "",IFERROR('6. Position (at entry)'!V111,"")),""))</f>
        <v/>
      </c>
      <c r="DV111" s="239" t="str">
        <f>IF(OR($F111="Equity - Publicly Traded", $F111="Equity - Private"), IF($A111&lt;&gt;"",IF(IFERROR('6. Position (at entry)'!W111,"")="", "",IFERROR('6. Position (at entry)'!W111,"")),""), IF($A111&lt;&gt;"",IF(IFERROR('6. Position (at entry)'!W111,"")="", "",IFERROR('6. Position (at entry)'!W111,"")),""))</f>
        <v/>
      </c>
      <c r="DW111" s="239" t="str">
        <f>IF(OR($F111="Equity - Publicly Traded", $F111="Equity - Private"), IF($A111&lt;&gt;"",IF(IFERROR('6. Position (at entry)'!X111,"")="", "",IFERROR('6. Position (at entry)'!X111,"")),""), IF($A111&lt;&gt;"",IF(IFERROR('6. Position (at entry)'!X111,"")="", "",IFERROR('6. Position (at entry)'!X111,"")),""))</f>
        <v/>
      </c>
      <c r="DX111" s="239" t="str">
        <f>IF(OR($F111="Equity - Publicly Traded", $F111="Equity - Private"), IF($A111&lt;&gt;"",IF(IFERROR('6. Position (at entry)'!Y111,"")="", "",IFERROR('6. Position (at entry)'!Y111,"")),""), IF($A111&lt;&gt;"",IF(IFERROR('6. Position (at entry)'!Y111,"")="", "",IFERROR('6. Position (at entry)'!Y111,"")),""))</f>
        <v/>
      </c>
      <c r="DY111" s="360" t="str">
        <f>IF($A111&lt;&gt;"",IF(IFERROR('6. Position (at entry)'!Z111,"")="", "",IFERROR('6. Position (at entry)'!Z111,"")),"")</f>
        <v/>
      </c>
      <c r="DZ111" s="76" t="str">
        <f>IF($A111&lt;&gt;"",IF(IFERROR('6. Position (at entry)'!AA111,"")="", "",IFERROR('6. Position (at entry)'!AA111,"")),"")</f>
        <v/>
      </c>
      <c r="EA111" s="76" t="str">
        <f>IF($A111&lt;&gt;"",IF(IFERROR('6. Position (at entry)'!AB111,"")="", "",IFERROR('6. Position (at entry)'!AB111,"")),"")</f>
        <v/>
      </c>
      <c r="EB111" s="78" t="str">
        <f>IF($A111&lt;&gt;"",IF(IFERROR('6. Position (at entry)'!AC111,"")="", "",IFERROR('6. Position (at entry)'!AC111,"")),"")</f>
        <v/>
      </c>
      <c r="EC111" s="78" t="str">
        <f>IF($A111&lt;&gt;"",IF(IFERROR('6. Position (at entry)'!AD111,"")="", "",IFERROR('6. Position (at entry)'!AD111,"")),"")</f>
        <v/>
      </c>
      <c r="ED111" s="226" t="str">
        <f>IF($A111&lt;&gt;"",IF(IFERROR('6. Position (at entry)'!AE111,"")="", "",IFERROR('6. Position (at entry)'!AE111,"")),"")</f>
        <v/>
      </c>
      <c r="EE111" s="80" t="str">
        <f>IF($A111&lt;&gt;"",IF(IFERROR('6. Position (at entry)'!AF111,"")="", "",IFERROR('6. Position (at entry)'!AF111,"")),"")</f>
        <v/>
      </c>
      <c r="EF111" s="80" t="str">
        <f>IF($A111&lt;&gt;"",IF(IFERROR('6. Position (at entry)'!AG111,"")="", "",IFERROR('6. Position (at entry)'!AG111,"")),"")</f>
        <v/>
      </c>
      <c r="EG111" s="80" t="str">
        <f>IF($A111&lt;&gt;"",IF(IFERROR('6. Position (at entry)'!AH111,"")="", "",IFERROR('6. Position (at entry)'!AH111,"")),"")</f>
        <v/>
      </c>
      <c r="EH111" s="360" t="str">
        <f>IF($A111&lt;&gt;"",IF(IFERROR('6. Position (at entry)'!AI111,"")="", "",IFERROR('6. Position (at entry)'!AI111,"")),"")</f>
        <v/>
      </c>
    </row>
    <row r="112" spans="1:138" ht="15" customHeight="1" x14ac:dyDescent="0.2">
      <c r="A112" s="16" t="str">
        <f>IF(ISBLANK('6. Position (at entry)'!A112), "", '6. Position (at entry)'!A112)</f>
        <v/>
      </c>
      <c r="B112" s="347" t="str">
        <f>IF($A112&lt;&gt;"",IF(IFERROR('6. Position (at entry)'!B112,"")="", "Mandatory: Tab 6",IFERROR('6. Position (at entry)'!B112,"")),"")</f>
        <v/>
      </c>
      <c r="C112" s="16" t="str">
        <f>IF($A112&lt;&gt;"",IF(IFERROR(VLOOKUP($A112, '4. Company (at entry)'!$1:$1048576,2,FALSE),"")="","Mandatory: Tab 4",IFERROR(VLOOKUP($A112, '4. Company (at entry)'!$1:$1048576,2,FALSE),"")), "")</f>
        <v/>
      </c>
      <c r="D112" s="16" t="str">
        <f>IF($A112&lt;&gt;"",IF(IFERROR('7. Position (current_at exit)'!D112,"")="", "Mandatory: Tab 7",IFERROR('7. Position (current_at exit)'!D112,"")),"")</f>
        <v/>
      </c>
      <c r="E112" s="16" t="str">
        <f>IF($A112&lt;&gt;"",IF(IFERROR('7. Position (current_at exit)'!E112,"")="", "Mandatory: Tab 7",IFERROR('7. Position (current_at exit)'!E112,"")),"")</f>
        <v/>
      </c>
      <c r="F112" s="16" t="str">
        <f>IF($A112&lt;&gt;"",IF(IFERROR('6. Position (at entry)'!D112,"")="", "Mandatory: Tab 6",IFERROR('6. Position (at entry)'!D112,"")),"")</f>
        <v/>
      </c>
      <c r="G112" s="16" t="str">
        <f>IF($A112&lt;&gt;"",IF(IFERROR('6. Position (at entry)'!E112,"")="", "Mandatory: Tab 6",IFERROR('6. Position (at entry)'!E112,"")),"")</f>
        <v/>
      </c>
      <c r="H112" s="16" t="str">
        <f>IF($A112&lt;&gt;"",IF(IFERROR('6. Position (at entry)'!F112,"")="", "Mandatory: Tab 6",IFERROR('6. Position (at entry)'!F112,"")),"")</f>
        <v/>
      </c>
      <c r="I112" s="16" t="str">
        <f>IF($A112&lt;&gt;"",IF(IFERROR('6. Position (at entry)'!G112,"")="", "Mandatory: Tab 6",IFERROR('6. Position (at entry)'!G112,"")),"")</f>
        <v/>
      </c>
      <c r="J112" s="16" t="str">
        <f>IF($A112&lt;&gt;"",IF(IFERROR('6. Position (at entry)'!H112,"")="", "Mandatory: Tab 6",IFERROR('6. Position (at entry)'!H112,"")),"")</f>
        <v/>
      </c>
      <c r="K112" s="159" t="str">
        <f>IF($A112&lt;&gt;"",IF(IFERROR('6. Position (at entry)'!I112,"")="", "Mandatory: Tab 6",IFERROR('6. Position (at entry)'!I112,"")),"")</f>
        <v/>
      </c>
      <c r="L112" s="16" t="str">
        <f>IF($A112&lt;&gt;"",IF(IFERROR('6. Position (at entry)'!J112,"")="", "Mandatory: Tab 6",IFERROR('6. Position (at entry)'!J112,"")),"")</f>
        <v/>
      </c>
      <c r="M112" s="16" t="str">
        <f>IF($A112&lt;&gt;"",IF(IFERROR('6. Position (at entry)'!K112,"")="", "Mandatory: Tab 6",IFERROR('6. Position (at entry)'!K112,"")),"")</f>
        <v/>
      </c>
      <c r="N112" s="16" t="str">
        <f>IF($A112&lt;&gt;"",IF(IFERROR('6. Position (at entry)'!L112,"")="", "",IFERROR('6. Position (at entry)'!L112,"")),"")</f>
        <v/>
      </c>
      <c r="O112" s="360" t="str">
        <f>IF($A112&lt;&gt;"",IF(IFERROR('6. Position (at entry)'!M112,"")="", "",IFERROR('6. Position (at entry)'!M112,"")),"")</f>
        <v/>
      </c>
      <c r="P112" s="16" t="str">
        <f>IF($A112&lt;&gt;"",IF(IFERROR(VLOOKUP($A112,'5. Company (current_at exit)'!$1:$1048576,3,FALSE),"")="","",IFERROR(VLOOKUP($A112,'5. Company (current_at exit)'!$1:$1048576,3,FALSE),"")), "")</f>
        <v/>
      </c>
      <c r="Q112" s="16" t="str">
        <f>IF($A112&lt;&gt;"",IF(IFERROR(VLOOKUP($A112,'5. Company (current_at exit)'!$1:$1048576,4,FALSE),"")="","",IFERROR(VLOOKUP($A112,'5. Company (current_at exit)'!$1:$1048576,4,FALSE),"")), "")</f>
        <v/>
      </c>
      <c r="R112" s="16" t="str">
        <f>IF($A112&lt;&gt;"",IF(IFERROR(VLOOKUP($A112,'5. Company (current_at exit)'!$1:$1048576,5,FALSE),"")="","",IFERROR(VLOOKUP($A112,'5. Company (current_at exit)'!$1:$1048576,5,FALSE),"")), "")</f>
        <v/>
      </c>
      <c r="S112" s="16" t="str">
        <f>IF($A112&lt;&gt;"",IF(IFERROR(VLOOKUP($A112,'5. Company (current_at exit)'!$1:$1048576,6,FALSE),"")="","",IFERROR(VLOOKUP($A112,'5. Company (current_at exit)'!$1:$1048576,6,FALSE),"")), "")</f>
        <v/>
      </c>
      <c r="T112" s="16" t="str">
        <f>IF($A112&lt;&gt;"",IF(IFERROR(VLOOKUP($A112,'5. Company (current_at exit)'!$1:$1048576,7,FALSE),"")="","Mandatory: Tab 5",IFERROR(VLOOKUP($A112,'5. Company (current_at exit)'!$1:$1048576,7,FALSE),"")), "")</f>
        <v/>
      </c>
      <c r="U112" s="72" t="str">
        <f>IF($A112&lt;&gt;"",IF(IFERROR(VLOOKUP($A112,'5. Company (current_at exit)'!$1:$1048576,8,FALSE),"")="","Mandatory: Tab 5",IFERROR(VLOOKUP($A112,'5. Company (current_at exit)'!$1:$1048576,8,FALSE),"")), "")</f>
        <v/>
      </c>
      <c r="V112" s="16" t="str">
        <f>IF($A112&lt;&gt;"",IF(IFERROR(VLOOKUP($A112,'5. Company (current_at exit)'!$1:$1048576,9,FALSE),"")="","",IFERROR(VLOOKUP($A112,'5. Company (current_at exit)'!$1:$1048576,9,FALSE),"")), "")</f>
        <v/>
      </c>
      <c r="W112" s="16" t="str">
        <f>IF($A112&lt;&gt;"",IF(IFERROR(VLOOKUP($A112,'5. Company (current_at exit)'!$1:$1048576,10,FALSE),"")="","Mandatory: Tab 5",IFERROR(VLOOKUP($A112,'5. Company (current_at exit)'!$1:$1048576,10,FALSE),"")), "")</f>
        <v/>
      </c>
      <c r="X112" s="73" t="str">
        <f>IF($A112&lt;&gt;"",IF(IFERROR(VLOOKUP($A112,'5. Company (current_at exit)'!$1:$1048576,11,FALSE),"")="","Mandatory: Tab 5",IFERROR(VLOOKUP($A112,'5. Company (current_at exit)'!$1:$1048576,11,FALSE),"")), "")</f>
        <v/>
      </c>
      <c r="Y112" s="73" t="str">
        <f>IF($A112&lt;&gt;"",IF(IFERROR(VLOOKUP($A112,'5. Company (current_at exit)'!$1:$1048576,12,FALSE),"")="","",IFERROR(VLOOKUP($A112,'5. Company (current_at exit)'!$1:$1048576,12,FALSE),"")), "")</f>
        <v/>
      </c>
      <c r="Z112" s="73" t="str">
        <f>IF($A112&lt;&gt;"",IF(IFERROR(VLOOKUP($A112,'5. Company (current_at exit)'!$1:$1048576,13,FALSE),"")="","",IFERROR(VLOOKUP($A112,'5. Company (current_at exit)'!$1:$1048576,13,FALSE),"")), "")</f>
        <v/>
      </c>
      <c r="AA112" s="16" t="str">
        <f>IF($A112&lt;&gt;"",IF(IFERROR(VLOOKUP($A112,'5. Company (current_at exit)'!$1:$1048576,14,FALSE),"")="","Mandatory: Tab 5",IFERROR(VLOOKUP($A112,'5. Company (current_at exit)'!$1:$1048576,14,FALSE),"")), "")</f>
        <v/>
      </c>
      <c r="AB112" s="16" t="str">
        <f>IF($A112&lt;&gt;"",IF(IFERROR(VLOOKUP($A112,'5. Company (current_at exit)'!$1:$1048576,15,FALSE),"")="","Mandatory: Tab 5",IFERROR(VLOOKUP($A112,'5. Company (current_at exit)'!$1:$1048576,15,FALSE),"")), "")</f>
        <v/>
      </c>
      <c r="AC112" s="76" t="str">
        <f>IF($A112&lt;&gt;"",IF(IFERROR(VLOOKUP($A112,'5. Company (current_at exit)'!$1:$1048576,16,FALSE),"")="","",IFERROR(VLOOKUP($A112,'5. Company (current_at exit)'!$1:$1048576,16,FALSE),"")), "")</f>
        <v/>
      </c>
      <c r="AD112" s="16" t="str">
        <f>IF($A112&lt;&gt;"",IF(IFERROR(VLOOKUP($A112,'5. Company (current_at exit)'!$1:$1048576,17,FALSE),"")="","",IFERROR(VLOOKUP($A112,'5. Company (current_at exit)'!$1:$1048576,17,FALSE),"")), "")</f>
        <v/>
      </c>
      <c r="AE112" s="401" t="str">
        <f>IF($A112&lt;&gt;"",IF(IFERROR(VLOOKUP($A112,'5. Company (current_at exit)'!$1:$1048576,18,FALSE),"")="","",IFERROR(VLOOKUP($A112,'5. Company (current_at exit)'!$1:$1048576,18,FALSE),"")), "")</f>
        <v/>
      </c>
      <c r="AF112" s="16" t="str">
        <f>IF($A112&lt;&gt;"",IF(IFERROR(VLOOKUP($A112,'5. Company (current_at exit)'!$1:$1048576,19,FALSE),"")="","Mandatory: Tab 5",IFERROR(VLOOKUP($A112,'5. Company (current_at exit)'!$1:$1048576,19,FALSE),"")), "")</f>
        <v/>
      </c>
      <c r="AG112" s="159" t="str">
        <f>IF($AF112="Yes",IF($A112&lt;&gt;"",IF(IFERROR(VLOOKUP($A112,'5. Company (current_at exit)'!$1:$1048576,20,FALSE),"")="","Mandatory: Tab 5",IFERROR(VLOOKUP($A112,'5. Company (current_at exit)'!$1:$1048576,20,FALSE),"")), ""),IF($A112&lt;&gt;"",IF(IFERROR(VLOOKUP($A112,'5. Company (current_at exit)'!$1:$1048576,20,FALSE),"")="","",IFERROR(VLOOKUP($A112,'5. Company (current_at exit)'!$1:$1048576,20,FALSE),"")), ""))</f>
        <v/>
      </c>
      <c r="AH112" s="159" t="str">
        <f>IF($AF112="Yes",IF($A112&lt;&gt;"",IF(IFERROR(VLOOKUP($A112,'5. Company (current_at exit)'!$1:$1048576,21,FALSE),"")="","Mandatory: Tab 5",IFERROR(VLOOKUP($A112,'5. Company (current_at exit)'!$1:$1048576,21,FALSE),"")), ""),IF($A112&lt;&gt;"",IF(IFERROR(VLOOKUP($A112,'5. Company (current_at exit)'!$1:$1048576,21,FALSE),"")="","",IFERROR(VLOOKUP($A112,'5. Company (current_at exit)'!$1:$1048576,21,FALSE),"")), ""))</f>
        <v/>
      </c>
      <c r="AI112" s="69" t="str">
        <f>IF($AF112="Yes",IF($A112&lt;&gt;"",IF(IFERROR(VLOOKUP($A112,'5. Company (current_at exit)'!$1:$1048576,22,FALSE),"")="","Mandatory: Tab 5",IFERROR(VLOOKUP($A112,'5. Company (current_at exit)'!$1:$1048576,22,FALSE),"")), ""),IF($A112&lt;&gt;"",IF(IFERROR(VLOOKUP($A112,'5. Company (current_at exit)'!$1:$1048576,22,FALSE),"")="","",IFERROR(VLOOKUP($A112,'5. Company (current_at exit)'!$1:$1048576,22,FALSE),"")), ""))</f>
        <v/>
      </c>
      <c r="AJ112" s="69" t="str">
        <f>IF($AF112="Yes",IF($A112&lt;&gt;"",IF(IFERROR(VLOOKUP($A112,'5. Company (current_at exit)'!$1:$1048576,23,FALSE),"")="","Mandatory: Tab 5",IFERROR(VLOOKUP($A112,'5. Company (current_at exit)'!$1:$1048576,23,FALSE),"")), ""),IF($A112&lt;&gt;"",IF(IFERROR(VLOOKUP($A112,'5. Company (current_at exit)'!$1:$1048576,23,FALSE),"")="","",IFERROR(VLOOKUP($A112,'5. Company (current_at exit)'!$1:$1048576,23,FALSE),"")), ""))</f>
        <v/>
      </c>
      <c r="AK112" s="159" t="str">
        <f>IF($AF112="Yes",IF($A112&lt;&gt;"",IF(IFERROR(VLOOKUP($A112,'5. Company (current_at exit)'!$1:$1048576,24,FALSE),"")="","",IFERROR(VLOOKUP($A112,'5. Company (current_at exit)'!$1:$1048576,24,FALSE),"")), ""),IF($A112&lt;&gt;"",IF(IFERROR(VLOOKUP($A112,'5. Company (current_at exit)'!$1:$1048576,24,FALSE),"")="","",IFERROR(VLOOKUP($A112,'5. Company (current_at exit)'!$1:$1048576,24,FALSE),"")), ""))</f>
        <v/>
      </c>
      <c r="AL112" s="403" t="str">
        <f>IF($A112&lt;&gt;"",IF(IFERROR(VLOOKUP($A112,'5. Company (current_at exit)'!$1:$1048576,25,FALSE),"")="","",IFERROR(VLOOKUP($A112,'5. Company (current_at exit)'!$1:$1048576,25,FALSE),"")), "")</f>
        <v/>
      </c>
      <c r="AM112" s="17" t="str">
        <f>IF($A112&lt;&gt;"",IF(IFERROR(VLOOKUP($A112,'5. Company (current_at exit)'!$1:$1048576,26,FALSE),"")="","Mandatory: Tab 5",IFERROR(VLOOKUP($A112,'5. Company (current_at exit)'!$1:$1048576,26,FALSE),"")), "")</f>
        <v/>
      </c>
      <c r="AN112" s="17" t="str">
        <f>IF($A112&lt;&gt;"",IF(IFERROR(VLOOKUP($A112,'5. Company (current_at exit)'!$1:$1048576,27,FALSE),"")="","Mandatory: Tab 5",IFERROR(VLOOKUP($A112,'5. Company (current_at exit)'!$1:$1048576,27,FALSE),"")), "")</f>
        <v/>
      </c>
      <c r="AO112" s="17" t="str">
        <f>IF($A112&lt;&gt;"",IF(IFERROR(VLOOKUP($A112,'5. Company (current_at exit)'!$1:$1048576,28,FALSE),"")="","Mandatory: Tab 5",IFERROR(VLOOKUP($A112,'5. Company (current_at exit)'!$1:$1048576,28,FALSE),"")), "")</f>
        <v/>
      </c>
      <c r="AP112" s="17" t="str">
        <f>IF($A112&lt;&gt;"",IF(IFERROR(VLOOKUP($A112,'5. Company (current_at exit)'!$1:$1048576,29,FALSE),"")="","Mandatory: Tab 5",IFERROR(VLOOKUP($A112,'5. Company (current_at exit)'!$1:$1048576,29,FALSE),"")), "")</f>
        <v/>
      </c>
      <c r="AQ112" s="17" t="str">
        <f>IF($A112&lt;&gt;"",IF(IFERROR(VLOOKUP($A112,'5. Company (current_at exit)'!$1:$1048576,30,FALSE),"")="","Mandatory: Tab 5",IFERROR(VLOOKUP($A112,'5. Company (current_at exit)'!$1:$1048576,30,FALSE),"")), "")</f>
        <v/>
      </c>
      <c r="AR112" s="17" t="str">
        <f>IF($A112&lt;&gt;"",IF(IFERROR(VLOOKUP($A112,'5. Company (current_at exit)'!$1:$1048576,31,FALSE),"")="","Mandatory: Tab 5",IFERROR(VLOOKUP($A112,'5. Company (current_at exit)'!$1:$1048576,31,FALSE),"")), "")</f>
        <v/>
      </c>
      <c r="AS112" s="17" t="str">
        <f>IF($A112&lt;&gt;"",IF(IFERROR(VLOOKUP($A112,'5. Company (current_at exit)'!$1:$1048576,32,FALSE),"")="","Mandatory: Tab 5",IFERROR(VLOOKUP($A112,'5. Company (current_at exit)'!$1:$1048576,32,FALSE),"")), "")</f>
        <v/>
      </c>
      <c r="AT112" s="17" t="str">
        <f>IF($A112&lt;&gt;"",IF(IFERROR(VLOOKUP($A112,'5. Company (current_at exit)'!$1:$1048576,33,FALSE),"")="","Mandatory: Tab 5",IFERROR(VLOOKUP($A112,'5. Company (current_at exit)'!$1:$1048576,33,FALSE),"")), "")</f>
        <v/>
      </c>
      <c r="AU112" s="17" t="str">
        <f>IF($A112&lt;&gt;"",IF(IFERROR(VLOOKUP($A112,'5. Company (current_at exit)'!$1:$1048576,34,FALSE),"")="","",IFERROR(VLOOKUP($A112,'5. Company (current_at exit)'!$1:$1048576,34,FALSE),"")), "")</f>
        <v/>
      </c>
      <c r="AV112" s="241" t="str">
        <f>IF($A112&lt;&gt;"",IF(IFERROR(VLOOKUP($A112,'5. Company (current_at exit)'!$1:$1048576,35,FALSE),"")="","",IFERROR(VLOOKUP($A112,'5. Company (current_at exit)'!$1:$1048576,35,FALSE),"")), "")</f>
        <v/>
      </c>
      <c r="AW112" s="17" t="str">
        <f>IF($D112="Fully Exited",IF($A112&lt;&gt;"",IF(IFERROR(VLOOKUP($A112,'5. Company (current_at exit)'!$1:$1048576,36,FALSE),"")="","",IFERROR(VLOOKUP($A112,'5. Company (current_at exit)'!$1:$1048576,36,FALSE),"")), ""),IF($A112&lt;&gt;"",IF(IFERROR(VLOOKUP($A112,'5. Company (current_at exit)'!$1:$1048576,36,FALSE),"")="","",IFERROR(VLOOKUP($A112,'5. Company (current_at exit)'!$1:$1048576,36,FALSE),"")), ""))</f>
        <v/>
      </c>
      <c r="AX112" s="239" t="str">
        <f>IF($A112&lt;&gt;"",IF(IFERROR(VLOOKUP($A112,'5. Company (current_at exit)'!$1:$1048576,37,FALSE),"")="","",IFERROR(VLOOKUP($A112,'5. Company (current_at exit)'!$1:$1048576,37,FALSE),"")), "")</f>
        <v/>
      </c>
      <c r="AY112" s="204" t="str">
        <f>IF($A112&lt;&gt;"",IF(IFERROR(VLOOKUP($A112,'5. Company (current_at exit)'!$1:$1048576,38,FALSE),"")="","",IFERROR(VLOOKUP($A112,'5. Company (current_at exit)'!$1:$1048576,38,FALSE),"")), "")</f>
        <v/>
      </c>
      <c r="AZ112" s="244" t="str">
        <f>IF($A112&lt;&gt;"",IF(IFERROR(VLOOKUP($A112,'5. Company (current_at exit)'!$1:$1048576,39,FALSE),"")="","",IFERROR(VLOOKUP($A112,'5. Company (current_at exit)'!$1:$1048576,39,FALSE),"")), "")</f>
        <v/>
      </c>
      <c r="BA112" s="244" t="str">
        <f>IF($A112&lt;&gt;"",IF(IFERROR(VLOOKUP($A112,'5. Company (current_at exit)'!$1:$1048576,40,FALSE),"")="","",IFERROR(VLOOKUP($A112,'5. Company (current_at exit)'!$1:$1048576,40,FALSE),"")), "")</f>
        <v/>
      </c>
      <c r="BB112" s="244" t="str">
        <f>IF($A112&lt;&gt;"",IF(IFERROR(VLOOKUP($A112,'5. Company (current_at exit)'!$1:$1048576,41,FALSE),"")="","",IFERROR(VLOOKUP($A112,'5. Company (current_at exit)'!$1:$1048576,41,FALSE),"")), "")</f>
        <v/>
      </c>
      <c r="BC112" s="76" t="str">
        <f>IF($A112&lt;&gt;"",IF(IFERROR(VLOOKUP($A112,'5. Company (current_at exit)'!$1:$1048576,42,FALSE),"")="","",IFERROR(VLOOKUP($A112,'5. Company (current_at exit)'!$1:$1048576,42,FALSE),"")), "")</f>
        <v/>
      </c>
      <c r="BD112" s="76" t="str">
        <f>IF($A112&lt;&gt;"",IF(IFERROR(VLOOKUP($A112,'5. Company (current_at exit)'!$1:$1048576,43,FALSE),"")="","",IFERROR(VLOOKUP($A112,'5. Company (current_at exit)'!$1:$1048576,43,FALSE),"")), "")</f>
        <v/>
      </c>
      <c r="BE112" s="239" t="str">
        <f>IF($A112&lt;&gt;"",IF(IFERROR(VLOOKUP($A112,'5. Company (current_at exit)'!$1:$1048576,44,FALSE),"")="","",IFERROR(VLOOKUP($A112,'5. Company (current_at exit)'!$1:$1048576,44,FALSE),"")), "")</f>
        <v/>
      </c>
      <c r="BF112" s="239" t="str">
        <f>IF($A112&lt;&gt;"",IF(IFERROR(VLOOKUP($A112,'5. Company (current_at exit)'!$1:$1048576,45,FALSE),"")="","",IFERROR(VLOOKUP($A112,'5. Company (current_at exit)'!$1:$1048576,45,FALSE),"")), "")</f>
        <v/>
      </c>
      <c r="BG112" s="239" t="str">
        <f>IF($A112&lt;&gt;"",IF(IFERROR(VLOOKUP($A112,'5. Company (current_at exit)'!$1:$1048576,46,FALSE),"")="","",IFERROR(VLOOKUP($A112,'5. Company (current_at exit)'!$1:$1048576,46,FALSE),"")), "")</f>
        <v/>
      </c>
      <c r="BH112" s="239" t="str">
        <f>IF($A112&lt;&gt;"",IF(IFERROR(VLOOKUP($A112,'5. Company (current_at exit)'!$1:$1048576,47,FALSE),"")="","",IFERROR(VLOOKUP($A112,'5. Company (current_at exit)'!$1:$1048576,47,FALSE),"")), "")</f>
        <v/>
      </c>
      <c r="BI112" s="239" t="str">
        <f>IF($A112&lt;&gt;"",IF(IFERROR(VLOOKUP($A112,'5. Company (current_at exit)'!$1:$1048576,48,FALSE),"")="","",IFERROR(VLOOKUP($A112,'5. Company (current_at exit)'!$1:$1048576,48,FALSE),"")), "")</f>
        <v/>
      </c>
      <c r="BJ112" s="360" t="str">
        <f>IF($A112&lt;&gt;"",IF(IFERROR(VLOOKUP($A112,'5. Company (current_at exit)'!$1:$1048576,49,FALSE),"")="","",IFERROR(VLOOKUP($A112,'5. Company (current_at exit)'!$1:$1048576,49,FALSE),"")), "")</f>
        <v/>
      </c>
      <c r="BK112" s="76" t="str">
        <f>IF($A112&lt;&gt;"",IF(IFERROR(VLOOKUP($A112,'5. Company (current_at exit)'!$1:$1048576,50,FALSE),"")="","Mandatory: Tab 5",IFERROR(VLOOKUP($A112,'5. Company (current_at exit)'!$1:$1048576,50,FALSE),"")), "")</f>
        <v/>
      </c>
      <c r="BL112" s="483" t="str">
        <f>IF($A112&lt;&gt;"",IF(IFERROR(VLOOKUP($A112,'5. Company (current_at exit)'!$1:$1048576,51,FALSE),"")="","Mandatory: Tab 5",IFERROR(VLOOKUP($A112,'5. Company (current_at exit)'!$1:$1048576,51,FALSE),"")), "")</f>
        <v/>
      </c>
      <c r="BM112" s="483" t="str">
        <f>IF($A112&lt;&gt;"",IF(IFERROR(VLOOKUP($A112,'5. Company (current_at exit)'!$1:$1048576,52,FALSE),"")="","Mandatory: Tab 5",IFERROR(VLOOKUP($A112,'5. Company (current_at exit)'!$1:$1048576,52,FALSE),"")), "")</f>
        <v/>
      </c>
      <c r="BN112" s="483" t="str">
        <f>IF($A112&lt;&gt;"",IF(IFERROR(VLOOKUP($A112,'5. Company (current_at exit)'!$1:$1048576,53,FALSE),"")="","Mandatory: Tab 5",IFERROR(VLOOKUP($A112,'5. Company (current_at exit)'!$1:$1048576,53,FALSE),"")), "")</f>
        <v/>
      </c>
      <c r="BO112" s="360" t="str">
        <f>IF($A112&lt;&gt;"",IF(IFERROR(VLOOKUP($A112,'5. Company (current_at exit)'!$1:$1048576,54,FALSE),"")="","",IFERROR(VLOOKUP($A112,'5. Company (current_at exit)'!$1:$1048576,54,FALSE),"")), "")</f>
        <v/>
      </c>
      <c r="BP112" s="17" t="str">
        <f>IF($A112&lt;&gt;"",IF(IFERROR(VLOOKUP($A112, '4. Company (at entry)'!$1:$1048576,3,FALSE),"")="","Mandatory: Tab 4",IFERROR(VLOOKUP($A112, '4. Company (at entry)'!$1:$1048576,3,FALSE),"")), "")</f>
        <v/>
      </c>
      <c r="BQ112" s="17" t="str">
        <f>IF($A112&lt;&gt;"",IF(IFERROR(VLOOKUP($A112, '4. Company (at entry)'!$1:$1048576,4,FALSE),"")="","Mandatory: Tab 4",IFERROR(VLOOKUP($A112, '4. Company (at entry)'!$1:$1048576,4,FALSE),"")), "")</f>
        <v/>
      </c>
      <c r="BR112" s="17" t="str">
        <f>IF($A112&lt;&gt;"",IF(IFERROR(VLOOKUP($A112, '4. Company (at entry)'!$1:$1048576,5,FALSE),"")="","Mandatory: Tab 4",IFERROR(VLOOKUP($A112, '4. Company (at entry)'!$1:$1048576,5,FALSE),"")), "")</f>
        <v/>
      </c>
      <c r="BS112" s="17" t="str">
        <f>IF($A112&lt;&gt;"",IF(IFERROR(VLOOKUP($A112, '4. Company (at entry)'!$1:$1048576,6,FALSE),"")="","Mandatory: Tab 4",IFERROR(VLOOKUP($A112, '4. Company (at entry)'!$1:$1048576,6,FALSE),"")), "")</f>
        <v/>
      </c>
      <c r="BT112" s="17" t="str">
        <f>IF($A112&lt;&gt;"",IF(IFERROR(VLOOKUP($A112, '4. Company (at entry)'!$1:$1048576,7,FALSE),"")="","Mandatory: Tab 4",IFERROR(VLOOKUP($A112, '4. Company (at entry)'!$1:$1048576,7,FALSE),"")), "")</f>
        <v/>
      </c>
      <c r="BU112" s="17" t="str">
        <f>IF($A112&lt;&gt;"",IF(IFERROR(VLOOKUP($A112, '4. Company (at entry)'!$1:$1048576,8,FALSE),"")="","Mandatory: Tab 4",IFERROR(VLOOKUP($A112, '4. Company (at entry)'!$1:$1048576,8,FALSE),"")), "")</f>
        <v/>
      </c>
      <c r="BV112" s="17" t="str">
        <f>IF($A112&lt;&gt;"",IF(IFERROR(VLOOKUP($A112, '4. Company (at entry)'!$1:$1048576,9,FALSE),"")="","Mandatory: Tab 4",IFERROR(VLOOKUP($A112, '4. Company (at entry)'!$1:$1048576,9,FALSE),"")), "")</f>
        <v/>
      </c>
      <c r="BW112" s="17" t="str">
        <f>IF($A112&lt;&gt;"",IF(IFERROR(VLOOKUP($A112, '4. Company (at entry)'!$1:$1048576,10,FALSE),"")="","",IFERROR(VLOOKUP($A112, '4. Company (at entry)'!$1:$1048576,10,FALSE),"")), "")</f>
        <v/>
      </c>
      <c r="BX112" s="208" t="str">
        <f>IF($A112&lt;&gt;"",IF(IFERROR(VLOOKUP($A112, '4. Company (at entry)'!$1:$1048576,11,FALSE),"")="","",IFERROR(VLOOKUP($A112, '4. Company (at entry)'!$1:$1048576,11,FALSE),"")), "")</f>
        <v/>
      </c>
      <c r="BY112" s="17" t="str">
        <f>IF($A112&lt;&gt;"",IF(IFERROR(VLOOKUP($A112, '4. Company (at entry)'!$1:$1048576,12,FALSE),"")="","",IFERROR(VLOOKUP($A112, '4. Company (at entry)'!$1:$1048576,12,FALSE),"")), "")</f>
        <v/>
      </c>
      <c r="BZ112" s="360" t="str">
        <f>IF($A112&lt;&gt;"",IF(IFERROR(VLOOKUP($A112, '4. Company (at entry)'!$1:$1048576,13,FALSE),"")="","",IFERROR(VLOOKUP($A112, '4. Company (at entry)'!$1:$1048576,13,FALSE),"")), "")</f>
        <v/>
      </c>
      <c r="CA112" s="17" t="str">
        <f>IF($A112&lt;&gt;"",IF(IFERROR('7. Position (current_at exit)'!F112,"")="", "Mandatory: Tab 7",IFERROR('7. Position (current_at exit)'!F112,"")),"")</f>
        <v/>
      </c>
      <c r="CB112" s="17" t="str">
        <f>IF($D112&lt;&gt;"Pending, Subsequently Closed",IF($A112&lt;&gt;"",IF(IFERROR('7. Position (current_at exit)'!G112,"")="", "Mandatory: Tab 7",IFERROR('7. Position (current_at exit)'!G112,"")),""), IF($A112&lt;&gt;"",IF(IFERROR('7. Position (current_at exit)'!G112,"")="", "",IFERROR('7. Position (current_at exit)'!G112,"")),""))</f>
        <v/>
      </c>
      <c r="CC112" s="17" t="str">
        <f>IF($D112&lt;&gt;"Pending, Subsequently Closed",IF($A112&lt;&gt;"",IF(IFERROR('7. Position (current_at exit)'!H112,"")="", "Mandatory: Tab 7",IFERROR('7. Position (current_at exit)'!H112,"")),""), IF($A112&lt;&gt;"",IF(IFERROR('7. Position (current_at exit)'!H112,"")="", "",IFERROR('7. Position (current_at exit)'!H112,"")),""))</f>
        <v/>
      </c>
      <c r="CD112" s="17" t="str">
        <f>IF($D112&lt;&gt;"Pending, Subsequently Closed",IF($A112&lt;&gt;"",IF(IFERROR('7. Position (current_at exit)'!I112,"")="", "Mandatory: Tab 7",IFERROR('7. Position (current_at exit)'!I112,"")),""), IF($A112&lt;&gt;"",IF(IFERROR('7. Position (current_at exit)'!I112,"")="", "",IFERROR('7. Position (current_at exit)'!I112,"")),""))</f>
        <v/>
      </c>
      <c r="CE112" s="17" t="str">
        <f>IF($D112&lt;&gt;"Pending, Subsequently Closed",IF($A112&lt;&gt;"",IF(IFERROR('7. Position (current_at exit)'!J112,"")="", "Mandatory: Tab 7",IFERROR('7. Position (current_at exit)'!J112,"")),""), IF($A112&lt;&gt;"",IF(IFERROR('7. Position (current_at exit)'!J112,"")="", "",IFERROR('7. Position (current_at exit)'!J112,"")),""))</f>
        <v/>
      </c>
      <c r="CF112" s="208" t="str">
        <f>IF($D112&lt;&gt;"Pending, Subsequently Closed",IF($A112&lt;&gt;"",IF(IFERROR('7. Position (current_at exit)'!K112,"")="", "Mandatory: Tab 7",IFERROR('7. Position (current_at exit)'!K112,"")),""), IF($A112&lt;&gt;"",IF(IFERROR('7. Position (current_at exit)'!K112,"")="", "",IFERROR('7. Position (current_at exit)'!K112,"")),""))</f>
        <v/>
      </c>
      <c r="CG112" s="186" t="str">
        <f>IF($D112&lt;&gt;"Pending, Subsequently Closed",IF($A112&lt;&gt;"",IF(IFERROR('7. Position (current_at exit)'!L112,"")="", "Mandatory: Tab 7",IFERROR('7. Position (current_at exit)'!L112,"")),""), IF($A112&lt;&gt;"",IF(IFERROR('7. Position (current_at exit)'!L112,"")="", "",IFERROR('7. Position (current_at exit)'!L112,"")),""))</f>
        <v/>
      </c>
      <c r="CH112" s="186" t="str">
        <f>IF($D112&lt;&gt;"Pending, Subsequently Closed",IF($A112&lt;&gt;"",IF(IFERROR('7. Position (current_at exit)'!M112,"")="", "Mandatory: Tab 7",IFERROR('7. Position (current_at exit)'!M112,"")),""), IF($A112&lt;&gt;"",IF(IFERROR('7. Position (current_at exit)'!M112,"")="", "",IFERROR('7. Position (current_at exit)'!M112,"")),""))</f>
        <v/>
      </c>
      <c r="CI112" s="186" t="str">
        <f>IF($D112&lt;&gt;"Pending, Subsequently Closed",IF($A112&lt;&gt;"",IF(IFERROR('7. Position (current_at exit)'!N112,"")="", "Mandatory: Tab 7",IFERROR('7. Position (current_at exit)'!N112,"")),""), IF($A112&lt;&gt;"",IF(IFERROR('7. Position (current_at exit)'!N112,"")="", "",IFERROR('7. Position (current_at exit)'!N112,"")),""))</f>
        <v/>
      </c>
      <c r="CJ112" s="408" t="str">
        <f>IF($D112&lt;&gt;"Pending, Subsequently Closed",IF($A112&lt;&gt;"",IF(IFERROR('7. Position (current_at exit)'!O112,"")="", "Mandatory: Tab 7",IFERROR('7. Position (current_at exit)'!O112,"")),""), IF($A112&lt;&gt;"",IF(IFERROR('7. Position (current_at exit)'!O112,"")="", "",IFERROR('7. Position (current_at exit)'!O112,"")),""))</f>
        <v/>
      </c>
      <c r="CK112" s="408" t="str">
        <f>IF($D112&lt;&gt;"Pending, Subsequently Closed",IF($A112&lt;&gt;"",IF(IFERROR('7. Position (current_at exit)'!P112,"")="", "Mandatory: Tab 7",IFERROR('7. Position (current_at exit)'!P112,"")),""), IF($A112&lt;&gt;"",IF(IFERROR('7. Position (current_at exit)'!P112,"")="", "",IFERROR('7. Position (current_at exit)'!P112,"")),""))</f>
        <v/>
      </c>
      <c r="CL112" s="360" t="str">
        <f>IF($A112&lt;&gt;"",IF(IFERROR('7. Position (current_at exit)'!Q112,"")="", "",IFERROR('7. Position (current_at exit)'!Q112,"")),"")</f>
        <v/>
      </c>
      <c r="CM112" s="18" t="str">
        <f>IF($F112&lt;&gt;"Debt",IF($A112&lt;&gt;"",IF(IFERROR('7. Position (current_at exit)'!R112,"")="", "Mandatory: Tab 7",IFERROR('7. Position (current_at exit)'!R112,"")),""), IF($A112&lt;&gt;"",IF(IFERROR('7. Position (current_at exit)'!R112,"")="", "",IFERROR('7. Position (current_at exit)'!R112,"")),""))</f>
        <v/>
      </c>
      <c r="CN112" s="18" t="str">
        <f>IF($F112&lt;&gt;"Debt",IF($A112&lt;&gt;"",IF(IFERROR('7. Position (current_at exit)'!S112,"")="", "Mandatory: Tab 7",IFERROR('7. Position (current_at exit)'!S112,"")),""), IF($A112&lt;&gt;"",IF(IFERROR('7. Position (current_at exit)'!S112,"")="", "",IFERROR('7. Position (current_at exit)'!S112,"")),""))</f>
        <v/>
      </c>
      <c r="CO112" s="17" t="str">
        <f>IF($F112&lt;&gt;"Debt",IF($A112&lt;&gt;"",IF(IFERROR('7. Position (current_at exit)'!T112,"")="", "Mandatory: Tab 7",IFERROR('7. Position (current_at exit)'!T112,"")),""), IF($A112&lt;&gt;"",IF(IFERROR('7. Position (current_at exit)'!T112,"")="", "",IFERROR('7. Position (current_at exit)'!T112,"")),""))</f>
        <v/>
      </c>
      <c r="CP112" s="17" t="str">
        <f>IF($A112&lt;&gt;"",IF(IFERROR('7. Position (current_at exit)'!U112,"")="", "Mandatory: Tab 7",IFERROR('7. Position (current_at exit)'!U112,"")),"")</f>
        <v/>
      </c>
      <c r="CQ112" s="17" t="str">
        <f>IF($F112&lt;&gt;"Debt",IF($A112&lt;&gt;"",IF(IFERROR('7. Position (current_at exit)'!V112,"")="", "Mandatory: Tab 7",IFERROR('7. Position (current_at exit)'!V112,"")),""), IF($A112&lt;&gt;"",IF(IFERROR('7. Position (current_at exit)'!V112,"")="", "",IFERROR('7. Position (current_at exit)'!V112,"")),""))</f>
        <v/>
      </c>
      <c r="CR112" s="16" t="str">
        <f>IF($F112&lt;&gt;"Debt",IF($A112&lt;&gt;"",IF(IFERROR('7. Position (current_at exit)'!W112,"")="", "",IFERROR('7. Position (current_at exit)'!W112,"")),""), IF($A112&lt;&gt;"",IF(IFERROR('7. Position (current_at exit)'!W112,"")="", "",IFERROR('7. Position (current_at exit)'!W112,"")),""))</f>
        <v/>
      </c>
      <c r="CS112" s="80" t="str">
        <f>IF($A112&lt;&gt;"",IF(IFERROR('7. Position (current_at exit)'!X112,"")="", "",IFERROR('7. Position (current_at exit)'!X112,"")),"")</f>
        <v/>
      </c>
      <c r="CT112" s="360" t="str">
        <f>IF($A112&lt;&gt;"",IF(IFERROR('7. Position (current_at exit)'!Y112,"")="", "",IFERROR('7. Position (current_at exit)'!Y112,"")),"")</f>
        <v/>
      </c>
      <c r="CU112" s="159" t="str">
        <f>IF(OR($D112="Fully Exited, No Escrow", $D112="Fully Exited, Escrow Pending", $D112="Fully Exited, Subsequently Closed"), IF($A112&lt;&gt;"",IF(IFERROR('7. Position (current_at exit)'!Z112,"")="", "Mandatory: Tab 7",IFERROR('7. Position (current_at exit)'!Z112,"")),""), IF($A112&lt;&gt;"",IF(IFERROR('7. Position (current_at exit)'!Z112,"")="", "",IFERROR('7. Position (current_at exit)'!Z112,"")),""))</f>
        <v/>
      </c>
      <c r="CV112" s="159" t="str">
        <f>IF(OR($D112="Fully Exited, No Escrow", $D112="Fully Exited, Escrow Pending", $D112="Fully Exited, Subsequently Closed"), IF($A112&lt;&gt;"",IF(IFERROR('7. Position (current_at exit)'!AA112,"")="", "Mandatory: Tab 7",IFERROR('7. Position (current_at exit)'!AA112,"")),""), IF($A112&lt;&gt;"",IF(IFERROR('7. Position (current_at exit)'!AA112,"")="", "",IFERROR('7. Position (current_at exit)'!AA112,"")),""))</f>
        <v/>
      </c>
      <c r="CW112" s="16" t="str">
        <f>IF($D112="Fully Exited",IF($A112&lt;&gt;"",IF(IFERROR('7. Position (current_at exit)'!AB112,"")="", "",IFERROR('7. Position (current_at exit)'!AB112,"")),""), IF($A112&lt;&gt;"",IF(IFERROR('7. Position (current_at exit)'!AB112,"")="", "",IFERROR('7. Position (current_at exit)'!AB112,"")),""))</f>
        <v/>
      </c>
      <c r="CX112" s="360" t="str">
        <f>IF($A112&lt;&gt;"",IF(IFERROR('7. Position (current_at exit)'!AC112,"")="", "",IFERROR('7. Position (current_at exit)'!AC112,"")),"")</f>
        <v/>
      </c>
      <c r="CY112" s="16" t="str">
        <f>IF($D112&lt;&gt;"Pending, Subsequently Closed",IF($A112&lt;&gt;"",IF(IFERROR('7. Position (current_at exit)'!AD112,"")="", "Mandatory: Tab 7",IFERROR('7. Position (current_at exit)'!AD112,"")),""), IF($A112&lt;&gt;"",IF(IFERROR('7. Position (current_at exit)'!AD112,"")="", "",IFERROR('7. Position (current_at exit)'!AD112,"")),""))</f>
        <v/>
      </c>
      <c r="CZ112" s="187" t="str">
        <f>IF($A112&lt;&gt;"",IF(IFERROR('7. Position (current_at exit)'!AE112,"")="", "",IFERROR('7. Position (current_at exit)'!AE112,"")),"")</f>
        <v/>
      </c>
      <c r="DA112" s="76" t="str">
        <f>IF($A112&lt;&gt;"",IF(IFERROR('7. Position (current_at exit)'!AF112,"")="", "",IFERROR('7. Position (current_at exit)'!AF112,"")),"")</f>
        <v/>
      </c>
      <c r="DB112" s="239" t="str">
        <f>IF($A112&lt;&gt;"",IF(IFERROR('7. Position (current_at exit)'!AG112,"")="", "",IFERROR('7. Position (current_at exit)'!AG112,"")),"")</f>
        <v/>
      </c>
      <c r="DC112" s="165" t="str">
        <f>IF($A112&lt;&gt;"",IF(IFERROR('7. Position (current_at exit)'!AH112,"")="", "",IFERROR('7. Position (current_at exit)'!AH112,"")),"")</f>
        <v/>
      </c>
      <c r="DD112" s="165" t="str">
        <f>IF($A112&lt;&gt;"",IF(IFERROR('7. Position (current_at exit)'!AI112,"")="", "",IFERROR('7. Position (current_at exit)'!AI112,"")),"")</f>
        <v/>
      </c>
      <c r="DE112" s="360" t="str">
        <f>IF($A112&lt;&gt;"",IF(IFERROR('7. Position (current_at exit)'!AJ112,"")="", "",IFERROR('7. Position (current_at exit)'!AJ112,"")),"")</f>
        <v/>
      </c>
      <c r="DF112" s="16" t="str">
        <f>IF($A112&lt;&gt;"",IF(IFERROR('7. Position (current_at exit)'!AK112,"")="", "",IFERROR('7. Position (current_at exit)'!AK112,"")),"")</f>
        <v/>
      </c>
      <c r="DG112" s="187" t="str">
        <f>IF($A112&lt;&gt;"",IF(IFERROR('7. Position (current_at exit)'!AL112,"")="", "",IFERROR('7. Position (current_at exit)'!AL112,"")),"")</f>
        <v/>
      </c>
      <c r="DH112" s="76" t="str">
        <f>IF($A112&lt;&gt;"",IF(IFERROR('7. Position (current_at exit)'!AM112,"")="", "",IFERROR('7. Position (current_at exit)'!AM112,"")),"")</f>
        <v/>
      </c>
      <c r="DI112" s="239" t="str">
        <f>IF($A112&lt;&gt;"",IF(IFERROR('7. Position (current_at exit)'!AN112,"")="", "",IFERROR('7. Position (current_at exit)'!AN112,"")),"")</f>
        <v/>
      </c>
      <c r="DJ112" s="165" t="str">
        <f>IF($A112&lt;&gt;"",IF(IFERROR('7. Position (current_at exit)'!AO112,"")="", "",IFERROR('7. Position (current_at exit)'!AO112,"")),"")</f>
        <v/>
      </c>
      <c r="DK112" s="165" t="str">
        <f>IF($A112&lt;&gt;"",IF(IFERROR('7. Position (current_at exit)'!AP112,"")="", "",IFERROR('7. Position (current_at exit)'!AP112,"")),"")</f>
        <v/>
      </c>
      <c r="DL112" s="360" t="str">
        <f>IF($A112&lt;&gt;"",IF(IFERROR('7. Position (current_at exit)'!AQ112,"")="", "",IFERROR('7. Position (current_at exit)'!AQ112,"")),"")</f>
        <v/>
      </c>
      <c r="DM112" s="17" t="str">
        <f>IF(OR($F112="Equity - Publicly Traded", $F112="Equity - Private"), IF($A112&lt;&gt;"",IF(IFERROR('6. Position (at entry)'!N112,"")="", "Mandatory: Tab 6",IFERROR('6. Position (at entry)'!N112,"")),""), IF($A112&lt;&gt;"",IF(IFERROR('6. Position (at entry)'!N112,"")="", "",IFERROR('6. Position (at entry)'!N112,"")),""))</f>
        <v/>
      </c>
      <c r="DN112" s="17" t="str">
        <f>IF(OR($F112="Equity - Publicly Traded", $F112="Equity - Private"), IF($A112&lt;&gt;"",IF(IFERROR('6. Position (at entry)'!O112,"")="", "Mandatory: Tab 6",IFERROR('6. Position (at entry)'!O112,"")),""), IF($A112&lt;&gt;"",IF(IFERROR('6. Position (at entry)'!O112,"")="", "",IFERROR('6. Position (at entry)'!O112,"")),""))</f>
        <v/>
      </c>
      <c r="DO112" s="17" t="str">
        <f>IF(OR($F112="Equity - Publicly Traded", $F112="Equity - Private"), IF($A112&lt;&gt;"",IF(IFERROR('6. Position (at entry)'!P112,"")="", "Mandatory: Tab 6",IFERROR('6. Position (at entry)'!P112,"")),""), IF($A112&lt;&gt;"",IF(IFERROR('6. Position (at entry)'!P112,"")="", "",IFERROR('6. Position (at entry)'!P112,"")),""))</f>
        <v/>
      </c>
      <c r="DP112" s="17" t="str">
        <f>IF(OR($F112="Equity - Publicly Traded", $F112="Equity - Private"), IF($A112&lt;&gt;"",IF(IFERROR('6. Position (at entry)'!Q112,"")="", "Mandatory: Tab 6",IFERROR('6. Position (at entry)'!Q112,"")),""), IF($A112&lt;&gt;"",IF(IFERROR('6. Position (at entry)'!Q112,"")="", "",IFERROR('6. Position (at entry)'!Q112,"")),""))</f>
        <v/>
      </c>
      <c r="DQ112" s="18" t="str">
        <f>IF(OR($F112="Equity - Publicly Traded", $F112="Equity - Private"), IF($A112&lt;&gt;"",IF(IFERROR('6. Position (at entry)'!R112,"")="", "Mandatory: Tab 6",IFERROR('6. Position (at entry)'!R112,"")),""), IF($A112&lt;&gt;"",IF(IFERROR('6. Position (at entry)'!R112,"")="", "",IFERROR('6. Position (at entry)'!R112,"")),""))</f>
        <v/>
      </c>
      <c r="DR112" s="18" t="str">
        <f>IF(OR($F112="Equity - Publicly Traded", $F112="Equity - Private"), IF($A112&lt;&gt;"",IF(IFERROR('6. Position (at entry)'!S112,"")="", "Mandatory: Tab 6",IFERROR('6. Position (at entry)'!S112,"")),""), IF($A112&lt;&gt;"",IF(IFERROR('6. Position (at entry)'!S112,"")="", "",IFERROR('6. Position (at entry)'!S112,"")),""))</f>
        <v/>
      </c>
      <c r="DS112" s="17" t="str">
        <f>IF(OR($F112="Equity - Publicly Traded", $F112="Equity - Private"), IF($A112&lt;&gt;"",IF(IFERROR('6. Position (at entry)'!T112,"")="", "Mandatory: Tab 6",IFERROR('6. Position (at entry)'!T112,"")),""), IF($A112&lt;&gt;"",IF(IFERROR('6. Position (at entry)'!T112,"")="", "",IFERROR('6. Position (at entry)'!T112,"")),""))</f>
        <v/>
      </c>
      <c r="DT112" s="16" t="str">
        <f>IF(OR($F112="Equity - Publicly Traded", $F112="Equity - Private"), IF($A112&lt;&gt;"",IF(IFERROR('6. Position (at entry)'!U112,"")="", "Mandatory: Tab 6",IFERROR('6. Position (at entry)'!U112,"")),""), IF($A112&lt;&gt;"",IF(IFERROR('6. Position (at entry)'!U112,"")="", "",IFERROR('6. Position (at entry)'!U112,"")),""))</f>
        <v/>
      </c>
      <c r="DU112" s="16" t="str">
        <f>IF(OR($F112="Equity - Publicly Traded", $F112="Equity - Private"), IF($A112&lt;&gt;"",IF(IFERROR('6. Position (at entry)'!V112,"")="", "",IFERROR('6. Position (at entry)'!V112,"")),""), IF($A112&lt;&gt;"",IF(IFERROR('6. Position (at entry)'!V112,"")="", "",IFERROR('6. Position (at entry)'!V112,"")),""))</f>
        <v/>
      </c>
      <c r="DV112" s="239" t="str">
        <f>IF(OR($F112="Equity - Publicly Traded", $F112="Equity - Private"), IF($A112&lt;&gt;"",IF(IFERROR('6. Position (at entry)'!W112,"")="", "",IFERROR('6. Position (at entry)'!W112,"")),""), IF($A112&lt;&gt;"",IF(IFERROR('6. Position (at entry)'!W112,"")="", "",IFERROR('6. Position (at entry)'!W112,"")),""))</f>
        <v/>
      </c>
      <c r="DW112" s="239" t="str">
        <f>IF(OR($F112="Equity - Publicly Traded", $F112="Equity - Private"), IF($A112&lt;&gt;"",IF(IFERROR('6. Position (at entry)'!X112,"")="", "",IFERROR('6. Position (at entry)'!X112,"")),""), IF($A112&lt;&gt;"",IF(IFERROR('6. Position (at entry)'!X112,"")="", "",IFERROR('6. Position (at entry)'!X112,"")),""))</f>
        <v/>
      </c>
      <c r="DX112" s="239" t="str">
        <f>IF(OR($F112="Equity - Publicly Traded", $F112="Equity - Private"), IF($A112&lt;&gt;"",IF(IFERROR('6. Position (at entry)'!Y112,"")="", "",IFERROR('6. Position (at entry)'!Y112,"")),""), IF($A112&lt;&gt;"",IF(IFERROR('6. Position (at entry)'!Y112,"")="", "",IFERROR('6. Position (at entry)'!Y112,"")),""))</f>
        <v/>
      </c>
      <c r="DY112" s="360" t="str">
        <f>IF($A112&lt;&gt;"",IF(IFERROR('6. Position (at entry)'!Z112,"")="", "",IFERROR('6. Position (at entry)'!Z112,"")),"")</f>
        <v/>
      </c>
      <c r="DZ112" s="76" t="str">
        <f>IF($A112&lt;&gt;"",IF(IFERROR('6. Position (at entry)'!AA112,"")="", "",IFERROR('6. Position (at entry)'!AA112,"")),"")</f>
        <v/>
      </c>
      <c r="EA112" s="76" t="str">
        <f>IF($A112&lt;&gt;"",IF(IFERROR('6. Position (at entry)'!AB112,"")="", "",IFERROR('6. Position (at entry)'!AB112,"")),"")</f>
        <v/>
      </c>
      <c r="EB112" s="78" t="str">
        <f>IF($A112&lt;&gt;"",IF(IFERROR('6. Position (at entry)'!AC112,"")="", "",IFERROR('6. Position (at entry)'!AC112,"")),"")</f>
        <v/>
      </c>
      <c r="EC112" s="78" t="str">
        <f>IF($A112&lt;&gt;"",IF(IFERROR('6. Position (at entry)'!AD112,"")="", "",IFERROR('6. Position (at entry)'!AD112,"")),"")</f>
        <v/>
      </c>
      <c r="ED112" s="226" t="str">
        <f>IF($A112&lt;&gt;"",IF(IFERROR('6. Position (at entry)'!AE112,"")="", "",IFERROR('6. Position (at entry)'!AE112,"")),"")</f>
        <v/>
      </c>
      <c r="EE112" s="80" t="str">
        <f>IF($A112&lt;&gt;"",IF(IFERROR('6. Position (at entry)'!AF112,"")="", "",IFERROR('6. Position (at entry)'!AF112,"")),"")</f>
        <v/>
      </c>
      <c r="EF112" s="80" t="str">
        <f>IF($A112&lt;&gt;"",IF(IFERROR('6. Position (at entry)'!AG112,"")="", "",IFERROR('6. Position (at entry)'!AG112,"")),"")</f>
        <v/>
      </c>
      <c r="EG112" s="80" t="str">
        <f>IF($A112&lt;&gt;"",IF(IFERROR('6. Position (at entry)'!AH112,"")="", "",IFERROR('6. Position (at entry)'!AH112,"")),"")</f>
        <v/>
      </c>
      <c r="EH112" s="360" t="str">
        <f>IF($A112&lt;&gt;"",IF(IFERROR('6. Position (at entry)'!AI112,"")="", "",IFERROR('6. Position (at entry)'!AI112,"")),"")</f>
        <v/>
      </c>
    </row>
    <row r="113" spans="1:138" ht="15" customHeight="1" x14ac:dyDescent="0.2">
      <c r="A113" s="16" t="str">
        <f>IF(ISBLANK('6. Position (at entry)'!A113), "", '6. Position (at entry)'!A113)</f>
        <v/>
      </c>
      <c r="B113" s="347" t="str">
        <f>IF($A113&lt;&gt;"",IF(IFERROR('6. Position (at entry)'!B113,"")="", "Mandatory: Tab 6",IFERROR('6. Position (at entry)'!B113,"")),"")</f>
        <v/>
      </c>
      <c r="C113" s="16" t="str">
        <f>IF($A113&lt;&gt;"",IF(IFERROR(VLOOKUP($A113, '4. Company (at entry)'!$1:$1048576,2,FALSE),"")="","Mandatory: Tab 4",IFERROR(VLOOKUP($A113, '4. Company (at entry)'!$1:$1048576,2,FALSE),"")), "")</f>
        <v/>
      </c>
      <c r="D113" s="16" t="str">
        <f>IF($A113&lt;&gt;"",IF(IFERROR('7. Position (current_at exit)'!D113,"")="", "Mandatory: Tab 7",IFERROR('7. Position (current_at exit)'!D113,"")),"")</f>
        <v/>
      </c>
      <c r="E113" s="16" t="str">
        <f>IF($A113&lt;&gt;"",IF(IFERROR('7. Position (current_at exit)'!E113,"")="", "Mandatory: Tab 7",IFERROR('7. Position (current_at exit)'!E113,"")),"")</f>
        <v/>
      </c>
      <c r="F113" s="16" t="str">
        <f>IF($A113&lt;&gt;"",IF(IFERROR('6. Position (at entry)'!D113,"")="", "Mandatory: Tab 6",IFERROR('6. Position (at entry)'!D113,"")),"")</f>
        <v/>
      </c>
      <c r="G113" s="16" t="str">
        <f>IF($A113&lt;&gt;"",IF(IFERROR('6. Position (at entry)'!E113,"")="", "Mandatory: Tab 6",IFERROR('6. Position (at entry)'!E113,"")),"")</f>
        <v/>
      </c>
      <c r="H113" s="16" t="str">
        <f>IF($A113&lt;&gt;"",IF(IFERROR('6. Position (at entry)'!F113,"")="", "Mandatory: Tab 6",IFERROR('6. Position (at entry)'!F113,"")),"")</f>
        <v/>
      </c>
      <c r="I113" s="16" t="str">
        <f>IF($A113&lt;&gt;"",IF(IFERROR('6. Position (at entry)'!G113,"")="", "Mandatory: Tab 6",IFERROR('6. Position (at entry)'!G113,"")),"")</f>
        <v/>
      </c>
      <c r="J113" s="16" t="str">
        <f>IF($A113&lt;&gt;"",IF(IFERROR('6. Position (at entry)'!H113,"")="", "Mandatory: Tab 6",IFERROR('6. Position (at entry)'!H113,"")),"")</f>
        <v/>
      </c>
      <c r="K113" s="159" t="str">
        <f>IF($A113&lt;&gt;"",IF(IFERROR('6. Position (at entry)'!I113,"")="", "Mandatory: Tab 6",IFERROR('6. Position (at entry)'!I113,"")),"")</f>
        <v/>
      </c>
      <c r="L113" s="16" t="str">
        <f>IF($A113&lt;&gt;"",IF(IFERROR('6. Position (at entry)'!J113,"")="", "Mandatory: Tab 6",IFERROR('6. Position (at entry)'!J113,"")),"")</f>
        <v/>
      </c>
      <c r="M113" s="16" t="str">
        <f>IF($A113&lt;&gt;"",IF(IFERROR('6. Position (at entry)'!K113,"")="", "Mandatory: Tab 6",IFERROR('6. Position (at entry)'!K113,"")),"")</f>
        <v/>
      </c>
      <c r="N113" s="16" t="str">
        <f>IF($A113&lt;&gt;"",IF(IFERROR('6. Position (at entry)'!L113,"")="", "",IFERROR('6. Position (at entry)'!L113,"")),"")</f>
        <v/>
      </c>
      <c r="O113" s="360" t="str">
        <f>IF($A113&lt;&gt;"",IF(IFERROR('6. Position (at entry)'!M113,"")="", "",IFERROR('6. Position (at entry)'!M113,"")),"")</f>
        <v/>
      </c>
      <c r="P113" s="16" t="str">
        <f>IF($A113&lt;&gt;"",IF(IFERROR(VLOOKUP($A113,'5. Company (current_at exit)'!$1:$1048576,3,FALSE),"")="","",IFERROR(VLOOKUP($A113,'5. Company (current_at exit)'!$1:$1048576,3,FALSE),"")), "")</f>
        <v/>
      </c>
      <c r="Q113" s="16" t="str">
        <f>IF($A113&lt;&gt;"",IF(IFERROR(VLOOKUP($A113,'5. Company (current_at exit)'!$1:$1048576,4,FALSE),"")="","",IFERROR(VLOOKUP($A113,'5. Company (current_at exit)'!$1:$1048576,4,FALSE),"")), "")</f>
        <v/>
      </c>
      <c r="R113" s="16" t="str">
        <f>IF($A113&lt;&gt;"",IF(IFERROR(VLOOKUP($A113,'5. Company (current_at exit)'!$1:$1048576,5,FALSE),"")="","",IFERROR(VLOOKUP($A113,'5. Company (current_at exit)'!$1:$1048576,5,FALSE),"")), "")</f>
        <v/>
      </c>
      <c r="S113" s="16" t="str">
        <f>IF($A113&lt;&gt;"",IF(IFERROR(VLOOKUP($A113,'5. Company (current_at exit)'!$1:$1048576,6,FALSE),"")="","",IFERROR(VLOOKUP($A113,'5. Company (current_at exit)'!$1:$1048576,6,FALSE),"")), "")</f>
        <v/>
      </c>
      <c r="T113" s="16" t="str">
        <f>IF($A113&lt;&gt;"",IF(IFERROR(VLOOKUP($A113,'5. Company (current_at exit)'!$1:$1048576,7,FALSE),"")="","Mandatory: Tab 5",IFERROR(VLOOKUP($A113,'5. Company (current_at exit)'!$1:$1048576,7,FALSE),"")), "")</f>
        <v/>
      </c>
      <c r="U113" s="72" t="str">
        <f>IF($A113&lt;&gt;"",IF(IFERROR(VLOOKUP($A113,'5. Company (current_at exit)'!$1:$1048576,8,FALSE),"")="","Mandatory: Tab 5",IFERROR(VLOOKUP($A113,'5. Company (current_at exit)'!$1:$1048576,8,FALSE),"")), "")</f>
        <v/>
      </c>
      <c r="V113" s="16" t="str">
        <f>IF($A113&lt;&gt;"",IF(IFERROR(VLOOKUP($A113,'5. Company (current_at exit)'!$1:$1048576,9,FALSE),"")="","",IFERROR(VLOOKUP($A113,'5. Company (current_at exit)'!$1:$1048576,9,FALSE),"")), "")</f>
        <v/>
      </c>
      <c r="W113" s="16" t="str">
        <f>IF($A113&lt;&gt;"",IF(IFERROR(VLOOKUP($A113,'5. Company (current_at exit)'!$1:$1048576,10,FALSE),"")="","Mandatory: Tab 5",IFERROR(VLOOKUP($A113,'5. Company (current_at exit)'!$1:$1048576,10,FALSE),"")), "")</f>
        <v/>
      </c>
      <c r="X113" s="73" t="str">
        <f>IF($A113&lt;&gt;"",IF(IFERROR(VLOOKUP($A113,'5. Company (current_at exit)'!$1:$1048576,11,FALSE),"")="","Mandatory: Tab 5",IFERROR(VLOOKUP($A113,'5. Company (current_at exit)'!$1:$1048576,11,FALSE),"")), "")</f>
        <v/>
      </c>
      <c r="Y113" s="73" t="str">
        <f>IF($A113&lt;&gt;"",IF(IFERROR(VLOOKUP($A113,'5. Company (current_at exit)'!$1:$1048576,12,FALSE),"")="","",IFERROR(VLOOKUP($A113,'5. Company (current_at exit)'!$1:$1048576,12,FALSE),"")), "")</f>
        <v/>
      </c>
      <c r="Z113" s="73" t="str">
        <f>IF($A113&lt;&gt;"",IF(IFERROR(VLOOKUP($A113,'5. Company (current_at exit)'!$1:$1048576,13,FALSE),"")="","",IFERROR(VLOOKUP($A113,'5. Company (current_at exit)'!$1:$1048576,13,FALSE),"")), "")</f>
        <v/>
      </c>
      <c r="AA113" s="16" t="str">
        <f>IF($A113&lt;&gt;"",IF(IFERROR(VLOOKUP($A113,'5. Company (current_at exit)'!$1:$1048576,14,FALSE),"")="","Mandatory: Tab 5",IFERROR(VLOOKUP($A113,'5. Company (current_at exit)'!$1:$1048576,14,FALSE),"")), "")</f>
        <v/>
      </c>
      <c r="AB113" s="16" t="str">
        <f>IF($A113&lt;&gt;"",IF(IFERROR(VLOOKUP($A113,'5. Company (current_at exit)'!$1:$1048576,15,FALSE),"")="","Mandatory: Tab 5",IFERROR(VLOOKUP($A113,'5. Company (current_at exit)'!$1:$1048576,15,FALSE),"")), "")</f>
        <v/>
      </c>
      <c r="AC113" s="76" t="str">
        <f>IF($A113&lt;&gt;"",IF(IFERROR(VLOOKUP($A113,'5. Company (current_at exit)'!$1:$1048576,16,FALSE),"")="","",IFERROR(VLOOKUP($A113,'5. Company (current_at exit)'!$1:$1048576,16,FALSE),"")), "")</f>
        <v/>
      </c>
      <c r="AD113" s="16" t="str">
        <f>IF($A113&lt;&gt;"",IF(IFERROR(VLOOKUP($A113,'5. Company (current_at exit)'!$1:$1048576,17,FALSE),"")="","",IFERROR(VLOOKUP($A113,'5. Company (current_at exit)'!$1:$1048576,17,FALSE),"")), "")</f>
        <v/>
      </c>
      <c r="AE113" s="401" t="str">
        <f>IF($A113&lt;&gt;"",IF(IFERROR(VLOOKUP($A113,'5. Company (current_at exit)'!$1:$1048576,18,FALSE),"")="","",IFERROR(VLOOKUP($A113,'5. Company (current_at exit)'!$1:$1048576,18,FALSE),"")), "")</f>
        <v/>
      </c>
      <c r="AF113" s="16" t="str">
        <f>IF($A113&lt;&gt;"",IF(IFERROR(VLOOKUP($A113,'5. Company (current_at exit)'!$1:$1048576,19,FALSE),"")="","Mandatory: Tab 5",IFERROR(VLOOKUP($A113,'5. Company (current_at exit)'!$1:$1048576,19,FALSE),"")), "")</f>
        <v/>
      </c>
      <c r="AG113" s="159" t="str">
        <f>IF($AF113="Yes",IF($A113&lt;&gt;"",IF(IFERROR(VLOOKUP($A113,'5. Company (current_at exit)'!$1:$1048576,20,FALSE),"")="","Mandatory: Tab 5",IFERROR(VLOOKUP($A113,'5. Company (current_at exit)'!$1:$1048576,20,FALSE),"")), ""),IF($A113&lt;&gt;"",IF(IFERROR(VLOOKUP($A113,'5. Company (current_at exit)'!$1:$1048576,20,FALSE),"")="","",IFERROR(VLOOKUP($A113,'5. Company (current_at exit)'!$1:$1048576,20,FALSE),"")), ""))</f>
        <v/>
      </c>
      <c r="AH113" s="159" t="str">
        <f>IF($AF113="Yes",IF($A113&lt;&gt;"",IF(IFERROR(VLOOKUP($A113,'5. Company (current_at exit)'!$1:$1048576,21,FALSE),"")="","Mandatory: Tab 5",IFERROR(VLOOKUP($A113,'5. Company (current_at exit)'!$1:$1048576,21,FALSE),"")), ""),IF($A113&lt;&gt;"",IF(IFERROR(VLOOKUP($A113,'5. Company (current_at exit)'!$1:$1048576,21,FALSE),"")="","",IFERROR(VLOOKUP($A113,'5. Company (current_at exit)'!$1:$1048576,21,FALSE),"")), ""))</f>
        <v/>
      </c>
      <c r="AI113" s="69" t="str">
        <f>IF($AF113="Yes",IF($A113&lt;&gt;"",IF(IFERROR(VLOOKUP($A113,'5. Company (current_at exit)'!$1:$1048576,22,FALSE),"")="","Mandatory: Tab 5",IFERROR(VLOOKUP($A113,'5. Company (current_at exit)'!$1:$1048576,22,FALSE),"")), ""),IF($A113&lt;&gt;"",IF(IFERROR(VLOOKUP($A113,'5. Company (current_at exit)'!$1:$1048576,22,FALSE),"")="","",IFERROR(VLOOKUP($A113,'5. Company (current_at exit)'!$1:$1048576,22,FALSE),"")), ""))</f>
        <v/>
      </c>
      <c r="AJ113" s="69" t="str">
        <f>IF($AF113="Yes",IF($A113&lt;&gt;"",IF(IFERROR(VLOOKUP($A113,'5. Company (current_at exit)'!$1:$1048576,23,FALSE),"")="","Mandatory: Tab 5",IFERROR(VLOOKUP($A113,'5. Company (current_at exit)'!$1:$1048576,23,FALSE),"")), ""),IF($A113&lt;&gt;"",IF(IFERROR(VLOOKUP($A113,'5. Company (current_at exit)'!$1:$1048576,23,FALSE),"")="","",IFERROR(VLOOKUP($A113,'5. Company (current_at exit)'!$1:$1048576,23,FALSE),"")), ""))</f>
        <v/>
      </c>
      <c r="AK113" s="159" t="str">
        <f>IF($AF113="Yes",IF($A113&lt;&gt;"",IF(IFERROR(VLOOKUP($A113,'5. Company (current_at exit)'!$1:$1048576,24,FALSE),"")="","",IFERROR(VLOOKUP($A113,'5. Company (current_at exit)'!$1:$1048576,24,FALSE),"")), ""),IF($A113&lt;&gt;"",IF(IFERROR(VLOOKUP($A113,'5. Company (current_at exit)'!$1:$1048576,24,FALSE),"")="","",IFERROR(VLOOKUP($A113,'5. Company (current_at exit)'!$1:$1048576,24,FALSE),"")), ""))</f>
        <v/>
      </c>
      <c r="AL113" s="403" t="str">
        <f>IF($A113&lt;&gt;"",IF(IFERROR(VLOOKUP($A113,'5. Company (current_at exit)'!$1:$1048576,25,FALSE),"")="","",IFERROR(VLOOKUP($A113,'5. Company (current_at exit)'!$1:$1048576,25,FALSE),"")), "")</f>
        <v/>
      </c>
      <c r="AM113" s="17" t="str">
        <f>IF($A113&lt;&gt;"",IF(IFERROR(VLOOKUP($A113,'5. Company (current_at exit)'!$1:$1048576,26,FALSE),"")="","Mandatory: Tab 5",IFERROR(VLOOKUP($A113,'5. Company (current_at exit)'!$1:$1048576,26,FALSE),"")), "")</f>
        <v/>
      </c>
      <c r="AN113" s="17" t="str">
        <f>IF($A113&lt;&gt;"",IF(IFERROR(VLOOKUP($A113,'5. Company (current_at exit)'!$1:$1048576,27,FALSE),"")="","Mandatory: Tab 5",IFERROR(VLOOKUP($A113,'5. Company (current_at exit)'!$1:$1048576,27,FALSE),"")), "")</f>
        <v/>
      </c>
      <c r="AO113" s="17" t="str">
        <f>IF($A113&lt;&gt;"",IF(IFERROR(VLOOKUP($A113,'5. Company (current_at exit)'!$1:$1048576,28,FALSE),"")="","Mandatory: Tab 5",IFERROR(VLOOKUP($A113,'5. Company (current_at exit)'!$1:$1048576,28,FALSE),"")), "")</f>
        <v/>
      </c>
      <c r="AP113" s="17" t="str">
        <f>IF($A113&lt;&gt;"",IF(IFERROR(VLOOKUP($A113,'5. Company (current_at exit)'!$1:$1048576,29,FALSE),"")="","Mandatory: Tab 5",IFERROR(VLOOKUP($A113,'5. Company (current_at exit)'!$1:$1048576,29,FALSE),"")), "")</f>
        <v/>
      </c>
      <c r="AQ113" s="17" t="str">
        <f>IF($A113&lt;&gt;"",IF(IFERROR(VLOOKUP($A113,'5. Company (current_at exit)'!$1:$1048576,30,FALSE),"")="","Mandatory: Tab 5",IFERROR(VLOOKUP($A113,'5. Company (current_at exit)'!$1:$1048576,30,FALSE),"")), "")</f>
        <v/>
      </c>
      <c r="AR113" s="17" t="str">
        <f>IF($A113&lt;&gt;"",IF(IFERROR(VLOOKUP($A113,'5. Company (current_at exit)'!$1:$1048576,31,FALSE),"")="","Mandatory: Tab 5",IFERROR(VLOOKUP($A113,'5. Company (current_at exit)'!$1:$1048576,31,FALSE),"")), "")</f>
        <v/>
      </c>
      <c r="AS113" s="17" t="str">
        <f>IF($A113&lt;&gt;"",IF(IFERROR(VLOOKUP($A113,'5. Company (current_at exit)'!$1:$1048576,32,FALSE),"")="","Mandatory: Tab 5",IFERROR(VLOOKUP($A113,'5. Company (current_at exit)'!$1:$1048576,32,FALSE),"")), "")</f>
        <v/>
      </c>
      <c r="AT113" s="17" t="str">
        <f>IF($A113&lt;&gt;"",IF(IFERROR(VLOOKUP($A113,'5. Company (current_at exit)'!$1:$1048576,33,FALSE),"")="","Mandatory: Tab 5",IFERROR(VLOOKUP($A113,'5. Company (current_at exit)'!$1:$1048576,33,FALSE),"")), "")</f>
        <v/>
      </c>
      <c r="AU113" s="17" t="str">
        <f>IF($A113&lt;&gt;"",IF(IFERROR(VLOOKUP($A113,'5. Company (current_at exit)'!$1:$1048576,34,FALSE),"")="","",IFERROR(VLOOKUP($A113,'5. Company (current_at exit)'!$1:$1048576,34,FALSE),"")), "")</f>
        <v/>
      </c>
      <c r="AV113" s="241" t="str">
        <f>IF($A113&lt;&gt;"",IF(IFERROR(VLOOKUP($A113,'5. Company (current_at exit)'!$1:$1048576,35,FALSE),"")="","",IFERROR(VLOOKUP($A113,'5. Company (current_at exit)'!$1:$1048576,35,FALSE),"")), "")</f>
        <v/>
      </c>
      <c r="AW113" s="17" t="str">
        <f>IF($D113="Fully Exited",IF($A113&lt;&gt;"",IF(IFERROR(VLOOKUP($A113,'5. Company (current_at exit)'!$1:$1048576,36,FALSE),"")="","",IFERROR(VLOOKUP($A113,'5. Company (current_at exit)'!$1:$1048576,36,FALSE),"")), ""),IF($A113&lt;&gt;"",IF(IFERROR(VLOOKUP($A113,'5. Company (current_at exit)'!$1:$1048576,36,FALSE),"")="","",IFERROR(VLOOKUP($A113,'5. Company (current_at exit)'!$1:$1048576,36,FALSE),"")), ""))</f>
        <v/>
      </c>
      <c r="AX113" s="239" t="str">
        <f>IF($A113&lt;&gt;"",IF(IFERROR(VLOOKUP($A113,'5. Company (current_at exit)'!$1:$1048576,37,FALSE),"")="","",IFERROR(VLOOKUP($A113,'5. Company (current_at exit)'!$1:$1048576,37,FALSE),"")), "")</f>
        <v/>
      </c>
      <c r="AY113" s="204" t="str">
        <f>IF($A113&lt;&gt;"",IF(IFERROR(VLOOKUP($A113,'5. Company (current_at exit)'!$1:$1048576,38,FALSE),"")="","",IFERROR(VLOOKUP($A113,'5. Company (current_at exit)'!$1:$1048576,38,FALSE),"")), "")</f>
        <v/>
      </c>
      <c r="AZ113" s="244" t="str">
        <f>IF($A113&lt;&gt;"",IF(IFERROR(VLOOKUP($A113,'5. Company (current_at exit)'!$1:$1048576,39,FALSE),"")="","",IFERROR(VLOOKUP($A113,'5. Company (current_at exit)'!$1:$1048576,39,FALSE),"")), "")</f>
        <v/>
      </c>
      <c r="BA113" s="244" t="str">
        <f>IF($A113&lt;&gt;"",IF(IFERROR(VLOOKUP($A113,'5. Company (current_at exit)'!$1:$1048576,40,FALSE),"")="","",IFERROR(VLOOKUP($A113,'5. Company (current_at exit)'!$1:$1048576,40,FALSE),"")), "")</f>
        <v/>
      </c>
      <c r="BB113" s="244" t="str">
        <f>IF($A113&lt;&gt;"",IF(IFERROR(VLOOKUP($A113,'5. Company (current_at exit)'!$1:$1048576,41,FALSE),"")="","",IFERROR(VLOOKUP($A113,'5. Company (current_at exit)'!$1:$1048576,41,FALSE),"")), "")</f>
        <v/>
      </c>
      <c r="BC113" s="76" t="str">
        <f>IF($A113&lt;&gt;"",IF(IFERROR(VLOOKUP($A113,'5. Company (current_at exit)'!$1:$1048576,42,FALSE),"")="","",IFERROR(VLOOKUP($A113,'5. Company (current_at exit)'!$1:$1048576,42,FALSE),"")), "")</f>
        <v/>
      </c>
      <c r="BD113" s="76" t="str">
        <f>IF($A113&lt;&gt;"",IF(IFERROR(VLOOKUP($A113,'5. Company (current_at exit)'!$1:$1048576,43,FALSE),"")="","",IFERROR(VLOOKUP($A113,'5. Company (current_at exit)'!$1:$1048576,43,FALSE),"")), "")</f>
        <v/>
      </c>
      <c r="BE113" s="239" t="str">
        <f>IF($A113&lt;&gt;"",IF(IFERROR(VLOOKUP($A113,'5. Company (current_at exit)'!$1:$1048576,44,FALSE),"")="","",IFERROR(VLOOKUP($A113,'5. Company (current_at exit)'!$1:$1048576,44,FALSE),"")), "")</f>
        <v/>
      </c>
      <c r="BF113" s="239" t="str">
        <f>IF($A113&lt;&gt;"",IF(IFERROR(VLOOKUP($A113,'5. Company (current_at exit)'!$1:$1048576,45,FALSE),"")="","",IFERROR(VLOOKUP($A113,'5. Company (current_at exit)'!$1:$1048576,45,FALSE),"")), "")</f>
        <v/>
      </c>
      <c r="BG113" s="239" t="str">
        <f>IF($A113&lt;&gt;"",IF(IFERROR(VLOOKUP($A113,'5. Company (current_at exit)'!$1:$1048576,46,FALSE),"")="","",IFERROR(VLOOKUP($A113,'5. Company (current_at exit)'!$1:$1048576,46,FALSE),"")), "")</f>
        <v/>
      </c>
      <c r="BH113" s="239" t="str">
        <f>IF($A113&lt;&gt;"",IF(IFERROR(VLOOKUP($A113,'5. Company (current_at exit)'!$1:$1048576,47,FALSE),"")="","",IFERROR(VLOOKUP($A113,'5. Company (current_at exit)'!$1:$1048576,47,FALSE),"")), "")</f>
        <v/>
      </c>
      <c r="BI113" s="239" t="str">
        <f>IF($A113&lt;&gt;"",IF(IFERROR(VLOOKUP($A113,'5. Company (current_at exit)'!$1:$1048576,48,FALSE),"")="","",IFERROR(VLOOKUP($A113,'5. Company (current_at exit)'!$1:$1048576,48,FALSE),"")), "")</f>
        <v/>
      </c>
      <c r="BJ113" s="360" t="str">
        <f>IF($A113&lt;&gt;"",IF(IFERROR(VLOOKUP($A113,'5. Company (current_at exit)'!$1:$1048576,49,FALSE),"")="","",IFERROR(VLOOKUP($A113,'5. Company (current_at exit)'!$1:$1048576,49,FALSE),"")), "")</f>
        <v/>
      </c>
      <c r="BK113" s="76" t="str">
        <f>IF($A113&lt;&gt;"",IF(IFERROR(VLOOKUP($A113,'5. Company (current_at exit)'!$1:$1048576,50,FALSE),"")="","Mandatory: Tab 5",IFERROR(VLOOKUP($A113,'5. Company (current_at exit)'!$1:$1048576,50,FALSE),"")), "")</f>
        <v/>
      </c>
      <c r="BL113" s="483" t="str">
        <f>IF($A113&lt;&gt;"",IF(IFERROR(VLOOKUP($A113,'5. Company (current_at exit)'!$1:$1048576,51,FALSE),"")="","Mandatory: Tab 5",IFERROR(VLOOKUP($A113,'5. Company (current_at exit)'!$1:$1048576,51,FALSE),"")), "")</f>
        <v/>
      </c>
      <c r="BM113" s="483" t="str">
        <f>IF($A113&lt;&gt;"",IF(IFERROR(VLOOKUP($A113,'5. Company (current_at exit)'!$1:$1048576,52,FALSE),"")="","Mandatory: Tab 5",IFERROR(VLOOKUP($A113,'5. Company (current_at exit)'!$1:$1048576,52,FALSE),"")), "")</f>
        <v/>
      </c>
      <c r="BN113" s="483" t="str">
        <f>IF($A113&lt;&gt;"",IF(IFERROR(VLOOKUP($A113,'5. Company (current_at exit)'!$1:$1048576,53,FALSE),"")="","Mandatory: Tab 5",IFERROR(VLOOKUP($A113,'5. Company (current_at exit)'!$1:$1048576,53,FALSE),"")), "")</f>
        <v/>
      </c>
      <c r="BO113" s="360" t="str">
        <f>IF($A113&lt;&gt;"",IF(IFERROR(VLOOKUP($A113,'5. Company (current_at exit)'!$1:$1048576,54,FALSE),"")="","",IFERROR(VLOOKUP($A113,'5. Company (current_at exit)'!$1:$1048576,54,FALSE),"")), "")</f>
        <v/>
      </c>
      <c r="BP113" s="17" t="str">
        <f>IF($A113&lt;&gt;"",IF(IFERROR(VLOOKUP($A113, '4. Company (at entry)'!$1:$1048576,3,FALSE),"")="","Mandatory: Tab 4",IFERROR(VLOOKUP($A113, '4. Company (at entry)'!$1:$1048576,3,FALSE),"")), "")</f>
        <v/>
      </c>
      <c r="BQ113" s="17" t="str">
        <f>IF($A113&lt;&gt;"",IF(IFERROR(VLOOKUP($A113, '4. Company (at entry)'!$1:$1048576,4,FALSE),"")="","Mandatory: Tab 4",IFERROR(VLOOKUP($A113, '4. Company (at entry)'!$1:$1048576,4,FALSE),"")), "")</f>
        <v/>
      </c>
      <c r="BR113" s="17" t="str">
        <f>IF($A113&lt;&gt;"",IF(IFERROR(VLOOKUP($A113, '4. Company (at entry)'!$1:$1048576,5,FALSE),"")="","Mandatory: Tab 4",IFERROR(VLOOKUP($A113, '4. Company (at entry)'!$1:$1048576,5,FALSE),"")), "")</f>
        <v/>
      </c>
      <c r="BS113" s="17" t="str">
        <f>IF($A113&lt;&gt;"",IF(IFERROR(VLOOKUP($A113, '4. Company (at entry)'!$1:$1048576,6,FALSE),"")="","Mandatory: Tab 4",IFERROR(VLOOKUP($A113, '4. Company (at entry)'!$1:$1048576,6,FALSE),"")), "")</f>
        <v/>
      </c>
      <c r="BT113" s="17" t="str">
        <f>IF($A113&lt;&gt;"",IF(IFERROR(VLOOKUP($A113, '4. Company (at entry)'!$1:$1048576,7,FALSE),"")="","Mandatory: Tab 4",IFERROR(VLOOKUP($A113, '4. Company (at entry)'!$1:$1048576,7,FALSE),"")), "")</f>
        <v/>
      </c>
      <c r="BU113" s="17" t="str">
        <f>IF($A113&lt;&gt;"",IF(IFERROR(VLOOKUP($A113, '4. Company (at entry)'!$1:$1048576,8,FALSE),"")="","Mandatory: Tab 4",IFERROR(VLOOKUP($A113, '4. Company (at entry)'!$1:$1048576,8,FALSE),"")), "")</f>
        <v/>
      </c>
      <c r="BV113" s="17" t="str">
        <f>IF($A113&lt;&gt;"",IF(IFERROR(VLOOKUP($A113, '4. Company (at entry)'!$1:$1048576,9,FALSE),"")="","Mandatory: Tab 4",IFERROR(VLOOKUP($A113, '4. Company (at entry)'!$1:$1048576,9,FALSE),"")), "")</f>
        <v/>
      </c>
      <c r="BW113" s="17" t="str">
        <f>IF($A113&lt;&gt;"",IF(IFERROR(VLOOKUP($A113, '4. Company (at entry)'!$1:$1048576,10,FALSE),"")="","",IFERROR(VLOOKUP($A113, '4. Company (at entry)'!$1:$1048576,10,FALSE),"")), "")</f>
        <v/>
      </c>
      <c r="BX113" s="208" t="str">
        <f>IF($A113&lt;&gt;"",IF(IFERROR(VLOOKUP($A113, '4. Company (at entry)'!$1:$1048576,11,FALSE),"")="","",IFERROR(VLOOKUP($A113, '4. Company (at entry)'!$1:$1048576,11,FALSE),"")), "")</f>
        <v/>
      </c>
      <c r="BY113" s="17" t="str">
        <f>IF($A113&lt;&gt;"",IF(IFERROR(VLOOKUP($A113, '4. Company (at entry)'!$1:$1048576,12,FALSE),"")="","",IFERROR(VLOOKUP($A113, '4. Company (at entry)'!$1:$1048576,12,FALSE),"")), "")</f>
        <v/>
      </c>
      <c r="BZ113" s="360" t="str">
        <f>IF($A113&lt;&gt;"",IF(IFERROR(VLOOKUP($A113, '4. Company (at entry)'!$1:$1048576,13,FALSE),"")="","",IFERROR(VLOOKUP($A113, '4. Company (at entry)'!$1:$1048576,13,FALSE),"")), "")</f>
        <v/>
      </c>
      <c r="CA113" s="17" t="str">
        <f>IF($A113&lt;&gt;"",IF(IFERROR('7. Position (current_at exit)'!F113,"")="", "Mandatory: Tab 7",IFERROR('7. Position (current_at exit)'!F113,"")),"")</f>
        <v/>
      </c>
      <c r="CB113" s="17" t="str">
        <f>IF($D113&lt;&gt;"Pending, Subsequently Closed",IF($A113&lt;&gt;"",IF(IFERROR('7. Position (current_at exit)'!G113,"")="", "Mandatory: Tab 7",IFERROR('7. Position (current_at exit)'!G113,"")),""), IF($A113&lt;&gt;"",IF(IFERROR('7. Position (current_at exit)'!G113,"")="", "",IFERROR('7. Position (current_at exit)'!G113,"")),""))</f>
        <v/>
      </c>
      <c r="CC113" s="17" t="str">
        <f>IF($D113&lt;&gt;"Pending, Subsequently Closed",IF($A113&lt;&gt;"",IF(IFERROR('7. Position (current_at exit)'!H113,"")="", "Mandatory: Tab 7",IFERROR('7. Position (current_at exit)'!H113,"")),""), IF($A113&lt;&gt;"",IF(IFERROR('7. Position (current_at exit)'!H113,"")="", "",IFERROR('7. Position (current_at exit)'!H113,"")),""))</f>
        <v/>
      </c>
      <c r="CD113" s="17" t="str">
        <f>IF($D113&lt;&gt;"Pending, Subsequently Closed",IF($A113&lt;&gt;"",IF(IFERROR('7. Position (current_at exit)'!I113,"")="", "Mandatory: Tab 7",IFERROR('7. Position (current_at exit)'!I113,"")),""), IF($A113&lt;&gt;"",IF(IFERROR('7. Position (current_at exit)'!I113,"")="", "",IFERROR('7. Position (current_at exit)'!I113,"")),""))</f>
        <v/>
      </c>
      <c r="CE113" s="17" t="str">
        <f>IF($D113&lt;&gt;"Pending, Subsequently Closed",IF($A113&lt;&gt;"",IF(IFERROR('7. Position (current_at exit)'!J113,"")="", "Mandatory: Tab 7",IFERROR('7. Position (current_at exit)'!J113,"")),""), IF($A113&lt;&gt;"",IF(IFERROR('7. Position (current_at exit)'!J113,"")="", "",IFERROR('7. Position (current_at exit)'!J113,"")),""))</f>
        <v/>
      </c>
      <c r="CF113" s="208" t="str">
        <f>IF($D113&lt;&gt;"Pending, Subsequently Closed",IF($A113&lt;&gt;"",IF(IFERROR('7. Position (current_at exit)'!K113,"")="", "Mandatory: Tab 7",IFERROR('7. Position (current_at exit)'!K113,"")),""), IF($A113&lt;&gt;"",IF(IFERROR('7. Position (current_at exit)'!K113,"")="", "",IFERROR('7. Position (current_at exit)'!K113,"")),""))</f>
        <v/>
      </c>
      <c r="CG113" s="186" t="str">
        <f>IF($D113&lt;&gt;"Pending, Subsequently Closed",IF($A113&lt;&gt;"",IF(IFERROR('7. Position (current_at exit)'!L113,"")="", "Mandatory: Tab 7",IFERROR('7. Position (current_at exit)'!L113,"")),""), IF($A113&lt;&gt;"",IF(IFERROR('7. Position (current_at exit)'!L113,"")="", "",IFERROR('7. Position (current_at exit)'!L113,"")),""))</f>
        <v/>
      </c>
      <c r="CH113" s="186" t="str">
        <f>IF($D113&lt;&gt;"Pending, Subsequently Closed",IF($A113&lt;&gt;"",IF(IFERROR('7. Position (current_at exit)'!M113,"")="", "Mandatory: Tab 7",IFERROR('7. Position (current_at exit)'!M113,"")),""), IF($A113&lt;&gt;"",IF(IFERROR('7. Position (current_at exit)'!M113,"")="", "",IFERROR('7. Position (current_at exit)'!M113,"")),""))</f>
        <v/>
      </c>
      <c r="CI113" s="186" t="str">
        <f>IF($D113&lt;&gt;"Pending, Subsequently Closed",IF($A113&lt;&gt;"",IF(IFERROR('7. Position (current_at exit)'!N113,"")="", "Mandatory: Tab 7",IFERROR('7. Position (current_at exit)'!N113,"")),""), IF($A113&lt;&gt;"",IF(IFERROR('7. Position (current_at exit)'!N113,"")="", "",IFERROR('7. Position (current_at exit)'!N113,"")),""))</f>
        <v/>
      </c>
      <c r="CJ113" s="408" t="str">
        <f>IF($D113&lt;&gt;"Pending, Subsequently Closed",IF($A113&lt;&gt;"",IF(IFERROR('7. Position (current_at exit)'!O113,"")="", "Mandatory: Tab 7",IFERROR('7. Position (current_at exit)'!O113,"")),""), IF($A113&lt;&gt;"",IF(IFERROR('7. Position (current_at exit)'!O113,"")="", "",IFERROR('7. Position (current_at exit)'!O113,"")),""))</f>
        <v/>
      </c>
      <c r="CK113" s="408" t="str">
        <f>IF($D113&lt;&gt;"Pending, Subsequently Closed",IF($A113&lt;&gt;"",IF(IFERROR('7. Position (current_at exit)'!P113,"")="", "Mandatory: Tab 7",IFERROR('7. Position (current_at exit)'!P113,"")),""), IF($A113&lt;&gt;"",IF(IFERROR('7. Position (current_at exit)'!P113,"")="", "",IFERROR('7. Position (current_at exit)'!P113,"")),""))</f>
        <v/>
      </c>
      <c r="CL113" s="360" t="str">
        <f>IF($A113&lt;&gt;"",IF(IFERROR('7. Position (current_at exit)'!Q113,"")="", "",IFERROR('7. Position (current_at exit)'!Q113,"")),"")</f>
        <v/>
      </c>
      <c r="CM113" s="18" t="str">
        <f>IF($F113&lt;&gt;"Debt",IF($A113&lt;&gt;"",IF(IFERROR('7. Position (current_at exit)'!R113,"")="", "Mandatory: Tab 7",IFERROR('7. Position (current_at exit)'!R113,"")),""), IF($A113&lt;&gt;"",IF(IFERROR('7. Position (current_at exit)'!R113,"")="", "",IFERROR('7. Position (current_at exit)'!R113,"")),""))</f>
        <v/>
      </c>
      <c r="CN113" s="18" t="str">
        <f>IF($F113&lt;&gt;"Debt",IF($A113&lt;&gt;"",IF(IFERROR('7. Position (current_at exit)'!S113,"")="", "Mandatory: Tab 7",IFERROR('7. Position (current_at exit)'!S113,"")),""), IF($A113&lt;&gt;"",IF(IFERROR('7. Position (current_at exit)'!S113,"")="", "",IFERROR('7. Position (current_at exit)'!S113,"")),""))</f>
        <v/>
      </c>
      <c r="CO113" s="17" t="str">
        <f>IF($F113&lt;&gt;"Debt",IF($A113&lt;&gt;"",IF(IFERROR('7. Position (current_at exit)'!T113,"")="", "Mandatory: Tab 7",IFERROR('7. Position (current_at exit)'!T113,"")),""), IF($A113&lt;&gt;"",IF(IFERROR('7. Position (current_at exit)'!T113,"")="", "",IFERROR('7. Position (current_at exit)'!T113,"")),""))</f>
        <v/>
      </c>
      <c r="CP113" s="17" t="str">
        <f>IF($A113&lt;&gt;"",IF(IFERROR('7. Position (current_at exit)'!U113,"")="", "Mandatory: Tab 7",IFERROR('7. Position (current_at exit)'!U113,"")),"")</f>
        <v/>
      </c>
      <c r="CQ113" s="17" t="str">
        <f>IF($F113&lt;&gt;"Debt",IF($A113&lt;&gt;"",IF(IFERROR('7. Position (current_at exit)'!V113,"")="", "Mandatory: Tab 7",IFERROR('7. Position (current_at exit)'!V113,"")),""), IF($A113&lt;&gt;"",IF(IFERROR('7. Position (current_at exit)'!V113,"")="", "",IFERROR('7. Position (current_at exit)'!V113,"")),""))</f>
        <v/>
      </c>
      <c r="CR113" s="16" t="str">
        <f>IF($F113&lt;&gt;"Debt",IF($A113&lt;&gt;"",IF(IFERROR('7. Position (current_at exit)'!W113,"")="", "",IFERROR('7. Position (current_at exit)'!W113,"")),""), IF($A113&lt;&gt;"",IF(IFERROR('7. Position (current_at exit)'!W113,"")="", "",IFERROR('7. Position (current_at exit)'!W113,"")),""))</f>
        <v/>
      </c>
      <c r="CS113" s="80" t="str">
        <f>IF($A113&lt;&gt;"",IF(IFERROR('7. Position (current_at exit)'!X113,"")="", "",IFERROR('7. Position (current_at exit)'!X113,"")),"")</f>
        <v/>
      </c>
      <c r="CT113" s="360" t="str">
        <f>IF($A113&lt;&gt;"",IF(IFERROR('7. Position (current_at exit)'!Y113,"")="", "",IFERROR('7. Position (current_at exit)'!Y113,"")),"")</f>
        <v/>
      </c>
      <c r="CU113" s="159" t="str">
        <f>IF(OR($D113="Fully Exited, No Escrow", $D113="Fully Exited, Escrow Pending", $D113="Fully Exited, Subsequently Closed"), IF($A113&lt;&gt;"",IF(IFERROR('7. Position (current_at exit)'!Z113,"")="", "Mandatory: Tab 7",IFERROR('7. Position (current_at exit)'!Z113,"")),""), IF($A113&lt;&gt;"",IF(IFERROR('7. Position (current_at exit)'!Z113,"")="", "",IFERROR('7. Position (current_at exit)'!Z113,"")),""))</f>
        <v/>
      </c>
      <c r="CV113" s="159" t="str">
        <f>IF(OR($D113="Fully Exited, No Escrow", $D113="Fully Exited, Escrow Pending", $D113="Fully Exited, Subsequently Closed"), IF($A113&lt;&gt;"",IF(IFERROR('7. Position (current_at exit)'!AA113,"")="", "Mandatory: Tab 7",IFERROR('7. Position (current_at exit)'!AA113,"")),""), IF($A113&lt;&gt;"",IF(IFERROR('7. Position (current_at exit)'!AA113,"")="", "",IFERROR('7. Position (current_at exit)'!AA113,"")),""))</f>
        <v/>
      </c>
      <c r="CW113" s="16" t="str">
        <f>IF($D113="Fully Exited",IF($A113&lt;&gt;"",IF(IFERROR('7. Position (current_at exit)'!AB113,"")="", "",IFERROR('7. Position (current_at exit)'!AB113,"")),""), IF($A113&lt;&gt;"",IF(IFERROR('7. Position (current_at exit)'!AB113,"")="", "",IFERROR('7. Position (current_at exit)'!AB113,"")),""))</f>
        <v/>
      </c>
      <c r="CX113" s="360" t="str">
        <f>IF($A113&lt;&gt;"",IF(IFERROR('7. Position (current_at exit)'!AC113,"")="", "",IFERROR('7. Position (current_at exit)'!AC113,"")),"")</f>
        <v/>
      </c>
      <c r="CY113" s="16" t="str">
        <f>IF($D113&lt;&gt;"Pending, Subsequently Closed",IF($A113&lt;&gt;"",IF(IFERROR('7. Position (current_at exit)'!AD113,"")="", "Mandatory: Tab 7",IFERROR('7. Position (current_at exit)'!AD113,"")),""), IF($A113&lt;&gt;"",IF(IFERROR('7. Position (current_at exit)'!AD113,"")="", "",IFERROR('7. Position (current_at exit)'!AD113,"")),""))</f>
        <v/>
      </c>
      <c r="CZ113" s="187" t="str">
        <f>IF($A113&lt;&gt;"",IF(IFERROR('7. Position (current_at exit)'!AE113,"")="", "",IFERROR('7. Position (current_at exit)'!AE113,"")),"")</f>
        <v/>
      </c>
      <c r="DA113" s="76" t="str">
        <f>IF($A113&lt;&gt;"",IF(IFERROR('7. Position (current_at exit)'!AF113,"")="", "",IFERROR('7. Position (current_at exit)'!AF113,"")),"")</f>
        <v/>
      </c>
      <c r="DB113" s="239" t="str">
        <f>IF($A113&lt;&gt;"",IF(IFERROR('7. Position (current_at exit)'!AG113,"")="", "",IFERROR('7. Position (current_at exit)'!AG113,"")),"")</f>
        <v/>
      </c>
      <c r="DC113" s="165" t="str">
        <f>IF($A113&lt;&gt;"",IF(IFERROR('7. Position (current_at exit)'!AH113,"")="", "",IFERROR('7. Position (current_at exit)'!AH113,"")),"")</f>
        <v/>
      </c>
      <c r="DD113" s="165" t="str">
        <f>IF($A113&lt;&gt;"",IF(IFERROR('7. Position (current_at exit)'!AI113,"")="", "",IFERROR('7. Position (current_at exit)'!AI113,"")),"")</f>
        <v/>
      </c>
      <c r="DE113" s="360" t="str">
        <f>IF($A113&lt;&gt;"",IF(IFERROR('7. Position (current_at exit)'!AJ113,"")="", "",IFERROR('7. Position (current_at exit)'!AJ113,"")),"")</f>
        <v/>
      </c>
      <c r="DF113" s="16" t="str">
        <f>IF($A113&lt;&gt;"",IF(IFERROR('7. Position (current_at exit)'!AK113,"")="", "",IFERROR('7. Position (current_at exit)'!AK113,"")),"")</f>
        <v/>
      </c>
      <c r="DG113" s="187" t="str">
        <f>IF($A113&lt;&gt;"",IF(IFERROR('7. Position (current_at exit)'!AL113,"")="", "",IFERROR('7. Position (current_at exit)'!AL113,"")),"")</f>
        <v/>
      </c>
      <c r="DH113" s="76" t="str">
        <f>IF($A113&lt;&gt;"",IF(IFERROR('7. Position (current_at exit)'!AM113,"")="", "",IFERROR('7. Position (current_at exit)'!AM113,"")),"")</f>
        <v/>
      </c>
      <c r="DI113" s="239" t="str">
        <f>IF($A113&lt;&gt;"",IF(IFERROR('7. Position (current_at exit)'!AN113,"")="", "",IFERROR('7. Position (current_at exit)'!AN113,"")),"")</f>
        <v/>
      </c>
      <c r="DJ113" s="165" t="str">
        <f>IF($A113&lt;&gt;"",IF(IFERROR('7. Position (current_at exit)'!AO113,"")="", "",IFERROR('7. Position (current_at exit)'!AO113,"")),"")</f>
        <v/>
      </c>
      <c r="DK113" s="165" t="str">
        <f>IF($A113&lt;&gt;"",IF(IFERROR('7. Position (current_at exit)'!AP113,"")="", "",IFERROR('7. Position (current_at exit)'!AP113,"")),"")</f>
        <v/>
      </c>
      <c r="DL113" s="360" t="str">
        <f>IF($A113&lt;&gt;"",IF(IFERROR('7. Position (current_at exit)'!AQ113,"")="", "",IFERROR('7. Position (current_at exit)'!AQ113,"")),"")</f>
        <v/>
      </c>
      <c r="DM113" s="17" t="str">
        <f>IF(OR($F113="Equity - Publicly Traded", $F113="Equity - Private"), IF($A113&lt;&gt;"",IF(IFERROR('6. Position (at entry)'!N113,"")="", "Mandatory: Tab 6",IFERROR('6. Position (at entry)'!N113,"")),""), IF($A113&lt;&gt;"",IF(IFERROR('6. Position (at entry)'!N113,"")="", "",IFERROR('6. Position (at entry)'!N113,"")),""))</f>
        <v/>
      </c>
      <c r="DN113" s="17" t="str">
        <f>IF(OR($F113="Equity - Publicly Traded", $F113="Equity - Private"), IF($A113&lt;&gt;"",IF(IFERROR('6. Position (at entry)'!O113,"")="", "Mandatory: Tab 6",IFERROR('6. Position (at entry)'!O113,"")),""), IF($A113&lt;&gt;"",IF(IFERROR('6. Position (at entry)'!O113,"")="", "",IFERROR('6. Position (at entry)'!O113,"")),""))</f>
        <v/>
      </c>
      <c r="DO113" s="17" t="str">
        <f>IF(OR($F113="Equity - Publicly Traded", $F113="Equity - Private"), IF($A113&lt;&gt;"",IF(IFERROR('6. Position (at entry)'!P113,"")="", "Mandatory: Tab 6",IFERROR('6. Position (at entry)'!P113,"")),""), IF($A113&lt;&gt;"",IF(IFERROR('6. Position (at entry)'!P113,"")="", "",IFERROR('6. Position (at entry)'!P113,"")),""))</f>
        <v/>
      </c>
      <c r="DP113" s="17" t="str">
        <f>IF(OR($F113="Equity - Publicly Traded", $F113="Equity - Private"), IF($A113&lt;&gt;"",IF(IFERROR('6. Position (at entry)'!Q113,"")="", "Mandatory: Tab 6",IFERROR('6. Position (at entry)'!Q113,"")),""), IF($A113&lt;&gt;"",IF(IFERROR('6. Position (at entry)'!Q113,"")="", "",IFERROR('6. Position (at entry)'!Q113,"")),""))</f>
        <v/>
      </c>
      <c r="DQ113" s="18" t="str">
        <f>IF(OR($F113="Equity - Publicly Traded", $F113="Equity - Private"), IF($A113&lt;&gt;"",IF(IFERROR('6. Position (at entry)'!R113,"")="", "Mandatory: Tab 6",IFERROR('6. Position (at entry)'!R113,"")),""), IF($A113&lt;&gt;"",IF(IFERROR('6. Position (at entry)'!R113,"")="", "",IFERROR('6. Position (at entry)'!R113,"")),""))</f>
        <v/>
      </c>
      <c r="DR113" s="18" t="str">
        <f>IF(OR($F113="Equity - Publicly Traded", $F113="Equity - Private"), IF($A113&lt;&gt;"",IF(IFERROR('6. Position (at entry)'!S113,"")="", "Mandatory: Tab 6",IFERROR('6. Position (at entry)'!S113,"")),""), IF($A113&lt;&gt;"",IF(IFERROR('6. Position (at entry)'!S113,"")="", "",IFERROR('6. Position (at entry)'!S113,"")),""))</f>
        <v/>
      </c>
      <c r="DS113" s="17" t="str">
        <f>IF(OR($F113="Equity - Publicly Traded", $F113="Equity - Private"), IF($A113&lt;&gt;"",IF(IFERROR('6. Position (at entry)'!T113,"")="", "Mandatory: Tab 6",IFERROR('6. Position (at entry)'!T113,"")),""), IF($A113&lt;&gt;"",IF(IFERROR('6. Position (at entry)'!T113,"")="", "",IFERROR('6. Position (at entry)'!T113,"")),""))</f>
        <v/>
      </c>
      <c r="DT113" s="16" t="str">
        <f>IF(OR($F113="Equity - Publicly Traded", $F113="Equity - Private"), IF($A113&lt;&gt;"",IF(IFERROR('6. Position (at entry)'!U113,"")="", "Mandatory: Tab 6",IFERROR('6. Position (at entry)'!U113,"")),""), IF($A113&lt;&gt;"",IF(IFERROR('6. Position (at entry)'!U113,"")="", "",IFERROR('6. Position (at entry)'!U113,"")),""))</f>
        <v/>
      </c>
      <c r="DU113" s="16" t="str">
        <f>IF(OR($F113="Equity - Publicly Traded", $F113="Equity - Private"), IF($A113&lt;&gt;"",IF(IFERROR('6. Position (at entry)'!V113,"")="", "",IFERROR('6. Position (at entry)'!V113,"")),""), IF($A113&lt;&gt;"",IF(IFERROR('6. Position (at entry)'!V113,"")="", "",IFERROR('6. Position (at entry)'!V113,"")),""))</f>
        <v/>
      </c>
      <c r="DV113" s="239" t="str">
        <f>IF(OR($F113="Equity - Publicly Traded", $F113="Equity - Private"), IF($A113&lt;&gt;"",IF(IFERROR('6. Position (at entry)'!W113,"")="", "",IFERROR('6. Position (at entry)'!W113,"")),""), IF($A113&lt;&gt;"",IF(IFERROR('6. Position (at entry)'!W113,"")="", "",IFERROR('6. Position (at entry)'!W113,"")),""))</f>
        <v/>
      </c>
      <c r="DW113" s="239" t="str">
        <f>IF(OR($F113="Equity - Publicly Traded", $F113="Equity - Private"), IF($A113&lt;&gt;"",IF(IFERROR('6. Position (at entry)'!X113,"")="", "",IFERROR('6. Position (at entry)'!X113,"")),""), IF($A113&lt;&gt;"",IF(IFERROR('6. Position (at entry)'!X113,"")="", "",IFERROR('6. Position (at entry)'!X113,"")),""))</f>
        <v/>
      </c>
      <c r="DX113" s="239" t="str">
        <f>IF(OR($F113="Equity - Publicly Traded", $F113="Equity - Private"), IF($A113&lt;&gt;"",IF(IFERROR('6. Position (at entry)'!Y113,"")="", "",IFERROR('6. Position (at entry)'!Y113,"")),""), IF($A113&lt;&gt;"",IF(IFERROR('6. Position (at entry)'!Y113,"")="", "",IFERROR('6. Position (at entry)'!Y113,"")),""))</f>
        <v/>
      </c>
      <c r="DY113" s="360" t="str">
        <f>IF($A113&lt;&gt;"",IF(IFERROR('6. Position (at entry)'!Z113,"")="", "",IFERROR('6. Position (at entry)'!Z113,"")),"")</f>
        <v/>
      </c>
      <c r="DZ113" s="76" t="str">
        <f>IF($A113&lt;&gt;"",IF(IFERROR('6. Position (at entry)'!AA113,"")="", "",IFERROR('6. Position (at entry)'!AA113,"")),"")</f>
        <v/>
      </c>
      <c r="EA113" s="76" t="str">
        <f>IF($A113&lt;&gt;"",IF(IFERROR('6. Position (at entry)'!AB113,"")="", "",IFERROR('6. Position (at entry)'!AB113,"")),"")</f>
        <v/>
      </c>
      <c r="EB113" s="78" t="str">
        <f>IF($A113&lt;&gt;"",IF(IFERROR('6. Position (at entry)'!AC113,"")="", "",IFERROR('6. Position (at entry)'!AC113,"")),"")</f>
        <v/>
      </c>
      <c r="EC113" s="78" t="str">
        <f>IF($A113&lt;&gt;"",IF(IFERROR('6. Position (at entry)'!AD113,"")="", "",IFERROR('6. Position (at entry)'!AD113,"")),"")</f>
        <v/>
      </c>
      <c r="ED113" s="226" t="str">
        <f>IF($A113&lt;&gt;"",IF(IFERROR('6. Position (at entry)'!AE113,"")="", "",IFERROR('6. Position (at entry)'!AE113,"")),"")</f>
        <v/>
      </c>
      <c r="EE113" s="80" t="str">
        <f>IF($A113&lt;&gt;"",IF(IFERROR('6. Position (at entry)'!AF113,"")="", "",IFERROR('6. Position (at entry)'!AF113,"")),"")</f>
        <v/>
      </c>
      <c r="EF113" s="80" t="str">
        <f>IF($A113&lt;&gt;"",IF(IFERROR('6. Position (at entry)'!AG113,"")="", "",IFERROR('6. Position (at entry)'!AG113,"")),"")</f>
        <v/>
      </c>
      <c r="EG113" s="80" t="str">
        <f>IF($A113&lt;&gt;"",IF(IFERROR('6. Position (at entry)'!AH113,"")="", "",IFERROR('6. Position (at entry)'!AH113,"")),"")</f>
        <v/>
      </c>
      <c r="EH113" s="360" t="str">
        <f>IF($A113&lt;&gt;"",IF(IFERROR('6. Position (at entry)'!AI113,"")="", "",IFERROR('6. Position (at entry)'!AI113,"")),"")</f>
        <v/>
      </c>
    </row>
    <row r="114" spans="1:138" ht="15" customHeight="1" x14ac:dyDescent="0.2">
      <c r="A114" s="16" t="str">
        <f>IF(ISBLANK('6. Position (at entry)'!A114), "", '6. Position (at entry)'!A114)</f>
        <v/>
      </c>
      <c r="B114" s="347" t="str">
        <f>IF($A114&lt;&gt;"",IF(IFERROR('6. Position (at entry)'!B114,"")="", "Mandatory: Tab 6",IFERROR('6. Position (at entry)'!B114,"")),"")</f>
        <v/>
      </c>
      <c r="C114" s="16" t="str">
        <f>IF($A114&lt;&gt;"",IF(IFERROR(VLOOKUP($A114, '4. Company (at entry)'!$1:$1048576,2,FALSE),"")="","Mandatory: Tab 4",IFERROR(VLOOKUP($A114, '4. Company (at entry)'!$1:$1048576,2,FALSE),"")), "")</f>
        <v/>
      </c>
      <c r="D114" s="16" t="str">
        <f>IF($A114&lt;&gt;"",IF(IFERROR('7. Position (current_at exit)'!D114,"")="", "Mandatory: Tab 7",IFERROR('7. Position (current_at exit)'!D114,"")),"")</f>
        <v/>
      </c>
      <c r="E114" s="16" t="str">
        <f>IF($A114&lt;&gt;"",IF(IFERROR('7. Position (current_at exit)'!E114,"")="", "Mandatory: Tab 7",IFERROR('7. Position (current_at exit)'!E114,"")),"")</f>
        <v/>
      </c>
      <c r="F114" s="16" t="str">
        <f>IF($A114&lt;&gt;"",IF(IFERROR('6. Position (at entry)'!D114,"")="", "Mandatory: Tab 6",IFERROR('6. Position (at entry)'!D114,"")),"")</f>
        <v/>
      </c>
      <c r="G114" s="16" t="str">
        <f>IF($A114&lt;&gt;"",IF(IFERROR('6. Position (at entry)'!E114,"")="", "Mandatory: Tab 6",IFERROR('6. Position (at entry)'!E114,"")),"")</f>
        <v/>
      </c>
      <c r="H114" s="16" t="str">
        <f>IF($A114&lt;&gt;"",IF(IFERROR('6. Position (at entry)'!F114,"")="", "Mandatory: Tab 6",IFERROR('6. Position (at entry)'!F114,"")),"")</f>
        <v/>
      </c>
      <c r="I114" s="16" t="str">
        <f>IF($A114&lt;&gt;"",IF(IFERROR('6. Position (at entry)'!G114,"")="", "Mandatory: Tab 6",IFERROR('6. Position (at entry)'!G114,"")),"")</f>
        <v/>
      </c>
      <c r="J114" s="16" t="str">
        <f>IF($A114&lt;&gt;"",IF(IFERROR('6. Position (at entry)'!H114,"")="", "Mandatory: Tab 6",IFERROR('6. Position (at entry)'!H114,"")),"")</f>
        <v/>
      </c>
      <c r="K114" s="159" t="str">
        <f>IF($A114&lt;&gt;"",IF(IFERROR('6. Position (at entry)'!I114,"")="", "Mandatory: Tab 6",IFERROR('6. Position (at entry)'!I114,"")),"")</f>
        <v/>
      </c>
      <c r="L114" s="16" t="str">
        <f>IF($A114&lt;&gt;"",IF(IFERROR('6. Position (at entry)'!J114,"")="", "Mandatory: Tab 6",IFERROR('6. Position (at entry)'!J114,"")),"")</f>
        <v/>
      </c>
      <c r="M114" s="16" t="str">
        <f>IF($A114&lt;&gt;"",IF(IFERROR('6. Position (at entry)'!K114,"")="", "Mandatory: Tab 6",IFERROR('6. Position (at entry)'!K114,"")),"")</f>
        <v/>
      </c>
      <c r="N114" s="16" t="str">
        <f>IF($A114&lt;&gt;"",IF(IFERROR('6. Position (at entry)'!L114,"")="", "",IFERROR('6. Position (at entry)'!L114,"")),"")</f>
        <v/>
      </c>
      <c r="O114" s="360" t="str">
        <f>IF($A114&lt;&gt;"",IF(IFERROR('6. Position (at entry)'!M114,"")="", "",IFERROR('6. Position (at entry)'!M114,"")),"")</f>
        <v/>
      </c>
      <c r="P114" s="16" t="str">
        <f>IF($A114&lt;&gt;"",IF(IFERROR(VLOOKUP($A114,'5. Company (current_at exit)'!$1:$1048576,3,FALSE),"")="","",IFERROR(VLOOKUP($A114,'5. Company (current_at exit)'!$1:$1048576,3,FALSE),"")), "")</f>
        <v/>
      </c>
      <c r="Q114" s="16" t="str">
        <f>IF($A114&lt;&gt;"",IF(IFERROR(VLOOKUP($A114,'5. Company (current_at exit)'!$1:$1048576,4,FALSE),"")="","",IFERROR(VLOOKUP($A114,'5. Company (current_at exit)'!$1:$1048576,4,FALSE),"")), "")</f>
        <v/>
      </c>
      <c r="R114" s="16" t="str">
        <f>IF($A114&lt;&gt;"",IF(IFERROR(VLOOKUP($A114,'5. Company (current_at exit)'!$1:$1048576,5,FALSE),"")="","",IFERROR(VLOOKUP($A114,'5. Company (current_at exit)'!$1:$1048576,5,FALSE),"")), "")</f>
        <v/>
      </c>
      <c r="S114" s="16" t="str">
        <f>IF($A114&lt;&gt;"",IF(IFERROR(VLOOKUP($A114,'5. Company (current_at exit)'!$1:$1048576,6,FALSE),"")="","",IFERROR(VLOOKUP($A114,'5. Company (current_at exit)'!$1:$1048576,6,FALSE),"")), "")</f>
        <v/>
      </c>
      <c r="T114" s="16" t="str">
        <f>IF($A114&lt;&gt;"",IF(IFERROR(VLOOKUP($A114,'5. Company (current_at exit)'!$1:$1048576,7,FALSE),"")="","Mandatory: Tab 5",IFERROR(VLOOKUP($A114,'5. Company (current_at exit)'!$1:$1048576,7,FALSE),"")), "")</f>
        <v/>
      </c>
      <c r="U114" s="72" t="str">
        <f>IF($A114&lt;&gt;"",IF(IFERROR(VLOOKUP($A114,'5. Company (current_at exit)'!$1:$1048576,8,FALSE),"")="","Mandatory: Tab 5",IFERROR(VLOOKUP($A114,'5. Company (current_at exit)'!$1:$1048576,8,FALSE),"")), "")</f>
        <v/>
      </c>
      <c r="V114" s="16" t="str">
        <f>IF($A114&lt;&gt;"",IF(IFERROR(VLOOKUP($A114,'5. Company (current_at exit)'!$1:$1048576,9,FALSE),"")="","",IFERROR(VLOOKUP($A114,'5. Company (current_at exit)'!$1:$1048576,9,FALSE),"")), "")</f>
        <v/>
      </c>
      <c r="W114" s="16" t="str">
        <f>IF($A114&lt;&gt;"",IF(IFERROR(VLOOKUP($A114,'5. Company (current_at exit)'!$1:$1048576,10,FALSE),"")="","Mandatory: Tab 5",IFERROR(VLOOKUP($A114,'5. Company (current_at exit)'!$1:$1048576,10,FALSE),"")), "")</f>
        <v/>
      </c>
      <c r="X114" s="73" t="str">
        <f>IF($A114&lt;&gt;"",IF(IFERROR(VLOOKUP($A114,'5. Company (current_at exit)'!$1:$1048576,11,FALSE),"")="","Mandatory: Tab 5",IFERROR(VLOOKUP($A114,'5. Company (current_at exit)'!$1:$1048576,11,FALSE),"")), "")</f>
        <v/>
      </c>
      <c r="Y114" s="73" t="str">
        <f>IF($A114&lt;&gt;"",IF(IFERROR(VLOOKUP($A114,'5. Company (current_at exit)'!$1:$1048576,12,FALSE),"")="","",IFERROR(VLOOKUP($A114,'5. Company (current_at exit)'!$1:$1048576,12,FALSE),"")), "")</f>
        <v/>
      </c>
      <c r="Z114" s="73" t="str">
        <f>IF($A114&lt;&gt;"",IF(IFERROR(VLOOKUP($A114,'5. Company (current_at exit)'!$1:$1048576,13,FALSE),"")="","",IFERROR(VLOOKUP($A114,'5. Company (current_at exit)'!$1:$1048576,13,FALSE),"")), "")</f>
        <v/>
      </c>
      <c r="AA114" s="16" t="str">
        <f>IF($A114&lt;&gt;"",IF(IFERROR(VLOOKUP($A114,'5. Company (current_at exit)'!$1:$1048576,14,FALSE),"")="","Mandatory: Tab 5",IFERROR(VLOOKUP($A114,'5. Company (current_at exit)'!$1:$1048576,14,FALSE),"")), "")</f>
        <v/>
      </c>
      <c r="AB114" s="16" t="str">
        <f>IF($A114&lt;&gt;"",IF(IFERROR(VLOOKUP($A114,'5. Company (current_at exit)'!$1:$1048576,15,FALSE),"")="","Mandatory: Tab 5",IFERROR(VLOOKUP($A114,'5. Company (current_at exit)'!$1:$1048576,15,FALSE),"")), "")</f>
        <v/>
      </c>
      <c r="AC114" s="76" t="str">
        <f>IF($A114&lt;&gt;"",IF(IFERROR(VLOOKUP($A114,'5. Company (current_at exit)'!$1:$1048576,16,FALSE),"")="","",IFERROR(VLOOKUP($A114,'5. Company (current_at exit)'!$1:$1048576,16,FALSE),"")), "")</f>
        <v/>
      </c>
      <c r="AD114" s="16" t="str">
        <f>IF($A114&lt;&gt;"",IF(IFERROR(VLOOKUP($A114,'5. Company (current_at exit)'!$1:$1048576,17,FALSE),"")="","",IFERROR(VLOOKUP($A114,'5. Company (current_at exit)'!$1:$1048576,17,FALSE),"")), "")</f>
        <v/>
      </c>
      <c r="AE114" s="401" t="str">
        <f>IF($A114&lt;&gt;"",IF(IFERROR(VLOOKUP($A114,'5. Company (current_at exit)'!$1:$1048576,18,FALSE),"")="","",IFERROR(VLOOKUP($A114,'5. Company (current_at exit)'!$1:$1048576,18,FALSE),"")), "")</f>
        <v/>
      </c>
      <c r="AF114" s="16" t="str">
        <f>IF($A114&lt;&gt;"",IF(IFERROR(VLOOKUP($A114,'5. Company (current_at exit)'!$1:$1048576,19,FALSE),"")="","Mandatory: Tab 5",IFERROR(VLOOKUP($A114,'5. Company (current_at exit)'!$1:$1048576,19,FALSE),"")), "")</f>
        <v/>
      </c>
      <c r="AG114" s="159" t="str">
        <f>IF($AF114="Yes",IF($A114&lt;&gt;"",IF(IFERROR(VLOOKUP($A114,'5. Company (current_at exit)'!$1:$1048576,20,FALSE),"")="","Mandatory: Tab 5",IFERROR(VLOOKUP($A114,'5. Company (current_at exit)'!$1:$1048576,20,FALSE),"")), ""),IF($A114&lt;&gt;"",IF(IFERROR(VLOOKUP($A114,'5. Company (current_at exit)'!$1:$1048576,20,FALSE),"")="","",IFERROR(VLOOKUP($A114,'5. Company (current_at exit)'!$1:$1048576,20,FALSE),"")), ""))</f>
        <v/>
      </c>
      <c r="AH114" s="159" t="str">
        <f>IF($AF114="Yes",IF($A114&lt;&gt;"",IF(IFERROR(VLOOKUP($A114,'5. Company (current_at exit)'!$1:$1048576,21,FALSE),"")="","Mandatory: Tab 5",IFERROR(VLOOKUP($A114,'5. Company (current_at exit)'!$1:$1048576,21,FALSE),"")), ""),IF($A114&lt;&gt;"",IF(IFERROR(VLOOKUP($A114,'5. Company (current_at exit)'!$1:$1048576,21,FALSE),"")="","",IFERROR(VLOOKUP($A114,'5. Company (current_at exit)'!$1:$1048576,21,FALSE),"")), ""))</f>
        <v/>
      </c>
      <c r="AI114" s="69" t="str">
        <f>IF($AF114="Yes",IF($A114&lt;&gt;"",IF(IFERROR(VLOOKUP($A114,'5. Company (current_at exit)'!$1:$1048576,22,FALSE),"")="","Mandatory: Tab 5",IFERROR(VLOOKUP($A114,'5. Company (current_at exit)'!$1:$1048576,22,FALSE),"")), ""),IF($A114&lt;&gt;"",IF(IFERROR(VLOOKUP($A114,'5. Company (current_at exit)'!$1:$1048576,22,FALSE),"")="","",IFERROR(VLOOKUP($A114,'5. Company (current_at exit)'!$1:$1048576,22,FALSE),"")), ""))</f>
        <v/>
      </c>
      <c r="AJ114" s="69" t="str">
        <f>IF($AF114="Yes",IF($A114&lt;&gt;"",IF(IFERROR(VLOOKUP($A114,'5. Company (current_at exit)'!$1:$1048576,23,FALSE),"")="","Mandatory: Tab 5",IFERROR(VLOOKUP($A114,'5. Company (current_at exit)'!$1:$1048576,23,FALSE),"")), ""),IF($A114&lt;&gt;"",IF(IFERROR(VLOOKUP($A114,'5. Company (current_at exit)'!$1:$1048576,23,FALSE),"")="","",IFERROR(VLOOKUP($A114,'5. Company (current_at exit)'!$1:$1048576,23,FALSE),"")), ""))</f>
        <v/>
      </c>
      <c r="AK114" s="159" t="str">
        <f>IF($AF114="Yes",IF($A114&lt;&gt;"",IF(IFERROR(VLOOKUP($A114,'5. Company (current_at exit)'!$1:$1048576,24,FALSE),"")="","",IFERROR(VLOOKUP($A114,'5. Company (current_at exit)'!$1:$1048576,24,FALSE),"")), ""),IF($A114&lt;&gt;"",IF(IFERROR(VLOOKUP($A114,'5. Company (current_at exit)'!$1:$1048576,24,FALSE),"")="","",IFERROR(VLOOKUP($A114,'5. Company (current_at exit)'!$1:$1048576,24,FALSE),"")), ""))</f>
        <v/>
      </c>
      <c r="AL114" s="403" t="str">
        <f>IF($A114&lt;&gt;"",IF(IFERROR(VLOOKUP($A114,'5. Company (current_at exit)'!$1:$1048576,25,FALSE),"")="","",IFERROR(VLOOKUP($A114,'5. Company (current_at exit)'!$1:$1048576,25,FALSE),"")), "")</f>
        <v/>
      </c>
      <c r="AM114" s="17" t="str">
        <f>IF($A114&lt;&gt;"",IF(IFERROR(VLOOKUP($A114,'5. Company (current_at exit)'!$1:$1048576,26,FALSE),"")="","Mandatory: Tab 5",IFERROR(VLOOKUP($A114,'5. Company (current_at exit)'!$1:$1048576,26,FALSE),"")), "")</f>
        <v/>
      </c>
      <c r="AN114" s="17" t="str">
        <f>IF($A114&lt;&gt;"",IF(IFERROR(VLOOKUP($A114,'5. Company (current_at exit)'!$1:$1048576,27,FALSE),"")="","Mandatory: Tab 5",IFERROR(VLOOKUP($A114,'5. Company (current_at exit)'!$1:$1048576,27,FALSE),"")), "")</f>
        <v/>
      </c>
      <c r="AO114" s="17" t="str">
        <f>IF($A114&lt;&gt;"",IF(IFERROR(VLOOKUP($A114,'5. Company (current_at exit)'!$1:$1048576,28,FALSE),"")="","Mandatory: Tab 5",IFERROR(VLOOKUP($A114,'5. Company (current_at exit)'!$1:$1048576,28,FALSE),"")), "")</f>
        <v/>
      </c>
      <c r="AP114" s="17" t="str">
        <f>IF($A114&lt;&gt;"",IF(IFERROR(VLOOKUP($A114,'5. Company (current_at exit)'!$1:$1048576,29,FALSE),"")="","Mandatory: Tab 5",IFERROR(VLOOKUP($A114,'5. Company (current_at exit)'!$1:$1048576,29,FALSE),"")), "")</f>
        <v/>
      </c>
      <c r="AQ114" s="17" t="str">
        <f>IF($A114&lt;&gt;"",IF(IFERROR(VLOOKUP($A114,'5. Company (current_at exit)'!$1:$1048576,30,FALSE),"")="","Mandatory: Tab 5",IFERROR(VLOOKUP($A114,'5. Company (current_at exit)'!$1:$1048576,30,FALSE),"")), "")</f>
        <v/>
      </c>
      <c r="AR114" s="17" t="str">
        <f>IF($A114&lt;&gt;"",IF(IFERROR(VLOOKUP($A114,'5. Company (current_at exit)'!$1:$1048576,31,FALSE),"")="","Mandatory: Tab 5",IFERROR(VLOOKUP($A114,'5. Company (current_at exit)'!$1:$1048576,31,FALSE),"")), "")</f>
        <v/>
      </c>
      <c r="AS114" s="17" t="str">
        <f>IF($A114&lt;&gt;"",IF(IFERROR(VLOOKUP($A114,'5. Company (current_at exit)'!$1:$1048576,32,FALSE),"")="","Mandatory: Tab 5",IFERROR(VLOOKUP($A114,'5. Company (current_at exit)'!$1:$1048576,32,FALSE),"")), "")</f>
        <v/>
      </c>
      <c r="AT114" s="17" t="str">
        <f>IF($A114&lt;&gt;"",IF(IFERROR(VLOOKUP($A114,'5. Company (current_at exit)'!$1:$1048576,33,FALSE),"")="","Mandatory: Tab 5",IFERROR(VLOOKUP($A114,'5. Company (current_at exit)'!$1:$1048576,33,FALSE),"")), "")</f>
        <v/>
      </c>
      <c r="AU114" s="17" t="str">
        <f>IF($A114&lt;&gt;"",IF(IFERROR(VLOOKUP($A114,'5. Company (current_at exit)'!$1:$1048576,34,FALSE),"")="","",IFERROR(VLOOKUP($A114,'5. Company (current_at exit)'!$1:$1048576,34,FALSE),"")), "")</f>
        <v/>
      </c>
      <c r="AV114" s="241" t="str">
        <f>IF($A114&lt;&gt;"",IF(IFERROR(VLOOKUP($A114,'5. Company (current_at exit)'!$1:$1048576,35,FALSE),"")="","",IFERROR(VLOOKUP($A114,'5. Company (current_at exit)'!$1:$1048576,35,FALSE),"")), "")</f>
        <v/>
      </c>
      <c r="AW114" s="17" t="str">
        <f>IF($D114="Fully Exited",IF($A114&lt;&gt;"",IF(IFERROR(VLOOKUP($A114,'5. Company (current_at exit)'!$1:$1048576,36,FALSE),"")="","",IFERROR(VLOOKUP($A114,'5. Company (current_at exit)'!$1:$1048576,36,FALSE),"")), ""),IF($A114&lt;&gt;"",IF(IFERROR(VLOOKUP($A114,'5. Company (current_at exit)'!$1:$1048576,36,FALSE),"")="","",IFERROR(VLOOKUP($A114,'5. Company (current_at exit)'!$1:$1048576,36,FALSE),"")), ""))</f>
        <v/>
      </c>
      <c r="AX114" s="239" t="str">
        <f>IF($A114&lt;&gt;"",IF(IFERROR(VLOOKUP($A114,'5. Company (current_at exit)'!$1:$1048576,37,FALSE),"")="","",IFERROR(VLOOKUP($A114,'5. Company (current_at exit)'!$1:$1048576,37,FALSE),"")), "")</f>
        <v/>
      </c>
      <c r="AY114" s="204" t="str">
        <f>IF($A114&lt;&gt;"",IF(IFERROR(VLOOKUP($A114,'5. Company (current_at exit)'!$1:$1048576,38,FALSE),"")="","",IFERROR(VLOOKUP($A114,'5. Company (current_at exit)'!$1:$1048576,38,FALSE),"")), "")</f>
        <v/>
      </c>
      <c r="AZ114" s="244" t="str">
        <f>IF($A114&lt;&gt;"",IF(IFERROR(VLOOKUP($A114,'5. Company (current_at exit)'!$1:$1048576,39,FALSE),"")="","",IFERROR(VLOOKUP($A114,'5. Company (current_at exit)'!$1:$1048576,39,FALSE),"")), "")</f>
        <v/>
      </c>
      <c r="BA114" s="244" t="str">
        <f>IF($A114&lt;&gt;"",IF(IFERROR(VLOOKUP($A114,'5. Company (current_at exit)'!$1:$1048576,40,FALSE),"")="","",IFERROR(VLOOKUP($A114,'5. Company (current_at exit)'!$1:$1048576,40,FALSE),"")), "")</f>
        <v/>
      </c>
      <c r="BB114" s="244" t="str">
        <f>IF($A114&lt;&gt;"",IF(IFERROR(VLOOKUP($A114,'5. Company (current_at exit)'!$1:$1048576,41,FALSE),"")="","",IFERROR(VLOOKUP($A114,'5. Company (current_at exit)'!$1:$1048576,41,FALSE),"")), "")</f>
        <v/>
      </c>
      <c r="BC114" s="76" t="str">
        <f>IF($A114&lt;&gt;"",IF(IFERROR(VLOOKUP($A114,'5. Company (current_at exit)'!$1:$1048576,42,FALSE),"")="","",IFERROR(VLOOKUP($A114,'5. Company (current_at exit)'!$1:$1048576,42,FALSE),"")), "")</f>
        <v/>
      </c>
      <c r="BD114" s="76" t="str">
        <f>IF($A114&lt;&gt;"",IF(IFERROR(VLOOKUP($A114,'5. Company (current_at exit)'!$1:$1048576,43,FALSE),"")="","",IFERROR(VLOOKUP($A114,'5. Company (current_at exit)'!$1:$1048576,43,FALSE),"")), "")</f>
        <v/>
      </c>
      <c r="BE114" s="239" t="str">
        <f>IF($A114&lt;&gt;"",IF(IFERROR(VLOOKUP($A114,'5. Company (current_at exit)'!$1:$1048576,44,FALSE),"")="","",IFERROR(VLOOKUP($A114,'5. Company (current_at exit)'!$1:$1048576,44,FALSE),"")), "")</f>
        <v/>
      </c>
      <c r="BF114" s="239" t="str">
        <f>IF($A114&lt;&gt;"",IF(IFERROR(VLOOKUP($A114,'5. Company (current_at exit)'!$1:$1048576,45,FALSE),"")="","",IFERROR(VLOOKUP($A114,'5. Company (current_at exit)'!$1:$1048576,45,FALSE),"")), "")</f>
        <v/>
      </c>
      <c r="BG114" s="239" t="str">
        <f>IF($A114&lt;&gt;"",IF(IFERROR(VLOOKUP($A114,'5. Company (current_at exit)'!$1:$1048576,46,FALSE),"")="","",IFERROR(VLOOKUP($A114,'5. Company (current_at exit)'!$1:$1048576,46,FALSE),"")), "")</f>
        <v/>
      </c>
      <c r="BH114" s="239" t="str">
        <f>IF($A114&lt;&gt;"",IF(IFERROR(VLOOKUP($A114,'5. Company (current_at exit)'!$1:$1048576,47,FALSE),"")="","",IFERROR(VLOOKUP($A114,'5. Company (current_at exit)'!$1:$1048576,47,FALSE),"")), "")</f>
        <v/>
      </c>
      <c r="BI114" s="239" t="str">
        <f>IF($A114&lt;&gt;"",IF(IFERROR(VLOOKUP($A114,'5. Company (current_at exit)'!$1:$1048576,48,FALSE),"")="","",IFERROR(VLOOKUP($A114,'5. Company (current_at exit)'!$1:$1048576,48,FALSE),"")), "")</f>
        <v/>
      </c>
      <c r="BJ114" s="360" t="str">
        <f>IF($A114&lt;&gt;"",IF(IFERROR(VLOOKUP($A114,'5. Company (current_at exit)'!$1:$1048576,49,FALSE),"")="","",IFERROR(VLOOKUP($A114,'5. Company (current_at exit)'!$1:$1048576,49,FALSE),"")), "")</f>
        <v/>
      </c>
      <c r="BK114" s="76" t="str">
        <f>IF($A114&lt;&gt;"",IF(IFERROR(VLOOKUP($A114,'5. Company (current_at exit)'!$1:$1048576,50,FALSE),"")="","Mandatory: Tab 5",IFERROR(VLOOKUP($A114,'5. Company (current_at exit)'!$1:$1048576,50,FALSE),"")), "")</f>
        <v/>
      </c>
      <c r="BL114" s="483" t="str">
        <f>IF($A114&lt;&gt;"",IF(IFERROR(VLOOKUP($A114,'5. Company (current_at exit)'!$1:$1048576,51,FALSE),"")="","Mandatory: Tab 5",IFERROR(VLOOKUP($A114,'5. Company (current_at exit)'!$1:$1048576,51,FALSE),"")), "")</f>
        <v/>
      </c>
      <c r="BM114" s="483" t="str">
        <f>IF($A114&lt;&gt;"",IF(IFERROR(VLOOKUP($A114,'5. Company (current_at exit)'!$1:$1048576,52,FALSE),"")="","Mandatory: Tab 5",IFERROR(VLOOKUP($A114,'5. Company (current_at exit)'!$1:$1048576,52,FALSE),"")), "")</f>
        <v/>
      </c>
      <c r="BN114" s="483" t="str">
        <f>IF($A114&lt;&gt;"",IF(IFERROR(VLOOKUP($A114,'5. Company (current_at exit)'!$1:$1048576,53,FALSE),"")="","Mandatory: Tab 5",IFERROR(VLOOKUP($A114,'5. Company (current_at exit)'!$1:$1048576,53,FALSE),"")), "")</f>
        <v/>
      </c>
      <c r="BO114" s="360" t="str">
        <f>IF($A114&lt;&gt;"",IF(IFERROR(VLOOKUP($A114,'5. Company (current_at exit)'!$1:$1048576,54,FALSE),"")="","",IFERROR(VLOOKUP($A114,'5. Company (current_at exit)'!$1:$1048576,54,FALSE),"")), "")</f>
        <v/>
      </c>
      <c r="BP114" s="17" t="str">
        <f>IF($A114&lt;&gt;"",IF(IFERROR(VLOOKUP($A114, '4. Company (at entry)'!$1:$1048576,3,FALSE),"")="","Mandatory: Tab 4",IFERROR(VLOOKUP($A114, '4. Company (at entry)'!$1:$1048576,3,FALSE),"")), "")</f>
        <v/>
      </c>
      <c r="BQ114" s="17" t="str">
        <f>IF($A114&lt;&gt;"",IF(IFERROR(VLOOKUP($A114, '4. Company (at entry)'!$1:$1048576,4,FALSE),"")="","Mandatory: Tab 4",IFERROR(VLOOKUP($A114, '4. Company (at entry)'!$1:$1048576,4,FALSE),"")), "")</f>
        <v/>
      </c>
      <c r="BR114" s="17" t="str">
        <f>IF($A114&lt;&gt;"",IF(IFERROR(VLOOKUP($A114, '4. Company (at entry)'!$1:$1048576,5,FALSE),"")="","Mandatory: Tab 4",IFERROR(VLOOKUP($A114, '4. Company (at entry)'!$1:$1048576,5,FALSE),"")), "")</f>
        <v/>
      </c>
      <c r="BS114" s="17" t="str">
        <f>IF($A114&lt;&gt;"",IF(IFERROR(VLOOKUP($A114, '4. Company (at entry)'!$1:$1048576,6,FALSE),"")="","Mandatory: Tab 4",IFERROR(VLOOKUP($A114, '4. Company (at entry)'!$1:$1048576,6,FALSE),"")), "")</f>
        <v/>
      </c>
      <c r="BT114" s="17" t="str">
        <f>IF($A114&lt;&gt;"",IF(IFERROR(VLOOKUP($A114, '4. Company (at entry)'!$1:$1048576,7,FALSE),"")="","Mandatory: Tab 4",IFERROR(VLOOKUP($A114, '4. Company (at entry)'!$1:$1048576,7,FALSE),"")), "")</f>
        <v/>
      </c>
      <c r="BU114" s="17" t="str">
        <f>IF($A114&lt;&gt;"",IF(IFERROR(VLOOKUP($A114, '4. Company (at entry)'!$1:$1048576,8,FALSE),"")="","Mandatory: Tab 4",IFERROR(VLOOKUP($A114, '4. Company (at entry)'!$1:$1048576,8,FALSE),"")), "")</f>
        <v/>
      </c>
      <c r="BV114" s="17" t="str">
        <f>IF($A114&lt;&gt;"",IF(IFERROR(VLOOKUP($A114, '4. Company (at entry)'!$1:$1048576,9,FALSE),"")="","Mandatory: Tab 4",IFERROR(VLOOKUP($A114, '4. Company (at entry)'!$1:$1048576,9,FALSE),"")), "")</f>
        <v/>
      </c>
      <c r="BW114" s="17" t="str">
        <f>IF($A114&lt;&gt;"",IF(IFERROR(VLOOKUP($A114, '4. Company (at entry)'!$1:$1048576,10,FALSE),"")="","",IFERROR(VLOOKUP($A114, '4. Company (at entry)'!$1:$1048576,10,FALSE),"")), "")</f>
        <v/>
      </c>
      <c r="BX114" s="208" t="str">
        <f>IF($A114&lt;&gt;"",IF(IFERROR(VLOOKUP($A114, '4. Company (at entry)'!$1:$1048576,11,FALSE),"")="","",IFERROR(VLOOKUP($A114, '4. Company (at entry)'!$1:$1048576,11,FALSE),"")), "")</f>
        <v/>
      </c>
      <c r="BY114" s="17" t="str">
        <f>IF($A114&lt;&gt;"",IF(IFERROR(VLOOKUP($A114, '4. Company (at entry)'!$1:$1048576,12,FALSE),"")="","",IFERROR(VLOOKUP($A114, '4. Company (at entry)'!$1:$1048576,12,FALSE),"")), "")</f>
        <v/>
      </c>
      <c r="BZ114" s="360" t="str">
        <f>IF($A114&lt;&gt;"",IF(IFERROR(VLOOKUP($A114, '4. Company (at entry)'!$1:$1048576,13,FALSE),"")="","",IFERROR(VLOOKUP($A114, '4. Company (at entry)'!$1:$1048576,13,FALSE),"")), "")</f>
        <v/>
      </c>
      <c r="CA114" s="17" t="str">
        <f>IF($A114&lt;&gt;"",IF(IFERROR('7. Position (current_at exit)'!F114,"")="", "Mandatory: Tab 7",IFERROR('7. Position (current_at exit)'!F114,"")),"")</f>
        <v/>
      </c>
      <c r="CB114" s="17" t="str">
        <f>IF($D114&lt;&gt;"Pending, Subsequently Closed",IF($A114&lt;&gt;"",IF(IFERROR('7. Position (current_at exit)'!G114,"")="", "Mandatory: Tab 7",IFERROR('7. Position (current_at exit)'!G114,"")),""), IF($A114&lt;&gt;"",IF(IFERROR('7. Position (current_at exit)'!G114,"")="", "",IFERROR('7. Position (current_at exit)'!G114,"")),""))</f>
        <v/>
      </c>
      <c r="CC114" s="17" t="str">
        <f>IF($D114&lt;&gt;"Pending, Subsequently Closed",IF($A114&lt;&gt;"",IF(IFERROR('7. Position (current_at exit)'!H114,"")="", "Mandatory: Tab 7",IFERROR('7. Position (current_at exit)'!H114,"")),""), IF($A114&lt;&gt;"",IF(IFERROR('7. Position (current_at exit)'!H114,"")="", "",IFERROR('7. Position (current_at exit)'!H114,"")),""))</f>
        <v/>
      </c>
      <c r="CD114" s="17" t="str">
        <f>IF($D114&lt;&gt;"Pending, Subsequently Closed",IF($A114&lt;&gt;"",IF(IFERROR('7. Position (current_at exit)'!I114,"")="", "Mandatory: Tab 7",IFERROR('7. Position (current_at exit)'!I114,"")),""), IF($A114&lt;&gt;"",IF(IFERROR('7. Position (current_at exit)'!I114,"")="", "",IFERROR('7. Position (current_at exit)'!I114,"")),""))</f>
        <v/>
      </c>
      <c r="CE114" s="17" t="str">
        <f>IF($D114&lt;&gt;"Pending, Subsequently Closed",IF($A114&lt;&gt;"",IF(IFERROR('7. Position (current_at exit)'!J114,"")="", "Mandatory: Tab 7",IFERROR('7. Position (current_at exit)'!J114,"")),""), IF($A114&lt;&gt;"",IF(IFERROR('7. Position (current_at exit)'!J114,"")="", "",IFERROR('7. Position (current_at exit)'!J114,"")),""))</f>
        <v/>
      </c>
      <c r="CF114" s="208" t="str">
        <f>IF($D114&lt;&gt;"Pending, Subsequently Closed",IF($A114&lt;&gt;"",IF(IFERROR('7. Position (current_at exit)'!K114,"")="", "Mandatory: Tab 7",IFERROR('7. Position (current_at exit)'!K114,"")),""), IF($A114&lt;&gt;"",IF(IFERROR('7. Position (current_at exit)'!K114,"")="", "",IFERROR('7. Position (current_at exit)'!K114,"")),""))</f>
        <v/>
      </c>
      <c r="CG114" s="186" t="str">
        <f>IF($D114&lt;&gt;"Pending, Subsequently Closed",IF($A114&lt;&gt;"",IF(IFERROR('7. Position (current_at exit)'!L114,"")="", "Mandatory: Tab 7",IFERROR('7. Position (current_at exit)'!L114,"")),""), IF($A114&lt;&gt;"",IF(IFERROR('7. Position (current_at exit)'!L114,"")="", "",IFERROR('7. Position (current_at exit)'!L114,"")),""))</f>
        <v/>
      </c>
      <c r="CH114" s="186" t="str">
        <f>IF($D114&lt;&gt;"Pending, Subsequently Closed",IF($A114&lt;&gt;"",IF(IFERROR('7. Position (current_at exit)'!M114,"")="", "Mandatory: Tab 7",IFERROR('7. Position (current_at exit)'!M114,"")),""), IF($A114&lt;&gt;"",IF(IFERROR('7. Position (current_at exit)'!M114,"")="", "",IFERROR('7. Position (current_at exit)'!M114,"")),""))</f>
        <v/>
      </c>
      <c r="CI114" s="186" t="str">
        <f>IF($D114&lt;&gt;"Pending, Subsequently Closed",IF($A114&lt;&gt;"",IF(IFERROR('7. Position (current_at exit)'!N114,"")="", "Mandatory: Tab 7",IFERROR('7. Position (current_at exit)'!N114,"")),""), IF($A114&lt;&gt;"",IF(IFERROR('7. Position (current_at exit)'!N114,"")="", "",IFERROR('7. Position (current_at exit)'!N114,"")),""))</f>
        <v/>
      </c>
      <c r="CJ114" s="408" t="str">
        <f>IF($D114&lt;&gt;"Pending, Subsequently Closed",IF($A114&lt;&gt;"",IF(IFERROR('7. Position (current_at exit)'!O114,"")="", "Mandatory: Tab 7",IFERROR('7. Position (current_at exit)'!O114,"")),""), IF($A114&lt;&gt;"",IF(IFERROR('7. Position (current_at exit)'!O114,"")="", "",IFERROR('7. Position (current_at exit)'!O114,"")),""))</f>
        <v/>
      </c>
      <c r="CK114" s="408" t="str">
        <f>IF($D114&lt;&gt;"Pending, Subsequently Closed",IF($A114&lt;&gt;"",IF(IFERROR('7. Position (current_at exit)'!P114,"")="", "Mandatory: Tab 7",IFERROR('7. Position (current_at exit)'!P114,"")),""), IF($A114&lt;&gt;"",IF(IFERROR('7. Position (current_at exit)'!P114,"")="", "",IFERROR('7. Position (current_at exit)'!P114,"")),""))</f>
        <v/>
      </c>
      <c r="CL114" s="360" t="str">
        <f>IF($A114&lt;&gt;"",IF(IFERROR('7. Position (current_at exit)'!Q114,"")="", "",IFERROR('7. Position (current_at exit)'!Q114,"")),"")</f>
        <v/>
      </c>
      <c r="CM114" s="18" t="str">
        <f>IF($F114&lt;&gt;"Debt",IF($A114&lt;&gt;"",IF(IFERROR('7. Position (current_at exit)'!R114,"")="", "Mandatory: Tab 7",IFERROR('7. Position (current_at exit)'!R114,"")),""), IF($A114&lt;&gt;"",IF(IFERROR('7. Position (current_at exit)'!R114,"")="", "",IFERROR('7. Position (current_at exit)'!R114,"")),""))</f>
        <v/>
      </c>
      <c r="CN114" s="18" t="str">
        <f>IF($F114&lt;&gt;"Debt",IF($A114&lt;&gt;"",IF(IFERROR('7. Position (current_at exit)'!S114,"")="", "Mandatory: Tab 7",IFERROR('7. Position (current_at exit)'!S114,"")),""), IF($A114&lt;&gt;"",IF(IFERROR('7. Position (current_at exit)'!S114,"")="", "",IFERROR('7. Position (current_at exit)'!S114,"")),""))</f>
        <v/>
      </c>
      <c r="CO114" s="17" t="str">
        <f>IF($F114&lt;&gt;"Debt",IF($A114&lt;&gt;"",IF(IFERROR('7. Position (current_at exit)'!T114,"")="", "Mandatory: Tab 7",IFERROR('7. Position (current_at exit)'!T114,"")),""), IF($A114&lt;&gt;"",IF(IFERROR('7. Position (current_at exit)'!T114,"")="", "",IFERROR('7. Position (current_at exit)'!T114,"")),""))</f>
        <v/>
      </c>
      <c r="CP114" s="17" t="str">
        <f>IF($A114&lt;&gt;"",IF(IFERROR('7. Position (current_at exit)'!U114,"")="", "Mandatory: Tab 7",IFERROR('7. Position (current_at exit)'!U114,"")),"")</f>
        <v/>
      </c>
      <c r="CQ114" s="17" t="str">
        <f>IF($F114&lt;&gt;"Debt",IF($A114&lt;&gt;"",IF(IFERROR('7. Position (current_at exit)'!V114,"")="", "Mandatory: Tab 7",IFERROR('7. Position (current_at exit)'!V114,"")),""), IF($A114&lt;&gt;"",IF(IFERROR('7. Position (current_at exit)'!V114,"")="", "",IFERROR('7. Position (current_at exit)'!V114,"")),""))</f>
        <v/>
      </c>
      <c r="CR114" s="16" t="str">
        <f>IF($F114&lt;&gt;"Debt",IF($A114&lt;&gt;"",IF(IFERROR('7. Position (current_at exit)'!W114,"")="", "",IFERROR('7. Position (current_at exit)'!W114,"")),""), IF($A114&lt;&gt;"",IF(IFERROR('7. Position (current_at exit)'!W114,"")="", "",IFERROR('7. Position (current_at exit)'!W114,"")),""))</f>
        <v/>
      </c>
      <c r="CS114" s="80" t="str">
        <f>IF($A114&lt;&gt;"",IF(IFERROR('7. Position (current_at exit)'!X114,"")="", "",IFERROR('7. Position (current_at exit)'!X114,"")),"")</f>
        <v/>
      </c>
      <c r="CT114" s="360" t="str">
        <f>IF($A114&lt;&gt;"",IF(IFERROR('7. Position (current_at exit)'!Y114,"")="", "",IFERROR('7. Position (current_at exit)'!Y114,"")),"")</f>
        <v/>
      </c>
      <c r="CU114" s="159" t="str">
        <f>IF(OR($D114="Fully Exited, No Escrow", $D114="Fully Exited, Escrow Pending", $D114="Fully Exited, Subsequently Closed"), IF($A114&lt;&gt;"",IF(IFERROR('7. Position (current_at exit)'!Z114,"")="", "Mandatory: Tab 7",IFERROR('7. Position (current_at exit)'!Z114,"")),""), IF($A114&lt;&gt;"",IF(IFERROR('7. Position (current_at exit)'!Z114,"")="", "",IFERROR('7. Position (current_at exit)'!Z114,"")),""))</f>
        <v/>
      </c>
      <c r="CV114" s="159" t="str">
        <f>IF(OR($D114="Fully Exited, No Escrow", $D114="Fully Exited, Escrow Pending", $D114="Fully Exited, Subsequently Closed"), IF($A114&lt;&gt;"",IF(IFERROR('7. Position (current_at exit)'!AA114,"")="", "Mandatory: Tab 7",IFERROR('7. Position (current_at exit)'!AA114,"")),""), IF($A114&lt;&gt;"",IF(IFERROR('7. Position (current_at exit)'!AA114,"")="", "",IFERROR('7. Position (current_at exit)'!AA114,"")),""))</f>
        <v/>
      </c>
      <c r="CW114" s="16" t="str">
        <f>IF($D114="Fully Exited",IF($A114&lt;&gt;"",IF(IFERROR('7. Position (current_at exit)'!AB114,"")="", "",IFERROR('7. Position (current_at exit)'!AB114,"")),""), IF($A114&lt;&gt;"",IF(IFERROR('7. Position (current_at exit)'!AB114,"")="", "",IFERROR('7. Position (current_at exit)'!AB114,"")),""))</f>
        <v/>
      </c>
      <c r="CX114" s="360" t="str">
        <f>IF($A114&lt;&gt;"",IF(IFERROR('7. Position (current_at exit)'!AC114,"")="", "",IFERROR('7. Position (current_at exit)'!AC114,"")),"")</f>
        <v/>
      </c>
      <c r="CY114" s="16" t="str">
        <f>IF($D114&lt;&gt;"Pending, Subsequently Closed",IF($A114&lt;&gt;"",IF(IFERROR('7. Position (current_at exit)'!AD114,"")="", "Mandatory: Tab 7",IFERROR('7. Position (current_at exit)'!AD114,"")),""), IF($A114&lt;&gt;"",IF(IFERROR('7. Position (current_at exit)'!AD114,"")="", "",IFERROR('7. Position (current_at exit)'!AD114,"")),""))</f>
        <v/>
      </c>
      <c r="CZ114" s="187" t="str">
        <f>IF($A114&lt;&gt;"",IF(IFERROR('7. Position (current_at exit)'!AE114,"")="", "",IFERROR('7. Position (current_at exit)'!AE114,"")),"")</f>
        <v/>
      </c>
      <c r="DA114" s="76" t="str">
        <f>IF($A114&lt;&gt;"",IF(IFERROR('7. Position (current_at exit)'!AF114,"")="", "",IFERROR('7. Position (current_at exit)'!AF114,"")),"")</f>
        <v/>
      </c>
      <c r="DB114" s="239" t="str">
        <f>IF($A114&lt;&gt;"",IF(IFERROR('7. Position (current_at exit)'!AG114,"")="", "",IFERROR('7. Position (current_at exit)'!AG114,"")),"")</f>
        <v/>
      </c>
      <c r="DC114" s="165" t="str">
        <f>IF($A114&lt;&gt;"",IF(IFERROR('7. Position (current_at exit)'!AH114,"")="", "",IFERROR('7. Position (current_at exit)'!AH114,"")),"")</f>
        <v/>
      </c>
      <c r="DD114" s="165" t="str">
        <f>IF($A114&lt;&gt;"",IF(IFERROR('7. Position (current_at exit)'!AI114,"")="", "",IFERROR('7. Position (current_at exit)'!AI114,"")),"")</f>
        <v/>
      </c>
      <c r="DE114" s="360" t="str">
        <f>IF($A114&lt;&gt;"",IF(IFERROR('7. Position (current_at exit)'!AJ114,"")="", "",IFERROR('7. Position (current_at exit)'!AJ114,"")),"")</f>
        <v/>
      </c>
      <c r="DF114" s="16" t="str">
        <f>IF($A114&lt;&gt;"",IF(IFERROR('7. Position (current_at exit)'!AK114,"")="", "",IFERROR('7. Position (current_at exit)'!AK114,"")),"")</f>
        <v/>
      </c>
      <c r="DG114" s="187" t="str">
        <f>IF($A114&lt;&gt;"",IF(IFERROR('7. Position (current_at exit)'!AL114,"")="", "",IFERROR('7. Position (current_at exit)'!AL114,"")),"")</f>
        <v/>
      </c>
      <c r="DH114" s="76" t="str">
        <f>IF($A114&lt;&gt;"",IF(IFERROR('7. Position (current_at exit)'!AM114,"")="", "",IFERROR('7. Position (current_at exit)'!AM114,"")),"")</f>
        <v/>
      </c>
      <c r="DI114" s="239" t="str">
        <f>IF($A114&lt;&gt;"",IF(IFERROR('7. Position (current_at exit)'!AN114,"")="", "",IFERROR('7. Position (current_at exit)'!AN114,"")),"")</f>
        <v/>
      </c>
      <c r="DJ114" s="165" t="str">
        <f>IF($A114&lt;&gt;"",IF(IFERROR('7. Position (current_at exit)'!AO114,"")="", "",IFERROR('7. Position (current_at exit)'!AO114,"")),"")</f>
        <v/>
      </c>
      <c r="DK114" s="165" t="str">
        <f>IF($A114&lt;&gt;"",IF(IFERROR('7. Position (current_at exit)'!AP114,"")="", "",IFERROR('7. Position (current_at exit)'!AP114,"")),"")</f>
        <v/>
      </c>
      <c r="DL114" s="360" t="str">
        <f>IF($A114&lt;&gt;"",IF(IFERROR('7. Position (current_at exit)'!AQ114,"")="", "",IFERROR('7. Position (current_at exit)'!AQ114,"")),"")</f>
        <v/>
      </c>
      <c r="DM114" s="17" t="str">
        <f>IF(OR($F114="Equity - Publicly Traded", $F114="Equity - Private"), IF($A114&lt;&gt;"",IF(IFERROR('6. Position (at entry)'!N114,"")="", "Mandatory: Tab 6",IFERROR('6. Position (at entry)'!N114,"")),""), IF($A114&lt;&gt;"",IF(IFERROR('6. Position (at entry)'!N114,"")="", "",IFERROR('6. Position (at entry)'!N114,"")),""))</f>
        <v/>
      </c>
      <c r="DN114" s="17" t="str">
        <f>IF(OR($F114="Equity - Publicly Traded", $F114="Equity - Private"), IF($A114&lt;&gt;"",IF(IFERROR('6. Position (at entry)'!O114,"")="", "Mandatory: Tab 6",IFERROR('6. Position (at entry)'!O114,"")),""), IF($A114&lt;&gt;"",IF(IFERROR('6. Position (at entry)'!O114,"")="", "",IFERROR('6. Position (at entry)'!O114,"")),""))</f>
        <v/>
      </c>
      <c r="DO114" s="17" t="str">
        <f>IF(OR($F114="Equity - Publicly Traded", $F114="Equity - Private"), IF($A114&lt;&gt;"",IF(IFERROR('6. Position (at entry)'!P114,"")="", "Mandatory: Tab 6",IFERROR('6. Position (at entry)'!P114,"")),""), IF($A114&lt;&gt;"",IF(IFERROR('6. Position (at entry)'!P114,"")="", "",IFERROR('6. Position (at entry)'!P114,"")),""))</f>
        <v/>
      </c>
      <c r="DP114" s="17" t="str">
        <f>IF(OR($F114="Equity - Publicly Traded", $F114="Equity - Private"), IF($A114&lt;&gt;"",IF(IFERROR('6. Position (at entry)'!Q114,"")="", "Mandatory: Tab 6",IFERROR('6. Position (at entry)'!Q114,"")),""), IF($A114&lt;&gt;"",IF(IFERROR('6. Position (at entry)'!Q114,"")="", "",IFERROR('6. Position (at entry)'!Q114,"")),""))</f>
        <v/>
      </c>
      <c r="DQ114" s="18" t="str">
        <f>IF(OR($F114="Equity - Publicly Traded", $F114="Equity - Private"), IF($A114&lt;&gt;"",IF(IFERROR('6. Position (at entry)'!R114,"")="", "Mandatory: Tab 6",IFERROR('6. Position (at entry)'!R114,"")),""), IF($A114&lt;&gt;"",IF(IFERROR('6. Position (at entry)'!R114,"")="", "",IFERROR('6. Position (at entry)'!R114,"")),""))</f>
        <v/>
      </c>
      <c r="DR114" s="18" t="str">
        <f>IF(OR($F114="Equity - Publicly Traded", $F114="Equity - Private"), IF($A114&lt;&gt;"",IF(IFERROR('6. Position (at entry)'!S114,"")="", "Mandatory: Tab 6",IFERROR('6. Position (at entry)'!S114,"")),""), IF($A114&lt;&gt;"",IF(IFERROR('6. Position (at entry)'!S114,"")="", "",IFERROR('6. Position (at entry)'!S114,"")),""))</f>
        <v/>
      </c>
      <c r="DS114" s="17" t="str">
        <f>IF(OR($F114="Equity - Publicly Traded", $F114="Equity - Private"), IF($A114&lt;&gt;"",IF(IFERROR('6. Position (at entry)'!T114,"")="", "Mandatory: Tab 6",IFERROR('6. Position (at entry)'!T114,"")),""), IF($A114&lt;&gt;"",IF(IFERROR('6. Position (at entry)'!T114,"")="", "",IFERROR('6. Position (at entry)'!T114,"")),""))</f>
        <v/>
      </c>
      <c r="DT114" s="16" t="str">
        <f>IF(OR($F114="Equity - Publicly Traded", $F114="Equity - Private"), IF($A114&lt;&gt;"",IF(IFERROR('6. Position (at entry)'!U114,"")="", "Mandatory: Tab 6",IFERROR('6. Position (at entry)'!U114,"")),""), IF($A114&lt;&gt;"",IF(IFERROR('6. Position (at entry)'!U114,"")="", "",IFERROR('6. Position (at entry)'!U114,"")),""))</f>
        <v/>
      </c>
      <c r="DU114" s="16" t="str">
        <f>IF(OR($F114="Equity - Publicly Traded", $F114="Equity - Private"), IF($A114&lt;&gt;"",IF(IFERROR('6. Position (at entry)'!V114,"")="", "",IFERROR('6. Position (at entry)'!V114,"")),""), IF($A114&lt;&gt;"",IF(IFERROR('6. Position (at entry)'!V114,"")="", "",IFERROR('6. Position (at entry)'!V114,"")),""))</f>
        <v/>
      </c>
      <c r="DV114" s="239" t="str">
        <f>IF(OR($F114="Equity - Publicly Traded", $F114="Equity - Private"), IF($A114&lt;&gt;"",IF(IFERROR('6. Position (at entry)'!W114,"")="", "",IFERROR('6. Position (at entry)'!W114,"")),""), IF($A114&lt;&gt;"",IF(IFERROR('6. Position (at entry)'!W114,"")="", "",IFERROR('6. Position (at entry)'!W114,"")),""))</f>
        <v/>
      </c>
      <c r="DW114" s="239" t="str">
        <f>IF(OR($F114="Equity - Publicly Traded", $F114="Equity - Private"), IF($A114&lt;&gt;"",IF(IFERROR('6. Position (at entry)'!X114,"")="", "",IFERROR('6. Position (at entry)'!X114,"")),""), IF($A114&lt;&gt;"",IF(IFERROR('6. Position (at entry)'!X114,"")="", "",IFERROR('6. Position (at entry)'!X114,"")),""))</f>
        <v/>
      </c>
      <c r="DX114" s="239" t="str">
        <f>IF(OR($F114="Equity - Publicly Traded", $F114="Equity - Private"), IF($A114&lt;&gt;"",IF(IFERROR('6. Position (at entry)'!Y114,"")="", "",IFERROR('6. Position (at entry)'!Y114,"")),""), IF($A114&lt;&gt;"",IF(IFERROR('6. Position (at entry)'!Y114,"")="", "",IFERROR('6. Position (at entry)'!Y114,"")),""))</f>
        <v/>
      </c>
      <c r="DY114" s="360" t="str">
        <f>IF($A114&lt;&gt;"",IF(IFERROR('6. Position (at entry)'!Z114,"")="", "",IFERROR('6. Position (at entry)'!Z114,"")),"")</f>
        <v/>
      </c>
      <c r="DZ114" s="76" t="str">
        <f>IF($A114&lt;&gt;"",IF(IFERROR('6. Position (at entry)'!AA114,"")="", "",IFERROR('6. Position (at entry)'!AA114,"")),"")</f>
        <v/>
      </c>
      <c r="EA114" s="76" t="str">
        <f>IF($A114&lt;&gt;"",IF(IFERROR('6. Position (at entry)'!AB114,"")="", "",IFERROR('6. Position (at entry)'!AB114,"")),"")</f>
        <v/>
      </c>
      <c r="EB114" s="78" t="str">
        <f>IF($A114&lt;&gt;"",IF(IFERROR('6. Position (at entry)'!AC114,"")="", "",IFERROR('6. Position (at entry)'!AC114,"")),"")</f>
        <v/>
      </c>
      <c r="EC114" s="78" t="str">
        <f>IF($A114&lt;&gt;"",IF(IFERROR('6. Position (at entry)'!AD114,"")="", "",IFERROR('6. Position (at entry)'!AD114,"")),"")</f>
        <v/>
      </c>
      <c r="ED114" s="226" t="str">
        <f>IF($A114&lt;&gt;"",IF(IFERROR('6. Position (at entry)'!AE114,"")="", "",IFERROR('6. Position (at entry)'!AE114,"")),"")</f>
        <v/>
      </c>
      <c r="EE114" s="80" t="str">
        <f>IF($A114&lt;&gt;"",IF(IFERROR('6. Position (at entry)'!AF114,"")="", "",IFERROR('6. Position (at entry)'!AF114,"")),"")</f>
        <v/>
      </c>
      <c r="EF114" s="80" t="str">
        <f>IF($A114&lt;&gt;"",IF(IFERROR('6. Position (at entry)'!AG114,"")="", "",IFERROR('6. Position (at entry)'!AG114,"")),"")</f>
        <v/>
      </c>
      <c r="EG114" s="80" t="str">
        <f>IF($A114&lt;&gt;"",IF(IFERROR('6. Position (at entry)'!AH114,"")="", "",IFERROR('6. Position (at entry)'!AH114,"")),"")</f>
        <v/>
      </c>
      <c r="EH114" s="360" t="str">
        <f>IF($A114&lt;&gt;"",IF(IFERROR('6. Position (at entry)'!AI114,"")="", "",IFERROR('6. Position (at entry)'!AI114,"")),"")</f>
        <v/>
      </c>
    </row>
    <row r="115" spans="1:138" ht="15" customHeight="1" x14ac:dyDescent="0.2">
      <c r="A115" s="16" t="str">
        <f>IF(ISBLANK('6. Position (at entry)'!A115), "", '6. Position (at entry)'!A115)</f>
        <v/>
      </c>
      <c r="B115" s="347" t="str">
        <f>IF($A115&lt;&gt;"",IF(IFERROR('6. Position (at entry)'!B115,"")="", "Mandatory: Tab 6",IFERROR('6. Position (at entry)'!B115,"")),"")</f>
        <v/>
      </c>
      <c r="C115" s="16" t="str">
        <f>IF($A115&lt;&gt;"",IF(IFERROR(VLOOKUP($A115, '4. Company (at entry)'!$1:$1048576,2,FALSE),"")="","Mandatory: Tab 4",IFERROR(VLOOKUP($A115, '4. Company (at entry)'!$1:$1048576,2,FALSE),"")), "")</f>
        <v/>
      </c>
      <c r="D115" s="16" t="str">
        <f>IF($A115&lt;&gt;"",IF(IFERROR('7. Position (current_at exit)'!D115,"")="", "Mandatory: Tab 7",IFERROR('7. Position (current_at exit)'!D115,"")),"")</f>
        <v/>
      </c>
      <c r="E115" s="16" t="str">
        <f>IF($A115&lt;&gt;"",IF(IFERROR('7. Position (current_at exit)'!E115,"")="", "Mandatory: Tab 7",IFERROR('7. Position (current_at exit)'!E115,"")),"")</f>
        <v/>
      </c>
      <c r="F115" s="16" t="str">
        <f>IF($A115&lt;&gt;"",IF(IFERROR('6. Position (at entry)'!D115,"")="", "Mandatory: Tab 6",IFERROR('6. Position (at entry)'!D115,"")),"")</f>
        <v/>
      </c>
      <c r="G115" s="16" t="str">
        <f>IF($A115&lt;&gt;"",IF(IFERROR('6. Position (at entry)'!E115,"")="", "Mandatory: Tab 6",IFERROR('6. Position (at entry)'!E115,"")),"")</f>
        <v/>
      </c>
      <c r="H115" s="16" t="str">
        <f>IF($A115&lt;&gt;"",IF(IFERROR('6. Position (at entry)'!F115,"")="", "Mandatory: Tab 6",IFERROR('6. Position (at entry)'!F115,"")),"")</f>
        <v/>
      </c>
      <c r="I115" s="16" t="str">
        <f>IF($A115&lt;&gt;"",IF(IFERROR('6. Position (at entry)'!G115,"")="", "Mandatory: Tab 6",IFERROR('6. Position (at entry)'!G115,"")),"")</f>
        <v/>
      </c>
      <c r="J115" s="16" t="str">
        <f>IF($A115&lt;&gt;"",IF(IFERROR('6. Position (at entry)'!H115,"")="", "Mandatory: Tab 6",IFERROR('6. Position (at entry)'!H115,"")),"")</f>
        <v/>
      </c>
      <c r="K115" s="159" t="str">
        <f>IF($A115&lt;&gt;"",IF(IFERROR('6. Position (at entry)'!I115,"")="", "Mandatory: Tab 6",IFERROR('6. Position (at entry)'!I115,"")),"")</f>
        <v/>
      </c>
      <c r="L115" s="16" t="str">
        <f>IF($A115&lt;&gt;"",IF(IFERROR('6. Position (at entry)'!J115,"")="", "Mandatory: Tab 6",IFERROR('6. Position (at entry)'!J115,"")),"")</f>
        <v/>
      </c>
      <c r="M115" s="16" t="str">
        <f>IF($A115&lt;&gt;"",IF(IFERROR('6. Position (at entry)'!K115,"")="", "Mandatory: Tab 6",IFERROR('6. Position (at entry)'!K115,"")),"")</f>
        <v/>
      </c>
      <c r="N115" s="16" t="str">
        <f>IF($A115&lt;&gt;"",IF(IFERROR('6. Position (at entry)'!L115,"")="", "",IFERROR('6. Position (at entry)'!L115,"")),"")</f>
        <v/>
      </c>
      <c r="O115" s="360" t="str">
        <f>IF($A115&lt;&gt;"",IF(IFERROR('6. Position (at entry)'!M115,"")="", "",IFERROR('6. Position (at entry)'!M115,"")),"")</f>
        <v/>
      </c>
      <c r="P115" s="16" t="str">
        <f>IF($A115&lt;&gt;"",IF(IFERROR(VLOOKUP($A115,'5. Company (current_at exit)'!$1:$1048576,3,FALSE),"")="","",IFERROR(VLOOKUP($A115,'5. Company (current_at exit)'!$1:$1048576,3,FALSE),"")), "")</f>
        <v/>
      </c>
      <c r="Q115" s="16" t="str">
        <f>IF($A115&lt;&gt;"",IF(IFERROR(VLOOKUP($A115,'5. Company (current_at exit)'!$1:$1048576,4,FALSE),"")="","",IFERROR(VLOOKUP($A115,'5. Company (current_at exit)'!$1:$1048576,4,FALSE),"")), "")</f>
        <v/>
      </c>
      <c r="R115" s="16" t="str">
        <f>IF($A115&lt;&gt;"",IF(IFERROR(VLOOKUP($A115,'5. Company (current_at exit)'!$1:$1048576,5,FALSE),"")="","",IFERROR(VLOOKUP($A115,'5. Company (current_at exit)'!$1:$1048576,5,FALSE),"")), "")</f>
        <v/>
      </c>
      <c r="S115" s="16" t="str">
        <f>IF($A115&lt;&gt;"",IF(IFERROR(VLOOKUP($A115,'5. Company (current_at exit)'!$1:$1048576,6,FALSE),"")="","",IFERROR(VLOOKUP($A115,'5. Company (current_at exit)'!$1:$1048576,6,FALSE),"")), "")</f>
        <v/>
      </c>
      <c r="T115" s="16" t="str">
        <f>IF($A115&lt;&gt;"",IF(IFERROR(VLOOKUP($A115,'5. Company (current_at exit)'!$1:$1048576,7,FALSE),"")="","Mandatory: Tab 5",IFERROR(VLOOKUP($A115,'5. Company (current_at exit)'!$1:$1048576,7,FALSE),"")), "")</f>
        <v/>
      </c>
      <c r="U115" s="72" t="str">
        <f>IF($A115&lt;&gt;"",IF(IFERROR(VLOOKUP($A115,'5. Company (current_at exit)'!$1:$1048576,8,FALSE),"")="","Mandatory: Tab 5",IFERROR(VLOOKUP($A115,'5. Company (current_at exit)'!$1:$1048576,8,FALSE),"")), "")</f>
        <v/>
      </c>
      <c r="V115" s="16" t="str">
        <f>IF($A115&lt;&gt;"",IF(IFERROR(VLOOKUP($A115,'5. Company (current_at exit)'!$1:$1048576,9,FALSE),"")="","",IFERROR(VLOOKUP($A115,'5. Company (current_at exit)'!$1:$1048576,9,FALSE),"")), "")</f>
        <v/>
      </c>
      <c r="W115" s="16" t="str">
        <f>IF($A115&lt;&gt;"",IF(IFERROR(VLOOKUP($A115,'5. Company (current_at exit)'!$1:$1048576,10,FALSE),"")="","Mandatory: Tab 5",IFERROR(VLOOKUP($A115,'5. Company (current_at exit)'!$1:$1048576,10,FALSE),"")), "")</f>
        <v/>
      </c>
      <c r="X115" s="73" t="str">
        <f>IF($A115&lt;&gt;"",IF(IFERROR(VLOOKUP($A115,'5. Company (current_at exit)'!$1:$1048576,11,FALSE),"")="","Mandatory: Tab 5",IFERROR(VLOOKUP($A115,'5. Company (current_at exit)'!$1:$1048576,11,FALSE),"")), "")</f>
        <v/>
      </c>
      <c r="Y115" s="73" t="str">
        <f>IF($A115&lt;&gt;"",IF(IFERROR(VLOOKUP($A115,'5. Company (current_at exit)'!$1:$1048576,12,FALSE),"")="","",IFERROR(VLOOKUP($A115,'5. Company (current_at exit)'!$1:$1048576,12,FALSE),"")), "")</f>
        <v/>
      </c>
      <c r="Z115" s="73" t="str">
        <f>IF($A115&lt;&gt;"",IF(IFERROR(VLOOKUP($A115,'5. Company (current_at exit)'!$1:$1048576,13,FALSE),"")="","",IFERROR(VLOOKUP($A115,'5. Company (current_at exit)'!$1:$1048576,13,FALSE),"")), "")</f>
        <v/>
      </c>
      <c r="AA115" s="16" t="str">
        <f>IF($A115&lt;&gt;"",IF(IFERROR(VLOOKUP($A115,'5. Company (current_at exit)'!$1:$1048576,14,FALSE),"")="","Mandatory: Tab 5",IFERROR(VLOOKUP($A115,'5. Company (current_at exit)'!$1:$1048576,14,FALSE),"")), "")</f>
        <v/>
      </c>
      <c r="AB115" s="16" t="str">
        <f>IF($A115&lt;&gt;"",IF(IFERROR(VLOOKUP($A115,'5. Company (current_at exit)'!$1:$1048576,15,FALSE),"")="","Mandatory: Tab 5",IFERROR(VLOOKUP($A115,'5. Company (current_at exit)'!$1:$1048576,15,FALSE),"")), "")</f>
        <v/>
      </c>
      <c r="AC115" s="76" t="str">
        <f>IF($A115&lt;&gt;"",IF(IFERROR(VLOOKUP($A115,'5. Company (current_at exit)'!$1:$1048576,16,FALSE),"")="","",IFERROR(VLOOKUP($A115,'5. Company (current_at exit)'!$1:$1048576,16,FALSE),"")), "")</f>
        <v/>
      </c>
      <c r="AD115" s="16" t="str">
        <f>IF($A115&lt;&gt;"",IF(IFERROR(VLOOKUP($A115,'5. Company (current_at exit)'!$1:$1048576,17,FALSE),"")="","",IFERROR(VLOOKUP($A115,'5. Company (current_at exit)'!$1:$1048576,17,FALSE),"")), "")</f>
        <v/>
      </c>
      <c r="AE115" s="401" t="str">
        <f>IF($A115&lt;&gt;"",IF(IFERROR(VLOOKUP($A115,'5. Company (current_at exit)'!$1:$1048576,18,FALSE),"")="","",IFERROR(VLOOKUP($A115,'5. Company (current_at exit)'!$1:$1048576,18,FALSE),"")), "")</f>
        <v/>
      </c>
      <c r="AF115" s="16" t="str">
        <f>IF($A115&lt;&gt;"",IF(IFERROR(VLOOKUP($A115,'5. Company (current_at exit)'!$1:$1048576,19,FALSE),"")="","Mandatory: Tab 5",IFERROR(VLOOKUP($A115,'5. Company (current_at exit)'!$1:$1048576,19,FALSE),"")), "")</f>
        <v/>
      </c>
      <c r="AG115" s="159" t="str">
        <f>IF($AF115="Yes",IF($A115&lt;&gt;"",IF(IFERROR(VLOOKUP($A115,'5. Company (current_at exit)'!$1:$1048576,20,FALSE),"")="","Mandatory: Tab 5",IFERROR(VLOOKUP($A115,'5. Company (current_at exit)'!$1:$1048576,20,FALSE),"")), ""),IF($A115&lt;&gt;"",IF(IFERROR(VLOOKUP($A115,'5. Company (current_at exit)'!$1:$1048576,20,FALSE),"")="","",IFERROR(VLOOKUP($A115,'5. Company (current_at exit)'!$1:$1048576,20,FALSE),"")), ""))</f>
        <v/>
      </c>
      <c r="AH115" s="159" t="str">
        <f>IF($AF115="Yes",IF($A115&lt;&gt;"",IF(IFERROR(VLOOKUP($A115,'5. Company (current_at exit)'!$1:$1048576,21,FALSE),"")="","Mandatory: Tab 5",IFERROR(VLOOKUP($A115,'5. Company (current_at exit)'!$1:$1048576,21,FALSE),"")), ""),IF($A115&lt;&gt;"",IF(IFERROR(VLOOKUP($A115,'5. Company (current_at exit)'!$1:$1048576,21,FALSE),"")="","",IFERROR(VLOOKUP($A115,'5. Company (current_at exit)'!$1:$1048576,21,FALSE),"")), ""))</f>
        <v/>
      </c>
      <c r="AI115" s="69" t="str">
        <f>IF($AF115="Yes",IF($A115&lt;&gt;"",IF(IFERROR(VLOOKUP($A115,'5. Company (current_at exit)'!$1:$1048576,22,FALSE),"")="","Mandatory: Tab 5",IFERROR(VLOOKUP($A115,'5. Company (current_at exit)'!$1:$1048576,22,FALSE),"")), ""),IF($A115&lt;&gt;"",IF(IFERROR(VLOOKUP($A115,'5. Company (current_at exit)'!$1:$1048576,22,FALSE),"")="","",IFERROR(VLOOKUP($A115,'5. Company (current_at exit)'!$1:$1048576,22,FALSE),"")), ""))</f>
        <v/>
      </c>
      <c r="AJ115" s="69" t="str">
        <f>IF($AF115="Yes",IF($A115&lt;&gt;"",IF(IFERROR(VLOOKUP($A115,'5. Company (current_at exit)'!$1:$1048576,23,FALSE),"")="","Mandatory: Tab 5",IFERROR(VLOOKUP($A115,'5. Company (current_at exit)'!$1:$1048576,23,FALSE),"")), ""),IF($A115&lt;&gt;"",IF(IFERROR(VLOOKUP($A115,'5. Company (current_at exit)'!$1:$1048576,23,FALSE),"")="","",IFERROR(VLOOKUP($A115,'5. Company (current_at exit)'!$1:$1048576,23,FALSE),"")), ""))</f>
        <v/>
      </c>
      <c r="AK115" s="159" t="str">
        <f>IF($AF115="Yes",IF($A115&lt;&gt;"",IF(IFERROR(VLOOKUP($A115,'5. Company (current_at exit)'!$1:$1048576,24,FALSE),"")="","",IFERROR(VLOOKUP($A115,'5. Company (current_at exit)'!$1:$1048576,24,FALSE),"")), ""),IF($A115&lt;&gt;"",IF(IFERROR(VLOOKUP($A115,'5. Company (current_at exit)'!$1:$1048576,24,FALSE),"")="","",IFERROR(VLOOKUP($A115,'5. Company (current_at exit)'!$1:$1048576,24,FALSE),"")), ""))</f>
        <v/>
      </c>
      <c r="AL115" s="403" t="str">
        <f>IF($A115&lt;&gt;"",IF(IFERROR(VLOOKUP($A115,'5. Company (current_at exit)'!$1:$1048576,25,FALSE),"")="","",IFERROR(VLOOKUP($A115,'5. Company (current_at exit)'!$1:$1048576,25,FALSE),"")), "")</f>
        <v/>
      </c>
      <c r="AM115" s="17" t="str">
        <f>IF($A115&lt;&gt;"",IF(IFERROR(VLOOKUP($A115,'5. Company (current_at exit)'!$1:$1048576,26,FALSE),"")="","Mandatory: Tab 5",IFERROR(VLOOKUP($A115,'5. Company (current_at exit)'!$1:$1048576,26,FALSE),"")), "")</f>
        <v/>
      </c>
      <c r="AN115" s="17" t="str">
        <f>IF($A115&lt;&gt;"",IF(IFERROR(VLOOKUP($A115,'5. Company (current_at exit)'!$1:$1048576,27,FALSE),"")="","Mandatory: Tab 5",IFERROR(VLOOKUP($A115,'5. Company (current_at exit)'!$1:$1048576,27,FALSE),"")), "")</f>
        <v/>
      </c>
      <c r="AO115" s="17" t="str">
        <f>IF($A115&lt;&gt;"",IF(IFERROR(VLOOKUP($A115,'5. Company (current_at exit)'!$1:$1048576,28,FALSE),"")="","Mandatory: Tab 5",IFERROR(VLOOKUP($A115,'5. Company (current_at exit)'!$1:$1048576,28,FALSE),"")), "")</f>
        <v/>
      </c>
      <c r="AP115" s="17" t="str">
        <f>IF($A115&lt;&gt;"",IF(IFERROR(VLOOKUP($A115,'5. Company (current_at exit)'!$1:$1048576,29,FALSE),"")="","Mandatory: Tab 5",IFERROR(VLOOKUP($A115,'5. Company (current_at exit)'!$1:$1048576,29,FALSE),"")), "")</f>
        <v/>
      </c>
      <c r="AQ115" s="17" t="str">
        <f>IF($A115&lt;&gt;"",IF(IFERROR(VLOOKUP($A115,'5. Company (current_at exit)'!$1:$1048576,30,FALSE),"")="","Mandatory: Tab 5",IFERROR(VLOOKUP($A115,'5. Company (current_at exit)'!$1:$1048576,30,FALSE),"")), "")</f>
        <v/>
      </c>
      <c r="AR115" s="17" t="str">
        <f>IF($A115&lt;&gt;"",IF(IFERROR(VLOOKUP($A115,'5. Company (current_at exit)'!$1:$1048576,31,FALSE),"")="","Mandatory: Tab 5",IFERROR(VLOOKUP($A115,'5. Company (current_at exit)'!$1:$1048576,31,FALSE),"")), "")</f>
        <v/>
      </c>
      <c r="AS115" s="17" t="str">
        <f>IF($A115&lt;&gt;"",IF(IFERROR(VLOOKUP($A115,'5. Company (current_at exit)'!$1:$1048576,32,FALSE),"")="","Mandatory: Tab 5",IFERROR(VLOOKUP($A115,'5. Company (current_at exit)'!$1:$1048576,32,FALSE),"")), "")</f>
        <v/>
      </c>
      <c r="AT115" s="17" t="str">
        <f>IF($A115&lt;&gt;"",IF(IFERROR(VLOOKUP($A115,'5. Company (current_at exit)'!$1:$1048576,33,FALSE),"")="","Mandatory: Tab 5",IFERROR(VLOOKUP($A115,'5. Company (current_at exit)'!$1:$1048576,33,FALSE),"")), "")</f>
        <v/>
      </c>
      <c r="AU115" s="17" t="str">
        <f>IF($A115&lt;&gt;"",IF(IFERROR(VLOOKUP($A115,'5. Company (current_at exit)'!$1:$1048576,34,FALSE),"")="","",IFERROR(VLOOKUP($A115,'5. Company (current_at exit)'!$1:$1048576,34,FALSE),"")), "")</f>
        <v/>
      </c>
      <c r="AV115" s="241" t="str">
        <f>IF($A115&lt;&gt;"",IF(IFERROR(VLOOKUP($A115,'5. Company (current_at exit)'!$1:$1048576,35,FALSE),"")="","",IFERROR(VLOOKUP($A115,'5. Company (current_at exit)'!$1:$1048576,35,FALSE),"")), "")</f>
        <v/>
      </c>
      <c r="AW115" s="17" t="str">
        <f>IF($D115="Fully Exited",IF($A115&lt;&gt;"",IF(IFERROR(VLOOKUP($A115,'5. Company (current_at exit)'!$1:$1048576,36,FALSE),"")="","",IFERROR(VLOOKUP($A115,'5. Company (current_at exit)'!$1:$1048576,36,FALSE),"")), ""),IF($A115&lt;&gt;"",IF(IFERROR(VLOOKUP($A115,'5. Company (current_at exit)'!$1:$1048576,36,FALSE),"")="","",IFERROR(VLOOKUP($A115,'5. Company (current_at exit)'!$1:$1048576,36,FALSE),"")), ""))</f>
        <v/>
      </c>
      <c r="AX115" s="239" t="str">
        <f>IF($A115&lt;&gt;"",IF(IFERROR(VLOOKUP($A115,'5. Company (current_at exit)'!$1:$1048576,37,FALSE),"")="","",IFERROR(VLOOKUP($A115,'5. Company (current_at exit)'!$1:$1048576,37,FALSE),"")), "")</f>
        <v/>
      </c>
      <c r="AY115" s="204" t="str">
        <f>IF($A115&lt;&gt;"",IF(IFERROR(VLOOKUP($A115,'5. Company (current_at exit)'!$1:$1048576,38,FALSE),"")="","",IFERROR(VLOOKUP($A115,'5. Company (current_at exit)'!$1:$1048576,38,FALSE),"")), "")</f>
        <v/>
      </c>
      <c r="AZ115" s="244" t="str">
        <f>IF($A115&lt;&gt;"",IF(IFERROR(VLOOKUP($A115,'5. Company (current_at exit)'!$1:$1048576,39,FALSE),"")="","",IFERROR(VLOOKUP($A115,'5. Company (current_at exit)'!$1:$1048576,39,FALSE),"")), "")</f>
        <v/>
      </c>
      <c r="BA115" s="244" t="str">
        <f>IF($A115&lt;&gt;"",IF(IFERROR(VLOOKUP($A115,'5. Company (current_at exit)'!$1:$1048576,40,FALSE),"")="","",IFERROR(VLOOKUP($A115,'5. Company (current_at exit)'!$1:$1048576,40,FALSE),"")), "")</f>
        <v/>
      </c>
      <c r="BB115" s="244" t="str">
        <f>IF($A115&lt;&gt;"",IF(IFERROR(VLOOKUP($A115,'5. Company (current_at exit)'!$1:$1048576,41,FALSE),"")="","",IFERROR(VLOOKUP($A115,'5. Company (current_at exit)'!$1:$1048576,41,FALSE),"")), "")</f>
        <v/>
      </c>
      <c r="BC115" s="76" t="str">
        <f>IF($A115&lt;&gt;"",IF(IFERROR(VLOOKUP($A115,'5. Company (current_at exit)'!$1:$1048576,42,FALSE),"")="","",IFERROR(VLOOKUP($A115,'5. Company (current_at exit)'!$1:$1048576,42,FALSE),"")), "")</f>
        <v/>
      </c>
      <c r="BD115" s="76" t="str">
        <f>IF($A115&lt;&gt;"",IF(IFERROR(VLOOKUP($A115,'5. Company (current_at exit)'!$1:$1048576,43,FALSE),"")="","",IFERROR(VLOOKUP($A115,'5. Company (current_at exit)'!$1:$1048576,43,FALSE),"")), "")</f>
        <v/>
      </c>
      <c r="BE115" s="239" t="str">
        <f>IF($A115&lt;&gt;"",IF(IFERROR(VLOOKUP($A115,'5. Company (current_at exit)'!$1:$1048576,44,FALSE),"")="","",IFERROR(VLOOKUP($A115,'5. Company (current_at exit)'!$1:$1048576,44,FALSE),"")), "")</f>
        <v/>
      </c>
      <c r="BF115" s="239" t="str">
        <f>IF($A115&lt;&gt;"",IF(IFERROR(VLOOKUP($A115,'5. Company (current_at exit)'!$1:$1048576,45,FALSE),"")="","",IFERROR(VLOOKUP($A115,'5. Company (current_at exit)'!$1:$1048576,45,FALSE),"")), "")</f>
        <v/>
      </c>
      <c r="BG115" s="239" t="str">
        <f>IF($A115&lt;&gt;"",IF(IFERROR(VLOOKUP($A115,'5. Company (current_at exit)'!$1:$1048576,46,FALSE),"")="","",IFERROR(VLOOKUP($A115,'5. Company (current_at exit)'!$1:$1048576,46,FALSE),"")), "")</f>
        <v/>
      </c>
      <c r="BH115" s="239" t="str">
        <f>IF($A115&lt;&gt;"",IF(IFERROR(VLOOKUP($A115,'5. Company (current_at exit)'!$1:$1048576,47,FALSE),"")="","",IFERROR(VLOOKUP($A115,'5. Company (current_at exit)'!$1:$1048576,47,FALSE),"")), "")</f>
        <v/>
      </c>
      <c r="BI115" s="239" t="str">
        <f>IF($A115&lt;&gt;"",IF(IFERROR(VLOOKUP($A115,'5. Company (current_at exit)'!$1:$1048576,48,FALSE),"")="","",IFERROR(VLOOKUP($A115,'5. Company (current_at exit)'!$1:$1048576,48,FALSE),"")), "")</f>
        <v/>
      </c>
      <c r="BJ115" s="360" t="str">
        <f>IF($A115&lt;&gt;"",IF(IFERROR(VLOOKUP($A115,'5. Company (current_at exit)'!$1:$1048576,49,FALSE),"")="","",IFERROR(VLOOKUP($A115,'5. Company (current_at exit)'!$1:$1048576,49,FALSE),"")), "")</f>
        <v/>
      </c>
      <c r="BK115" s="76" t="str">
        <f>IF($A115&lt;&gt;"",IF(IFERROR(VLOOKUP($A115,'5. Company (current_at exit)'!$1:$1048576,50,FALSE),"")="","Mandatory: Tab 5",IFERROR(VLOOKUP($A115,'5. Company (current_at exit)'!$1:$1048576,50,FALSE),"")), "")</f>
        <v/>
      </c>
      <c r="BL115" s="483" t="str">
        <f>IF($A115&lt;&gt;"",IF(IFERROR(VLOOKUP($A115,'5. Company (current_at exit)'!$1:$1048576,51,FALSE),"")="","Mandatory: Tab 5",IFERROR(VLOOKUP($A115,'5. Company (current_at exit)'!$1:$1048576,51,FALSE),"")), "")</f>
        <v/>
      </c>
      <c r="BM115" s="483" t="str">
        <f>IF($A115&lt;&gt;"",IF(IFERROR(VLOOKUP($A115,'5. Company (current_at exit)'!$1:$1048576,52,FALSE),"")="","Mandatory: Tab 5",IFERROR(VLOOKUP($A115,'5. Company (current_at exit)'!$1:$1048576,52,FALSE),"")), "")</f>
        <v/>
      </c>
      <c r="BN115" s="483" t="str">
        <f>IF($A115&lt;&gt;"",IF(IFERROR(VLOOKUP($A115,'5. Company (current_at exit)'!$1:$1048576,53,FALSE),"")="","Mandatory: Tab 5",IFERROR(VLOOKUP($A115,'5. Company (current_at exit)'!$1:$1048576,53,FALSE),"")), "")</f>
        <v/>
      </c>
      <c r="BO115" s="360" t="str">
        <f>IF($A115&lt;&gt;"",IF(IFERROR(VLOOKUP($A115,'5. Company (current_at exit)'!$1:$1048576,54,FALSE),"")="","",IFERROR(VLOOKUP($A115,'5. Company (current_at exit)'!$1:$1048576,54,FALSE),"")), "")</f>
        <v/>
      </c>
      <c r="BP115" s="17" t="str">
        <f>IF($A115&lt;&gt;"",IF(IFERROR(VLOOKUP($A115, '4. Company (at entry)'!$1:$1048576,3,FALSE),"")="","Mandatory: Tab 4",IFERROR(VLOOKUP($A115, '4. Company (at entry)'!$1:$1048576,3,FALSE),"")), "")</f>
        <v/>
      </c>
      <c r="BQ115" s="17" t="str">
        <f>IF($A115&lt;&gt;"",IF(IFERROR(VLOOKUP($A115, '4. Company (at entry)'!$1:$1048576,4,FALSE),"")="","Mandatory: Tab 4",IFERROR(VLOOKUP($A115, '4. Company (at entry)'!$1:$1048576,4,FALSE),"")), "")</f>
        <v/>
      </c>
      <c r="BR115" s="17" t="str">
        <f>IF($A115&lt;&gt;"",IF(IFERROR(VLOOKUP($A115, '4. Company (at entry)'!$1:$1048576,5,FALSE),"")="","Mandatory: Tab 4",IFERROR(VLOOKUP($A115, '4. Company (at entry)'!$1:$1048576,5,FALSE),"")), "")</f>
        <v/>
      </c>
      <c r="BS115" s="17" t="str">
        <f>IF($A115&lt;&gt;"",IF(IFERROR(VLOOKUP($A115, '4. Company (at entry)'!$1:$1048576,6,FALSE),"")="","Mandatory: Tab 4",IFERROR(VLOOKUP($A115, '4. Company (at entry)'!$1:$1048576,6,FALSE),"")), "")</f>
        <v/>
      </c>
      <c r="BT115" s="17" t="str">
        <f>IF($A115&lt;&gt;"",IF(IFERROR(VLOOKUP($A115, '4. Company (at entry)'!$1:$1048576,7,FALSE),"")="","Mandatory: Tab 4",IFERROR(VLOOKUP($A115, '4. Company (at entry)'!$1:$1048576,7,FALSE),"")), "")</f>
        <v/>
      </c>
      <c r="BU115" s="17" t="str">
        <f>IF($A115&lt;&gt;"",IF(IFERROR(VLOOKUP($A115, '4. Company (at entry)'!$1:$1048576,8,FALSE),"")="","Mandatory: Tab 4",IFERROR(VLOOKUP($A115, '4. Company (at entry)'!$1:$1048576,8,FALSE),"")), "")</f>
        <v/>
      </c>
      <c r="BV115" s="17" t="str">
        <f>IF($A115&lt;&gt;"",IF(IFERROR(VLOOKUP($A115, '4. Company (at entry)'!$1:$1048576,9,FALSE),"")="","Mandatory: Tab 4",IFERROR(VLOOKUP($A115, '4. Company (at entry)'!$1:$1048576,9,FALSE),"")), "")</f>
        <v/>
      </c>
      <c r="BW115" s="17" t="str">
        <f>IF($A115&lt;&gt;"",IF(IFERROR(VLOOKUP($A115, '4. Company (at entry)'!$1:$1048576,10,FALSE),"")="","",IFERROR(VLOOKUP($A115, '4. Company (at entry)'!$1:$1048576,10,FALSE),"")), "")</f>
        <v/>
      </c>
      <c r="BX115" s="208" t="str">
        <f>IF($A115&lt;&gt;"",IF(IFERROR(VLOOKUP($A115, '4. Company (at entry)'!$1:$1048576,11,FALSE),"")="","",IFERROR(VLOOKUP($A115, '4. Company (at entry)'!$1:$1048576,11,FALSE),"")), "")</f>
        <v/>
      </c>
      <c r="BY115" s="17" t="str">
        <f>IF($A115&lt;&gt;"",IF(IFERROR(VLOOKUP($A115, '4. Company (at entry)'!$1:$1048576,12,FALSE),"")="","",IFERROR(VLOOKUP($A115, '4. Company (at entry)'!$1:$1048576,12,FALSE),"")), "")</f>
        <v/>
      </c>
      <c r="BZ115" s="360" t="str">
        <f>IF($A115&lt;&gt;"",IF(IFERROR(VLOOKUP($A115, '4. Company (at entry)'!$1:$1048576,13,FALSE),"")="","",IFERROR(VLOOKUP($A115, '4. Company (at entry)'!$1:$1048576,13,FALSE),"")), "")</f>
        <v/>
      </c>
      <c r="CA115" s="17" t="str">
        <f>IF($A115&lt;&gt;"",IF(IFERROR('7. Position (current_at exit)'!F115,"")="", "Mandatory: Tab 7",IFERROR('7. Position (current_at exit)'!F115,"")),"")</f>
        <v/>
      </c>
      <c r="CB115" s="17" t="str">
        <f>IF($D115&lt;&gt;"Pending, Subsequently Closed",IF($A115&lt;&gt;"",IF(IFERROR('7. Position (current_at exit)'!G115,"")="", "Mandatory: Tab 7",IFERROR('7. Position (current_at exit)'!G115,"")),""), IF($A115&lt;&gt;"",IF(IFERROR('7. Position (current_at exit)'!G115,"")="", "",IFERROR('7. Position (current_at exit)'!G115,"")),""))</f>
        <v/>
      </c>
      <c r="CC115" s="17" t="str">
        <f>IF($D115&lt;&gt;"Pending, Subsequently Closed",IF($A115&lt;&gt;"",IF(IFERROR('7. Position (current_at exit)'!H115,"")="", "Mandatory: Tab 7",IFERROR('7. Position (current_at exit)'!H115,"")),""), IF($A115&lt;&gt;"",IF(IFERROR('7. Position (current_at exit)'!H115,"")="", "",IFERROR('7. Position (current_at exit)'!H115,"")),""))</f>
        <v/>
      </c>
      <c r="CD115" s="17" t="str">
        <f>IF($D115&lt;&gt;"Pending, Subsequently Closed",IF($A115&lt;&gt;"",IF(IFERROR('7. Position (current_at exit)'!I115,"")="", "Mandatory: Tab 7",IFERROR('7. Position (current_at exit)'!I115,"")),""), IF($A115&lt;&gt;"",IF(IFERROR('7. Position (current_at exit)'!I115,"")="", "",IFERROR('7. Position (current_at exit)'!I115,"")),""))</f>
        <v/>
      </c>
      <c r="CE115" s="17" t="str">
        <f>IF($D115&lt;&gt;"Pending, Subsequently Closed",IF($A115&lt;&gt;"",IF(IFERROR('7. Position (current_at exit)'!J115,"")="", "Mandatory: Tab 7",IFERROR('7. Position (current_at exit)'!J115,"")),""), IF($A115&lt;&gt;"",IF(IFERROR('7. Position (current_at exit)'!J115,"")="", "",IFERROR('7. Position (current_at exit)'!J115,"")),""))</f>
        <v/>
      </c>
      <c r="CF115" s="208" t="str">
        <f>IF($D115&lt;&gt;"Pending, Subsequently Closed",IF($A115&lt;&gt;"",IF(IFERROR('7. Position (current_at exit)'!K115,"")="", "Mandatory: Tab 7",IFERROR('7. Position (current_at exit)'!K115,"")),""), IF($A115&lt;&gt;"",IF(IFERROR('7. Position (current_at exit)'!K115,"")="", "",IFERROR('7. Position (current_at exit)'!K115,"")),""))</f>
        <v/>
      </c>
      <c r="CG115" s="186" t="str">
        <f>IF($D115&lt;&gt;"Pending, Subsequently Closed",IF($A115&lt;&gt;"",IF(IFERROR('7. Position (current_at exit)'!L115,"")="", "Mandatory: Tab 7",IFERROR('7. Position (current_at exit)'!L115,"")),""), IF($A115&lt;&gt;"",IF(IFERROR('7. Position (current_at exit)'!L115,"")="", "",IFERROR('7. Position (current_at exit)'!L115,"")),""))</f>
        <v/>
      </c>
      <c r="CH115" s="186" t="str">
        <f>IF($D115&lt;&gt;"Pending, Subsequently Closed",IF($A115&lt;&gt;"",IF(IFERROR('7. Position (current_at exit)'!M115,"")="", "Mandatory: Tab 7",IFERROR('7. Position (current_at exit)'!M115,"")),""), IF($A115&lt;&gt;"",IF(IFERROR('7. Position (current_at exit)'!M115,"")="", "",IFERROR('7. Position (current_at exit)'!M115,"")),""))</f>
        <v/>
      </c>
      <c r="CI115" s="186" t="str">
        <f>IF($D115&lt;&gt;"Pending, Subsequently Closed",IF($A115&lt;&gt;"",IF(IFERROR('7. Position (current_at exit)'!N115,"")="", "Mandatory: Tab 7",IFERROR('7. Position (current_at exit)'!N115,"")),""), IF($A115&lt;&gt;"",IF(IFERROR('7. Position (current_at exit)'!N115,"")="", "",IFERROR('7. Position (current_at exit)'!N115,"")),""))</f>
        <v/>
      </c>
      <c r="CJ115" s="408" t="str">
        <f>IF($D115&lt;&gt;"Pending, Subsequently Closed",IF($A115&lt;&gt;"",IF(IFERROR('7. Position (current_at exit)'!O115,"")="", "Mandatory: Tab 7",IFERROR('7. Position (current_at exit)'!O115,"")),""), IF($A115&lt;&gt;"",IF(IFERROR('7. Position (current_at exit)'!O115,"")="", "",IFERROR('7. Position (current_at exit)'!O115,"")),""))</f>
        <v/>
      </c>
      <c r="CK115" s="408" t="str">
        <f>IF($D115&lt;&gt;"Pending, Subsequently Closed",IF($A115&lt;&gt;"",IF(IFERROR('7. Position (current_at exit)'!P115,"")="", "Mandatory: Tab 7",IFERROR('7. Position (current_at exit)'!P115,"")),""), IF($A115&lt;&gt;"",IF(IFERROR('7. Position (current_at exit)'!P115,"")="", "",IFERROR('7. Position (current_at exit)'!P115,"")),""))</f>
        <v/>
      </c>
      <c r="CL115" s="360" t="str">
        <f>IF($A115&lt;&gt;"",IF(IFERROR('7. Position (current_at exit)'!Q115,"")="", "",IFERROR('7. Position (current_at exit)'!Q115,"")),"")</f>
        <v/>
      </c>
      <c r="CM115" s="18" t="str">
        <f>IF($F115&lt;&gt;"Debt",IF($A115&lt;&gt;"",IF(IFERROR('7. Position (current_at exit)'!R115,"")="", "Mandatory: Tab 7",IFERROR('7. Position (current_at exit)'!R115,"")),""), IF($A115&lt;&gt;"",IF(IFERROR('7. Position (current_at exit)'!R115,"")="", "",IFERROR('7. Position (current_at exit)'!R115,"")),""))</f>
        <v/>
      </c>
      <c r="CN115" s="18" t="str">
        <f>IF($F115&lt;&gt;"Debt",IF($A115&lt;&gt;"",IF(IFERROR('7. Position (current_at exit)'!S115,"")="", "Mandatory: Tab 7",IFERROR('7. Position (current_at exit)'!S115,"")),""), IF($A115&lt;&gt;"",IF(IFERROR('7. Position (current_at exit)'!S115,"")="", "",IFERROR('7. Position (current_at exit)'!S115,"")),""))</f>
        <v/>
      </c>
      <c r="CO115" s="17" t="str">
        <f>IF($F115&lt;&gt;"Debt",IF($A115&lt;&gt;"",IF(IFERROR('7. Position (current_at exit)'!T115,"")="", "Mandatory: Tab 7",IFERROR('7. Position (current_at exit)'!T115,"")),""), IF($A115&lt;&gt;"",IF(IFERROR('7. Position (current_at exit)'!T115,"")="", "",IFERROR('7. Position (current_at exit)'!T115,"")),""))</f>
        <v/>
      </c>
      <c r="CP115" s="17" t="str">
        <f>IF($A115&lt;&gt;"",IF(IFERROR('7. Position (current_at exit)'!U115,"")="", "Mandatory: Tab 7",IFERROR('7. Position (current_at exit)'!U115,"")),"")</f>
        <v/>
      </c>
      <c r="CQ115" s="17" t="str">
        <f>IF($F115&lt;&gt;"Debt",IF($A115&lt;&gt;"",IF(IFERROR('7. Position (current_at exit)'!V115,"")="", "Mandatory: Tab 7",IFERROR('7. Position (current_at exit)'!V115,"")),""), IF($A115&lt;&gt;"",IF(IFERROR('7. Position (current_at exit)'!V115,"")="", "",IFERROR('7. Position (current_at exit)'!V115,"")),""))</f>
        <v/>
      </c>
      <c r="CR115" s="16" t="str">
        <f>IF($F115&lt;&gt;"Debt",IF($A115&lt;&gt;"",IF(IFERROR('7. Position (current_at exit)'!W115,"")="", "",IFERROR('7. Position (current_at exit)'!W115,"")),""), IF($A115&lt;&gt;"",IF(IFERROR('7. Position (current_at exit)'!W115,"")="", "",IFERROR('7. Position (current_at exit)'!W115,"")),""))</f>
        <v/>
      </c>
      <c r="CS115" s="80" t="str">
        <f>IF($A115&lt;&gt;"",IF(IFERROR('7. Position (current_at exit)'!X115,"")="", "",IFERROR('7. Position (current_at exit)'!X115,"")),"")</f>
        <v/>
      </c>
      <c r="CT115" s="360" t="str">
        <f>IF($A115&lt;&gt;"",IF(IFERROR('7. Position (current_at exit)'!Y115,"")="", "",IFERROR('7. Position (current_at exit)'!Y115,"")),"")</f>
        <v/>
      </c>
      <c r="CU115" s="159" t="str">
        <f>IF(OR($D115="Fully Exited, No Escrow", $D115="Fully Exited, Escrow Pending", $D115="Fully Exited, Subsequently Closed"), IF($A115&lt;&gt;"",IF(IFERROR('7. Position (current_at exit)'!Z115,"")="", "Mandatory: Tab 7",IFERROR('7. Position (current_at exit)'!Z115,"")),""), IF($A115&lt;&gt;"",IF(IFERROR('7. Position (current_at exit)'!Z115,"")="", "",IFERROR('7. Position (current_at exit)'!Z115,"")),""))</f>
        <v/>
      </c>
      <c r="CV115" s="159" t="str">
        <f>IF(OR($D115="Fully Exited, No Escrow", $D115="Fully Exited, Escrow Pending", $D115="Fully Exited, Subsequently Closed"), IF($A115&lt;&gt;"",IF(IFERROR('7. Position (current_at exit)'!AA115,"")="", "Mandatory: Tab 7",IFERROR('7. Position (current_at exit)'!AA115,"")),""), IF($A115&lt;&gt;"",IF(IFERROR('7. Position (current_at exit)'!AA115,"")="", "",IFERROR('7. Position (current_at exit)'!AA115,"")),""))</f>
        <v/>
      </c>
      <c r="CW115" s="16" t="str">
        <f>IF($D115="Fully Exited",IF($A115&lt;&gt;"",IF(IFERROR('7. Position (current_at exit)'!AB115,"")="", "",IFERROR('7. Position (current_at exit)'!AB115,"")),""), IF($A115&lt;&gt;"",IF(IFERROR('7. Position (current_at exit)'!AB115,"")="", "",IFERROR('7. Position (current_at exit)'!AB115,"")),""))</f>
        <v/>
      </c>
      <c r="CX115" s="360" t="str">
        <f>IF($A115&lt;&gt;"",IF(IFERROR('7. Position (current_at exit)'!AC115,"")="", "",IFERROR('7. Position (current_at exit)'!AC115,"")),"")</f>
        <v/>
      </c>
      <c r="CY115" s="16" t="str">
        <f>IF($D115&lt;&gt;"Pending, Subsequently Closed",IF($A115&lt;&gt;"",IF(IFERROR('7. Position (current_at exit)'!AD115,"")="", "Mandatory: Tab 7",IFERROR('7. Position (current_at exit)'!AD115,"")),""), IF($A115&lt;&gt;"",IF(IFERROR('7. Position (current_at exit)'!AD115,"")="", "",IFERROR('7. Position (current_at exit)'!AD115,"")),""))</f>
        <v/>
      </c>
      <c r="CZ115" s="187" t="str">
        <f>IF($A115&lt;&gt;"",IF(IFERROR('7. Position (current_at exit)'!AE115,"")="", "",IFERROR('7. Position (current_at exit)'!AE115,"")),"")</f>
        <v/>
      </c>
      <c r="DA115" s="76" t="str">
        <f>IF($A115&lt;&gt;"",IF(IFERROR('7. Position (current_at exit)'!AF115,"")="", "",IFERROR('7. Position (current_at exit)'!AF115,"")),"")</f>
        <v/>
      </c>
      <c r="DB115" s="239" t="str">
        <f>IF($A115&lt;&gt;"",IF(IFERROR('7. Position (current_at exit)'!AG115,"")="", "",IFERROR('7. Position (current_at exit)'!AG115,"")),"")</f>
        <v/>
      </c>
      <c r="DC115" s="165" t="str">
        <f>IF($A115&lt;&gt;"",IF(IFERROR('7. Position (current_at exit)'!AH115,"")="", "",IFERROR('7. Position (current_at exit)'!AH115,"")),"")</f>
        <v/>
      </c>
      <c r="DD115" s="165" t="str">
        <f>IF($A115&lt;&gt;"",IF(IFERROR('7. Position (current_at exit)'!AI115,"")="", "",IFERROR('7. Position (current_at exit)'!AI115,"")),"")</f>
        <v/>
      </c>
      <c r="DE115" s="360" t="str">
        <f>IF($A115&lt;&gt;"",IF(IFERROR('7. Position (current_at exit)'!AJ115,"")="", "",IFERROR('7. Position (current_at exit)'!AJ115,"")),"")</f>
        <v/>
      </c>
      <c r="DF115" s="16" t="str">
        <f>IF($A115&lt;&gt;"",IF(IFERROR('7. Position (current_at exit)'!AK115,"")="", "",IFERROR('7. Position (current_at exit)'!AK115,"")),"")</f>
        <v/>
      </c>
      <c r="DG115" s="187" t="str">
        <f>IF($A115&lt;&gt;"",IF(IFERROR('7. Position (current_at exit)'!AL115,"")="", "",IFERROR('7. Position (current_at exit)'!AL115,"")),"")</f>
        <v/>
      </c>
      <c r="DH115" s="76" t="str">
        <f>IF($A115&lt;&gt;"",IF(IFERROR('7. Position (current_at exit)'!AM115,"")="", "",IFERROR('7. Position (current_at exit)'!AM115,"")),"")</f>
        <v/>
      </c>
      <c r="DI115" s="239" t="str">
        <f>IF($A115&lt;&gt;"",IF(IFERROR('7. Position (current_at exit)'!AN115,"")="", "",IFERROR('7. Position (current_at exit)'!AN115,"")),"")</f>
        <v/>
      </c>
      <c r="DJ115" s="165" t="str">
        <f>IF($A115&lt;&gt;"",IF(IFERROR('7. Position (current_at exit)'!AO115,"")="", "",IFERROR('7. Position (current_at exit)'!AO115,"")),"")</f>
        <v/>
      </c>
      <c r="DK115" s="165" t="str">
        <f>IF($A115&lt;&gt;"",IF(IFERROR('7. Position (current_at exit)'!AP115,"")="", "",IFERROR('7. Position (current_at exit)'!AP115,"")),"")</f>
        <v/>
      </c>
      <c r="DL115" s="360" t="str">
        <f>IF($A115&lt;&gt;"",IF(IFERROR('7. Position (current_at exit)'!AQ115,"")="", "",IFERROR('7. Position (current_at exit)'!AQ115,"")),"")</f>
        <v/>
      </c>
      <c r="DM115" s="17" t="str">
        <f>IF(OR($F115="Equity - Publicly Traded", $F115="Equity - Private"), IF($A115&lt;&gt;"",IF(IFERROR('6. Position (at entry)'!N115,"")="", "Mandatory: Tab 6",IFERROR('6. Position (at entry)'!N115,"")),""), IF($A115&lt;&gt;"",IF(IFERROR('6. Position (at entry)'!N115,"")="", "",IFERROR('6. Position (at entry)'!N115,"")),""))</f>
        <v/>
      </c>
      <c r="DN115" s="17" t="str">
        <f>IF(OR($F115="Equity - Publicly Traded", $F115="Equity - Private"), IF($A115&lt;&gt;"",IF(IFERROR('6. Position (at entry)'!O115,"")="", "Mandatory: Tab 6",IFERROR('6. Position (at entry)'!O115,"")),""), IF($A115&lt;&gt;"",IF(IFERROR('6. Position (at entry)'!O115,"")="", "",IFERROR('6. Position (at entry)'!O115,"")),""))</f>
        <v/>
      </c>
      <c r="DO115" s="17" t="str">
        <f>IF(OR($F115="Equity - Publicly Traded", $F115="Equity - Private"), IF($A115&lt;&gt;"",IF(IFERROR('6. Position (at entry)'!P115,"")="", "Mandatory: Tab 6",IFERROR('6. Position (at entry)'!P115,"")),""), IF($A115&lt;&gt;"",IF(IFERROR('6. Position (at entry)'!P115,"")="", "",IFERROR('6. Position (at entry)'!P115,"")),""))</f>
        <v/>
      </c>
      <c r="DP115" s="17" t="str">
        <f>IF(OR($F115="Equity - Publicly Traded", $F115="Equity - Private"), IF($A115&lt;&gt;"",IF(IFERROR('6. Position (at entry)'!Q115,"")="", "Mandatory: Tab 6",IFERROR('6. Position (at entry)'!Q115,"")),""), IF($A115&lt;&gt;"",IF(IFERROR('6. Position (at entry)'!Q115,"")="", "",IFERROR('6. Position (at entry)'!Q115,"")),""))</f>
        <v/>
      </c>
      <c r="DQ115" s="18" t="str">
        <f>IF(OR($F115="Equity - Publicly Traded", $F115="Equity - Private"), IF($A115&lt;&gt;"",IF(IFERROR('6. Position (at entry)'!R115,"")="", "Mandatory: Tab 6",IFERROR('6. Position (at entry)'!R115,"")),""), IF($A115&lt;&gt;"",IF(IFERROR('6. Position (at entry)'!R115,"")="", "",IFERROR('6. Position (at entry)'!R115,"")),""))</f>
        <v/>
      </c>
      <c r="DR115" s="18" t="str">
        <f>IF(OR($F115="Equity - Publicly Traded", $F115="Equity - Private"), IF($A115&lt;&gt;"",IF(IFERROR('6. Position (at entry)'!S115,"")="", "Mandatory: Tab 6",IFERROR('6. Position (at entry)'!S115,"")),""), IF($A115&lt;&gt;"",IF(IFERROR('6. Position (at entry)'!S115,"")="", "",IFERROR('6. Position (at entry)'!S115,"")),""))</f>
        <v/>
      </c>
      <c r="DS115" s="17" t="str">
        <f>IF(OR($F115="Equity - Publicly Traded", $F115="Equity - Private"), IF($A115&lt;&gt;"",IF(IFERROR('6. Position (at entry)'!T115,"")="", "Mandatory: Tab 6",IFERROR('6. Position (at entry)'!T115,"")),""), IF($A115&lt;&gt;"",IF(IFERROR('6. Position (at entry)'!T115,"")="", "",IFERROR('6. Position (at entry)'!T115,"")),""))</f>
        <v/>
      </c>
      <c r="DT115" s="16" t="str">
        <f>IF(OR($F115="Equity - Publicly Traded", $F115="Equity - Private"), IF($A115&lt;&gt;"",IF(IFERROR('6. Position (at entry)'!U115,"")="", "Mandatory: Tab 6",IFERROR('6. Position (at entry)'!U115,"")),""), IF($A115&lt;&gt;"",IF(IFERROR('6. Position (at entry)'!U115,"")="", "",IFERROR('6. Position (at entry)'!U115,"")),""))</f>
        <v/>
      </c>
      <c r="DU115" s="16" t="str">
        <f>IF(OR($F115="Equity - Publicly Traded", $F115="Equity - Private"), IF($A115&lt;&gt;"",IF(IFERROR('6. Position (at entry)'!V115,"")="", "",IFERROR('6. Position (at entry)'!V115,"")),""), IF($A115&lt;&gt;"",IF(IFERROR('6. Position (at entry)'!V115,"")="", "",IFERROR('6. Position (at entry)'!V115,"")),""))</f>
        <v/>
      </c>
      <c r="DV115" s="239" t="str">
        <f>IF(OR($F115="Equity - Publicly Traded", $F115="Equity - Private"), IF($A115&lt;&gt;"",IF(IFERROR('6. Position (at entry)'!W115,"")="", "",IFERROR('6. Position (at entry)'!W115,"")),""), IF($A115&lt;&gt;"",IF(IFERROR('6. Position (at entry)'!W115,"")="", "",IFERROR('6. Position (at entry)'!W115,"")),""))</f>
        <v/>
      </c>
      <c r="DW115" s="239" t="str">
        <f>IF(OR($F115="Equity - Publicly Traded", $F115="Equity - Private"), IF($A115&lt;&gt;"",IF(IFERROR('6. Position (at entry)'!X115,"")="", "",IFERROR('6. Position (at entry)'!X115,"")),""), IF($A115&lt;&gt;"",IF(IFERROR('6. Position (at entry)'!X115,"")="", "",IFERROR('6. Position (at entry)'!X115,"")),""))</f>
        <v/>
      </c>
      <c r="DX115" s="239" t="str">
        <f>IF(OR($F115="Equity - Publicly Traded", $F115="Equity - Private"), IF($A115&lt;&gt;"",IF(IFERROR('6. Position (at entry)'!Y115,"")="", "",IFERROR('6. Position (at entry)'!Y115,"")),""), IF($A115&lt;&gt;"",IF(IFERROR('6. Position (at entry)'!Y115,"")="", "",IFERROR('6. Position (at entry)'!Y115,"")),""))</f>
        <v/>
      </c>
      <c r="DY115" s="360" t="str">
        <f>IF($A115&lt;&gt;"",IF(IFERROR('6. Position (at entry)'!Z115,"")="", "",IFERROR('6. Position (at entry)'!Z115,"")),"")</f>
        <v/>
      </c>
      <c r="DZ115" s="76" t="str">
        <f>IF($A115&lt;&gt;"",IF(IFERROR('6. Position (at entry)'!AA115,"")="", "",IFERROR('6. Position (at entry)'!AA115,"")),"")</f>
        <v/>
      </c>
      <c r="EA115" s="76" t="str">
        <f>IF($A115&lt;&gt;"",IF(IFERROR('6. Position (at entry)'!AB115,"")="", "",IFERROR('6. Position (at entry)'!AB115,"")),"")</f>
        <v/>
      </c>
      <c r="EB115" s="78" t="str">
        <f>IF($A115&lt;&gt;"",IF(IFERROR('6. Position (at entry)'!AC115,"")="", "",IFERROR('6. Position (at entry)'!AC115,"")),"")</f>
        <v/>
      </c>
      <c r="EC115" s="78" t="str">
        <f>IF($A115&lt;&gt;"",IF(IFERROR('6. Position (at entry)'!AD115,"")="", "",IFERROR('6. Position (at entry)'!AD115,"")),"")</f>
        <v/>
      </c>
      <c r="ED115" s="226" t="str">
        <f>IF($A115&lt;&gt;"",IF(IFERROR('6. Position (at entry)'!AE115,"")="", "",IFERROR('6. Position (at entry)'!AE115,"")),"")</f>
        <v/>
      </c>
      <c r="EE115" s="80" t="str">
        <f>IF($A115&lt;&gt;"",IF(IFERROR('6. Position (at entry)'!AF115,"")="", "",IFERROR('6. Position (at entry)'!AF115,"")),"")</f>
        <v/>
      </c>
      <c r="EF115" s="80" t="str">
        <f>IF($A115&lt;&gt;"",IF(IFERROR('6. Position (at entry)'!AG115,"")="", "",IFERROR('6. Position (at entry)'!AG115,"")),"")</f>
        <v/>
      </c>
      <c r="EG115" s="80" t="str">
        <f>IF($A115&lt;&gt;"",IF(IFERROR('6. Position (at entry)'!AH115,"")="", "",IFERROR('6. Position (at entry)'!AH115,"")),"")</f>
        <v/>
      </c>
      <c r="EH115" s="360" t="str">
        <f>IF($A115&lt;&gt;"",IF(IFERROR('6. Position (at entry)'!AI115,"")="", "",IFERROR('6. Position (at entry)'!AI115,"")),"")</f>
        <v/>
      </c>
    </row>
    <row r="116" spans="1:138" ht="15" customHeight="1" x14ac:dyDescent="0.2">
      <c r="A116" s="16" t="str">
        <f>IF(ISBLANK('6. Position (at entry)'!A116), "", '6. Position (at entry)'!A116)</f>
        <v/>
      </c>
      <c r="B116" s="347" t="str">
        <f>IF($A116&lt;&gt;"",IF(IFERROR('6. Position (at entry)'!B116,"")="", "Mandatory: Tab 6",IFERROR('6. Position (at entry)'!B116,"")),"")</f>
        <v/>
      </c>
      <c r="C116" s="16" t="str">
        <f>IF($A116&lt;&gt;"",IF(IFERROR(VLOOKUP($A116, '4. Company (at entry)'!$1:$1048576,2,FALSE),"")="","Mandatory: Tab 4",IFERROR(VLOOKUP($A116, '4. Company (at entry)'!$1:$1048576,2,FALSE),"")), "")</f>
        <v/>
      </c>
      <c r="D116" s="16" t="str">
        <f>IF($A116&lt;&gt;"",IF(IFERROR('7. Position (current_at exit)'!D116,"")="", "Mandatory: Tab 7",IFERROR('7. Position (current_at exit)'!D116,"")),"")</f>
        <v/>
      </c>
      <c r="E116" s="16" t="str">
        <f>IF($A116&lt;&gt;"",IF(IFERROR('7. Position (current_at exit)'!E116,"")="", "Mandatory: Tab 7",IFERROR('7. Position (current_at exit)'!E116,"")),"")</f>
        <v/>
      </c>
      <c r="F116" s="16" t="str">
        <f>IF($A116&lt;&gt;"",IF(IFERROR('6. Position (at entry)'!D116,"")="", "Mandatory: Tab 6",IFERROR('6. Position (at entry)'!D116,"")),"")</f>
        <v/>
      </c>
      <c r="G116" s="16" t="str">
        <f>IF($A116&lt;&gt;"",IF(IFERROR('6. Position (at entry)'!E116,"")="", "Mandatory: Tab 6",IFERROR('6. Position (at entry)'!E116,"")),"")</f>
        <v/>
      </c>
      <c r="H116" s="16" t="str">
        <f>IF($A116&lt;&gt;"",IF(IFERROR('6. Position (at entry)'!F116,"")="", "Mandatory: Tab 6",IFERROR('6. Position (at entry)'!F116,"")),"")</f>
        <v/>
      </c>
      <c r="I116" s="16" t="str">
        <f>IF($A116&lt;&gt;"",IF(IFERROR('6. Position (at entry)'!G116,"")="", "Mandatory: Tab 6",IFERROR('6. Position (at entry)'!G116,"")),"")</f>
        <v/>
      </c>
      <c r="J116" s="16" t="str">
        <f>IF($A116&lt;&gt;"",IF(IFERROR('6. Position (at entry)'!H116,"")="", "Mandatory: Tab 6",IFERROR('6. Position (at entry)'!H116,"")),"")</f>
        <v/>
      </c>
      <c r="K116" s="159" t="str">
        <f>IF($A116&lt;&gt;"",IF(IFERROR('6. Position (at entry)'!I116,"")="", "Mandatory: Tab 6",IFERROR('6. Position (at entry)'!I116,"")),"")</f>
        <v/>
      </c>
      <c r="L116" s="16" t="str">
        <f>IF($A116&lt;&gt;"",IF(IFERROR('6. Position (at entry)'!J116,"")="", "Mandatory: Tab 6",IFERROR('6. Position (at entry)'!J116,"")),"")</f>
        <v/>
      </c>
      <c r="M116" s="16" t="str">
        <f>IF($A116&lt;&gt;"",IF(IFERROR('6. Position (at entry)'!K116,"")="", "Mandatory: Tab 6",IFERROR('6. Position (at entry)'!K116,"")),"")</f>
        <v/>
      </c>
      <c r="N116" s="16" t="str">
        <f>IF($A116&lt;&gt;"",IF(IFERROR('6. Position (at entry)'!L116,"")="", "",IFERROR('6. Position (at entry)'!L116,"")),"")</f>
        <v/>
      </c>
      <c r="O116" s="360" t="str">
        <f>IF($A116&lt;&gt;"",IF(IFERROR('6. Position (at entry)'!M116,"")="", "",IFERROR('6. Position (at entry)'!M116,"")),"")</f>
        <v/>
      </c>
      <c r="P116" s="16" t="str">
        <f>IF($A116&lt;&gt;"",IF(IFERROR(VLOOKUP($A116,'5. Company (current_at exit)'!$1:$1048576,3,FALSE),"")="","",IFERROR(VLOOKUP($A116,'5. Company (current_at exit)'!$1:$1048576,3,FALSE),"")), "")</f>
        <v/>
      </c>
      <c r="Q116" s="16" t="str">
        <f>IF($A116&lt;&gt;"",IF(IFERROR(VLOOKUP($A116,'5. Company (current_at exit)'!$1:$1048576,4,FALSE),"")="","",IFERROR(VLOOKUP($A116,'5. Company (current_at exit)'!$1:$1048576,4,FALSE),"")), "")</f>
        <v/>
      </c>
      <c r="R116" s="16" t="str">
        <f>IF($A116&lt;&gt;"",IF(IFERROR(VLOOKUP($A116,'5. Company (current_at exit)'!$1:$1048576,5,FALSE),"")="","",IFERROR(VLOOKUP($A116,'5. Company (current_at exit)'!$1:$1048576,5,FALSE),"")), "")</f>
        <v/>
      </c>
      <c r="S116" s="16" t="str">
        <f>IF($A116&lt;&gt;"",IF(IFERROR(VLOOKUP($A116,'5. Company (current_at exit)'!$1:$1048576,6,FALSE),"")="","",IFERROR(VLOOKUP($A116,'5. Company (current_at exit)'!$1:$1048576,6,FALSE),"")), "")</f>
        <v/>
      </c>
      <c r="T116" s="16" t="str">
        <f>IF($A116&lt;&gt;"",IF(IFERROR(VLOOKUP($A116,'5. Company (current_at exit)'!$1:$1048576,7,FALSE),"")="","Mandatory: Tab 5",IFERROR(VLOOKUP($A116,'5. Company (current_at exit)'!$1:$1048576,7,FALSE),"")), "")</f>
        <v/>
      </c>
      <c r="U116" s="72" t="str">
        <f>IF($A116&lt;&gt;"",IF(IFERROR(VLOOKUP($A116,'5. Company (current_at exit)'!$1:$1048576,8,FALSE),"")="","Mandatory: Tab 5",IFERROR(VLOOKUP($A116,'5. Company (current_at exit)'!$1:$1048576,8,FALSE),"")), "")</f>
        <v/>
      </c>
      <c r="V116" s="16" t="str">
        <f>IF($A116&lt;&gt;"",IF(IFERROR(VLOOKUP($A116,'5. Company (current_at exit)'!$1:$1048576,9,FALSE),"")="","",IFERROR(VLOOKUP($A116,'5. Company (current_at exit)'!$1:$1048576,9,FALSE),"")), "")</f>
        <v/>
      </c>
      <c r="W116" s="16" t="str">
        <f>IF($A116&lt;&gt;"",IF(IFERROR(VLOOKUP($A116,'5. Company (current_at exit)'!$1:$1048576,10,FALSE),"")="","Mandatory: Tab 5",IFERROR(VLOOKUP($A116,'5. Company (current_at exit)'!$1:$1048576,10,FALSE),"")), "")</f>
        <v/>
      </c>
      <c r="X116" s="73" t="str">
        <f>IF($A116&lt;&gt;"",IF(IFERROR(VLOOKUP($A116,'5. Company (current_at exit)'!$1:$1048576,11,FALSE),"")="","Mandatory: Tab 5",IFERROR(VLOOKUP($A116,'5. Company (current_at exit)'!$1:$1048576,11,FALSE),"")), "")</f>
        <v/>
      </c>
      <c r="Y116" s="73" t="str">
        <f>IF($A116&lt;&gt;"",IF(IFERROR(VLOOKUP($A116,'5. Company (current_at exit)'!$1:$1048576,12,FALSE),"")="","",IFERROR(VLOOKUP($A116,'5. Company (current_at exit)'!$1:$1048576,12,FALSE),"")), "")</f>
        <v/>
      </c>
      <c r="Z116" s="73" t="str">
        <f>IF($A116&lt;&gt;"",IF(IFERROR(VLOOKUP($A116,'5. Company (current_at exit)'!$1:$1048576,13,FALSE),"")="","",IFERROR(VLOOKUP($A116,'5. Company (current_at exit)'!$1:$1048576,13,FALSE),"")), "")</f>
        <v/>
      </c>
      <c r="AA116" s="16" t="str">
        <f>IF($A116&lt;&gt;"",IF(IFERROR(VLOOKUP($A116,'5. Company (current_at exit)'!$1:$1048576,14,FALSE),"")="","Mandatory: Tab 5",IFERROR(VLOOKUP($A116,'5. Company (current_at exit)'!$1:$1048576,14,FALSE),"")), "")</f>
        <v/>
      </c>
      <c r="AB116" s="16" t="str">
        <f>IF($A116&lt;&gt;"",IF(IFERROR(VLOOKUP($A116,'5. Company (current_at exit)'!$1:$1048576,15,FALSE),"")="","Mandatory: Tab 5",IFERROR(VLOOKUP($A116,'5. Company (current_at exit)'!$1:$1048576,15,FALSE),"")), "")</f>
        <v/>
      </c>
      <c r="AC116" s="76" t="str">
        <f>IF($A116&lt;&gt;"",IF(IFERROR(VLOOKUP($A116,'5. Company (current_at exit)'!$1:$1048576,16,FALSE),"")="","",IFERROR(VLOOKUP($A116,'5. Company (current_at exit)'!$1:$1048576,16,FALSE),"")), "")</f>
        <v/>
      </c>
      <c r="AD116" s="16" t="str">
        <f>IF($A116&lt;&gt;"",IF(IFERROR(VLOOKUP($A116,'5. Company (current_at exit)'!$1:$1048576,17,FALSE),"")="","",IFERROR(VLOOKUP($A116,'5. Company (current_at exit)'!$1:$1048576,17,FALSE),"")), "")</f>
        <v/>
      </c>
      <c r="AE116" s="401" t="str">
        <f>IF($A116&lt;&gt;"",IF(IFERROR(VLOOKUP($A116,'5. Company (current_at exit)'!$1:$1048576,18,FALSE),"")="","",IFERROR(VLOOKUP($A116,'5. Company (current_at exit)'!$1:$1048576,18,FALSE),"")), "")</f>
        <v/>
      </c>
      <c r="AF116" s="16" t="str">
        <f>IF($A116&lt;&gt;"",IF(IFERROR(VLOOKUP($A116,'5. Company (current_at exit)'!$1:$1048576,19,FALSE),"")="","Mandatory: Tab 5",IFERROR(VLOOKUP($A116,'5. Company (current_at exit)'!$1:$1048576,19,FALSE),"")), "")</f>
        <v/>
      </c>
      <c r="AG116" s="159" t="str">
        <f>IF($AF116="Yes",IF($A116&lt;&gt;"",IF(IFERROR(VLOOKUP($A116,'5. Company (current_at exit)'!$1:$1048576,20,FALSE),"")="","Mandatory: Tab 5",IFERROR(VLOOKUP($A116,'5. Company (current_at exit)'!$1:$1048576,20,FALSE),"")), ""),IF($A116&lt;&gt;"",IF(IFERROR(VLOOKUP($A116,'5. Company (current_at exit)'!$1:$1048576,20,FALSE),"")="","",IFERROR(VLOOKUP($A116,'5. Company (current_at exit)'!$1:$1048576,20,FALSE),"")), ""))</f>
        <v/>
      </c>
      <c r="AH116" s="159" t="str">
        <f>IF($AF116="Yes",IF($A116&lt;&gt;"",IF(IFERROR(VLOOKUP($A116,'5. Company (current_at exit)'!$1:$1048576,21,FALSE),"")="","Mandatory: Tab 5",IFERROR(VLOOKUP($A116,'5. Company (current_at exit)'!$1:$1048576,21,FALSE),"")), ""),IF($A116&lt;&gt;"",IF(IFERROR(VLOOKUP($A116,'5. Company (current_at exit)'!$1:$1048576,21,FALSE),"")="","",IFERROR(VLOOKUP($A116,'5. Company (current_at exit)'!$1:$1048576,21,FALSE),"")), ""))</f>
        <v/>
      </c>
      <c r="AI116" s="69" t="str">
        <f>IF($AF116="Yes",IF($A116&lt;&gt;"",IF(IFERROR(VLOOKUP($A116,'5. Company (current_at exit)'!$1:$1048576,22,FALSE),"")="","Mandatory: Tab 5",IFERROR(VLOOKUP($A116,'5. Company (current_at exit)'!$1:$1048576,22,FALSE),"")), ""),IF($A116&lt;&gt;"",IF(IFERROR(VLOOKUP($A116,'5. Company (current_at exit)'!$1:$1048576,22,FALSE),"")="","",IFERROR(VLOOKUP($A116,'5. Company (current_at exit)'!$1:$1048576,22,FALSE),"")), ""))</f>
        <v/>
      </c>
      <c r="AJ116" s="69" t="str">
        <f>IF($AF116="Yes",IF($A116&lt;&gt;"",IF(IFERROR(VLOOKUP($A116,'5. Company (current_at exit)'!$1:$1048576,23,FALSE),"")="","Mandatory: Tab 5",IFERROR(VLOOKUP($A116,'5. Company (current_at exit)'!$1:$1048576,23,FALSE),"")), ""),IF($A116&lt;&gt;"",IF(IFERROR(VLOOKUP($A116,'5. Company (current_at exit)'!$1:$1048576,23,FALSE),"")="","",IFERROR(VLOOKUP($A116,'5. Company (current_at exit)'!$1:$1048576,23,FALSE),"")), ""))</f>
        <v/>
      </c>
      <c r="AK116" s="159" t="str">
        <f>IF($AF116="Yes",IF($A116&lt;&gt;"",IF(IFERROR(VLOOKUP($A116,'5. Company (current_at exit)'!$1:$1048576,24,FALSE),"")="","",IFERROR(VLOOKUP($A116,'5. Company (current_at exit)'!$1:$1048576,24,FALSE),"")), ""),IF($A116&lt;&gt;"",IF(IFERROR(VLOOKUP($A116,'5. Company (current_at exit)'!$1:$1048576,24,FALSE),"")="","",IFERROR(VLOOKUP($A116,'5. Company (current_at exit)'!$1:$1048576,24,FALSE),"")), ""))</f>
        <v/>
      </c>
      <c r="AL116" s="403" t="str">
        <f>IF($A116&lt;&gt;"",IF(IFERROR(VLOOKUP($A116,'5. Company (current_at exit)'!$1:$1048576,25,FALSE),"")="","",IFERROR(VLOOKUP($A116,'5. Company (current_at exit)'!$1:$1048576,25,FALSE),"")), "")</f>
        <v/>
      </c>
      <c r="AM116" s="17" t="str">
        <f>IF($A116&lt;&gt;"",IF(IFERROR(VLOOKUP($A116,'5. Company (current_at exit)'!$1:$1048576,26,FALSE),"")="","Mandatory: Tab 5",IFERROR(VLOOKUP($A116,'5. Company (current_at exit)'!$1:$1048576,26,FALSE),"")), "")</f>
        <v/>
      </c>
      <c r="AN116" s="17" t="str">
        <f>IF($A116&lt;&gt;"",IF(IFERROR(VLOOKUP($A116,'5. Company (current_at exit)'!$1:$1048576,27,FALSE),"")="","Mandatory: Tab 5",IFERROR(VLOOKUP($A116,'5. Company (current_at exit)'!$1:$1048576,27,FALSE),"")), "")</f>
        <v/>
      </c>
      <c r="AO116" s="17" t="str">
        <f>IF($A116&lt;&gt;"",IF(IFERROR(VLOOKUP($A116,'5. Company (current_at exit)'!$1:$1048576,28,FALSE),"")="","Mandatory: Tab 5",IFERROR(VLOOKUP($A116,'5. Company (current_at exit)'!$1:$1048576,28,FALSE),"")), "")</f>
        <v/>
      </c>
      <c r="AP116" s="17" t="str">
        <f>IF($A116&lt;&gt;"",IF(IFERROR(VLOOKUP($A116,'5. Company (current_at exit)'!$1:$1048576,29,FALSE),"")="","Mandatory: Tab 5",IFERROR(VLOOKUP($A116,'5. Company (current_at exit)'!$1:$1048576,29,FALSE),"")), "")</f>
        <v/>
      </c>
      <c r="AQ116" s="17" t="str">
        <f>IF($A116&lt;&gt;"",IF(IFERROR(VLOOKUP($A116,'5. Company (current_at exit)'!$1:$1048576,30,FALSE),"")="","Mandatory: Tab 5",IFERROR(VLOOKUP($A116,'5. Company (current_at exit)'!$1:$1048576,30,FALSE),"")), "")</f>
        <v/>
      </c>
      <c r="AR116" s="17" t="str">
        <f>IF($A116&lt;&gt;"",IF(IFERROR(VLOOKUP($A116,'5. Company (current_at exit)'!$1:$1048576,31,FALSE),"")="","Mandatory: Tab 5",IFERROR(VLOOKUP($A116,'5. Company (current_at exit)'!$1:$1048576,31,FALSE),"")), "")</f>
        <v/>
      </c>
      <c r="AS116" s="17" t="str">
        <f>IF($A116&lt;&gt;"",IF(IFERROR(VLOOKUP($A116,'5. Company (current_at exit)'!$1:$1048576,32,FALSE),"")="","Mandatory: Tab 5",IFERROR(VLOOKUP($A116,'5. Company (current_at exit)'!$1:$1048576,32,FALSE),"")), "")</f>
        <v/>
      </c>
      <c r="AT116" s="17" t="str">
        <f>IF($A116&lt;&gt;"",IF(IFERROR(VLOOKUP($A116,'5. Company (current_at exit)'!$1:$1048576,33,FALSE),"")="","Mandatory: Tab 5",IFERROR(VLOOKUP($A116,'5. Company (current_at exit)'!$1:$1048576,33,FALSE),"")), "")</f>
        <v/>
      </c>
      <c r="AU116" s="17" t="str">
        <f>IF($A116&lt;&gt;"",IF(IFERROR(VLOOKUP($A116,'5. Company (current_at exit)'!$1:$1048576,34,FALSE),"")="","",IFERROR(VLOOKUP($A116,'5. Company (current_at exit)'!$1:$1048576,34,FALSE),"")), "")</f>
        <v/>
      </c>
      <c r="AV116" s="241" t="str">
        <f>IF($A116&lt;&gt;"",IF(IFERROR(VLOOKUP($A116,'5. Company (current_at exit)'!$1:$1048576,35,FALSE),"")="","",IFERROR(VLOOKUP($A116,'5. Company (current_at exit)'!$1:$1048576,35,FALSE),"")), "")</f>
        <v/>
      </c>
      <c r="AW116" s="17" t="str">
        <f>IF($D116="Fully Exited",IF($A116&lt;&gt;"",IF(IFERROR(VLOOKUP($A116,'5. Company (current_at exit)'!$1:$1048576,36,FALSE),"")="","",IFERROR(VLOOKUP($A116,'5. Company (current_at exit)'!$1:$1048576,36,FALSE),"")), ""),IF($A116&lt;&gt;"",IF(IFERROR(VLOOKUP($A116,'5. Company (current_at exit)'!$1:$1048576,36,FALSE),"")="","",IFERROR(VLOOKUP($A116,'5. Company (current_at exit)'!$1:$1048576,36,FALSE),"")), ""))</f>
        <v/>
      </c>
      <c r="AX116" s="239" t="str">
        <f>IF($A116&lt;&gt;"",IF(IFERROR(VLOOKUP($A116,'5. Company (current_at exit)'!$1:$1048576,37,FALSE),"")="","",IFERROR(VLOOKUP($A116,'5. Company (current_at exit)'!$1:$1048576,37,FALSE),"")), "")</f>
        <v/>
      </c>
      <c r="AY116" s="204" t="str">
        <f>IF($A116&lt;&gt;"",IF(IFERROR(VLOOKUP($A116,'5. Company (current_at exit)'!$1:$1048576,38,FALSE),"")="","",IFERROR(VLOOKUP($A116,'5. Company (current_at exit)'!$1:$1048576,38,FALSE),"")), "")</f>
        <v/>
      </c>
      <c r="AZ116" s="244" t="str">
        <f>IF($A116&lt;&gt;"",IF(IFERROR(VLOOKUP($A116,'5. Company (current_at exit)'!$1:$1048576,39,FALSE),"")="","",IFERROR(VLOOKUP($A116,'5. Company (current_at exit)'!$1:$1048576,39,FALSE),"")), "")</f>
        <v/>
      </c>
      <c r="BA116" s="244" t="str">
        <f>IF($A116&lt;&gt;"",IF(IFERROR(VLOOKUP($A116,'5. Company (current_at exit)'!$1:$1048576,40,FALSE),"")="","",IFERROR(VLOOKUP($A116,'5. Company (current_at exit)'!$1:$1048576,40,FALSE),"")), "")</f>
        <v/>
      </c>
      <c r="BB116" s="244" t="str">
        <f>IF($A116&lt;&gt;"",IF(IFERROR(VLOOKUP($A116,'5. Company (current_at exit)'!$1:$1048576,41,FALSE),"")="","",IFERROR(VLOOKUP($A116,'5. Company (current_at exit)'!$1:$1048576,41,FALSE),"")), "")</f>
        <v/>
      </c>
      <c r="BC116" s="76" t="str">
        <f>IF($A116&lt;&gt;"",IF(IFERROR(VLOOKUP($A116,'5. Company (current_at exit)'!$1:$1048576,42,FALSE),"")="","",IFERROR(VLOOKUP($A116,'5. Company (current_at exit)'!$1:$1048576,42,FALSE),"")), "")</f>
        <v/>
      </c>
      <c r="BD116" s="76" t="str">
        <f>IF($A116&lt;&gt;"",IF(IFERROR(VLOOKUP($A116,'5. Company (current_at exit)'!$1:$1048576,43,FALSE),"")="","",IFERROR(VLOOKUP($A116,'5. Company (current_at exit)'!$1:$1048576,43,FALSE),"")), "")</f>
        <v/>
      </c>
      <c r="BE116" s="239" t="str">
        <f>IF($A116&lt;&gt;"",IF(IFERROR(VLOOKUP($A116,'5. Company (current_at exit)'!$1:$1048576,44,FALSE),"")="","",IFERROR(VLOOKUP($A116,'5. Company (current_at exit)'!$1:$1048576,44,FALSE),"")), "")</f>
        <v/>
      </c>
      <c r="BF116" s="239" t="str">
        <f>IF($A116&lt;&gt;"",IF(IFERROR(VLOOKUP($A116,'5. Company (current_at exit)'!$1:$1048576,45,FALSE),"")="","",IFERROR(VLOOKUP($A116,'5. Company (current_at exit)'!$1:$1048576,45,FALSE),"")), "")</f>
        <v/>
      </c>
      <c r="BG116" s="239" t="str">
        <f>IF($A116&lt;&gt;"",IF(IFERROR(VLOOKUP($A116,'5. Company (current_at exit)'!$1:$1048576,46,FALSE),"")="","",IFERROR(VLOOKUP($A116,'5. Company (current_at exit)'!$1:$1048576,46,FALSE),"")), "")</f>
        <v/>
      </c>
      <c r="BH116" s="239" t="str">
        <f>IF($A116&lt;&gt;"",IF(IFERROR(VLOOKUP($A116,'5. Company (current_at exit)'!$1:$1048576,47,FALSE),"")="","",IFERROR(VLOOKUP($A116,'5. Company (current_at exit)'!$1:$1048576,47,FALSE),"")), "")</f>
        <v/>
      </c>
      <c r="BI116" s="239" t="str">
        <f>IF($A116&lt;&gt;"",IF(IFERROR(VLOOKUP($A116,'5. Company (current_at exit)'!$1:$1048576,48,FALSE),"")="","",IFERROR(VLOOKUP($A116,'5. Company (current_at exit)'!$1:$1048576,48,FALSE),"")), "")</f>
        <v/>
      </c>
      <c r="BJ116" s="360" t="str">
        <f>IF($A116&lt;&gt;"",IF(IFERROR(VLOOKUP($A116,'5. Company (current_at exit)'!$1:$1048576,49,FALSE),"")="","",IFERROR(VLOOKUP($A116,'5. Company (current_at exit)'!$1:$1048576,49,FALSE),"")), "")</f>
        <v/>
      </c>
      <c r="BK116" s="76" t="str">
        <f>IF($A116&lt;&gt;"",IF(IFERROR(VLOOKUP($A116,'5. Company (current_at exit)'!$1:$1048576,50,FALSE),"")="","Mandatory: Tab 5",IFERROR(VLOOKUP($A116,'5. Company (current_at exit)'!$1:$1048576,50,FALSE),"")), "")</f>
        <v/>
      </c>
      <c r="BL116" s="483" t="str">
        <f>IF($A116&lt;&gt;"",IF(IFERROR(VLOOKUP($A116,'5. Company (current_at exit)'!$1:$1048576,51,FALSE),"")="","Mandatory: Tab 5",IFERROR(VLOOKUP($A116,'5. Company (current_at exit)'!$1:$1048576,51,FALSE),"")), "")</f>
        <v/>
      </c>
      <c r="BM116" s="483" t="str">
        <f>IF($A116&lt;&gt;"",IF(IFERROR(VLOOKUP($A116,'5. Company (current_at exit)'!$1:$1048576,52,FALSE),"")="","Mandatory: Tab 5",IFERROR(VLOOKUP($A116,'5. Company (current_at exit)'!$1:$1048576,52,FALSE),"")), "")</f>
        <v/>
      </c>
      <c r="BN116" s="483" t="str">
        <f>IF($A116&lt;&gt;"",IF(IFERROR(VLOOKUP($A116,'5. Company (current_at exit)'!$1:$1048576,53,FALSE),"")="","Mandatory: Tab 5",IFERROR(VLOOKUP($A116,'5. Company (current_at exit)'!$1:$1048576,53,FALSE),"")), "")</f>
        <v/>
      </c>
      <c r="BO116" s="360" t="str">
        <f>IF($A116&lt;&gt;"",IF(IFERROR(VLOOKUP($A116,'5. Company (current_at exit)'!$1:$1048576,54,FALSE),"")="","",IFERROR(VLOOKUP($A116,'5. Company (current_at exit)'!$1:$1048576,54,FALSE),"")), "")</f>
        <v/>
      </c>
      <c r="BP116" s="17" t="str">
        <f>IF($A116&lt;&gt;"",IF(IFERROR(VLOOKUP($A116, '4. Company (at entry)'!$1:$1048576,3,FALSE),"")="","Mandatory: Tab 4",IFERROR(VLOOKUP($A116, '4. Company (at entry)'!$1:$1048576,3,FALSE),"")), "")</f>
        <v/>
      </c>
      <c r="BQ116" s="17" t="str">
        <f>IF($A116&lt;&gt;"",IF(IFERROR(VLOOKUP($A116, '4. Company (at entry)'!$1:$1048576,4,FALSE),"")="","Mandatory: Tab 4",IFERROR(VLOOKUP($A116, '4. Company (at entry)'!$1:$1048576,4,FALSE),"")), "")</f>
        <v/>
      </c>
      <c r="BR116" s="17" t="str">
        <f>IF($A116&lt;&gt;"",IF(IFERROR(VLOOKUP($A116, '4. Company (at entry)'!$1:$1048576,5,FALSE),"")="","Mandatory: Tab 4",IFERROR(VLOOKUP($A116, '4. Company (at entry)'!$1:$1048576,5,FALSE),"")), "")</f>
        <v/>
      </c>
      <c r="BS116" s="17" t="str">
        <f>IF($A116&lt;&gt;"",IF(IFERROR(VLOOKUP($A116, '4. Company (at entry)'!$1:$1048576,6,FALSE),"")="","Mandatory: Tab 4",IFERROR(VLOOKUP($A116, '4. Company (at entry)'!$1:$1048576,6,FALSE),"")), "")</f>
        <v/>
      </c>
      <c r="BT116" s="17" t="str">
        <f>IF($A116&lt;&gt;"",IF(IFERROR(VLOOKUP($A116, '4. Company (at entry)'!$1:$1048576,7,FALSE),"")="","Mandatory: Tab 4",IFERROR(VLOOKUP($A116, '4. Company (at entry)'!$1:$1048576,7,FALSE),"")), "")</f>
        <v/>
      </c>
      <c r="BU116" s="17" t="str">
        <f>IF($A116&lt;&gt;"",IF(IFERROR(VLOOKUP($A116, '4. Company (at entry)'!$1:$1048576,8,FALSE),"")="","Mandatory: Tab 4",IFERROR(VLOOKUP($A116, '4. Company (at entry)'!$1:$1048576,8,FALSE),"")), "")</f>
        <v/>
      </c>
      <c r="BV116" s="17" t="str">
        <f>IF($A116&lt;&gt;"",IF(IFERROR(VLOOKUP($A116, '4. Company (at entry)'!$1:$1048576,9,FALSE),"")="","Mandatory: Tab 4",IFERROR(VLOOKUP($A116, '4. Company (at entry)'!$1:$1048576,9,FALSE),"")), "")</f>
        <v/>
      </c>
      <c r="BW116" s="17" t="str">
        <f>IF($A116&lt;&gt;"",IF(IFERROR(VLOOKUP($A116, '4. Company (at entry)'!$1:$1048576,10,FALSE),"")="","",IFERROR(VLOOKUP($A116, '4. Company (at entry)'!$1:$1048576,10,FALSE),"")), "")</f>
        <v/>
      </c>
      <c r="BX116" s="208" t="str">
        <f>IF($A116&lt;&gt;"",IF(IFERROR(VLOOKUP($A116, '4. Company (at entry)'!$1:$1048576,11,FALSE),"")="","",IFERROR(VLOOKUP($A116, '4. Company (at entry)'!$1:$1048576,11,FALSE),"")), "")</f>
        <v/>
      </c>
      <c r="BY116" s="17" t="str">
        <f>IF($A116&lt;&gt;"",IF(IFERROR(VLOOKUP($A116, '4. Company (at entry)'!$1:$1048576,12,FALSE),"")="","",IFERROR(VLOOKUP($A116, '4. Company (at entry)'!$1:$1048576,12,FALSE),"")), "")</f>
        <v/>
      </c>
      <c r="BZ116" s="360" t="str">
        <f>IF($A116&lt;&gt;"",IF(IFERROR(VLOOKUP($A116, '4. Company (at entry)'!$1:$1048576,13,FALSE),"")="","",IFERROR(VLOOKUP($A116, '4. Company (at entry)'!$1:$1048576,13,FALSE),"")), "")</f>
        <v/>
      </c>
      <c r="CA116" s="17" t="str">
        <f>IF($A116&lt;&gt;"",IF(IFERROR('7. Position (current_at exit)'!F116,"")="", "Mandatory: Tab 7",IFERROR('7. Position (current_at exit)'!F116,"")),"")</f>
        <v/>
      </c>
      <c r="CB116" s="17" t="str">
        <f>IF($D116&lt;&gt;"Pending, Subsequently Closed",IF($A116&lt;&gt;"",IF(IFERROR('7. Position (current_at exit)'!G116,"")="", "Mandatory: Tab 7",IFERROR('7. Position (current_at exit)'!G116,"")),""), IF($A116&lt;&gt;"",IF(IFERROR('7. Position (current_at exit)'!G116,"")="", "",IFERROR('7. Position (current_at exit)'!G116,"")),""))</f>
        <v/>
      </c>
      <c r="CC116" s="17" t="str">
        <f>IF($D116&lt;&gt;"Pending, Subsequently Closed",IF($A116&lt;&gt;"",IF(IFERROR('7. Position (current_at exit)'!H116,"")="", "Mandatory: Tab 7",IFERROR('7. Position (current_at exit)'!H116,"")),""), IF($A116&lt;&gt;"",IF(IFERROR('7. Position (current_at exit)'!H116,"")="", "",IFERROR('7. Position (current_at exit)'!H116,"")),""))</f>
        <v/>
      </c>
      <c r="CD116" s="17" t="str">
        <f>IF($D116&lt;&gt;"Pending, Subsequently Closed",IF($A116&lt;&gt;"",IF(IFERROR('7. Position (current_at exit)'!I116,"")="", "Mandatory: Tab 7",IFERROR('7. Position (current_at exit)'!I116,"")),""), IF($A116&lt;&gt;"",IF(IFERROR('7. Position (current_at exit)'!I116,"")="", "",IFERROR('7. Position (current_at exit)'!I116,"")),""))</f>
        <v/>
      </c>
      <c r="CE116" s="17" t="str">
        <f>IF($D116&lt;&gt;"Pending, Subsequently Closed",IF($A116&lt;&gt;"",IF(IFERROR('7. Position (current_at exit)'!J116,"")="", "Mandatory: Tab 7",IFERROR('7. Position (current_at exit)'!J116,"")),""), IF($A116&lt;&gt;"",IF(IFERROR('7. Position (current_at exit)'!J116,"")="", "",IFERROR('7. Position (current_at exit)'!J116,"")),""))</f>
        <v/>
      </c>
      <c r="CF116" s="208" t="str">
        <f>IF($D116&lt;&gt;"Pending, Subsequently Closed",IF($A116&lt;&gt;"",IF(IFERROR('7. Position (current_at exit)'!K116,"")="", "Mandatory: Tab 7",IFERROR('7. Position (current_at exit)'!K116,"")),""), IF($A116&lt;&gt;"",IF(IFERROR('7. Position (current_at exit)'!K116,"")="", "",IFERROR('7. Position (current_at exit)'!K116,"")),""))</f>
        <v/>
      </c>
      <c r="CG116" s="186" t="str">
        <f>IF($D116&lt;&gt;"Pending, Subsequently Closed",IF($A116&lt;&gt;"",IF(IFERROR('7. Position (current_at exit)'!L116,"")="", "Mandatory: Tab 7",IFERROR('7. Position (current_at exit)'!L116,"")),""), IF($A116&lt;&gt;"",IF(IFERROR('7. Position (current_at exit)'!L116,"")="", "",IFERROR('7. Position (current_at exit)'!L116,"")),""))</f>
        <v/>
      </c>
      <c r="CH116" s="186" t="str">
        <f>IF($D116&lt;&gt;"Pending, Subsequently Closed",IF($A116&lt;&gt;"",IF(IFERROR('7. Position (current_at exit)'!M116,"")="", "Mandatory: Tab 7",IFERROR('7. Position (current_at exit)'!M116,"")),""), IF($A116&lt;&gt;"",IF(IFERROR('7. Position (current_at exit)'!M116,"")="", "",IFERROR('7. Position (current_at exit)'!M116,"")),""))</f>
        <v/>
      </c>
      <c r="CI116" s="186" t="str">
        <f>IF($D116&lt;&gt;"Pending, Subsequently Closed",IF($A116&lt;&gt;"",IF(IFERROR('7. Position (current_at exit)'!N116,"")="", "Mandatory: Tab 7",IFERROR('7. Position (current_at exit)'!N116,"")),""), IF($A116&lt;&gt;"",IF(IFERROR('7. Position (current_at exit)'!N116,"")="", "",IFERROR('7. Position (current_at exit)'!N116,"")),""))</f>
        <v/>
      </c>
      <c r="CJ116" s="408" t="str">
        <f>IF($D116&lt;&gt;"Pending, Subsequently Closed",IF($A116&lt;&gt;"",IF(IFERROR('7. Position (current_at exit)'!O116,"")="", "Mandatory: Tab 7",IFERROR('7. Position (current_at exit)'!O116,"")),""), IF($A116&lt;&gt;"",IF(IFERROR('7. Position (current_at exit)'!O116,"")="", "",IFERROR('7. Position (current_at exit)'!O116,"")),""))</f>
        <v/>
      </c>
      <c r="CK116" s="408" t="str">
        <f>IF($D116&lt;&gt;"Pending, Subsequently Closed",IF($A116&lt;&gt;"",IF(IFERROR('7. Position (current_at exit)'!P116,"")="", "Mandatory: Tab 7",IFERROR('7. Position (current_at exit)'!P116,"")),""), IF($A116&lt;&gt;"",IF(IFERROR('7. Position (current_at exit)'!P116,"")="", "",IFERROR('7. Position (current_at exit)'!P116,"")),""))</f>
        <v/>
      </c>
      <c r="CL116" s="360" t="str">
        <f>IF($A116&lt;&gt;"",IF(IFERROR('7. Position (current_at exit)'!Q116,"")="", "",IFERROR('7. Position (current_at exit)'!Q116,"")),"")</f>
        <v/>
      </c>
      <c r="CM116" s="18" t="str">
        <f>IF($F116&lt;&gt;"Debt",IF($A116&lt;&gt;"",IF(IFERROR('7. Position (current_at exit)'!R116,"")="", "Mandatory: Tab 7",IFERROR('7. Position (current_at exit)'!R116,"")),""), IF($A116&lt;&gt;"",IF(IFERROR('7. Position (current_at exit)'!R116,"")="", "",IFERROR('7. Position (current_at exit)'!R116,"")),""))</f>
        <v/>
      </c>
      <c r="CN116" s="18" t="str">
        <f>IF($F116&lt;&gt;"Debt",IF($A116&lt;&gt;"",IF(IFERROR('7. Position (current_at exit)'!S116,"")="", "Mandatory: Tab 7",IFERROR('7. Position (current_at exit)'!S116,"")),""), IF($A116&lt;&gt;"",IF(IFERROR('7. Position (current_at exit)'!S116,"")="", "",IFERROR('7. Position (current_at exit)'!S116,"")),""))</f>
        <v/>
      </c>
      <c r="CO116" s="17" t="str">
        <f>IF($F116&lt;&gt;"Debt",IF($A116&lt;&gt;"",IF(IFERROR('7. Position (current_at exit)'!T116,"")="", "Mandatory: Tab 7",IFERROR('7. Position (current_at exit)'!T116,"")),""), IF($A116&lt;&gt;"",IF(IFERROR('7. Position (current_at exit)'!T116,"")="", "",IFERROR('7. Position (current_at exit)'!T116,"")),""))</f>
        <v/>
      </c>
      <c r="CP116" s="17" t="str">
        <f>IF($A116&lt;&gt;"",IF(IFERROR('7. Position (current_at exit)'!U116,"")="", "Mandatory: Tab 7",IFERROR('7. Position (current_at exit)'!U116,"")),"")</f>
        <v/>
      </c>
      <c r="CQ116" s="17" t="str">
        <f>IF($F116&lt;&gt;"Debt",IF($A116&lt;&gt;"",IF(IFERROR('7. Position (current_at exit)'!V116,"")="", "Mandatory: Tab 7",IFERROR('7. Position (current_at exit)'!V116,"")),""), IF($A116&lt;&gt;"",IF(IFERROR('7. Position (current_at exit)'!V116,"")="", "",IFERROR('7. Position (current_at exit)'!V116,"")),""))</f>
        <v/>
      </c>
      <c r="CR116" s="16" t="str">
        <f>IF($F116&lt;&gt;"Debt",IF($A116&lt;&gt;"",IF(IFERROR('7. Position (current_at exit)'!W116,"")="", "",IFERROR('7. Position (current_at exit)'!W116,"")),""), IF($A116&lt;&gt;"",IF(IFERROR('7. Position (current_at exit)'!W116,"")="", "",IFERROR('7. Position (current_at exit)'!W116,"")),""))</f>
        <v/>
      </c>
      <c r="CS116" s="80" t="str">
        <f>IF($A116&lt;&gt;"",IF(IFERROR('7. Position (current_at exit)'!X116,"")="", "",IFERROR('7. Position (current_at exit)'!X116,"")),"")</f>
        <v/>
      </c>
      <c r="CT116" s="360" t="str">
        <f>IF($A116&lt;&gt;"",IF(IFERROR('7. Position (current_at exit)'!Y116,"")="", "",IFERROR('7. Position (current_at exit)'!Y116,"")),"")</f>
        <v/>
      </c>
      <c r="CU116" s="159" t="str">
        <f>IF(OR($D116="Fully Exited, No Escrow", $D116="Fully Exited, Escrow Pending", $D116="Fully Exited, Subsequently Closed"), IF($A116&lt;&gt;"",IF(IFERROR('7. Position (current_at exit)'!Z116,"")="", "Mandatory: Tab 7",IFERROR('7. Position (current_at exit)'!Z116,"")),""), IF($A116&lt;&gt;"",IF(IFERROR('7. Position (current_at exit)'!Z116,"")="", "",IFERROR('7. Position (current_at exit)'!Z116,"")),""))</f>
        <v/>
      </c>
      <c r="CV116" s="159" t="str">
        <f>IF(OR($D116="Fully Exited, No Escrow", $D116="Fully Exited, Escrow Pending", $D116="Fully Exited, Subsequently Closed"), IF($A116&lt;&gt;"",IF(IFERROR('7. Position (current_at exit)'!AA116,"")="", "Mandatory: Tab 7",IFERROR('7. Position (current_at exit)'!AA116,"")),""), IF($A116&lt;&gt;"",IF(IFERROR('7. Position (current_at exit)'!AA116,"")="", "",IFERROR('7. Position (current_at exit)'!AA116,"")),""))</f>
        <v/>
      </c>
      <c r="CW116" s="16" t="str">
        <f>IF($D116="Fully Exited",IF($A116&lt;&gt;"",IF(IFERROR('7. Position (current_at exit)'!AB116,"")="", "",IFERROR('7. Position (current_at exit)'!AB116,"")),""), IF($A116&lt;&gt;"",IF(IFERROR('7. Position (current_at exit)'!AB116,"")="", "",IFERROR('7. Position (current_at exit)'!AB116,"")),""))</f>
        <v/>
      </c>
      <c r="CX116" s="360" t="str">
        <f>IF($A116&lt;&gt;"",IF(IFERROR('7. Position (current_at exit)'!AC116,"")="", "",IFERROR('7. Position (current_at exit)'!AC116,"")),"")</f>
        <v/>
      </c>
      <c r="CY116" s="16" t="str">
        <f>IF($D116&lt;&gt;"Pending, Subsequently Closed",IF($A116&lt;&gt;"",IF(IFERROR('7. Position (current_at exit)'!AD116,"")="", "Mandatory: Tab 7",IFERROR('7. Position (current_at exit)'!AD116,"")),""), IF($A116&lt;&gt;"",IF(IFERROR('7. Position (current_at exit)'!AD116,"")="", "",IFERROR('7. Position (current_at exit)'!AD116,"")),""))</f>
        <v/>
      </c>
      <c r="CZ116" s="187" t="str">
        <f>IF($A116&lt;&gt;"",IF(IFERROR('7. Position (current_at exit)'!AE116,"")="", "",IFERROR('7. Position (current_at exit)'!AE116,"")),"")</f>
        <v/>
      </c>
      <c r="DA116" s="76" t="str">
        <f>IF($A116&lt;&gt;"",IF(IFERROR('7. Position (current_at exit)'!AF116,"")="", "",IFERROR('7. Position (current_at exit)'!AF116,"")),"")</f>
        <v/>
      </c>
      <c r="DB116" s="239" t="str">
        <f>IF($A116&lt;&gt;"",IF(IFERROR('7. Position (current_at exit)'!AG116,"")="", "",IFERROR('7. Position (current_at exit)'!AG116,"")),"")</f>
        <v/>
      </c>
      <c r="DC116" s="165" t="str">
        <f>IF($A116&lt;&gt;"",IF(IFERROR('7. Position (current_at exit)'!AH116,"")="", "",IFERROR('7. Position (current_at exit)'!AH116,"")),"")</f>
        <v/>
      </c>
      <c r="DD116" s="165" t="str">
        <f>IF($A116&lt;&gt;"",IF(IFERROR('7. Position (current_at exit)'!AI116,"")="", "",IFERROR('7. Position (current_at exit)'!AI116,"")),"")</f>
        <v/>
      </c>
      <c r="DE116" s="360" t="str">
        <f>IF($A116&lt;&gt;"",IF(IFERROR('7. Position (current_at exit)'!AJ116,"")="", "",IFERROR('7. Position (current_at exit)'!AJ116,"")),"")</f>
        <v/>
      </c>
      <c r="DF116" s="16" t="str">
        <f>IF($A116&lt;&gt;"",IF(IFERROR('7. Position (current_at exit)'!AK116,"")="", "",IFERROR('7. Position (current_at exit)'!AK116,"")),"")</f>
        <v/>
      </c>
      <c r="DG116" s="187" t="str">
        <f>IF($A116&lt;&gt;"",IF(IFERROR('7. Position (current_at exit)'!AL116,"")="", "",IFERROR('7. Position (current_at exit)'!AL116,"")),"")</f>
        <v/>
      </c>
      <c r="DH116" s="76" t="str">
        <f>IF($A116&lt;&gt;"",IF(IFERROR('7. Position (current_at exit)'!AM116,"")="", "",IFERROR('7. Position (current_at exit)'!AM116,"")),"")</f>
        <v/>
      </c>
      <c r="DI116" s="239" t="str">
        <f>IF($A116&lt;&gt;"",IF(IFERROR('7. Position (current_at exit)'!AN116,"")="", "",IFERROR('7. Position (current_at exit)'!AN116,"")),"")</f>
        <v/>
      </c>
      <c r="DJ116" s="165" t="str">
        <f>IF($A116&lt;&gt;"",IF(IFERROR('7. Position (current_at exit)'!AO116,"")="", "",IFERROR('7. Position (current_at exit)'!AO116,"")),"")</f>
        <v/>
      </c>
      <c r="DK116" s="165" t="str">
        <f>IF($A116&lt;&gt;"",IF(IFERROR('7. Position (current_at exit)'!AP116,"")="", "",IFERROR('7. Position (current_at exit)'!AP116,"")),"")</f>
        <v/>
      </c>
      <c r="DL116" s="360" t="str">
        <f>IF($A116&lt;&gt;"",IF(IFERROR('7. Position (current_at exit)'!AQ116,"")="", "",IFERROR('7. Position (current_at exit)'!AQ116,"")),"")</f>
        <v/>
      </c>
      <c r="DM116" s="17" t="str">
        <f>IF(OR($F116="Equity - Publicly Traded", $F116="Equity - Private"), IF($A116&lt;&gt;"",IF(IFERROR('6. Position (at entry)'!N116,"")="", "Mandatory: Tab 6",IFERROR('6. Position (at entry)'!N116,"")),""), IF($A116&lt;&gt;"",IF(IFERROR('6. Position (at entry)'!N116,"")="", "",IFERROR('6. Position (at entry)'!N116,"")),""))</f>
        <v/>
      </c>
      <c r="DN116" s="17" t="str">
        <f>IF(OR($F116="Equity - Publicly Traded", $F116="Equity - Private"), IF($A116&lt;&gt;"",IF(IFERROR('6. Position (at entry)'!O116,"")="", "Mandatory: Tab 6",IFERROR('6. Position (at entry)'!O116,"")),""), IF($A116&lt;&gt;"",IF(IFERROR('6. Position (at entry)'!O116,"")="", "",IFERROR('6. Position (at entry)'!O116,"")),""))</f>
        <v/>
      </c>
      <c r="DO116" s="17" t="str">
        <f>IF(OR($F116="Equity - Publicly Traded", $F116="Equity - Private"), IF($A116&lt;&gt;"",IF(IFERROR('6. Position (at entry)'!P116,"")="", "Mandatory: Tab 6",IFERROR('6. Position (at entry)'!P116,"")),""), IF($A116&lt;&gt;"",IF(IFERROR('6. Position (at entry)'!P116,"")="", "",IFERROR('6. Position (at entry)'!P116,"")),""))</f>
        <v/>
      </c>
      <c r="DP116" s="17" t="str">
        <f>IF(OR($F116="Equity - Publicly Traded", $F116="Equity - Private"), IF($A116&lt;&gt;"",IF(IFERROR('6. Position (at entry)'!Q116,"")="", "Mandatory: Tab 6",IFERROR('6. Position (at entry)'!Q116,"")),""), IF($A116&lt;&gt;"",IF(IFERROR('6. Position (at entry)'!Q116,"")="", "",IFERROR('6. Position (at entry)'!Q116,"")),""))</f>
        <v/>
      </c>
      <c r="DQ116" s="18" t="str">
        <f>IF(OR($F116="Equity - Publicly Traded", $F116="Equity - Private"), IF($A116&lt;&gt;"",IF(IFERROR('6. Position (at entry)'!R116,"")="", "Mandatory: Tab 6",IFERROR('6. Position (at entry)'!R116,"")),""), IF($A116&lt;&gt;"",IF(IFERROR('6. Position (at entry)'!R116,"")="", "",IFERROR('6. Position (at entry)'!R116,"")),""))</f>
        <v/>
      </c>
      <c r="DR116" s="18" t="str">
        <f>IF(OR($F116="Equity - Publicly Traded", $F116="Equity - Private"), IF($A116&lt;&gt;"",IF(IFERROR('6. Position (at entry)'!S116,"")="", "Mandatory: Tab 6",IFERROR('6. Position (at entry)'!S116,"")),""), IF($A116&lt;&gt;"",IF(IFERROR('6. Position (at entry)'!S116,"")="", "",IFERROR('6. Position (at entry)'!S116,"")),""))</f>
        <v/>
      </c>
      <c r="DS116" s="17" t="str">
        <f>IF(OR($F116="Equity - Publicly Traded", $F116="Equity - Private"), IF($A116&lt;&gt;"",IF(IFERROR('6. Position (at entry)'!T116,"")="", "Mandatory: Tab 6",IFERROR('6. Position (at entry)'!T116,"")),""), IF($A116&lt;&gt;"",IF(IFERROR('6. Position (at entry)'!T116,"")="", "",IFERROR('6. Position (at entry)'!T116,"")),""))</f>
        <v/>
      </c>
      <c r="DT116" s="16" t="str">
        <f>IF(OR($F116="Equity - Publicly Traded", $F116="Equity - Private"), IF($A116&lt;&gt;"",IF(IFERROR('6. Position (at entry)'!U116,"")="", "Mandatory: Tab 6",IFERROR('6. Position (at entry)'!U116,"")),""), IF($A116&lt;&gt;"",IF(IFERROR('6. Position (at entry)'!U116,"")="", "",IFERROR('6. Position (at entry)'!U116,"")),""))</f>
        <v/>
      </c>
      <c r="DU116" s="16" t="str">
        <f>IF(OR($F116="Equity - Publicly Traded", $F116="Equity - Private"), IF($A116&lt;&gt;"",IF(IFERROR('6. Position (at entry)'!V116,"")="", "",IFERROR('6. Position (at entry)'!V116,"")),""), IF($A116&lt;&gt;"",IF(IFERROR('6. Position (at entry)'!V116,"")="", "",IFERROR('6. Position (at entry)'!V116,"")),""))</f>
        <v/>
      </c>
      <c r="DV116" s="239" t="str">
        <f>IF(OR($F116="Equity - Publicly Traded", $F116="Equity - Private"), IF($A116&lt;&gt;"",IF(IFERROR('6. Position (at entry)'!W116,"")="", "",IFERROR('6. Position (at entry)'!W116,"")),""), IF($A116&lt;&gt;"",IF(IFERROR('6. Position (at entry)'!W116,"")="", "",IFERROR('6. Position (at entry)'!W116,"")),""))</f>
        <v/>
      </c>
      <c r="DW116" s="239" t="str">
        <f>IF(OR($F116="Equity - Publicly Traded", $F116="Equity - Private"), IF($A116&lt;&gt;"",IF(IFERROR('6. Position (at entry)'!X116,"")="", "",IFERROR('6. Position (at entry)'!X116,"")),""), IF($A116&lt;&gt;"",IF(IFERROR('6. Position (at entry)'!X116,"")="", "",IFERROR('6. Position (at entry)'!X116,"")),""))</f>
        <v/>
      </c>
      <c r="DX116" s="239" t="str">
        <f>IF(OR($F116="Equity - Publicly Traded", $F116="Equity - Private"), IF($A116&lt;&gt;"",IF(IFERROR('6. Position (at entry)'!Y116,"")="", "",IFERROR('6. Position (at entry)'!Y116,"")),""), IF($A116&lt;&gt;"",IF(IFERROR('6. Position (at entry)'!Y116,"")="", "",IFERROR('6. Position (at entry)'!Y116,"")),""))</f>
        <v/>
      </c>
      <c r="DY116" s="360" t="str">
        <f>IF($A116&lt;&gt;"",IF(IFERROR('6. Position (at entry)'!Z116,"")="", "",IFERROR('6. Position (at entry)'!Z116,"")),"")</f>
        <v/>
      </c>
      <c r="DZ116" s="76" t="str">
        <f>IF($A116&lt;&gt;"",IF(IFERROR('6. Position (at entry)'!AA116,"")="", "",IFERROR('6. Position (at entry)'!AA116,"")),"")</f>
        <v/>
      </c>
      <c r="EA116" s="76" t="str">
        <f>IF($A116&lt;&gt;"",IF(IFERROR('6. Position (at entry)'!AB116,"")="", "",IFERROR('6. Position (at entry)'!AB116,"")),"")</f>
        <v/>
      </c>
      <c r="EB116" s="78" t="str">
        <f>IF($A116&lt;&gt;"",IF(IFERROR('6. Position (at entry)'!AC116,"")="", "",IFERROR('6. Position (at entry)'!AC116,"")),"")</f>
        <v/>
      </c>
      <c r="EC116" s="78" t="str">
        <f>IF($A116&lt;&gt;"",IF(IFERROR('6. Position (at entry)'!AD116,"")="", "",IFERROR('6. Position (at entry)'!AD116,"")),"")</f>
        <v/>
      </c>
      <c r="ED116" s="226" t="str">
        <f>IF($A116&lt;&gt;"",IF(IFERROR('6. Position (at entry)'!AE116,"")="", "",IFERROR('6. Position (at entry)'!AE116,"")),"")</f>
        <v/>
      </c>
      <c r="EE116" s="80" t="str">
        <f>IF($A116&lt;&gt;"",IF(IFERROR('6. Position (at entry)'!AF116,"")="", "",IFERROR('6. Position (at entry)'!AF116,"")),"")</f>
        <v/>
      </c>
      <c r="EF116" s="80" t="str">
        <f>IF($A116&lt;&gt;"",IF(IFERROR('6. Position (at entry)'!AG116,"")="", "",IFERROR('6. Position (at entry)'!AG116,"")),"")</f>
        <v/>
      </c>
      <c r="EG116" s="80" t="str">
        <f>IF($A116&lt;&gt;"",IF(IFERROR('6. Position (at entry)'!AH116,"")="", "",IFERROR('6. Position (at entry)'!AH116,"")),"")</f>
        <v/>
      </c>
      <c r="EH116" s="360" t="str">
        <f>IF($A116&lt;&gt;"",IF(IFERROR('6. Position (at entry)'!AI116,"")="", "",IFERROR('6. Position (at entry)'!AI116,"")),"")</f>
        <v/>
      </c>
    </row>
    <row r="117" spans="1:138" ht="15" customHeight="1" x14ac:dyDescent="0.2">
      <c r="A117" s="16" t="str">
        <f>IF(ISBLANK('6. Position (at entry)'!A117), "", '6. Position (at entry)'!A117)</f>
        <v/>
      </c>
      <c r="B117" s="347" t="str">
        <f>IF($A117&lt;&gt;"",IF(IFERROR('6. Position (at entry)'!B117,"")="", "Mandatory: Tab 6",IFERROR('6. Position (at entry)'!B117,"")),"")</f>
        <v/>
      </c>
      <c r="C117" s="16" t="str">
        <f>IF($A117&lt;&gt;"",IF(IFERROR(VLOOKUP($A117, '4. Company (at entry)'!$1:$1048576,2,FALSE),"")="","Mandatory: Tab 4",IFERROR(VLOOKUP($A117, '4. Company (at entry)'!$1:$1048576,2,FALSE),"")), "")</f>
        <v/>
      </c>
      <c r="D117" s="16" t="str">
        <f>IF($A117&lt;&gt;"",IF(IFERROR('7. Position (current_at exit)'!D117,"")="", "Mandatory: Tab 7",IFERROR('7. Position (current_at exit)'!D117,"")),"")</f>
        <v/>
      </c>
      <c r="E117" s="16" t="str">
        <f>IF($A117&lt;&gt;"",IF(IFERROR('7. Position (current_at exit)'!E117,"")="", "Mandatory: Tab 7",IFERROR('7. Position (current_at exit)'!E117,"")),"")</f>
        <v/>
      </c>
      <c r="F117" s="16" t="str">
        <f>IF($A117&lt;&gt;"",IF(IFERROR('6. Position (at entry)'!D117,"")="", "Mandatory: Tab 6",IFERROR('6. Position (at entry)'!D117,"")),"")</f>
        <v/>
      </c>
      <c r="G117" s="16" t="str">
        <f>IF($A117&lt;&gt;"",IF(IFERROR('6. Position (at entry)'!E117,"")="", "Mandatory: Tab 6",IFERROR('6. Position (at entry)'!E117,"")),"")</f>
        <v/>
      </c>
      <c r="H117" s="16" t="str">
        <f>IF($A117&lt;&gt;"",IF(IFERROR('6. Position (at entry)'!F117,"")="", "Mandatory: Tab 6",IFERROR('6. Position (at entry)'!F117,"")),"")</f>
        <v/>
      </c>
      <c r="I117" s="16" t="str">
        <f>IF($A117&lt;&gt;"",IF(IFERROR('6. Position (at entry)'!G117,"")="", "Mandatory: Tab 6",IFERROR('6. Position (at entry)'!G117,"")),"")</f>
        <v/>
      </c>
      <c r="J117" s="16" t="str">
        <f>IF($A117&lt;&gt;"",IF(IFERROR('6. Position (at entry)'!H117,"")="", "Mandatory: Tab 6",IFERROR('6. Position (at entry)'!H117,"")),"")</f>
        <v/>
      </c>
      <c r="K117" s="159" t="str">
        <f>IF($A117&lt;&gt;"",IF(IFERROR('6. Position (at entry)'!I117,"")="", "Mandatory: Tab 6",IFERROR('6. Position (at entry)'!I117,"")),"")</f>
        <v/>
      </c>
      <c r="L117" s="16" t="str">
        <f>IF($A117&lt;&gt;"",IF(IFERROR('6. Position (at entry)'!J117,"")="", "Mandatory: Tab 6",IFERROR('6. Position (at entry)'!J117,"")),"")</f>
        <v/>
      </c>
      <c r="M117" s="16" t="str">
        <f>IF($A117&lt;&gt;"",IF(IFERROR('6. Position (at entry)'!K117,"")="", "Mandatory: Tab 6",IFERROR('6. Position (at entry)'!K117,"")),"")</f>
        <v/>
      </c>
      <c r="N117" s="16" t="str">
        <f>IF($A117&lt;&gt;"",IF(IFERROR('6. Position (at entry)'!L117,"")="", "",IFERROR('6. Position (at entry)'!L117,"")),"")</f>
        <v/>
      </c>
      <c r="O117" s="360" t="str">
        <f>IF($A117&lt;&gt;"",IF(IFERROR('6. Position (at entry)'!M117,"")="", "",IFERROR('6. Position (at entry)'!M117,"")),"")</f>
        <v/>
      </c>
      <c r="P117" s="16" t="str">
        <f>IF($A117&lt;&gt;"",IF(IFERROR(VLOOKUP($A117,'5. Company (current_at exit)'!$1:$1048576,3,FALSE),"")="","",IFERROR(VLOOKUP($A117,'5. Company (current_at exit)'!$1:$1048576,3,FALSE),"")), "")</f>
        <v/>
      </c>
      <c r="Q117" s="16" t="str">
        <f>IF($A117&lt;&gt;"",IF(IFERROR(VLOOKUP($A117,'5. Company (current_at exit)'!$1:$1048576,4,FALSE),"")="","",IFERROR(VLOOKUP($A117,'5. Company (current_at exit)'!$1:$1048576,4,FALSE),"")), "")</f>
        <v/>
      </c>
      <c r="R117" s="16" t="str">
        <f>IF($A117&lt;&gt;"",IF(IFERROR(VLOOKUP($A117,'5. Company (current_at exit)'!$1:$1048576,5,FALSE),"")="","",IFERROR(VLOOKUP($A117,'5. Company (current_at exit)'!$1:$1048576,5,FALSE),"")), "")</f>
        <v/>
      </c>
      <c r="S117" s="16" t="str">
        <f>IF($A117&lt;&gt;"",IF(IFERROR(VLOOKUP($A117,'5. Company (current_at exit)'!$1:$1048576,6,FALSE),"")="","",IFERROR(VLOOKUP($A117,'5. Company (current_at exit)'!$1:$1048576,6,FALSE),"")), "")</f>
        <v/>
      </c>
      <c r="T117" s="16" t="str">
        <f>IF($A117&lt;&gt;"",IF(IFERROR(VLOOKUP($A117,'5. Company (current_at exit)'!$1:$1048576,7,FALSE),"")="","Mandatory: Tab 5",IFERROR(VLOOKUP($A117,'5. Company (current_at exit)'!$1:$1048576,7,FALSE),"")), "")</f>
        <v/>
      </c>
      <c r="U117" s="72" t="str">
        <f>IF($A117&lt;&gt;"",IF(IFERROR(VLOOKUP($A117,'5. Company (current_at exit)'!$1:$1048576,8,FALSE),"")="","Mandatory: Tab 5",IFERROR(VLOOKUP($A117,'5. Company (current_at exit)'!$1:$1048576,8,FALSE),"")), "")</f>
        <v/>
      </c>
      <c r="V117" s="16" t="str">
        <f>IF($A117&lt;&gt;"",IF(IFERROR(VLOOKUP($A117,'5. Company (current_at exit)'!$1:$1048576,9,FALSE),"")="","",IFERROR(VLOOKUP($A117,'5. Company (current_at exit)'!$1:$1048576,9,FALSE),"")), "")</f>
        <v/>
      </c>
      <c r="W117" s="16" t="str">
        <f>IF($A117&lt;&gt;"",IF(IFERROR(VLOOKUP($A117,'5. Company (current_at exit)'!$1:$1048576,10,FALSE),"")="","Mandatory: Tab 5",IFERROR(VLOOKUP($A117,'5. Company (current_at exit)'!$1:$1048576,10,FALSE),"")), "")</f>
        <v/>
      </c>
      <c r="X117" s="73" t="str">
        <f>IF($A117&lt;&gt;"",IF(IFERROR(VLOOKUP($A117,'5. Company (current_at exit)'!$1:$1048576,11,FALSE),"")="","Mandatory: Tab 5",IFERROR(VLOOKUP($A117,'5. Company (current_at exit)'!$1:$1048576,11,FALSE),"")), "")</f>
        <v/>
      </c>
      <c r="Y117" s="73" t="str">
        <f>IF($A117&lt;&gt;"",IF(IFERROR(VLOOKUP($A117,'5. Company (current_at exit)'!$1:$1048576,12,FALSE),"")="","",IFERROR(VLOOKUP($A117,'5. Company (current_at exit)'!$1:$1048576,12,FALSE),"")), "")</f>
        <v/>
      </c>
      <c r="Z117" s="73" t="str">
        <f>IF($A117&lt;&gt;"",IF(IFERROR(VLOOKUP($A117,'5. Company (current_at exit)'!$1:$1048576,13,FALSE),"")="","",IFERROR(VLOOKUP($A117,'5. Company (current_at exit)'!$1:$1048576,13,FALSE),"")), "")</f>
        <v/>
      </c>
      <c r="AA117" s="16" t="str">
        <f>IF($A117&lt;&gt;"",IF(IFERROR(VLOOKUP($A117,'5. Company (current_at exit)'!$1:$1048576,14,FALSE),"")="","Mandatory: Tab 5",IFERROR(VLOOKUP($A117,'5. Company (current_at exit)'!$1:$1048576,14,FALSE),"")), "")</f>
        <v/>
      </c>
      <c r="AB117" s="16" t="str">
        <f>IF($A117&lt;&gt;"",IF(IFERROR(VLOOKUP($A117,'5. Company (current_at exit)'!$1:$1048576,15,FALSE),"")="","Mandatory: Tab 5",IFERROR(VLOOKUP($A117,'5. Company (current_at exit)'!$1:$1048576,15,FALSE),"")), "")</f>
        <v/>
      </c>
      <c r="AC117" s="76" t="str">
        <f>IF($A117&lt;&gt;"",IF(IFERROR(VLOOKUP($A117,'5. Company (current_at exit)'!$1:$1048576,16,FALSE),"")="","",IFERROR(VLOOKUP($A117,'5. Company (current_at exit)'!$1:$1048576,16,FALSE),"")), "")</f>
        <v/>
      </c>
      <c r="AD117" s="16" t="str">
        <f>IF($A117&lt;&gt;"",IF(IFERROR(VLOOKUP($A117,'5. Company (current_at exit)'!$1:$1048576,17,FALSE),"")="","",IFERROR(VLOOKUP($A117,'5. Company (current_at exit)'!$1:$1048576,17,FALSE),"")), "")</f>
        <v/>
      </c>
      <c r="AE117" s="401" t="str">
        <f>IF($A117&lt;&gt;"",IF(IFERROR(VLOOKUP($A117,'5. Company (current_at exit)'!$1:$1048576,18,FALSE),"")="","",IFERROR(VLOOKUP($A117,'5. Company (current_at exit)'!$1:$1048576,18,FALSE),"")), "")</f>
        <v/>
      </c>
      <c r="AF117" s="16" t="str">
        <f>IF($A117&lt;&gt;"",IF(IFERROR(VLOOKUP($A117,'5. Company (current_at exit)'!$1:$1048576,19,FALSE),"")="","Mandatory: Tab 5",IFERROR(VLOOKUP($A117,'5. Company (current_at exit)'!$1:$1048576,19,FALSE),"")), "")</f>
        <v/>
      </c>
      <c r="AG117" s="159" t="str">
        <f>IF($AF117="Yes",IF($A117&lt;&gt;"",IF(IFERROR(VLOOKUP($A117,'5. Company (current_at exit)'!$1:$1048576,20,FALSE),"")="","Mandatory: Tab 5",IFERROR(VLOOKUP($A117,'5. Company (current_at exit)'!$1:$1048576,20,FALSE),"")), ""),IF($A117&lt;&gt;"",IF(IFERROR(VLOOKUP($A117,'5. Company (current_at exit)'!$1:$1048576,20,FALSE),"")="","",IFERROR(VLOOKUP($A117,'5. Company (current_at exit)'!$1:$1048576,20,FALSE),"")), ""))</f>
        <v/>
      </c>
      <c r="AH117" s="159" t="str">
        <f>IF($AF117="Yes",IF($A117&lt;&gt;"",IF(IFERROR(VLOOKUP($A117,'5. Company (current_at exit)'!$1:$1048576,21,FALSE),"")="","Mandatory: Tab 5",IFERROR(VLOOKUP($A117,'5. Company (current_at exit)'!$1:$1048576,21,FALSE),"")), ""),IF($A117&lt;&gt;"",IF(IFERROR(VLOOKUP($A117,'5. Company (current_at exit)'!$1:$1048576,21,FALSE),"")="","",IFERROR(VLOOKUP($A117,'5. Company (current_at exit)'!$1:$1048576,21,FALSE),"")), ""))</f>
        <v/>
      </c>
      <c r="AI117" s="69" t="str">
        <f>IF($AF117="Yes",IF($A117&lt;&gt;"",IF(IFERROR(VLOOKUP($A117,'5. Company (current_at exit)'!$1:$1048576,22,FALSE),"")="","Mandatory: Tab 5",IFERROR(VLOOKUP($A117,'5. Company (current_at exit)'!$1:$1048576,22,FALSE),"")), ""),IF($A117&lt;&gt;"",IF(IFERROR(VLOOKUP($A117,'5. Company (current_at exit)'!$1:$1048576,22,FALSE),"")="","",IFERROR(VLOOKUP($A117,'5. Company (current_at exit)'!$1:$1048576,22,FALSE),"")), ""))</f>
        <v/>
      </c>
      <c r="AJ117" s="69" t="str">
        <f>IF($AF117="Yes",IF($A117&lt;&gt;"",IF(IFERROR(VLOOKUP($A117,'5. Company (current_at exit)'!$1:$1048576,23,FALSE),"")="","Mandatory: Tab 5",IFERROR(VLOOKUP($A117,'5. Company (current_at exit)'!$1:$1048576,23,FALSE),"")), ""),IF($A117&lt;&gt;"",IF(IFERROR(VLOOKUP($A117,'5. Company (current_at exit)'!$1:$1048576,23,FALSE),"")="","",IFERROR(VLOOKUP($A117,'5. Company (current_at exit)'!$1:$1048576,23,FALSE),"")), ""))</f>
        <v/>
      </c>
      <c r="AK117" s="159" t="str">
        <f>IF($AF117="Yes",IF($A117&lt;&gt;"",IF(IFERROR(VLOOKUP($A117,'5. Company (current_at exit)'!$1:$1048576,24,FALSE),"")="","",IFERROR(VLOOKUP($A117,'5. Company (current_at exit)'!$1:$1048576,24,FALSE),"")), ""),IF($A117&lt;&gt;"",IF(IFERROR(VLOOKUP($A117,'5. Company (current_at exit)'!$1:$1048576,24,FALSE),"")="","",IFERROR(VLOOKUP($A117,'5. Company (current_at exit)'!$1:$1048576,24,FALSE),"")), ""))</f>
        <v/>
      </c>
      <c r="AL117" s="403" t="str">
        <f>IF($A117&lt;&gt;"",IF(IFERROR(VLOOKUP($A117,'5. Company (current_at exit)'!$1:$1048576,25,FALSE),"")="","",IFERROR(VLOOKUP($A117,'5. Company (current_at exit)'!$1:$1048576,25,FALSE),"")), "")</f>
        <v/>
      </c>
      <c r="AM117" s="17" t="str">
        <f>IF($A117&lt;&gt;"",IF(IFERROR(VLOOKUP($A117,'5. Company (current_at exit)'!$1:$1048576,26,FALSE),"")="","Mandatory: Tab 5",IFERROR(VLOOKUP($A117,'5. Company (current_at exit)'!$1:$1048576,26,FALSE),"")), "")</f>
        <v/>
      </c>
      <c r="AN117" s="17" t="str">
        <f>IF($A117&lt;&gt;"",IF(IFERROR(VLOOKUP($A117,'5. Company (current_at exit)'!$1:$1048576,27,FALSE),"")="","Mandatory: Tab 5",IFERROR(VLOOKUP($A117,'5. Company (current_at exit)'!$1:$1048576,27,FALSE),"")), "")</f>
        <v/>
      </c>
      <c r="AO117" s="17" t="str">
        <f>IF($A117&lt;&gt;"",IF(IFERROR(VLOOKUP($A117,'5. Company (current_at exit)'!$1:$1048576,28,FALSE),"")="","Mandatory: Tab 5",IFERROR(VLOOKUP($A117,'5. Company (current_at exit)'!$1:$1048576,28,FALSE),"")), "")</f>
        <v/>
      </c>
      <c r="AP117" s="17" t="str">
        <f>IF($A117&lt;&gt;"",IF(IFERROR(VLOOKUP($A117,'5. Company (current_at exit)'!$1:$1048576,29,FALSE),"")="","Mandatory: Tab 5",IFERROR(VLOOKUP($A117,'5. Company (current_at exit)'!$1:$1048576,29,FALSE),"")), "")</f>
        <v/>
      </c>
      <c r="AQ117" s="17" t="str">
        <f>IF($A117&lt;&gt;"",IF(IFERROR(VLOOKUP($A117,'5. Company (current_at exit)'!$1:$1048576,30,FALSE),"")="","Mandatory: Tab 5",IFERROR(VLOOKUP($A117,'5. Company (current_at exit)'!$1:$1048576,30,FALSE),"")), "")</f>
        <v/>
      </c>
      <c r="AR117" s="17" t="str">
        <f>IF($A117&lt;&gt;"",IF(IFERROR(VLOOKUP($A117,'5. Company (current_at exit)'!$1:$1048576,31,FALSE),"")="","Mandatory: Tab 5",IFERROR(VLOOKUP($A117,'5. Company (current_at exit)'!$1:$1048576,31,FALSE),"")), "")</f>
        <v/>
      </c>
      <c r="AS117" s="17" t="str">
        <f>IF($A117&lt;&gt;"",IF(IFERROR(VLOOKUP($A117,'5. Company (current_at exit)'!$1:$1048576,32,FALSE),"")="","Mandatory: Tab 5",IFERROR(VLOOKUP($A117,'5. Company (current_at exit)'!$1:$1048576,32,FALSE),"")), "")</f>
        <v/>
      </c>
      <c r="AT117" s="17" t="str">
        <f>IF($A117&lt;&gt;"",IF(IFERROR(VLOOKUP($A117,'5. Company (current_at exit)'!$1:$1048576,33,FALSE),"")="","Mandatory: Tab 5",IFERROR(VLOOKUP($A117,'5. Company (current_at exit)'!$1:$1048576,33,FALSE),"")), "")</f>
        <v/>
      </c>
      <c r="AU117" s="17" t="str">
        <f>IF($A117&lt;&gt;"",IF(IFERROR(VLOOKUP($A117,'5. Company (current_at exit)'!$1:$1048576,34,FALSE),"")="","",IFERROR(VLOOKUP($A117,'5. Company (current_at exit)'!$1:$1048576,34,FALSE),"")), "")</f>
        <v/>
      </c>
      <c r="AV117" s="241" t="str">
        <f>IF($A117&lt;&gt;"",IF(IFERROR(VLOOKUP($A117,'5. Company (current_at exit)'!$1:$1048576,35,FALSE),"")="","",IFERROR(VLOOKUP($A117,'5. Company (current_at exit)'!$1:$1048576,35,FALSE),"")), "")</f>
        <v/>
      </c>
      <c r="AW117" s="17" t="str">
        <f>IF($D117="Fully Exited",IF($A117&lt;&gt;"",IF(IFERROR(VLOOKUP($A117,'5. Company (current_at exit)'!$1:$1048576,36,FALSE),"")="","",IFERROR(VLOOKUP($A117,'5. Company (current_at exit)'!$1:$1048576,36,FALSE),"")), ""),IF($A117&lt;&gt;"",IF(IFERROR(VLOOKUP($A117,'5. Company (current_at exit)'!$1:$1048576,36,FALSE),"")="","",IFERROR(VLOOKUP($A117,'5. Company (current_at exit)'!$1:$1048576,36,FALSE),"")), ""))</f>
        <v/>
      </c>
      <c r="AX117" s="239" t="str">
        <f>IF($A117&lt;&gt;"",IF(IFERROR(VLOOKUP($A117,'5. Company (current_at exit)'!$1:$1048576,37,FALSE),"")="","",IFERROR(VLOOKUP($A117,'5. Company (current_at exit)'!$1:$1048576,37,FALSE),"")), "")</f>
        <v/>
      </c>
      <c r="AY117" s="204" t="str">
        <f>IF($A117&lt;&gt;"",IF(IFERROR(VLOOKUP($A117,'5. Company (current_at exit)'!$1:$1048576,38,FALSE),"")="","",IFERROR(VLOOKUP($A117,'5. Company (current_at exit)'!$1:$1048576,38,FALSE),"")), "")</f>
        <v/>
      </c>
      <c r="AZ117" s="244" t="str">
        <f>IF($A117&lt;&gt;"",IF(IFERROR(VLOOKUP($A117,'5. Company (current_at exit)'!$1:$1048576,39,FALSE),"")="","",IFERROR(VLOOKUP($A117,'5. Company (current_at exit)'!$1:$1048576,39,FALSE),"")), "")</f>
        <v/>
      </c>
      <c r="BA117" s="244" t="str">
        <f>IF($A117&lt;&gt;"",IF(IFERROR(VLOOKUP($A117,'5. Company (current_at exit)'!$1:$1048576,40,FALSE),"")="","",IFERROR(VLOOKUP($A117,'5. Company (current_at exit)'!$1:$1048576,40,FALSE),"")), "")</f>
        <v/>
      </c>
      <c r="BB117" s="244" t="str">
        <f>IF($A117&lt;&gt;"",IF(IFERROR(VLOOKUP($A117,'5. Company (current_at exit)'!$1:$1048576,41,FALSE),"")="","",IFERROR(VLOOKUP($A117,'5. Company (current_at exit)'!$1:$1048576,41,FALSE),"")), "")</f>
        <v/>
      </c>
      <c r="BC117" s="76" t="str">
        <f>IF($A117&lt;&gt;"",IF(IFERROR(VLOOKUP($A117,'5. Company (current_at exit)'!$1:$1048576,42,FALSE),"")="","",IFERROR(VLOOKUP($A117,'5. Company (current_at exit)'!$1:$1048576,42,FALSE),"")), "")</f>
        <v/>
      </c>
      <c r="BD117" s="76" t="str">
        <f>IF($A117&lt;&gt;"",IF(IFERROR(VLOOKUP($A117,'5. Company (current_at exit)'!$1:$1048576,43,FALSE),"")="","",IFERROR(VLOOKUP($A117,'5. Company (current_at exit)'!$1:$1048576,43,FALSE),"")), "")</f>
        <v/>
      </c>
      <c r="BE117" s="239" t="str">
        <f>IF($A117&lt;&gt;"",IF(IFERROR(VLOOKUP($A117,'5. Company (current_at exit)'!$1:$1048576,44,FALSE),"")="","",IFERROR(VLOOKUP($A117,'5. Company (current_at exit)'!$1:$1048576,44,FALSE),"")), "")</f>
        <v/>
      </c>
      <c r="BF117" s="239" t="str">
        <f>IF($A117&lt;&gt;"",IF(IFERROR(VLOOKUP($A117,'5. Company (current_at exit)'!$1:$1048576,45,FALSE),"")="","",IFERROR(VLOOKUP($A117,'5. Company (current_at exit)'!$1:$1048576,45,FALSE),"")), "")</f>
        <v/>
      </c>
      <c r="BG117" s="239" t="str">
        <f>IF($A117&lt;&gt;"",IF(IFERROR(VLOOKUP($A117,'5. Company (current_at exit)'!$1:$1048576,46,FALSE),"")="","",IFERROR(VLOOKUP($A117,'5. Company (current_at exit)'!$1:$1048576,46,FALSE),"")), "")</f>
        <v/>
      </c>
      <c r="BH117" s="239" t="str">
        <f>IF($A117&lt;&gt;"",IF(IFERROR(VLOOKUP($A117,'5. Company (current_at exit)'!$1:$1048576,47,FALSE),"")="","",IFERROR(VLOOKUP($A117,'5. Company (current_at exit)'!$1:$1048576,47,FALSE),"")), "")</f>
        <v/>
      </c>
      <c r="BI117" s="239" t="str">
        <f>IF($A117&lt;&gt;"",IF(IFERROR(VLOOKUP($A117,'5. Company (current_at exit)'!$1:$1048576,48,FALSE),"")="","",IFERROR(VLOOKUP($A117,'5. Company (current_at exit)'!$1:$1048576,48,FALSE),"")), "")</f>
        <v/>
      </c>
      <c r="BJ117" s="360" t="str">
        <f>IF($A117&lt;&gt;"",IF(IFERROR(VLOOKUP($A117,'5. Company (current_at exit)'!$1:$1048576,49,FALSE),"")="","",IFERROR(VLOOKUP($A117,'5. Company (current_at exit)'!$1:$1048576,49,FALSE),"")), "")</f>
        <v/>
      </c>
      <c r="BK117" s="76" t="str">
        <f>IF($A117&lt;&gt;"",IF(IFERROR(VLOOKUP($A117,'5. Company (current_at exit)'!$1:$1048576,50,FALSE),"")="","Mandatory: Tab 5",IFERROR(VLOOKUP($A117,'5. Company (current_at exit)'!$1:$1048576,50,FALSE),"")), "")</f>
        <v/>
      </c>
      <c r="BL117" s="483" t="str">
        <f>IF($A117&lt;&gt;"",IF(IFERROR(VLOOKUP($A117,'5. Company (current_at exit)'!$1:$1048576,51,FALSE),"")="","Mandatory: Tab 5",IFERROR(VLOOKUP($A117,'5. Company (current_at exit)'!$1:$1048576,51,FALSE),"")), "")</f>
        <v/>
      </c>
      <c r="BM117" s="483" t="str">
        <f>IF($A117&lt;&gt;"",IF(IFERROR(VLOOKUP($A117,'5. Company (current_at exit)'!$1:$1048576,52,FALSE),"")="","Mandatory: Tab 5",IFERROR(VLOOKUP($A117,'5. Company (current_at exit)'!$1:$1048576,52,FALSE),"")), "")</f>
        <v/>
      </c>
      <c r="BN117" s="483" t="str">
        <f>IF($A117&lt;&gt;"",IF(IFERROR(VLOOKUP($A117,'5. Company (current_at exit)'!$1:$1048576,53,FALSE),"")="","Mandatory: Tab 5",IFERROR(VLOOKUP($A117,'5. Company (current_at exit)'!$1:$1048576,53,FALSE),"")), "")</f>
        <v/>
      </c>
      <c r="BO117" s="360" t="str">
        <f>IF($A117&lt;&gt;"",IF(IFERROR(VLOOKUP($A117,'5. Company (current_at exit)'!$1:$1048576,54,FALSE),"")="","",IFERROR(VLOOKUP($A117,'5. Company (current_at exit)'!$1:$1048576,54,FALSE),"")), "")</f>
        <v/>
      </c>
      <c r="BP117" s="17" t="str">
        <f>IF($A117&lt;&gt;"",IF(IFERROR(VLOOKUP($A117, '4. Company (at entry)'!$1:$1048576,3,FALSE),"")="","Mandatory: Tab 4",IFERROR(VLOOKUP($A117, '4. Company (at entry)'!$1:$1048576,3,FALSE),"")), "")</f>
        <v/>
      </c>
      <c r="BQ117" s="17" t="str">
        <f>IF($A117&lt;&gt;"",IF(IFERROR(VLOOKUP($A117, '4. Company (at entry)'!$1:$1048576,4,FALSE),"")="","Mandatory: Tab 4",IFERROR(VLOOKUP($A117, '4. Company (at entry)'!$1:$1048576,4,FALSE),"")), "")</f>
        <v/>
      </c>
      <c r="BR117" s="17" t="str">
        <f>IF($A117&lt;&gt;"",IF(IFERROR(VLOOKUP($A117, '4. Company (at entry)'!$1:$1048576,5,FALSE),"")="","Mandatory: Tab 4",IFERROR(VLOOKUP($A117, '4. Company (at entry)'!$1:$1048576,5,FALSE),"")), "")</f>
        <v/>
      </c>
      <c r="BS117" s="17" t="str">
        <f>IF($A117&lt;&gt;"",IF(IFERROR(VLOOKUP($A117, '4. Company (at entry)'!$1:$1048576,6,FALSE),"")="","Mandatory: Tab 4",IFERROR(VLOOKUP($A117, '4. Company (at entry)'!$1:$1048576,6,FALSE),"")), "")</f>
        <v/>
      </c>
      <c r="BT117" s="17" t="str">
        <f>IF($A117&lt;&gt;"",IF(IFERROR(VLOOKUP($A117, '4. Company (at entry)'!$1:$1048576,7,FALSE),"")="","Mandatory: Tab 4",IFERROR(VLOOKUP($A117, '4. Company (at entry)'!$1:$1048576,7,FALSE),"")), "")</f>
        <v/>
      </c>
      <c r="BU117" s="17" t="str">
        <f>IF($A117&lt;&gt;"",IF(IFERROR(VLOOKUP($A117, '4. Company (at entry)'!$1:$1048576,8,FALSE),"")="","Mandatory: Tab 4",IFERROR(VLOOKUP($A117, '4. Company (at entry)'!$1:$1048576,8,FALSE),"")), "")</f>
        <v/>
      </c>
      <c r="BV117" s="17" t="str">
        <f>IF($A117&lt;&gt;"",IF(IFERROR(VLOOKUP($A117, '4. Company (at entry)'!$1:$1048576,9,FALSE),"")="","Mandatory: Tab 4",IFERROR(VLOOKUP($A117, '4. Company (at entry)'!$1:$1048576,9,FALSE),"")), "")</f>
        <v/>
      </c>
      <c r="BW117" s="17" t="str">
        <f>IF($A117&lt;&gt;"",IF(IFERROR(VLOOKUP($A117, '4. Company (at entry)'!$1:$1048576,10,FALSE),"")="","",IFERROR(VLOOKUP($A117, '4. Company (at entry)'!$1:$1048576,10,FALSE),"")), "")</f>
        <v/>
      </c>
      <c r="BX117" s="208" t="str">
        <f>IF($A117&lt;&gt;"",IF(IFERROR(VLOOKUP($A117, '4. Company (at entry)'!$1:$1048576,11,FALSE),"")="","",IFERROR(VLOOKUP($A117, '4. Company (at entry)'!$1:$1048576,11,FALSE),"")), "")</f>
        <v/>
      </c>
      <c r="BY117" s="17" t="str">
        <f>IF($A117&lt;&gt;"",IF(IFERROR(VLOOKUP($A117, '4. Company (at entry)'!$1:$1048576,12,FALSE),"")="","",IFERROR(VLOOKUP($A117, '4. Company (at entry)'!$1:$1048576,12,FALSE),"")), "")</f>
        <v/>
      </c>
      <c r="BZ117" s="360" t="str">
        <f>IF($A117&lt;&gt;"",IF(IFERROR(VLOOKUP($A117, '4. Company (at entry)'!$1:$1048576,13,FALSE),"")="","",IFERROR(VLOOKUP($A117, '4. Company (at entry)'!$1:$1048576,13,FALSE),"")), "")</f>
        <v/>
      </c>
      <c r="CA117" s="17" t="str">
        <f>IF($A117&lt;&gt;"",IF(IFERROR('7. Position (current_at exit)'!F117,"")="", "Mandatory: Tab 7",IFERROR('7. Position (current_at exit)'!F117,"")),"")</f>
        <v/>
      </c>
      <c r="CB117" s="17" t="str">
        <f>IF($D117&lt;&gt;"Pending, Subsequently Closed",IF($A117&lt;&gt;"",IF(IFERROR('7. Position (current_at exit)'!G117,"")="", "Mandatory: Tab 7",IFERROR('7. Position (current_at exit)'!G117,"")),""), IF($A117&lt;&gt;"",IF(IFERROR('7. Position (current_at exit)'!G117,"")="", "",IFERROR('7. Position (current_at exit)'!G117,"")),""))</f>
        <v/>
      </c>
      <c r="CC117" s="17" t="str">
        <f>IF($D117&lt;&gt;"Pending, Subsequently Closed",IF($A117&lt;&gt;"",IF(IFERROR('7. Position (current_at exit)'!H117,"")="", "Mandatory: Tab 7",IFERROR('7. Position (current_at exit)'!H117,"")),""), IF($A117&lt;&gt;"",IF(IFERROR('7. Position (current_at exit)'!H117,"")="", "",IFERROR('7. Position (current_at exit)'!H117,"")),""))</f>
        <v/>
      </c>
      <c r="CD117" s="17" t="str">
        <f>IF($D117&lt;&gt;"Pending, Subsequently Closed",IF($A117&lt;&gt;"",IF(IFERROR('7. Position (current_at exit)'!I117,"")="", "Mandatory: Tab 7",IFERROR('7. Position (current_at exit)'!I117,"")),""), IF($A117&lt;&gt;"",IF(IFERROR('7. Position (current_at exit)'!I117,"")="", "",IFERROR('7. Position (current_at exit)'!I117,"")),""))</f>
        <v/>
      </c>
      <c r="CE117" s="17" t="str">
        <f>IF($D117&lt;&gt;"Pending, Subsequently Closed",IF($A117&lt;&gt;"",IF(IFERROR('7. Position (current_at exit)'!J117,"")="", "Mandatory: Tab 7",IFERROR('7. Position (current_at exit)'!J117,"")),""), IF($A117&lt;&gt;"",IF(IFERROR('7. Position (current_at exit)'!J117,"")="", "",IFERROR('7. Position (current_at exit)'!J117,"")),""))</f>
        <v/>
      </c>
      <c r="CF117" s="208" t="str">
        <f>IF($D117&lt;&gt;"Pending, Subsequently Closed",IF($A117&lt;&gt;"",IF(IFERROR('7. Position (current_at exit)'!K117,"")="", "Mandatory: Tab 7",IFERROR('7. Position (current_at exit)'!K117,"")),""), IF($A117&lt;&gt;"",IF(IFERROR('7. Position (current_at exit)'!K117,"")="", "",IFERROR('7. Position (current_at exit)'!K117,"")),""))</f>
        <v/>
      </c>
      <c r="CG117" s="186" t="str">
        <f>IF($D117&lt;&gt;"Pending, Subsequently Closed",IF($A117&lt;&gt;"",IF(IFERROR('7. Position (current_at exit)'!L117,"")="", "Mandatory: Tab 7",IFERROR('7. Position (current_at exit)'!L117,"")),""), IF($A117&lt;&gt;"",IF(IFERROR('7. Position (current_at exit)'!L117,"")="", "",IFERROR('7. Position (current_at exit)'!L117,"")),""))</f>
        <v/>
      </c>
      <c r="CH117" s="186" t="str">
        <f>IF($D117&lt;&gt;"Pending, Subsequently Closed",IF($A117&lt;&gt;"",IF(IFERROR('7. Position (current_at exit)'!M117,"")="", "Mandatory: Tab 7",IFERROR('7. Position (current_at exit)'!M117,"")),""), IF($A117&lt;&gt;"",IF(IFERROR('7. Position (current_at exit)'!M117,"")="", "",IFERROR('7. Position (current_at exit)'!M117,"")),""))</f>
        <v/>
      </c>
      <c r="CI117" s="186" t="str">
        <f>IF($D117&lt;&gt;"Pending, Subsequently Closed",IF($A117&lt;&gt;"",IF(IFERROR('7. Position (current_at exit)'!N117,"")="", "Mandatory: Tab 7",IFERROR('7. Position (current_at exit)'!N117,"")),""), IF($A117&lt;&gt;"",IF(IFERROR('7. Position (current_at exit)'!N117,"")="", "",IFERROR('7. Position (current_at exit)'!N117,"")),""))</f>
        <v/>
      </c>
      <c r="CJ117" s="408" t="str">
        <f>IF($D117&lt;&gt;"Pending, Subsequently Closed",IF($A117&lt;&gt;"",IF(IFERROR('7. Position (current_at exit)'!O117,"")="", "Mandatory: Tab 7",IFERROR('7. Position (current_at exit)'!O117,"")),""), IF($A117&lt;&gt;"",IF(IFERROR('7. Position (current_at exit)'!O117,"")="", "",IFERROR('7. Position (current_at exit)'!O117,"")),""))</f>
        <v/>
      </c>
      <c r="CK117" s="408" t="str">
        <f>IF($D117&lt;&gt;"Pending, Subsequently Closed",IF($A117&lt;&gt;"",IF(IFERROR('7. Position (current_at exit)'!P117,"")="", "Mandatory: Tab 7",IFERROR('7. Position (current_at exit)'!P117,"")),""), IF($A117&lt;&gt;"",IF(IFERROR('7. Position (current_at exit)'!P117,"")="", "",IFERROR('7. Position (current_at exit)'!P117,"")),""))</f>
        <v/>
      </c>
      <c r="CL117" s="360" t="str">
        <f>IF($A117&lt;&gt;"",IF(IFERROR('7. Position (current_at exit)'!Q117,"")="", "",IFERROR('7. Position (current_at exit)'!Q117,"")),"")</f>
        <v/>
      </c>
      <c r="CM117" s="18" t="str">
        <f>IF($F117&lt;&gt;"Debt",IF($A117&lt;&gt;"",IF(IFERROR('7. Position (current_at exit)'!R117,"")="", "Mandatory: Tab 7",IFERROR('7. Position (current_at exit)'!R117,"")),""), IF($A117&lt;&gt;"",IF(IFERROR('7. Position (current_at exit)'!R117,"")="", "",IFERROR('7. Position (current_at exit)'!R117,"")),""))</f>
        <v/>
      </c>
      <c r="CN117" s="18" t="str">
        <f>IF($F117&lt;&gt;"Debt",IF($A117&lt;&gt;"",IF(IFERROR('7. Position (current_at exit)'!S117,"")="", "Mandatory: Tab 7",IFERROR('7. Position (current_at exit)'!S117,"")),""), IF($A117&lt;&gt;"",IF(IFERROR('7. Position (current_at exit)'!S117,"")="", "",IFERROR('7. Position (current_at exit)'!S117,"")),""))</f>
        <v/>
      </c>
      <c r="CO117" s="17" t="str">
        <f>IF($F117&lt;&gt;"Debt",IF($A117&lt;&gt;"",IF(IFERROR('7. Position (current_at exit)'!T117,"")="", "Mandatory: Tab 7",IFERROR('7. Position (current_at exit)'!T117,"")),""), IF($A117&lt;&gt;"",IF(IFERROR('7. Position (current_at exit)'!T117,"")="", "",IFERROR('7. Position (current_at exit)'!T117,"")),""))</f>
        <v/>
      </c>
      <c r="CP117" s="17" t="str">
        <f>IF($A117&lt;&gt;"",IF(IFERROR('7. Position (current_at exit)'!U117,"")="", "Mandatory: Tab 7",IFERROR('7. Position (current_at exit)'!U117,"")),"")</f>
        <v/>
      </c>
      <c r="CQ117" s="17" t="str">
        <f>IF($F117&lt;&gt;"Debt",IF($A117&lt;&gt;"",IF(IFERROR('7. Position (current_at exit)'!V117,"")="", "Mandatory: Tab 7",IFERROR('7. Position (current_at exit)'!V117,"")),""), IF($A117&lt;&gt;"",IF(IFERROR('7. Position (current_at exit)'!V117,"")="", "",IFERROR('7. Position (current_at exit)'!V117,"")),""))</f>
        <v/>
      </c>
      <c r="CR117" s="16" t="str">
        <f>IF($F117&lt;&gt;"Debt",IF($A117&lt;&gt;"",IF(IFERROR('7. Position (current_at exit)'!W117,"")="", "",IFERROR('7. Position (current_at exit)'!W117,"")),""), IF($A117&lt;&gt;"",IF(IFERROR('7. Position (current_at exit)'!W117,"")="", "",IFERROR('7. Position (current_at exit)'!W117,"")),""))</f>
        <v/>
      </c>
      <c r="CS117" s="80" t="str">
        <f>IF($A117&lt;&gt;"",IF(IFERROR('7. Position (current_at exit)'!X117,"")="", "",IFERROR('7. Position (current_at exit)'!X117,"")),"")</f>
        <v/>
      </c>
      <c r="CT117" s="360" t="str">
        <f>IF($A117&lt;&gt;"",IF(IFERROR('7. Position (current_at exit)'!Y117,"")="", "",IFERROR('7. Position (current_at exit)'!Y117,"")),"")</f>
        <v/>
      </c>
      <c r="CU117" s="159" t="str">
        <f>IF(OR($D117="Fully Exited, No Escrow", $D117="Fully Exited, Escrow Pending", $D117="Fully Exited, Subsequently Closed"), IF($A117&lt;&gt;"",IF(IFERROR('7. Position (current_at exit)'!Z117,"")="", "Mandatory: Tab 7",IFERROR('7. Position (current_at exit)'!Z117,"")),""), IF($A117&lt;&gt;"",IF(IFERROR('7. Position (current_at exit)'!Z117,"")="", "",IFERROR('7. Position (current_at exit)'!Z117,"")),""))</f>
        <v/>
      </c>
      <c r="CV117" s="159" t="str">
        <f>IF(OR($D117="Fully Exited, No Escrow", $D117="Fully Exited, Escrow Pending", $D117="Fully Exited, Subsequently Closed"), IF($A117&lt;&gt;"",IF(IFERROR('7. Position (current_at exit)'!AA117,"")="", "Mandatory: Tab 7",IFERROR('7. Position (current_at exit)'!AA117,"")),""), IF($A117&lt;&gt;"",IF(IFERROR('7. Position (current_at exit)'!AA117,"")="", "",IFERROR('7. Position (current_at exit)'!AA117,"")),""))</f>
        <v/>
      </c>
      <c r="CW117" s="16" t="str">
        <f>IF($D117="Fully Exited",IF($A117&lt;&gt;"",IF(IFERROR('7. Position (current_at exit)'!AB117,"")="", "",IFERROR('7. Position (current_at exit)'!AB117,"")),""), IF($A117&lt;&gt;"",IF(IFERROR('7. Position (current_at exit)'!AB117,"")="", "",IFERROR('7. Position (current_at exit)'!AB117,"")),""))</f>
        <v/>
      </c>
      <c r="CX117" s="360" t="str">
        <f>IF($A117&lt;&gt;"",IF(IFERROR('7. Position (current_at exit)'!AC117,"")="", "",IFERROR('7. Position (current_at exit)'!AC117,"")),"")</f>
        <v/>
      </c>
      <c r="CY117" s="16" t="str">
        <f>IF($D117&lt;&gt;"Pending, Subsequently Closed",IF($A117&lt;&gt;"",IF(IFERROR('7. Position (current_at exit)'!AD117,"")="", "Mandatory: Tab 7",IFERROR('7. Position (current_at exit)'!AD117,"")),""), IF($A117&lt;&gt;"",IF(IFERROR('7. Position (current_at exit)'!AD117,"")="", "",IFERROR('7. Position (current_at exit)'!AD117,"")),""))</f>
        <v/>
      </c>
      <c r="CZ117" s="187" t="str">
        <f>IF($A117&lt;&gt;"",IF(IFERROR('7. Position (current_at exit)'!AE117,"")="", "",IFERROR('7. Position (current_at exit)'!AE117,"")),"")</f>
        <v/>
      </c>
      <c r="DA117" s="76" t="str">
        <f>IF($A117&lt;&gt;"",IF(IFERROR('7. Position (current_at exit)'!AF117,"")="", "",IFERROR('7. Position (current_at exit)'!AF117,"")),"")</f>
        <v/>
      </c>
      <c r="DB117" s="239" t="str">
        <f>IF($A117&lt;&gt;"",IF(IFERROR('7. Position (current_at exit)'!AG117,"")="", "",IFERROR('7. Position (current_at exit)'!AG117,"")),"")</f>
        <v/>
      </c>
      <c r="DC117" s="165" t="str">
        <f>IF($A117&lt;&gt;"",IF(IFERROR('7. Position (current_at exit)'!AH117,"")="", "",IFERROR('7. Position (current_at exit)'!AH117,"")),"")</f>
        <v/>
      </c>
      <c r="DD117" s="165" t="str">
        <f>IF($A117&lt;&gt;"",IF(IFERROR('7. Position (current_at exit)'!AI117,"")="", "",IFERROR('7. Position (current_at exit)'!AI117,"")),"")</f>
        <v/>
      </c>
      <c r="DE117" s="360" t="str">
        <f>IF($A117&lt;&gt;"",IF(IFERROR('7. Position (current_at exit)'!AJ117,"")="", "",IFERROR('7. Position (current_at exit)'!AJ117,"")),"")</f>
        <v/>
      </c>
      <c r="DF117" s="16" t="str">
        <f>IF($A117&lt;&gt;"",IF(IFERROR('7. Position (current_at exit)'!AK117,"")="", "",IFERROR('7. Position (current_at exit)'!AK117,"")),"")</f>
        <v/>
      </c>
      <c r="DG117" s="187" t="str">
        <f>IF($A117&lt;&gt;"",IF(IFERROR('7. Position (current_at exit)'!AL117,"")="", "",IFERROR('7. Position (current_at exit)'!AL117,"")),"")</f>
        <v/>
      </c>
      <c r="DH117" s="76" t="str">
        <f>IF($A117&lt;&gt;"",IF(IFERROR('7. Position (current_at exit)'!AM117,"")="", "",IFERROR('7. Position (current_at exit)'!AM117,"")),"")</f>
        <v/>
      </c>
      <c r="DI117" s="239" t="str">
        <f>IF($A117&lt;&gt;"",IF(IFERROR('7. Position (current_at exit)'!AN117,"")="", "",IFERROR('7. Position (current_at exit)'!AN117,"")),"")</f>
        <v/>
      </c>
      <c r="DJ117" s="165" t="str">
        <f>IF($A117&lt;&gt;"",IF(IFERROR('7. Position (current_at exit)'!AO117,"")="", "",IFERROR('7. Position (current_at exit)'!AO117,"")),"")</f>
        <v/>
      </c>
      <c r="DK117" s="165" t="str">
        <f>IF($A117&lt;&gt;"",IF(IFERROR('7. Position (current_at exit)'!AP117,"")="", "",IFERROR('7. Position (current_at exit)'!AP117,"")),"")</f>
        <v/>
      </c>
      <c r="DL117" s="360" t="str">
        <f>IF($A117&lt;&gt;"",IF(IFERROR('7. Position (current_at exit)'!AQ117,"")="", "",IFERROR('7. Position (current_at exit)'!AQ117,"")),"")</f>
        <v/>
      </c>
      <c r="DM117" s="17" t="str">
        <f>IF(OR($F117="Equity - Publicly Traded", $F117="Equity - Private"), IF($A117&lt;&gt;"",IF(IFERROR('6. Position (at entry)'!N117,"")="", "Mandatory: Tab 6",IFERROR('6. Position (at entry)'!N117,"")),""), IF($A117&lt;&gt;"",IF(IFERROR('6. Position (at entry)'!N117,"")="", "",IFERROR('6. Position (at entry)'!N117,"")),""))</f>
        <v/>
      </c>
      <c r="DN117" s="17" t="str">
        <f>IF(OR($F117="Equity - Publicly Traded", $F117="Equity - Private"), IF($A117&lt;&gt;"",IF(IFERROR('6. Position (at entry)'!O117,"")="", "Mandatory: Tab 6",IFERROR('6. Position (at entry)'!O117,"")),""), IF($A117&lt;&gt;"",IF(IFERROR('6. Position (at entry)'!O117,"")="", "",IFERROR('6. Position (at entry)'!O117,"")),""))</f>
        <v/>
      </c>
      <c r="DO117" s="17" t="str">
        <f>IF(OR($F117="Equity - Publicly Traded", $F117="Equity - Private"), IF($A117&lt;&gt;"",IF(IFERROR('6. Position (at entry)'!P117,"")="", "Mandatory: Tab 6",IFERROR('6. Position (at entry)'!P117,"")),""), IF($A117&lt;&gt;"",IF(IFERROR('6. Position (at entry)'!P117,"")="", "",IFERROR('6. Position (at entry)'!P117,"")),""))</f>
        <v/>
      </c>
      <c r="DP117" s="17" t="str">
        <f>IF(OR($F117="Equity - Publicly Traded", $F117="Equity - Private"), IF($A117&lt;&gt;"",IF(IFERROR('6. Position (at entry)'!Q117,"")="", "Mandatory: Tab 6",IFERROR('6. Position (at entry)'!Q117,"")),""), IF($A117&lt;&gt;"",IF(IFERROR('6. Position (at entry)'!Q117,"")="", "",IFERROR('6. Position (at entry)'!Q117,"")),""))</f>
        <v/>
      </c>
      <c r="DQ117" s="18" t="str">
        <f>IF(OR($F117="Equity - Publicly Traded", $F117="Equity - Private"), IF($A117&lt;&gt;"",IF(IFERROR('6. Position (at entry)'!R117,"")="", "Mandatory: Tab 6",IFERROR('6. Position (at entry)'!R117,"")),""), IF($A117&lt;&gt;"",IF(IFERROR('6. Position (at entry)'!R117,"")="", "",IFERROR('6. Position (at entry)'!R117,"")),""))</f>
        <v/>
      </c>
      <c r="DR117" s="18" t="str">
        <f>IF(OR($F117="Equity - Publicly Traded", $F117="Equity - Private"), IF($A117&lt;&gt;"",IF(IFERROR('6. Position (at entry)'!S117,"")="", "Mandatory: Tab 6",IFERROR('6. Position (at entry)'!S117,"")),""), IF($A117&lt;&gt;"",IF(IFERROR('6. Position (at entry)'!S117,"")="", "",IFERROR('6. Position (at entry)'!S117,"")),""))</f>
        <v/>
      </c>
      <c r="DS117" s="17" t="str">
        <f>IF(OR($F117="Equity - Publicly Traded", $F117="Equity - Private"), IF($A117&lt;&gt;"",IF(IFERROR('6. Position (at entry)'!T117,"")="", "Mandatory: Tab 6",IFERROR('6. Position (at entry)'!T117,"")),""), IF($A117&lt;&gt;"",IF(IFERROR('6. Position (at entry)'!T117,"")="", "",IFERROR('6. Position (at entry)'!T117,"")),""))</f>
        <v/>
      </c>
      <c r="DT117" s="16" t="str">
        <f>IF(OR($F117="Equity - Publicly Traded", $F117="Equity - Private"), IF($A117&lt;&gt;"",IF(IFERROR('6. Position (at entry)'!U117,"")="", "Mandatory: Tab 6",IFERROR('6. Position (at entry)'!U117,"")),""), IF($A117&lt;&gt;"",IF(IFERROR('6. Position (at entry)'!U117,"")="", "",IFERROR('6. Position (at entry)'!U117,"")),""))</f>
        <v/>
      </c>
      <c r="DU117" s="16" t="str">
        <f>IF(OR($F117="Equity - Publicly Traded", $F117="Equity - Private"), IF($A117&lt;&gt;"",IF(IFERROR('6. Position (at entry)'!V117,"")="", "",IFERROR('6. Position (at entry)'!V117,"")),""), IF($A117&lt;&gt;"",IF(IFERROR('6. Position (at entry)'!V117,"")="", "",IFERROR('6. Position (at entry)'!V117,"")),""))</f>
        <v/>
      </c>
      <c r="DV117" s="239" t="str">
        <f>IF(OR($F117="Equity - Publicly Traded", $F117="Equity - Private"), IF($A117&lt;&gt;"",IF(IFERROR('6. Position (at entry)'!W117,"")="", "",IFERROR('6. Position (at entry)'!W117,"")),""), IF($A117&lt;&gt;"",IF(IFERROR('6. Position (at entry)'!W117,"")="", "",IFERROR('6. Position (at entry)'!W117,"")),""))</f>
        <v/>
      </c>
      <c r="DW117" s="239" t="str">
        <f>IF(OR($F117="Equity - Publicly Traded", $F117="Equity - Private"), IF($A117&lt;&gt;"",IF(IFERROR('6. Position (at entry)'!X117,"")="", "",IFERROR('6. Position (at entry)'!X117,"")),""), IF($A117&lt;&gt;"",IF(IFERROR('6. Position (at entry)'!X117,"")="", "",IFERROR('6. Position (at entry)'!X117,"")),""))</f>
        <v/>
      </c>
      <c r="DX117" s="239" t="str">
        <f>IF(OR($F117="Equity - Publicly Traded", $F117="Equity - Private"), IF($A117&lt;&gt;"",IF(IFERROR('6. Position (at entry)'!Y117,"")="", "",IFERROR('6. Position (at entry)'!Y117,"")),""), IF($A117&lt;&gt;"",IF(IFERROR('6. Position (at entry)'!Y117,"")="", "",IFERROR('6. Position (at entry)'!Y117,"")),""))</f>
        <v/>
      </c>
      <c r="DY117" s="360" t="str">
        <f>IF($A117&lt;&gt;"",IF(IFERROR('6. Position (at entry)'!Z117,"")="", "",IFERROR('6. Position (at entry)'!Z117,"")),"")</f>
        <v/>
      </c>
      <c r="DZ117" s="76" t="str">
        <f>IF($A117&lt;&gt;"",IF(IFERROR('6. Position (at entry)'!AA117,"")="", "",IFERROR('6. Position (at entry)'!AA117,"")),"")</f>
        <v/>
      </c>
      <c r="EA117" s="76" t="str">
        <f>IF($A117&lt;&gt;"",IF(IFERROR('6. Position (at entry)'!AB117,"")="", "",IFERROR('6. Position (at entry)'!AB117,"")),"")</f>
        <v/>
      </c>
      <c r="EB117" s="78" t="str">
        <f>IF($A117&lt;&gt;"",IF(IFERROR('6. Position (at entry)'!AC117,"")="", "",IFERROR('6. Position (at entry)'!AC117,"")),"")</f>
        <v/>
      </c>
      <c r="EC117" s="78" t="str">
        <f>IF($A117&lt;&gt;"",IF(IFERROR('6. Position (at entry)'!AD117,"")="", "",IFERROR('6. Position (at entry)'!AD117,"")),"")</f>
        <v/>
      </c>
      <c r="ED117" s="226" t="str">
        <f>IF($A117&lt;&gt;"",IF(IFERROR('6. Position (at entry)'!AE117,"")="", "",IFERROR('6. Position (at entry)'!AE117,"")),"")</f>
        <v/>
      </c>
      <c r="EE117" s="80" t="str">
        <f>IF($A117&lt;&gt;"",IF(IFERROR('6. Position (at entry)'!AF117,"")="", "",IFERROR('6. Position (at entry)'!AF117,"")),"")</f>
        <v/>
      </c>
      <c r="EF117" s="80" t="str">
        <f>IF($A117&lt;&gt;"",IF(IFERROR('6. Position (at entry)'!AG117,"")="", "",IFERROR('6. Position (at entry)'!AG117,"")),"")</f>
        <v/>
      </c>
      <c r="EG117" s="80" t="str">
        <f>IF($A117&lt;&gt;"",IF(IFERROR('6. Position (at entry)'!AH117,"")="", "",IFERROR('6. Position (at entry)'!AH117,"")),"")</f>
        <v/>
      </c>
      <c r="EH117" s="360" t="str">
        <f>IF($A117&lt;&gt;"",IF(IFERROR('6. Position (at entry)'!AI117,"")="", "",IFERROR('6. Position (at entry)'!AI117,"")),"")</f>
        <v/>
      </c>
    </row>
    <row r="118" spans="1:138" ht="15" customHeight="1" x14ac:dyDescent="0.2">
      <c r="A118" s="16" t="str">
        <f>IF(ISBLANK('6. Position (at entry)'!A118), "", '6. Position (at entry)'!A118)</f>
        <v/>
      </c>
      <c r="B118" s="347" t="str">
        <f>IF($A118&lt;&gt;"",IF(IFERROR('6. Position (at entry)'!B118,"")="", "Mandatory: Tab 6",IFERROR('6. Position (at entry)'!B118,"")),"")</f>
        <v/>
      </c>
      <c r="C118" s="16" t="str">
        <f>IF($A118&lt;&gt;"",IF(IFERROR(VLOOKUP($A118, '4. Company (at entry)'!$1:$1048576,2,FALSE),"")="","Mandatory: Tab 4",IFERROR(VLOOKUP($A118, '4. Company (at entry)'!$1:$1048576,2,FALSE),"")), "")</f>
        <v/>
      </c>
      <c r="D118" s="16" t="str">
        <f>IF($A118&lt;&gt;"",IF(IFERROR('7. Position (current_at exit)'!D118,"")="", "Mandatory: Tab 7",IFERROR('7. Position (current_at exit)'!D118,"")),"")</f>
        <v/>
      </c>
      <c r="E118" s="16" t="str">
        <f>IF($A118&lt;&gt;"",IF(IFERROR('7. Position (current_at exit)'!E118,"")="", "Mandatory: Tab 7",IFERROR('7. Position (current_at exit)'!E118,"")),"")</f>
        <v/>
      </c>
      <c r="F118" s="16" t="str">
        <f>IF($A118&lt;&gt;"",IF(IFERROR('6. Position (at entry)'!D118,"")="", "Mandatory: Tab 6",IFERROR('6. Position (at entry)'!D118,"")),"")</f>
        <v/>
      </c>
      <c r="G118" s="16" t="str">
        <f>IF($A118&lt;&gt;"",IF(IFERROR('6. Position (at entry)'!E118,"")="", "Mandatory: Tab 6",IFERROR('6. Position (at entry)'!E118,"")),"")</f>
        <v/>
      </c>
      <c r="H118" s="16" t="str">
        <f>IF($A118&lt;&gt;"",IF(IFERROR('6. Position (at entry)'!F118,"")="", "Mandatory: Tab 6",IFERROR('6. Position (at entry)'!F118,"")),"")</f>
        <v/>
      </c>
      <c r="I118" s="16" t="str">
        <f>IF($A118&lt;&gt;"",IF(IFERROR('6. Position (at entry)'!G118,"")="", "Mandatory: Tab 6",IFERROR('6. Position (at entry)'!G118,"")),"")</f>
        <v/>
      </c>
      <c r="J118" s="16" t="str">
        <f>IF($A118&lt;&gt;"",IF(IFERROR('6. Position (at entry)'!H118,"")="", "Mandatory: Tab 6",IFERROR('6. Position (at entry)'!H118,"")),"")</f>
        <v/>
      </c>
      <c r="K118" s="159" t="str">
        <f>IF($A118&lt;&gt;"",IF(IFERROR('6. Position (at entry)'!I118,"")="", "Mandatory: Tab 6",IFERROR('6. Position (at entry)'!I118,"")),"")</f>
        <v/>
      </c>
      <c r="L118" s="16" t="str">
        <f>IF($A118&lt;&gt;"",IF(IFERROR('6. Position (at entry)'!J118,"")="", "Mandatory: Tab 6",IFERROR('6. Position (at entry)'!J118,"")),"")</f>
        <v/>
      </c>
      <c r="M118" s="16" t="str">
        <f>IF($A118&lt;&gt;"",IF(IFERROR('6. Position (at entry)'!K118,"")="", "Mandatory: Tab 6",IFERROR('6. Position (at entry)'!K118,"")),"")</f>
        <v/>
      </c>
      <c r="N118" s="16" t="str">
        <f>IF($A118&lt;&gt;"",IF(IFERROR('6. Position (at entry)'!L118,"")="", "",IFERROR('6. Position (at entry)'!L118,"")),"")</f>
        <v/>
      </c>
      <c r="O118" s="360" t="str">
        <f>IF($A118&lt;&gt;"",IF(IFERROR('6. Position (at entry)'!M118,"")="", "",IFERROR('6. Position (at entry)'!M118,"")),"")</f>
        <v/>
      </c>
      <c r="P118" s="16" t="str">
        <f>IF($A118&lt;&gt;"",IF(IFERROR(VLOOKUP($A118,'5. Company (current_at exit)'!$1:$1048576,3,FALSE),"")="","",IFERROR(VLOOKUP($A118,'5. Company (current_at exit)'!$1:$1048576,3,FALSE),"")), "")</f>
        <v/>
      </c>
      <c r="Q118" s="16" t="str">
        <f>IF($A118&lt;&gt;"",IF(IFERROR(VLOOKUP($A118,'5. Company (current_at exit)'!$1:$1048576,4,FALSE),"")="","",IFERROR(VLOOKUP($A118,'5. Company (current_at exit)'!$1:$1048576,4,FALSE),"")), "")</f>
        <v/>
      </c>
      <c r="R118" s="16" t="str">
        <f>IF($A118&lt;&gt;"",IF(IFERROR(VLOOKUP($A118,'5. Company (current_at exit)'!$1:$1048576,5,FALSE),"")="","",IFERROR(VLOOKUP($A118,'5. Company (current_at exit)'!$1:$1048576,5,FALSE),"")), "")</f>
        <v/>
      </c>
      <c r="S118" s="16" t="str">
        <f>IF($A118&lt;&gt;"",IF(IFERROR(VLOOKUP($A118,'5. Company (current_at exit)'!$1:$1048576,6,FALSE),"")="","",IFERROR(VLOOKUP($A118,'5. Company (current_at exit)'!$1:$1048576,6,FALSE),"")), "")</f>
        <v/>
      </c>
      <c r="T118" s="16" t="str">
        <f>IF($A118&lt;&gt;"",IF(IFERROR(VLOOKUP($A118,'5. Company (current_at exit)'!$1:$1048576,7,FALSE),"")="","Mandatory: Tab 5",IFERROR(VLOOKUP($A118,'5. Company (current_at exit)'!$1:$1048576,7,FALSE),"")), "")</f>
        <v/>
      </c>
      <c r="U118" s="72" t="str">
        <f>IF($A118&lt;&gt;"",IF(IFERROR(VLOOKUP($A118,'5. Company (current_at exit)'!$1:$1048576,8,FALSE),"")="","Mandatory: Tab 5",IFERROR(VLOOKUP($A118,'5. Company (current_at exit)'!$1:$1048576,8,FALSE),"")), "")</f>
        <v/>
      </c>
      <c r="V118" s="16" t="str">
        <f>IF($A118&lt;&gt;"",IF(IFERROR(VLOOKUP($A118,'5. Company (current_at exit)'!$1:$1048576,9,FALSE),"")="","",IFERROR(VLOOKUP($A118,'5. Company (current_at exit)'!$1:$1048576,9,FALSE),"")), "")</f>
        <v/>
      </c>
      <c r="W118" s="16" t="str">
        <f>IF($A118&lt;&gt;"",IF(IFERROR(VLOOKUP($A118,'5. Company (current_at exit)'!$1:$1048576,10,FALSE),"")="","Mandatory: Tab 5",IFERROR(VLOOKUP($A118,'5. Company (current_at exit)'!$1:$1048576,10,FALSE),"")), "")</f>
        <v/>
      </c>
      <c r="X118" s="73" t="str">
        <f>IF($A118&lt;&gt;"",IF(IFERROR(VLOOKUP($A118,'5. Company (current_at exit)'!$1:$1048576,11,FALSE),"")="","Mandatory: Tab 5",IFERROR(VLOOKUP($A118,'5. Company (current_at exit)'!$1:$1048576,11,FALSE),"")), "")</f>
        <v/>
      </c>
      <c r="Y118" s="73" t="str">
        <f>IF($A118&lt;&gt;"",IF(IFERROR(VLOOKUP($A118,'5. Company (current_at exit)'!$1:$1048576,12,FALSE),"")="","",IFERROR(VLOOKUP($A118,'5. Company (current_at exit)'!$1:$1048576,12,FALSE),"")), "")</f>
        <v/>
      </c>
      <c r="Z118" s="73" t="str">
        <f>IF($A118&lt;&gt;"",IF(IFERROR(VLOOKUP($A118,'5. Company (current_at exit)'!$1:$1048576,13,FALSE),"")="","",IFERROR(VLOOKUP($A118,'5. Company (current_at exit)'!$1:$1048576,13,FALSE),"")), "")</f>
        <v/>
      </c>
      <c r="AA118" s="16" t="str">
        <f>IF($A118&lt;&gt;"",IF(IFERROR(VLOOKUP($A118,'5. Company (current_at exit)'!$1:$1048576,14,FALSE),"")="","Mandatory: Tab 5",IFERROR(VLOOKUP($A118,'5. Company (current_at exit)'!$1:$1048576,14,FALSE),"")), "")</f>
        <v/>
      </c>
      <c r="AB118" s="16" t="str">
        <f>IF($A118&lt;&gt;"",IF(IFERROR(VLOOKUP($A118,'5. Company (current_at exit)'!$1:$1048576,15,FALSE),"")="","Mandatory: Tab 5",IFERROR(VLOOKUP($A118,'5. Company (current_at exit)'!$1:$1048576,15,FALSE),"")), "")</f>
        <v/>
      </c>
      <c r="AC118" s="76" t="str">
        <f>IF($A118&lt;&gt;"",IF(IFERROR(VLOOKUP($A118,'5. Company (current_at exit)'!$1:$1048576,16,FALSE),"")="","",IFERROR(VLOOKUP($A118,'5. Company (current_at exit)'!$1:$1048576,16,FALSE),"")), "")</f>
        <v/>
      </c>
      <c r="AD118" s="16" t="str">
        <f>IF($A118&lt;&gt;"",IF(IFERROR(VLOOKUP($A118,'5. Company (current_at exit)'!$1:$1048576,17,FALSE),"")="","",IFERROR(VLOOKUP($A118,'5. Company (current_at exit)'!$1:$1048576,17,FALSE),"")), "")</f>
        <v/>
      </c>
      <c r="AE118" s="401" t="str">
        <f>IF($A118&lt;&gt;"",IF(IFERROR(VLOOKUP($A118,'5. Company (current_at exit)'!$1:$1048576,18,FALSE),"")="","",IFERROR(VLOOKUP($A118,'5. Company (current_at exit)'!$1:$1048576,18,FALSE),"")), "")</f>
        <v/>
      </c>
      <c r="AF118" s="16" t="str">
        <f>IF($A118&lt;&gt;"",IF(IFERROR(VLOOKUP($A118,'5. Company (current_at exit)'!$1:$1048576,19,FALSE),"")="","Mandatory: Tab 5",IFERROR(VLOOKUP($A118,'5. Company (current_at exit)'!$1:$1048576,19,FALSE),"")), "")</f>
        <v/>
      </c>
      <c r="AG118" s="159" t="str">
        <f>IF($AF118="Yes",IF($A118&lt;&gt;"",IF(IFERROR(VLOOKUP($A118,'5. Company (current_at exit)'!$1:$1048576,20,FALSE),"")="","Mandatory: Tab 5",IFERROR(VLOOKUP($A118,'5. Company (current_at exit)'!$1:$1048576,20,FALSE),"")), ""),IF($A118&lt;&gt;"",IF(IFERROR(VLOOKUP($A118,'5. Company (current_at exit)'!$1:$1048576,20,FALSE),"")="","",IFERROR(VLOOKUP($A118,'5. Company (current_at exit)'!$1:$1048576,20,FALSE),"")), ""))</f>
        <v/>
      </c>
      <c r="AH118" s="159" t="str">
        <f>IF($AF118="Yes",IF($A118&lt;&gt;"",IF(IFERROR(VLOOKUP($A118,'5. Company (current_at exit)'!$1:$1048576,21,FALSE),"")="","Mandatory: Tab 5",IFERROR(VLOOKUP($A118,'5. Company (current_at exit)'!$1:$1048576,21,FALSE),"")), ""),IF($A118&lt;&gt;"",IF(IFERROR(VLOOKUP($A118,'5. Company (current_at exit)'!$1:$1048576,21,FALSE),"")="","",IFERROR(VLOOKUP($A118,'5. Company (current_at exit)'!$1:$1048576,21,FALSE),"")), ""))</f>
        <v/>
      </c>
      <c r="AI118" s="69" t="str">
        <f>IF($AF118="Yes",IF($A118&lt;&gt;"",IF(IFERROR(VLOOKUP($A118,'5. Company (current_at exit)'!$1:$1048576,22,FALSE),"")="","Mandatory: Tab 5",IFERROR(VLOOKUP($A118,'5. Company (current_at exit)'!$1:$1048576,22,FALSE),"")), ""),IF($A118&lt;&gt;"",IF(IFERROR(VLOOKUP($A118,'5. Company (current_at exit)'!$1:$1048576,22,FALSE),"")="","",IFERROR(VLOOKUP($A118,'5. Company (current_at exit)'!$1:$1048576,22,FALSE),"")), ""))</f>
        <v/>
      </c>
      <c r="AJ118" s="69" t="str">
        <f>IF($AF118="Yes",IF($A118&lt;&gt;"",IF(IFERROR(VLOOKUP($A118,'5. Company (current_at exit)'!$1:$1048576,23,FALSE),"")="","Mandatory: Tab 5",IFERROR(VLOOKUP($A118,'5. Company (current_at exit)'!$1:$1048576,23,FALSE),"")), ""),IF($A118&lt;&gt;"",IF(IFERROR(VLOOKUP($A118,'5. Company (current_at exit)'!$1:$1048576,23,FALSE),"")="","",IFERROR(VLOOKUP($A118,'5. Company (current_at exit)'!$1:$1048576,23,FALSE),"")), ""))</f>
        <v/>
      </c>
      <c r="AK118" s="159" t="str">
        <f>IF($AF118="Yes",IF($A118&lt;&gt;"",IF(IFERROR(VLOOKUP($A118,'5. Company (current_at exit)'!$1:$1048576,24,FALSE),"")="","",IFERROR(VLOOKUP($A118,'5. Company (current_at exit)'!$1:$1048576,24,FALSE),"")), ""),IF($A118&lt;&gt;"",IF(IFERROR(VLOOKUP($A118,'5. Company (current_at exit)'!$1:$1048576,24,FALSE),"")="","",IFERROR(VLOOKUP($A118,'5. Company (current_at exit)'!$1:$1048576,24,FALSE),"")), ""))</f>
        <v/>
      </c>
      <c r="AL118" s="403" t="str">
        <f>IF($A118&lt;&gt;"",IF(IFERROR(VLOOKUP($A118,'5. Company (current_at exit)'!$1:$1048576,25,FALSE),"")="","",IFERROR(VLOOKUP($A118,'5. Company (current_at exit)'!$1:$1048576,25,FALSE),"")), "")</f>
        <v/>
      </c>
      <c r="AM118" s="17" t="str">
        <f>IF($A118&lt;&gt;"",IF(IFERROR(VLOOKUP($A118,'5. Company (current_at exit)'!$1:$1048576,26,FALSE),"")="","Mandatory: Tab 5",IFERROR(VLOOKUP($A118,'5. Company (current_at exit)'!$1:$1048576,26,FALSE),"")), "")</f>
        <v/>
      </c>
      <c r="AN118" s="17" t="str">
        <f>IF($A118&lt;&gt;"",IF(IFERROR(VLOOKUP($A118,'5. Company (current_at exit)'!$1:$1048576,27,FALSE),"")="","Mandatory: Tab 5",IFERROR(VLOOKUP($A118,'5. Company (current_at exit)'!$1:$1048576,27,FALSE),"")), "")</f>
        <v/>
      </c>
      <c r="AO118" s="17" t="str">
        <f>IF($A118&lt;&gt;"",IF(IFERROR(VLOOKUP($A118,'5. Company (current_at exit)'!$1:$1048576,28,FALSE),"")="","Mandatory: Tab 5",IFERROR(VLOOKUP($A118,'5. Company (current_at exit)'!$1:$1048576,28,FALSE),"")), "")</f>
        <v/>
      </c>
      <c r="AP118" s="17" t="str">
        <f>IF($A118&lt;&gt;"",IF(IFERROR(VLOOKUP($A118,'5. Company (current_at exit)'!$1:$1048576,29,FALSE),"")="","Mandatory: Tab 5",IFERROR(VLOOKUP($A118,'5. Company (current_at exit)'!$1:$1048576,29,FALSE),"")), "")</f>
        <v/>
      </c>
      <c r="AQ118" s="17" t="str">
        <f>IF($A118&lt;&gt;"",IF(IFERROR(VLOOKUP($A118,'5. Company (current_at exit)'!$1:$1048576,30,FALSE),"")="","Mandatory: Tab 5",IFERROR(VLOOKUP($A118,'5. Company (current_at exit)'!$1:$1048576,30,FALSE),"")), "")</f>
        <v/>
      </c>
      <c r="AR118" s="17" t="str">
        <f>IF($A118&lt;&gt;"",IF(IFERROR(VLOOKUP($A118,'5. Company (current_at exit)'!$1:$1048576,31,FALSE),"")="","Mandatory: Tab 5",IFERROR(VLOOKUP($A118,'5. Company (current_at exit)'!$1:$1048576,31,FALSE),"")), "")</f>
        <v/>
      </c>
      <c r="AS118" s="17" t="str">
        <f>IF($A118&lt;&gt;"",IF(IFERROR(VLOOKUP($A118,'5. Company (current_at exit)'!$1:$1048576,32,FALSE),"")="","Mandatory: Tab 5",IFERROR(VLOOKUP($A118,'5. Company (current_at exit)'!$1:$1048576,32,FALSE),"")), "")</f>
        <v/>
      </c>
      <c r="AT118" s="17" t="str">
        <f>IF($A118&lt;&gt;"",IF(IFERROR(VLOOKUP($A118,'5. Company (current_at exit)'!$1:$1048576,33,FALSE),"")="","Mandatory: Tab 5",IFERROR(VLOOKUP($A118,'5. Company (current_at exit)'!$1:$1048576,33,FALSE),"")), "")</f>
        <v/>
      </c>
      <c r="AU118" s="17" t="str">
        <f>IF($A118&lt;&gt;"",IF(IFERROR(VLOOKUP($A118,'5. Company (current_at exit)'!$1:$1048576,34,FALSE),"")="","",IFERROR(VLOOKUP($A118,'5. Company (current_at exit)'!$1:$1048576,34,FALSE),"")), "")</f>
        <v/>
      </c>
      <c r="AV118" s="241" t="str">
        <f>IF($A118&lt;&gt;"",IF(IFERROR(VLOOKUP($A118,'5. Company (current_at exit)'!$1:$1048576,35,FALSE),"")="","",IFERROR(VLOOKUP($A118,'5. Company (current_at exit)'!$1:$1048576,35,FALSE),"")), "")</f>
        <v/>
      </c>
      <c r="AW118" s="17" t="str">
        <f>IF($D118="Fully Exited",IF($A118&lt;&gt;"",IF(IFERROR(VLOOKUP($A118,'5. Company (current_at exit)'!$1:$1048576,36,FALSE),"")="","",IFERROR(VLOOKUP($A118,'5. Company (current_at exit)'!$1:$1048576,36,FALSE),"")), ""),IF($A118&lt;&gt;"",IF(IFERROR(VLOOKUP($A118,'5. Company (current_at exit)'!$1:$1048576,36,FALSE),"")="","",IFERROR(VLOOKUP($A118,'5. Company (current_at exit)'!$1:$1048576,36,FALSE),"")), ""))</f>
        <v/>
      </c>
      <c r="AX118" s="239" t="str">
        <f>IF($A118&lt;&gt;"",IF(IFERROR(VLOOKUP($A118,'5. Company (current_at exit)'!$1:$1048576,37,FALSE),"")="","",IFERROR(VLOOKUP($A118,'5. Company (current_at exit)'!$1:$1048576,37,FALSE),"")), "")</f>
        <v/>
      </c>
      <c r="AY118" s="204" t="str">
        <f>IF($A118&lt;&gt;"",IF(IFERROR(VLOOKUP($A118,'5. Company (current_at exit)'!$1:$1048576,38,FALSE),"")="","",IFERROR(VLOOKUP($A118,'5. Company (current_at exit)'!$1:$1048576,38,FALSE),"")), "")</f>
        <v/>
      </c>
      <c r="AZ118" s="244" t="str">
        <f>IF($A118&lt;&gt;"",IF(IFERROR(VLOOKUP($A118,'5. Company (current_at exit)'!$1:$1048576,39,FALSE),"")="","",IFERROR(VLOOKUP($A118,'5. Company (current_at exit)'!$1:$1048576,39,FALSE),"")), "")</f>
        <v/>
      </c>
      <c r="BA118" s="244" t="str">
        <f>IF($A118&lt;&gt;"",IF(IFERROR(VLOOKUP($A118,'5. Company (current_at exit)'!$1:$1048576,40,FALSE),"")="","",IFERROR(VLOOKUP($A118,'5. Company (current_at exit)'!$1:$1048576,40,FALSE),"")), "")</f>
        <v/>
      </c>
      <c r="BB118" s="244" t="str">
        <f>IF($A118&lt;&gt;"",IF(IFERROR(VLOOKUP($A118,'5. Company (current_at exit)'!$1:$1048576,41,FALSE),"")="","",IFERROR(VLOOKUP($A118,'5. Company (current_at exit)'!$1:$1048576,41,FALSE),"")), "")</f>
        <v/>
      </c>
      <c r="BC118" s="76" t="str">
        <f>IF($A118&lt;&gt;"",IF(IFERROR(VLOOKUP($A118,'5. Company (current_at exit)'!$1:$1048576,42,FALSE),"")="","",IFERROR(VLOOKUP($A118,'5. Company (current_at exit)'!$1:$1048576,42,FALSE),"")), "")</f>
        <v/>
      </c>
      <c r="BD118" s="76" t="str">
        <f>IF($A118&lt;&gt;"",IF(IFERROR(VLOOKUP($A118,'5. Company (current_at exit)'!$1:$1048576,43,FALSE),"")="","",IFERROR(VLOOKUP($A118,'5. Company (current_at exit)'!$1:$1048576,43,FALSE),"")), "")</f>
        <v/>
      </c>
      <c r="BE118" s="239" t="str">
        <f>IF($A118&lt;&gt;"",IF(IFERROR(VLOOKUP($A118,'5. Company (current_at exit)'!$1:$1048576,44,FALSE),"")="","",IFERROR(VLOOKUP($A118,'5. Company (current_at exit)'!$1:$1048576,44,FALSE),"")), "")</f>
        <v/>
      </c>
      <c r="BF118" s="239" t="str">
        <f>IF($A118&lt;&gt;"",IF(IFERROR(VLOOKUP($A118,'5. Company (current_at exit)'!$1:$1048576,45,FALSE),"")="","",IFERROR(VLOOKUP($A118,'5. Company (current_at exit)'!$1:$1048576,45,FALSE),"")), "")</f>
        <v/>
      </c>
      <c r="BG118" s="239" t="str">
        <f>IF($A118&lt;&gt;"",IF(IFERROR(VLOOKUP($A118,'5. Company (current_at exit)'!$1:$1048576,46,FALSE),"")="","",IFERROR(VLOOKUP($A118,'5. Company (current_at exit)'!$1:$1048576,46,FALSE),"")), "")</f>
        <v/>
      </c>
      <c r="BH118" s="239" t="str">
        <f>IF($A118&lt;&gt;"",IF(IFERROR(VLOOKUP($A118,'5. Company (current_at exit)'!$1:$1048576,47,FALSE),"")="","",IFERROR(VLOOKUP($A118,'5. Company (current_at exit)'!$1:$1048576,47,FALSE),"")), "")</f>
        <v/>
      </c>
      <c r="BI118" s="239" t="str">
        <f>IF($A118&lt;&gt;"",IF(IFERROR(VLOOKUP($A118,'5. Company (current_at exit)'!$1:$1048576,48,FALSE),"")="","",IFERROR(VLOOKUP($A118,'5. Company (current_at exit)'!$1:$1048576,48,FALSE),"")), "")</f>
        <v/>
      </c>
      <c r="BJ118" s="360" t="str">
        <f>IF($A118&lt;&gt;"",IF(IFERROR(VLOOKUP($A118,'5. Company (current_at exit)'!$1:$1048576,49,FALSE),"")="","",IFERROR(VLOOKUP($A118,'5. Company (current_at exit)'!$1:$1048576,49,FALSE),"")), "")</f>
        <v/>
      </c>
      <c r="BK118" s="76" t="str">
        <f>IF($A118&lt;&gt;"",IF(IFERROR(VLOOKUP($A118,'5. Company (current_at exit)'!$1:$1048576,50,FALSE),"")="","Mandatory: Tab 5",IFERROR(VLOOKUP($A118,'5. Company (current_at exit)'!$1:$1048576,50,FALSE),"")), "")</f>
        <v/>
      </c>
      <c r="BL118" s="483" t="str">
        <f>IF($A118&lt;&gt;"",IF(IFERROR(VLOOKUP($A118,'5. Company (current_at exit)'!$1:$1048576,51,FALSE),"")="","Mandatory: Tab 5",IFERROR(VLOOKUP($A118,'5. Company (current_at exit)'!$1:$1048576,51,FALSE),"")), "")</f>
        <v/>
      </c>
      <c r="BM118" s="483" t="str">
        <f>IF($A118&lt;&gt;"",IF(IFERROR(VLOOKUP($A118,'5. Company (current_at exit)'!$1:$1048576,52,FALSE),"")="","Mandatory: Tab 5",IFERROR(VLOOKUP($A118,'5. Company (current_at exit)'!$1:$1048576,52,FALSE),"")), "")</f>
        <v/>
      </c>
      <c r="BN118" s="483" t="str">
        <f>IF($A118&lt;&gt;"",IF(IFERROR(VLOOKUP($A118,'5. Company (current_at exit)'!$1:$1048576,53,FALSE),"")="","Mandatory: Tab 5",IFERROR(VLOOKUP($A118,'5. Company (current_at exit)'!$1:$1048576,53,FALSE),"")), "")</f>
        <v/>
      </c>
      <c r="BO118" s="360" t="str">
        <f>IF($A118&lt;&gt;"",IF(IFERROR(VLOOKUP($A118,'5. Company (current_at exit)'!$1:$1048576,54,FALSE),"")="","",IFERROR(VLOOKUP($A118,'5. Company (current_at exit)'!$1:$1048576,54,FALSE),"")), "")</f>
        <v/>
      </c>
      <c r="BP118" s="17" t="str">
        <f>IF($A118&lt;&gt;"",IF(IFERROR(VLOOKUP($A118, '4. Company (at entry)'!$1:$1048576,3,FALSE),"")="","Mandatory: Tab 4",IFERROR(VLOOKUP($A118, '4. Company (at entry)'!$1:$1048576,3,FALSE),"")), "")</f>
        <v/>
      </c>
      <c r="BQ118" s="17" t="str">
        <f>IF($A118&lt;&gt;"",IF(IFERROR(VLOOKUP($A118, '4. Company (at entry)'!$1:$1048576,4,FALSE),"")="","Mandatory: Tab 4",IFERROR(VLOOKUP($A118, '4. Company (at entry)'!$1:$1048576,4,FALSE),"")), "")</f>
        <v/>
      </c>
      <c r="BR118" s="17" t="str">
        <f>IF($A118&lt;&gt;"",IF(IFERROR(VLOOKUP($A118, '4. Company (at entry)'!$1:$1048576,5,FALSE),"")="","Mandatory: Tab 4",IFERROR(VLOOKUP($A118, '4. Company (at entry)'!$1:$1048576,5,FALSE),"")), "")</f>
        <v/>
      </c>
      <c r="BS118" s="17" t="str">
        <f>IF($A118&lt;&gt;"",IF(IFERROR(VLOOKUP($A118, '4. Company (at entry)'!$1:$1048576,6,FALSE),"")="","Mandatory: Tab 4",IFERROR(VLOOKUP($A118, '4. Company (at entry)'!$1:$1048576,6,FALSE),"")), "")</f>
        <v/>
      </c>
      <c r="BT118" s="17" t="str">
        <f>IF($A118&lt;&gt;"",IF(IFERROR(VLOOKUP($A118, '4. Company (at entry)'!$1:$1048576,7,FALSE),"")="","Mandatory: Tab 4",IFERROR(VLOOKUP($A118, '4. Company (at entry)'!$1:$1048576,7,FALSE),"")), "")</f>
        <v/>
      </c>
      <c r="BU118" s="17" t="str">
        <f>IF($A118&lt;&gt;"",IF(IFERROR(VLOOKUP($A118, '4. Company (at entry)'!$1:$1048576,8,FALSE),"")="","Mandatory: Tab 4",IFERROR(VLOOKUP($A118, '4. Company (at entry)'!$1:$1048576,8,FALSE),"")), "")</f>
        <v/>
      </c>
      <c r="BV118" s="17" t="str">
        <f>IF($A118&lt;&gt;"",IF(IFERROR(VLOOKUP($A118, '4. Company (at entry)'!$1:$1048576,9,FALSE),"")="","Mandatory: Tab 4",IFERROR(VLOOKUP($A118, '4. Company (at entry)'!$1:$1048576,9,FALSE),"")), "")</f>
        <v/>
      </c>
      <c r="BW118" s="17" t="str">
        <f>IF($A118&lt;&gt;"",IF(IFERROR(VLOOKUP($A118, '4. Company (at entry)'!$1:$1048576,10,FALSE),"")="","",IFERROR(VLOOKUP($A118, '4. Company (at entry)'!$1:$1048576,10,FALSE),"")), "")</f>
        <v/>
      </c>
      <c r="BX118" s="208" t="str">
        <f>IF($A118&lt;&gt;"",IF(IFERROR(VLOOKUP($A118, '4. Company (at entry)'!$1:$1048576,11,FALSE),"")="","",IFERROR(VLOOKUP($A118, '4. Company (at entry)'!$1:$1048576,11,FALSE),"")), "")</f>
        <v/>
      </c>
      <c r="BY118" s="17" t="str">
        <f>IF($A118&lt;&gt;"",IF(IFERROR(VLOOKUP($A118, '4. Company (at entry)'!$1:$1048576,12,FALSE),"")="","",IFERROR(VLOOKUP($A118, '4. Company (at entry)'!$1:$1048576,12,FALSE),"")), "")</f>
        <v/>
      </c>
      <c r="BZ118" s="360" t="str">
        <f>IF($A118&lt;&gt;"",IF(IFERROR(VLOOKUP($A118, '4. Company (at entry)'!$1:$1048576,13,FALSE),"")="","",IFERROR(VLOOKUP($A118, '4. Company (at entry)'!$1:$1048576,13,FALSE),"")), "")</f>
        <v/>
      </c>
      <c r="CA118" s="17" t="str">
        <f>IF($A118&lt;&gt;"",IF(IFERROR('7. Position (current_at exit)'!F118,"")="", "Mandatory: Tab 7",IFERROR('7. Position (current_at exit)'!F118,"")),"")</f>
        <v/>
      </c>
      <c r="CB118" s="17" t="str">
        <f>IF($D118&lt;&gt;"Pending, Subsequently Closed",IF($A118&lt;&gt;"",IF(IFERROR('7. Position (current_at exit)'!G118,"")="", "Mandatory: Tab 7",IFERROR('7. Position (current_at exit)'!G118,"")),""), IF($A118&lt;&gt;"",IF(IFERROR('7. Position (current_at exit)'!G118,"")="", "",IFERROR('7. Position (current_at exit)'!G118,"")),""))</f>
        <v/>
      </c>
      <c r="CC118" s="17" t="str">
        <f>IF($D118&lt;&gt;"Pending, Subsequently Closed",IF($A118&lt;&gt;"",IF(IFERROR('7. Position (current_at exit)'!H118,"")="", "Mandatory: Tab 7",IFERROR('7. Position (current_at exit)'!H118,"")),""), IF($A118&lt;&gt;"",IF(IFERROR('7. Position (current_at exit)'!H118,"")="", "",IFERROR('7. Position (current_at exit)'!H118,"")),""))</f>
        <v/>
      </c>
      <c r="CD118" s="17" t="str">
        <f>IF($D118&lt;&gt;"Pending, Subsequently Closed",IF($A118&lt;&gt;"",IF(IFERROR('7. Position (current_at exit)'!I118,"")="", "Mandatory: Tab 7",IFERROR('7. Position (current_at exit)'!I118,"")),""), IF($A118&lt;&gt;"",IF(IFERROR('7. Position (current_at exit)'!I118,"")="", "",IFERROR('7. Position (current_at exit)'!I118,"")),""))</f>
        <v/>
      </c>
      <c r="CE118" s="17" t="str">
        <f>IF($D118&lt;&gt;"Pending, Subsequently Closed",IF($A118&lt;&gt;"",IF(IFERROR('7. Position (current_at exit)'!J118,"")="", "Mandatory: Tab 7",IFERROR('7. Position (current_at exit)'!J118,"")),""), IF($A118&lt;&gt;"",IF(IFERROR('7. Position (current_at exit)'!J118,"")="", "",IFERROR('7. Position (current_at exit)'!J118,"")),""))</f>
        <v/>
      </c>
      <c r="CF118" s="208" t="str">
        <f>IF($D118&lt;&gt;"Pending, Subsequently Closed",IF($A118&lt;&gt;"",IF(IFERROR('7. Position (current_at exit)'!K118,"")="", "Mandatory: Tab 7",IFERROR('7. Position (current_at exit)'!K118,"")),""), IF($A118&lt;&gt;"",IF(IFERROR('7. Position (current_at exit)'!K118,"")="", "",IFERROR('7. Position (current_at exit)'!K118,"")),""))</f>
        <v/>
      </c>
      <c r="CG118" s="186" t="str">
        <f>IF($D118&lt;&gt;"Pending, Subsequently Closed",IF($A118&lt;&gt;"",IF(IFERROR('7. Position (current_at exit)'!L118,"")="", "Mandatory: Tab 7",IFERROR('7. Position (current_at exit)'!L118,"")),""), IF($A118&lt;&gt;"",IF(IFERROR('7. Position (current_at exit)'!L118,"")="", "",IFERROR('7. Position (current_at exit)'!L118,"")),""))</f>
        <v/>
      </c>
      <c r="CH118" s="186" t="str">
        <f>IF($D118&lt;&gt;"Pending, Subsequently Closed",IF($A118&lt;&gt;"",IF(IFERROR('7. Position (current_at exit)'!M118,"")="", "Mandatory: Tab 7",IFERROR('7. Position (current_at exit)'!M118,"")),""), IF($A118&lt;&gt;"",IF(IFERROR('7. Position (current_at exit)'!M118,"")="", "",IFERROR('7. Position (current_at exit)'!M118,"")),""))</f>
        <v/>
      </c>
      <c r="CI118" s="186" t="str">
        <f>IF($D118&lt;&gt;"Pending, Subsequently Closed",IF($A118&lt;&gt;"",IF(IFERROR('7. Position (current_at exit)'!N118,"")="", "Mandatory: Tab 7",IFERROR('7. Position (current_at exit)'!N118,"")),""), IF($A118&lt;&gt;"",IF(IFERROR('7. Position (current_at exit)'!N118,"")="", "",IFERROR('7. Position (current_at exit)'!N118,"")),""))</f>
        <v/>
      </c>
      <c r="CJ118" s="408" t="str">
        <f>IF($D118&lt;&gt;"Pending, Subsequently Closed",IF($A118&lt;&gt;"",IF(IFERROR('7. Position (current_at exit)'!O118,"")="", "Mandatory: Tab 7",IFERROR('7. Position (current_at exit)'!O118,"")),""), IF($A118&lt;&gt;"",IF(IFERROR('7. Position (current_at exit)'!O118,"")="", "",IFERROR('7. Position (current_at exit)'!O118,"")),""))</f>
        <v/>
      </c>
      <c r="CK118" s="408" t="str">
        <f>IF($D118&lt;&gt;"Pending, Subsequently Closed",IF($A118&lt;&gt;"",IF(IFERROR('7. Position (current_at exit)'!P118,"")="", "Mandatory: Tab 7",IFERROR('7. Position (current_at exit)'!P118,"")),""), IF($A118&lt;&gt;"",IF(IFERROR('7. Position (current_at exit)'!P118,"")="", "",IFERROR('7. Position (current_at exit)'!P118,"")),""))</f>
        <v/>
      </c>
      <c r="CL118" s="360" t="str">
        <f>IF($A118&lt;&gt;"",IF(IFERROR('7. Position (current_at exit)'!Q118,"")="", "",IFERROR('7. Position (current_at exit)'!Q118,"")),"")</f>
        <v/>
      </c>
      <c r="CM118" s="18" t="str">
        <f>IF($F118&lt;&gt;"Debt",IF($A118&lt;&gt;"",IF(IFERROR('7. Position (current_at exit)'!R118,"")="", "Mandatory: Tab 7",IFERROR('7. Position (current_at exit)'!R118,"")),""), IF($A118&lt;&gt;"",IF(IFERROR('7. Position (current_at exit)'!R118,"")="", "",IFERROR('7. Position (current_at exit)'!R118,"")),""))</f>
        <v/>
      </c>
      <c r="CN118" s="18" t="str">
        <f>IF($F118&lt;&gt;"Debt",IF($A118&lt;&gt;"",IF(IFERROR('7. Position (current_at exit)'!S118,"")="", "Mandatory: Tab 7",IFERROR('7. Position (current_at exit)'!S118,"")),""), IF($A118&lt;&gt;"",IF(IFERROR('7. Position (current_at exit)'!S118,"")="", "",IFERROR('7. Position (current_at exit)'!S118,"")),""))</f>
        <v/>
      </c>
      <c r="CO118" s="17" t="str">
        <f>IF($F118&lt;&gt;"Debt",IF($A118&lt;&gt;"",IF(IFERROR('7. Position (current_at exit)'!T118,"")="", "Mandatory: Tab 7",IFERROR('7. Position (current_at exit)'!T118,"")),""), IF($A118&lt;&gt;"",IF(IFERROR('7. Position (current_at exit)'!T118,"")="", "",IFERROR('7. Position (current_at exit)'!T118,"")),""))</f>
        <v/>
      </c>
      <c r="CP118" s="17" t="str">
        <f>IF($A118&lt;&gt;"",IF(IFERROR('7. Position (current_at exit)'!U118,"")="", "Mandatory: Tab 7",IFERROR('7. Position (current_at exit)'!U118,"")),"")</f>
        <v/>
      </c>
      <c r="CQ118" s="17" t="str">
        <f>IF($F118&lt;&gt;"Debt",IF($A118&lt;&gt;"",IF(IFERROR('7. Position (current_at exit)'!V118,"")="", "Mandatory: Tab 7",IFERROR('7. Position (current_at exit)'!V118,"")),""), IF($A118&lt;&gt;"",IF(IFERROR('7. Position (current_at exit)'!V118,"")="", "",IFERROR('7. Position (current_at exit)'!V118,"")),""))</f>
        <v/>
      </c>
      <c r="CR118" s="16" t="str">
        <f>IF($F118&lt;&gt;"Debt",IF($A118&lt;&gt;"",IF(IFERROR('7. Position (current_at exit)'!W118,"")="", "",IFERROR('7. Position (current_at exit)'!W118,"")),""), IF($A118&lt;&gt;"",IF(IFERROR('7. Position (current_at exit)'!W118,"")="", "",IFERROR('7. Position (current_at exit)'!W118,"")),""))</f>
        <v/>
      </c>
      <c r="CS118" s="80" t="str">
        <f>IF($A118&lt;&gt;"",IF(IFERROR('7. Position (current_at exit)'!X118,"")="", "",IFERROR('7. Position (current_at exit)'!X118,"")),"")</f>
        <v/>
      </c>
      <c r="CT118" s="360" t="str">
        <f>IF($A118&lt;&gt;"",IF(IFERROR('7. Position (current_at exit)'!Y118,"")="", "",IFERROR('7. Position (current_at exit)'!Y118,"")),"")</f>
        <v/>
      </c>
      <c r="CU118" s="159" t="str">
        <f>IF(OR($D118="Fully Exited, No Escrow", $D118="Fully Exited, Escrow Pending", $D118="Fully Exited, Subsequently Closed"), IF($A118&lt;&gt;"",IF(IFERROR('7. Position (current_at exit)'!Z118,"")="", "Mandatory: Tab 7",IFERROR('7. Position (current_at exit)'!Z118,"")),""), IF($A118&lt;&gt;"",IF(IFERROR('7. Position (current_at exit)'!Z118,"")="", "",IFERROR('7. Position (current_at exit)'!Z118,"")),""))</f>
        <v/>
      </c>
      <c r="CV118" s="159" t="str">
        <f>IF(OR($D118="Fully Exited, No Escrow", $D118="Fully Exited, Escrow Pending", $D118="Fully Exited, Subsequently Closed"), IF($A118&lt;&gt;"",IF(IFERROR('7. Position (current_at exit)'!AA118,"")="", "Mandatory: Tab 7",IFERROR('7. Position (current_at exit)'!AA118,"")),""), IF($A118&lt;&gt;"",IF(IFERROR('7. Position (current_at exit)'!AA118,"")="", "",IFERROR('7. Position (current_at exit)'!AA118,"")),""))</f>
        <v/>
      </c>
      <c r="CW118" s="16" t="str">
        <f>IF($D118="Fully Exited",IF($A118&lt;&gt;"",IF(IFERROR('7. Position (current_at exit)'!AB118,"")="", "",IFERROR('7. Position (current_at exit)'!AB118,"")),""), IF($A118&lt;&gt;"",IF(IFERROR('7. Position (current_at exit)'!AB118,"")="", "",IFERROR('7. Position (current_at exit)'!AB118,"")),""))</f>
        <v/>
      </c>
      <c r="CX118" s="360" t="str">
        <f>IF($A118&lt;&gt;"",IF(IFERROR('7. Position (current_at exit)'!AC118,"")="", "",IFERROR('7. Position (current_at exit)'!AC118,"")),"")</f>
        <v/>
      </c>
      <c r="CY118" s="16" t="str">
        <f>IF($D118&lt;&gt;"Pending, Subsequently Closed",IF($A118&lt;&gt;"",IF(IFERROR('7. Position (current_at exit)'!AD118,"")="", "Mandatory: Tab 7",IFERROR('7. Position (current_at exit)'!AD118,"")),""), IF($A118&lt;&gt;"",IF(IFERROR('7. Position (current_at exit)'!AD118,"")="", "",IFERROR('7. Position (current_at exit)'!AD118,"")),""))</f>
        <v/>
      </c>
      <c r="CZ118" s="187" t="str">
        <f>IF($A118&lt;&gt;"",IF(IFERROR('7. Position (current_at exit)'!AE118,"")="", "",IFERROR('7. Position (current_at exit)'!AE118,"")),"")</f>
        <v/>
      </c>
      <c r="DA118" s="76" t="str">
        <f>IF($A118&lt;&gt;"",IF(IFERROR('7. Position (current_at exit)'!AF118,"")="", "",IFERROR('7. Position (current_at exit)'!AF118,"")),"")</f>
        <v/>
      </c>
      <c r="DB118" s="239" t="str">
        <f>IF($A118&lt;&gt;"",IF(IFERROR('7. Position (current_at exit)'!AG118,"")="", "",IFERROR('7. Position (current_at exit)'!AG118,"")),"")</f>
        <v/>
      </c>
      <c r="DC118" s="165" t="str">
        <f>IF($A118&lt;&gt;"",IF(IFERROR('7. Position (current_at exit)'!AH118,"")="", "",IFERROR('7. Position (current_at exit)'!AH118,"")),"")</f>
        <v/>
      </c>
      <c r="DD118" s="165" t="str">
        <f>IF($A118&lt;&gt;"",IF(IFERROR('7. Position (current_at exit)'!AI118,"")="", "",IFERROR('7. Position (current_at exit)'!AI118,"")),"")</f>
        <v/>
      </c>
      <c r="DE118" s="360" t="str">
        <f>IF($A118&lt;&gt;"",IF(IFERROR('7. Position (current_at exit)'!AJ118,"")="", "",IFERROR('7. Position (current_at exit)'!AJ118,"")),"")</f>
        <v/>
      </c>
      <c r="DF118" s="16" t="str">
        <f>IF($A118&lt;&gt;"",IF(IFERROR('7. Position (current_at exit)'!AK118,"")="", "",IFERROR('7. Position (current_at exit)'!AK118,"")),"")</f>
        <v/>
      </c>
      <c r="DG118" s="187" t="str">
        <f>IF($A118&lt;&gt;"",IF(IFERROR('7. Position (current_at exit)'!AL118,"")="", "",IFERROR('7. Position (current_at exit)'!AL118,"")),"")</f>
        <v/>
      </c>
      <c r="DH118" s="76" t="str">
        <f>IF($A118&lt;&gt;"",IF(IFERROR('7. Position (current_at exit)'!AM118,"")="", "",IFERROR('7. Position (current_at exit)'!AM118,"")),"")</f>
        <v/>
      </c>
      <c r="DI118" s="239" t="str">
        <f>IF($A118&lt;&gt;"",IF(IFERROR('7. Position (current_at exit)'!AN118,"")="", "",IFERROR('7. Position (current_at exit)'!AN118,"")),"")</f>
        <v/>
      </c>
      <c r="DJ118" s="165" t="str">
        <f>IF($A118&lt;&gt;"",IF(IFERROR('7. Position (current_at exit)'!AO118,"")="", "",IFERROR('7. Position (current_at exit)'!AO118,"")),"")</f>
        <v/>
      </c>
      <c r="DK118" s="165" t="str">
        <f>IF($A118&lt;&gt;"",IF(IFERROR('7. Position (current_at exit)'!AP118,"")="", "",IFERROR('7. Position (current_at exit)'!AP118,"")),"")</f>
        <v/>
      </c>
      <c r="DL118" s="360" t="str">
        <f>IF($A118&lt;&gt;"",IF(IFERROR('7. Position (current_at exit)'!AQ118,"")="", "",IFERROR('7. Position (current_at exit)'!AQ118,"")),"")</f>
        <v/>
      </c>
      <c r="DM118" s="17" t="str">
        <f>IF(OR($F118="Equity - Publicly Traded", $F118="Equity - Private"), IF($A118&lt;&gt;"",IF(IFERROR('6. Position (at entry)'!N118,"")="", "Mandatory: Tab 6",IFERROR('6. Position (at entry)'!N118,"")),""), IF($A118&lt;&gt;"",IF(IFERROR('6. Position (at entry)'!N118,"")="", "",IFERROR('6. Position (at entry)'!N118,"")),""))</f>
        <v/>
      </c>
      <c r="DN118" s="17" t="str">
        <f>IF(OR($F118="Equity - Publicly Traded", $F118="Equity - Private"), IF($A118&lt;&gt;"",IF(IFERROR('6. Position (at entry)'!O118,"")="", "Mandatory: Tab 6",IFERROR('6. Position (at entry)'!O118,"")),""), IF($A118&lt;&gt;"",IF(IFERROR('6. Position (at entry)'!O118,"")="", "",IFERROR('6. Position (at entry)'!O118,"")),""))</f>
        <v/>
      </c>
      <c r="DO118" s="17" t="str">
        <f>IF(OR($F118="Equity - Publicly Traded", $F118="Equity - Private"), IF($A118&lt;&gt;"",IF(IFERROR('6. Position (at entry)'!P118,"")="", "Mandatory: Tab 6",IFERROR('6. Position (at entry)'!P118,"")),""), IF($A118&lt;&gt;"",IF(IFERROR('6. Position (at entry)'!P118,"")="", "",IFERROR('6. Position (at entry)'!P118,"")),""))</f>
        <v/>
      </c>
      <c r="DP118" s="17" t="str">
        <f>IF(OR($F118="Equity - Publicly Traded", $F118="Equity - Private"), IF($A118&lt;&gt;"",IF(IFERROR('6. Position (at entry)'!Q118,"")="", "Mandatory: Tab 6",IFERROR('6. Position (at entry)'!Q118,"")),""), IF($A118&lt;&gt;"",IF(IFERROR('6. Position (at entry)'!Q118,"")="", "",IFERROR('6. Position (at entry)'!Q118,"")),""))</f>
        <v/>
      </c>
      <c r="DQ118" s="18" t="str">
        <f>IF(OR($F118="Equity - Publicly Traded", $F118="Equity - Private"), IF($A118&lt;&gt;"",IF(IFERROR('6. Position (at entry)'!R118,"")="", "Mandatory: Tab 6",IFERROR('6. Position (at entry)'!R118,"")),""), IF($A118&lt;&gt;"",IF(IFERROR('6. Position (at entry)'!R118,"")="", "",IFERROR('6. Position (at entry)'!R118,"")),""))</f>
        <v/>
      </c>
      <c r="DR118" s="18" t="str">
        <f>IF(OR($F118="Equity - Publicly Traded", $F118="Equity - Private"), IF($A118&lt;&gt;"",IF(IFERROR('6. Position (at entry)'!S118,"")="", "Mandatory: Tab 6",IFERROR('6. Position (at entry)'!S118,"")),""), IF($A118&lt;&gt;"",IF(IFERROR('6. Position (at entry)'!S118,"")="", "",IFERROR('6. Position (at entry)'!S118,"")),""))</f>
        <v/>
      </c>
      <c r="DS118" s="17" t="str">
        <f>IF(OR($F118="Equity - Publicly Traded", $F118="Equity - Private"), IF($A118&lt;&gt;"",IF(IFERROR('6. Position (at entry)'!T118,"")="", "Mandatory: Tab 6",IFERROR('6. Position (at entry)'!T118,"")),""), IF($A118&lt;&gt;"",IF(IFERROR('6. Position (at entry)'!T118,"")="", "",IFERROR('6. Position (at entry)'!T118,"")),""))</f>
        <v/>
      </c>
      <c r="DT118" s="16" t="str">
        <f>IF(OR($F118="Equity - Publicly Traded", $F118="Equity - Private"), IF($A118&lt;&gt;"",IF(IFERROR('6. Position (at entry)'!U118,"")="", "Mandatory: Tab 6",IFERROR('6. Position (at entry)'!U118,"")),""), IF($A118&lt;&gt;"",IF(IFERROR('6. Position (at entry)'!U118,"")="", "",IFERROR('6. Position (at entry)'!U118,"")),""))</f>
        <v/>
      </c>
      <c r="DU118" s="16" t="str">
        <f>IF(OR($F118="Equity - Publicly Traded", $F118="Equity - Private"), IF($A118&lt;&gt;"",IF(IFERROR('6. Position (at entry)'!V118,"")="", "",IFERROR('6. Position (at entry)'!V118,"")),""), IF($A118&lt;&gt;"",IF(IFERROR('6. Position (at entry)'!V118,"")="", "",IFERROR('6. Position (at entry)'!V118,"")),""))</f>
        <v/>
      </c>
      <c r="DV118" s="239" t="str">
        <f>IF(OR($F118="Equity - Publicly Traded", $F118="Equity - Private"), IF($A118&lt;&gt;"",IF(IFERROR('6. Position (at entry)'!W118,"")="", "",IFERROR('6. Position (at entry)'!W118,"")),""), IF($A118&lt;&gt;"",IF(IFERROR('6. Position (at entry)'!W118,"")="", "",IFERROR('6. Position (at entry)'!W118,"")),""))</f>
        <v/>
      </c>
      <c r="DW118" s="239" t="str">
        <f>IF(OR($F118="Equity - Publicly Traded", $F118="Equity - Private"), IF($A118&lt;&gt;"",IF(IFERROR('6. Position (at entry)'!X118,"")="", "",IFERROR('6. Position (at entry)'!X118,"")),""), IF($A118&lt;&gt;"",IF(IFERROR('6. Position (at entry)'!X118,"")="", "",IFERROR('6. Position (at entry)'!X118,"")),""))</f>
        <v/>
      </c>
      <c r="DX118" s="239" t="str">
        <f>IF(OR($F118="Equity - Publicly Traded", $F118="Equity - Private"), IF($A118&lt;&gt;"",IF(IFERROR('6. Position (at entry)'!Y118,"")="", "",IFERROR('6. Position (at entry)'!Y118,"")),""), IF($A118&lt;&gt;"",IF(IFERROR('6. Position (at entry)'!Y118,"")="", "",IFERROR('6. Position (at entry)'!Y118,"")),""))</f>
        <v/>
      </c>
      <c r="DY118" s="360" t="str">
        <f>IF($A118&lt;&gt;"",IF(IFERROR('6. Position (at entry)'!Z118,"")="", "",IFERROR('6. Position (at entry)'!Z118,"")),"")</f>
        <v/>
      </c>
      <c r="DZ118" s="76" t="str">
        <f>IF($A118&lt;&gt;"",IF(IFERROR('6. Position (at entry)'!AA118,"")="", "",IFERROR('6. Position (at entry)'!AA118,"")),"")</f>
        <v/>
      </c>
      <c r="EA118" s="76" t="str">
        <f>IF($A118&lt;&gt;"",IF(IFERROR('6. Position (at entry)'!AB118,"")="", "",IFERROR('6. Position (at entry)'!AB118,"")),"")</f>
        <v/>
      </c>
      <c r="EB118" s="78" t="str">
        <f>IF($A118&lt;&gt;"",IF(IFERROR('6. Position (at entry)'!AC118,"")="", "",IFERROR('6. Position (at entry)'!AC118,"")),"")</f>
        <v/>
      </c>
      <c r="EC118" s="78" t="str">
        <f>IF($A118&lt;&gt;"",IF(IFERROR('6. Position (at entry)'!AD118,"")="", "",IFERROR('6. Position (at entry)'!AD118,"")),"")</f>
        <v/>
      </c>
      <c r="ED118" s="226" t="str">
        <f>IF($A118&lt;&gt;"",IF(IFERROR('6. Position (at entry)'!AE118,"")="", "",IFERROR('6. Position (at entry)'!AE118,"")),"")</f>
        <v/>
      </c>
      <c r="EE118" s="80" t="str">
        <f>IF($A118&lt;&gt;"",IF(IFERROR('6. Position (at entry)'!AF118,"")="", "",IFERROR('6. Position (at entry)'!AF118,"")),"")</f>
        <v/>
      </c>
      <c r="EF118" s="80" t="str">
        <f>IF($A118&lt;&gt;"",IF(IFERROR('6. Position (at entry)'!AG118,"")="", "",IFERROR('6. Position (at entry)'!AG118,"")),"")</f>
        <v/>
      </c>
      <c r="EG118" s="80" t="str">
        <f>IF($A118&lt;&gt;"",IF(IFERROR('6. Position (at entry)'!AH118,"")="", "",IFERROR('6. Position (at entry)'!AH118,"")),"")</f>
        <v/>
      </c>
      <c r="EH118" s="360" t="str">
        <f>IF($A118&lt;&gt;"",IF(IFERROR('6. Position (at entry)'!AI118,"")="", "",IFERROR('6. Position (at entry)'!AI118,"")),"")</f>
        <v/>
      </c>
    </row>
    <row r="119" spans="1:138" ht="15" customHeight="1" x14ac:dyDescent="0.2">
      <c r="A119" s="16" t="str">
        <f>IF(ISBLANK('6. Position (at entry)'!A119), "", '6. Position (at entry)'!A119)</f>
        <v/>
      </c>
      <c r="B119" s="347" t="str">
        <f>IF($A119&lt;&gt;"",IF(IFERROR('6. Position (at entry)'!B119,"")="", "Mandatory: Tab 6",IFERROR('6. Position (at entry)'!B119,"")),"")</f>
        <v/>
      </c>
      <c r="C119" s="16" t="str">
        <f>IF($A119&lt;&gt;"",IF(IFERROR(VLOOKUP($A119, '4. Company (at entry)'!$1:$1048576,2,FALSE),"")="","Mandatory: Tab 4",IFERROR(VLOOKUP($A119, '4. Company (at entry)'!$1:$1048576,2,FALSE),"")), "")</f>
        <v/>
      </c>
      <c r="D119" s="16" t="str">
        <f>IF($A119&lt;&gt;"",IF(IFERROR('7. Position (current_at exit)'!D119,"")="", "Mandatory: Tab 7",IFERROR('7. Position (current_at exit)'!D119,"")),"")</f>
        <v/>
      </c>
      <c r="E119" s="16" t="str">
        <f>IF($A119&lt;&gt;"",IF(IFERROR('7. Position (current_at exit)'!E119,"")="", "Mandatory: Tab 7",IFERROR('7. Position (current_at exit)'!E119,"")),"")</f>
        <v/>
      </c>
      <c r="F119" s="16" t="str">
        <f>IF($A119&lt;&gt;"",IF(IFERROR('6. Position (at entry)'!D119,"")="", "Mandatory: Tab 6",IFERROR('6. Position (at entry)'!D119,"")),"")</f>
        <v/>
      </c>
      <c r="G119" s="16" t="str">
        <f>IF($A119&lt;&gt;"",IF(IFERROR('6. Position (at entry)'!E119,"")="", "Mandatory: Tab 6",IFERROR('6. Position (at entry)'!E119,"")),"")</f>
        <v/>
      </c>
      <c r="H119" s="16" t="str">
        <f>IF($A119&lt;&gt;"",IF(IFERROR('6. Position (at entry)'!F119,"")="", "Mandatory: Tab 6",IFERROR('6. Position (at entry)'!F119,"")),"")</f>
        <v/>
      </c>
      <c r="I119" s="16" t="str">
        <f>IF($A119&lt;&gt;"",IF(IFERROR('6. Position (at entry)'!G119,"")="", "Mandatory: Tab 6",IFERROR('6. Position (at entry)'!G119,"")),"")</f>
        <v/>
      </c>
      <c r="J119" s="16" t="str">
        <f>IF($A119&lt;&gt;"",IF(IFERROR('6. Position (at entry)'!H119,"")="", "Mandatory: Tab 6",IFERROR('6. Position (at entry)'!H119,"")),"")</f>
        <v/>
      </c>
      <c r="K119" s="159" t="str">
        <f>IF($A119&lt;&gt;"",IF(IFERROR('6. Position (at entry)'!I119,"")="", "Mandatory: Tab 6",IFERROR('6. Position (at entry)'!I119,"")),"")</f>
        <v/>
      </c>
      <c r="L119" s="16" t="str">
        <f>IF($A119&lt;&gt;"",IF(IFERROR('6. Position (at entry)'!J119,"")="", "Mandatory: Tab 6",IFERROR('6. Position (at entry)'!J119,"")),"")</f>
        <v/>
      </c>
      <c r="M119" s="16" t="str">
        <f>IF($A119&lt;&gt;"",IF(IFERROR('6. Position (at entry)'!K119,"")="", "Mandatory: Tab 6",IFERROR('6. Position (at entry)'!K119,"")),"")</f>
        <v/>
      </c>
      <c r="N119" s="16" t="str">
        <f>IF($A119&lt;&gt;"",IF(IFERROR('6. Position (at entry)'!L119,"")="", "",IFERROR('6. Position (at entry)'!L119,"")),"")</f>
        <v/>
      </c>
      <c r="O119" s="360" t="str">
        <f>IF($A119&lt;&gt;"",IF(IFERROR('6. Position (at entry)'!M119,"")="", "",IFERROR('6. Position (at entry)'!M119,"")),"")</f>
        <v/>
      </c>
      <c r="P119" s="16" t="str">
        <f>IF($A119&lt;&gt;"",IF(IFERROR(VLOOKUP($A119,'5. Company (current_at exit)'!$1:$1048576,3,FALSE),"")="","",IFERROR(VLOOKUP($A119,'5. Company (current_at exit)'!$1:$1048576,3,FALSE),"")), "")</f>
        <v/>
      </c>
      <c r="Q119" s="16" t="str">
        <f>IF($A119&lt;&gt;"",IF(IFERROR(VLOOKUP($A119,'5. Company (current_at exit)'!$1:$1048576,4,FALSE),"")="","",IFERROR(VLOOKUP($A119,'5. Company (current_at exit)'!$1:$1048576,4,FALSE),"")), "")</f>
        <v/>
      </c>
      <c r="R119" s="16" t="str">
        <f>IF($A119&lt;&gt;"",IF(IFERROR(VLOOKUP($A119,'5. Company (current_at exit)'!$1:$1048576,5,FALSE),"")="","",IFERROR(VLOOKUP($A119,'5. Company (current_at exit)'!$1:$1048576,5,FALSE),"")), "")</f>
        <v/>
      </c>
      <c r="S119" s="16" t="str">
        <f>IF($A119&lt;&gt;"",IF(IFERROR(VLOOKUP($A119,'5. Company (current_at exit)'!$1:$1048576,6,FALSE),"")="","",IFERROR(VLOOKUP($A119,'5. Company (current_at exit)'!$1:$1048576,6,FALSE),"")), "")</f>
        <v/>
      </c>
      <c r="T119" s="16" t="str">
        <f>IF($A119&lt;&gt;"",IF(IFERROR(VLOOKUP($A119,'5. Company (current_at exit)'!$1:$1048576,7,FALSE),"")="","Mandatory: Tab 5",IFERROR(VLOOKUP($A119,'5. Company (current_at exit)'!$1:$1048576,7,FALSE),"")), "")</f>
        <v/>
      </c>
      <c r="U119" s="72" t="str">
        <f>IF($A119&lt;&gt;"",IF(IFERROR(VLOOKUP($A119,'5. Company (current_at exit)'!$1:$1048576,8,FALSE),"")="","Mandatory: Tab 5",IFERROR(VLOOKUP($A119,'5. Company (current_at exit)'!$1:$1048576,8,FALSE),"")), "")</f>
        <v/>
      </c>
      <c r="V119" s="16" t="str">
        <f>IF($A119&lt;&gt;"",IF(IFERROR(VLOOKUP($A119,'5. Company (current_at exit)'!$1:$1048576,9,FALSE),"")="","",IFERROR(VLOOKUP($A119,'5. Company (current_at exit)'!$1:$1048576,9,FALSE),"")), "")</f>
        <v/>
      </c>
      <c r="W119" s="16" t="str">
        <f>IF($A119&lt;&gt;"",IF(IFERROR(VLOOKUP($A119,'5. Company (current_at exit)'!$1:$1048576,10,FALSE),"")="","Mandatory: Tab 5",IFERROR(VLOOKUP($A119,'5. Company (current_at exit)'!$1:$1048576,10,FALSE),"")), "")</f>
        <v/>
      </c>
      <c r="X119" s="73" t="str">
        <f>IF($A119&lt;&gt;"",IF(IFERROR(VLOOKUP($A119,'5. Company (current_at exit)'!$1:$1048576,11,FALSE),"")="","Mandatory: Tab 5",IFERROR(VLOOKUP($A119,'5. Company (current_at exit)'!$1:$1048576,11,FALSE),"")), "")</f>
        <v/>
      </c>
      <c r="Y119" s="73" t="str">
        <f>IF($A119&lt;&gt;"",IF(IFERROR(VLOOKUP($A119,'5. Company (current_at exit)'!$1:$1048576,12,FALSE),"")="","",IFERROR(VLOOKUP($A119,'5. Company (current_at exit)'!$1:$1048576,12,FALSE),"")), "")</f>
        <v/>
      </c>
      <c r="Z119" s="73" t="str">
        <f>IF($A119&lt;&gt;"",IF(IFERROR(VLOOKUP($A119,'5. Company (current_at exit)'!$1:$1048576,13,FALSE),"")="","",IFERROR(VLOOKUP($A119,'5. Company (current_at exit)'!$1:$1048576,13,FALSE),"")), "")</f>
        <v/>
      </c>
      <c r="AA119" s="16" t="str">
        <f>IF($A119&lt;&gt;"",IF(IFERROR(VLOOKUP($A119,'5. Company (current_at exit)'!$1:$1048576,14,FALSE),"")="","Mandatory: Tab 5",IFERROR(VLOOKUP($A119,'5. Company (current_at exit)'!$1:$1048576,14,FALSE),"")), "")</f>
        <v/>
      </c>
      <c r="AB119" s="16" t="str">
        <f>IF($A119&lt;&gt;"",IF(IFERROR(VLOOKUP($A119,'5. Company (current_at exit)'!$1:$1048576,15,FALSE),"")="","Mandatory: Tab 5",IFERROR(VLOOKUP($A119,'5. Company (current_at exit)'!$1:$1048576,15,FALSE),"")), "")</f>
        <v/>
      </c>
      <c r="AC119" s="76" t="str">
        <f>IF($A119&lt;&gt;"",IF(IFERROR(VLOOKUP($A119,'5. Company (current_at exit)'!$1:$1048576,16,FALSE),"")="","",IFERROR(VLOOKUP($A119,'5. Company (current_at exit)'!$1:$1048576,16,FALSE),"")), "")</f>
        <v/>
      </c>
      <c r="AD119" s="16" t="str">
        <f>IF($A119&lt;&gt;"",IF(IFERROR(VLOOKUP($A119,'5. Company (current_at exit)'!$1:$1048576,17,FALSE),"")="","",IFERROR(VLOOKUP($A119,'5. Company (current_at exit)'!$1:$1048576,17,FALSE),"")), "")</f>
        <v/>
      </c>
      <c r="AE119" s="401" t="str">
        <f>IF($A119&lt;&gt;"",IF(IFERROR(VLOOKUP($A119,'5. Company (current_at exit)'!$1:$1048576,18,FALSE),"")="","",IFERROR(VLOOKUP($A119,'5. Company (current_at exit)'!$1:$1048576,18,FALSE),"")), "")</f>
        <v/>
      </c>
      <c r="AF119" s="16" t="str">
        <f>IF($A119&lt;&gt;"",IF(IFERROR(VLOOKUP($A119,'5. Company (current_at exit)'!$1:$1048576,19,FALSE),"")="","Mandatory: Tab 5",IFERROR(VLOOKUP($A119,'5. Company (current_at exit)'!$1:$1048576,19,FALSE),"")), "")</f>
        <v/>
      </c>
      <c r="AG119" s="159" t="str">
        <f>IF($AF119="Yes",IF($A119&lt;&gt;"",IF(IFERROR(VLOOKUP($A119,'5. Company (current_at exit)'!$1:$1048576,20,FALSE),"")="","Mandatory: Tab 5",IFERROR(VLOOKUP($A119,'5. Company (current_at exit)'!$1:$1048576,20,FALSE),"")), ""),IF($A119&lt;&gt;"",IF(IFERROR(VLOOKUP($A119,'5. Company (current_at exit)'!$1:$1048576,20,FALSE),"")="","",IFERROR(VLOOKUP($A119,'5. Company (current_at exit)'!$1:$1048576,20,FALSE),"")), ""))</f>
        <v/>
      </c>
      <c r="AH119" s="159" t="str">
        <f>IF($AF119="Yes",IF($A119&lt;&gt;"",IF(IFERROR(VLOOKUP($A119,'5. Company (current_at exit)'!$1:$1048576,21,FALSE),"")="","Mandatory: Tab 5",IFERROR(VLOOKUP($A119,'5. Company (current_at exit)'!$1:$1048576,21,FALSE),"")), ""),IF($A119&lt;&gt;"",IF(IFERROR(VLOOKUP($A119,'5. Company (current_at exit)'!$1:$1048576,21,FALSE),"")="","",IFERROR(VLOOKUP($A119,'5. Company (current_at exit)'!$1:$1048576,21,FALSE),"")), ""))</f>
        <v/>
      </c>
      <c r="AI119" s="69" t="str">
        <f>IF($AF119="Yes",IF($A119&lt;&gt;"",IF(IFERROR(VLOOKUP($A119,'5. Company (current_at exit)'!$1:$1048576,22,FALSE),"")="","Mandatory: Tab 5",IFERROR(VLOOKUP($A119,'5. Company (current_at exit)'!$1:$1048576,22,FALSE),"")), ""),IF($A119&lt;&gt;"",IF(IFERROR(VLOOKUP($A119,'5. Company (current_at exit)'!$1:$1048576,22,FALSE),"")="","",IFERROR(VLOOKUP($A119,'5. Company (current_at exit)'!$1:$1048576,22,FALSE),"")), ""))</f>
        <v/>
      </c>
      <c r="AJ119" s="69" t="str">
        <f>IF($AF119="Yes",IF($A119&lt;&gt;"",IF(IFERROR(VLOOKUP($A119,'5. Company (current_at exit)'!$1:$1048576,23,FALSE),"")="","Mandatory: Tab 5",IFERROR(VLOOKUP($A119,'5. Company (current_at exit)'!$1:$1048576,23,FALSE),"")), ""),IF($A119&lt;&gt;"",IF(IFERROR(VLOOKUP($A119,'5. Company (current_at exit)'!$1:$1048576,23,FALSE),"")="","",IFERROR(VLOOKUP($A119,'5. Company (current_at exit)'!$1:$1048576,23,FALSE),"")), ""))</f>
        <v/>
      </c>
      <c r="AK119" s="159" t="str">
        <f>IF($AF119="Yes",IF($A119&lt;&gt;"",IF(IFERROR(VLOOKUP($A119,'5. Company (current_at exit)'!$1:$1048576,24,FALSE),"")="","",IFERROR(VLOOKUP($A119,'5. Company (current_at exit)'!$1:$1048576,24,FALSE),"")), ""),IF($A119&lt;&gt;"",IF(IFERROR(VLOOKUP($A119,'5. Company (current_at exit)'!$1:$1048576,24,FALSE),"")="","",IFERROR(VLOOKUP($A119,'5. Company (current_at exit)'!$1:$1048576,24,FALSE),"")), ""))</f>
        <v/>
      </c>
      <c r="AL119" s="403" t="str">
        <f>IF($A119&lt;&gt;"",IF(IFERROR(VLOOKUP($A119,'5. Company (current_at exit)'!$1:$1048576,25,FALSE),"")="","",IFERROR(VLOOKUP($A119,'5. Company (current_at exit)'!$1:$1048576,25,FALSE),"")), "")</f>
        <v/>
      </c>
      <c r="AM119" s="17" t="str">
        <f>IF($A119&lt;&gt;"",IF(IFERROR(VLOOKUP($A119,'5. Company (current_at exit)'!$1:$1048576,26,FALSE),"")="","Mandatory: Tab 5",IFERROR(VLOOKUP($A119,'5. Company (current_at exit)'!$1:$1048576,26,FALSE),"")), "")</f>
        <v/>
      </c>
      <c r="AN119" s="17" t="str">
        <f>IF($A119&lt;&gt;"",IF(IFERROR(VLOOKUP($A119,'5. Company (current_at exit)'!$1:$1048576,27,FALSE),"")="","Mandatory: Tab 5",IFERROR(VLOOKUP($A119,'5. Company (current_at exit)'!$1:$1048576,27,FALSE),"")), "")</f>
        <v/>
      </c>
      <c r="AO119" s="17" t="str">
        <f>IF($A119&lt;&gt;"",IF(IFERROR(VLOOKUP($A119,'5. Company (current_at exit)'!$1:$1048576,28,FALSE),"")="","Mandatory: Tab 5",IFERROR(VLOOKUP($A119,'5. Company (current_at exit)'!$1:$1048576,28,FALSE),"")), "")</f>
        <v/>
      </c>
      <c r="AP119" s="17" t="str">
        <f>IF($A119&lt;&gt;"",IF(IFERROR(VLOOKUP($A119,'5. Company (current_at exit)'!$1:$1048576,29,FALSE),"")="","Mandatory: Tab 5",IFERROR(VLOOKUP($A119,'5. Company (current_at exit)'!$1:$1048576,29,FALSE),"")), "")</f>
        <v/>
      </c>
      <c r="AQ119" s="17" t="str">
        <f>IF($A119&lt;&gt;"",IF(IFERROR(VLOOKUP($A119,'5. Company (current_at exit)'!$1:$1048576,30,FALSE),"")="","Mandatory: Tab 5",IFERROR(VLOOKUP($A119,'5. Company (current_at exit)'!$1:$1048576,30,FALSE),"")), "")</f>
        <v/>
      </c>
      <c r="AR119" s="17" t="str">
        <f>IF($A119&lt;&gt;"",IF(IFERROR(VLOOKUP($A119,'5. Company (current_at exit)'!$1:$1048576,31,FALSE),"")="","Mandatory: Tab 5",IFERROR(VLOOKUP($A119,'5. Company (current_at exit)'!$1:$1048576,31,FALSE),"")), "")</f>
        <v/>
      </c>
      <c r="AS119" s="17" t="str">
        <f>IF($A119&lt;&gt;"",IF(IFERROR(VLOOKUP($A119,'5. Company (current_at exit)'!$1:$1048576,32,FALSE),"")="","Mandatory: Tab 5",IFERROR(VLOOKUP($A119,'5. Company (current_at exit)'!$1:$1048576,32,FALSE),"")), "")</f>
        <v/>
      </c>
      <c r="AT119" s="17" t="str">
        <f>IF($A119&lt;&gt;"",IF(IFERROR(VLOOKUP($A119,'5. Company (current_at exit)'!$1:$1048576,33,FALSE),"")="","Mandatory: Tab 5",IFERROR(VLOOKUP($A119,'5. Company (current_at exit)'!$1:$1048576,33,FALSE),"")), "")</f>
        <v/>
      </c>
      <c r="AU119" s="17" t="str">
        <f>IF($A119&lt;&gt;"",IF(IFERROR(VLOOKUP($A119,'5. Company (current_at exit)'!$1:$1048576,34,FALSE),"")="","",IFERROR(VLOOKUP($A119,'5. Company (current_at exit)'!$1:$1048576,34,FALSE),"")), "")</f>
        <v/>
      </c>
      <c r="AV119" s="241" t="str">
        <f>IF($A119&lt;&gt;"",IF(IFERROR(VLOOKUP($A119,'5. Company (current_at exit)'!$1:$1048576,35,FALSE),"")="","",IFERROR(VLOOKUP($A119,'5. Company (current_at exit)'!$1:$1048576,35,FALSE),"")), "")</f>
        <v/>
      </c>
      <c r="AW119" s="17" t="str">
        <f>IF($D119="Fully Exited",IF($A119&lt;&gt;"",IF(IFERROR(VLOOKUP($A119,'5. Company (current_at exit)'!$1:$1048576,36,FALSE),"")="","",IFERROR(VLOOKUP($A119,'5. Company (current_at exit)'!$1:$1048576,36,FALSE),"")), ""),IF($A119&lt;&gt;"",IF(IFERROR(VLOOKUP($A119,'5. Company (current_at exit)'!$1:$1048576,36,FALSE),"")="","",IFERROR(VLOOKUP($A119,'5. Company (current_at exit)'!$1:$1048576,36,FALSE),"")), ""))</f>
        <v/>
      </c>
      <c r="AX119" s="239" t="str">
        <f>IF($A119&lt;&gt;"",IF(IFERROR(VLOOKUP($A119,'5. Company (current_at exit)'!$1:$1048576,37,FALSE),"")="","",IFERROR(VLOOKUP($A119,'5. Company (current_at exit)'!$1:$1048576,37,FALSE),"")), "")</f>
        <v/>
      </c>
      <c r="AY119" s="204" t="str">
        <f>IF($A119&lt;&gt;"",IF(IFERROR(VLOOKUP($A119,'5. Company (current_at exit)'!$1:$1048576,38,FALSE),"")="","",IFERROR(VLOOKUP($A119,'5. Company (current_at exit)'!$1:$1048576,38,FALSE),"")), "")</f>
        <v/>
      </c>
      <c r="AZ119" s="244" t="str">
        <f>IF($A119&lt;&gt;"",IF(IFERROR(VLOOKUP($A119,'5. Company (current_at exit)'!$1:$1048576,39,FALSE),"")="","",IFERROR(VLOOKUP($A119,'5. Company (current_at exit)'!$1:$1048576,39,FALSE),"")), "")</f>
        <v/>
      </c>
      <c r="BA119" s="244" t="str">
        <f>IF($A119&lt;&gt;"",IF(IFERROR(VLOOKUP($A119,'5. Company (current_at exit)'!$1:$1048576,40,FALSE),"")="","",IFERROR(VLOOKUP($A119,'5. Company (current_at exit)'!$1:$1048576,40,FALSE),"")), "")</f>
        <v/>
      </c>
      <c r="BB119" s="244" t="str">
        <f>IF($A119&lt;&gt;"",IF(IFERROR(VLOOKUP($A119,'5. Company (current_at exit)'!$1:$1048576,41,FALSE),"")="","",IFERROR(VLOOKUP($A119,'5. Company (current_at exit)'!$1:$1048576,41,FALSE),"")), "")</f>
        <v/>
      </c>
      <c r="BC119" s="76" t="str">
        <f>IF($A119&lt;&gt;"",IF(IFERROR(VLOOKUP($A119,'5. Company (current_at exit)'!$1:$1048576,42,FALSE),"")="","",IFERROR(VLOOKUP($A119,'5. Company (current_at exit)'!$1:$1048576,42,FALSE),"")), "")</f>
        <v/>
      </c>
      <c r="BD119" s="76" t="str">
        <f>IF($A119&lt;&gt;"",IF(IFERROR(VLOOKUP($A119,'5. Company (current_at exit)'!$1:$1048576,43,FALSE),"")="","",IFERROR(VLOOKUP($A119,'5. Company (current_at exit)'!$1:$1048576,43,FALSE),"")), "")</f>
        <v/>
      </c>
      <c r="BE119" s="239" t="str">
        <f>IF($A119&lt;&gt;"",IF(IFERROR(VLOOKUP($A119,'5. Company (current_at exit)'!$1:$1048576,44,FALSE),"")="","",IFERROR(VLOOKUP($A119,'5. Company (current_at exit)'!$1:$1048576,44,FALSE),"")), "")</f>
        <v/>
      </c>
      <c r="BF119" s="239" t="str">
        <f>IF($A119&lt;&gt;"",IF(IFERROR(VLOOKUP($A119,'5. Company (current_at exit)'!$1:$1048576,45,FALSE),"")="","",IFERROR(VLOOKUP($A119,'5. Company (current_at exit)'!$1:$1048576,45,FALSE),"")), "")</f>
        <v/>
      </c>
      <c r="BG119" s="239" t="str">
        <f>IF($A119&lt;&gt;"",IF(IFERROR(VLOOKUP($A119,'5. Company (current_at exit)'!$1:$1048576,46,FALSE),"")="","",IFERROR(VLOOKUP($A119,'5. Company (current_at exit)'!$1:$1048576,46,FALSE),"")), "")</f>
        <v/>
      </c>
      <c r="BH119" s="239" t="str">
        <f>IF($A119&lt;&gt;"",IF(IFERROR(VLOOKUP($A119,'5. Company (current_at exit)'!$1:$1048576,47,FALSE),"")="","",IFERROR(VLOOKUP($A119,'5. Company (current_at exit)'!$1:$1048576,47,FALSE),"")), "")</f>
        <v/>
      </c>
      <c r="BI119" s="239" t="str">
        <f>IF($A119&lt;&gt;"",IF(IFERROR(VLOOKUP($A119,'5. Company (current_at exit)'!$1:$1048576,48,FALSE),"")="","",IFERROR(VLOOKUP($A119,'5. Company (current_at exit)'!$1:$1048576,48,FALSE),"")), "")</f>
        <v/>
      </c>
      <c r="BJ119" s="360" t="str">
        <f>IF($A119&lt;&gt;"",IF(IFERROR(VLOOKUP($A119,'5. Company (current_at exit)'!$1:$1048576,49,FALSE),"")="","",IFERROR(VLOOKUP($A119,'5. Company (current_at exit)'!$1:$1048576,49,FALSE),"")), "")</f>
        <v/>
      </c>
      <c r="BK119" s="76" t="str">
        <f>IF($A119&lt;&gt;"",IF(IFERROR(VLOOKUP($A119,'5. Company (current_at exit)'!$1:$1048576,50,FALSE),"")="","Mandatory: Tab 5",IFERROR(VLOOKUP($A119,'5. Company (current_at exit)'!$1:$1048576,50,FALSE),"")), "")</f>
        <v/>
      </c>
      <c r="BL119" s="483" t="str">
        <f>IF($A119&lt;&gt;"",IF(IFERROR(VLOOKUP($A119,'5. Company (current_at exit)'!$1:$1048576,51,FALSE),"")="","Mandatory: Tab 5",IFERROR(VLOOKUP($A119,'5. Company (current_at exit)'!$1:$1048576,51,FALSE),"")), "")</f>
        <v/>
      </c>
      <c r="BM119" s="483" t="str">
        <f>IF($A119&lt;&gt;"",IF(IFERROR(VLOOKUP($A119,'5. Company (current_at exit)'!$1:$1048576,52,FALSE),"")="","Mandatory: Tab 5",IFERROR(VLOOKUP($A119,'5. Company (current_at exit)'!$1:$1048576,52,FALSE),"")), "")</f>
        <v/>
      </c>
      <c r="BN119" s="483" t="str">
        <f>IF($A119&lt;&gt;"",IF(IFERROR(VLOOKUP($A119,'5. Company (current_at exit)'!$1:$1048576,53,FALSE),"")="","Mandatory: Tab 5",IFERROR(VLOOKUP($A119,'5. Company (current_at exit)'!$1:$1048576,53,FALSE),"")), "")</f>
        <v/>
      </c>
      <c r="BO119" s="360" t="str">
        <f>IF($A119&lt;&gt;"",IF(IFERROR(VLOOKUP($A119,'5. Company (current_at exit)'!$1:$1048576,54,FALSE),"")="","",IFERROR(VLOOKUP($A119,'5. Company (current_at exit)'!$1:$1048576,54,FALSE),"")), "")</f>
        <v/>
      </c>
      <c r="BP119" s="17" t="str">
        <f>IF($A119&lt;&gt;"",IF(IFERROR(VLOOKUP($A119, '4. Company (at entry)'!$1:$1048576,3,FALSE),"")="","Mandatory: Tab 4",IFERROR(VLOOKUP($A119, '4. Company (at entry)'!$1:$1048576,3,FALSE),"")), "")</f>
        <v/>
      </c>
      <c r="BQ119" s="17" t="str">
        <f>IF($A119&lt;&gt;"",IF(IFERROR(VLOOKUP($A119, '4. Company (at entry)'!$1:$1048576,4,FALSE),"")="","Mandatory: Tab 4",IFERROR(VLOOKUP($A119, '4. Company (at entry)'!$1:$1048576,4,FALSE),"")), "")</f>
        <v/>
      </c>
      <c r="BR119" s="17" t="str">
        <f>IF($A119&lt;&gt;"",IF(IFERROR(VLOOKUP($A119, '4. Company (at entry)'!$1:$1048576,5,FALSE),"")="","Mandatory: Tab 4",IFERROR(VLOOKUP($A119, '4. Company (at entry)'!$1:$1048576,5,FALSE),"")), "")</f>
        <v/>
      </c>
      <c r="BS119" s="17" t="str">
        <f>IF($A119&lt;&gt;"",IF(IFERROR(VLOOKUP($A119, '4. Company (at entry)'!$1:$1048576,6,FALSE),"")="","Mandatory: Tab 4",IFERROR(VLOOKUP($A119, '4. Company (at entry)'!$1:$1048576,6,FALSE),"")), "")</f>
        <v/>
      </c>
      <c r="BT119" s="17" t="str">
        <f>IF($A119&lt;&gt;"",IF(IFERROR(VLOOKUP($A119, '4. Company (at entry)'!$1:$1048576,7,FALSE),"")="","Mandatory: Tab 4",IFERROR(VLOOKUP($A119, '4. Company (at entry)'!$1:$1048576,7,FALSE),"")), "")</f>
        <v/>
      </c>
      <c r="BU119" s="17" t="str">
        <f>IF($A119&lt;&gt;"",IF(IFERROR(VLOOKUP($A119, '4. Company (at entry)'!$1:$1048576,8,FALSE),"")="","Mandatory: Tab 4",IFERROR(VLOOKUP($A119, '4. Company (at entry)'!$1:$1048576,8,FALSE),"")), "")</f>
        <v/>
      </c>
      <c r="BV119" s="17" t="str">
        <f>IF($A119&lt;&gt;"",IF(IFERROR(VLOOKUP($A119, '4. Company (at entry)'!$1:$1048576,9,FALSE),"")="","Mandatory: Tab 4",IFERROR(VLOOKUP($A119, '4. Company (at entry)'!$1:$1048576,9,FALSE),"")), "")</f>
        <v/>
      </c>
      <c r="BW119" s="17" t="str">
        <f>IF($A119&lt;&gt;"",IF(IFERROR(VLOOKUP($A119, '4. Company (at entry)'!$1:$1048576,10,FALSE),"")="","",IFERROR(VLOOKUP($A119, '4. Company (at entry)'!$1:$1048576,10,FALSE),"")), "")</f>
        <v/>
      </c>
      <c r="BX119" s="208" t="str">
        <f>IF($A119&lt;&gt;"",IF(IFERROR(VLOOKUP($A119, '4. Company (at entry)'!$1:$1048576,11,FALSE),"")="","",IFERROR(VLOOKUP($A119, '4. Company (at entry)'!$1:$1048576,11,FALSE),"")), "")</f>
        <v/>
      </c>
      <c r="BY119" s="17" t="str">
        <f>IF($A119&lt;&gt;"",IF(IFERROR(VLOOKUP($A119, '4. Company (at entry)'!$1:$1048576,12,FALSE),"")="","",IFERROR(VLOOKUP($A119, '4. Company (at entry)'!$1:$1048576,12,FALSE),"")), "")</f>
        <v/>
      </c>
      <c r="BZ119" s="360" t="str">
        <f>IF($A119&lt;&gt;"",IF(IFERROR(VLOOKUP($A119, '4. Company (at entry)'!$1:$1048576,13,FALSE),"")="","",IFERROR(VLOOKUP($A119, '4. Company (at entry)'!$1:$1048576,13,FALSE),"")), "")</f>
        <v/>
      </c>
      <c r="CA119" s="17" t="str">
        <f>IF($A119&lt;&gt;"",IF(IFERROR('7. Position (current_at exit)'!F119,"")="", "Mandatory: Tab 7",IFERROR('7. Position (current_at exit)'!F119,"")),"")</f>
        <v/>
      </c>
      <c r="CB119" s="17" t="str">
        <f>IF($D119&lt;&gt;"Pending, Subsequently Closed",IF($A119&lt;&gt;"",IF(IFERROR('7. Position (current_at exit)'!G119,"")="", "Mandatory: Tab 7",IFERROR('7. Position (current_at exit)'!G119,"")),""), IF($A119&lt;&gt;"",IF(IFERROR('7. Position (current_at exit)'!G119,"")="", "",IFERROR('7. Position (current_at exit)'!G119,"")),""))</f>
        <v/>
      </c>
      <c r="CC119" s="17" t="str">
        <f>IF($D119&lt;&gt;"Pending, Subsequently Closed",IF($A119&lt;&gt;"",IF(IFERROR('7. Position (current_at exit)'!H119,"")="", "Mandatory: Tab 7",IFERROR('7. Position (current_at exit)'!H119,"")),""), IF($A119&lt;&gt;"",IF(IFERROR('7. Position (current_at exit)'!H119,"")="", "",IFERROR('7. Position (current_at exit)'!H119,"")),""))</f>
        <v/>
      </c>
      <c r="CD119" s="17" t="str">
        <f>IF($D119&lt;&gt;"Pending, Subsequently Closed",IF($A119&lt;&gt;"",IF(IFERROR('7. Position (current_at exit)'!I119,"")="", "Mandatory: Tab 7",IFERROR('7. Position (current_at exit)'!I119,"")),""), IF($A119&lt;&gt;"",IF(IFERROR('7. Position (current_at exit)'!I119,"")="", "",IFERROR('7. Position (current_at exit)'!I119,"")),""))</f>
        <v/>
      </c>
      <c r="CE119" s="17" t="str">
        <f>IF($D119&lt;&gt;"Pending, Subsequently Closed",IF($A119&lt;&gt;"",IF(IFERROR('7. Position (current_at exit)'!J119,"")="", "Mandatory: Tab 7",IFERROR('7. Position (current_at exit)'!J119,"")),""), IF($A119&lt;&gt;"",IF(IFERROR('7. Position (current_at exit)'!J119,"")="", "",IFERROR('7. Position (current_at exit)'!J119,"")),""))</f>
        <v/>
      </c>
      <c r="CF119" s="208" t="str">
        <f>IF($D119&lt;&gt;"Pending, Subsequently Closed",IF($A119&lt;&gt;"",IF(IFERROR('7. Position (current_at exit)'!K119,"")="", "Mandatory: Tab 7",IFERROR('7. Position (current_at exit)'!K119,"")),""), IF($A119&lt;&gt;"",IF(IFERROR('7. Position (current_at exit)'!K119,"")="", "",IFERROR('7. Position (current_at exit)'!K119,"")),""))</f>
        <v/>
      </c>
      <c r="CG119" s="186" t="str">
        <f>IF($D119&lt;&gt;"Pending, Subsequently Closed",IF($A119&lt;&gt;"",IF(IFERROR('7. Position (current_at exit)'!L119,"")="", "Mandatory: Tab 7",IFERROR('7. Position (current_at exit)'!L119,"")),""), IF($A119&lt;&gt;"",IF(IFERROR('7. Position (current_at exit)'!L119,"")="", "",IFERROR('7. Position (current_at exit)'!L119,"")),""))</f>
        <v/>
      </c>
      <c r="CH119" s="186" t="str">
        <f>IF($D119&lt;&gt;"Pending, Subsequently Closed",IF($A119&lt;&gt;"",IF(IFERROR('7. Position (current_at exit)'!M119,"")="", "Mandatory: Tab 7",IFERROR('7. Position (current_at exit)'!M119,"")),""), IF($A119&lt;&gt;"",IF(IFERROR('7. Position (current_at exit)'!M119,"")="", "",IFERROR('7. Position (current_at exit)'!M119,"")),""))</f>
        <v/>
      </c>
      <c r="CI119" s="186" t="str">
        <f>IF($D119&lt;&gt;"Pending, Subsequently Closed",IF($A119&lt;&gt;"",IF(IFERROR('7. Position (current_at exit)'!N119,"")="", "Mandatory: Tab 7",IFERROR('7. Position (current_at exit)'!N119,"")),""), IF($A119&lt;&gt;"",IF(IFERROR('7. Position (current_at exit)'!N119,"")="", "",IFERROR('7. Position (current_at exit)'!N119,"")),""))</f>
        <v/>
      </c>
      <c r="CJ119" s="408" t="str">
        <f>IF($D119&lt;&gt;"Pending, Subsequently Closed",IF($A119&lt;&gt;"",IF(IFERROR('7. Position (current_at exit)'!O119,"")="", "Mandatory: Tab 7",IFERROR('7. Position (current_at exit)'!O119,"")),""), IF($A119&lt;&gt;"",IF(IFERROR('7. Position (current_at exit)'!O119,"")="", "",IFERROR('7. Position (current_at exit)'!O119,"")),""))</f>
        <v/>
      </c>
      <c r="CK119" s="408" t="str">
        <f>IF($D119&lt;&gt;"Pending, Subsequently Closed",IF($A119&lt;&gt;"",IF(IFERROR('7. Position (current_at exit)'!P119,"")="", "Mandatory: Tab 7",IFERROR('7. Position (current_at exit)'!P119,"")),""), IF($A119&lt;&gt;"",IF(IFERROR('7. Position (current_at exit)'!P119,"")="", "",IFERROR('7. Position (current_at exit)'!P119,"")),""))</f>
        <v/>
      </c>
      <c r="CL119" s="360" t="str">
        <f>IF($A119&lt;&gt;"",IF(IFERROR('7. Position (current_at exit)'!Q119,"")="", "",IFERROR('7. Position (current_at exit)'!Q119,"")),"")</f>
        <v/>
      </c>
      <c r="CM119" s="18" t="str">
        <f>IF($F119&lt;&gt;"Debt",IF($A119&lt;&gt;"",IF(IFERROR('7. Position (current_at exit)'!R119,"")="", "Mandatory: Tab 7",IFERROR('7. Position (current_at exit)'!R119,"")),""), IF($A119&lt;&gt;"",IF(IFERROR('7. Position (current_at exit)'!R119,"")="", "",IFERROR('7. Position (current_at exit)'!R119,"")),""))</f>
        <v/>
      </c>
      <c r="CN119" s="18" t="str">
        <f>IF($F119&lt;&gt;"Debt",IF($A119&lt;&gt;"",IF(IFERROR('7. Position (current_at exit)'!S119,"")="", "Mandatory: Tab 7",IFERROR('7. Position (current_at exit)'!S119,"")),""), IF($A119&lt;&gt;"",IF(IFERROR('7. Position (current_at exit)'!S119,"")="", "",IFERROR('7. Position (current_at exit)'!S119,"")),""))</f>
        <v/>
      </c>
      <c r="CO119" s="17" t="str">
        <f>IF($F119&lt;&gt;"Debt",IF($A119&lt;&gt;"",IF(IFERROR('7. Position (current_at exit)'!T119,"")="", "Mandatory: Tab 7",IFERROR('7. Position (current_at exit)'!T119,"")),""), IF($A119&lt;&gt;"",IF(IFERROR('7. Position (current_at exit)'!T119,"")="", "",IFERROR('7. Position (current_at exit)'!T119,"")),""))</f>
        <v/>
      </c>
      <c r="CP119" s="17" t="str">
        <f>IF($A119&lt;&gt;"",IF(IFERROR('7. Position (current_at exit)'!U119,"")="", "Mandatory: Tab 7",IFERROR('7. Position (current_at exit)'!U119,"")),"")</f>
        <v/>
      </c>
      <c r="CQ119" s="17" t="str">
        <f>IF($F119&lt;&gt;"Debt",IF($A119&lt;&gt;"",IF(IFERROR('7. Position (current_at exit)'!V119,"")="", "Mandatory: Tab 7",IFERROR('7. Position (current_at exit)'!V119,"")),""), IF($A119&lt;&gt;"",IF(IFERROR('7. Position (current_at exit)'!V119,"")="", "",IFERROR('7. Position (current_at exit)'!V119,"")),""))</f>
        <v/>
      </c>
      <c r="CR119" s="16" t="str">
        <f>IF($F119&lt;&gt;"Debt",IF($A119&lt;&gt;"",IF(IFERROR('7. Position (current_at exit)'!W119,"")="", "",IFERROR('7. Position (current_at exit)'!W119,"")),""), IF($A119&lt;&gt;"",IF(IFERROR('7. Position (current_at exit)'!W119,"")="", "",IFERROR('7. Position (current_at exit)'!W119,"")),""))</f>
        <v/>
      </c>
      <c r="CS119" s="80" t="str">
        <f>IF($A119&lt;&gt;"",IF(IFERROR('7. Position (current_at exit)'!X119,"")="", "",IFERROR('7. Position (current_at exit)'!X119,"")),"")</f>
        <v/>
      </c>
      <c r="CT119" s="360" t="str">
        <f>IF($A119&lt;&gt;"",IF(IFERROR('7. Position (current_at exit)'!Y119,"")="", "",IFERROR('7. Position (current_at exit)'!Y119,"")),"")</f>
        <v/>
      </c>
      <c r="CU119" s="159" t="str">
        <f>IF(OR($D119="Fully Exited, No Escrow", $D119="Fully Exited, Escrow Pending", $D119="Fully Exited, Subsequently Closed"), IF($A119&lt;&gt;"",IF(IFERROR('7. Position (current_at exit)'!Z119,"")="", "Mandatory: Tab 7",IFERROR('7. Position (current_at exit)'!Z119,"")),""), IF($A119&lt;&gt;"",IF(IFERROR('7. Position (current_at exit)'!Z119,"")="", "",IFERROR('7. Position (current_at exit)'!Z119,"")),""))</f>
        <v/>
      </c>
      <c r="CV119" s="159" t="str">
        <f>IF(OR($D119="Fully Exited, No Escrow", $D119="Fully Exited, Escrow Pending", $D119="Fully Exited, Subsequently Closed"), IF($A119&lt;&gt;"",IF(IFERROR('7. Position (current_at exit)'!AA119,"")="", "Mandatory: Tab 7",IFERROR('7. Position (current_at exit)'!AA119,"")),""), IF($A119&lt;&gt;"",IF(IFERROR('7. Position (current_at exit)'!AA119,"")="", "",IFERROR('7. Position (current_at exit)'!AA119,"")),""))</f>
        <v/>
      </c>
      <c r="CW119" s="16" t="str">
        <f>IF($D119="Fully Exited",IF($A119&lt;&gt;"",IF(IFERROR('7. Position (current_at exit)'!AB119,"")="", "",IFERROR('7. Position (current_at exit)'!AB119,"")),""), IF($A119&lt;&gt;"",IF(IFERROR('7. Position (current_at exit)'!AB119,"")="", "",IFERROR('7. Position (current_at exit)'!AB119,"")),""))</f>
        <v/>
      </c>
      <c r="CX119" s="360" t="str">
        <f>IF($A119&lt;&gt;"",IF(IFERROR('7. Position (current_at exit)'!AC119,"")="", "",IFERROR('7. Position (current_at exit)'!AC119,"")),"")</f>
        <v/>
      </c>
      <c r="CY119" s="16" t="str">
        <f>IF($D119&lt;&gt;"Pending, Subsequently Closed",IF($A119&lt;&gt;"",IF(IFERROR('7. Position (current_at exit)'!AD119,"")="", "Mandatory: Tab 7",IFERROR('7. Position (current_at exit)'!AD119,"")),""), IF($A119&lt;&gt;"",IF(IFERROR('7. Position (current_at exit)'!AD119,"")="", "",IFERROR('7. Position (current_at exit)'!AD119,"")),""))</f>
        <v/>
      </c>
      <c r="CZ119" s="187" t="str">
        <f>IF($A119&lt;&gt;"",IF(IFERROR('7. Position (current_at exit)'!AE119,"")="", "",IFERROR('7. Position (current_at exit)'!AE119,"")),"")</f>
        <v/>
      </c>
      <c r="DA119" s="76" t="str">
        <f>IF($A119&lt;&gt;"",IF(IFERROR('7. Position (current_at exit)'!AF119,"")="", "",IFERROR('7. Position (current_at exit)'!AF119,"")),"")</f>
        <v/>
      </c>
      <c r="DB119" s="239" t="str">
        <f>IF($A119&lt;&gt;"",IF(IFERROR('7. Position (current_at exit)'!AG119,"")="", "",IFERROR('7. Position (current_at exit)'!AG119,"")),"")</f>
        <v/>
      </c>
      <c r="DC119" s="165" t="str">
        <f>IF($A119&lt;&gt;"",IF(IFERROR('7. Position (current_at exit)'!AH119,"")="", "",IFERROR('7. Position (current_at exit)'!AH119,"")),"")</f>
        <v/>
      </c>
      <c r="DD119" s="165" t="str">
        <f>IF($A119&lt;&gt;"",IF(IFERROR('7. Position (current_at exit)'!AI119,"")="", "",IFERROR('7. Position (current_at exit)'!AI119,"")),"")</f>
        <v/>
      </c>
      <c r="DE119" s="360" t="str">
        <f>IF($A119&lt;&gt;"",IF(IFERROR('7. Position (current_at exit)'!AJ119,"")="", "",IFERROR('7. Position (current_at exit)'!AJ119,"")),"")</f>
        <v/>
      </c>
      <c r="DF119" s="16" t="str">
        <f>IF($A119&lt;&gt;"",IF(IFERROR('7. Position (current_at exit)'!AK119,"")="", "",IFERROR('7. Position (current_at exit)'!AK119,"")),"")</f>
        <v/>
      </c>
      <c r="DG119" s="187" t="str">
        <f>IF($A119&lt;&gt;"",IF(IFERROR('7. Position (current_at exit)'!AL119,"")="", "",IFERROR('7. Position (current_at exit)'!AL119,"")),"")</f>
        <v/>
      </c>
      <c r="DH119" s="76" t="str">
        <f>IF($A119&lt;&gt;"",IF(IFERROR('7. Position (current_at exit)'!AM119,"")="", "",IFERROR('7. Position (current_at exit)'!AM119,"")),"")</f>
        <v/>
      </c>
      <c r="DI119" s="239" t="str">
        <f>IF($A119&lt;&gt;"",IF(IFERROR('7. Position (current_at exit)'!AN119,"")="", "",IFERROR('7. Position (current_at exit)'!AN119,"")),"")</f>
        <v/>
      </c>
      <c r="DJ119" s="165" t="str">
        <f>IF($A119&lt;&gt;"",IF(IFERROR('7. Position (current_at exit)'!AO119,"")="", "",IFERROR('7. Position (current_at exit)'!AO119,"")),"")</f>
        <v/>
      </c>
      <c r="DK119" s="165" t="str">
        <f>IF($A119&lt;&gt;"",IF(IFERROR('7. Position (current_at exit)'!AP119,"")="", "",IFERROR('7. Position (current_at exit)'!AP119,"")),"")</f>
        <v/>
      </c>
      <c r="DL119" s="360" t="str">
        <f>IF($A119&lt;&gt;"",IF(IFERROR('7. Position (current_at exit)'!AQ119,"")="", "",IFERROR('7. Position (current_at exit)'!AQ119,"")),"")</f>
        <v/>
      </c>
      <c r="DM119" s="17" t="str">
        <f>IF(OR($F119="Equity - Publicly Traded", $F119="Equity - Private"), IF($A119&lt;&gt;"",IF(IFERROR('6. Position (at entry)'!N119,"")="", "Mandatory: Tab 6",IFERROR('6. Position (at entry)'!N119,"")),""), IF($A119&lt;&gt;"",IF(IFERROR('6. Position (at entry)'!N119,"")="", "",IFERROR('6. Position (at entry)'!N119,"")),""))</f>
        <v/>
      </c>
      <c r="DN119" s="17" t="str">
        <f>IF(OR($F119="Equity - Publicly Traded", $F119="Equity - Private"), IF($A119&lt;&gt;"",IF(IFERROR('6. Position (at entry)'!O119,"")="", "Mandatory: Tab 6",IFERROR('6. Position (at entry)'!O119,"")),""), IF($A119&lt;&gt;"",IF(IFERROR('6. Position (at entry)'!O119,"")="", "",IFERROR('6. Position (at entry)'!O119,"")),""))</f>
        <v/>
      </c>
      <c r="DO119" s="17" t="str">
        <f>IF(OR($F119="Equity - Publicly Traded", $F119="Equity - Private"), IF($A119&lt;&gt;"",IF(IFERROR('6. Position (at entry)'!P119,"")="", "Mandatory: Tab 6",IFERROR('6. Position (at entry)'!P119,"")),""), IF($A119&lt;&gt;"",IF(IFERROR('6. Position (at entry)'!P119,"")="", "",IFERROR('6. Position (at entry)'!P119,"")),""))</f>
        <v/>
      </c>
      <c r="DP119" s="17" t="str">
        <f>IF(OR($F119="Equity - Publicly Traded", $F119="Equity - Private"), IF($A119&lt;&gt;"",IF(IFERROR('6. Position (at entry)'!Q119,"")="", "Mandatory: Tab 6",IFERROR('6. Position (at entry)'!Q119,"")),""), IF($A119&lt;&gt;"",IF(IFERROR('6. Position (at entry)'!Q119,"")="", "",IFERROR('6. Position (at entry)'!Q119,"")),""))</f>
        <v/>
      </c>
      <c r="DQ119" s="18" t="str">
        <f>IF(OR($F119="Equity - Publicly Traded", $F119="Equity - Private"), IF($A119&lt;&gt;"",IF(IFERROR('6. Position (at entry)'!R119,"")="", "Mandatory: Tab 6",IFERROR('6. Position (at entry)'!R119,"")),""), IF($A119&lt;&gt;"",IF(IFERROR('6. Position (at entry)'!R119,"")="", "",IFERROR('6. Position (at entry)'!R119,"")),""))</f>
        <v/>
      </c>
      <c r="DR119" s="18" t="str">
        <f>IF(OR($F119="Equity - Publicly Traded", $F119="Equity - Private"), IF($A119&lt;&gt;"",IF(IFERROR('6. Position (at entry)'!S119,"")="", "Mandatory: Tab 6",IFERROR('6. Position (at entry)'!S119,"")),""), IF($A119&lt;&gt;"",IF(IFERROR('6. Position (at entry)'!S119,"")="", "",IFERROR('6. Position (at entry)'!S119,"")),""))</f>
        <v/>
      </c>
      <c r="DS119" s="17" t="str">
        <f>IF(OR($F119="Equity - Publicly Traded", $F119="Equity - Private"), IF($A119&lt;&gt;"",IF(IFERROR('6. Position (at entry)'!T119,"")="", "Mandatory: Tab 6",IFERROR('6. Position (at entry)'!T119,"")),""), IF($A119&lt;&gt;"",IF(IFERROR('6. Position (at entry)'!T119,"")="", "",IFERROR('6. Position (at entry)'!T119,"")),""))</f>
        <v/>
      </c>
      <c r="DT119" s="16" t="str">
        <f>IF(OR($F119="Equity - Publicly Traded", $F119="Equity - Private"), IF($A119&lt;&gt;"",IF(IFERROR('6. Position (at entry)'!U119,"")="", "Mandatory: Tab 6",IFERROR('6. Position (at entry)'!U119,"")),""), IF($A119&lt;&gt;"",IF(IFERROR('6. Position (at entry)'!U119,"")="", "",IFERROR('6. Position (at entry)'!U119,"")),""))</f>
        <v/>
      </c>
      <c r="DU119" s="16" t="str">
        <f>IF(OR($F119="Equity - Publicly Traded", $F119="Equity - Private"), IF($A119&lt;&gt;"",IF(IFERROR('6. Position (at entry)'!V119,"")="", "",IFERROR('6. Position (at entry)'!V119,"")),""), IF($A119&lt;&gt;"",IF(IFERROR('6. Position (at entry)'!V119,"")="", "",IFERROR('6. Position (at entry)'!V119,"")),""))</f>
        <v/>
      </c>
      <c r="DV119" s="239" t="str">
        <f>IF(OR($F119="Equity - Publicly Traded", $F119="Equity - Private"), IF($A119&lt;&gt;"",IF(IFERROR('6. Position (at entry)'!W119,"")="", "",IFERROR('6. Position (at entry)'!W119,"")),""), IF($A119&lt;&gt;"",IF(IFERROR('6. Position (at entry)'!W119,"")="", "",IFERROR('6. Position (at entry)'!W119,"")),""))</f>
        <v/>
      </c>
      <c r="DW119" s="239" t="str">
        <f>IF(OR($F119="Equity - Publicly Traded", $F119="Equity - Private"), IF($A119&lt;&gt;"",IF(IFERROR('6. Position (at entry)'!X119,"")="", "",IFERROR('6. Position (at entry)'!X119,"")),""), IF($A119&lt;&gt;"",IF(IFERROR('6. Position (at entry)'!X119,"")="", "",IFERROR('6. Position (at entry)'!X119,"")),""))</f>
        <v/>
      </c>
      <c r="DX119" s="239" t="str">
        <f>IF(OR($F119="Equity - Publicly Traded", $F119="Equity - Private"), IF($A119&lt;&gt;"",IF(IFERROR('6. Position (at entry)'!Y119,"")="", "",IFERROR('6. Position (at entry)'!Y119,"")),""), IF($A119&lt;&gt;"",IF(IFERROR('6. Position (at entry)'!Y119,"")="", "",IFERROR('6. Position (at entry)'!Y119,"")),""))</f>
        <v/>
      </c>
      <c r="DY119" s="360" t="str">
        <f>IF($A119&lt;&gt;"",IF(IFERROR('6. Position (at entry)'!Z119,"")="", "",IFERROR('6. Position (at entry)'!Z119,"")),"")</f>
        <v/>
      </c>
      <c r="DZ119" s="76" t="str">
        <f>IF($A119&lt;&gt;"",IF(IFERROR('6. Position (at entry)'!AA119,"")="", "",IFERROR('6. Position (at entry)'!AA119,"")),"")</f>
        <v/>
      </c>
      <c r="EA119" s="76" t="str">
        <f>IF($A119&lt;&gt;"",IF(IFERROR('6. Position (at entry)'!AB119,"")="", "",IFERROR('6. Position (at entry)'!AB119,"")),"")</f>
        <v/>
      </c>
      <c r="EB119" s="78" t="str">
        <f>IF($A119&lt;&gt;"",IF(IFERROR('6. Position (at entry)'!AC119,"")="", "",IFERROR('6. Position (at entry)'!AC119,"")),"")</f>
        <v/>
      </c>
      <c r="EC119" s="78" t="str">
        <f>IF($A119&lt;&gt;"",IF(IFERROR('6. Position (at entry)'!AD119,"")="", "",IFERROR('6. Position (at entry)'!AD119,"")),"")</f>
        <v/>
      </c>
      <c r="ED119" s="226" t="str">
        <f>IF($A119&lt;&gt;"",IF(IFERROR('6. Position (at entry)'!AE119,"")="", "",IFERROR('6. Position (at entry)'!AE119,"")),"")</f>
        <v/>
      </c>
      <c r="EE119" s="80" t="str">
        <f>IF($A119&lt;&gt;"",IF(IFERROR('6. Position (at entry)'!AF119,"")="", "",IFERROR('6. Position (at entry)'!AF119,"")),"")</f>
        <v/>
      </c>
      <c r="EF119" s="80" t="str">
        <f>IF($A119&lt;&gt;"",IF(IFERROR('6. Position (at entry)'!AG119,"")="", "",IFERROR('6. Position (at entry)'!AG119,"")),"")</f>
        <v/>
      </c>
      <c r="EG119" s="80" t="str">
        <f>IF($A119&lt;&gt;"",IF(IFERROR('6. Position (at entry)'!AH119,"")="", "",IFERROR('6. Position (at entry)'!AH119,"")),"")</f>
        <v/>
      </c>
      <c r="EH119" s="360" t="str">
        <f>IF($A119&lt;&gt;"",IF(IFERROR('6. Position (at entry)'!AI119,"")="", "",IFERROR('6. Position (at entry)'!AI119,"")),"")</f>
        <v/>
      </c>
    </row>
    <row r="120" spans="1:138" ht="15" customHeight="1" x14ac:dyDescent="0.2">
      <c r="A120" s="16" t="str">
        <f>IF(ISBLANK('6. Position (at entry)'!A120), "", '6. Position (at entry)'!A120)</f>
        <v/>
      </c>
      <c r="B120" s="347" t="str">
        <f>IF($A120&lt;&gt;"",IF(IFERROR('6. Position (at entry)'!B120,"")="", "Mandatory: Tab 6",IFERROR('6. Position (at entry)'!B120,"")),"")</f>
        <v/>
      </c>
      <c r="C120" s="16" t="str">
        <f>IF($A120&lt;&gt;"",IF(IFERROR(VLOOKUP($A120, '4. Company (at entry)'!$1:$1048576,2,FALSE),"")="","Mandatory: Tab 4",IFERROR(VLOOKUP($A120, '4. Company (at entry)'!$1:$1048576,2,FALSE),"")), "")</f>
        <v/>
      </c>
      <c r="D120" s="16" t="str">
        <f>IF($A120&lt;&gt;"",IF(IFERROR('7. Position (current_at exit)'!D120,"")="", "Mandatory: Tab 7",IFERROR('7. Position (current_at exit)'!D120,"")),"")</f>
        <v/>
      </c>
      <c r="E120" s="16" t="str">
        <f>IF($A120&lt;&gt;"",IF(IFERROR('7. Position (current_at exit)'!E120,"")="", "Mandatory: Tab 7",IFERROR('7. Position (current_at exit)'!E120,"")),"")</f>
        <v/>
      </c>
      <c r="F120" s="16" t="str">
        <f>IF($A120&lt;&gt;"",IF(IFERROR('6. Position (at entry)'!D120,"")="", "Mandatory: Tab 6",IFERROR('6. Position (at entry)'!D120,"")),"")</f>
        <v/>
      </c>
      <c r="G120" s="16" t="str">
        <f>IF($A120&lt;&gt;"",IF(IFERROR('6. Position (at entry)'!E120,"")="", "Mandatory: Tab 6",IFERROR('6. Position (at entry)'!E120,"")),"")</f>
        <v/>
      </c>
      <c r="H120" s="16" t="str">
        <f>IF($A120&lt;&gt;"",IF(IFERROR('6. Position (at entry)'!F120,"")="", "Mandatory: Tab 6",IFERROR('6. Position (at entry)'!F120,"")),"")</f>
        <v/>
      </c>
      <c r="I120" s="16" t="str">
        <f>IF($A120&lt;&gt;"",IF(IFERROR('6. Position (at entry)'!G120,"")="", "Mandatory: Tab 6",IFERROR('6. Position (at entry)'!G120,"")),"")</f>
        <v/>
      </c>
      <c r="J120" s="16" t="str">
        <f>IF($A120&lt;&gt;"",IF(IFERROR('6. Position (at entry)'!H120,"")="", "Mandatory: Tab 6",IFERROR('6. Position (at entry)'!H120,"")),"")</f>
        <v/>
      </c>
      <c r="K120" s="159" t="str">
        <f>IF($A120&lt;&gt;"",IF(IFERROR('6. Position (at entry)'!I120,"")="", "Mandatory: Tab 6",IFERROR('6. Position (at entry)'!I120,"")),"")</f>
        <v/>
      </c>
      <c r="L120" s="16" t="str">
        <f>IF($A120&lt;&gt;"",IF(IFERROR('6. Position (at entry)'!J120,"")="", "Mandatory: Tab 6",IFERROR('6. Position (at entry)'!J120,"")),"")</f>
        <v/>
      </c>
      <c r="M120" s="16" t="str">
        <f>IF($A120&lt;&gt;"",IF(IFERROR('6. Position (at entry)'!K120,"")="", "Mandatory: Tab 6",IFERROR('6. Position (at entry)'!K120,"")),"")</f>
        <v/>
      </c>
      <c r="N120" s="16" t="str">
        <f>IF($A120&lt;&gt;"",IF(IFERROR('6. Position (at entry)'!L120,"")="", "",IFERROR('6. Position (at entry)'!L120,"")),"")</f>
        <v/>
      </c>
      <c r="O120" s="360" t="str">
        <f>IF($A120&lt;&gt;"",IF(IFERROR('6. Position (at entry)'!M120,"")="", "",IFERROR('6. Position (at entry)'!M120,"")),"")</f>
        <v/>
      </c>
      <c r="P120" s="16" t="str">
        <f>IF($A120&lt;&gt;"",IF(IFERROR(VLOOKUP($A120,'5. Company (current_at exit)'!$1:$1048576,3,FALSE),"")="","",IFERROR(VLOOKUP($A120,'5. Company (current_at exit)'!$1:$1048576,3,FALSE),"")), "")</f>
        <v/>
      </c>
      <c r="Q120" s="16" t="str">
        <f>IF($A120&lt;&gt;"",IF(IFERROR(VLOOKUP($A120,'5. Company (current_at exit)'!$1:$1048576,4,FALSE),"")="","",IFERROR(VLOOKUP($A120,'5. Company (current_at exit)'!$1:$1048576,4,FALSE),"")), "")</f>
        <v/>
      </c>
      <c r="R120" s="16" t="str">
        <f>IF($A120&lt;&gt;"",IF(IFERROR(VLOOKUP($A120,'5. Company (current_at exit)'!$1:$1048576,5,FALSE),"")="","",IFERROR(VLOOKUP($A120,'5. Company (current_at exit)'!$1:$1048576,5,FALSE),"")), "")</f>
        <v/>
      </c>
      <c r="S120" s="16" t="str">
        <f>IF($A120&lt;&gt;"",IF(IFERROR(VLOOKUP($A120,'5. Company (current_at exit)'!$1:$1048576,6,FALSE),"")="","",IFERROR(VLOOKUP($A120,'5. Company (current_at exit)'!$1:$1048576,6,FALSE),"")), "")</f>
        <v/>
      </c>
      <c r="T120" s="16" t="str">
        <f>IF($A120&lt;&gt;"",IF(IFERROR(VLOOKUP($A120,'5. Company (current_at exit)'!$1:$1048576,7,FALSE),"")="","Mandatory: Tab 5",IFERROR(VLOOKUP($A120,'5. Company (current_at exit)'!$1:$1048576,7,FALSE),"")), "")</f>
        <v/>
      </c>
      <c r="U120" s="72" t="str">
        <f>IF($A120&lt;&gt;"",IF(IFERROR(VLOOKUP($A120,'5. Company (current_at exit)'!$1:$1048576,8,FALSE),"")="","Mandatory: Tab 5",IFERROR(VLOOKUP($A120,'5. Company (current_at exit)'!$1:$1048576,8,FALSE),"")), "")</f>
        <v/>
      </c>
      <c r="V120" s="16" t="str">
        <f>IF($A120&lt;&gt;"",IF(IFERROR(VLOOKUP($A120,'5. Company (current_at exit)'!$1:$1048576,9,FALSE),"")="","",IFERROR(VLOOKUP($A120,'5. Company (current_at exit)'!$1:$1048576,9,FALSE),"")), "")</f>
        <v/>
      </c>
      <c r="W120" s="16" t="str">
        <f>IF($A120&lt;&gt;"",IF(IFERROR(VLOOKUP($A120,'5. Company (current_at exit)'!$1:$1048576,10,FALSE),"")="","Mandatory: Tab 5",IFERROR(VLOOKUP($A120,'5. Company (current_at exit)'!$1:$1048576,10,FALSE),"")), "")</f>
        <v/>
      </c>
      <c r="X120" s="73" t="str">
        <f>IF($A120&lt;&gt;"",IF(IFERROR(VLOOKUP($A120,'5. Company (current_at exit)'!$1:$1048576,11,FALSE),"")="","Mandatory: Tab 5",IFERROR(VLOOKUP($A120,'5. Company (current_at exit)'!$1:$1048576,11,FALSE),"")), "")</f>
        <v/>
      </c>
      <c r="Y120" s="73" t="str">
        <f>IF($A120&lt;&gt;"",IF(IFERROR(VLOOKUP($A120,'5. Company (current_at exit)'!$1:$1048576,12,FALSE),"")="","",IFERROR(VLOOKUP($A120,'5. Company (current_at exit)'!$1:$1048576,12,FALSE),"")), "")</f>
        <v/>
      </c>
      <c r="Z120" s="73" t="str">
        <f>IF($A120&lt;&gt;"",IF(IFERROR(VLOOKUP($A120,'5. Company (current_at exit)'!$1:$1048576,13,FALSE),"")="","",IFERROR(VLOOKUP($A120,'5. Company (current_at exit)'!$1:$1048576,13,FALSE),"")), "")</f>
        <v/>
      </c>
      <c r="AA120" s="16" t="str">
        <f>IF($A120&lt;&gt;"",IF(IFERROR(VLOOKUP($A120,'5. Company (current_at exit)'!$1:$1048576,14,FALSE),"")="","Mandatory: Tab 5",IFERROR(VLOOKUP($A120,'5. Company (current_at exit)'!$1:$1048576,14,FALSE),"")), "")</f>
        <v/>
      </c>
      <c r="AB120" s="16" t="str">
        <f>IF($A120&lt;&gt;"",IF(IFERROR(VLOOKUP($A120,'5. Company (current_at exit)'!$1:$1048576,15,FALSE),"")="","Mandatory: Tab 5",IFERROR(VLOOKUP($A120,'5. Company (current_at exit)'!$1:$1048576,15,FALSE),"")), "")</f>
        <v/>
      </c>
      <c r="AC120" s="76" t="str">
        <f>IF($A120&lt;&gt;"",IF(IFERROR(VLOOKUP($A120,'5. Company (current_at exit)'!$1:$1048576,16,FALSE),"")="","",IFERROR(VLOOKUP($A120,'5. Company (current_at exit)'!$1:$1048576,16,FALSE),"")), "")</f>
        <v/>
      </c>
      <c r="AD120" s="16" t="str">
        <f>IF($A120&lt;&gt;"",IF(IFERROR(VLOOKUP($A120,'5. Company (current_at exit)'!$1:$1048576,17,FALSE),"")="","",IFERROR(VLOOKUP($A120,'5. Company (current_at exit)'!$1:$1048576,17,FALSE),"")), "")</f>
        <v/>
      </c>
      <c r="AE120" s="401" t="str">
        <f>IF($A120&lt;&gt;"",IF(IFERROR(VLOOKUP($A120,'5. Company (current_at exit)'!$1:$1048576,18,FALSE),"")="","",IFERROR(VLOOKUP($A120,'5. Company (current_at exit)'!$1:$1048576,18,FALSE),"")), "")</f>
        <v/>
      </c>
      <c r="AF120" s="16" t="str">
        <f>IF($A120&lt;&gt;"",IF(IFERROR(VLOOKUP($A120,'5. Company (current_at exit)'!$1:$1048576,19,FALSE),"")="","Mandatory: Tab 5",IFERROR(VLOOKUP($A120,'5. Company (current_at exit)'!$1:$1048576,19,FALSE),"")), "")</f>
        <v/>
      </c>
      <c r="AG120" s="159" t="str">
        <f>IF($AF120="Yes",IF($A120&lt;&gt;"",IF(IFERROR(VLOOKUP($A120,'5. Company (current_at exit)'!$1:$1048576,20,FALSE),"")="","Mandatory: Tab 5",IFERROR(VLOOKUP($A120,'5. Company (current_at exit)'!$1:$1048576,20,FALSE),"")), ""),IF($A120&lt;&gt;"",IF(IFERROR(VLOOKUP($A120,'5. Company (current_at exit)'!$1:$1048576,20,FALSE),"")="","",IFERROR(VLOOKUP($A120,'5. Company (current_at exit)'!$1:$1048576,20,FALSE),"")), ""))</f>
        <v/>
      </c>
      <c r="AH120" s="159" t="str">
        <f>IF($AF120="Yes",IF($A120&lt;&gt;"",IF(IFERROR(VLOOKUP($A120,'5. Company (current_at exit)'!$1:$1048576,21,FALSE),"")="","Mandatory: Tab 5",IFERROR(VLOOKUP($A120,'5. Company (current_at exit)'!$1:$1048576,21,FALSE),"")), ""),IF($A120&lt;&gt;"",IF(IFERROR(VLOOKUP($A120,'5. Company (current_at exit)'!$1:$1048576,21,FALSE),"")="","",IFERROR(VLOOKUP($A120,'5. Company (current_at exit)'!$1:$1048576,21,FALSE),"")), ""))</f>
        <v/>
      </c>
      <c r="AI120" s="69" t="str">
        <f>IF($AF120="Yes",IF($A120&lt;&gt;"",IF(IFERROR(VLOOKUP($A120,'5. Company (current_at exit)'!$1:$1048576,22,FALSE),"")="","Mandatory: Tab 5",IFERROR(VLOOKUP($A120,'5. Company (current_at exit)'!$1:$1048576,22,FALSE),"")), ""),IF($A120&lt;&gt;"",IF(IFERROR(VLOOKUP($A120,'5. Company (current_at exit)'!$1:$1048576,22,FALSE),"")="","",IFERROR(VLOOKUP($A120,'5. Company (current_at exit)'!$1:$1048576,22,FALSE),"")), ""))</f>
        <v/>
      </c>
      <c r="AJ120" s="69" t="str">
        <f>IF($AF120="Yes",IF($A120&lt;&gt;"",IF(IFERROR(VLOOKUP($A120,'5. Company (current_at exit)'!$1:$1048576,23,FALSE),"")="","Mandatory: Tab 5",IFERROR(VLOOKUP($A120,'5. Company (current_at exit)'!$1:$1048576,23,FALSE),"")), ""),IF($A120&lt;&gt;"",IF(IFERROR(VLOOKUP($A120,'5. Company (current_at exit)'!$1:$1048576,23,FALSE),"")="","",IFERROR(VLOOKUP($A120,'5. Company (current_at exit)'!$1:$1048576,23,FALSE),"")), ""))</f>
        <v/>
      </c>
      <c r="AK120" s="159" t="str">
        <f>IF($AF120="Yes",IF($A120&lt;&gt;"",IF(IFERROR(VLOOKUP($A120,'5. Company (current_at exit)'!$1:$1048576,24,FALSE),"")="","",IFERROR(VLOOKUP($A120,'5. Company (current_at exit)'!$1:$1048576,24,FALSE),"")), ""),IF($A120&lt;&gt;"",IF(IFERROR(VLOOKUP($A120,'5. Company (current_at exit)'!$1:$1048576,24,FALSE),"")="","",IFERROR(VLOOKUP($A120,'5. Company (current_at exit)'!$1:$1048576,24,FALSE),"")), ""))</f>
        <v/>
      </c>
      <c r="AL120" s="403" t="str">
        <f>IF($A120&lt;&gt;"",IF(IFERROR(VLOOKUP($A120,'5. Company (current_at exit)'!$1:$1048576,25,FALSE),"")="","",IFERROR(VLOOKUP($A120,'5. Company (current_at exit)'!$1:$1048576,25,FALSE),"")), "")</f>
        <v/>
      </c>
      <c r="AM120" s="17" t="str">
        <f>IF($A120&lt;&gt;"",IF(IFERROR(VLOOKUP($A120,'5. Company (current_at exit)'!$1:$1048576,26,FALSE),"")="","Mandatory: Tab 5",IFERROR(VLOOKUP($A120,'5. Company (current_at exit)'!$1:$1048576,26,FALSE),"")), "")</f>
        <v/>
      </c>
      <c r="AN120" s="17" t="str">
        <f>IF($A120&lt;&gt;"",IF(IFERROR(VLOOKUP($A120,'5. Company (current_at exit)'!$1:$1048576,27,FALSE),"")="","Mandatory: Tab 5",IFERROR(VLOOKUP($A120,'5. Company (current_at exit)'!$1:$1048576,27,FALSE),"")), "")</f>
        <v/>
      </c>
      <c r="AO120" s="17" t="str">
        <f>IF($A120&lt;&gt;"",IF(IFERROR(VLOOKUP($A120,'5. Company (current_at exit)'!$1:$1048576,28,FALSE),"")="","Mandatory: Tab 5",IFERROR(VLOOKUP($A120,'5. Company (current_at exit)'!$1:$1048576,28,FALSE),"")), "")</f>
        <v/>
      </c>
      <c r="AP120" s="17" t="str">
        <f>IF($A120&lt;&gt;"",IF(IFERROR(VLOOKUP($A120,'5. Company (current_at exit)'!$1:$1048576,29,FALSE),"")="","Mandatory: Tab 5",IFERROR(VLOOKUP($A120,'5. Company (current_at exit)'!$1:$1048576,29,FALSE),"")), "")</f>
        <v/>
      </c>
      <c r="AQ120" s="17" t="str">
        <f>IF($A120&lt;&gt;"",IF(IFERROR(VLOOKUP($A120,'5. Company (current_at exit)'!$1:$1048576,30,FALSE),"")="","Mandatory: Tab 5",IFERROR(VLOOKUP($A120,'5. Company (current_at exit)'!$1:$1048576,30,FALSE),"")), "")</f>
        <v/>
      </c>
      <c r="AR120" s="17" t="str">
        <f>IF($A120&lt;&gt;"",IF(IFERROR(VLOOKUP($A120,'5. Company (current_at exit)'!$1:$1048576,31,FALSE),"")="","Mandatory: Tab 5",IFERROR(VLOOKUP($A120,'5. Company (current_at exit)'!$1:$1048576,31,FALSE),"")), "")</f>
        <v/>
      </c>
      <c r="AS120" s="17" t="str">
        <f>IF($A120&lt;&gt;"",IF(IFERROR(VLOOKUP($A120,'5. Company (current_at exit)'!$1:$1048576,32,FALSE),"")="","Mandatory: Tab 5",IFERROR(VLOOKUP($A120,'5. Company (current_at exit)'!$1:$1048576,32,FALSE),"")), "")</f>
        <v/>
      </c>
      <c r="AT120" s="17" t="str">
        <f>IF($A120&lt;&gt;"",IF(IFERROR(VLOOKUP($A120,'5. Company (current_at exit)'!$1:$1048576,33,FALSE),"")="","Mandatory: Tab 5",IFERROR(VLOOKUP($A120,'5. Company (current_at exit)'!$1:$1048576,33,FALSE),"")), "")</f>
        <v/>
      </c>
      <c r="AU120" s="17" t="str">
        <f>IF($A120&lt;&gt;"",IF(IFERROR(VLOOKUP($A120,'5. Company (current_at exit)'!$1:$1048576,34,FALSE),"")="","",IFERROR(VLOOKUP($A120,'5. Company (current_at exit)'!$1:$1048576,34,FALSE),"")), "")</f>
        <v/>
      </c>
      <c r="AV120" s="241" t="str">
        <f>IF($A120&lt;&gt;"",IF(IFERROR(VLOOKUP($A120,'5. Company (current_at exit)'!$1:$1048576,35,FALSE),"")="","",IFERROR(VLOOKUP($A120,'5. Company (current_at exit)'!$1:$1048576,35,FALSE),"")), "")</f>
        <v/>
      </c>
      <c r="AW120" s="17" t="str">
        <f>IF($D120="Fully Exited",IF($A120&lt;&gt;"",IF(IFERROR(VLOOKUP($A120,'5. Company (current_at exit)'!$1:$1048576,36,FALSE),"")="","",IFERROR(VLOOKUP($A120,'5. Company (current_at exit)'!$1:$1048576,36,FALSE),"")), ""),IF($A120&lt;&gt;"",IF(IFERROR(VLOOKUP($A120,'5. Company (current_at exit)'!$1:$1048576,36,FALSE),"")="","",IFERROR(VLOOKUP($A120,'5. Company (current_at exit)'!$1:$1048576,36,FALSE),"")), ""))</f>
        <v/>
      </c>
      <c r="AX120" s="239" t="str">
        <f>IF($A120&lt;&gt;"",IF(IFERROR(VLOOKUP($A120,'5. Company (current_at exit)'!$1:$1048576,37,FALSE),"")="","",IFERROR(VLOOKUP($A120,'5. Company (current_at exit)'!$1:$1048576,37,FALSE),"")), "")</f>
        <v/>
      </c>
      <c r="AY120" s="204" t="str">
        <f>IF($A120&lt;&gt;"",IF(IFERROR(VLOOKUP($A120,'5. Company (current_at exit)'!$1:$1048576,38,FALSE),"")="","",IFERROR(VLOOKUP($A120,'5. Company (current_at exit)'!$1:$1048576,38,FALSE),"")), "")</f>
        <v/>
      </c>
      <c r="AZ120" s="244" t="str">
        <f>IF($A120&lt;&gt;"",IF(IFERROR(VLOOKUP($A120,'5. Company (current_at exit)'!$1:$1048576,39,FALSE),"")="","",IFERROR(VLOOKUP($A120,'5. Company (current_at exit)'!$1:$1048576,39,FALSE),"")), "")</f>
        <v/>
      </c>
      <c r="BA120" s="244" t="str">
        <f>IF($A120&lt;&gt;"",IF(IFERROR(VLOOKUP($A120,'5. Company (current_at exit)'!$1:$1048576,40,FALSE),"")="","",IFERROR(VLOOKUP($A120,'5. Company (current_at exit)'!$1:$1048576,40,FALSE),"")), "")</f>
        <v/>
      </c>
      <c r="BB120" s="244" t="str">
        <f>IF($A120&lt;&gt;"",IF(IFERROR(VLOOKUP($A120,'5. Company (current_at exit)'!$1:$1048576,41,FALSE),"")="","",IFERROR(VLOOKUP($A120,'5. Company (current_at exit)'!$1:$1048576,41,FALSE),"")), "")</f>
        <v/>
      </c>
      <c r="BC120" s="76" t="str">
        <f>IF($A120&lt;&gt;"",IF(IFERROR(VLOOKUP($A120,'5. Company (current_at exit)'!$1:$1048576,42,FALSE),"")="","",IFERROR(VLOOKUP($A120,'5. Company (current_at exit)'!$1:$1048576,42,FALSE),"")), "")</f>
        <v/>
      </c>
      <c r="BD120" s="76" t="str">
        <f>IF($A120&lt;&gt;"",IF(IFERROR(VLOOKUP($A120,'5. Company (current_at exit)'!$1:$1048576,43,FALSE),"")="","",IFERROR(VLOOKUP($A120,'5. Company (current_at exit)'!$1:$1048576,43,FALSE),"")), "")</f>
        <v/>
      </c>
      <c r="BE120" s="239" t="str">
        <f>IF($A120&lt;&gt;"",IF(IFERROR(VLOOKUP($A120,'5. Company (current_at exit)'!$1:$1048576,44,FALSE),"")="","",IFERROR(VLOOKUP($A120,'5. Company (current_at exit)'!$1:$1048576,44,FALSE),"")), "")</f>
        <v/>
      </c>
      <c r="BF120" s="239" t="str">
        <f>IF($A120&lt;&gt;"",IF(IFERROR(VLOOKUP($A120,'5. Company (current_at exit)'!$1:$1048576,45,FALSE),"")="","",IFERROR(VLOOKUP($A120,'5. Company (current_at exit)'!$1:$1048576,45,FALSE),"")), "")</f>
        <v/>
      </c>
      <c r="BG120" s="239" t="str">
        <f>IF($A120&lt;&gt;"",IF(IFERROR(VLOOKUP($A120,'5. Company (current_at exit)'!$1:$1048576,46,FALSE),"")="","",IFERROR(VLOOKUP($A120,'5. Company (current_at exit)'!$1:$1048576,46,FALSE),"")), "")</f>
        <v/>
      </c>
      <c r="BH120" s="239" t="str">
        <f>IF($A120&lt;&gt;"",IF(IFERROR(VLOOKUP($A120,'5. Company (current_at exit)'!$1:$1048576,47,FALSE),"")="","",IFERROR(VLOOKUP($A120,'5. Company (current_at exit)'!$1:$1048576,47,FALSE),"")), "")</f>
        <v/>
      </c>
      <c r="BI120" s="239" t="str">
        <f>IF($A120&lt;&gt;"",IF(IFERROR(VLOOKUP($A120,'5. Company (current_at exit)'!$1:$1048576,48,FALSE),"")="","",IFERROR(VLOOKUP($A120,'5. Company (current_at exit)'!$1:$1048576,48,FALSE),"")), "")</f>
        <v/>
      </c>
      <c r="BJ120" s="360" t="str">
        <f>IF($A120&lt;&gt;"",IF(IFERROR(VLOOKUP($A120,'5. Company (current_at exit)'!$1:$1048576,49,FALSE),"")="","",IFERROR(VLOOKUP($A120,'5. Company (current_at exit)'!$1:$1048576,49,FALSE),"")), "")</f>
        <v/>
      </c>
      <c r="BK120" s="76" t="str">
        <f>IF($A120&lt;&gt;"",IF(IFERROR(VLOOKUP($A120,'5. Company (current_at exit)'!$1:$1048576,50,FALSE),"")="","Mandatory: Tab 5",IFERROR(VLOOKUP($A120,'5. Company (current_at exit)'!$1:$1048576,50,FALSE),"")), "")</f>
        <v/>
      </c>
      <c r="BL120" s="483" t="str">
        <f>IF($A120&lt;&gt;"",IF(IFERROR(VLOOKUP($A120,'5. Company (current_at exit)'!$1:$1048576,51,FALSE),"")="","Mandatory: Tab 5",IFERROR(VLOOKUP($A120,'5. Company (current_at exit)'!$1:$1048576,51,FALSE),"")), "")</f>
        <v/>
      </c>
      <c r="BM120" s="483" t="str">
        <f>IF($A120&lt;&gt;"",IF(IFERROR(VLOOKUP($A120,'5. Company (current_at exit)'!$1:$1048576,52,FALSE),"")="","Mandatory: Tab 5",IFERROR(VLOOKUP($A120,'5. Company (current_at exit)'!$1:$1048576,52,FALSE),"")), "")</f>
        <v/>
      </c>
      <c r="BN120" s="483" t="str">
        <f>IF($A120&lt;&gt;"",IF(IFERROR(VLOOKUP($A120,'5. Company (current_at exit)'!$1:$1048576,53,FALSE),"")="","Mandatory: Tab 5",IFERROR(VLOOKUP($A120,'5. Company (current_at exit)'!$1:$1048576,53,FALSE),"")), "")</f>
        <v/>
      </c>
      <c r="BO120" s="360" t="str">
        <f>IF($A120&lt;&gt;"",IF(IFERROR(VLOOKUP($A120,'5. Company (current_at exit)'!$1:$1048576,54,FALSE),"")="","",IFERROR(VLOOKUP($A120,'5. Company (current_at exit)'!$1:$1048576,54,FALSE),"")), "")</f>
        <v/>
      </c>
      <c r="BP120" s="17" t="str">
        <f>IF($A120&lt;&gt;"",IF(IFERROR(VLOOKUP($A120, '4. Company (at entry)'!$1:$1048576,3,FALSE),"")="","Mandatory: Tab 4",IFERROR(VLOOKUP($A120, '4. Company (at entry)'!$1:$1048576,3,FALSE),"")), "")</f>
        <v/>
      </c>
      <c r="BQ120" s="17" t="str">
        <f>IF($A120&lt;&gt;"",IF(IFERROR(VLOOKUP($A120, '4. Company (at entry)'!$1:$1048576,4,FALSE),"")="","Mandatory: Tab 4",IFERROR(VLOOKUP($A120, '4. Company (at entry)'!$1:$1048576,4,FALSE),"")), "")</f>
        <v/>
      </c>
      <c r="BR120" s="17" t="str">
        <f>IF($A120&lt;&gt;"",IF(IFERROR(VLOOKUP($A120, '4. Company (at entry)'!$1:$1048576,5,FALSE),"")="","Mandatory: Tab 4",IFERROR(VLOOKUP($A120, '4. Company (at entry)'!$1:$1048576,5,FALSE),"")), "")</f>
        <v/>
      </c>
      <c r="BS120" s="17" t="str">
        <f>IF($A120&lt;&gt;"",IF(IFERROR(VLOOKUP($A120, '4. Company (at entry)'!$1:$1048576,6,FALSE),"")="","Mandatory: Tab 4",IFERROR(VLOOKUP($A120, '4. Company (at entry)'!$1:$1048576,6,FALSE),"")), "")</f>
        <v/>
      </c>
      <c r="BT120" s="17" t="str">
        <f>IF($A120&lt;&gt;"",IF(IFERROR(VLOOKUP($A120, '4. Company (at entry)'!$1:$1048576,7,FALSE),"")="","Mandatory: Tab 4",IFERROR(VLOOKUP($A120, '4. Company (at entry)'!$1:$1048576,7,FALSE),"")), "")</f>
        <v/>
      </c>
      <c r="BU120" s="17" t="str">
        <f>IF($A120&lt;&gt;"",IF(IFERROR(VLOOKUP($A120, '4. Company (at entry)'!$1:$1048576,8,FALSE),"")="","Mandatory: Tab 4",IFERROR(VLOOKUP($A120, '4. Company (at entry)'!$1:$1048576,8,FALSE),"")), "")</f>
        <v/>
      </c>
      <c r="BV120" s="17" t="str">
        <f>IF($A120&lt;&gt;"",IF(IFERROR(VLOOKUP($A120, '4. Company (at entry)'!$1:$1048576,9,FALSE),"")="","Mandatory: Tab 4",IFERROR(VLOOKUP($A120, '4. Company (at entry)'!$1:$1048576,9,FALSE),"")), "")</f>
        <v/>
      </c>
      <c r="BW120" s="17" t="str">
        <f>IF($A120&lt;&gt;"",IF(IFERROR(VLOOKUP($A120, '4. Company (at entry)'!$1:$1048576,10,FALSE),"")="","",IFERROR(VLOOKUP($A120, '4. Company (at entry)'!$1:$1048576,10,FALSE),"")), "")</f>
        <v/>
      </c>
      <c r="BX120" s="208" t="str">
        <f>IF($A120&lt;&gt;"",IF(IFERROR(VLOOKUP($A120, '4. Company (at entry)'!$1:$1048576,11,FALSE),"")="","",IFERROR(VLOOKUP($A120, '4. Company (at entry)'!$1:$1048576,11,FALSE),"")), "")</f>
        <v/>
      </c>
      <c r="BY120" s="17" t="str">
        <f>IF($A120&lt;&gt;"",IF(IFERROR(VLOOKUP($A120, '4. Company (at entry)'!$1:$1048576,12,FALSE),"")="","",IFERROR(VLOOKUP($A120, '4. Company (at entry)'!$1:$1048576,12,FALSE),"")), "")</f>
        <v/>
      </c>
      <c r="BZ120" s="360" t="str">
        <f>IF($A120&lt;&gt;"",IF(IFERROR(VLOOKUP($A120, '4. Company (at entry)'!$1:$1048576,13,FALSE),"")="","",IFERROR(VLOOKUP($A120, '4. Company (at entry)'!$1:$1048576,13,FALSE),"")), "")</f>
        <v/>
      </c>
      <c r="CA120" s="17" t="str">
        <f>IF($A120&lt;&gt;"",IF(IFERROR('7. Position (current_at exit)'!F120,"")="", "Mandatory: Tab 7",IFERROR('7. Position (current_at exit)'!F120,"")),"")</f>
        <v/>
      </c>
      <c r="CB120" s="17" t="str">
        <f>IF($D120&lt;&gt;"Pending, Subsequently Closed",IF($A120&lt;&gt;"",IF(IFERROR('7. Position (current_at exit)'!G120,"")="", "Mandatory: Tab 7",IFERROR('7. Position (current_at exit)'!G120,"")),""), IF($A120&lt;&gt;"",IF(IFERROR('7. Position (current_at exit)'!G120,"")="", "",IFERROR('7. Position (current_at exit)'!G120,"")),""))</f>
        <v/>
      </c>
      <c r="CC120" s="17" t="str">
        <f>IF($D120&lt;&gt;"Pending, Subsequently Closed",IF($A120&lt;&gt;"",IF(IFERROR('7. Position (current_at exit)'!H120,"")="", "Mandatory: Tab 7",IFERROR('7. Position (current_at exit)'!H120,"")),""), IF($A120&lt;&gt;"",IF(IFERROR('7. Position (current_at exit)'!H120,"")="", "",IFERROR('7. Position (current_at exit)'!H120,"")),""))</f>
        <v/>
      </c>
      <c r="CD120" s="17" t="str">
        <f>IF($D120&lt;&gt;"Pending, Subsequently Closed",IF($A120&lt;&gt;"",IF(IFERROR('7. Position (current_at exit)'!I120,"")="", "Mandatory: Tab 7",IFERROR('7. Position (current_at exit)'!I120,"")),""), IF($A120&lt;&gt;"",IF(IFERROR('7. Position (current_at exit)'!I120,"")="", "",IFERROR('7. Position (current_at exit)'!I120,"")),""))</f>
        <v/>
      </c>
      <c r="CE120" s="17" t="str">
        <f>IF($D120&lt;&gt;"Pending, Subsequently Closed",IF($A120&lt;&gt;"",IF(IFERROR('7. Position (current_at exit)'!J120,"")="", "Mandatory: Tab 7",IFERROR('7. Position (current_at exit)'!J120,"")),""), IF($A120&lt;&gt;"",IF(IFERROR('7. Position (current_at exit)'!J120,"")="", "",IFERROR('7. Position (current_at exit)'!J120,"")),""))</f>
        <v/>
      </c>
      <c r="CF120" s="208" t="str">
        <f>IF($D120&lt;&gt;"Pending, Subsequently Closed",IF($A120&lt;&gt;"",IF(IFERROR('7. Position (current_at exit)'!K120,"")="", "Mandatory: Tab 7",IFERROR('7. Position (current_at exit)'!K120,"")),""), IF($A120&lt;&gt;"",IF(IFERROR('7. Position (current_at exit)'!K120,"")="", "",IFERROR('7. Position (current_at exit)'!K120,"")),""))</f>
        <v/>
      </c>
      <c r="CG120" s="186" t="str">
        <f>IF($D120&lt;&gt;"Pending, Subsequently Closed",IF($A120&lt;&gt;"",IF(IFERROR('7. Position (current_at exit)'!L120,"")="", "Mandatory: Tab 7",IFERROR('7. Position (current_at exit)'!L120,"")),""), IF($A120&lt;&gt;"",IF(IFERROR('7. Position (current_at exit)'!L120,"")="", "",IFERROR('7. Position (current_at exit)'!L120,"")),""))</f>
        <v/>
      </c>
      <c r="CH120" s="186" t="str">
        <f>IF($D120&lt;&gt;"Pending, Subsequently Closed",IF($A120&lt;&gt;"",IF(IFERROR('7. Position (current_at exit)'!M120,"")="", "Mandatory: Tab 7",IFERROR('7. Position (current_at exit)'!M120,"")),""), IF($A120&lt;&gt;"",IF(IFERROR('7. Position (current_at exit)'!M120,"")="", "",IFERROR('7. Position (current_at exit)'!M120,"")),""))</f>
        <v/>
      </c>
      <c r="CI120" s="186" t="str">
        <f>IF($D120&lt;&gt;"Pending, Subsequently Closed",IF($A120&lt;&gt;"",IF(IFERROR('7. Position (current_at exit)'!N120,"")="", "Mandatory: Tab 7",IFERROR('7. Position (current_at exit)'!N120,"")),""), IF($A120&lt;&gt;"",IF(IFERROR('7. Position (current_at exit)'!N120,"")="", "",IFERROR('7. Position (current_at exit)'!N120,"")),""))</f>
        <v/>
      </c>
      <c r="CJ120" s="408" t="str">
        <f>IF($D120&lt;&gt;"Pending, Subsequently Closed",IF($A120&lt;&gt;"",IF(IFERROR('7. Position (current_at exit)'!O120,"")="", "Mandatory: Tab 7",IFERROR('7. Position (current_at exit)'!O120,"")),""), IF($A120&lt;&gt;"",IF(IFERROR('7. Position (current_at exit)'!O120,"")="", "",IFERROR('7. Position (current_at exit)'!O120,"")),""))</f>
        <v/>
      </c>
      <c r="CK120" s="408" t="str">
        <f>IF($D120&lt;&gt;"Pending, Subsequently Closed",IF($A120&lt;&gt;"",IF(IFERROR('7. Position (current_at exit)'!P120,"")="", "Mandatory: Tab 7",IFERROR('7. Position (current_at exit)'!P120,"")),""), IF($A120&lt;&gt;"",IF(IFERROR('7. Position (current_at exit)'!P120,"")="", "",IFERROR('7. Position (current_at exit)'!P120,"")),""))</f>
        <v/>
      </c>
      <c r="CL120" s="360" t="str">
        <f>IF($A120&lt;&gt;"",IF(IFERROR('7. Position (current_at exit)'!Q120,"")="", "",IFERROR('7. Position (current_at exit)'!Q120,"")),"")</f>
        <v/>
      </c>
      <c r="CM120" s="18" t="str">
        <f>IF($F120&lt;&gt;"Debt",IF($A120&lt;&gt;"",IF(IFERROR('7. Position (current_at exit)'!R120,"")="", "Mandatory: Tab 7",IFERROR('7. Position (current_at exit)'!R120,"")),""), IF($A120&lt;&gt;"",IF(IFERROR('7. Position (current_at exit)'!R120,"")="", "",IFERROR('7. Position (current_at exit)'!R120,"")),""))</f>
        <v/>
      </c>
      <c r="CN120" s="18" t="str">
        <f>IF($F120&lt;&gt;"Debt",IF($A120&lt;&gt;"",IF(IFERROR('7. Position (current_at exit)'!S120,"")="", "Mandatory: Tab 7",IFERROR('7. Position (current_at exit)'!S120,"")),""), IF($A120&lt;&gt;"",IF(IFERROR('7. Position (current_at exit)'!S120,"")="", "",IFERROR('7. Position (current_at exit)'!S120,"")),""))</f>
        <v/>
      </c>
      <c r="CO120" s="17" t="str">
        <f>IF($F120&lt;&gt;"Debt",IF($A120&lt;&gt;"",IF(IFERROR('7. Position (current_at exit)'!T120,"")="", "Mandatory: Tab 7",IFERROR('7. Position (current_at exit)'!T120,"")),""), IF($A120&lt;&gt;"",IF(IFERROR('7. Position (current_at exit)'!T120,"")="", "",IFERROR('7. Position (current_at exit)'!T120,"")),""))</f>
        <v/>
      </c>
      <c r="CP120" s="17" t="str">
        <f>IF($A120&lt;&gt;"",IF(IFERROR('7. Position (current_at exit)'!U120,"")="", "Mandatory: Tab 7",IFERROR('7. Position (current_at exit)'!U120,"")),"")</f>
        <v/>
      </c>
      <c r="CQ120" s="17" t="str">
        <f>IF($F120&lt;&gt;"Debt",IF($A120&lt;&gt;"",IF(IFERROR('7. Position (current_at exit)'!V120,"")="", "Mandatory: Tab 7",IFERROR('7. Position (current_at exit)'!V120,"")),""), IF($A120&lt;&gt;"",IF(IFERROR('7. Position (current_at exit)'!V120,"")="", "",IFERROR('7. Position (current_at exit)'!V120,"")),""))</f>
        <v/>
      </c>
      <c r="CR120" s="16" t="str">
        <f>IF($F120&lt;&gt;"Debt",IF($A120&lt;&gt;"",IF(IFERROR('7. Position (current_at exit)'!W120,"")="", "",IFERROR('7. Position (current_at exit)'!W120,"")),""), IF($A120&lt;&gt;"",IF(IFERROR('7. Position (current_at exit)'!W120,"")="", "",IFERROR('7. Position (current_at exit)'!W120,"")),""))</f>
        <v/>
      </c>
      <c r="CS120" s="80" t="str">
        <f>IF($A120&lt;&gt;"",IF(IFERROR('7. Position (current_at exit)'!X120,"")="", "",IFERROR('7. Position (current_at exit)'!X120,"")),"")</f>
        <v/>
      </c>
      <c r="CT120" s="360" t="str">
        <f>IF($A120&lt;&gt;"",IF(IFERROR('7. Position (current_at exit)'!Y120,"")="", "",IFERROR('7. Position (current_at exit)'!Y120,"")),"")</f>
        <v/>
      </c>
      <c r="CU120" s="159" t="str">
        <f>IF(OR($D120="Fully Exited, No Escrow", $D120="Fully Exited, Escrow Pending", $D120="Fully Exited, Subsequently Closed"), IF($A120&lt;&gt;"",IF(IFERROR('7. Position (current_at exit)'!Z120,"")="", "Mandatory: Tab 7",IFERROR('7. Position (current_at exit)'!Z120,"")),""), IF($A120&lt;&gt;"",IF(IFERROR('7. Position (current_at exit)'!Z120,"")="", "",IFERROR('7. Position (current_at exit)'!Z120,"")),""))</f>
        <v/>
      </c>
      <c r="CV120" s="159" t="str">
        <f>IF(OR($D120="Fully Exited, No Escrow", $D120="Fully Exited, Escrow Pending", $D120="Fully Exited, Subsequently Closed"), IF($A120&lt;&gt;"",IF(IFERROR('7. Position (current_at exit)'!AA120,"")="", "Mandatory: Tab 7",IFERROR('7. Position (current_at exit)'!AA120,"")),""), IF($A120&lt;&gt;"",IF(IFERROR('7. Position (current_at exit)'!AA120,"")="", "",IFERROR('7. Position (current_at exit)'!AA120,"")),""))</f>
        <v/>
      </c>
      <c r="CW120" s="16" t="str">
        <f>IF($D120="Fully Exited",IF($A120&lt;&gt;"",IF(IFERROR('7. Position (current_at exit)'!AB120,"")="", "",IFERROR('7. Position (current_at exit)'!AB120,"")),""), IF($A120&lt;&gt;"",IF(IFERROR('7. Position (current_at exit)'!AB120,"")="", "",IFERROR('7. Position (current_at exit)'!AB120,"")),""))</f>
        <v/>
      </c>
      <c r="CX120" s="360" t="str">
        <f>IF($A120&lt;&gt;"",IF(IFERROR('7. Position (current_at exit)'!AC120,"")="", "",IFERROR('7. Position (current_at exit)'!AC120,"")),"")</f>
        <v/>
      </c>
      <c r="CY120" s="16" t="str">
        <f>IF($D120&lt;&gt;"Pending, Subsequently Closed",IF($A120&lt;&gt;"",IF(IFERROR('7. Position (current_at exit)'!AD120,"")="", "Mandatory: Tab 7",IFERROR('7. Position (current_at exit)'!AD120,"")),""), IF($A120&lt;&gt;"",IF(IFERROR('7. Position (current_at exit)'!AD120,"")="", "",IFERROR('7. Position (current_at exit)'!AD120,"")),""))</f>
        <v/>
      </c>
      <c r="CZ120" s="187" t="str">
        <f>IF($A120&lt;&gt;"",IF(IFERROR('7. Position (current_at exit)'!AE120,"")="", "",IFERROR('7. Position (current_at exit)'!AE120,"")),"")</f>
        <v/>
      </c>
      <c r="DA120" s="76" t="str">
        <f>IF($A120&lt;&gt;"",IF(IFERROR('7. Position (current_at exit)'!AF120,"")="", "",IFERROR('7. Position (current_at exit)'!AF120,"")),"")</f>
        <v/>
      </c>
      <c r="DB120" s="239" t="str">
        <f>IF($A120&lt;&gt;"",IF(IFERROR('7. Position (current_at exit)'!AG120,"")="", "",IFERROR('7. Position (current_at exit)'!AG120,"")),"")</f>
        <v/>
      </c>
      <c r="DC120" s="165" t="str">
        <f>IF($A120&lt;&gt;"",IF(IFERROR('7. Position (current_at exit)'!AH120,"")="", "",IFERROR('7. Position (current_at exit)'!AH120,"")),"")</f>
        <v/>
      </c>
      <c r="DD120" s="165" t="str">
        <f>IF($A120&lt;&gt;"",IF(IFERROR('7. Position (current_at exit)'!AI120,"")="", "",IFERROR('7. Position (current_at exit)'!AI120,"")),"")</f>
        <v/>
      </c>
      <c r="DE120" s="360" t="str">
        <f>IF($A120&lt;&gt;"",IF(IFERROR('7. Position (current_at exit)'!AJ120,"")="", "",IFERROR('7. Position (current_at exit)'!AJ120,"")),"")</f>
        <v/>
      </c>
      <c r="DF120" s="16" t="str">
        <f>IF($A120&lt;&gt;"",IF(IFERROR('7. Position (current_at exit)'!AK120,"")="", "",IFERROR('7. Position (current_at exit)'!AK120,"")),"")</f>
        <v/>
      </c>
      <c r="DG120" s="187" t="str">
        <f>IF($A120&lt;&gt;"",IF(IFERROR('7. Position (current_at exit)'!AL120,"")="", "",IFERROR('7. Position (current_at exit)'!AL120,"")),"")</f>
        <v/>
      </c>
      <c r="DH120" s="76" t="str">
        <f>IF($A120&lt;&gt;"",IF(IFERROR('7. Position (current_at exit)'!AM120,"")="", "",IFERROR('7. Position (current_at exit)'!AM120,"")),"")</f>
        <v/>
      </c>
      <c r="DI120" s="239" t="str">
        <f>IF($A120&lt;&gt;"",IF(IFERROR('7. Position (current_at exit)'!AN120,"")="", "",IFERROR('7. Position (current_at exit)'!AN120,"")),"")</f>
        <v/>
      </c>
      <c r="DJ120" s="165" t="str">
        <f>IF($A120&lt;&gt;"",IF(IFERROR('7. Position (current_at exit)'!AO120,"")="", "",IFERROR('7. Position (current_at exit)'!AO120,"")),"")</f>
        <v/>
      </c>
      <c r="DK120" s="165" t="str">
        <f>IF($A120&lt;&gt;"",IF(IFERROR('7. Position (current_at exit)'!AP120,"")="", "",IFERROR('7. Position (current_at exit)'!AP120,"")),"")</f>
        <v/>
      </c>
      <c r="DL120" s="360" t="str">
        <f>IF($A120&lt;&gt;"",IF(IFERROR('7. Position (current_at exit)'!AQ120,"")="", "",IFERROR('7. Position (current_at exit)'!AQ120,"")),"")</f>
        <v/>
      </c>
      <c r="DM120" s="17" t="str">
        <f>IF(OR($F120="Equity - Publicly Traded", $F120="Equity - Private"), IF($A120&lt;&gt;"",IF(IFERROR('6. Position (at entry)'!N120,"")="", "Mandatory: Tab 6",IFERROR('6. Position (at entry)'!N120,"")),""), IF($A120&lt;&gt;"",IF(IFERROR('6. Position (at entry)'!N120,"")="", "",IFERROR('6. Position (at entry)'!N120,"")),""))</f>
        <v/>
      </c>
      <c r="DN120" s="17" t="str">
        <f>IF(OR($F120="Equity - Publicly Traded", $F120="Equity - Private"), IF($A120&lt;&gt;"",IF(IFERROR('6. Position (at entry)'!O120,"")="", "Mandatory: Tab 6",IFERROR('6. Position (at entry)'!O120,"")),""), IF($A120&lt;&gt;"",IF(IFERROR('6. Position (at entry)'!O120,"")="", "",IFERROR('6. Position (at entry)'!O120,"")),""))</f>
        <v/>
      </c>
      <c r="DO120" s="17" t="str">
        <f>IF(OR($F120="Equity - Publicly Traded", $F120="Equity - Private"), IF($A120&lt;&gt;"",IF(IFERROR('6. Position (at entry)'!P120,"")="", "Mandatory: Tab 6",IFERROR('6. Position (at entry)'!P120,"")),""), IF($A120&lt;&gt;"",IF(IFERROR('6. Position (at entry)'!P120,"")="", "",IFERROR('6. Position (at entry)'!P120,"")),""))</f>
        <v/>
      </c>
      <c r="DP120" s="17" t="str">
        <f>IF(OR($F120="Equity - Publicly Traded", $F120="Equity - Private"), IF($A120&lt;&gt;"",IF(IFERROR('6. Position (at entry)'!Q120,"")="", "Mandatory: Tab 6",IFERROR('6. Position (at entry)'!Q120,"")),""), IF($A120&lt;&gt;"",IF(IFERROR('6. Position (at entry)'!Q120,"")="", "",IFERROR('6. Position (at entry)'!Q120,"")),""))</f>
        <v/>
      </c>
      <c r="DQ120" s="18" t="str">
        <f>IF(OR($F120="Equity - Publicly Traded", $F120="Equity - Private"), IF($A120&lt;&gt;"",IF(IFERROR('6. Position (at entry)'!R120,"")="", "Mandatory: Tab 6",IFERROR('6. Position (at entry)'!R120,"")),""), IF($A120&lt;&gt;"",IF(IFERROR('6. Position (at entry)'!R120,"")="", "",IFERROR('6. Position (at entry)'!R120,"")),""))</f>
        <v/>
      </c>
      <c r="DR120" s="18" t="str">
        <f>IF(OR($F120="Equity - Publicly Traded", $F120="Equity - Private"), IF($A120&lt;&gt;"",IF(IFERROR('6. Position (at entry)'!S120,"")="", "Mandatory: Tab 6",IFERROR('6. Position (at entry)'!S120,"")),""), IF($A120&lt;&gt;"",IF(IFERROR('6. Position (at entry)'!S120,"")="", "",IFERROR('6. Position (at entry)'!S120,"")),""))</f>
        <v/>
      </c>
      <c r="DS120" s="17" t="str">
        <f>IF(OR($F120="Equity - Publicly Traded", $F120="Equity - Private"), IF($A120&lt;&gt;"",IF(IFERROR('6. Position (at entry)'!T120,"")="", "Mandatory: Tab 6",IFERROR('6. Position (at entry)'!T120,"")),""), IF($A120&lt;&gt;"",IF(IFERROR('6. Position (at entry)'!T120,"")="", "",IFERROR('6. Position (at entry)'!T120,"")),""))</f>
        <v/>
      </c>
      <c r="DT120" s="16" t="str">
        <f>IF(OR($F120="Equity - Publicly Traded", $F120="Equity - Private"), IF($A120&lt;&gt;"",IF(IFERROR('6. Position (at entry)'!U120,"")="", "Mandatory: Tab 6",IFERROR('6. Position (at entry)'!U120,"")),""), IF($A120&lt;&gt;"",IF(IFERROR('6. Position (at entry)'!U120,"")="", "",IFERROR('6. Position (at entry)'!U120,"")),""))</f>
        <v/>
      </c>
      <c r="DU120" s="16" t="str">
        <f>IF(OR($F120="Equity - Publicly Traded", $F120="Equity - Private"), IF($A120&lt;&gt;"",IF(IFERROR('6. Position (at entry)'!V120,"")="", "",IFERROR('6. Position (at entry)'!V120,"")),""), IF($A120&lt;&gt;"",IF(IFERROR('6. Position (at entry)'!V120,"")="", "",IFERROR('6. Position (at entry)'!V120,"")),""))</f>
        <v/>
      </c>
      <c r="DV120" s="239" t="str">
        <f>IF(OR($F120="Equity - Publicly Traded", $F120="Equity - Private"), IF($A120&lt;&gt;"",IF(IFERROR('6. Position (at entry)'!W120,"")="", "",IFERROR('6. Position (at entry)'!W120,"")),""), IF($A120&lt;&gt;"",IF(IFERROR('6. Position (at entry)'!W120,"")="", "",IFERROR('6. Position (at entry)'!W120,"")),""))</f>
        <v/>
      </c>
      <c r="DW120" s="239" t="str">
        <f>IF(OR($F120="Equity - Publicly Traded", $F120="Equity - Private"), IF($A120&lt;&gt;"",IF(IFERROR('6. Position (at entry)'!X120,"")="", "",IFERROR('6. Position (at entry)'!X120,"")),""), IF($A120&lt;&gt;"",IF(IFERROR('6. Position (at entry)'!X120,"")="", "",IFERROR('6. Position (at entry)'!X120,"")),""))</f>
        <v/>
      </c>
      <c r="DX120" s="239" t="str">
        <f>IF(OR($F120="Equity - Publicly Traded", $F120="Equity - Private"), IF($A120&lt;&gt;"",IF(IFERROR('6. Position (at entry)'!Y120,"")="", "",IFERROR('6. Position (at entry)'!Y120,"")),""), IF($A120&lt;&gt;"",IF(IFERROR('6. Position (at entry)'!Y120,"")="", "",IFERROR('6. Position (at entry)'!Y120,"")),""))</f>
        <v/>
      </c>
      <c r="DY120" s="360" t="str">
        <f>IF($A120&lt;&gt;"",IF(IFERROR('6. Position (at entry)'!Z120,"")="", "",IFERROR('6. Position (at entry)'!Z120,"")),"")</f>
        <v/>
      </c>
      <c r="DZ120" s="76" t="str">
        <f>IF($A120&lt;&gt;"",IF(IFERROR('6. Position (at entry)'!AA120,"")="", "",IFERROR('6. Position (at entry)'!AA120,"")),"")</f>
        <v/>
      </c>
      <c r="EA120" s="76" t="str">
        <f>IF($A120&lt;&gt;"",IF(IFERROR('6. Position (at entry)'!AB120,"")="", "",IFERROR('6. Position (at entry)'!AB120,"")),"")</f>
        <v/>
      </c>
      <c r="EB120" s="78" t="str">
        <f>IF($A120&lt;&gt;"",IF(IFERROR('6. Position (at entry)'!AC120,"")="", "",IFERROR('6. Position (at entry)'!AC120,"")),"")</f>
        <v/>
      </c>
      <c r="EC120" s="78" t="str">
        <f>IF($A120&lt;&gt;"",IF(IFERROR('6. Position (at entry)'!AD120,"")="", "",IFERROR('6. Position (at entry)'!AD120,"")),"")</f>
        <v/>
      </c>
      <c r="ED120" s="226" t="str">
        <f>IF($A120&lt;&gt;"",IF(IFERROR('6. Position (at entry)'!AE120,"")="", "",IFERROR('6. Position (at entry)'!AE120,"")),"")</f>
        <v/>
      </c>
      <c r="EE120" s="80" t="str">
        <f>IF($A120&lt;&gt;"",IF(IFERROR('6. Position (at entry)'!AF120,"")="", "",IFERROR('6. Position (at entry)'!AF120,"")),"")</f>
        <v/>
      </c>
      <c r="EF120" s="80" t="str">
        <f>IF($A120&lt;&gt;"",IF(IFERROR('6. Position (at entry)'!AG120,"")="", "",IFERROR('6. Position (at entry)'!AG120,"")),"")</f>
        <v/>
      </c>
      <c r="EG120" s="80" t="str">
        <f>IF($A120&lt;&gt;"",IF(IFERROR('6. Position (at entry)'!AH120,"")="", "",IFERROR('6. Position (at entry)'!AH120,"")),"")</f>
        <v/>
      </c>
      <c r="EH120" s="360" t="str">
        <f>IF($A120&lt;&gt;"",IF(IFERROR('6. Position (at entry)'!AI120,"")="", "",IFERROR('6. Position (at entry)'!AI120,"")),"")</f>
        <v/>
      </c>
    </row>
    <row r="121" spans="1:138" ht="15" customHeight="1" x14ac:dyDescent="0.2">
      <c r="A121" s="16" t="str">
        <f>IF(ISBLANK('6. Position (at entry)'!A121), "", '6. Position (at entry)'!A121)</f>
        <v/>
      </c>
      <c r="B121" s="347" t="str">
        <f>IF($A121&lt;&gt;"",IF(IFERROR('6. Position (at entry)'!B121,"")="", "Mandatory: Tab 6",IFERROR('6. Position (at entry)'!B121,"")),"")</f>
        <v/>
      </c>
      <c r="C121" s="16" t="str">
        <f>IF($A121&lt;&gt;"",IF(IFERROR(VLOOKUP($A121, '4. Company (at entry)'!$1:$1048576,2,FALSE),"")="","Mandatory: Tab 4",IFERROR(VLOOKUP($A121, '4. Company (at entry)'!$1:$1048576,2,FALSE),"")), "")</f>
        <v/>
      </c>
      <c r="D121" s="16" t="str">
        <f>IF($A121&lt;&gt;"",IF(IFERROR('7. Position (current_at exit)'!D121,"")="", "Mandatory: Tab 7",IFERROR('7. Position (current_at exit)'!D121,"")),"")</f>
        <v/>
      </c>
      <c r="E121" s="16" t="str">
        <f>IF($A121&lt;&gt;"",IF(IFERROR('7. Position (current_at exit)'!E121,"")="", "Mandatory: Tab 7",IFERROR('7. Position (current_at exit)'!E121,"")),"")</f>
        <v/>
      </c>
      <c r="F121" s="16" t="str">
        <f>IF($A121&lt;&gt;"",IF(IFERROR('6. Position (at entry)'!D121,"")="", "Mandatory: Tab 6",IFERROR('6. Position (at entry)'!D121,"")),"")</f>
        <v/>
      </c>
      <c r="G121" s="16" t="str">
        <f>IF($A121&lt;&gt;"",IF(IFERROR('6. Position (at entry)'!E121,"")="", "Mandatory: Tab 6",IFERROR('6. Position (at entry)'!E121,"")),"")</f>
        <v/>
      </c>
      <c r="H121" s="16" t="str">
        <f>IF($A121&lt;&gt;"",IF(IFERROR('6. Position (at entry)'!F121,"")="", "Mandatory: Tab 6",IFERROR('6. Position (at entry)'!F121,"")),"")</f>
        <v/>
      </c>
      <c r="I121" s="16" t="str">
        <f>IF($A121&lt;&gt;"",IF(IFERROR('6. Position (at entry)'!G121,"")="", "Mandatory: Tab 6",IFERROR('6. Position (at entry)'!G121,"")),"")</f>
        <v/>
      </c>
      <c r="J121" s="16" t="str">
        <f>IF($A121&lt;&gt;"",IF(IFERROR('6. Position (at entry)'!H121,"")="", "Mandatory: Tab 6",IFERROR('6. Position (at entry)'!H121,"")),"")</f>
        <v/>
      </c>
      <c r="K121" s="159" t="str">
        <f>IF($A121&lt;&gt;"",IF(IFERROR('6. Position (at entry)'!I121,"")="", "Mandatory: Tab 6",IFERROR('6. Position (at entry)'!I121,"")),"")</f>
        <v/>
      </c>
      <c r="L121" s="16" t="str">
        <f>IF($A121&lt;&gt;"",IF(IFERROR('6. Position (at entry)'!J121,"")="", "Mandatory: Tab 6",IFERROR('6. Position (at entry)'!J121,"")),"")</f>
        <v/>
      </c>
      <c r="M121" s="16" t="str">
        <f>IF($A121&lt;&gt;"",IF(IFERROR('6. Position (at entry)'!K121,"")="", "Mandatory: Tab 6",IFERROR('6. Position (at entry)'!K121,"")),"")</f>
        <v/>
      </c>
      <c r="N121" s="16" t="str">
        <f>IF($A121&lt;&gt;"",IF(IFERROR('6. Position (at entry)'!L121,"")="", "",IFERROR('6. Position (at entry)'!L121,"")),"")</f>
        <v/>
      </c>
      <c r="O121" s="360" t="str">
        <f>IF($A121&lt;&gt;"",IF(IFERROR('6. Position (at entry)'!M121,"")="", "",IFERROR('6. Position (at entry)'!M121,"")),"")</f>
        <v/>
      </c>
      <c r="P121" s="16" t="str">
        <f>IF($A121&lt;&gt;"",IF(IFERROR(VLOOKUP($A121,'5. Company (current_at exit)'!$1:$1048576,3,FALSE),"")="","",IFERROR(VLOOKUP($A121,'5. Company (current_at exit)'!$1:$1048576,3,FALSE),"")), "")</f>
        <v/>
      </c>
      <c r="Q121" s="16" t="str">
        <f>IF($A121&lt;&gt;"",IF(IFERROR(VLOOKUP($A121,'5. Company (current_at exit)'!$1:$1048576,4,FALSE),"")="","",IFERROR(VLOOKUP($A121,'5. Company (current_at exit)'!$1:$1048576,4,FALSE),"")), "")</f>
        <v/>
      </c>
      <c r="R121" s="16" t="str">
        <f>IF($A121&lt;&gt;"",IF(IFERROR(VLOOKUP($A121,'5. Company (current_at exit)'!$1:$1048576,5,FALSE),"")="","",IFERROR(VLOOKUP($A121,'5. Company (current_at exit)'!$1:$1048576,5,FALSE),"")), "")</f>
        <v/>
      </c>
      <c r="S121" s="16" t="str">
        <f>IF($A121&lt;&gt;"",IF(IFERROR(VLOOKUP($A121,'5. Company (current_at exit)'!$1:$1048576,6,FALSE),"")="","",IFERROR(VLOOKUP($A121,'5. Company (current_at exit)'!$1:$1048576,6,FALSE),"")), "")</f>
        <v/>
      </c>
      <c r="T121" s="16" t="str">
        <f>IF($A121&lt;&gt;"",IF(IFERROR(VLOOKUP($A121,'5. Company (current_at exit)'!$1:$1048576,7,FALSE),"")="","Mandatory: Tab 5",IFERROR(VLOOKUP($A121,'5. Company (current_at exit)'!$1:$1048576,7,FALSE),"")), "")</f>
        <v/>
      </c>
      <c r="U121" s="72" t="str">
        <f>IF($A121&lt;&gt;"",IF(IFERROR(VLOOKUP($A121,'5. Company (current_at exit)'!$1:$1048576,8,FALSE),"")="","Mandatory: Tab 5",IFERROR(VLOOKUP($A121,'5. Company (current_at exit)'!$1:$1048576,8,FALSE),"")), "")</f>
        <v/>
      </c>
      <c r="V121" s="16" t="str">
        <f>IF($A121&lt;&gt;"",IF(IFERROR(VLOOKUP($A121,'5. Company (current_at exit)'!$1:$1048576,9,FALSE),"")="","",IFERROR(VLOOKUP($A121,'5. Company (current_at exit)'!$1:$1048576,9,FALSE),"")), "")</f>
        <v/>
      </c>
      <c r="W121" s="16" t="str">
        <f>IF($A121&lt;&gt;"",IF(IFERROR(VLOOKUP($A121,'5. Company (current_at exit)'!$1:$1048576,10,FALSE),"")="","Mandatory: Tab 5",IFERROR(VLOOKUP($A121,'5. Company (current_at exit)'!$1:$1048576,10,FALSE),"")), "")</f>
        <v/>
      </c>
      <c r="X121" s="73" t="str">
        <f>IF($A121&lt;&gt;"",IF(IFERROR(VLOOKUP($A121,'5. Company (current_at exit)'!$1:$1048576,11,FALSE),"")="","Mandatory: Tab 5",IFERROR(VLOOKUP($A121,'5. Company (current_at exit)'!$1:$1048576,11,FALSE),"")), "")</f>
        <v/>
      </c>
      <c r="Y121" s="73" t="str">
        <f>IF($A121&lt;&gt;"",IF(IFERROR(VLOOKUP($A121,'5. Company (current_at exit)'!$1:$1048576,12,FALSE),"")="","",IFERROR(VLOOKUP($A121,'5. Company (current_at exit)'!$1:$1048576,12,FALSE),"")), "")</f>
        <v/>
      </c>
      <c r="Z121" s="73" t="str">
        <f>IF($A121&lt;&gt;"",IF(IFERROR(VLOOKUP($A121,'5. Company (current_at exit)'!$1:$1048576,13,FALSE),"")="","",IFERROR(VLOOKUP($A121,'5. Company (current_at exit)'!$1:$1048576,13,FALSE),"")), "")</f>
        <v/>
      </c>
      <c r="AA121" s="16" t="str">
        <f>IF($A121&lt;&gt;"",IF(IFERROR(VLOOKUP($A121,'5. Company (current_at exit)'!$1:$1048576,14,FALSE),"")="","Mandatory: Tab 5",IFERROR(VLOOKUP($A121,'5. Company (current_at exit)'!$1:$1048576,14,FALSE),"")), "")</f>
        <v/>
      </c>
      <c r="AB121" s="16" t="str">
        <f>IF($A121&lt;&gt;"",IF(IFERROR(VLOOKUP($A121,'5. Company (current_at exit)'!$1:$1048576,15,FALSE),"")="","Mandatory: Tab 5",IFERROR(VLOOKUP($A121,'5. Company (current_at exit)'!$1:$1048576,15,FALSE),"")), "")</f>
        <v/>
      </c>
      <c r="AC121" s="76" t="str">
        <f>IF($A121&lt;&gt;"",IF(IFERROR(VLOOKUP($A121,'5. Company (current_at exit)'!$1:$1048576,16,FALSE),"")="","",IFERROR(VLOOKUP($A121,'5. Company (current_at exit)'!$1:$1048576,16,FALSE),"")), "")</f>
        <v/>
      </c>
      <c r="AD121" s="16" t="str">
        <f>IF($A121&lt;&gt;"",IF(IFERROR(VLOOKUP($A121,'5. Company (current_at exit)'!$1:$1048576,17,FALSE),"")="","",IFERROR(VLOOKUP($A121,'5. Company (current_at exit)'!$1:$1048576,17,FALSE),"")), "")</f>
        <v/>
      </c>
      <c r="AE121" s="401" t="str">
        <f>IF($A121&lt;&gt;"",IF(IFERROR(VLOOKUP($A121,'5. Company (current_at exit)'!$1:$1048576,18,FALSE),"")="","",IFERROR(VLOOKUP($A121,'5. Company (current_at exit)'!$1:$1048576,18,FALSE),"")), "")</f>
        <v/>
      </c>
      <c r="AF121" s="16" t="str">
        <f>IF($A121&lt;&gt;"",IF(IFERROR(VLOOKUP($A121,'5. Company (current_at exit)'!$1:$1048576,19,FALSE),"")="","Mandatory: Tab 5",IFERROR(VLOOKUP($A121,'5. Company (current_at exit)'!$1:$1048576,19,FALSE),"")), "")</f>
        <v/>
      </c>
      <c r="AG121" s="159" t="str">
        <f>IF($AF121="Yes",IF($A121&lt;&gt;"",IF(IFERROR(VLOOKUP($A121,'5. Company (current_at exit)'!$1:$1048576,20,FALSE),"")="","Mandatory: Tab 5",IFERROR(VLOOKUP($A121,'5. Company (current_at exit)'!$1:$1048576,20,FALSE),"")), ""),IF($A121&lt;&gt;"",IF(IFERROR(VLOOKUP($A121,'5. Company (current_at exit)'!$1:$1048576,20,FALSE),"")="","",IFERROR(VLOOKUP($A121,'5. Company (current_at exit)'!$1:$1048576,20,FALSE),"")), ""))</f>
        <v/>
      </c>
      <c r="AH121" s="159" t="str">
        <f>IF($AF121="Yes",IF($A121&lt;&gt;"",IF(IFERROR(VLOOKUP($A121,'5. Company (current_at exit)'!$1:$1048576,21,FALSE),"")="","Mandatory: Tab 5",IFERROR(VLOOKUP($A121,'5. Company (current_at exit)'!$1:$1048576,21,FALSE),"")), ""),IF($A121&lt;&gt;"",IF(IFERROR(VLOOKUP($A121,'5. Company (current_at exit)'!$1:$1048576,21,FALSE),"")="","",IFERROR(VLOOKUP($A121,'5. Company (current_at exit)'!$1:$1048576,21,FALSE),"")), ""))</f>
        <v/>
      </c>
      <c r="AI121" s="69" t="str">
        <f>IF($AF121="Yes",IF($A121&lt;&gt;"",IF(IFERROR(VLOOKUP($A121,'5. Company (current_at exit)'!$1:$1048576,22,FALSE),"")="","Mandatory: Tab 5",IFERROR(VLOOKUP($A121,'5. Company (current_at exit)'!$1:$1048576,22,FALSE),"")), ""),IF($A121&lt;&gt;"",IF(IFERROR(VLOOKUP($A121,'5. Company (current_at exit)'!$1:$1048576,22,FALSE),"")="","",IFERROR(VLOOKUP($A121,'5. Company (current_at exit)'!$1:$1048576,22,FALSE),"")), ""))</f>
        <v/>
      </c>
      <c r="AJ121" s="69" t="str">
        <f>IF($AF121="Yes",IF($A121&lt;&gt;"",IF(IFERROR(VLOOKUP($A121,'5. Company (current_at exit)'!$1:$1048576,23,FALSE),"")="","Mandatory: Tab 5",IFERROR(VLOOKUP($A121,'5. Company (current_at exit)'!$1:$1048576,23,FALSE),"")), ""),IF($A121&lt;&gt;"",IF(IFERROR(VLOOKUP($A121,'5. Company (current_at exit)'!$1:$1048576,23,FALSE),"")="","",IFERROR(VLOOKUP($A121,'5. Company (current_at exit)'!$1:$1048576,23,FALSE),"")), ""))</f>
        <v/>
      </c>
      <c r="AK121" s="159" t="str">
        <f>IF($AF121="Yes",IF($A121&lt;&gt;"",IF(IFERROR(VLOOKUP($A121,'5. Company (current_at exit)'!$1:$1048576,24,FALSE),"")="","",IFERROR(VLOOKUP($A121,'5. Company (current_at exit)'!$1:$1048576,24,FALSE),"")), ""),IF($A121&lt;&gt;"",IF(IFERROR(VLOOKUP($A121,'5. Company (current_at exit)'!$1:$1048576,24,FALSE),"")="","",IFERROR(VLOOKUP($A121,'5. Company (current_at exit)'!$1:$1048576,24,FALSE),"")), ""))</f>
        <v/>
      </c>
      <c r="AL121" s="403" t="str">
        <f>IF($A121&lt;&gt;"",IF(IFERROR(VLOOKUP($A121,'5. Company (current_at exit)'!$1:$1048576,25,FALSE),"")="","",IFERROR(VLOOKUP($A121,'5. Company (current_at exit)'!$1:$1048576,25,FALSE),"")), "")</f>
        <v/>
      </c>
      <c r="AM121" s="17" t="str">
        <f>IF($A121&lt;&gt;"",IF(IFERROR(VLOOKUP($A121,'5. Company (current_at exit)'!$1:$1048576,26,FALSE),"")="","Mandatory: Tab 5",IFERROR(VLOOKUP($A121,'5. Company (current_at exit)'!$1:$1048576,26,FALSE),"")), "")</f>
        <v/>
      </c>
      <c r="AN121" s="17" t="str">
        <f>IF($A121&lt;&gt;"",IF(IFERROR(VLOOKUP($A121,'5. Company (current_at exit)'!$1:$1048576,27,FALSE),"")="","Mandatory: Tab 5",IFERROR(VLOOKUP($A121,'5. Company (current_at exit)'!$1:$1048576,27,FALSE),"")), "")</f>
        <v/>
      </c>
      <c r="AO121" s="17" t="str">
        <f>IF($A121&lt;&gt;"",IF(IFERROR(VLOOKUP($A121,'5. Company (current_at exit)'!$1:$1048576,28,FALSE),"")="","Mandatory: Tab 5",IFERROR(VLOOKUP($A121,'5. Company (current_at exit)'!$1:$1048576,28,FALSE),"")), "")</f>
        <v/>
      </c>
      <c r="AP121" s="17" t="str">
        <f>IF($A121&lt;&gt;"",IF(IFERROR(VLOOKUP($A121,'5. Company (current_at exit)'!$1:$1048576,29,FALSE),"")="","Mandatory: Tab 5",IFERROR(VLOOKUP($A121,'5. Company (current_at exit)'!$1:$1048576,29,FALSE),"")), "")</f>
        <v/>
      </c>
      <c r="AQ121" s="17" t="str">
        <f>IF($A121&lt;&gt;"",IF(IFERROR(VLOOKUP($A121,'5. Company (current_at exit)'!$1:$1048576,30,FALSE),"")="","Mandatory: Tab 5",IFERROR(VLOOKUP($A121,'5. Company (current_at exit)'!$1:$1048576,30,FALSE),"")), "")</f>
        <v/>
      </c>
      <c r="AR121" s="17" t="str">
        <f>IF($A121&lt;&gt;"",IF(IFERROR(VLOOKUP($A121,'5. Company (current_at exit)'!$1:$1048576,31,FALSE),"")="","Mandatory: Tab 5",IFERROR(VLOOKUP($A121,'5. Company (current_at exit)'!$1:$1048576,31,FALSE),"")), "")</f>
        <v/>
      </c>
      <c r="AS121" s="17" t="str">
        <f>IF($A121&lt;&gt;"",IF(IFERROR(VLOOKUP($A121,'5. Company (current_at exit)'!$1:$1048576,32,FALSE),"")="","Mandatory: Tab 5",IFERROR(VLOOKUP($A121,'5. Company (current_at exit)'!$1:$1048576,32,FALSE),"")), "")</f>
        <v/>
      </c>
      <c r="AT121" s="17" t="str">
        <f>IF($A121&lt;&gt;"",IF(IFERROR(VLOOKUP($A121,'5. Company (current_at exit)'!$1:$1048576,33,FALSE),"")="","Mandatory: Tab 5",IFERROR(VLOOKUP($A121,'5. Company (current_at exit)'!$1:$1048576,33,FALSE),"")), "")</f>
        <v/>
      </c>
      <c r="AU121" s="17" t="str">
        <f>IF($A121&lt;&gt;"",IF(IFERROR(VLOOKUP($A121,'5. Company (current_at exit)'!$1:$1048576,34,FALSE),"")="","",IFERROR(VLOOKUP($A121,'5. Company (current_at exit)'!$1:$1048576,34,FALSE),"")), "")</f>
        <v/>
      </c>
      <c r="AV121" s="241" t="str">
        <f>IF($A121&lt;&gt;"",IF(IFERROR(VLOOKUP($A121,'5. Company (current_at exit)'!$1:$1048576,35,FALSE),"")="","",IFERROR(VLOOKUP($A121,'5. Company (current_at exit)'!$1:$1048576,35,FALSE),"")), "")</f>
        <v/>
      </c>
      <c r="AW121" s="17" t="str">
        <f>IF($D121="Fully Exited",IF($A121&lt;&gt;"",IF(IFERROR(VLOOKUP($A121,'5. Company (current_at exit)'!$1:$1048576,36,FALSE),"")="","",IFERROR(VLOOKUP($A121,'5. Company (current_at exit)'!$1:$1048576,36,FALSE),"")), ""),IF($A121&lt;&gt;"",IF(IFERROR(VLOOKUP($A121,'5. Company (current_at exit)'!$1:$1048576,36,FALSE),"")="","",IFERROR(VLOOKUP($A121,'5. Company (current_at exit)'!$1:$1048576,36,FALSE),"")), ""))</f>
        <v/>
      </c>
      <c r="AX121" s="239" t="str">
        <f>IF($A121&lt;&gt;"",IF(IFERROR(VLOOKUP($A121,'5. Company (current_at exit)'!$1:$1048576,37,FALSE),"")="","",IFERROR(VLOOKUP($A121,'5. Company (current_at exit)'!$1:$1048576,37,FALSE),"")), "")</f>
        <v/>
      </c>
      <c r="AY121" s="204" t="str">
        <f>IF($A121&lt;&gt;"",IF(IFERROR(VLOOKUP($A121,'5. Company (current_at exit)'!$1:$1048576,38,FALSE),"")="","",IFERROR(VLOOKUP($A121,'5. Company (current_at exit)'!$1:$1048576,38,FALSE),"")), "")</f>
        <v/>
      </c>
      <c r="AZ121" s="244" t="str">
        <f>IF($A121&lt;&gt;"",IF(IFERROR(VLOOKUP($A121,'5. Company (current_at exit)'!$1:$1048576,39,FALSE),"")="","",IFERROR(VLOOKUP($A121,'5. Company (current_at exit)'!$1:$1048576,39,FALSE),"")), "")</f>
        <v/>
      </c>
      <c r="BA121" s="244" t="str">
        <f>IF($A121&lt;&gt;"",IF(IFERROR(VLOOKUP($A121,'5. Company (current_at exit)'!$1:$1048576,40,FALSE),"")="","",IFERROR(VLOOKUP($A121,'5. Company (current_at exit)'!$1:$1048576,40,FALSE),"")), "")</f>
        <v/>
      </c>
      <c r="BB121" s="244" t="str">
        <f>IF($A121&lt;&gt;"",IF(IFERROR(VLOOKUP($A121,'5. Company (current_at exit)'!$1:$1048576,41,FALSE),"")="","",IFERROR(VLOOKUP($A121,'5. Company (current_at exit)'!$1:$1048576,41,FALSE),"")), "")</f>
        <v/>
      </c>
      <c r="BC121" s="76" t="str">
        <f>IF($A121&lt;&gt;"",IF(IFERROR(VLOOKUP($A121,'5. Company (current_at exit)'!$1:$1048576,42,FALSE),"")="","",IFERROR(VLOOKUP($A121,'5. Company (current_at exit)'!$1:$1048576,42,FALSE),"")), "")</f>
        <v/>
      </c>
      <c r="BD121" s="76" t="str">
        <f>IF($A121&lt;&gt;"",IF(IFERROR(VLOOKUP($A121,'5. Company (current_at exit)'!$1:$1048576,43,FALSE),"")="","",IFERROR(VLOOKUP($A121,'5. Company (current_at exit)'!$1:$1048576,43,FALSE),"")), "")</f>
        <v/>
      </c>
      <c r="BE121" s="239" t="str">
        <f>IF($A121&lt;&gt;"",IF(IFERROR(VLOOKUP($A121,'5. Company (current_at exit)'!$1:$1048576,44,FALSE),"")="","",IFERROR(VLOOKUP($A121,'5. Company (current_at exit)'!$1:$1048576,44,FALSE),"")), "")</f>
        <v/>
      </c>
      <c r="BF121" s="239" t="str">
        <f>IF($A121&lt;&gt;"",IF(IFERROR(VLOOKUP($A121,'5. Company (current_at exit)'!$1:$1048576,45,FALSE),"")="","",IFERROR(VLOOKUP($A121,'5. Company (current_at exit)'!$1:$1048576,45,FALSE),"")), "")</f>
        <v/>
      </c>
      <c r="BG121" s="239" t="str">
        <f>IF($A121&lt;&gt;"",IF(IFERROR(VLOOKUP($A121,'5. Company (current_at exit)'!$1:$1048576,46,FALSE),"")="","",IFERROR(VLOOKUP($A121,'5. Company (current_at exit)'!$1:$1048576,46,FALSE),"")), "")</f>
        <v/>
      </c>
      <c r="BH121" s="239" t="str">
        <f>IF($A121&lt;&gt;"",IF(IFERROR(VLOOKUP($A121,'5. Company (current_at exit)'!$1:$1048576,47,FALSE),"")="","",IFERROR(VLOOKUP($A121,'5. Company (current_at exit)'!$1:$1048576,47,FALSE),"")), "")</f>
        <v/>
      </c>
      <c r="BI121" s="239" t="str">
        <f>IF($A121&lt;&gt;"",IF(IFERROR(VLOOKUP($A121,'5. Company (current_at exit)'!$1:$1048576,48,FALSE),"")="","",IFERROR(VLOOKUP($A121,'5. Company (current_at exit)'!$1:$1048576,48,FALSE),"")), "")</f>
        <v/>
      </c>
      <c r="BJ121" s="360" t="str">
        <f>IF($A121&lt;&gt;"",IF(IFERROR(VLOOKUP($A121,'5. Company (current_at exit)'!$1:$1048576,49,FALSE),"")="","",IFERROR(VLOOKUP($A121,'5. Company (current_at exit)'!$1:$1048576,49,FALSE),"")), "")</f>
        <v/>
      </c>
      <c r="BK121" s="76" t="str">
        <f>IF($A121&lt;&gt;"",IF(IFERROR(VLOOKUP($A121,'5. Company (current_at exit)'!$1:$1048576,50,FALSE),"")="","Mandatory: Tab 5",IFERROR(VLOOKUP($A121,'5. Company (current_at exit)'!$1:$1048576,50,FALSE),"")), "")</f>
        <v/>
      </c>
      <c r="BL121" s="483" t="str">
        <f>IF($A121&lt;&gt;"",IF(IFERROR(VLOOKUP($A121,'5. Company (current_at exit)'!$1:$1048576,51,FALSE),"")="","Mandatory: Tab 5",IFERROR(VLOOKUP($A121,'5. Company (current_at exit)'!$1:$1048576,51,FALSE),"")), "")</f>
        <v/>
      </c>
      <c r="BM121" s="483" t="str">
        <f>IF($A121&lt;&gt;"",IF(IFERROR(VLOOKUP($A121,'5. Company (current_at exit)'!$1:$1048576,52,FALSE),"")="","Mandatory: Tab 5",IFERROR(VLOOKUP($A121,'5. Company (current_at exit)'!$1:$1048576,52,FALSE),"")), "")</f>
        <v/>
      </c>
      <c r="BN121" s="483" t="str">
        <f>IF($A121&lt;&gt;"",IF(IFERROR(VLOOKUP($A121,'5. Company (current_at exit)'!$1:$1048576,53,FALSE),"")="","Mandatory: Tab 5",IFERROR(VLOOKUP($A121,'5. Company (current_at exit)'!$1:$1048576,53,FALSE),"")), "")</f>
        <v/>
      </c>
      <c r="BO121" s="360" t="str">
        <f>IF($A121&lt;&gt;"",IF(IFERROR(VLOOKUP($A121,'5. Company (current_at exit)'!$1:$1048576,54,FALSE),"")="","",IFERROR(VLOOKUP($A121,'5. Company (current_at exit)'!$1:$1048576,54,FALSE),"")), "")</f>
        <v/>
      </c>
      <c r="BP121" s="17" t="str">
        <f>IF($A121&lt;&gt;"",IF(IFERROR(VLOOKUP($A121, '4. Company (at entry)'!$1:$1048576,3,FALSE),"")="","Mandatory: Tab 4",IFERROR(VLOOKUP($A121, '4. Company (at entry)'!$1:$1048576,3,FALSE),"")), "")</f>
        <v/>
      </c>
      <c r="BQ121" s="17" t="str">
        <f>IF($A121&lt;&gt;"",IF(IFERROR(VLOOKUP($A121, '4. Company (at entry)'!$1:$1048576,4,FALSE),"")="","Mandatory: Tab 4",IFERROR(VLOOKUP($A121, '4. Company (at entry)'!$1:$1048576,4,FALSE),"")), "")</f>
        <v/>
      </c>
      <c r="BR121" s="17" t="str">
        <f>IF($A121&lt;&gt;"",IF(IFERROR(VLOOKUP($A121, '4. Company (at entry)'!$1:$1048576,5,FALSE),"")="","Mandatory: Tab 4",IFERROR(VLOOKUP($A121, '4. Company (at entry)'!$1:$1048576,5,FALSE),"")), "")</f>
        <v/>
      </c>
      <c r="BS121" s="17" t="str">
        <f>IF($A121&lt;&gt;"",IF(IFERROR(VLOOKUP($A121, '4. Company (at entry)'!$1:$1048576,6,FALSE),"")="","Mandatory: Tab 4",IFERROR(VLOOKUP($A121, '4. Company (at entry)'!$1:$1048576,6,FALSE),"")), "")</f>
        <v/>
      </c>
      <c r="BT121" s="17" t="str">
        <f>IF($A121&lt;&gt;"",IF(IFERROR(VLOOKUP($A121, '4. Company (at entry)'!$1:$1048576,7,FALSE),"")="","Mandatory: Tab 4",IFERROR(VLOOKUP($A121, '4. Company (at entry)'!$1:$1048576,7,FALSE),"")), "")</f>
        <v/>
      </c>
      <c r="BU121" s="17" t="str">
        <f>IF($A121&lt;&gt;"",IF(IFERROR(VLOOKUP($A121, '4. Company (at entry)'!$1:$1048576,8,FALSE),"")="","Mandatory: Tab 4",IFERROR(VLOOKUP($A121, '4. Company (at entry)'!$1:$1048576,8,FALSE),"")), "")</f>
        <v/>
      </c>
      <c r="BV121" s="17" t="str">
        <f>IF($A121&lt;&gt;"",IF(IFERROR(VLOOKUP($A121, '4. Company (at entry)'!$1:$1048576,9,FALSE),"")="","Mandatory: Tab 4",IFERROR(VLOOKUP($A121, '4. Company (at entry)'!$1:$1048576,9,FALSE),"")), "")</f>
        <v/>
      </c>
      <c r="BW121" s="17" t="str">
        <f>IF($A121&lt;&gt;"",IF(IFERROR(VLOOKUP($A121, '4. Company (at entry)'!$1:$1048576,10,FALSE),"")="","",IFERROR(VLOOKUP($A121, '4. Company (at entry)'!$1:$1048576,10,FALSE),"")), "")</f>
        <v/>
      </c>
      <c r="BX121" s="208" t="str">
        <f>IF($A121&lt;&gt;"",IF(IFERROR(VLOOKUP($A121, '4. Company (at entry)'!$1:$1048576,11,FALSE),"")="","",IFERROR(VLOOKUP($A121, '4. Company (at entry)'!$1:$1048576,11,FALSE),"")), "")</f>
        <v/>
      </c>
      <c r="BY121" s="17" t="str">
        <f>IF($A121&lt;&gt;"",IF(IFERROR(VLOOKUP($A121, '4. Company (at entry)'!$1:$1048576,12,FALSE),"")="","",IFERROR(VLOOKUP($A121, '4. Company (at entry)'!$1:$1048576,12,FALSE),"")), "")</f>
        <v/>
      </c>
      <c r="BZ121" s="360" t="str">
        <f>IF($A121&lt;&gt;"",IF(IFERROR(VLOOKUP($A121, '4. Company (at entry)'!$1:$1048576,13,FALSE),"")="","",IFERROR(VLOOKUP($A121, '4. Company (at entry)'!$1:$1048576,13,FALSE),"")), "")</f>
        <v/>
      </c>
      <c r="CA121" s="17" t="str">
        <f>IF($A121&lt;&gt;"",IF(IFERROR('7. Position (current_at exit)'!F121,"")="", "Mandatory: Tab 7",IFERROR('7. Position (current_at exit)'!F121,"")),"")</f>
        <v/>
      </c>
      <c r="CB121" s="17" t="str">
        <f>IF($D121&lt;&gt;"Pending, Subsequently Closed",IF($A121&lt;&gt;"",IF(IFERROR('7. Position (current_at exit)'!G121,"")="", "Mandatory: Tab 7",IFERROR('7. Position (current_at exit)'!G121,"")),""), IF($A121&lt;&gt;"",IF(IFERROR('7. Position (current_at exit)'!G121,"")="", "",IFERROR('7. Position (current_at exit)'!G121,"")),""))</f>
        <v/>
      </c>
      <c r="CC121" s="17" t="str">
        <f>IF($D121&lt;&gt;"Pending, Subsequently Closed",IF($A121&lt;&gt;"",IF(IFERROR('7. Position (current_at exit)'!H121,"")="", "Mandatory: Tab 7",IFERROR('7. Position (current_at exit)'!H121,"")),""), IF($A121&lt;&gt;"",IF(IFERROR('7. Position (current_at exit)'!H121,"")="", "",IFERROR('7. Position (current_at exit)'!H121,"")),""))</f>
        <v/>
      </c>
      <c r="CD121" s="17" t="str">
        <f>IF($D121&lt;&gt;"Pending, Subsequently Closed",IF($A121&lt;&gt;"",IF(IFERROR('7. Position (current_at exit)'!I121,"")="", "Mandatory: Tab 7",IFERROR('7. Position (current_at exit)'!I121,"")),""), IF($A121&lt;&gt;"",IF(IFERROR('7. Position (current_at exit)'!I121,"")="", "",IFERROR('7. Position (current_at exit)'!I121,"")),""))</f>
        <v/>
      </c>
      <c r="CE121" s="17" t="str">
        <f>IF($D121&lt;&gt;"Pending, Subsequently Closed",IF($A121&lt;&gt;"",IF(IFERROR('7. Position (current_at exit)'!J121,"")="", "Mandatory: Tab 7",IFERROR('7. Position (current_at exit)'!J121,"")),""), IF($A121&lt;&gt;"",IF(IFERROR('7. Position (current_at exit)'!J121,"")="", "",IFERROR('7. Position (current_at exit)'!J121,"")),""))</f>
        <v/>
      </c>
      <c r="CF121" s="208" t="str">
        <f>IF($D121&lt;&gt;"Pending, Subsequently Closed",IF($A121&lt;&gt;"",IF(IFERROR('7. Position (current_at exit)'!K121,"")="", "Mandatory: Tab 7",IFERROR('7. Position (current_at exit)'!K121,"")),""), IF($A121&lt;&gt;"",IF(IFERROR('7. Position (current_at exit)'!K121,"")="", "",IFERROR('7. Position (current_at exit)'!K121,"")),""))</f>
        <v/>
      </c>
      <c r="CG121" s="186" t="str">
        <f>IF($D121&lt;&gt;"Pending, Subsequently Closed",IF($A121&lt;&gt;"",IF(IFERROR('7. Position (current_at exit)'!L121,"")="", "Mandatory: Tab 7",IFERROR('7. Position (current_at exit)'!L121,"")),""), IF($A121&lt;&gt;"",IF(IFERROR('7. Position (current_at exit)'!L121,"")="", "",IFERROR('7. Position (current_at exit)'!L121,"")),""))</f>
        <v/>
      </c>
      <c r="CH121" s="186" t="str">
        <f>IF($D121&lt;&gt;"Pending, Subsequently Closed",IF($A121&lt;&gt;"",IF(IFERROR('7. Position (current_at exit)'!M121,"")="", "Mandatory: Tab 7",IFERROR('7. Position (current_at exit)'!M121,"")),""), IF($A121&lt;&gt;"",IF(IFERROR('7. Position (current_at exit)'!M121,"")="", "",IFERROR('7. Position (current_at exit)'!M121,"")),""))</f>
        <v/>
      </c>
      <c r="CI121" s="186" t="str">
        <f>IF($D121&lt;&gt;"Pending, Subsequently Closed",IF($A121&lt;&gt;"",IF(IFERROR('7. Position (current_at exit)'!N121,"")="", "Mandatory: Tab 7",IFERROR('7. Position (current_at exit)'!N121,"")),""), IF($A121&lt;&gt;"",IF(IFERROR('7. Position (current_at exit)'!N121,"")="", "",IFERROR('7. Position (current_at exit)'!N121,"")),""))</f>
        <v/>
      </c>
      <c r="CJ121" s="408" t="str">
        <f>IF($D121&lt;&gt;"Pending, Subsequently Closed",IF($A121&lt;&gt;"",IF(IFERROR('7. Position (current_at exit)'!O121,"")="", "Mandatory: Tab 7",IFERROR('7. Position (current_at exit)'!O121,"")),""), IF($A121&lt;&gt;"",IF(IFERROR('7. Position (current_at exit)'!O121,"")="", "",IFERROR('7. Position (current_at exit)'!O121,"")),""))</f>
        <v/>
      </c>
      <c r="CK121" s="408" t="str">
        <f>IF($D121&lt;&gt;"Pending, Subsequently Closed",IF($A121&lt;&gt;"",IF(IFERROR('7. Position (current_at exit)'!P121,"")="", "Mandatory: Tab 7",IFERROR('7. Position (current_at exit)'!P121,"")),""), IF($A121&lt;&gt;"",IF(IFERROR('7. Position (current_at exit)'!P121,"")="", "",IFERROR('7. Position (current_at exit)'!P121,"")),""))</f>
        <v/>
      </c>
      <c r="CL121" s="360" t="str">
        <f>IF($A121&lt;&gt;"",IF(IFERROR('7. Position (current_at exit)'!Q121,"")="", "",IFERROR('7. Position (current_at exit)'!Q121,"")),"")</f>
        <v/>
      </c>
      <c r="CM121" s="18" t="str">
        <f>IF($F121&lt;&gt;"Debt",IF($A121&lt;&gt;"",IF(IFERROR('7. Position (current_at exit)'!R121,"")="", "Mandatory: Tab 7",IFERROR('7. Position (current_at exit)'!R121,"")),""), IF($A121&lt;&gt;"",IF(IFERROR('7. Position (current_at exit)'!R121,"")="", "",IFERROR('7. Position (current_at exit)'!R121,"")),""))</f>
        <v/>
      </c>
      <c r="CN121" s="18" t="str">
        <f>IF($F121&lt;&gt;"Debt",IF($A121&lt;&gt;"",IF(IFERROR('7. Position (current_at exit)'!S121,"")="", "Mandatory: Tab 7",IFERROR('7. Position (current_at exit)'!S121,"")),""), IF($A121&lt;&gt;"",IF(IFERROR('7. Position (current_at exit)'!S121,"")="", "",IFERROR('7. Position (current_at exit)'!S121,"")),""))</f>
        <v/>
      </c>
      <c r="CO121" s="17" t="str">
        <f>IF($F121&lt;&gt;"Debt",IF($A121&lt;&gt;"",IF(IFERROR('7. Position (current_at exit)'!T121,"")="", "Mandatory: Tab 7",IFERROR('7. Position (current_at exit)'!T121,"")),""), IF($A121&lt;&gt;"",IF(IFERROR('7. Position (current_at exit)'!T121,"")="", "",IFERROR('7. Position (current_at exit)'!T121,"")),""))</f>
        <v/>
      </c>
      <c r="CP121" s="17" t="str">
        <f>IF($A121&lt;&gt;"",IF(IFERROR('7. Position (current_at exit)'!U121,"")="", "Mandatory: Tab 7",IFERROR('7. Position (current_at exit)'!U121,"")),"")</f>
        <v/>
      </c>
      <c r="CQ121" s="17" t="str">
        <f>IF($F121&lt;&gt;"Debt",IF($A121&lt;&gt;"",IF(IFERROR('7. Position (current_at exit)'!V121,"")="", "Mandatory: Tab 7",IFERROR('7. Position (current_at exit)'!V121,"")),""), IF($A121&lt;&gt;"",IF(IFERROR('7. Position (current_at exit)'!V121,"")="", "",IFERROR('7. Position (current_at exit)'!V121,"")),""))</f>
        <v/>
      </c>
      <c r="CR121" s="16" t="str">
        <f>IF($F121&lt;&gt;"Debt",IF($A121&lt;&gt;"",IF(IFERROR('7. Position (current_at exit)'!W121,"")="", "",IFERROR('7. Position (current_at exit)'!W121,"")),""), IF($A121&lt;&gt;"",IF(IFERROR('7. Position (current_at exit)'!W121,"")="", "",IFERROR('7. Position (current_at exit)'!W121,"")),""))</f>
        <v/>
      </c>
      <c r="CS121" s="80" t="str">
        <f>IF($A121&lt;&gt;"",IF(IFERROR('7. Position (current_at exit)'!X121,"")="", "",IFERROR('7. Position (current_at exit)'!X121,"")),"")</f>
        <v/>
      </c>
      <c r="CT121" s="360" t="str">
        <f>IF($A121&lt;&gt;"",IF(IFERROR('7. Position (current_at exit)'!Y121,"")="", "",IFERROR('7. Position (current_at exit)'!Y121,"")),"")</f>
        <v/>
      </c>
      <c r="CU121" s="159" t="str">
        <f>IF(OR($D121="Fully Exited, No Escrow", $D121="Fully Exited, Escrow Pending", $D121="Fully Exited, Subsequently Closed"), IF($A121&lt;&gt;"",IF(IFERROR('7. Position (current_at exit)'!Z121,"")="", "Mandatory: Tab 7",IFERROR('7. Position (current_at exit)'!Z121,"")),""), IF($A121&lt;&gt;"",IF(IFERROR('7. Position (current_at exit)'!Z121,"")="", "",IFERROR('7. Position (current_at exit)'!Z121,"")),""))</f>
        <v/>
      </c>
      <c r="CV121" s="159" t="str">
        <f>IF(OR($D121="Fully Exited, No Escrow", $D121="Fully Exited, Escrow Pending", $D121="Fully Exited, Subsequently Closed"), IF($A121&lt;&gt;"",IF(IFERROR('7. Position (current_at exit)'!AA121,"")="", "Mandatory: Tab 7",IFERROR('7. Position (current_at exit)'!AA121,"")),""), IF($A121&lt;&gt;"",IF(IFERROR('7. Position (current_at exit)'!AA121,"")="", "",IFERROR('7. Position (current_at exit)'!AA121,"")),""))</f>
        <v/>
      </c>
      <c r="CW121" s="16" t="str">
        <f>IF($D121="Fully Exited",IF($A121&lt;&gt;"",IF(IFERROR('7. Position (current_at exit)'!AB121,"")="", "",IFERROR('7. Position (current_at exit)'!AB121,"")),""), IF($A121&lt;&gt;"",IF(IFERROR('7. Position (current_at exit)'!AB121,"")="", "",IFERROR('7. Position (current_at exit)'!AB121,"")),""))</f>
        <v/>
      </c>
      <c r="CX121" s="360" t="str">
        <f>IF($A121&lt;&gt;"",IF(IFERROR('7. Position (current_at exit)'!AC121,"")="", "",IFERROR('7. Position (current_at exit)'!AC121,"")),"")</f>
        <v/>
      </c>
      <c r="CY121" s="16" t="str">
        <f>IF($D121&lt;&gt;"Pending, Subsequently Closed",IF($A121&lt;&gt;"",IF(IFERROR('7. Position (current_at exit)'!AD121,"")="", "Mandatory: Tab 7",IFERROR('7. Position (current_at exit)'!AD121,"")),""), IF($A121&lt;&gt;"",IF(IFERROR('7. Position (current_at exit)'!AD121,"")="", "",IFERROR('7. Position (current_at exit)'!AD121,"")),""))</f>
        <v/>
      </c>
      <c r="CZ121" s="187" t="str">
        <f>IF($A121&lt;&gt;"",IF(IFERROR('7. Position (current_at exit)'!AE121,"")="", "",IFERROR('7. Position (current_at exit)'!AE121,"")),"")</f>
        <v/>
      </c>
      <c r="DA121" s="76" t="str">
        <f>IF($A121&lt;&gt;"",IF(IFERROR('7. Position (current_at exit)'!AF121,"")="", "",IFERROR('7. Position (current_at exit)'!AF121,"")),"")</f>
        <v/>
      </c>
      <c r="DB121" s="239" t="str">
        <f>IF($A121&lt;&gt;"",IF(IFERROR('7. Position (current_at exit)'!AG121,"")="", "",IFERROR('7. Position (current_at exit)'!AG121,"")),"")</f>
        <v/>
      </c>
      <c r="DC121" s="165" t="str">
        <f>IF($A121&lt;&gt;"",IF(IFERROR('7. Position (current_at exit)'!AH121,"")="", "",IFERROR('7. Position (current_at exit)'!AH121,"")),"")</f>
        <v/>
      </c>
      <c r="DD121" s="165" t="str">
        <f>IF($A121&lt;&gt;"",IF(IFERROR('7. Position (current_at exit)'!AI121,"")="", "",IFERROR('7. Position (current_at exit)'!AI121,"")),"")</f>
        <v/>
      </c>
      <c r="DE121" s="360" t="str">
        <f>IF($A121&lt;&gt;"",IF(IFERROR('7. Position (current_at exit)'!AJ121,"")="", "",IFERROR('7. Position (current_at exit)'!AJ121,"")),"")</f>
        <v/>
      </c>
      <c r="DF121" s="16" t="str">
        <f>IF($A121&lt;&gt;"",IF(IFERROR('7. Position (current_at exit)'!AK121,"")="", "",IFERROR('7. Position (current_at exit)'!AK121,"")),"")</f>
        <v/>
      </c>
      <c r="DG121" s="187" t="str">
        <f>IF($A121&lt;&gt;"",IF(IFERROR('7. Position (current_at exit)'!AL121,"")="", "",IFERROR('7. Position (current_at exit)'!AL121,"")),"")</f>
        <v/>
      </c>
      <c r="DH121" s="76" t="str">
        <f>IF($A121&lt;&gt;"",IF(IFERROR('7. Position (current_at exit)'!AM121,"")="", "",IFERROR('7. Position (current_at exit)'!AM121,"")),"")</f>
        <v/>
      </c>
      <c r="DI121" s="239" t="str">
        <f>IF($A121&lt;&gt;"",IF(IFERROR('7. Position (current_at exit)'!AN121,"")="", "",IFERROR('7. Position (current_at exit)'!AN121,"")),"")</f>
        <v/>
      </c>
      <c r="DJ121" s="165" t="str">
        <f>IF($A121&lt;&gt;"",IF(IFERROR('7. Position (current_at exit)'!AO121,"")="", "",IFERROR('7. Position (current_at exit)'!AO121,"")),"")</f>
        <v/>
      </c>
      <c r="DK121" s="165" t="str">
        <f>IF($A121&lt;&gt;"",IF(IFERROR('7. Position (current_at exit)'!AP121,"")="", "",IFERROR('7. Position (current_at exit)'!AP121,"")),"")</f>
        <v/>
      </c>
      <c r="DL121" s="360" t="str">
        <f>IF($A121&lt;&gt;"",IF(IFERROR('7. Position (current_at exit)'!AQ121,"")="", "",IFERROR('7. Position (current_at exit)'!AQ121,"")),"")</f>
        <v/>
      </c>
      <c r="DM121" s="17" t="str">
        <f>IF(OR($F121="Equity - Publicly Traded", $F121="Equity - Private"), IF($A121&lt;&gt;"",IF(IFERROR('6. Position (at entry)'!N121,"")="", "Mandatory: Tab 6",IFERROR('6. Position (at entry)'!N121,"")),""), IF($A121&lt;&gt;"",IF(IFERROR('6. Position (at entry)'!N121,"")="", "",IFERROR('6. Position (at entry)'!N121,"")),""))</f>
        <v/>
      </c>
      <c r="DN121" s="17" t="str">
        <f>IF(OR($F121="Equity - Publicly Traded", $F121="Equity - Private"), IF($A121&lt;&gt;"",IF(IFERROR('6. Position (at entry)'!O121,"")="", "Mandatory: Tab 6",IFERROR('6. Position (at entry)'!O121,"")),""), IF($A121&lt;&gt;"",IF(IFERROR('6. Position (at entry)'!O121,"")="", "",IFERROR('6. Position (at entry)'!O121,"")),""))</f>
        <v/>
      </c>
      <c r="DO121" s="17" t="str">
        <f>IF(OR($F121="Equity - Publicly Traded", $F121="Equity - Private"), IF($A121&lt;&gt;"",IF(IFERROR('6. Position (at entry)'!P121,"")="", "Mandatory: Tab 6",IFERROR('6. Position (at entry)'!P121,"")),""), IF($A121&lt;&gt;"",IF(IFERROR('6. Position (at entry)'!P121,"")="", "",IFERROR('6. Position (at entry)'!P121,"")),""))</f>
        <v/>
      </c>
      <c r="DP121" s="17" t="str">
        <f>IF(OR($F121="Equity - Publicly Traded", $F121="Equity - Private"), IF($A121&lt;&gt;"",IF(IFERROR('6. Position (at entry)'!Q121,"")="", "Mandatory: Tab 6",IFERROR('6. Position (at entry)'!Q121,"")),""), IF($A121&lt;&gt;"",IF(IFERROR('6. Position (at entry)'!Q121,"")="", "",IFERROR('6. Position (at entry)'!Q121,"")),""))</f>
        <v/>
      </c>
      <c r="DQ121" s="18" t="str">
        <f>IF(OR($F121="Equity - Publicly Traded", $F121="Equity - Private"), IF($A121&lt;&gt;"",IF(IFERROR('6. Position (at entry)'!R121,"")="", "Mandatory: Tab 6",IFERROR('6. Position (at entry)'!R121,"")),""), IF($A121&lt;&gt;"",IF(IFERROR('6. Position (at entry)'!R121,"")="", "",IFERROR('6. Position (at entry)'!R121,"")),""))</f>
        <v/>
      </c>
      <c r="DR121" s="18" t="str">
        <f>IF(OR($F121="Equity - Publicly Traded", $F121="Equity - Private"), IF($A121&lt;&gt;"",IF(IFERROR('6. Position (at entry)'!S121,"")="", "Mandatory: Tab 6",IFERROR('6. Position (at entry)'!S121,"")),""), IF($A121&lt;&gt;"",IF(IFERROR('6. Position (at entry)'!S121,"")="", "",IFERROR('6. Position (at entry)'!S121,"")),""))</f>
        <v/>
      </c>
      <c r="DS121" s="17" t="str">
        <f>IF(OR($F121="Equity - Publicly Traded", $F121="Equity - Private"), IF($A121&lt;&gt;"",IF(IFERROR('6. Position (at entry)'!T121,"")="", "Mandatory: Tab 6",IFERROR('6. Position (at entry)'!T121,"")),""), IF($A121&lt;&gt;"",IF(IFERROR('6. Position (at entry)'!T121,"")="", "",IFERROR('6. Position (at entry)'!T121,"")),""))</f>
        <v/>
      </c>
      <c r="DT121" s="16" t="str">
        <f>IF(OR($F121="Equity - Publicly Traded", $F121="Equity - Private"), IF($A121&lt;&gt;"",IF(IFERROR('6. Position (at entry)'!U121,"")="", "Mandatory: Tab 6",IFERROR('6. Position (at entry)'!U121,"")),""), IF($A121&lt;&gt;"",IF(IFERROR('6. Position (at entry)'!U121,"")="", "",IFERROR('6. Position (at entry)'!U121,"")),""))</f>
        <v/>
      </c>
      <c r="DU121" s="16" t="str">
        <f>IF(OR($F121="Equity - Publicly Traded", $F121="Equity - Private"), IF($A121&lt;&gt;"",IF(IFERROR('6. Position (at entry)'!V121,"")="", "",IFERROR('6. Position (at entry)'!V121,"")),""), IF($A121&lt;&gt;"",IF(IFERROR('6. Position (at entry)'!V121,"")="", "",IFERROR('6. Position (at entry)'!V121,"")),""))</f>
        <v/>
      </c>
      <c r="DV121" s="239" t="str">
        <f>IF(OR($F121="Equity - Publicly Traded", $F121="Equity - Private"), IF($A121&lt;&gt;"",IF(IFERROR('6. Position (at entry)'!W121,"")="", "",IFERROR('6. Position (at entry)'!W121,"")),""), IF($A121&lt;&gt;"",IF(IFERROR('6. Position (at entry)'!W121,"")="", "",IFERROR('6. Position (at entry)'!W121,"")),""))</f>
        <v/>
      </c>
      <c r="DW121" s="239" t="str">
        <f>IF(OR($F121="Equity - Publicly Traded", $F121="Equity - Private"), IF($A121&lt;&gt;"",IF(IFERROR('6. Position (at entry)'!X121,"")="", "",IFERROR('6. Position (at entry)'!X121,"")),""), IF($A121&lt;&gt;"",IF(IFERROR('6. Position (at entry)'!X121,"")="", "",IFERROR('6. Position (at entry)'!X121,"")),""))</f>
        <v/>
      </c>
      <c r="DX121" s="239" t="str">
        <f>IF(OR($F121="Equity - Publicly Traded", $F121="Equity - Private"), IF($A121&lt;&gt;"",IF(IFERROR('6. Position (at entry)'!Y121,"")="", "",IFERROR('6. Position (at entry)'!Y121,"")),""), IF($A121&lt;&gt;"",IF(IFERROR('6. Position (at entry)'!Y121,"")="", "",IFERROR('6. Position (at entry)'!Y121,"")),""))</f>
        <v/>
      </c>
      <c r="DY121" s="360" t="str">
        <f>IF($A121&lt;&gt;"",IF(IFERROR('6. Position (at entry)'!Z121,"")="", "",IFERROR('6. Position (at entry)'!Z121,"")),"")</f>
        <v/>
      </c>
      <c r="DZ121" s="76" t="str">
        <f>IF($A121&lt;&gt;"",IF(IFERROR('6. Position (at entry)'!AA121,"")="", "",IFERROR('6. Position (at entry)'!AA121,"")),"")</f>
        <v/>
      </c>
      <c r="EA121" s="76" t="str">
        <f>IF($A121&lt;&gt;"",IF(IFERROR('6. Position (at entry)'!AB121,"")="", "",IFERROR('6. Position (at entry)'!AB121,"")),"")</f>
        <v/>
      </c>
      <c r="EB121" s="78" t="str">
        <f>IF($A121&lt;&gt;"",IF(IFERROR('6. Position (at entry)'!AC121,"")="", "",IFERROR('6. Position (at entry)'!AC121,"")),"")</f>
        <v/>
      </c>
      <c r="EC121" s="78" t="str">
        <f>IF($A121&lt;&gt;"",IF(IFERROR('6. Position (at entry)'!AD121,"")="", "",IFERROR('6. Position (at entry)'!AD121,"")),"")</f>
        <v/>
      </c>
      <c r="ED121" s="226" t="str">
        <f>IF($A121&lt;&gt;"",IF(IFERROR('6. Position (at entry)'!AE121,"")="", "",IFERROR('6. Position (at entry)'!AE121,"")),"")</f>
        <v/>
      </c>
      <c r="EE121" s="80" t="str">
        <f>IF($A121&lt;&gt;"",IF(IFERROR('6. Position (at entry)'!AF121,"")="", "",IFERROR('6. Position (at entry)'!AF121,"")),"")</f>
        <v/>
      </c>
      <c r="EF121" s="80" t="str">
        <f>IF($A121&lt;&gt;"",IF(IFERROR('6. Position (at entry)'!AG121,"")="", "",IFERROR('6. Position (at entry)'!AG121,"")),"")</f>
        <v/>
      </c>
      <c r="EG121" s="80" t="str">
        <f>IF($A121&lt;&gt;"",IF(IFERROR('6. Position (at entry)'!AH121,"")="", "",IFERROR('6. Position (at entry)'!AH121,"")),"")</f>
        <v/>
      </c>
      <c r="EH121" s="360" t="str">
        <f>IF($A121&lt;&gt;"",IF(IFERROR('6. Position (at entry)'!AI121,"")="", "",IFERROR('6. Position (at entry)'!AI121,"")),"")</f>
        <v/>
      </c>
    </row>
    <row r="122" spans="1:138" ht="15" customHeight="1" x14ac:dyDescent="0.2">
      <c r="A122" s="16" t="str">
        <f>IF(ISBLANK('6. Position (at entry)'!A122), "", '6. Position (at entry)'!A122)</f>
        <v/>
      </c>
      <c r="B122" s="347" t="str">
        <f>IF($A122&lt;&gt;"",IF(IFERROR('6. Position (at entry)'!B122,"")="", "Mandatory: Tab 6",IFERROR('6. Position (at entry)'!B122,"")),"")</f>
        <v/>
      </c>
      <c r="C122" s="16" t="str">
        <f>IF($A122&lt;&gt;"",IF(IFERROR(VLOOKUP($A122, '4. Company (at entry)'!$1:$1048576,2,FALSE),"")="","Mandatory: Tab 4",IFERROR(VLOOKUP($A122, '4. Company (at entry)'!$1:$1048576,2,FALSE),"")), "")</f>
        <v/>
      </c>
      <c r="D122" s="16" t="str">
        <f>IF($A122&lt;&gt;"",IF(IFERROR('7. Position (current_at exit)'!D122,"")="", "Mandatory: Tab 7",IFERROR('7. Position (current_at exit)'!D122,"")),"")</f>
        <v/>
      </c>
      <c r="E122" s="16" t="str">
        <f>IF($A122&lt;&gt;"",IF(IFERROR('7. Position (current_at exit)'!E122,"")="", "Mandatory: Tab 7",IFERROR('7. Position (current_at exit)'!E122,"")),"")</f>
        <v/>
      </c>
      <c r="F122" s="16" t="str">
        <f>IF($A122&lt;&gt;"",IF(IFERROR('6. Position (at entry)'!D122,"")="", "Mandatory: Tab 6",IFERROR('6. Position (at entry)'!D122,"")),"")</f>
        <v/>
      </c>
      <c r="G122" s="16" t="str">
        <f>IF($A122&lt;&gt;"",IF(IFERROR('6. Position (at entry)'!E122,"")="", "Mandatory: Tab 6",IFERROR('6. Position (at entry)'!E122,"")),"")</f>
        <v/>
      </c>
      <c r="H122" s="16" t="str">
        <f>IF($A122&lt;&gt;"",IF(IFERROR('6. Position (at entry)'!F122,"")="", "Mandatory: Tab 6",IFERROR('6. Position (at entry)'!F122,"")),"")</f>
        <v/>
      </c>
      <c r="I122" s="16" t="str">
        <f>IF($A122&lt;&gt;"",IF(IFERROR('6. Position (at entry)'!G122,"")="", "Mandatory: Tab 6",IFERROR('6. Position (at entry)'!G122,"")),"")</f>
        <v/>
      </c>
      <c r="J122" s="16" t="str">
        <f>IF($A122&lt;&gt;"",IF(IFERROR('6. Position (at entry)'!H122,"")="", "Mandatory: Tab 6",IFERROR('6. Position (at entry)'!H122,"")),"")</f>
        <v/>
      </c>
      <c r="K122" s="159" t="str">
        <f>IF($A122&lt;&gt;"",IF(IFERROR('6. Position (at entry)'!I122,"")="", "Mandatory: Tab 6",IFERROR('6. Position (at entry)'!I122,"")),"")</f>
        <v/>
      </c>
      <c r="L122" s="16" t="str">
        <f>IF($A122&lt;&gt;"",IF(IFERROR('6. Position (at entry)'!J122,"")="", "Mandatory: Tab 6",IFERROR('6. Position (at entry)'!J122,"")),"")</f>
        <v/>
      </c>
      <c r="M122" s="16" t="str">
        <f>IF($A122&lt;&gt;"",IF(IFERROR('6. Position (at entry)'!K122,"")="", "Mandatory: Tab 6",IFERROR('6. Position (at entry)'!K122,"")),"")</f>
        <v/>
      </c>
      <c r="N122" s="16" t="str">
        <f>IF($A122&lt;&gt;"",IF(IFERROR('6. Position (at entry)'!L122,"")="", "",IFERROR('6. Position (at entry)'!L122,"")),"")</f>
        <v/>
      </c>
      <c r="O122" s="360" t="str">
        <f>IF($A122&lt;&gt;"",IF(IFERROR('6. Position (at entry)'!M122,"")="", "",IFERROR('6. Position (at entry)'!M122,"")),"")</f>
        <v/>
      </c>
      <c r="P122" s="16" t="str">
        <f>IF($A122&lt;&gt;"",IF(IFERROR(VLOOKUP($A122,'5. Company (current_at exit)'!$1:$1048576,3,FALSE),"")="","",IFERROR(VLOOKUP($A122,'5. Company (current_at exit)'!$1:$1048576,3,FALSE),"")), "")</f>
        <v/>
      </c>
      <c r="Q122" s="16" t="str">
        <f>IF($A122&lt;&gt;"",IF(IFERROR(VLOOKUP($A122,'5. Company (current_at exit)'!$1:$1048576,4,FALSE),"")="","",IFERROR(VLOOKUP($A122,'5. Company (current_at exit)'!$1:$1048576,4,FALSE),"")), "")</f>
        <v/>
      </c>
      <c r="R122" s="16" t="str">
        <f>IF($A122&lt;&gt;"",IF(IFERROR(VLOOKUP($A122,'5. Company (current_at exit)'!$1:$1048576,5,FALSE),"")="","",IFERROR(VLOOKUP($A122,'5. Company (current_at exit)'!$1:$1048576,5,FALSE),"")), "")</f>
        <v/>
      </c>
      <c r="S122" s="16" t="str">
        <f>IF($A122&lt;&gt;"",IF(IFERROR(VLOOKUP($A122,'5. Company (current_at exit)'!$1:$1048576,6,FALSE),"")="","",IFERROR(VLOOKUP($A122,'5. Company (current_at exit)'!$1:$1048576,6,FALSE),"")), "")</f>
        <v/>
      </c>
      <c r="T122" s="16" t="str">
        <f>IF($A122&lt;&gt;"",IF(IFERROR(VLOOKUP($A122,'5. Company (current_at exit)'!$1:$1048576,7,FALSE),"")="","Mandatory: Tab 5",IFERROR(VLOOKUP($A122,'5. Company (current_at exit)'!$1:$1048576,7,FALSE),"")), "")</f>
        <v/>
      </c>
      <c r="U122" s="72" t="str">
        <f>IF($A122&lt;&gt;"",IF(IFERROR(VLOOKUP($A122,'5. Company (current_at exit)'!$1:$1048576,8,FALSE),"")="","Mandatory: Tab 5",IFERROR(VLOOKUP($A122,'5. Company (current_at exit)'!$1:$1048576,8,FALSE),"")), "")</f>
        <v/>
      </c>
      <c r="V122" s="16" t="str">
        <f>IF($A122&lt;&gt;"",IF(IFERROR(VLOOKUP($A122,'5. Company (current_at exit)'!$1:$1048576,9,FALSE),"")="","",IFERROR(VLOOKUP($A122,'5. Company (current_at exit)'!$1:$1048576,9,FALSE),"")), "")</f>
        <v/>
      </c>
      <c r="W122" s="16" t="str">
        <f>IF($A122&lt;&gt;"",IF(IFERROR(VLOOKUP($A122,'5. Company (current_at exit)'!$1:$1048576,10,FALSE),"")="","Mandatory: Tab 5",IFERROR(VLOOKUP($A122,'5. Company (current_at exit)'!$1:$1048576,10,FALSE),"")), "")</f>
        <v/>
      </c>
      <c r="X122" s="73" t="str">
        <f>IF($A122&lt;&gt;"",IF(IFERROR(VLOOKUP($A122,'5. Company (current_at exit)'!$1:$1048576,11,FALSE),"")="","Mandatory: Tab 5",IFERROR(VLOOKUP($A122,'5. Company (current_at exit)'!$1:$1048576,11,FALSE),"")), "")</f>
        <v/>
      </c>
      <c r="Y122" s="73" t="str">
        <f>IF($A122&lt;&gt;"",IF(IFERROR(VLOOKUP($A122,'5. Company (current_at exit)'!$1:$1048576,12,FALSE),"")="","",IFERROR(VLOOKUP($A122,'5. Company (current_at exit)'!$1:$1048576,12,FALSE),"")), "")</f>
        <v/>
      </c>
      <c r="Z122" s="73" t="str">
        <f>IF($A122&lt;&gt;"",IF(IFERROR(VLOOKUP($A122,'5. Company (current_at exit)'!$1:$1048576,13,FALSE),"")="","",IFERROR(VLOOKUP($A122,'5. Company (current_at exit)'!$1:$1048576,13,FALSE),"")), "")</f>
        <v/>
      </c>
      <c r="AA122" s="16" t="str">
        <f>IF($A122&lt;&gt;"",IF(IFERROR(VLOOKUP($A122,'5. Company (current_at exit)'!$1:$1048576,14,FALSE),"")="","Mandatory: Tab 5",IFERROR(VLOOKUP($A122,'5. Company (current_at exit)'!$1:$1048576,14,FALSE),"")), "")</f>
        <v/>
      </c>
      <c r="AB122" s="16" t="str">
        <f>IF($A122&lt;&gt;"",IF(IFERROR(VLOOKUP($A122,'5. Company (current_at exit)'!$1:$1048576,15,FALSE),"")="","Mandatory: Tab 5",IFERROR(VLOOKUP($A122,'5. Company (current_at exit)'!$1:$1048576,15,FALSE),"")), "")</f>
        <v/>
      </c>
      <c r="AC122" s="76" t="str">
        <f>IF($A122&lt;&gt;"",IF(IFERROR(VLOOKUP($A122,'5. Company (current_at exit)'!$1:$1048576,16,FALSE),"")="","",IFERROR(VLOOKUP($A122,'5. Company (current_at exit)'!$1:$1048576,16,FALSE),"")), "")</f>
        <v/>
      </c>
      <c r="AD122" s="16" t="str">
        <f>IF($A122&lt;&gt;"",IF(IFERROR(VLOOKUP($A122,'5. Company (current_at exit)'!$1:$1048576,17,FALSE),"")="","",IFERROR(VLOOKUP($A122,'5. Company (current_at exit)'!$1:$1048576,17,FALSE),"")), "")</f>
        <v/>
      </c>
      <c r="AE122" s="401" t="str">
        <f>IF($A122&lt;&gt;"",IF(IFERROR(VLOOKUP($A122,'5. Company (current_at exit)'!$1:$1048576,18,FALSE),"")="","",IFERROR(VLOOKUP($A122,'5. Company (current_at exit)'!$1:$1048576,18,FALSE),"")), "")</f>
        <v/>
      </c>
      <c r="AF122" s="16" t="str">
        <f>IF($A122&lt;&gt;"",IF(IFERROR(VLOOKUP($A122,'5. Company (current_at exit)'!$1:$1048576,19,FALSE),"")="","Mandatory: Tab 5",IFERROR(VLOOKUP($A122,'5. Company (current_at exit)'!$1:$1048576,19,FALSE),"")), "")</f>
        <v/>
      </c>
      <c r="AG122" s="159" t="str">
        <f>IF($AF122="Yes",IF($A122&lt;&gt;"",IF(IFERROR(VLOOKUP($A122,'5. Company (current_at exit)'!$1:$1048576,20,FALSE),"")="","Mandatory: Tab 5",IFERROR(VLOOKUP($A122,'5. Company (current_at exit)'!$1:$1048576,20,FALSE),"")), ""),IF($A122&lt;&gt;"",IF(IFERROR(VLOOKUP($A122,'5. Company (current_at exit)'!$1:$1048576,20,FALSE),"")="","",IFERROR(VLOOKUP($A122,'5. Company (current_at exit)'!$1:$1048576,20,FALSE),"")), ""))</f>
        <v/>
      </c>
      <c r="AH122" s="159" t="str">
        <f>IF($AF122="Yes",IF($A122&lt;&gt;"",IF(IFERROR(VLOOKUP($A122,'5. Company (current_at exit)'!$1:$1048576,21,FALSE),"")="","Mandatory: Tab 5",IFERROR(VLOOKUP($A122,'5. Company (current_at exit)'!$1:$1048576,21,FALSE),"")), ""),IF($A122&lt;&gt;"",IF(IFERROR(VLOOKUP($A122,'5. Company (current_at exit)'!$1:$1048576,21,FALSE),"")="","",IFERROR(VLOOKUP($A122,'5. Company (current_at exit)'!$1:$1048576,21,FALSE),"")), ""))</f>
        <v/>
      </c>
      <c r="AI122" s="69" t="str">
        <f>IF($AF122="Yes",IF($A122&lt;&gt;"",IF(IFERROR(VLOOKUP($A122,'5. Company (current_at exit)'!$1:$1048576,22,FALSE),"")="","Mandatory: Tab 5",IFERROR(VLOOKUP($A122,'5. Company (current_at exit)'!$1:$1048576,22,FALSE),"")), ""),IF($A122&lt;&gt;"",IF(IFERROR(VLOOKUP($A122,'5. Company (current_at exit)'!$1:$1048576,22,FALSE),"")="","",IFERROR(VLOOKUP($A122,'5. Company (current_at exit)'!$1:$1048576,22,FALSE),"")), ""))</f>
        <v/>
      </c>
      <c r="AJ122" s="69" t="str">
        <f>IF($AF122="Yes",IF($A122&lt;&gt;"",IF(IFERROR(VLOOKUP($A122,'5. Company (current_at exit)'!$1:$1048576,23,FALSE),"")="","Mandatory: Tab 5",IFERROR(VLOOKUP($A122,'5. Company (current_at exit)'!$1:$1048576,23,FALSE),"")), ""),IF($A122&lt;&gt;"",IF(IFERROR(VLOOKUP($A122,'5. Company (current_at exit)'!$1:$1048576,23,FALSE),"")="","",IFERROR(VLOOKUP($A122,'5. Company (current_at exit)'!$1:$1048576,23,FALSE),"")), ""))</f>
        <v/>
      </c>
      <c r="AK122" s="159" t="str">
        <f>IF($AF122="Yes",IF($A122&lt;&gt;"",IF(IFERROR(VLOOKUP($A122,'5. Company (current_at exit)'!$1:$1048576,24,FALSE),"")="","",IFERROR(VLOOKUP($A122,'5. Company (current_at exit)'!$1:$1048576,24,FALSE),"")), ""),IF($A122&lt;&gt;"",IF(IFERROR(VLOOKUP($A122,'5. Company (current_at exit)'!$1:$1048576,24,FALSE),"")="","",IFERROR(VLOOKUP($A122,'5. Company (current_at exit)'!$1:$1048576,24,FALSE),"")), ""))</f>
        <v/>
      </c>
      <c r="AL122" s="403" t="str">
        <f>IF($A122&lt;&gt;"",IF(IFERROR(VLOOKUP($A122,'5. Company (current_at exit)'!$1:$1048576,25,FALSE),"")="","",IFERROR(VLOOKUP($A122,'5. Company (current_at exit)'!$1:$1048576,25,FALSE),"")), "")</f>
        <v/>
      </c>
      <c r="AM122" s="17" t="str">
        <f>IF($A122&lt;&gt;"",IF(IFERROR(VLOOKUP($A122,'5. Company (current_at exit)'!$1:$1048576,26,FALSE),"")="","Mandatory: Tab 5",IFERROR(VLOOKUP($A122,'5. Company (current_at exit)'!$1:$1048576,26,FALSE),"")), "")</f>
        <v/>
      </c>
      <c r="AN122" s="17" t="str">
        <f>IF($A122&lt;&gt;"",IF(IFERROR(VLOOKUP($A122,'5. Company (current_at exit)'!$1:$1048576,27,FALSE),"")="","Mandatory: Tab 5",IFERROR(VLOOKUP($A122,'5. Company (current_at exit)'!$1:$1048576,27,FALSE),"")), "")</f>
        <v/>
      </c>
      <c r="AO122" s="17" t="str">
        <f>IF($A122&lt;&gt;"",IF(IFERROR(VLOOKUP($A122,'5. Company (current_at exit)'!$1:$1048576,28,FALSE),"")="","Mandatory: Tab 5",IFERROR(VLOOKUP($A122,'5. Company (current_at exit)'!$1:$1048576,28,FALSE),"")), "")</f>
        <v/>
      </c>
      <c r="AP122" s="17" t="str">
        <f>IF($A122&lt;&gt;"",IF(IFERROR(VLOOKUP($A122,'5. Company (current_at exit)'!$1:$1048576,29,FALSE),"")="","Mandatory: Tab 5",IFERROR(VLOOKUP($A122,'5. Company (current_at exit)'!$1:$1048576,29,FALSE),"")), "")</f>
        <v/>
      </c>
      <c r="AQ122" s="17" t="str">
        <f>IF($A122&lt;&gt;"",IF(IFERROR(VLOOKUP($A122,'5. Company (current_at exit)'!$1:$1048576,30,FALSE),"")="","Mandatory: Tab 5",IFERROR(VLOOKUP($A122,'5. Company (current_at exit)'!$1:$1048576,30,FALSE),"")), "")</f>
        <v/>
      </c>
      <c r="AR122" s="17" t="str">
        <f>IF($A122&lt;&gt;"",IF(IFERROR(VLOOKUP($A122,'5. Company (current_at exit)'!$1:$1048576,31,FALSE),"")="","Mandatory: Tab 5",IFERROR(VLOOKUP($A122,'5. Company (current_at exit)'!$1:$1048576,31,FALSE),"")), "")</f>
        <v/>
      </c>
      <c r="AS122" s="17" t="str">
        <f>IF($A122&lt;&gt;"",IF(IFERROR(VLOOKUP($A122,'5. Company (current_at exit)'!$1:$1048576,32,FALSE),"")="","Mandatory: Tab 5",IFERROR(VLOOKUP($A122,'5. Company (current_at exit)'!$1:$1048576,32,FALSE),"")), "")</f>
        <v/>
      </c>
      <c r="AT122" s="17" t="str">
        <f>IF($A122&lt;&gt;"",IF(IFERROR(VLOOKUP($A122,'5. Company (current_at exit)'!$1:$1048576,33,FALSE),"")="","Mandatory: Tab 5",IFERROR(VLOOKUP($A122,'5. Company (current_at exit)'!$1:$1048576,33,FALSE),"")), "")</f>
        <v/>
      </c>
      <c r="AU122" s="17" t="str">
        <f>IF($A122&lt;&gt;"",IF(IFERROR(VLOOKUP($A122,'5. Company (current_at exit)'!$1:$1048576,34,FALSE),"")="","",IFERROR(VLOOKUP($A122,'5. Company (current_at exit)'!$1:$1048576,34,FALSE),"")), "")</f>
        <v/>
      </c>
      <c r="AV122" s="241" t="str">
        <f>IF($A122&lt;&gt;"",IF(IFERROR(VLOOKUP($A122,'5. Company (current_at exit)'!$1:$1048576,35,FALSE),"")="","",IFERROR(VLOOKUP($A122,'5. Company (current_at exit)'!$1:$1048576,35,FALSE),"")), "")</f>
        <v/>
      </c>
      <c r="AW122" s="17" t="str">
        <f>IF($D122="Fully Exited",IF($A122&lt;&gt;"",IF(IFERROR(VLOOKUP($A122,'5. Company (current_at exit)'!$1:$1048576,36,FALSE),"")="","",IFERROR(VLOOKUP($A122,'5. Company (current_at exit)'!$1:$1048576,36,FALSE),"")), ""),IF($A122&lt;&gt;"",IF(IFERROR(VLOOKUP($A122,'5. Company (current_at exit)'!$1:$1048576,36,FALSE),"")="","",IFERROR(VLOOKUP($A122,'5. Company (current_at exit)'!$1:$1048576,36,FALSE),"")), ""))</f>
        <v/>
      </c>
      <c r="AX122" s="239" t="str">
        <f>IF($A122&lt;&gt;"",IF(IFERROR(VLOOKUP($A122,'5. Company (current_at exit)'!$1:$1048576,37,FALSE),"")="","",IFERROR(VLOOKUP($A122,'5. Company (current_at exit)'!$1:$1048576,37,FALSE),"")), "")</f>
        <v/>
      </c>
      <c r="AY122" s="204" t="str">
        <f>IF($A122&lt;&gt;"",IF(IFERROR(VLOOKUP($A122,'5. Company (current_at exit)'!$1:$1048576,38,FALSE),"")="","",IFERROR(VLOOKUP($A122,'5. Company (current_at exit)'!$1:$1048576,38,FALSE),"")), "")</f>
        <v/>
      </c>
      <c r="AZ122" s="244" t="str">
        <f>IF($A122&lt;&gt;"",IF(IFERROR(VLOOKUP($A122,'5. Company (current_at exit)'!$1:$1048576,39,FALSE),"")="","",IFERROR(VLOOKUP($A122,'5. Company (current_at exit)'!$1:$1048576,39,FALSE),"")), "")</f>
        <v/>
      </c>
      <c r="BA122" s="244" t="str">
        <f>IF($A122&lt;&gt;"",IF(IFERROR(VLOOKUP($A122,'5. Company (current_at exit)'!$1:$1048576,40,FALSE),"")="","",IFERROR(VLOOKUP($A122,'5. Company (current_at exit)'!$1:$1048576,40,FALSE),"")), "")</f>
        <v/>
      </c>
      <c r="BB122" s="244" t="str">
        <f>IF($A122&lt;&gt;"",IF(IFERROR(VLOOKUP($A122,'5. Company (current_at exit)'!$1:$1048576,41,FALSE),"")="","",IFERROR(VLOOKUP($A122,'5. Company (current_at exit)'!$1:$1048576,41,FALSE),"")), "")</f>
        <v/>
      </c>
      <c r="BC122" s="76" t="str">
        <f>IF($A122&lt;&gt;"",IF(IFERROR(VLOOKUP($A122,'5. Company (current_at exit)'!$1:$1048576,42,FALSE),"")="","",IFERROR(VLOOKUP($A122,'5. Company (current_at exit)'!$1:$1048576,42,FALSE),"")), "")</f>
        <v/>
      </c>
      <c r="BD122" s="76" t="str">
        <f>IF($A122&lt;&gt;"",IF(IFERROR(VLOOKUP($A122,'5. Company (current_at exit)'!$1:$1048576,43,FALSE),"")="","",IFERROR(VLOOKUP($A122,'5. Company (current_at exit)'!$1:$1048576,43,FALSE),"")), "")</f>
        <v/>
      </c>
      <c r="BE122" s="239" t="str">
        <f>IF($A122&lt;&gt;"",IF(IFERROR(VLOOKUP($A122,'5. Company (current_at exit)'!$1:$1048576,44,FALSE),"")="","",IFERROR(VLOOKUP($A122,'5. Company (current_at exit)'!$1:$1048576,44,FALSE),"")), "")</f>
        <v/>
      </c>
      <c r="BF122" s="239" t="str">
        <f>IF($A122&lt;&gt;"",IF(IFERROR(VLOOKUP($A122,'5. Company (current_at exit)'!$1:$1048576,45,FALSE),"")="","",IFERROR(VLOOKUP($A122,'5. Company (current_at exit)'!$1:$1048576,45,FALSE),"")), "")</f>
        <v/>
      </c>
      <c r="BG122" s="239" t="str">
        <f>IF($A122&lt;&gt;"",IF(IFERROR(VLOOKUP($A122,'5. Company (current_at exit)'!$1:$1048576,46,FALSE),"")="","",IFERROR(VLOOKUP($A122,'5. Company (current_at exit)'!$1:$1048576,46,FALSE),"")), "")</f>
        <v/>
      </c>
      <c r="BH122" s="239" t="str">
        <f>IF($A122&lt;&gt;"",IF(IFERROR(VLOOKUP($A122,'5. Company (current_at exit)'!$1:$1048576,47,FALSE),"")="","",IFERROR(VLOOKUP($A122,'5. Company (current_at exit)'!$1:$1048576,47,FALSE),"")), "")</f>
        <v/>
      </c>
      <c r="BI122" s="239" t="str">
        <f>IF($A122&lt;&gt;"",IF(IFERROR(VLOOKUP($A122,'5. Company (current_at exit)'!$1:$1048576,48,FALSE),"")="","",IFERROR(VLOOKUP($A122,'5. Company (current_at exit)'!$1:$1048576,48,FALSE),"")), "")</f>
        <v/>
      </c>
      <c r="BJ122" s="360" t="str">
        <f>IF($A122&lt;&gt;"",IF(IFERROR(VLOOKUP($A122,'5. Company (current_at exit)'!$1:$1048576,49,FALSE),"")="","",IFERROR(VLOOKUP($A122,'5. Company (current_at exit)'!$1:$1048576,49,FALSE),"")), "")</f>
        <v/>
      </c>
      <c r="BK122" s="76" t="str">
        <f>IF($A122&lt;&gt;"",IF(IFERROR(VLOOKUP($A122,'5. Company (current_at exit)'!$1:$1048576,50,FALSE),"")="","Mandatory: Tab 5",IFERROR(VLOOKUP($A122,'5. Company (current_at exit)'!$1:$1048576,50,FALSE),"")), "")</f>
        <v/>
      </c>
      <c r="BL122" s="483" t="str">
        <f>IF($A122&lt;&gt;"",IF(IFERROR(VLOOKUP($A122,'5. Company (current_at exit)'!$1:$1048576,51,FALSE),"")="","Mandatory: Tab 5",IFERROR(VLOOKUP($A122,'5. Company (current_at exit)'!$1:$1048576,51,FALSE),"")), "")</f>
        <v/>
      </c>
      <c r="BM122" s="483" t="str">
        <f>IF($A122&lt;&gt;"",IF(IFERROR(VLOOKUP($A122,'5. Company (current_at exit)'!$1:$1048576,52,FALSE),"")="","Mandatory: Tab 5",IFERROR(VLOOKUP($A122,'5. Company (current_at exit)'!$1:$1048576,52,FALSE),"")), "")</f>
        <v/>
      </c>
      <c r="BN122" s="483" t="str">
        <f>IF($A122&lt;&gt;"",IF(IFERROR(VLOOKUP($A122,'5. Company (current_at exit)'!$1:$1048576,53,FALSE),"")="","Mandatory: Tab 5",IFERROR(VLOOKUP($A122,'5. Company (current_at exit)'!$1:$1048576,53,FALSE),"")), "")</f>
        <v/>
      </c>
      <c r="BO122" s="360" t="str">
        <f>IF($A122&lt;&gt;"",IF(IFERROR(VLOOKUP($A122,'5. Company (current_at exit)'!$1:$1048576,54,FALSE),"")="","",IFERROR(VLOOKUP($A122,'5. Company (current_at exit)'!$1:$1048576,54,FALSE),"")), "")</f>
        <v/>
      </c>
      <c r="BP122" s="17" t="str">
        <f>IF($A122&lt;&gt;"",IF(IFERROR(VLOOKUP($A122, '4. Company (at entry)'!$1:$1048576,3,FALSE),"")="","Mandatory: Tab 4",IFERROR(VLOOKUP($A122, '4. Company (at entry)'!$1:$1048576,3,FALSE),"")), "")</f>
        <v/>
      </c>
      <c r="BQ122" s="17" t="str">
        <f>IF($A122&lt;&gt;"",IF(IFERROR(VLOOKUP($A122, '4. Company (at entry)'!$1:$1048576,4,FALSE),"")="","Mandatory: Tab 4",IFERROR(VLOOKUP($A122, '4. Company (at entry)'!$1:$1048576,4,FALSE),"")), "")</f>
        <v/>
      </c>
      <c r="BR122" s="17" t="str">
        <f>IF($A122&lt;&gt;"",IF(IFERROR(VLOOKUP($A122, '4. Company (at entry)'!$1:$1048576,5,FALSE),"")="","Mandatory: Tab 4",IFERROR(VLOOKUP($A122, '4. Company (at entry)'!$1:$1048576,5,FALSE),"")), "")</f>
        <v/>
      </c>
      <c r="BS122" s="17" t="str">
        <f>IF($A122&lt;&gt;"",IF(IFERROR(VLOOKUP($A122, '4. Company (at entry)'!$1:$1048576,6,FALSE),"")="","Mandatory: Tab 4",IFERROR(VLOOKUP($A122, '4. Company (at entry)'!$1:$1048576,6,FALSE),"")), "")</f>
        <v/>
      </c>
      <c r="BT122" s="17" t="str">
        <f>IF($A122&lt;&gt;"",IF(IFERROR(VLOOKUP($A122, '4. Company (at entry)'!$1:$1048576,7,FALSE),"")="","Mandatory: Tab 4",IFERROR(VLOOKUP($A122, '4. Company (at entry)'!$1:$1048576,7,FALSE),"")), "")</f>
        <v/>
      </c>
      <c r="BU122" s="17" t="str">
        <f>IF($A122&lt;&gt;"",IF(IFERROR(VLOOKUP($A122, '4. Company (at entry)'!$1:$1048576,8,FALSE),"")="","Mandatory: Tab 4",IFERROR(VLOOKUP($A122, '4. Company (at entry)'!$1:$1048576,8,FALSE),"")), "")</f>
        <v/>
      </c>
      <c r="BV122" s="17" t="str">
        <f>IF($A122&lt;&gt;"",IF(IFERROR(VLOOKUP($A122, '4. Company (at entry)'!$1:$1048576,9,FALSE),"")="","Mandatory: Tab 4",IFERROR(VLOOKUP($A122, '4. Company (at entry)'!$1:$1048576,9,FALSE),"")), "")</f>
        <v/>
      </c>
      <c r="BW122" s="17" t="str">
        <f>IF($A122&lt;&gt;"",IF(IFERROR(VLOOKUP($A122, '4. Company (at entry)'!$1:$1048576,10,FALSE),"")="","",IFERROR(VLOOKUP($A122, '4. Company (at entry)'!$1:$1048576,10,FALSE),"")), "")</f>
        <v/>
      </c>
      <c r="BX122" s="208" t="str">
        <f>IF($A122&lt;&gt;"",IF(IFERROR(VLOOKUP($A122, '4. Company (at entry)'!$1:$1048576,11,FALSE),"")="","",IFERROR(VLOOKUP($A122, '4. Company (at entry)'!$1:$1048576,11,FALSE),"")), "")</f>
        <v/>
      </c>
      <c r="BY122" s="17" t="str">
        <f>IF($A122&lt;&gt;"",IF(IFERROR(VLOOKUP($A122, '4. Company (at entry)'!$1:$1048576,12,FALSE),"")="","",IFERROR(VLOOKUP($A122, '4. Company (at entry)'!$1:$1048576,12,FALSE),"")), "")</f>
        <v/>
      </c>
      <c r="BZ122" s="360" t="str">
        <f>IF($A122&lt;&gt;"",IF(IFERROR(VLOOKUP($A122, '4. Company (at entry)'!$1:$1048576,13,FALSE),"")="","",IFERROR(VLOOKUP($A122, '4. Company (at entry)'!$1:$1048576,13,FALSE),"")), "")</f>
        <v/>
      </c>
      <c r="CA122" s="17" t="str">
        <f>IF($A122&lt;&gt;"",IF(IFERROR('7. Position (current_at exit)'!F122,"")="", "Mandatory: Tab 7",IFERROR('7. Position (current_at exit)'!F122,"")),"")</f>
        <v/>
      </c>
      <c r="CB122" s="17" t="str">
        <f>IF($D122&lt;&gt;"Pending, Subsequently Closed",IF($A122&lt;&gt;"",IF(IFERROR('7. Position (current_at exit)'!G122,"")="", "Mandatory: Tab 7",IFERROR('7. Position (current_at exit)'!G122,"")),""), IF($A122&lt;&gt;"",IF(IFERROR('7. Position (current_at exit)'!G122,"")="", "",IFERROR('7. Position (current_at exit)'!G122,"")),""))</f>
        <v/>
      </c>
      <c r="CC122" s="17" t="str">
        <f>IF($D122&lt;&gt;"Pending, Subsequently Closed",IF($A122&lt;&gt;"",IF(IFERROR('7. Position (current_at exit)'!H122,"")="", "Mandatory: Tab 7",IFERROR('7. Position (current_at exit)'!H122,"")),""), IF($A122&lt;&gt;"",IF(IFERROR('7. Position (current_at exit)'!H122,"")="", "",IFERROR('7. Position (current_at exit)'!H122,"")),""))</f>
        <v/>
      </c>
      <c r="CD122" s="17" t="str">
        <f>IF($D122&lt;&gt;"Pending, Subsequently Closed",IF($A122&lt;&gt;"",IF(IFERROR('7. Position (current_at exit)'!I122,"")="", "Mandatory: Tab 7",IFERROR('7. Position (current_at exit)'!I122,"")),""), IF($A122&lt;&gt;"",IF(IFERROR('7. Position (current_at exit)'!I122,"")="", "",IFERROR('7. Position (current_at exit)'!I122,"")),""))</f>
        <v/>
      </c>
      <c r="CE122" s="17" t="str">
        <f>IF($D122&lt;&gt;"Pending, Subsequently Closed",IF($A122&lt;&gt;"",IF(IFERROR('7. Position (current_at exit)'!J122,"")="", "Mandatory: Tab 7",IFERROR('7. Position (current_at exit)'!J122,"")),""), IF($A122&lt;&gt;"",IF(IFERROR('7. Position (current_at exit)'!J122,"")="", "",IFERROR('7. Position (current_at exit)'!J122,"")),""))</f>
        <v/>
      </c>
      <c r="CF122" s="208" t="str">
        <f>IF($D122&lt;&gt;"Pending, Subsequently Closed",IF($A122&lt;&gt;"",IF(IFERROR('7. Position (current_at exit)'!K122,"")="", "Mandatory: Tab 7",IFERROR('7. Position (current_at exit)'!K122,"")),""), IF($A122&lt;&gt;"",IF(IFERROR('7. Position (current_at exit)'!K122,"")="", "",IFERROR('7. Position (current_at exit)'!K122,"")),""))</f>
        <v/>
      </c>
      <c r="CG122" s="186" t="str">
        <f>IF($D122&lt;&gt;"Pending, Subsequently Closed",IF($A122&lt;&gt;"",IF(IFERROR('7. Position (current_at exit)'!L122,"")="", "Mandatory: Tab 7",IFERROR('7. Position (current_at exit)'!L122,"")),""), IF($A122&lt;&gt;"",IF(IFERROR('7. Position (current_at exit)'!L122,"")="", "",IFERROR('7. Position (current_at exit)'!L122,"")),""))</f>
        <v/>
      </c>
      <c r="CH122" s="186" t="str">
        <f>IF($D122&lt;&gt;"Pending, Subsequently Closed",IF($A122&lt;&gt;"",IF(IFERROR('7. Position (current_at exit)'!M122,"")="", "Mandatory: Tab 7",IFERROR('7. Position (current_at exit)'!M122,"")),""), IF($A122&lt;&gt;"",IF(IFERROR('7. Position (current_at exit)'!M122,"")="", "",IFERROR('7. Position (current_at exit)'!M122,"")),""))</f>
        <v/>
      </c>
      <c r="CI122" s="186" t="str">
        <f>IF($D122&lt;&gt;"Pending, Subsequently Closed",IF($A122&lt;&gt;"",IF(IFERROR('7. Position (current_at exit)'!N122,"")="", "Mandatory: Tab 7",IFERROR('7. Position (current_at exit)'!N122,"")),""), IF($A122&lt;&gt;"",IF(IFERROR('7. Position (current_at exit)'!N122,"")="", "",IFERROR('7. Position (current_at exit)'!N122,"")),""))</f>
        <v/>
      </c>
      <c r="CJ122" s="408" t="str">
        <f>IF($D122&lt;&gt;"Pending, Subsequently Closed",IF($A122&lt;&gt;"",IF(IFERROR('7. Position (current_at exit)'!O122,"")="", "Mandatory: Tab 7",IFERROR('7. Position (current_at exit)'!O122,"")),""), IF($A122&lt;&gt;"",IF(IFERROR('7. Position (current_at exit)'!O122,"")="", "",IFERROR('7. Position (current_at exit)'!O122,"")),""))</f>
        <v/>
      </c>
      <c r="CK122" s="408" t="str">
        <f>IF($D122&lt;&gt;"Pending, Subsequently Closed",IF($A122&lt;&gt;"",IF(IFERROR('7. Position (current_at exit)'!P122,"")="", "Mandatory: Tab 7",IFERROR('7. Position (current_at exit)'!P122,"")),""), IF($A122&lt;&gt;"",IF(IFERROR('7. Position (current_at exit)'!P122,"")="", "",IFERROR('7. Position (current_at exit)'!P122,"")),""))</f>
        <v/>
      </c>
      <c r="CL122" s="360" t="str">
        <f>IF($A122&lt;&gt;"",IF(IFERROR('7. Position (current_at exit)'!Q122,"")="", "",IFERROR('7. Position (current_at exit)'!Q122,"")),"")</f>
        <v/>
      </c>
      <c r="CM122" s="18" t="str">
        <f>IF($F122&lt;&gt;"Debt",IF($A122&lt;&gt;"",IF(IFERROR('7. Position (current_at exit)'!R122,"")="", "Mandatory: Tab 7",IFERROR('7. Position (current_at exit)'!R122,"")),""), IF($A122&lt;&gt;"",IF(IFERROR('7. Position (current_at exit)'!R122,"")="", "",IFERROR('7. Position (current_at exit)'!R122,"")),""))</f>
        <v/>
      </c>
      <c r="CN122" s="18" t="str">
        <f>IF($F122&lt;&gt;"Debt",IF($A122&lt;&gt;"",IF(IFERROR('7. Position (current_at exit)'!S122,"")="", "Mandatory: Tab 7",IFERROR('7. Position (current_at exit)'!S122,"")),""), IF($A122&lt;&gt;"",IF(IFERROR('7. Position (current_at exit)'!S122,"")="", "",IFERROR('7. Position (current_at exit)'!S122,"")),""))</f>
        <v/>
      </c>
      <c r="CO122" s="17" t="str">
        <f>IF($F122&lt;&gt;"Debt",IF($A122&lt;&gt;"",IF(IFERROR('7. Position (current_at exit)'!T122,"")="", "Mandatory: Tab 7",IFERROR('7. Position (current_at exit)'!T122,"")),""), IF($A122&lt;&gt;"",IF(IFERROR('7. Position (current_at exit)'!T122,"")="", "",IFERROR('7. Position (current_at exit)'!T122,"")),""))</f>
        <v/>
      </c>
      <c r="CP122" s="17" t="str">
        <f>IF($A122&lt;&gt;"",IF(IFERROR('7. Position (current_at exit)'!U122,"")="", "Mandatory: Tab 7",IFERROR('7. Position (current_at exit)'!U122,"")),"")</f>
        <v/>
      </c>
      <c r="CQ122" s="17" t="str">
        <f>IF($F122&lt;&gt;"Debt",IF($A122&lt;&gt;"",IF(IFERROR('7. Position (current_at exit)'!V122,"")="", "Mandatory: Tab 7",IFERROR('7. Position (current_at exit)'!V122,"")),""), IF($A122&lt;&gt;"",IF(IFERROR('7. Position (current_at exit)'!V122,"")="", "",IFERROR('7. Position (current_at exit)'!V122,"")),""))</f>
        <v/>
      </c>
      <c r="CR122" s="16" t="str">
        <f>IF($F122&lt;&gt;"Debt",IF($A122&lt;&gt;"",IF(IFERROR('7. Position (current_at exit)'!W122,"")="", "",IFERROR('7. Position (current_at exit)'!W122,"")),""), IF($A122&lt;&gt;"",IF(IFERROR('7. Position (current_at exit)'!W122,"")="", "",IFERROR('7. Position (current_at exit)'!W122,"")),""))</f>
        <v/>
      </c>
      <c r="CS122" s="80" t="str">
        <f>IF($A122&lt;&gt;"",IF(IFERROR('7. Position (current_at exit)'!X122,"")="", "",IFERROR('7. Position (current_at exit)'!X122,"")),"")</f>
        <v/>
      </c>
      <c r="CT122" s="360" t="str">
        <f>IF($A122&lt;&gt;"",IF(IFERROR('7. Position (current_at exit)'!Y122,"")="", "",IFERROR('7. Position (current_at exit)'!Y122,"")),"")</f>
        <v/>
      </c>
      <c r="CU122" s="159" t="str">
        <f>IF(OR($D122="Fully Exited, No Escrow", $D122="Fully Exited, Escrow Pending", $D122="Fully Exited, Subsequently Closed"), IF($A122&lt;&gt;"",IF(IFERROR('7. Position (current_at exit)'!Z122,"")="", "Mandatory: Tab 7",IFERROR('7. Position (current_at exit)'!Z122,"")),""), IF($A122&lt;&gt;"",IF(IFERROR('7. Position (current_at exit)'!Z122,"")="", "",IFERROR('7. Position (current_at exit)'!Z122,"")),""))</f>
        <v/>
      </c>
      <c r="CV122" s="159" t="str">
        <f>IF(OR($D122="Fully Exited, No Escrow", $D122="Fully Exited, Escrow Pending", $D122="Fully Exited, Subsequently Closed"), IF($A122&lt;&gt;"",IF(IFERROR('7. Position (current_at exit)'!AA122,"")="", "Mandatory: Tab 7",IFERROR('7. Position (current_at exit)'!AA122,"")),""), IF($A122&lt;&gt;"",IF(IFERROR('7. Position (current_at exit)'!AA122,"")="", "",IFERROR('7. Position (current_at exit)'!AA122,"")),""))</f>
        <v/>
      </c>
      <c r="CW122" s="16" t="str">
        <f>IF($D122="Fully Exited",IF($A122&lt;&gt;"",IF(IFERROR('7. Position (current_at exit)'!AB122,"")="", "",IFERROR('7. Position (current_at exit)'!AB122,"")),""), IF($A122&lt;&gt;"",IF(IFERROR('7. Position (current_at exit)'!AB122,"")="", "",IFERROR('7. Position (current_at exit)'!AB122,"")),""))</f>
        <v/>
      </c>
      <c r="CX122" s="360" t="str">
        <f>IF($A122&lt;&gt;"",IF(IFERROR('7. Position (current_at exit)'!AC122,"")="", "",IFERROR('7. Position (current_at exit)'!AC122,"")),"")</f>
        <v/>
      </c>
      <c r="CY122" s="16" t="str">
        <f>IF($D122&lt;&gt;"Pending, Subsequently Closed",IF($A122&lt;&gt;"",IF(IFERROR('7. Position (current_at exit)'!AD122,"")="", "Mandatory: Tab 7",IFERROR('7. Position (current_at exit)'!AD122,"")),""), IF($A122&lt;&gt;"",IF(IFERROR('7. Position (current_at exit)'!AD122,"")="", "",IFERROR('7. Position (current_at exit)'!AD122,"")),""))</f>
        <v/>
      </c>
      <c r="CZ122" s="187" t="str">
        <f>IF($A122&lt;&gt;"",IF(IFERROR('7. Position (current_at exit)'!AE122,"")="", "",IFERROR('7. Position (current_at exit)'!AE122,"")),"")</f>
        <v/>
      </c>
      <c r="DA122" s="76" t="str">
        <f>IF($A122&lt;&gt;"",IF(IFERROR('7. Position (current_at exit)'!AF122,"")="", "",IFERROR('7. Position (current_at exit)'!AF122,"")),"")</f>
        <v/>
      </c>
      <c r="DB122" s="239" t="str">
        <f>IF($A122&lt;&gt;"",IF(IFERROR('7. Position (current_at exit)'!AG122,"")="", "",IFERROR('7. Position (current_at exit)'!AG122,"")),"")</f>
        <v/>
      </c>
      <c r="DC122" s="165" t="str">
        <f>IF($A122&lt;&gt;"",IF(IFERROR('7. Position (current_at exit)'!AH122,"")="", "",IFERROR('7. Position (current_at exit)'!AH122,"")),"")</f>
        <v/>
      </c>
      <c r="DD122" s="165" t="str">
        <f>IF($A122&lt;&gt;"",IF(IFERROR('7. Position (current_at exit)'!AI122,"")="", "",IFERROR('7. Position (current_at exit)'!AI122,"")),"")</f>
        <v/>
      </c>
      <c r="DE122" s="360" t="str">
        <f>IF($A122&lt;&gt;"",IF(IFERROR('7. Position (current_at exit)'!AJ122,"")="", "",IFERROR('7. Position (current_at exit)'!AJ122,"")),"")</f>
        <v/>
      </c>
      <c r="DF122" s="16" t="str">
        <f>IF($A122&lt;&gt;"",IF(IFERROR('7. Position (current_at exit)'!AK122,"")="", "",IFERROR('7. Position (current_at exit)'!AK122,"")),"")</f>
        <v/>
      </c>
      <c r="DG122" s="187" t="str">
        <f>IF($A122&lt;&gt;"",IF(IFERROR('7. Position (current_at exit)'!AL122,"")="", "",IFERROR('7. Position (current_at exit)'!AL122,"")),"")</f>
        <v/>
      </c>
      <c r="DH122" s="76" t="str">
        <f>IF($A122&lt;&gt;"",IF(IFERROR('7. Position (current_at exit)'!AM122,"")="", "",IFERROR('7. Position (current_at exit)'!AM122,"")),"")</f>
        <v/>
      </c>
      <c r="DI122" s="239" t="str">
        <f>IF($A122&lt;&gt;"",IF(IFERROR('7. Position (current_at exit)'!AN122,"")="", "",IFERROR('7. Position (current_at exit)'!AN122,"")),"")</f>
        <v/>
      </c>
      <c r="DJ122" s="165" t="str">
        <f>IF($A122&lt;&gt;"",IF(IFERROR('7. Position (current_at exit)'!AO122,"")="", "",IFERROR('7. Position (current_at exit)'!AO122,"")),"")</f>
        <v/>
      </c>
      <c r="DK122" s="165" t="str">
        <f>IF($A122&lt;&gt;"",IF(IFERROR('7. Position (current_at exit)'!AP122,"")="", "",IFERROR('7. Position (current_at exit)'!AP122,"")),"")</f>
        <v/>
      </c>
      <c r="DL122" s="360" t="str">
        <f>IF($A122&lt;&gt;"",IF(IFERROR('7. Position (current_at exit)'!AQ122,"")="", "",IFERROR('7. Position (current_at exit)'!AQ122,"")),"")</f>
        <v/>
      </c>
      <c r="DM122" s="17" t="str">
        <f>IF(OR($F122="Equity - Publicly Traded", $F122="Equity - Private"), IF($A122&lt;&gt;"",IF(IFERROR('6. Position (at entry)'!N122,"")="", "Mandatory: Tab 6",IFERROR('6. Position (at entry)'!N122,"")),""), IF($A122&lt;&gt;"",IF(IFERROR('6. Position (at entry)'!N122,"")="", "",IFERROR('6. Position (at entry)'!N122,"")),""))</f>
        <v/>
      </c>
      <c r="DN122" s="17" t="str">
        <f>IF(OR($F122="Equity - Publicly Traded", $F122="Equity - Private"), IF($A122&lt;&gt;"",IF(IFERROR('6. Position (at entry)'!O122,"")="", "Mandatory: Tab 6",IFERROR('6. Position (at entry)'!O122,"")),""), IF($A122&lt;&gt;"",IF(IFERROR('6. Position (at entry)'!O122,"")="", "",IFERROR('6. Position (at entry)'!O122,"")),""))</f>
        <v/>
      </c>
      <c r="DO122" s="17" t="str">
        <f>IF(OR($F122="Equity - Publicly Traded", $F122="Equity - Private"), IF($A122&lt;&gt;"",IF(IFERROR('6. Position (at entry)'!P122,"")="", "Mandatory: Tab 6",IFERROR('6. Position (at entry)'!P122,"")),""), IF($A122&lt;&gt;"",IF(IFERROR('6. Position (at entry)'!P122,"")="", "",IFERROR('6. Position (at entry)'!P122,"")),""))</f>
        <v/>
      </c>
      <c r="DP122" s="17" t="str">
        <f>IF(OR($F122="Equity - Publicly Traded", $F122="Equity - Private"), IF($A122&lt;&gt;"",IF(IFERROR('6. Position (at entry)'!Q122,"")="", "Mandatory: Tab 6",IFERROR('6. Position (at entry)'!Q122,"")),""), IF($A122&lt;&gt;"",IF(IFERROR('6. Position (at entry)'!Q122,"")="", "",IFERROR('6. Position (at entry)'!Q122,"")),""))</f>
        <v/>
      </c>
      <c r="DQ122" s="18" t="str">
        <f>IF(OR($F122="Equity - Publicly Traded", $F122="Equity - Private"), IF($A122&lt;&gt;"",IF(IFERROR('6. Position (at entry)'!R122,"")="", "Mandatory: Tab 6",IFERROR('6. Position (at entry)'!R122,"")),""), IF($A122&lt;&gt;"",IF(IFERROR('6. Position (at entry)'!R122,"")="", "",IFERROR('6. Position (at entry)'!R122,"")),""))</f>
        <v/>
      </c>
      <c r="DR122" s="18" t="str">
        <f>IF(OR($F122="Equity - Publicly Traded", $F122="Equity - Private"), IF($A122&lt;&gt;"",IF(IFERROR('6. Position (at entry)'!S122,"")="", "Mandatory: Tab 6",IFERROR('6. Position (at entry)'!S122,"")),""), IF($A122&lt;&gt;"",IF(IFERROR('6. Position (at entry)'!S122,"")="", "",IFERROR('6. Position (at entry)'!S122,"")),""))</f>
        <v/>
      </c>
      <c r="DS122" s="17" t="str">
        <f>IF(OR($F122="Equity - Publicly Traded", $F122="Equity - Private"), IF($A122&lt;&gt;"",IF(IFERROR('6. Position (at entry)'!T122,"")="", "Mandatory: Tab 6",IFERROR('6. Position (at entry)'!T122,"")),""), IF($A122&lt;&gt;"",IF(IFERROR('6. Position (at entry)'!T122,"")="", "",IFERROR('6. Position (at entry)'!T122,"")),""))</f>
        <v/>
      </c>
      <c r="DT122" s="16" t="str">
        <f>IF(OR($F122="Equity - Publicly Traded", $F122="Equity - Private"), IF($A122&lt;&gt;"",IF(IFERROR('6. Position (at entry)'!U122,"")="", "Mandatory: Tab 6",IFERROR('6. Position (at entry)'!U122,"")),""), IF($A122&lt;&gt;"",IF(IFERROR('6. Position (at entry)'!U122,"")="", "",IFERROR('6. Position (at entry)'!U122,"")),""))</f>
        <v/>
      </c>
      <c r="DU122" s="16" t="str">
        <f>IF(OR($F122="Equity - Publicly Traded", $F122="Equity - Private"), IF($A122&lt;&gt;"",IF(IFERROR('6. Position (at entry)'!V122,"")="", "",IFERROR('6. Position (at entry)'!V122,"")),""), IF($A122&lt;&gt;"",IF(IFERROR('6. Position (at entry)'!V122,"")="", "",IFERROR('6. Position (at entry)'!V122,"")),""))</f>
        <v/>
      </c>
      <c r="DV122" s="239" t="str">
        <f>IF(OR($F122="Equity - Publicly Traded", $F122="Equity - Private"), IF($A122&lt;&gt;"",IF(IFERROR('6. Position (at entry)'!W122,"")="", "",IFERROR('6. Position (at entry)'!W122,"")),""), IF($A122&lt;&gt;"",IF(IFERROR('6. Position (at entry)'!W122,"")="", "",IFERROR('6. Position (at entry)'!W122,"")),""))</f>
        <v/>
      </c>
      <c r="DW122" s="239" t="str">
        <f>IF(OR($F122="Equity - Publicly Traded", $F122="Equity - Private"), IF($A122&lt;&gt;"",IF(IFERROR('6. Position (at entry)'!X122,"")="", "",IFERROR('6. Position (at entry)'!X122,"")),""), IF($A122&lt;&gt;"",IF(IFERROR('6. Position (at entry)'!X122,"")="", "",IFERROR('6. Position (at entry)'!X122,"")),""))</f>
        <v/>
      </c>
      <c r="DX122" s="239" t="str">
        <f>IF(OR($F122="Equity - Publicly Traded", $F122="Equity - Private"), IF($A122&lt;&gt;"",IF(IFERROR('6. Position (at entry)'!Y122,"")="", "",IFERROR('6. Position (at entry)'!Y122,"")),""), IF($A122&lt;&gt;"",IF(IFERROR('6. Position (at entry)'!Y122,"")="", "",IFERROR('6. Position (at entry)'!Y122,"")),""))</f>
        <v/>
      </c>
      <c r="DY122" s="360" t="str">
        <f>IF($A122&lt;&gt;"",IF(IFERROR('6. Position (at entry)'!Z122,"")="", "",IFERROR('6. Position (at entry)'!Z122,"")),"")</f>
        <v/>
      </c>
      <c r="DZ122" s="76" t="str">
        <f>IF($A122&lt;&gt;"",IF(IFERROR('6. Position (at entry)'!AA122,"")="", "",IFERROR('6. Position (at entry)'!AA122,"")),"")</f>
        <v/>
      </c>
      <c r="EA122" s="76" t="str">
        <f>IF($A122&lt;&gt;"",IF(IFERROR('6. Position (at entry)'!AB122,"")="", "",IFERROR('6. Position (at entry)'!AB122,"")),"")</f>
        <v/>
      </c>
      <c r="EB122" s="78" t="str">
        <f>IF($A122&lt;&gt;"",IF(IFERROR('6. Position (at entry)'!AC122,"")="", "",IFERROR('6. Position (at entry)'!AC122,"")),"")</f>
        <v/>
      </c>
      <c r="EC122" s="78" t="str">
        <f>IF($A122&lt;&gt;"",IF(IFERROR('6. Position (at entry)'!AD122,"")="", "",IFERROR('6. Position (at entry)'!AD122,"")),"")</f>
        <v/>
      </c>
      <c r="ED122" s="226" t="str">
        <f>IF($A122&lt;&gt;"",IF(IFERROR('6. Position (at entry)'!AE122,"")="", "",IFERROR('6. Position (at entry)'!AE122,"")),"")</f>
        <v/>
      </c>
      <c r="EE122" s="80" t="str">
        <f>IF($A122&lt;&gt;"",IF(IFERROR('6. Position (at entry)'!AF122,"")="", "",IFERROR('6. Position (at entry)'!AF122,"")),"")</f>
        <v/>
      </c>
      <c r="EF122" s="80" t="str">
        <f>IF($A122&lt;&gt;"",IF(IFERROR('6. Position (at entry)'!AG122,"")="", "",IFERROR('6. Position (at entry)'!AG122,"")),"")</f>
        <v/>
      </c>
      <c r="EG122" s="80" t="str">
        <f>IF($A122&lt;&gt;"",IF(IFERROR('6. Position (at entry)'!AH122,"")="", "",IFERROR('6. Position (at entry)'!AH122,"")),"")</f>
        <v/>
      </c>
      <c r="EH122" s="360" t="str">
        <f>IF($A122&lt;&gt;"",IF(IFERROR('6. Position (at entry)'!AI122,"")="", "",IFERROR('6. Position (at entry)'!AI122,"")),"")</f>
        <v/>
      </c>
    </row>
    <row r="123" spans="1:138" ht="15" customHeight="1" x14ac:dyDescent="0.2">
      <c r="A123" s="16" t="str">
        <f>IF(ISBLANK('6. Position (at entry)'!A123), "", '6. Position (at entry)'!A123)</f>
        <v/>
      </c>
      <c r="B123" s="347" t="str">
        <f>IF($A123&lt;&gt;"",IF(IFERROR('6. Position (at entry)'!B123,"")="", "Mandatory: Tab 6",IFERROR('6. Position (at entry)'!B123,"")),"")</f>
        <v/>
      </c>
      <c r="C123" s="16" t="str">
        <f>IF($A123&lt;&gt;"",IF(IFERROR(VLOOKUP($A123, '4. Company (at entry)'!$1:$1048576,2,FALSE),"")="","Mandatory: Tab 4",IFERROR(VLOOKUP($A123, '4. Company (at entry)'!$1:$1048576,2,FALSE),"")), "")</f>
        <v/>
      </c>
      <c r="D123" s="16" t="str">
        <f>IF($A123&lt;&gt;"",IF(IFERROR('7. Position (current_at exit)'!D123,"")="", "Mandatory: Tab 7",IFERROR('7. Position (current_at exit)'!D123,"")),"")</f>
        <v/>
      </c>
      <c r="E123" s="16" t="str">
        <f>IF($A123&lt;&gt;"",IF(IFERROR('7. Position (current_at exit)'!E123,"")="", "Mandatory: Tab 7",IFERROR('7. Position (current_at exit)'!E123,"")),"")</f>
        <v/>
      </c>
      <c r="F123" s="16" t="str">
        <f>IF($A123&lt;&gt;"",IF(IFERROR('6. Position (at entry)'!D123,"")="", "Mandatory: Tab 6",IFERROR('6. Position (at entry)'!D123,"")),"")</f>
        <v/>
      </c>
      <c r="G123" s="16" t="str">
        <f>IF($A123&lt;&gt;"",IF(IFERROR('6. Position (at entry)'!E123,"")="", "Mandatory: Tab 6",IFERROR('6. Position (at entry)'!E123,"")),"")</f>
        <v/>
      </c>
      <c r="H123" s="16" t="str">
        <f>IF($A123&lt;&gt;"",IF(IFERROR('6. Position (at entry)'!F123,"")="", "Mandatory: Tab 6",IFERROR('6. Position (at entry)'!F123,"")),"")</f>
        <v/>
      </c>
      <c r="I123" s="16" t="str">
        <f>IF($A123&lt;&gt;"",IF(IFERROR('6. Position (at entry)'!G123,"")="", "Mandatory: Tab 6",IFERROR('6. Position (at entry)'!G123,"")),"")</f>
        <v/>
      </c>
      <c r="J123" s="16" t="str">
        <f>IF($A123&lt;&gt;"",IF(IFERROR('6. Position (at entry)'!H123,"")="", "Mandatory: Tab 6",IFERROR('6. Position (at entry)'!H123,"")),"")</f>
        <v/>
      </c>
      <c r="K123" s="159" t="str">
        <f>IF($A123&lt;&gt;"",IF(IFERROR('6. Position (at entry)'!I123,"")="", "Mandatory: Tab 6",IFERROR('6. Position (at entry)'!I123,"")),"")</f>
        <v/>
      </c>
      <c r="L123" s="16" t="str">
        <f>IF($A123&lt;&gt;"",IF(IFERROR('6. Position (at entry)'!J123,"")="", "Mandatory: Tab 6",IFERROR('6. Position (at entry)'!J123,"")),"")</f>
        <v/>
      </c>
      <c r="M123" s="16" t="str">
        <f>IF($A123&lt;&gt;"",IF(IFERROR('6. Position (at entry)'!K123,"")="", "Mandatory: Tab 6",IFERROR('6. Position (at entry)'!K123,"")),"")</f>
        <v/>
      </c>
      <c r="N123" s="16" t="str">
        <f>IF($A123&lt;&gt;"",IF(IFERROR('6. Position (at entry)'!L123,"")="", "",IFERROR('6. Position (at entry)'!L123,"")),"")</f>
        <v/>
      </c>
      <c r="O123" s="360" t="str">
        <f>IF($A123&lt;&gt;"",IF(IFERROR('6. Position (at entry)'!M123,"")="", "",IFERROR('6. Position (at entry)'!M123,"")),"")</f>
        <v/>
      </c>
      <c r="P123" s="16" t="str">
        <f>IF($A123&lt;&gt;"",IF(IFERROR(VLOOKUP($A123,'5. Company (current_at exit)'!$1:$1048576,3,FALSE),"")="","",IFERROR(VLOOKUP($A123,'5. Company (current_at exit)'!$1:$1048576,3,FALSE),"")), "")</f>
        <v/>
      </c>
      <c r="Q123" s="16" t="str">
        <f>IF($A123&lt;&gt;"",IF(IFERROR(VLOOKUP($A123,'5. Company (current_at exit)'!$1:$1048576,4,FALSE),"")="","",IFERROR(VLOOKUP($A123,'5. Company (current_at exit)'!$1:$1048576,4,FALSE),"")), "")</f>
        <v/>
      </c>
      <c r="R123" s="16" t="str">
        <f>IF($A123&lt;&gt;"",IF(IFERROR(VLOOKUP($A123,'5. Company (current_at exit)'!$1:$1048576,5,FALSE),"")="","",IFERROR(VLOOKUP($A123,'5. Company (current_at exit)'!$1:$1048576,5,FALSE),"")), "")</f>
        <v/>
      </c>
      <c r="S123" s="16" t="str">
        <f>IF($A123&lt;&gt;"",IF(IFERROR(VLOOKUP($A123,'5. Company (current_at exit)'!$1:$1048576,6,FALSE),"")="","",IFERROR(VLOOKUP($A123,'5. Company (current_at exit)'!$1:$1048576,6,FALSE),"")), "")</f>
        <v/>
      </c>
      <c r="T123" s="16" t="str">
        <f>IF($A123&lt;&gt;"",IF(IFERROR(VLOOKUP($A123,'5. Company (current_at exit)'!$1:$1048576,7,FALSE),"")="","Mandatory: Tab 5",IFERROR(VLOOKUP($A123,'5. Company (current_at exit)'!$1:$1048576,7,FALSE),"")), "")</f>
        <v/>
      </c>
      <c r="U123" s="72" t="str">
        <f>IF($A123&lt;&gt;"",IF(IFERROR(VLOOKUP($A123,'5. Company (current_at exit)'!$1:$1048576,8,FALSE),"")="","Mandatory: Tab 5",IFERROR(VLOOKUP($A123,'5. Company (current_at exit)'!$1:$1048576,8,FALSE),"")), "")</f>
        <v/>
      </c>
      <c r="V123" s="16" t="str">
        <f>IF($A123&lt;&gt;"",IF(IFERROR(VLOOKUP($A123,'5. Company (current_at exit)'!$1:$1048576,9,FALSE),"")="","",IFERROR(VLOOKUP($A123,'5. Company (current_at exit)'!$1:$1048576,9,FALSE),"")), "")</f>
        <v/>
      </c>
      <c r="W123" s="16" t="str">
        <f>IF($A123&lt;&gt;"",IF(IFERROR(VLOOKUP($A123,'5. Company (current_at exit)'!$1:$1048576,10,FALSE),"")="","Mandatory: Tab 5",IFERROR(VLOOKUP($A123,'5. Company (current_at exit)'!$1:$1048576,10,FALSE),"")), "")</f>
        <v/>
      </c>
      <c r="X123" s="73" t="str">
        <f>IF($A123&lt;&gt;"",IF(IFERROR(VLOOKUP($A123,'5. Company (current_at exit)'!$1:$1048576,11,FALSE),"")="","Mandatory: Tab 5",IFERROR(VLOOKUP($A123,'5. Company (current_at exit)'!$1:$1048576,11,FALSE),"")), "")</f>
        <v/>
      </c>
      <c r="Y123" s="73" t="str">
        <f>IF($A123&lt;&gt;"",IF(IFERROR(VLOOKUP($A123,'5. Company (current_at exit)'!$1:$1048576,12,FALSE),"")="","",IFERROR(VLOOKUP($A123,'5. Company (current_at exit)'!$1:$1048576,12,FALSE),"")), "")</f>
        <v/>
      </c>
      <c r="Z123" s="73" t="str">
        <f>IF($A123&lt;&gt;"",IF(IFERROR(VLOOKUP($A123,'5. Company (current_at exit)'!$1:$1048576,13,FALSE),"")="","",IFERROR(VLOOKUP($A123,'5. Company (current_at exit)'!$1:$1048576,13,FALSE),"")), "")</f>
        <v/>
      </c>
      <c r="AA123" s="16" t="str">
        <f>IF($A123&lt;&gt;"",IF(IFERROR(VLOOKUP($A123,'5. Company (current_at exit)'!$1:$1048576,14,FALSE),"")="","Mandatory: Tab 5",IFERROR(VLOOKUP($A123,'5. Company (current_at exit)'!$1:$1048576,14,FALSE),"")), "")</f>
        <v/>
      </c>
      <c r="AB123" s="16" t="str">
        <f>IF($A123&lt;&gt;"",IF(IFERROR(VLOOKUP($A123,'5. Company (current_at exit)'!$1:$1048576,15,FALSE),"")="","Mandatory: Tab 5",IFERROR(VLOOKUP($A123,'5. Company (current_at exit)'!$1:$1048576,15,FALSE),"")), "")</f>
        <v/>
      </c>
      <c r="AC123" s="76" t="str">
        <f>IF($A123&lt;&gt;"",IF(IFERROR(VLOOKUP($A123,'5. Company (current_at exit)'!$1:$1048576,16,FALSE),"")="","",IFERROR(VLOOKUP($A123,'5. Company (current_at exit)'!$1:$1048576,16,FALSE),"")), "")</f>
        <v/>
      </c>
      <c r="AD123" s="16" t="str">
        <f>IF($A123&lt;&gt;"",IF(IFERROR(VLOOKUP($A123,'5. Company (current_at exit)'!$1:$1048576,17,FALSE),"")="","",IFERROR(VLOOKUP($A123,'5. Company (current_at exit)'!$1:$1048576,17,FALSE),"")), "")</f>
        <v/>
      </c>
      <c r="AE123" s="401" t="str">
        <f>IF($A123&lt;&gt;"",IF(IFERROR(VLOOKUP($A123,'5. Company (current_at exit)'!$1:$1048576,18,FALSE),"")="","",IFERROR(VLOOKUP($A123,'5. Company (current_at exit)'!$1:$1048576,18,FALSE),"")), "")</f>
        <v/>
      </c>
      <c r="AF123" s="16" t="str">
        <f>IF($A123&lt;&gt;"",IF(IFERROR(VLOOKUP($A123,'5. Company (current_at exit)'!$1:$1048576,19,FALSE),"")="","Mandatory: Tab 5",IFERROR(VLOOKUP($A123,'5. Company (current_at exit)'!$1:$1048576,19,FALSE),"")), "")</f>
        <v/>
      </c>
      <c r="AG123" s="159" t="str">
        <f>IF($AF123="Yes",IF($A123&lt;&gt;"",IF(IFERROR(VLOOKUP($A123,'5. Company (current_at exit)'!$1:$1048576,20,FALSE),"")="","Mandatory: Tab 5",IFERROR(VLOOKUP($A123,'5. Company (current_at exit)'!$1:$1048576,20,FALSE),"")), ""),IF($A123&lt;&gt;"",IF(IFERROR(VLOOKUP($A123,'5. Company (current_at exit)'!$1:$1048576,20,FALSE),"")="","",IFERROR(VLOOKUP($A123,'5. Company (current_at exit)'!$1:$1048576,20,FALSE),"")), ""))</f>
        <v/>
      </c>
      <c r="AH123" s="159" t="str">
        <f>IF($AF123="Yes",IF($A123&lt;&gt;"",IF(IFERROR(VLOOKUP($A123,'5. Company (current_at exit)'!$1:$1048576,21,FALSE),"")="","Mandatory: Tab 5",IFERROR(VLOOKUP($A123,'5. Company (current_at exit)'!$1:$1048576,21,FALSE),"")), ""),IF($A123&lt;&gt;"",IF(IFERROR(VLOOKUP($A123,'5. Company (current_at exit)'!$1:$1048576,21,FALSE),"")="","",IFERROR(VLOOKUP($A123,'5. Company (current_at exit)'!$1:$1048576,21,FALSE),"")), ""))</f>
        <v/>
      </c>
      <c r="AI123" s="69" t="str">
        <f>IF($AF123="Yes",IF($A123&lt;&gt;"",IF(IFERROR(VLOOKUP($A123,'5. Company (current_at exit)'!$1:$1048576,22,FALSE),"")="","Mandatory: Tab 5",IFERROR(VLOOKUP($A123,'5. Company (current_at exit)'!$1:$1048576,22,FALSE),"")), ""),IF($A123&lt;&gt;"",IF(IFERROR(VLOOKUP($A123,'5. Company (current_at exit)'!$1:$1048576,22,FALSE),"")="","",IFERROR(VLOOKUP($A123,'5. Company (current_at exit)'!$1:$1048576,22,FALSE),"")), ""))</f>
        <v/>
      </c>
      <c r="AJ123" s="69" t="str">
        <f>IF($AF123="Yes",IF($A123&lt;&gt;"",IF(IFERROR(VLOOKUP($A123,'5. Company (current_at exit)'!$1:$1048576,23,FALSE),"")="","Mandatory: Tab 5",IFERROR(VLOOKUP($A123,'5. Company (current_at exit)'!$1:$1048576,23,FALSE),"")), ""),IF($A123&lt;&gt;"",IF(IFERROR(VLOOKUP($A123,'5. Company (current_at exit)'!$1:$1048576,23,FALSE),"")="","",IFERROR(VLOOKUP($A123,'5. Company (current_at exit)'!$1:$1048576,23,FALSE),"")), ""))</f>
        <v/>
      </c>
      <c r="AK123" s="159" t="str">
        <f>IF($AF123="Yes",IF($A123&lt;&gt;"",IF(IFERROR(VLOOKUP($A123,'5. Company (current_at exit)'!$1:$1048576,24,FALSE),"")="","",IFERROR(VLOOKUP($A123,'5. Company (current_at exit)'!$1:$1048576,24,FALSE),"")), ""),IF($A123&lt;&gt;"",IF(IFERROR(VLOOKUP($A123,'5. Company (current_at exit)'!$1:$1048576,24,FALSE),"")="","",IFERROR(VLOOKUP($A123,'5. Company (current_at exit)'!$1:$1048576,24,FALSE),"")), ""))</f>
        <v/>
      </c>
      <c r="AL123" s="403" t="str">
        <f>IF($A123&lt;&gt;"",IF(IFERROR(VLOOKUP($A123,'5. Company (current_at exit)'!$1:$1048576,25,FALSE),"")="","",IFERROR(VLOOKUP($A123,'5. Company (current_at exit)'!$1:$1048576,25,FALSE),"")), "")</f>
        <v/>
      </c>
      <c r="AM123" s="17" t="str">
        <f>IF($A123&lt;&gt;"",IF(IFERROR(VLOOKUP($A123,'5. Company (current_at exit)'!$1:$1048576,26,FALSE),"")="","Mandatory: Tab 5",IFERROR(VLOOKUP($A123,'5. Company (current_at exit)'!$1:$1048576,26,FALSE),"")), "")</f>
        <v/>
      </c>
      <c r="AN123" s="17" t="str">
        <f>IF($A123&lt;&gt;"",IF(IFERROR(VLOOKUP($A123,'5. Company (current_at exit)'!$1:$1048576,27,FALSE),"")="","Mandatory: Tab 5",IFERROR(VLOOKUP($A123,'5. Company (current_at exit)'!$1:$1048576,27,FALSE),"")), "")</f>
        <v/>
      </c>
      <c r="AO123" s="17" t="str">
        <f>IF($A123&lt;&gt;"",IF(IFERROR(VLOOKUP($A123,'5. Company (current_at exit)'!$1:$1048576,28,FALSE),"")="","Mandatory: Tab 5",IFERROR(VLOOKUP($A123,'5. Company (current_at exit)'!$1:$1048576,28,FALSE),"")), "")</f>
        <v/>
      </c>
      <c r="AP123" s="17" t="str">
        <f>IF($A123&lt;&gt;"",IF(IFERROR(VLOOKUP($A123,'5. Company (current_at exit)'!$1:$1048576,29,FALSE),"")="","Mandatory: Tab 5",IFERROR(VLOOKUP($A123,'5. Company (current_at exit)'!$1:$1048576,29,FALSE),"")), "")</f>
        <v/>
      </c>
      <c r="AQ123" s="17" t="str">
        <f>IF($A123&lt;&gt;"",IF(IFERROR(VLOOKUP($A123,'5. Company (current_at exit)'!$1:$1048576,30,FALSE),"")="","Mandatory: Tab 5",IFERROR(VLOOKUP($A123,'5. Company (current_at exit)'!$1:$1048576,30,FALSE),"")), "")</f>
        <v/>
      </c>
      <c r="AR123" s="17" t="str">
        <f>IF($A123&lt;&gt;"",IF(IFERROR(VLOOKUP($A123,'5. Company (current_at exit)'!$1:$1048576,31,FALSE),"")="","Mandatory: Tab 5",IFERROR(VLOOKUP($A123,'5. Company (current_at exit)'!$1:$1048576,31,FALSE),"")), "")</f>
        <v/>
      </c>
      <c r="AS123" s="17" t="str">
        <f>IF($A123&lt;&gt;"",IF(IFERROR(VLOOKUP($A123,'5. Company (current_at exit)'!$1:$1048576,32,FALSE),"")="","Mandatory: Tab 5",IFERROR(VLOOKUP($A123,'5. Company (current_at exit)'!$1:$1048576,32,FALSE),"")), "")</f>
        <v/>
      </c>
      <c r="AT123" s="17" t="str">
        <f>IF($A123&lt;&gt;"",IF(IFERROR(VLOOKUP($A123,'5. Company (current_at exit)'!$1:$1048576,33,FALSE),"")="","Mandatory: Tab 5",IFERROR(VLOOKUP($A123,'5. Company (current_at exit)'!$1:$1048576,33,FALSE),"")), "")</f>
        <v/>
      </c>
      <c r="AU123" s="17" t="str">
        <f>IF($A123&lt;&gt;"",IF(IFERROR(VLOOKUP($A123,'5. Company (current_at exit)'!$1:$1048576,34,FALSE),"")="","",IFERROR(VLOOKUP($A123,'5. Company (current_at exit)'!$1:$1048576,34,FALSE),"")), "")</f>
        <v/>
      </c>
      <c r="AV123" s="241" t="str">
        <f>IF($A123&lt;&gt;"",IF(IFERROR(VLOOKUP($A123,'5. Company (current_at exit)'!$1:$1048576,35,FALSE),"")="","",IFERROR(VLOOKUP($A123,'5. Company (current_at exit)'!$1:$1048576,35,FALSE),"")), "")</f>
        <v/>
      </c>
      <c r="AW123" s="17" t="str">
        <f>IF($D123="Fully Exited",IF($A123&lt;&gt;"",IF(IFERROR(VLOOKUP($A123,'5. Company (current_at exit)'!$1:$1048576,36,FALSE),"")="","",IFERROR(VLOOKUP($A123,'5. Company (current_at exit)'!$1:$1048576,36,FALSE),"")), ""),IF($A123&lt;&gt;"",IF(IFERROR(VLOOKUP($A123,'5. Company (current_at exit)'!$1:$1048576,36,FALSE),"")="","",IFERROR(VLOOKUP($A123,'5. Company (current_at exit)'!$1:$1048576,36,FALSE),"")), ""))</f>
        <v/>
      </c>
      <c r="AX123" s="239" t="str">
        <f>IF($A123&lt;&gt;"",IF(IFERROR(VLOOKUP($A123,'5. Company (current_at exit)'!$1:$1048576,37,FALSE),"")="","",IFERROR(VLOOKUP($A123,'5. Company (current_at exit)'!$1:$1048576,37,FALSE),"")), "")</f>
        <v/>
      </c>
      <c r="AY123" s="204" t="str">
        <f>IF($A123&lt;&gt;"",IF(IFERROR(VLOOKUP($A123,'5. Company (current_at exit)'!$1:$1048576,38,FALSE),"")="","",IFERROR(VLOOKUP($A123,'5. Company (current_at exit)'!$1:$1048576,38,FALSE),"")), "")</f>
        <v/>
      </c>
      <c r="AZ123" s="244" t="str">
        <f>IF($A123&lt;&gt;"",IF(IFERROR(VLOOKUP($A123,'5. Company (current_at exit)'!$1:$1048576,39,FALSE),"")="","",IFERROR(VLOOKUP($A123,'5. Company (current_at exit)'!$1:$1048576,39,FALSE),"")), "")</f>
        <v/>
      </c>
      <c r="BA123" s="244" t="str">
        <f>IF($A123&lt;&gt;"",IF(IFERROR(VLOOKUP($A123,'5. Company (current_at exit)'!$1:$1048576,40,FALSE),"")="","",IFERROR(VLOOKUP($A123,'5. Company (current_at exit)'!$1:$1048576,40,FALSE),"")), "")</f>
        <v/>
      </c>
      <c r="BB123" s="244" t="str">
        <f>IF($A123&lt;&gt;"",IF(IFERROR(VLOOKUP($A123,'5. Company (current_at exit)'!$1:$1048576,41,FALSE),"")="","",IFERROR(VLOOKUP($A123,'5. Company (current_at exit)'!$1:$1048576,41,FALSE),"")), "")</f>
        <v/>
      </c>
      <c r="BC123" s="76" t="str">
        <f>IF($A123&lt;&gt;"",IF(IFERROR(VLOOKUP($A123,'5. Company (current_at exit)'!$1:$1048576,42,FALSE),"")="","",IFERROR(VLOOKUP($A123,'5. Company (current_at exit)'!$1:$1048576,42,FALSE),"")), "")</f>
        <v/>
      </c>
      <c r="BD123" s="76" t="str">
        <f>IF($A123&lt;&gt;"",IF(IFERROR(VLOOKUP($A123,'5. Company (current_at exit)'!$1:$1048576,43,FALSE),"")="","",IFERROR(VLOOKUP($A123,'5. Company (current_at exit)'!$1:$1048576,43,FALSE),"")), "")</f>
        <v/>
      </c>
      <c r="BE123" s="239" t="str">
        <f>IF($A123&lt;&gt;"",IF(IFERROR(VLOOKUP($A123,'5. Company (current_at exit)'!$1:$1048576,44,FALSE),"")="","",IFERROR(VLOOKUP($A123,'5. Company (current_at exit)'!$1:$1048576,44,FALSE),"")), "")</f>
        <v/>
      </c>
      <c r="BF123" s="239" t="str">
        <f>IF($A123&lt;&gt;"",IF(IFERROR(VLOOKUP($A123,'5. Company (current_at exit)'!$1:$1048576,45,FALSE),"")="","",IFERROR(VLOOKUP($A123,'5. Company (current_at exit)'!$1:$1048576,45,FALSE),"")), "")</f>
        <v/>
      </c>
      <c r="BG123" s="239" t="str">
        <f>IF($A123&lt;&gt;"",IF(IFERROR(VLOOKUP($A123,'5. Company (current_at exit)'!$1:$1048576,46,FALSE),"")="","",IFERROR(VLOOKUP($A123,'5. Company (current_at exit)'!$1:$1048576,46,FALSE),"")), "")</f>
        <v/>
      </c>
      <c r="BH123" s="239" t="str">
        <f>IF($A123&lt;&gt;"",IF(IFERROR(VLOOKUP($A123,'5. Company (current_at exit)'!$1:$1048576,47,FALSE),"")="","",IFERROR(VLOOKUP($A123,'5. Company (current_at exit)'!$1:$1048576,47,FALSE),"")), "")</f>
        <v/>
      </c>
      <c r="BI123" s="239" t="str">
        <f>IF($A123&lt;&gt;"",IF(IFERROR(VLOOKUP($A123,'5. Company (current_at exit)'!$1:$1048576,48,FALSE),"")="","",IFERROR(VLOOKUP($A123,'5. Company (current_at exit)'!$1:$1048576,48,FALSE),"")), "")</f>
        <v/>
      </c>
      <c r="BJ123" s="360" t="str">
        <f>IF($A123&lt;&gt;"",IF(IFERROR(VLOOKUP($A123,'5. Company (current_at exit)'!$1:$1048576,49,FALSE),"")="","",IFERROR(VLOOKUP($A123,'5. Company (current_at exit)'!$1:$1048576,49,FALSE),"")), "")</f>
        <v/>
      </c>
      <c r="BK123" s="76" t="str">
        <f>IF($A123&lt;&gt;"",IF(IFERROR(VLOOKUP($A123,'5. Company (current_at exit)'!$1:$1048576,50,FALSE),"")="","Mandatory: Tab 5",IFERROR(VLOOKUP($A123,'5. Company (current_at exit)'!$1:$1048576,50,FALSE),"")), "")</f>
        <v/>
      </c>
      <c r="BL123" s="483" t="str">
        <f>IF($A123&lt;&gt;"",IF(IFERROR(VLOOKUP($A123,'5. Company (current_at exit)'!$1:$1048576,51,FALSE),"")="","Mandatory: Tab 5",IFERROR(VLOOKUP($A123,'5. Company (current_at exit)'!$1:$1048576,51,FALSE),"")), "")</f>
        <v/>
      </c>
      <c r="BM123" s="483" t="str">
        <f>IF($A123&lt;&gt;"",IF(IFERROR(VLOOKUP($A123,'5. Company (current_at exit)'!$1:$1048576,52,FALSE),"")="","Mandatory: Tab 5",IFERROR(VLOOKUP($A123,'5. Company (current_at exit)'!$1:$1048576,52,FALSE),"")), "")</f>
        <v/>
      </c>
      <c r="BN123" s="483" t="str">
        <f>IF($A123&lt;&gt;"",IF(IFERROR(VLOOKUP($A123,'5. Company (current_at exit)'!$1:$1048576,53,FALSE),"")="","Mandatory: Tab 5",IFERROR(VLOOKUP($A123,'5. Company (current_at exit)'!$1:$1048576,53,FALSE),"")), "")</f>
        <v/>
      </c>
      <c r="BO123" s="360" t="str">
        <f>IF($A123&lt;&gt;"",IF(IFERROR(VLOOKUP($A123,'5. Company (current_at exit)'!$1:$1048576,54,FALSE),"")="","",IFERROR(VLOOKUP($A123,'5. Company (current_at exit)'!$1:$1048576,54,FALSE),"")), "")</f>
        <v/>
      </c>
      <c r="BP123" s="17" t="str">
        <f>IF($A123&lt;&gt;"",IF(IFERROR(VLOOKUP($A123, '4. Company (at entry)'!$1:$1048576,3,FALSE),"")="","Mandatory: Tab 4",IFERROR(VLOOKUP($A123, '4. Company (at entry)'!$1:$1048576,3,FALSE),"")), "")</f>
        <v/>
      </c>
      <c r="BQ123" s="17" t="str">
        <f>IF($A123&lt;&gt;"",IF(IFERROR(VLOOKUP($A123, '4. Company (at entry)'!$1:$1048576,4,FALSE),"")="","Mandatory: Tab 4",IFERROR(VLOOKUP($A123, '4. Company (at entry)'!$1:$1048576,4,FALSE),"")), "")</f>
        <v/>
      </c>
      <c r="BR123" s="17" t="str">
        <f>IF($A123&lt;&gt;"",IF(IFERROR(VLOOKUP($A123, '4. Company (at entry)'!$1:$1048576,5,FALSE),"")="","Mandatory: Tab 4",IFERROR(VLOOKUP($A123, '4. Company (at entry)'!$1:$1048576,5,FALSE),"")), "")</f>
        <v/>
      </c>
      <c r="BS123" s="17" t="str">
        <f>IF($A123&lt;&gt;"",IF(IFERROR(VLOOKUP($A123, '4. Company (at entry)'!$1:$1048576,6,FALSE),"")="","Mandatory: Tab 4",IFERROR(VLOOKUP($A123, '4. Company (at entry)'!$1:$1048576,6,FALSE),"")), "")</f>
        <v/>
      </c>
      <c r="BT123" s="17" t="str">
        <f>IF($A123&lt;&gt;"",IF(IFERROR(VLOOKUP($A123, '4. Company (at entry)'!$1:$1048576,7,FALSE),"")="","Mandatory: Tab 4",IFERROR(VLOOKUP($A123, '4. Company (at entry)'!$1:$1048576,7,FALSE),"")), "")</f>
        <v/>
      </c>
      <c r="BU123" s="17" t="str">
        <f>IF($A123&lt;&gt;"",IF(IFERROR(VLOOKUP($A123, '4. Company (at entry)'!$1:$1048576,8,FALSE),"")="","Mandatory: Tab 4",IFERROR(VLOOKUP($A123, '4. Company (at entry)'!$1:$1048576,8,FALSE),"")), "")</f>
        <v/>
      </c>
      <c r="BV123" s="17" t="str">
        <f>IF($A123&lt;&gt;"",IF(IFERROR(VLOOKUP($A123, '4. Company (at entry)'!$1:$1048576,9,FALSE),"")="","Mandatory: Tab 4",IFERROR(VLOOKUP($A123, '4. Company (at entry)'!$1:$1048576,9,FALSE),"")), "")</f>
        <v/>
      </c>
      <c r="BW123" s="17" t="str">
        <f>IF($A123&lt;&gt;"",IF(IFERROR(VLOOKUP($A123, '4. Company (at entry)'!$1:$1048576,10,FALSE),"")="","",IFERROR(VLOOKUP($A123, '4. Company (at entry)'!$1:$1048576,10,FALSE),"")), "")</f>
        <v/>
      </c>
      <c r="BX123" s="208" t="str">
        <f>IF($A123&lt;&gt;"",IF(IFERROR(VLOOKUP($A123, '4. Company (at entry)'!$1:$1048576,11,FALSE),"")="","",IFERROR(VLOOKUP($A123, '4. Company (at entry)'!$1:$1048576,11,FALSE),"")), "")</f>
        <v/>
      </c>
      <c r="BY123" s="17" t="str">
        <f>IF($A123&lt;&gt;"",IF(IFERROR(VLOOKUP($A123, '4. Company (at entry)'!$1:$1048576,12,FALSE),"")="","",IFERROR(VLOOKUP($A123, '4. Company (at entry)'!$1:$1048576,12,FALSE),"")), "")</f>
        <v/>
      </c>
      <c r="BZ123" s="360" t="str">
        <f>IF($A123&lt;&gt;"",IF(IFERROR(VLOOKUP($A123, '4. Company (at entry)'!$1:$1048576,13,FALSE),"")="","",IFERROR(VLOOKUP($A123, '4. Company (at entry)'!$1:$1048576,13,FALSE),"")), "")</f>
        <v/>
      </c>
      <c r="CA123" s="17" t="str">
        <f>IF($A123&lt;&gt;"",IF(IFERROR('7. Position (current_at exit)'!F123,"")="", "Mandatory: Tab 7",IFERROR('7. Position (current_at exit)'!F123,"")),"")</f>
        <v/>
      </c>
      <c r="CB123" s="17" t="str">
        <f>IF($D123&lt;&gt;"Pending, Subsequently Closed",IF($A123&lt;&gt;"",IF(IFERROR('7. Position (current_at exit)'!G123,"")="", "Mandatory: Tab 7",IFERROR('7. Position (current_at exit)'!G123,"")),""), IF($A123&lt;&gt;"",IF(IFERROR('7. Position (current_at exit)'!G123,"")="", "",IFERROR('7. Position (current_at exit)'!G123,"")),""))</f>
        <v/>
      </c>
      <c r="CC123" s="17" t="str">
        <f>IF($D123&lt;&gt;"Pending, Subsequently Closed",IF($A123&lt;&gt;"",IF(IFERROR('7. Position (current_at exit)'!H123,"")="", "Mandatory: Tab 7",IFERROR('7. Position (current_at exit)'!H123,"")),""), IF($A123&lt;&gt;"",IF(IFERROR('7. Position (current_at exit)'!H123,"")="", "",IFERROR('7. Position (current_at exit)'!H123,"")),""))</f>
        <v/>
      </c>
      <c r="CD123" s="17" t="str">
        <f>IF($D123&lt;&gt;"Pending, Subsequently Closed",IF($A123&lt;&gt;"",IF(IFERROR('7. Position (current_at exit)'!I123,"")="", "Mandatory: Tab 7",IFERROR('7. Position (current_at exit)'!I123,"")),""), IF($A123&lt;&gt;"",IF(IFERROR('7. Position (current_at exit)'!I123,"")="", "",IFERROR('7. Position (current_at exit)'!I123,"")),""))</f>
        <v/>
      </c>
      <c r="CE123" s="17" t="str">
        <f>IF($D123&lt;&gt;"Pending, Subsequently Closed",IF($A123&lt;&gt;"",IF(IFERROR('7. Position (current_at exit)'!J123,"")="", "Mandatory: Tab 7",IFERROR('7. Position (current_at exit)'!J123,"")),""), IF($A123&lt;&gt;"",IF(IFERROR('7. Position (current_at exit)'!J123,"")="", "",IFERROR('7. Position (current_at exit)'!J123,"")),""))</f>
        <v/>
      </c>
      <c r="CF123" s="208" t="str">
        <f>IF($D123&lt;&gt;"Pending, Subsequently Closed",IF($A123&lt;&gt;"",IF(IFERROR('7. Position (current_at exit)'!K123,"")="", "Mandatory: Tab 7",IFERROR('7. Position (current_at exit)'!K123,"")),""), IF($A123&lt;&gt;"",IF(IFERROR('7. Position (current_at exit)'!K123,"")="", "",IFERROR('7. Position (current_at exit)'!K123,"")),""))</f>
        <v/>
      </c>
      <c r="CG123" s="186" t="str">
        <f>IF($D123&lt;&gt;"Pending, Subsequently Closed",IF($A123&lt;&gt;"",IF(IFERROR('7. Position (current_at exit)'!L123,"")="", "Mandatory: Tab 7",IFERROR('7. Position (current_at exit)'!L123,"")),""), IF($A123&lt;&gt;"",IF(IFERROR('7. Position (current_at exit)'!L123,"")="", "",IFERROR('7. Position (current_at exit)'!L123,"")),""))</f>
        <v/>
      </c>
      <c r="CH123" s="186" t="str">
        <f>IF($D123&lt;&gt;"Pending, Subsequently Closed",IF($A123&lt;&gt;"",IF(IFERROR('7. Position (current_at exit)'!M123,"")="", "Mandatory: Tab 7",IFERROR('7. Position (current_at exit)'!M123,"")),""), IF($A123&lt;&gt;"",IF(IFERROR('7. Position (current_at exit)'!M123,"")="", "",IFERROR('7. Position (current_at exit)'!M123,"")),""))</f>
        <v/>
      </c>
      <c r="CI123" s="186" t="str">
        <f>IF($D123&lt;&gt;"Pending, Subsequently Closed",IF($A123&lt;&gt;"",IF(IFERROR('7. Position (current_at exit)'!N123,"")="", "Mandatory: Tab 7",IFERROR('7. Position (current_at exit)'!N123,"")),""), IF($A123&lt;&gt;"",IF(IFERROR('7. Position (current_at exit)'!N123,"")="", "",IFERROR('7. Position (current_at exit)'!N123,"")),""))</f>
        <v/>
      </c>
      <c r="CJ123" s="408" t="str">
        <f>IF($D123&lt;&gt;"Pending, Subsequently Closed",IF($A123&lt;&gt;"",IF(IFERROR('7. Position (current_at exit)'!O123,"")="", "Mandatory: Tab 7",IFERROR('7. Position (current_at exit)'!O123,"")),""), IF($A123&lt;&gt;"",IF(IFERROR('7. Position (current_at exit)'!O123,"")="", "",IFERROR('7. Position (current_at exit)'!O123,"")),""))</f>
        <v/>
      </c>
      <c r="CK123" s="408" t="str">
        <f>IF($D123&lt;&gt;"Pending, Subsequently Closed",IF($A123&lt;&gt;"",IF(IFERROR('7. Position (current_at exit)'!P123,"")="", "Mandatory: Tab 7",IFERROR('7. Position (current_at exit)'!P123,"")),""), IF($A123&lt;&gt;"",IF(IFERROR('7. Position (current_at exit)'!P123,"")="", "",IFERROR('7. Position (current_at exit)'!P123,"")),""))</f>
        <v/>
      </c>
      <c r="CL123" s="360" t="str">
        <f>IF($A123&lt;&gt;"",IF(IFERROR('7. Position (current_at exit)'!Q123,"")="", "",IFERROR('7. Position (current_at exit)'!Q123,"")),"")</f>
        <v/>
      </c>
      <c r="CM123" s="18" t="str">
        <f>IF($F123&lt;&gt;"Debt",IF($A123&lt;&gt;"",IF(IFERROR('7. Position (current_at exit)'!R123,"")="", "Mandatory: Tab 7",IFERROR('7. Position (current_at exit)'!R123,"")),""), IF($A123&lt;&gt;"",IF(IFERROR('7. Position (current_at exit)'!R123,"")="", "",IFERROR('7. Position (current_at exit)'!R123,"")),""))</f>
        <v/>
      </c>
      <c r="CN123" s="18" t="str">
        <f>IF($F123&lt;&gt;"Debt",IF($A123&lt;&gt;"",IF(IFERROR('7. Position (current_at exit)'!S123,"")="", "Mandatory: Tab 7",IFERROR('7. Position (current_at exit)'!S123,"")),""), IF($A123&lt;&gt;"",IF(IFERROR('7. Position (current_at exit)'!S123,"")="", "",IFERROR('7. Position (current_at exit)'!S123,"")),""))</f>
        <v/>
      </c>
      <c r="CO123" s="17" t="str">
        <f>IF($F123&lt;&gt;"Debt",IF($A123&lt;&gt;"",IF(IFERROR('7. Position (current_at exit)'!T123,"")="", "Mandatory: Tab 7",IFERROR('7. Position (current_at exit)'!T123,"")),""), IF($A123&lt;&gt;"",IF(IFERROR('7. Position (current_at exit)'!T123,"")="", "",IFERROR('7. Position (current_at exit)'!T123,"")),""))</f>
        <v/>
      </c>
      <c r="CP123" s="17" t="str">
        <f>IF($A123&lt;&gt;"",IF(IFERROR('7. Position (current_at exit)'!U123,"")="", "Mandatory: Tab 7",IFERROR('7. Position (current_at exit)'!U123,"")),"")</f>
        <v/>
      </c>
      <c r="CQ123" s="17" t="str">
        <f>IF($F123&lt;&gt;"Debt",IF($A123&lt;&gt;"",IF(IFERROR('7. Position (current_at exit)'!V123,"")="", "Mandatory: Tab 7",IFERROR('7. Position (current_at exit)'!V123,"")),""), IF($A123&lt;&gt;"",IF(IFERROR('7. Position (current_at exit)'!V123,"")="", "",IFERROR('7. Position (current_at exit)'!V123,"")),""))</f>
        <v/>
      </c>
      <c r="CR123" s="16" t="str">
        <f>IF($F123&lt;&gt;"Debt",IF($A123&lt;&gt;"",IF(IFERROR('7. Position (current_at exit)'!W123,"")="", "",IFERROR('7. Position (current_at exit)'!W123,"")),""), IF($A123&lt;&gt;"",IF(IFERROR('7. Position (current_at exit)'!W123,"")="", "",IFERROR('7. Position (current_at exit)'!W123,"")),""))</f>
        <v/>
      </c>
      <c r="CS123" s="80" t="str">
        <f>IF($A123&lt;&gt;"",IF(IFERROR('7. Position (current_at exit)'!X123,"")="", "",IFERROR('7. Position (current_at exit)'!X123,"")),"")</f>
        <v/>
      </c>
      <c r="CT123" s="360" t="str">
        <f>IF($A123&lt;&gt;"",IF(IFERROR('7. Position (current_at exit)'!Y123,"")="", "",IFERROR('7. Position (current_at exit)'!Y123,"")),"")</f>
        <v/>
      </c>
      <c r="CU123" s="159" t="str">
        <f>IF(OR($D123="Fully Exited, No Escrow", $D123="Fully Exited, Escrow Pending", $D123="Fully Exited, Subsequently Closed"), IF($A123&lt;&gt;"",IF(IFERROR('7. Position (current_at exit)'!Z123,"")="", "Mandatory: Tab 7",IFERROR('7. Position (current_at exit)'!Z123,"")),""), IF($A123&lt;&gt;"",IF(IFERROR('7. Position (current_at exit)'!Z123,"")="", "",IFERROR('7. Position (current_at exit)'!Z123,"")),""))</f>
        <v/>
      </c>
      <c r="CV123" s="159" t="str">
        <f>IF(OR($D123="Fully Exited, No Escrow", $D123="Fully Exited, Escrow Pending", $D123="Fully Exited, Subsequently Closed"), IF($A123&lt;&gt;"",IF(IFERROR('7. Position (current_at exit)'!AA123,"")="", "Mandatory: Tab 7",IFERROR('7. Position (current_at exit)'!AA123,"")),""), IF($A123&lt;&gt;"",IF(IFERROR('7. Position (current_at exit)'!AA123,"")="", "",IFERROR('7. Position (current_at exit)'!AA123,"")),""))</f>
        <v/>
      </c>
      <c r="CW123" s="16" t="str">
        <f>IF($D123="Fully Exited",IF($A123&lt;&gt;"",IF(IFERROR('7. Position (current_at exit)'!AB123,"")="", "",IFERROR('7. Position (current_at exit)'!AB123,"")),""), IF($A123&lt;&gt;"",IF(IFERROR('7. Position (current_at exit)'!AB123,"")="", "",IFERROR('7. Position (current_at exit)'!AB123,"")),""))</f>
        <v/>
      </c>
      <c r="CX123" s="360" t="str">
        <f>IF($A123&lt;&gt;"",IF(IFERROR('7. Position (current_at exit)'!AC123,"")="", "",IFERROR('7. Position (current_at exit)'!AC123,"")),"")</f>
        <v/>
      </c>
      <c r="CY123" s="16" t="str">
        <f>IF($D123&lt;&gt;"Pending, Subsequently Closed",IF($A123&lt;&gt;"",IF(IFERROR('7. Position (current_at exit)'!AD123,"")="", "Mandatory: Tab 7",IFERROR('7. Position (current_at exit)'!AD123,"")),""), IF($A123&lt;&gt;"",IF(IFERROR('7. Position (current_at exit)'!AD123,"")="", "",IFERROR('7. Position (current_at exit)'!AD123,"")),""))</f>
        <v/>
      </c>
      <c r="CZ123" s="187" t="str">
        <f>IF($A123&lt;&gt;"",IF(IFERROR('7. Position (current_at exit)'!AE123,"")="", "",IFERROR('7. Position (current_at exit)'!AE123,"")),"")</f>
        <v/>
      </c>
      <c r="DA123" s="76" t="str">
        <f>IF($A123&lt;&gt;"",IF(IFERROR('7. Position (current_at exit)'!AF123,"")="", "",IFERROR('7. Position (current_at exit)'!AF123,"")),"")</f>
        <v/>
      </c>
      <c r="DB123" s="239" t="str">
        <f>IF($A123&lt;&gt;"",IF(IFERROR('7. Position (current_at exit)'!AG123,"")="", "",IFERROR('7. Position (current_at exit)'!AG123,"")),"")</f>
        <v/>
      </c>
      <c r="DC123" s="165" t="str">
        <f>IF($A123&lt;&gt;"",IF(IFERROR('7. Position (current_at exit)'!AH123,"")="", "",IFERROR('7. Position (current_at exit)'!AH123,"")),"")</f>
        <v/>
      </c>
      <c r="DD123" s="165" t="str">
        <f>IF($A123&lt;&gt;"",IF(IFERROR('7. Position (current_at exit)'!AI123,"")="", "",IFERROR('7. Position (current_at exit)'!AI123,"")),"")</f>
        <v/>
      </c>
      <c r="DE123" s="360" t="str">
        <f>IF($A123&lt;&gt;"",IF(IFERROR('7. Position (current_at exit)'!AJ123,"")="", "",IFERROR('7. Position (current_at exit)'!AJ123,"")),"")</f>
        <v/>
      </c>
      <c r="DF123" s="16" t="str">
        <f>IF($A123&lt;&gt;"",IF(IFERROR('7. Position (current_at exit)'!AK123,"")="", "",IFERROR('7. Position (current_at exit)'!AK123,"")),"")</f>
        <v/>
      </c>
      <c r="DG123" s="187" t="str">
        <f>IF($A123&lt;&gt;"",IF(IFERROR('7. Position (current_at exit)'!AL123,"")="", "",IFERROR('7. Position (current_at exit)'!AL123,"")),"")</f>
        <v/>
      </c>
      <c r="DH123" s="76" t="str">
        <f>IF($A123&lt;&gt;"",IF(IFERROR('7. Position (current_at exit)'!AM123,"")="", "",IFERROR('7. Position (current_at exit)'!AM123,"")),"")</f>
        <v/>
      </c>
      <c r="DI123" s="239" t="str">
        <f>IF($A123&lt;&gt;"",IF(IFERROR('7. Position (current_at exit)'!AN123,"")="", "",IFERROR('7. Position (current_at exit)'!AN123,"")),"")</f>
        <v/>
      </c>
      <c r="DJ123" s="165" t="str">
        <f>IF($A123&lt;&gt;"",IF(IFERROR('7. Position (current_at exit)'!AO123,"")="", "",IFERROR('7. Position (current_at exit)'!AO123,"")),"")</f>
        <v/>
      </c>
      <c r="DK123" s="165" t="str">
        <f>IF($A123&lt;&gt;"",IF(IFERROR('7. Position (current_at exit)'!AP123,"")="", "",IFERROR('7. Position (current_at exit)'!AP123,"")),"")</f>
        <v/>
      </c>
      <c r="DL123" s="360" t="str">
        <f>IF($A123&lt;&gt;"",IF(IFERROR('7. Position (current_at exit)'!AQ123,"")="", "",IFERROR('7. Position (current_at exit)'!AQ123,"")),"")</f>
        <v/>
      </c>
      <c r="DM123" s="17" t="str">
        <f>IF(OR($F123="Equity - Publicly Traded", $F123="Equity - Private"), IF($A123&lt;&gt;"",IF(IFERROR('6. Position (at entry)'!N123,"")="", "Mandatory: Tab 6",IFERROR('6. Position (at entry)'!N123,"")),""), IF($A123&lt;&gt;"",IF(IFERROR('6. Position (at entry)'!N123,"")="", "",IFERROR('6. Position (at entry)'!N123,"")),""))</f>
        <v/>
      </c>
      <c r="DN123" s="17" t="str">
        <f>IF(OR($F123="Equity - Publicly Traded", $F123="Equity - Private"), IF($A123&lt;&gt;"",IF(IFERROR('6. Position (at entry)'!O123,"")="", "Mandatory: Tab 6",IFERROR('6. Position (at entry)'!O123,"")),""), IF($A123&lt;&gt;"",IF(IFERROR('6. Position (at entry)'!O123,"")="", "",IFERROR('6. Position (at entry)'!O123,"")),""))</f>
        <v/>
      </c>
      <c r="DO123" s="17" t="str">
        <f>IF(OR($F123="Equity - Publicly Traded", $F123="Equity - Private"), IF($A123&lt;&gt;"",IF(IFERROR('6. Position (at entry)'!P123,"")="", "Mandatory: Tab 6",IFERROR('6. Position (at entry)'!P123,"")),""), IF($A123&lt;&gt;"",IF(IFERROR('6. Position (at entry)'!P123,"")="", "",IFERROR('6. Position (at entry)'!P123,"")),""))</f>
        <v/>
      </c>
      <c r="DP123" s="17" t="str">
        <f>IF(OR($F123="Equity - Publicly Traded", $F123="Equity - Private"), IF($A123&lt;&gt;"",IF(IFERROR('6. Position (at entry)'!Q123,"")="", "Mandatory: Tab 6",IFERROR('6. Position (at entry)'!Q123,"")),""), IF($A123&lt;&gt;"",IF(IFERROR('6. Position (at entry)'!Q123,"")="", "",IFERROR('6. Position (at entry)'!Q123,"")),""))</f>
        <v/>
      </c>
      <c r="DQ123" s="18" t="str">
        <f>IF(OR($F123="Equity - Publicly Traded", $F123="Equity - Private"), IF($A123&lt;&gt;"",IF(IFERROR('6. Position (at entry)'!R123,"")="", "Mandatory: Tab 6",IFERROR('6. Position (at entry)'!R123,"")),""), IF($A123&lt;&gt;"",IF(IFERROR('6. Position (at entry)'!R123,"")="", "",IFERROR('6. Position (at entry)'!R123,"")),""))</f>
        <v/>
      </c>
      <c r="DR123" s="18" t="str">
        <f>IF(OR($F123="Equity - Publicly Traded", $F123="Equity - Private"), IF($A123&lt;&gt;"",IF(IFERROR('6. Position (at entry)'!S123,"")="", "Mandatory: Tab 6",IFERROR('6. Position (at entry)'!S123,"")),""), IF($A123&lt;&gt;"",IF(IFERROR('6. Position (at entry)'!S123,"")="", "",IFERROR('6. Position (at entry)'!S123,"")),""))</f>
        <v/>
      </c>
      <c r="DS123" s="17" t="str">
        <f>IF(OR($F123="Equity - Publicly Traded", $F123="Equity - Private"), IF($A123&lt;&gt;"",IF(IFERROR('6. Position (at entry)'!T123,"")="", "Mandatory: Tab 6",IFERROR('6. Position (at entry)'!T123,"")),""), IF($A123&lt;&gt;"",IF(IFERROR('6. Position (at entry)'!T123,"")="", "",IFERROR('6. Position (at entry)'!T123,"")),""))</f>
        <v/>
      </c>
      <c r="DT123" s="16" t="str">
        <f>IF(OR($F123="Equity - Publicly Traded", $F123="Equity - Private"), IF($A123&lt;&gt;"",IF(IFERROR('6. Position (at entry)'!U123,"")="", "Mandatory: Tab 6",IFERROR('6. Position (at entry)'!U123,"")),""), IF($A123&lt;&gt;"",IF(IFERROR('6. Position (at entry)'!U123,"")="", "",IFERROR('6. Position (at entry)'!U123,"")),""))</f>
        <v/>
      </c>
      <c r="DU123" s="16" t="str">
        <f>IF(OR($F123="Equity - Publicly Traded", $F123="Equity - Private"), IF($A123&lt;&gt;"",IF(IFERROR('6. Position (at entry)'!V123,"")="", "",IFERROR('6. Position (at entry)'!V123,"")),""), IF($A123&lt;&gt;"",IF(IFERROR('6. Position (at entry)'!V123,"")="", "",IFERROR('6. Position (at entry)'!V123,"")),""))</f>
        <v/>
      </c>
      <c r="DV123" s="239" t="str">
        <f>IF(OR($F123="Equity - Publicly Traded", $F123="Equity - Private"), IF($A123&lt;&gt;"",IF(IFERROR('6. Position (at entry)'!W123,"")="", "",IFERROR('6. Position (at entry)'!W123,"")),""), IF($A123&lt;&gt;"",IF(IFERROR('6. Position (at entry)'!W123,"")="", "",IFERROR('6. Position (at entry)'!W123,"")),""))</f>
        <v/>
      </c>
      <c r="DW123" s="239" t="str">
        <f>IF(OR($F123="Equity - Publicly Traded", $F123="Equity - Private"), IF($A123&lt;&gt;"",IF(IFERROR('6. Position (at entry)'!X123,"")="", "",IFERROR('6. Position (at entry)'!X123,"")),""), IF($A123&lt;&gt;"",IF(IFERROR('6. Position (at entry)'!X123,"")="", "",IFERROR('6. Position (at entry)'!X123,"")),""))</f>
        <v/>
      </c>
      <c r="DX123" s="239" t="str">
        <f>IF(OR($F123="Equity - Publicly Traded", $F123="Equity - Private"), IF($A123&lt;&gt;"",IF(IFERROR('6. Position (at entry)'!Y123,"")="", "",IFERROR('6. Position (at entry)'!Y123,"")),""), IF($A123&lt;&gt;"",IF(IFERROR('6. Position (at entry)'!Y123,"")="", "",IFERROR('6. Position (at entry)'!Y123,"")),""))</f>
        <v/>
      </c>
      <c r="DY123" s="360" t="str">
        <f>IF($A123&lt;&gt;"",IF(IFERROR('6. Position (at entry)'!Z123,"")="", "",IFERROR('6. Position (at entry)'!Z123,"")),"")</f>
        <v/>
      </c>
      <c r="DZ123" s="76" t="str">
        <f>IF($A123&lt;&gt;"",IF(IFERROR('6. Position (at entry)'!AA123,"")="", "",IFERROR('6. Position (at entry)'!AA123,"")),"")</f>
        <v/>
      </c>
      <c r="EA123" s="76" t="str">
        <f>IF($A123&lt;&gt;"",IF(IFERROR('6. Position (at entry)'!AB123,"")="", "",IFERROR('6. Position (at entry)'!AB123,"")),"")</f>
        <v/>
      </c>
      <c r="EB123" s="78" t="str">
        <f>IF($A123&lt;&gt;"",IF(IFERROR('6. Position (at entry)'!AC123,"")="", "",IFERROR('6. Position (at entry)'!AC123,"")),"")</f>
        <v/>
      </c>
      <c r="EC123" s="78" t="str">
        <f>IF($A123&lt;&gt;"",IF(IFERROR('6. Position (at entry)'!AD123,"")="", "",IFERROR('6. Position (at entry)'!AD123,"")),"")</f>
        <v/>
      </c>
      <c r="ED123" s="226" t="str">
        <f>IF($A123&lt;&gt;"",IF(IFERROR('6. Position (at entry)'!AE123,"")="", "",IFERROR('6. Position (at entry)'!AE123,"")),"")</f>
        <v/>
      </c>
      <c r="EE123" s="80" t="str">
        <f>IF($A123&lt;&gt;"",IF(IFERROR('6. Position (at entry)'!AF123,"")="", "",IFERROR('6. Position (at entry)'!AF123,"")),"")</f>
        <v/>
      </c>
      <c r="EF123" s="80" t="str">
        <f>IF($A123&lt;&gt;"",IF(IFERROR('6. Position (at entry)'!AG123,"")="", "",IFERROR('6. Position (at entry)'!AG123,"")),"")</f>
        <v/>
      </c>
      <c r="EG123" s="80" t="str">
        <f>IF($A123&lt;&gt;"",IF(IFERROR('6. Position (at entry)'!AH123,"")="", "",IFERROR('6. Position (at entry)'!AH123,"")),"")</f>
        <v/>
      </c>
      <c r="EH123" s="360" t="str">
        <f>IF($A123&lt;&gt;"",IF(IFERROR('6. Position (at entry)'!AI123,"")="", "",IFERROR('6. Position (at entry)'!AI123,"")),"")</f>
        <v/>
      </c>
    </row>
    <row r="124" spans="1:138" ht="15" customHeight="1" x14ac:dyDescent="0.2">
      <c r="A124" s="16" t="str">
        <f>IF(ISBLANK('6. Position (at entry)'!A124), "", '6. Position (at entry)'!A124)</f>
        <v/>
      </c>
      <c r="B124" s="347" t="str">
        <f>IF($A124&lt;&gt;"",IF(IFERROR('6. Position (at entry)'!B124,"")="", "Mandatory: Tab 6",IFERROR('6. Position (at entry)'!B124,"")),"")</f>
        <v/>
      </c>
      <c r="C124" s="16" t="str">
        <f>IF($A124&lt;&gt;"",IF(IFERROR(VLOOKUP($A124, '4. Company (at entry)'!$1:$1048576,2,FALSE),"")="","Mandatory: Tab 4",IFERROR(VLOOKUP($A124, '4. Company (at entry)'!$1:$1048576,2,FALSE),"")), "")</f>
        <v/>
      </c>
      <c r="D124" s="16" t="str">
        <f>IF($A124&lt;&gt;"",IF(IFERROR('7. Position (current_at exit)'!D124,"")="", "Mandatory: Tab 7",IFERROR('7. Position (current_at exit)'!D124,"")),"")</f>
        <v/>
      </c>
      <c r="E124" s="16" t="str">
        <f>IF($A124&lt;&gt;"",IF(IFERROR('7. Position (current_at exit)'!E124,"")="", "Mandatory: Tab 7",IFERROR('7. Position (current_at exit)'!E124,"")),"")</f>
        <v/>
      </c>
      <c r="F124" s="16" t="str">
        <f>IF($A124&lt;&gt;"",IF(IFERROR('6. Position (at entry)'!D124,"")="", "Mandatory: Tab 6",IFERROR('6. Position (at entry)'!D124,"")),"")</f>
        <v/>
      </c>
      <c r="G124" s="16" t="str">
        <f>IF($A124&lt;&gt;"",IF(IFERROR('6. Position (at entry)'!E124,"")="", "Mandatory: Tab 6",IFERROR('6. Position (at entry)'!E124,"")),"")</f>
        <v/>
      </c>
      <c r="H124" s="16" t="str">
        <f>IF($A124&lt;&gt;"",IF(IFERROR('6. Position (at entry)'!F124,"")="", "Mandatory: Tab 6",IFERROR('6. Position (at entry)'!F124,"")),"")</f>
        <v/>
      </c>
      <c r="I124" s="16" t="str">
        <f>IF($A124&lt;&gt;"",IF(IFERROR('6. Position (at entry)'!G124,"")="", "Mandatory: Tab 6",IFERROR('6. Position (at entry)'!G124,"")),"")</f>
        <v/>
      </c>
      <c r="J124" s="16" t="str">
        <f>IF($A124&lt;&gt;"",IF(IFERROR('6. Position (at entry)'!H124,"")="", "Mandatory: Tab 6",IFERROR('6. Position (at entry)'!H124,"")),"")</f>
        <v/>
      </c>
      <c r="K124" s="159" t="str">
        <f>IF($A124&lt;&gt;"",IF(IFERROR('6. Position (at entry)'!I124,"")="", "Mandatory: Tab 6",IFERROR('6. Position (at entry)'!I124,"")),"")</f>
        <v/>
      </c>
      <c r="L124" s="16" t="str">
        <f>IF($A124&lt;&gt;"",IF(IFERROR('6. Position (at entry)'!J124,"")="", "Mandatory: Tab 6",IFERROR('6. Position (at entry)'!J124,"")),"")</f>
        <v/>
      </c>
      <c r="M124" s="16" t="str">
        <f>IF($A124&lt;&gt;"",IF(IFERROR('6. Position (at entry)'!K124,"")="", "Mandatory: Tab 6",IFERROR('6. Position (at entry)'!K124,"")),"")</f>
        <v/>
      </c>
      <c r="N124" s="16" t="str">
        <f>IF($A124&lt;&gt;"",IF(IFERROR('6. Position (at entry)'!L124,"")="", "",IFERROR('6. Position (at entry)'!L124,"")),"")</f>
        <v/>
      </c>
      <c r="O124" s="360" t="str">
        <f>IF($A124&lt;&gt;"",IF(IFERROR('6. Position (at entry)'!M124,"")="", "",IFERROR('6. Position (at entry)'!M124,"")),"")</f>
        <v/>
      </c>
      <c r="P124" s="16" t="str">
        <f>IF($A124&lt;&gt;"",IF(IFERROR(VLOOKUP($A124,'5. Company (current_at exit)'!$1:$1048576,3,FALSE),"")="","",IFERROR(VLOOKUP($A124,'5. Company (current_at exit)'!$1:$1048576,3,FALSE),"")), "")</f>
        <v/>
      </c>
      <c r="Q124" s="16" t="str">
        <f>IF($A124&lt;&gt;"",IF(IFERROR(VLOOKUP($A124,'5. Company (current_at exit)'!$1:$1048576,4,FALSE),"")="","",IFERROR(VLOOKUP($A124,'5. Company (current_at exit)'!$1:$1048576,4,FALSE),"")), "")</f>
        <v/>
      </c>
      <c r="R124" s="16" t="str">
        <f>IF($A124&lt;&gt;"",IF(IFERROR(VLOOKUP($A124,'5. Company (current_at exit)'!$1:$1048576,5,FALSE),"")="","",IFERROR(VLOOKUP($A124,'5. Company (current_at exit)'!$1:$1048576,5,FALSE),"")), "")</f>
        <v/>
      </c>
      <c r="S124" s="16" t="str">
        <f>IF($A124&lt;&gt;"",IF(IFERROR(VLOOKUP($A124,'5. Company (current_at exit)'!$1:$1048576,6,FALSE),"")="","",IFERROR(VLOOKUP($A124,'5. Company (current_at exit)'!$1:$1048576,6,FALSE),"")), "")</f>
        <v/>
      </c>
      <c r="T124" s="16" t="str">
        <f>IF($A124&lt;&gt;"",IF(IFERROR(VLOOKUP($A124,'5. Company (current_at exit)'!$1:$1048576,7,FALSE),"")="","Mandatory: Tab 5",IFERROR(VLOOKUP($A124,'5. Company (current_at exit)'!$1:$1048576,7,FALSE),"")), "")</f>
        <v/>
      </c>
      <c r="U124" s="72" t="str">
        <f>IF($A124&lt;&gt;"",IF(IFERROR(VLOOKUP($A124,'5. Company (current_at exit)'!$1:$1048576,8,FALSE),"")="","Mandatory: Tab 5",IFERROR(VLOOKUP($A124,'5. Company (current_at exit)'!$1:$1048576,8,FALSE),"")), "")</f>
        <v/>
      </c>
      <c r="V124" s="16" t="str">
        <f>IF($A124&lt;&gt;"",IF(IFERROR(VLOOKUP($A124,'5. Company (current_at exit)'!$1:$1048576,9,FALSE),"")="","",IFERROR(VLOOKUP($A124,'5. Company (current_at exit)'!$1:$1048576,9,FALSE),"")), "")</f>
        <v/>
      </c>
      <c r="W124" s="16" t="str">
        <f>IF($A124&lt;&gt;"",IF(IFERROR(VLOOKUP($A124,'5. Company (current_at exit)'!$1:$1048576,10,FALSE),"")="","Mandatory: Tab 5",IFERROR(VLOOKUP($A124,'5. Company (current_at exit)'!$1:$1048576,10,FALSE),"")), "")</f>
        <v/>
      </c>
      <c r="X124" s="73" t="str">
        <f>IF($A124&lt;&gt;"",IF(IFERROR(VLOOKUP($A124,'5. Company (current_at exit)'!$1:$1048576,11,FALSE),"")="","Mandatory: Tab 5",IFERROR(VLOOKUP($A124,'5. Company (current_at exit)'!$1:$1048576,11,FALSE),"")), "")</f>
        <v/>
      </c>
      <c r="Y124" s="73" t="str">
        <f>IF($A124&lt;&gt;"",IF(IFERROR(VLOOKUP($A124,'5. Company (current_at exit)'!$1:$1048576,12,FALSE),"")="","",IFERROR(VLOOKUP($A124,'5. Company (current_at exit)'!$1:$1048576,12,FALSE),"")), "")</f>
        <v/>
      </c>
      <c r="Z124" s="73" t="str">
        <f>IF($A124&lt;&gt;"",IF(IFERROR(VLOOKUP($A124,'5. Company (current_at exit)'!$1:$1048576,13,FALSE),"")="","",IFERROR(VLOOKUP($A124,'5. Company (current_at exit)'!$1:$1048576,13,FALSE),"")), "")</f>
        <v/>
      </c>
      <c r="AA124" s="16" t="str">
        <f>IF($A124&lt;&gt;"",IF(IFERROR(VLOOKUP($A124,'5. Company (current_at exit)'!$1:$1048576,14,FALSE),"")="","Mandatory: Tab 5",IFERROR(VLOOKUP($A124,'5. Company (current_at exit)'!$1:$1048576,14,FALSE),"")), "")</f>
        <v/>
      </c>
      <c r="AB124" s="16" t="str">
        <f>IF($A124&lt;&gt;"",IF(IFERROR(VLOOKUP($A124,'5. Company (current_at exit)'!$1:$1048576,15,FALSE),"")="","Mandatory: Tab 5",IFERROR(VLOOKUP($A124,'5. Company (current_at exit)'!$1:$1048576,15,FALSE),"")), "")</f>
        <v/>
      </c>
      <c r="AC124" s="76" t="str">
        <f>IF($A124&lt;&gt;"",IF(IFERROR(VLOOKUP($A124,'5. Company (current_at exit)'!$1:$1048576,16,FALSE),"")="","",IFERROR(VLOOKUP($A124,'5. Company (current_at exit)'!$1:$1048576,16,FALSE),"")), "")</f>
        <v/>
      </c>
      <c r="AD124" s="16" t="str">
        <f>IF($A124&lt;&gt;"",IF(IFERROR(VLOOKUP($A124,'5. Company (current_at exit)'!$1:$1048576,17,FALSE),"")="","",IFERROR(VLOOKUP($A124,'5. Company (current_at exit)'!$1:$1048576,17,FALSE),"")), "")</f>
        <v/>
      </c>
      <c r="AE124" s="401" t="str">
        <f>IF($A124&lt;&gt;"",IF(IFERROR(VLOOKUP($A124,'5. Company (current_at exit)'!$1:$1048576,18,FALSE),"")="","",IFERROR(VLOOKUP($A124,'5. Company (current_at exit)'!$1:$1048576,18,FALSE),"")), "")</f>
        <v/>
      </c>
      <c r="AF124" s="16" t="str">
        <f>IF($A124&lt;&gt;"",IF(IFERROR(VLOOKUP($A124,'5. Company (current_at exit)'!$1:$1048576,19,FALSE),"")="","Mandatory: Tab 5",IFERROR(VLOOKUP($A124,'5. Company (current_at exit)'!$1:$1048576,19,FALSE),"")), "")</f>
        <v/>
      </c>
      <c r="AG124" s="159" t="str">
        <f>IF($AF124="Yes",IF($A124&lt;&gt;"",IF(IFERROR(VLOOKUP($A124,'5. Company (current_at exit)'!$1:$1048576,20,FALSE),"")="","Mandatory: Tab 5",IFERROR(VLOOKUP($A124,'5. Company (current_at exit)'!$1:$1048576,20,FALSE),"")), ""),IF($A124&lt;&gt;"",IF(IFERROR(VLOOKUP($A124,'5. Company (current_at exit)'!$1:$1048576,20,FALSE),"")="","",IFERROR(VLOOKUP($A124,'5. Company (current_at exit)'!$1:$1048576,20,FALSE),"")), ""))</f>
        <v/>
      </c>
      <c r="AH124" s="159" t="str">
        <f>IF($AF124="Yes",IF($A124&lt;&gt;"",IF(IFERROR(VLOOKUP($A124,'5. Company (current_at exit)'!$1:$1048576,21,FALSE),"")="","Mandatory: Tab 5",IFERROR(VLOOKUP($A124,'5. Company (current_at exit)'!$1:$1048576,21,FALSE),"")), ""),IF($A124&lt;&gt;"",IF(IFERROR(VLOOKUP($A124,'5. Company (current_at exit)'!$1:$1048576,21,FALSE),"")="","",IFERROR(VLOOKUP($A124,'5. Company (current_at exit)'!$1:$1048576,21,FALSE),"")), ""))</f>
        <v/>
      </c>
      <c r="AI124" s="69" t="str">
        <f>IF($AF124="Yes",IF($A124&lt;&gt;"",IF(IFERROR(VLOOKUP($A124,'5. Company (current_at exit)'!$1:$1048576,22,FALSE),"")="","Mandatory: Tab 5",IFERROR(VLOOKUP($A124,'5. Company (current_at exit)'!$1:$1048576,22,FALSE),"")), ""),IF($A124&lt;&gt;"",IF(IFERROR(VLOOKUP($A124,'5. Company (current_at exit)'!$1:$1048576,22,FALSE),"")="","",IFERROR(VLOOKUP($A124,'5. Company (current_at exit)'!$1:$1048576,22,FALSE),"")), ""))</f>
        <v/>
      </c>
      <c r="AJ124" s="69" t="str">
        <f>IF($AF124="Yes",IF($A124&lt;&gt;"",IF(IFERROR(VLOOKUP($A124,'5. Company (current_at exit)'!$1:$1048576,23,FALSE),"")="","Mandatory: Tab 5",IFERROR(VLOOKUP($A124,'5. Company (current_at exit)'!$1:$1048576,23,FALSE),"")), ""),IF($A124&lt;&gt;"",IF(IFERROR(VLOOKUP($A124,'5. Company (current_at exit)'!$1:$1048576,23,FALSE),"")="","",IFERROR(VLOOKUP($A124,'5. Company (current_at exit)'!$1:$1048576,23,FALSE),"")), ""))</f>
        <v/>
      </c>
      <c r="AK124" s="159" t="str">
        <f>IF($AF124="Yes",IF($A124&lt;&gt;"",IF(IFERROR(VLOOKUP($A124,'5. Company (current_at exit)'!$1:$1048576,24,FALSE),"")="","",IFERROR(VLOOKUP($A124,'5. Company (current_at exit)'!$1:$1048576,24,FALSE),"")), ""),IF($A124&lt;&gt;"",IF(IFERROR(VLOOKUP($A124,'5. Company (current_at exit)'!$1:$1048576,24,FALSE),"")="","",IFERROR(VLOOKUP($A124,'5. Company (current_at exit)'!$1:$1048576,24,FALSE),"")), ""))</f>
        <v/>
      </c>
      <c r="AL124" s="403" t="str">
        <f>IF($A124&lt;&gt;"",IF(IFERROR(VLOOKUP($A124,'5. Company (current_at exit)'!$1:$1048576,25,FALSE),"")="","",IFERROR(VLOOKUP($A124,'5. Company (current_at exit)'!$1:$1048576,25,FALSE),"")), "")</f>
        <v/>
      </c>
      <c r="AM124" s="17" t="str">
        <f>IF($A124&lt;&gt;"",IF(IFERROR(VLOOKUP($A124,'5. Company (current_at exit)'!$1:$1048576,26,FALSE),"")="","Mandatory: Tab 5",IFERROR(VLOOKUP($A124,'5. Company (current_at exit)'!$1:$1048576,26,FALSE),"")), "")</f>
        <v/>
      </c>
      <c r="AN124" s="17" t="str">
        <f>IF($A124&lt;&gt;"",IF(IFERROR(VLOOKUP($A124,'5. Company (current_at exit)'!$1:$1048576,27,FALSE),"")="","Mandatory: Tab 5",IFERROR(VLOOKUP($A124,'5. Company (current_at exit)'!$1:$1048576,27,FALSE),"")), "")</f>
        <v/>
      </c>
      <c r="AO124" s="17" t="str">
        <f>IF($A124&lt;&gt;"",IF(IFERROR(VLOOKUP($A124,'5. Company (current_at exit)'!$1:$1048576,28,FALSE),"")="","Mandatory: Tab 5",IFERROR(VLOOKUP($A124,'5. Company (current_at exit)'!$1:$1048576,28,FALSE),"")), "")</f>
        <v/>
      </c>
      <c r="AP124" s="17" t="str">
        <f>IF($A124&lt;&gt;"",IF(IFERROR(VLOOKUP($A124,'5. Company (current_at exit)'!$1:$1048576,29,FALSE),"")="","Mandatory: Tab 5",IFERROR(VLOOKUP($A124,'5. Company (current_at exit)'!$1:$1048576,29,FALSE),"")), "")</f>
        <v/>
      </c>
      <c r="AQ124" s="17" t="str">
        <f>IF($A124&lt;&gt;"",IF(IFERROR(VLOOKUP($A124,'5. Company (current_at exit)'!$1:$1048576,30,FALSE),"")="","Mandatory: Tab 5",IFERROR(VLOOKUP($A124,'5. Company (current_at exit)'!$1:$1048576,30,FALSE),"")), "")</f>
        <v/>
      </c>
      <c r="AR124" s="17" t="str">
        <f>IF($A124&lt;&gt;"",IF(IFERROR(VLOOKUP($A124,'5. Company (current_at exit)'!$1:$1048576,31,FALSE),"")="","Mandatory: Tab 5",IFERROR(VLOOKUP($A124,'5. Company (current_at exit)'!$1:$1048576,31,FALSE),"")), "")</f>
        <v/>
      </c>
      <c r="AS124" s="17" t="str">
        <f>IF($A124&lt;&gt;"",IF(IFERROR(VLOOKUP($A124,'5. Company (current_at exit)'!$1:$1048576,32,FALSE),"")="","Mandatory: Tab 5",IFERROR(VLOOKUP($A124,'5. Company (current_at exit)'!$1:$1048576,32,FALSE),"")), "")</f>
        <v/>
      </c>
      <c r="AT124" s="17" t="str">
        <f>IF($A124&lt;&gt;"",IF(IFERROR(VLOOKUP($A124,'5. Company (current_at exit)'!$1:$1048576,33,FALSE),"")="","Mandatory: Tab 5",IFERROR(VLOOKUP($A124,'5. Company (current_at exit)'!$1:$1048576,33,FALSE),"")), "")</f>
        <v/>
      </c>
      <c r="AU124" s="17" t="str">
        <f>IF($A124&lt;&gt;"",IF(IFERROR(VLOOKUP($A124,'5. Company (current_at exit)'!$1:$1048576,34,FALSE),"")="","",IFERROR(VLOOKUP($A124,'5. Company (current_at exit)'!$1:$1048576,34,FALSE),"")), "")</f>
        <v/>
      </c>
      <c r="AV124" s="241" t="str">
        <f>IF($A124&lt;&gt;"",IF(IFERROR(VLOOKUP($A124,'5. Company (current_at exit)'!$1:$1048576,35,FALSE),"")="","",IFERROR(VLOOKUP($A124,'5. Company (current_at exit)'!$1:$1048576,35,FALSE),"")), "")</f>
        <v/>
      </c>
      <c r="AW124" s="17" t="str">
        <f>IF($D124="Fully Exited",IF($A124&lt;&gt;"",IF(IFERROR(VLOOKUP($A124,'5. Company (current_at exit)'!$1:$1048576,36,FALSE),"")="","",IFERROR(VLOOKUP($A124,'5. Company (current_at exit)'!$1:$1048576,36,FALSE),"")), ""),IF($A124&lt;&gt;"",IF(IFERROR(VLOOKUP($A124,'5. Company (current_at exit)'!$1:$1048576,36,FALSE),"")="","",IFERROR(VLOOKUP($A124,'5. Company (current_at exit)'!$1:$1048576,36,FALSE),"")), ""))</f>
        <v/>
      </c>
      <c r="AX124" s="239" t="str">
        <f>IF($A124&lt;&gt;"",IF(IFERROR(VLOOKUP($A124,'5. Company (current_at exit)'!$1:$1048576,37,FALSE),"")="","",IFERROR(VLOOKUP($A124,'5. Company (current_at exit)'!$1:$1048576,37,FALSE),"")), "")</f>
        <v/>
      </c>
      <c r="AY124" s="204" t="str">
        <f>IF($A124&lt;&gt;"",IF(IFERROR(VLOOKUP($A124,'5. Company (current_at exit)'!$1:$1048576,38,FALSE),"")="","",IFERROR(VLOOKUP($A124,'5. Company (current_at exit)'!$1:$1048576,38,FALSE),"")), "")</f>
        <v/>
      </c>
      <c r="AZ124" s="244" t="str">
        <f>IF($A124&lt;&gt;"",IF(IFERROR(VLOOKUP($A124,'5. Company (current_at exit)'!$1:$1048576,39,FALSE),"")="","",IFERROR(VLOOKUP($A124,'5. Company (current_at exit)'!$1:$1048576,39,FALSE),"")), "")</f>
        <v/>
      </c>
      <c r="BA124" s="244" t="str">
        <f>IF($A124&lt;&gt;"",IF(IFERROR(VLOOKUP($A124,'5. Company (current_at exit)'!$1:$1048576,40,FALSE),"")="","",IFERROR(VLOOKUP($A124,'5. Company (current_at exit)'!$1:$1048576,40,FALSE),"")), "")</f>
        <v/>
      </c>
      <c r="BB124" s="244" t="str">
        <f>IF($A124&lt;&gt;"",IF(IFERROR(VLOOKUP($A124,'5. Company (current_at exit)'!$1:$1048576,41,FALSE),"")="","",IFERROR(VLOOKUP($A124,'5. Company (current_at exit)'!$1:$1048576,41,FALSE),"")), "")</f>
        <v/>
      </c>
      <c r="BC124" s="76" t="str">
        <f>IF($A124&lt;&gt;"",IF(IFERROR(VLOOKUP($A124,'5. Company (current_at exit)'!$1:$1048576,42,FALSE),"")="","",IFERROR(VLOOKUP($A124,'5. Company (current_at exit)'!$1:$1048576,42,FALSE),"")), "")</f>
        <v/>
      </c>
      <c r="BD124" s="76" t="str">
        <f>IF($A124&lt;&gt;"",IF(IFERROR(VLOOKUP($A124,'5. Company (current_at exit)'!$1:$1048576,43,FALSE),"")="","",IFERROR(VLOOKUP($A124,'5. Company (current_at exit)'!$1:$1048576,43,FALSE),"")), "")</f>
        <v/>
      </c>
      <c r="BE124" s="239" t="str">
        <f>IF($A124&lt;&gt;"",IF(IFERROR(VLOOKUP($A124,'5. Company (current_at exit)'!$1:$1048576,44,FALSE),"")="","",IFERROR(VLOOKUP($A124,'5. Company (current_at exit)'!$1:$1048576,44,FALSE),"")), "")</f>
        <v/>
      </c>
      <c r="BF124" s="239" t="str">
        <f>IF($A124&lt;&gt;"",IF(IFERROR(VLOOKUP($A124,'5. Company (current_at exit)'!$1:$1048576,45,FALSE),"")="","",IFERROR(VLOOKUP($A124,'5. Company (current_at exit)'!$1:$1048576,45,FALSE),"")), "")</f>
        <v/>
      </c>
      <c r="BG124" s="239" t="str">
        <f>IF($A124&lt;&gt;"",IF(IFERROR(VLOOKUP($A124,'5. Company (current_at exit)'!$1:$1048576,46,FALSE),"")="","",IFERROR(VLOOKUP($A124,'5. Company (current_at exit)'!$1:$1048576,46,FALSE),"")), "")</f>
        <v/>
      </c>
      <c r="BH124" s="239" t="str">
        <f>IF($A124&lt;&gt;"",IF(IFERROR(VLOOKUP($A124,'5. Company (current_at exit)'!$1:$1048576,47,FALSE),"")="","",IFERROR(VLOOKUP($A124,'5. Company (current_at exit)'!$1:$1048576,47,FALSE),"")), "")</f>
        <v/>
      </c>
      <c r="BI124" s="239" t="str">
        <f>IF($A124&lt;&gt;"",IF(IFERROR(VLOOKUP($A124,'5. Company (current_at exit)'!$1:$1048576,48,FALSE),"")="","",IFERROR(VLOOKUP($A124,'5. Company (current_at exit)'!$1:$1048576,48,FALSE),"")), "")</f>
        <v/>
      </c>
      <c r="BJ124" s="360" t="str">
        <f>IF($A124&lt;&gt;"",IF(IFERROR(VLOOKUP($A124,'5. Company (current_at exit)'!$1:$1048576,49,FALSE),"")="","",IFERROR(VLOOKUP($A124,'5. Company (current_at exit)'!$1:$1048576,49,FALSE),"")), "")</f>
        <v/>
      </c>
      <c r="BK124" s="76" t="str">
        <f>IF($A124&lt;&gt;"",IF(IFERROR(VLOOKUP($A124,'5. Company (current_at exit)'!$1:$1048576,50,FALSE),"")="","Mandatory: Tab 5",IFERROR(VLOOKUP($A124,'5. Company (current_at exit)'!$1:$1048576,50,FALSE),"")), "")</f>
        <v/>
      </c>
      <c r="BL124" s="483" t="str">
        <f>IF($A124&lt;&gt;"",IF(IFERROR(VLOOKUP($A124,'5. Company (current_at exit)'!$1:$1048576,51,FALSE),"")="","Mandatory: Tab 5",IFERROR(VLOOKUP($A124,'5. Company (current_at exit)'!$1:$1048576,51,FALSE),"")), "")</f>
        <v/>
      </c>
      <c r="BM124" s="483" t="str">
        <f>IF($A124&lt;&gt;"",IF(IFERROR(VLOOKUP($A124,'5. Company (current_at exit)'!$1:$1048576,52,FALSE),"")="","Mandatory: Tab 5",IFERROR(VLOOKUP($A124,'5. Company (current_at exit)'!$1:$1048576,52,FALSE),"")), "")</f>
        <v/>
      </c>
      <c r="BN124" s="483" t="str">
        <f>IF($A124&lt;&gt;"",IF(IFERROR(VLOOKUP($A124,'5. Company (current_at exit)'!$1:$1048576,53,FALSE),"")="","Mandatory: Tab 5",IFERROR(VLOOKUP($A124,'5. Company (current_at exit)'!$1:$1048576,53,FALSE),"")), "")</f>
        <v/>
      </c>
      <c r="BO124" s="360" t="str">
        <f>IF($A124&lt;&gt;"",IF(IFERROR(VLOOKUP($A124,'5. Company (current_at exit)'!$1:$1048576,54,FALSE),"")="","",IFERROR(VLOOKUP($A124,'5. Company (current_at exit)'!$1:$1048576,54,FALSE),"")), "")</f>
        <v/>
      </c>
      <c r="BP124" s="17" t="str">
        <f>IF($A124&lt;&gt;"",IF(IFERROR(VLOOKUP($A124, '4. Company (at entry)'!$1:$1048576,3,FALSE),"")="","Mandatory: Tab 4",IFERROR(VLOOKUP($A124, '4. Company (at entry)'!$1:$1048576,3,FALSE),"")), "")</f>
        <v/>
      </c>
      <c r="BQ124" s="17" t="str">
        <f>IF($A124&lt;&gt;"",IF(IFERROR(VLOOKUP($A124, '4. Company (at entry)'!$1:$1048576,4,FALSE),"")="","Mandatory: Tab 4",IFERROR(VLOOKUP($A124, '4. Company (at entry)'!$1:$1048576,4,FALSE),"")), "")</f>
        <v/>
      </c>
      <c r="BR124" s="17" t="str">
        <f>IF($A124&lt;&gt;"",IF(IFERROR(VLOOKUP($A124, '4. Company (at entry)'!$1:$1048576,5,FALSE),"")="","Mandatory: Tab 4",IFERROR(VLOOKUP($A124, '4. Company (at entry)'!$1:$1048576,5,FALSE),"")), "")</f>
        <v/>
      </c>
      <c r="BS124" s="17" t="str">
        <f>IF($A124&lt;&gt;"",IF(IFERROR(VLOOKUP($A124, '4. Company (at entry)'!$1:$1048576,6,FALSE),"")="","Mandatory: Tab 4",IFERROR(VLOOKUP($A124, '4. Company (at entry)'!$1:$1048576,6,FALSE),"")), "")</f>
        <v/>
      </c>
      <c r="BT124" s="17" t="str">
        <f>IF($A124&lt;&gt;"",IF(IFERROR(VLOOKUP($A124, '4. Company (at entry)'!$1:$1048576,7,FALSE),"")="","Mandatory: Tab 4",IFERROR(VLOOKUP($A124, '4. Company (at entry)'!$1:$1048576,7,FALSE),"")), "")</f>
        <v/>
      </c>
      <c r="BU124" s="17" t="str">
        <f>IF($A124&lt;&gt;"",IF(IFERROR(VLOOKUP($A124, '4. Company (at entry)'!$1:$1048576,8,FALSE),"")="","Mandatory: Tab 4",IFERROR(VLOOKUP($A124, '4. Company (at entry)'!$1:$1048576,8,FALSE),"")), "")</f>
        <v/>
      </c>
      <c r="BV124" s="17" t="str">
        <f>IF($A124&lt;&gt;"",IF(IFERROR(VLOOKUP($A124, '4. Company (at entry)'!$1:$1048576,9,FALSE),"")="","Mandatory: Tab 4",IFERROR(VLOOKUP($A124, '4. Company (at entry)'!$1:$1048576,9,FALSE),"")), "")</f>
        <v/>
      </c>
      <c r="BW124" s="17" t="str">
        <f>IF($A124&lt;&gt;"",IF(IFERROR(VLOOKUP($A124, '4. Company (at entry)'!$1:$1048576,10,FALSE),"")="","",IFERROR(VLOOKUP($A124, '4. Company (at entry)'!$1:$1048576,10,FALSE),"")), "")</f>
        <v/>
      </c>
      <c r="BX124" s="208" t="str">
        <f>IF($A124&lt;&gt;"",IF(IFERROR(VLOOKUP($A124, '4. Company (at entry)'!$1:$1048576,11,FALSE),"")="","",IFERROR(VLOOKUP($A124, '4. Company (at entry)'!$1:$1048576,11,FALSE),"")), "")</f>
        <v/>
      </c>
      <c r="BY124" s="17" t="str">
        <f>IF($A124&lt;&gt;"",IF(IFERROR(VLOOKUP($A124, '4. Company (at entry)'!$1:$1048576,12,FALSE),"")="","",IFERROR(VLOOKUP($A124, '4. Company (at entry)'!$1:$1048576,12,FALSE),"")), "")</f>
        <v/>
      </c>
      <c r="BZ124" s="360" t="str">
        <f>IF($A124&lt;&gt;"",IF(IFERROR(VLOOKUP($A124, '4. Company (at entry)'!$1:$1048576,13,FALSE),"")="","",IFERROR(VLOOKUP($A124, '4. Company (at entry)'!$1:$1048576,13,FALSE),"")), "")</f>
        <v/>
      </c>
      <c r="CA124" s="17" t="str">
        <f>IF($A124&lt;&gt;"",IF(IFERROR('7. Position (current_at exit)'!F124,"")="", "Mandatory: Tab 7",IFERROR('7. Position (current_at exit)'!F124,"")),"")</f>
        <v/>
      </c>
      <c r="CB124" s="17" t="str">
        <f>IF($D124&lt;&gt;"Pending, Subsequently Closed",IF($A124&lt;&gt;"",IF(IFERROR('7. Position (current_at exit)'!G124,"")="", "Mandatory: Tab 7",IFERROR('7. Position (current_at exit)'!G124,"")),""), IF($A124&lt;&gt;"",IF(IFERROR('7. Position (current_at exit)'!G124,"")="", "",IFERROR('7. Position (current_at exit)'!G124,"")),""))</f>
        <v/>
      </c>
      <c r="CC124" s="17" t="str">
        <f>IF($D124&lt;&gt;"Pending, Subsequently Closed",IF($A124&lt;&gt;"",IF(IFERROR('7. Position (current_at exit)'!H124,"")="", "Mandatory: Tab 7",IFERROR('7. Position (current_at exit)'!H124,"")),""), IF($A124&lt;&gt;"",IF(IFERROR('7. Position (current_at exit)'!H124,"")="", "",IFERROR('7. Position (current_at exit)'!H124,"")),""))</f>
        <v/>
      </c>
      <c r="CD124" s="17" t="str">
        <f>IF($D124&lt;&gt;"Pending, Subsequently Closed",IF($A124&lt;&gt;"",IF(IFERROR('7. Position (current_at exit)'!I124,"")="", "Mandatory: Tab 7",IFERROR('7. Position (current_at exit)'!I124,"")),""), IF($A124&lt;&gt;"",IF(IFERROR('7. Position (current_at exit)'!I124,"")="", "",IFERROR('7. Position (current_at exit)'!I124,"")),""))</f>
        <v/>
      </c>
      <c r="CE124" s="17" t="str">
        <f>IF($D124&lt;&gt;"Pending, Subsequently Closed",IF($A124&lt;&gt;"",IF(IFERROR('7. Position (current_at exit)'!J124,"")="", "Mandatory: Tab 7",IFERROR('7. Position (current_at exit)'!J124,"")),""), IF($A124&lt;&gt;"",IF(IFERROR('7. Position (current_at exit)'!J124,"")="", "",IFERROR('7. Position (current_at exit)'!J124,"")),""))</f>
        <v/>
      </c>
      <c r="CF124" s="208" t="str">
        <f>IF($D124&lt;&gt;"Pending, Subsequently Closed",IF($A124&lt;&gt;"",IF(IFERROR('7. Position (current_at exit)'!K124,"")="", "Mandatory: Tab 7",IFERROR('7. Position (current_at exit)'!K124,"")),""), IF($A124&lt;&gt;"",IF(IFERROR('7. Position (current_at exit)'!K124,"")="", "",IFERROR('7. Position (current_at exit)'!K124,"")),""))</f>
        <v/>
      </c>
      <c r="CG124" s="186" t="str">
        <f>IF($D124&lt;&gt;"Pending, Subsequently Closed",IF($A124&lt;&gt;"",IF(IFERROR('7. Position (current_at exit)'!L124,"")="", "Mandatory: Tab 7",IFERROR('7. Position (current_at exit)'!L124,"")),""), IF($A124&lt;&gt;"",IF(IFERROR('7. Position (current_at exit)'!L124,"")="", "",IFERROR('7. Position (current_at exit)'!L124,"")),""))</f>
        <v/>
      </c>
      <c r="CH124" s="186" t="str">
        <f>IF($D124&lt;&gt;"Pending, Subsequently Closed",IF($A124&lt;&gt;"",IF(IFERROR('7. Position (current_at exit)'!M124,"")="", "Mandatory: Tab 7",IFERROR('7. Position (current_at exit)'!M124,"")),""), IF($A124&lt;&gt;"",IF(IFERROR('7. Position (current_at exit)'!M124,"")="", "",IFERROR('7. Position (current_at exit)'!M124,"")),""))</f>
        <v/>
      </c>
      <c r="CI124" s="186" t="str">
        <f>IF($D124&lt;&gt;"Pending, Subsequently Closed",IF($A124&lt;&gt;"",IF(IFERROR('7. Position (current_at exit)'!N124,"")="", "Mandatory: Tab 7",IFERROR('7. Position (current_at exit)'!N124,"")),""), IF($A124&lt;&gt;"",IF(IFERROR('7. Position (current_at exit)'!N124,"")="", "",IFERROR('7. Position (current_at exit)'!N124,"")),""))</f>
        <v/>
      </c>
      <c r="CJ124" s="408" t="str">
        <f>IF($D124&lt;&gt;"Pending, Subsequently Closed",IF($A124&lt;&gt;"",IF(IFERROR('7. Position (current_at exit)'!O124,"")="", "Mandatory: Tab 7",IFERROR('7. Position (current_at exit)'!O124,"")),""), IF($A124&lt;&gt;"",IF(IFERROR('7. Position (current_at exit)'!O124,"")="", "",IFERROR('7. Position (current_at exit)'!O124,"")),""))</f>
        <v/>
      </c>
      <c r="CK124" s="408" t="str">
        <f>IF($D124&lt;&gt;"Pending, Subsequently Closed",IF($A124&lt;&gt;"",IF(IFERROR('7. Position (current_at exit)'!P124,"")="", "Mandatory: Tab 7",IFERROR('7. Position (current_at exit)'!P124,"")),""), IF($A124&lt;&gt;"",IF(IFERROR('7. Position (current_at exit)'!P124,"")="", "",IFERROR('7. Position (current_at exit)'!P124,"")),""))</f>
        <v/>
      </c>
      <c r="CL124" s="360" t="str">
        <f>IF($A124&lt;&gt;"",IF(IFERROR('7. Position (current_at exit)'!Q124,"")="", "",IFERROR('7. Position (current_at exit)'!Q124,"")),"")</f>
        <v/>
      </c>
      <c r="CM124" s="18" t="str">
        <f>IF($F124&lt;&gt;"Debt",IF($A124&lt;&gt;"",IF(IFERROR('7. Position (current_at exit)'!R124,"")="", "Mandatory: Tab 7",IFERROR('7. Position (current_at exit)'!R124,"")),""), IF($A124&lt;&gt;"",IF(IFERROR('7. Position (current_at exit)'!R124,"")="", "",IFERROR('7. Position (current_at exit)'!R124,"")),""))</f>
        <v/>
      </c>
      <c r="CN124" s="18" t="str">
        <f>IF($F124&lt;&gt;"Debt",IF($A124&lt;&gt;"",IF(IFERROR('7. Position (current_at exit)'!S124,"")="", "Mandatory: Tab 7",IFERROR('7. Position (current_at exit)'!S124,"")),""), IF($A124&lt;&gt;"",IF(IFERROR('7. Position (current_at exit)'!S124,"")="", "",IFERROR('7. Position (current_at exit)'!S124,"")),""))</f>
        <v/>
      </c>
      <c r="CO124" s="17" t="str">
        <f>IF($F124&lt;&gt;"Debt",IF($A124&lt;&gt;"",IF(IFERROR('7. Position (current_at exit)'!T124,"")="", "Mandatory: Tab 7",IFERROR('7. Position (current_at exit)'!T124,"")),""), IF($A124&lt;&gt;"",IF(IFERROR('7. Position (current_at exit)'!T124,"")="", "",IFERROR('7. Position (current_at exit)'!T124,"")),""))</f>
        <v/>
      </c>
      <c r="CP124" s="17" t="str">
        <f>IF($A124&lt;&gt;"",IF(IFERROR('7. Position (current_at exit)'!U124,"")="", "Mandatory: Tab 7",IFERROR('7. Position (current_at exit)'!U124,"")),"")</f>
        <v/>
      </c>
      <c r="CQ124" s="17" t="str">
        <f>IF($F124&lt;&gt;"Debt",IF($A124&lt;&gt;"",IF(IFERROR('7. Position (current_at exit)'!V124,"")="", "Mandatory: Tab 7",IFERROR('7. Position (current_at exit)'!V124,"")),""), IF($A124&lt;&gt;"",IF(IFERROR('7. Position (current_at exit)'!V124,"")="", "",IFERROR('7. Position (current_at exit)'!V124,"")),""))</f>
        <v/>
      </c>
      <c r="CR124" s="16" t="str">
        <f>IF($F124&lt;&gt;"Debt",IF($A124&lt;&gt;"",IF(IFERROR('7. Position (current_at exit)'!W124,"")="", "",IFERROR('7. Position (current_at exit)'!W124,"")),""), IF($A124&lt;&gt;"",IF(IFERROR('7. Position (current_at exit)'!W124,"")="", "",IFERROR('7. Position (current_at exit)'!W124,"")),""))</f>
        <v/>
      </c>
      <c r="CS124" s="80" t="str">
        <f>IF($A124&lt;&gt;"",IF(IFERROR('7. Position (current_at exit)'!X124,"")="", "",IFERROR('7. Position (current_at exit)'!X124,"")),"")</f>
        <v/>
      </c>
      <c r="CT124" s="360" t="str">
        <f>IF($A124&lt;&gt;"",IF(IFERROR('7. Position (current_at exit)'!Y124,"")="", "",IFERROR('7. Position (current_at exit)'!Y124,"")),"")</f>
        <v/>
      </c>
      <c r="CU124" s="159" t="str">
        <f>IF(OR($D124="Fully Exited, No Escrow", $D124="Fully Exited, Escrow Pending", $D124="Fully Exited, Subsequently Closed"), IF($A124&lt;&gt;"",IF(IFERROR('7. Position (current_at exit)'!Z124,"")="", "Mandatory: Tab 7",IFERROR('7. Position (current_at exit)'!Z124,"")),""), IF($A124&lt;&gt;"",IF(IFERROR('7. Position (current_at exit)'!Z124,"")="", "",IFERROR('7. Position (current_at exit)'!Z124,"")),""))</f>
        <v/>
      </c>
      <c r="CV124" s="159" t="str">
        <f>IF(OR($D124="Fully Exited, No Escrow", $D124="Fully Exited, Escrow Pending", $D124="Fully Exited, Subsequently Closed"), IF($A124&lt;&gt;"",IF(IFERROR('7. Position (current_at exit)'!AA124,"")="", "Mandatory: Tab 7",IFERROR('7. Position (current_at exit)'!AA124,"")),""), IF($A124&lt;&gt;"",IF(IFERROR('7. Position (current_at exit)'!AA124,"")="", "",IFERROR('7. Position (current_at exit)'!AA124,"")),""))</f>
        <v/>
      </c>
      <c r="CW124" s="16" t="str">
        <f>IF($D124="Fully Exited",IF($A124&lt;&gt;"",IF(IFERROR('7. Position (current_at exit)'!AB124,"")="", "",IFERROR('7. Position (current_at exit)'!AB124,"")),""), IF($A124&lt;&gt;"",IF(IFERROR('7. Position (current_at exit)'!AB124,"")="", "",IFERROR('7. Position (current_at exit)'!AB124,"")),""))</f>
        <v/>
      </c>
      <c r="CX124" s="360" t="str">
        <f>IF($A124&lt;&gt;"",IF(IFERROR('7. Position (current_at exit)'!AC124,"")="", "",IFERROR('7. Position (current_at exit)'!AC124,"")),"")</f>
        <v/>
      </c>
      <c r="CY124" s="16" t="str">
        <f>IF($D124&lt;&gt;"Pending, Subsequently Closed",IF($A124&lt;&gt;"",IF(IFERROR('7. Position (current_at exit)'!AD124,"")="", "Mandatory: Tab 7",IFERROR('7. Position (current_at exit)'!AD124,"")),""), IF($A124&lt;&gt;"",IF(IFERROR('7. Position (current_at exit)'!AD124,"")="", "",IFERROR('7. Position (current_at exit)'!AD124,"")),""))</f>
        <v/>
      </c>
      <c r="CZ124" s="187" t="str">
        <f>IF($A124&lt;&gt;"",IF(IFERROR('7. Position (current_at exit)'!AE124,"")="", "",IFERROR('7. Position (current_at exit)'!AE124,"")),"")</f>
        <v/>
      </c>
      <c r="DA124" s="76" t="str">
        <f>IF($A124&lt;&gt;"",IF(IFERROR('7. Position (current_at exit)'!AF124,"")="", "",IFERROR('7. Position (current_at exit)'!AF124,"")),"")</f>
        <v/>
      </c>
      <c r="DB124" s="239" t="str">
        <f>IF($A124&lt;&gt;"",IF(IFERROR('7. Position (current_at exit)'!AG124,"")="", "",IFERROR('7. Position (current_at exit)'!AG124,"")),"")</f>
        <v/>
      </c>
      <c r="DC124" s="165" t="str">
        <f>IF($A124&lt;&gt;"",IF(IFERROR('7. Position (current_at exit)'!AH124,"")="", "",IFERROR('7. Position (current_at exit)'!AH124,"")),"")</f>
        <v/>
      </c>
      <c r="DD124" s="165" t="str">
        <f>IF($A124&lt;&gt;"",IF(IFERROR('7. Position (current_at exit)'!AI124,"")="", "",IFERROR('7. Position (current_at exit)'!AI124,"")),"")</f>
        <v/>
      </c>
      <c r="DE124" s="360" t="str">
        <f>IF($A124&lt;&gt;"",IF(IFERROR('7. Position (current_at exit)'!AJ124,"")="", "",IFERROR('7. Position (current_at exit)'!AJ124,"")),"")</f>
        <v/>
      </c>
      <c r="DF124" s="16" t="str">
        <f>IF($A124&lt;&gt;"",IF(IFERROR('7. Position (current_at exit)'!AK124,"")="", "",IFERROR('7. Position (current_at exit)'!AK124,"")),"")</f>
        <v/>
      </c>
      <c r="DG124" s="187" t="str">
        <f>IF($A124&lt;&gt;"",IF(IFERROR('7. Position (current_at exit)'!AL124,"")="", "",IFERROR('7. Position (current_at exit)'!AL124,"")),"")</f>
        <v/>
      </c>
      <c r="DH124" s="76" t="str">
        <f>IF($A124&lt;&gt;"",IF(IFERROR('7. Position (current_at exit)'!AM124,"")="", "",IFERROR('7. Position (current_at exit)'!AM124,"")),"")</f>
        <v/>
      </c>
      <c r="DI124" s="239" t="str">
        <f>IF($A124&lt;&gt;"",IF(IFERROR('7. Position (current_at exit)'!AN124,"")="", "",IFERROR('7. Position (current_at exit)'!AN124,"")),"")</f>
        <v/>
      </c>
      <c r="DJ124" s="165" t="str">
        <f>IF($A124&lt;&gt;"",IF(IFERROR('7. Position (current_at exit)'!AO124,"")="", "",IFERROR('7. Position (current_at exit)'!AO124,"")),"")</f>
        <v/>
      </c>
      <c r="DK124" s="165" t="str">
        <f>IF($A124&lt;&gt;"",IF(IFERROR('7. Position (current_at exit)'!AP124,"")="", "",IFERROR('7. Position (current_at exit)'!AP124,"")),"")</f>
        <v/>
      </c>
      <c r="DL124" s="360" t="str">
        <f>IF($A124&lt;&gt;"",IF(IFERROR('7. Position (current_at exit)'!AQ124,"")="", "",IFERROR('7. Position (current_at exit)'!AQ124,"")),"")</f>
        <v/>
      </c>
      <c r="DM124" s="17" t="str">
        <f>IF(OR($F124="Equity - Publicly Traded", $F124="Equity - Private"), IF($A124&lt;&gt;"",IF(IFERROR('6. Position (at entry)'!N124,"")="", "Mandatory: Tab 6",IFERROR('6. Position (at entry)'!N124,"")),""), IF($A124&lt;&gt;"",IF(IFERROR('6. Position (at entry)'!N124,"")="", "",IFERROR('6. Position (at entry)'!N124,"")),""))</f>
        <v/>
      </c>
      <c r="DN124" s="17" t="str">
        <f>IF(OR($F124="Equity - Publicly Traded", $F124="Equity - Private"), IF($A124&lt;&gt;"",IF(IFERROR('6. Position (at entry)'!O124,"")="", "Mandatory: Tab 6",IFERROR('6. Position (at entry)'!O124,"")),""), IF($A124&lt;&gt;"",IF(IFERROR('6. Position (at entry)'!O124,"")="", "",IFERROR('6. Position (at entry)'!O124,"")),""))</f>
        <v/>
      </c>
      <c r="DO124" s="17" t="str">
        <f>IF(OR($F124="Equity - Publicly Traded", $F124="Equity - Private"), IF($A124&lt;&gt;"",IF(IFERROR('6. Position (at entry)'!P124,"")="", "Mandatory: Tab 6",IFERROR('6. Position (at entry)'!P124,"")),""), IF($A124&lt;&gt;"",IF(IFERROR('6. Position (at entry)'!P124,"")="", "",IFERROR('6. Position (at entry)'!P124,"")),""))</f>
        <v/>
      </c>
      <c r="DP124" s="17" t="str">
        <f>IF(OR($F124="Equity - Publicly Traded", $F124="Equity - Private"), IF($A124&lt;&gt;"",IF(IFERROR('6. Position (at entry)'!Q124,"")="", "Mandatory: Tab 6",IFERROR('6. Position (at entry)'!Q124,"")),""), IF($A124&lt;&gt;"",IF(IFERROR('6. Position (at entry)'!Q124,"")="", "",IFERROR('6. Position (at entry)'!Q124,"")),""))</f>
        <v/>
      </c>
      <c r="DQ124" s="18" t="str">
        <f>IF(OR($F124="Equity - Publicly Traded", $F124="Equity - Private"), IF($A124&lt;&gt;"",IF(IFERROR('6. Position (at entry)'!R124,"")="", "Mandatory: Tab 6",IFERROR('6. Position (at entry)'!R124,"")),""), IF($A124&lt;&gt;"",IF(IFERROR('6. Position (at entry)'!R124,"")="", "",IFERROR('6. Position (at entry)'!R124,"")),""))</f>
        <v/>
      </c>
      <c r="DR124" s="18" t="str">
        <f>IF(OR($F124="Equity - Publicly Traded", $F124="Equity - Private"), IF($A124&lt;&gt;"",IF(IFERROR('6. Position (at entry)'!S124,"")="", "Mandatory: Tab 6",IFERROR('6. Position (at entry)'!S124,"")),""), IF($A124&lt;&gt;"",IF(IFERROR('6. Position (at entry)'!S124,"")="", "",IFERROR('6. Position (at entry)'!S124,"")),""))</f>
        <v/>
      </c>
      <c r="DS124" s="17" t="str">
        <f>IF(OR($F124="Equity - Publicly Traded", $F124="Equity - Private"), IF($A124&lt;&gt;"",IF(IFERROR('6. Position (at entry)'!T124,"")="", "Mandatory: Tab 6",IFERROR('6. Position (at entry)'!T124,"")),""), IF($A124&lt;&gt;"",IF(IFERROR('6. Position (at entry)'!T124,"")="", "",IFERROR('6. Position (at entry)'!T124,"")),""))</f>
        <v/>
      </c>
      <c r="DT124" s="16" t="str">
        <f>IF(OR($F124="Equity - Publicly Traded", $F124="Equity - Private"), IF($A124&lt;&gt;"",IF(IFERROR('6. Position (at entry)'!U124,"")="", "Mandatory: Tab 6",IFERROR('6. Position (at entry)'!U124,"")),""), IF($A124&lt;&gt;"",IF(IFERROR('6. Position (at entry)'!U124,"")="", "",IFERROR('6. Position (at entry)'!U124,"")),""))</f>
        <v/>
      </c>
      <c r="DU124" s="16" t="str">
        <f>IF(OR($F124="Equity - Publicly Traded", $F124="Equity - Private"), IF($A124&lt;&gt;"",IF(IFERROR('6. Position (at entry)'!V124,"")="", "",IFERROR('6. Position (at entry)'!V124,"")),""), IF($A124&lt;&gt;"",IF(IFERROR('6. Position (at entry)'!V124,"")="", "",IFERROR('6. Position (at entry)'!V124,"")),""))</f>
        <v/>
      </c>
      <c r="DV124" s="239" t="str">
        <f>IF(OR($F124="Equity - Publicly Traded", $F124="Equity - Private"), IF($A124&lt;&gt;"",IF(IFERROR('6. Position (at entry)'!W124,"")="", "",IFERROR('6. Position (at entry)'!W124,"")),""), IF($A124&lt;&gt;"",IF(IFERROR('6. Position (at entry)'!W124,"")="", "",IFERROR('6. Position (at entry)'!W124,"")),""))</f>
        <v/>
      </c>
      <c r="DW124" s="239" t="str">
        <f>IF(OR($F124="Equity - Publicly Traded", $F124="Equity - Private"), IF($A124&lt;&gt;"",IF(IFERROR('6. Position (at entry)'!X124,"")="", "",IFERROR('6. Position (at entry)'!X124,"")),""), IF($A124&lt;&gt;"",IF(IFERROR('6. Position (at entry)'!X124,"")="", "",IFERROR('6. Position (at entry)'!X124,"")),""))</f>
        <v/>
      </c>
      <c r="DX124" s="239" t="str">
        <f>IF(OR($F124="Equity - Publicly Traded", $F124="Equity - Private"), IF($A124&lt;&gt;"",IF(IFERROR('6. Position (at entry)'!Y124,"")="", "",IFERROR('6. Position (at entry)'!Y124,"")),""), IF($A124&lt;&gt;"",IF(IFERROR('6. Position (at entry)'!Y124,"")="", "",IFERROR('6. Position (at entry)'!Y124,"")),""))</f>
        <v/>
      </c>
      <c r="DY124" s="360" t="str">
        <f>IF($A124&lt;&gt;"",IF(IFERROR('6. Position (at entry)'!Z124,"")="", "",IFERROR('6. Position (at entry)'!Z124,"")),"")</f>
        <v/>
      </c>
      <c r="DZ124" s="76" t="str">
        <f>IF($A124&lt;&gt;"",IF(IFERROR('6. Position (at entry)'!AA124,"")="", "",IFERROR('6. Position (at entry)'!AA124,"")),"")</f>
        <v/>
      </c>
      <c r="EA124" s="76" t="str">
        <f>IF($A124&lt;&gt;"",IF(IFERROR('6. Position (at entry)'!AB124,"")="", "",IFERROR('6. Position (at entry)'!AB124,"")),"")</f>
        <v/>
      </c>
      <c r="EB124" s="78" t="str">
        <f>IF($A124&lt;&gt;"",IF(IFERROR('6. Position (at entry)'!AC124,"")="", "",IFERROR('6. Position (at entry)'!AC124,"")),"")</f>
        <v/>
      </c>
      <c r="EC124" s="78" t="str">
        <f>IF($A124&lt;&gt;"",IF(IFERROR('6. Position (at entry)'!AD124,"")="", "",IFERROR('6. Position (at entry)'!AD124,"")),"")</f>
        <v/>
      </c>
      <c r="ED124" s="226" t="str">
        <f>IF($A124&lt;&gt;"",IF(IFERROR('6. Position (at entry)'!AE124,"")="", "",IFERROR('6. Position (at entry)'!AE124,"")),"")</f>
        <v/>
      </c>
      <c r="EE124" s="80" t="str">
        <f>IF($A124&lt;&gt;"",IF(IFERROR('6. Position (at entry)'!AF124,"")="", "",IFERROR('6. Position (at entry)'!AF124,"")),"")</f>
        <v/>
      </c>
      <c r="EF124" s="80" t="str">
        <f>IF($A124&lt;&gt;"",IF(IFERROR('6. Position (at entry)'!AG124,"")="", "",IFERROR('6. Position (at entry)'!AG124,"")),"")</f>
        <v/>
      </c>
      <c r="EG124" s="80" t="str">
        <f>IF($A124&lt;&gt;"",IF(IFERROR('6. Position (at entry)'!AH124,"")="", "",IFERROR('6. Position (at entry)'!AH124,"")),"")</f>
        <v/>
      </c>
      <c r="EH124" s="360" t="str">
        <f>IF($A124&lt;&gt;"",IF(IFERROR('6. Position (at entry)'!AI124,"")="", "",IFERROR('6. Position (at entry)'!AI124,"")),"")</f>
        <v/>
      </c>
    </row>
    <row r="125" spans="1:138" ht="15" customHeight="1" x14ac:dyDescent="0.2">
      <c r="A125" s="16" t="str">
        <f>IF(ISBLANK('6. Position (at entry)'!A125), "", '6. Position (at entry)'!A125)</f>
        <v/>
      </c>
      <c r="B125" s="347" t="str">
        <f>IF($A125&lt;&gt;"",IF(IFERROR('6. Position (at entry)'!B125,"")="", "Mandatory: Tab 6",IFERROR('6. Position (at entry)'!B125,"")),"")</f>
        <v/>
      </c>
      <c r="C125" s="16" t="str">
        <f>IF($A125&lt;&gt;"",IF(IFERROR(VLOOKUP($A125, '4. Company (at entry)'!$1:$1048576,2,FALSE),"")="","Mandatory: Tab 4",IFERROR(VLOOKUP($A125, '4. Company (at entry)'!$1:$1048576,2,FALSE),"")), "")</f>
        <v/>
      </c>
      <c r="D125" s="16" t="str">
        <f>IF($A125&lt;&gt;"",IF(IFERROR('7. Position (current_at exit)'!D125,"")="", "Mandatory: Tab 7",IFERROR('7. Position (current_at exit)'!D125,"")),"")</f>
        <v/>
      </c>
      <c r="E125" s="16" t="str">
        <f>IF($A125&lt;&gt;"",IF(IFERROR('7. Position (current_at exit)'!E125,"")="", "Mandatory: Tab 7",IFERROR('7. Position (current_at exit)'!E125,"")),"")</f>
        <v/>
      </c>
      <c r="F125" s="16" t="str">
        <f>IF($A125&lt;&gt;"",IF(IFERROR('6. Position (at entry)'!D125,"")="", "Mandatory: Tab 6",IFERROR('6. Position (at entry)'!D125,"")),"")</f>
        <v/>
      </c>
      <c r="G125" s="16" t="str">
        <f>IF($A125&lt;&gt;"",IF(IFERROR('6. Position (at entry)'!E125,"")="", "Mandatory: Tab 6",IFERROR('6. Position (at entry)'!E125,"")),"")</f>
        <v/>
      </c>
      <c r="H125" s="16" t="str">
        <f>IF($A125&lt;&gt;"",IF(IFERROR('6. Position (at entry)'!F125,"")="", "Mandatory: Tab 6",IFERROR('6. Position (at entry)'!F125,"")),"")</f>
        <v/>
      </c>
      <c r="I125" s="16" t="str">
        <f>IF($A125&lt;&gt;"",IF(IFERROR('6. Position (at entry)'!G125,"")="", "Mandatory: Tab 6",IFERROR('6. Position (at entry)'!G125,"")),"")</f>
        <v/>
      </c>
      <c r="J125" s="16" t="str">
        <f>IF($A125&lt;&gt;"",IF(IFERROR('6. Position (at entry)'!H125,"")="", "Mandatory: Tab 6",IFERROR('6. Position (at entry)'!H125,"")),"")</f>
        <v/>
      </c>
      <c r="K125" s="159" t="str">
        <f>IF($A125&lt;&gt;"",IF(IFERROR('6. Position (at entry)'!I125,"")="", "Mandatory: Tab 6",IFERROR('6. Position (at entry)'!I125,"")),"")</f>
        <v/>
      </c>
      <c r="L125" s="16" t="str">
        <f>IF($A125&lt;&gt;"",IF(IFERROR('6. Position (at entry)'!J125,"")="", "Mandatory: Tab 6",IFERROR('6. Position (at entry)'!J125,"")),"")</f>
        <v/>
      </c>
      <c r="M125" s="16" t="str">
        <f>IF($A125&lt;&gt;"",IF(IFERROR('6. Position (at entry)'!K125,"")="", "Mandatory: Tab 6",IFERROR('6. Position (at entry)'!K125,"")),"")</f>
        <v/>
      </c>
      <c r="N125" s="16" t="str">
        <f>IF($A125&lt;&gt;"",IF(IFERROR('6. Position (at entry)'!L125,"")="", "",IFERROR('6. Position (at entry)'!L125,"")),"")</f>
        <v/>
      </c>
      <c r="O125" s="360" t="str">
        <f>IF($A125&lt;&gt;"",IF(IFERROR('6. Position (at entry)'!M125,"")="", "",IFERROR('6. Position (at entry)'!M125,"")),"")</f>
        <v/>
      </c>
      <c r="P125" s="16" t="str">
        <f>IF($A125&lt;&gt;"",IF(IFERROR(VLOOKUP($A125,'5. Company (current_at exit)'!$1:$1048576,3,FALSE),"")="","",IFERROR(VLOOKUP($A125,'5. Company (current_at exit)'!$1:$1048576,3,FALSE),"")), "")</f>
        <v/>
      </c>
      <c r="Q125" s="16" t="str">
        <f>IF($A125&lt;&gt;"",IF(IFERROR(VLOOKUP($A125,'5. Company (current_at exit)'!$1:$1048576,4,FALSE),"")="","",IFERROR(VLOOKUP($A125,'5. Company (current_at exit)'!$1:$1048576,4,FALSE),"")), "")</f>
        <v/>
      </c>
      <c r="R125" s="16" t="str">
        <f>IF($A125&lt;&gt;"",IF(IFERROR(VLOOKUP($A125,'5. Company (current_at exit)'!$1:$1048576,5,FALSE),"")="","",IFERROR(VLOOKUP($A125,'5. Company (current_at exit)'!$1:$1048576,5,FALSE),"")), "")</f>
        <v/>
      </c>
      <c r="S125" s="16" t="str">
        <f>IF($A125&lt;&gt;"",IF(IFERROR(VLOOKUP($A125,'5. Company (current_at exit)'!$1:$1048576,6,FALSE),"")="","",IFERROR(VLOOKUP($A125,'5. Company (current_at exit)'!$1:$1048576,6,FALSE),"")), "")</f>
        <v/>
      </c>
      <c r="T125" s="16" t="str">
        <f>IF($A125&lt;&gt;"",IF(IFERROR(VLOOKUP($A125,'5. Company (current_at exit)'!$1:$1048576,7,FALSE),"")="","Mandatory: Tab 5",IFERROR(VLOOKUP($A125,'5. Company (current_at exit)'!$1:$1048576,7,FALSE),"")), "")</f>
        <v/>
      </c>
      <c r="U125" s="72" t="str">
        <f>IF($A125&lt;&gt;"",IF(IFERROR(VLOOKUP($A125,'5. Company (current_at exit)'!$1:$1048576,8,FALSE),"")="","Mandatory: Tab 5",IFERROR(VLOOKUP($A125,'5. Company (current_at exit)'!$1:$1048576,8,FALSE),"")), "")</f>
        <v/>
      </c>
      <c r="V125" s="16" t="str">
        <f>IF($A125&lt;&gt;"",IF(IFERROR(VLOOKUP($A125,'5. Company (current_at exit)'!$1:$1048576,9,FALSE),"")="","",IFERROR(VLOOKUP($A125,'5. Company (current_at exit)'!$1:$1048576,9,FALSE),"")), "")</f>
        <v/>
      </c>
      <c r="W125" s="16" t="str">
        <f>IF($A125&lt;&gt;"",IF(IFERROR(VLOOKUP($A125,'5. Company (current_at exit)'!$1:$1048576,10,FALSE),"")="","Mandatory: Tab 5",IFERROR(VLOOKUP($A125,'5. Company (current_at exit)'!$1:$1048576,10,FALSE),"")), "")</f>
        <v/>
      </c>
      <c r="X125" s="73" t="str">
        <f>IF($A125&lt;&gt;"",IF(IFERROR(VLOOKUP($A125,'5. Company (current_at exit)'!$1:$1048576,11,FALSE),"")="","Mandatory: Tab 5",IFERROR(VLOOKUP($A125,'5. Company (current_at exit)'!$1:$1048576,11,FALSE),"")), "")</f>
        <v/>
      </c>
      <c r="Y125" s="73" t="str">
        <f>IF($A125&lt;&gt;"",IF(IFERROR(VLOOKUP($A125,'5. Company (current_at exit)'!$1:$1048576,12,FALSE),"")="","",IFERROR(VLOOKUP($A125,'5. Company (current_at exit)'!$1:$1048576,12,FALSE),"")), "")</f>
        <v/>
      </c>
      <c r="Z125" s="73" t="str">
        <f>IF($A125&lt;&gt;"",IF(IFERROR(VLOOKUP($A125,'5. Company (current_at exit)'!$1:$1048576,13,FALSE),"")="","",IFERROR(VLOOKUP($A125,'5. Company (current_at exit)'!$1:$1048576,13,FALSE),"")), "")</f>
        <v/>
      </c>
      <c r="AA125" s="16" t="str">
        <f>IF($A125&lt;&gt;"",IF(IFERROR(VLOOKUP($A125,'5. Company (current_at exit)'!$1:$1048576,14,FALSE),"")="","Mandatory: Tab 5",IFERROR(VLOOKUP($A125,'5. Company (current_at exit)'!$1:$1048576,14,FALSE),"")), "")</f>
        <v/>
      </c>
      <c r="AB125" s="16" t="str">
        <f>IF($A125&lt;&gt;"",IF(IFERROR(VLOOKUP($A125,'5. Company (current_at exit)'!$1:$1048576,15,FALSE),"")="","Mandatory: Tab 5",IFERROR(VLOOKUP($A125,'5. Company (current_at exit)'!$1:$1048576,15,FALSE),"")), "")</f>
        <v/>
      </c>
      <c r="AC125" s="76" t="str">
        <f>IF($A125&lt;&gt;"",IF(IFERROR(VLOOKUP($A125,'5. Company (current_at exit)'!$1:$1048576,16,FALSE),"")="","",IFERROR(VLOOKUP($A125,'5. Company (current_at exit)'!$1:$1048576,16,FALSE),"")), "")</f>
        <v/>
      </c>
      <c r="AD125" s="16" t="str">
        <f>IF($A125&lt;&gt;"",IF(IFERROR(VLOOKUP($A125,'5. Company (current_at exit)'!$1:$1048576,17,FALSE),"")="","",IFERROR(VLOOKUP($A125,'5. Company (current_at exit)'!$1:$1048576,17,FALSE),"")), "")</f>
        <v/>
      </c>
      <c r="AE125" s="401" t="str">
        <f>IF($A125&lt;&gt;"",IF(IFERROR(VLOOKUP($A125,'5. Company (current_at exit)'!$1:$1048576,18,FALSE),"")="","",IFERROR(VLOOKUP($A125,'5. Company (current_at exit)'!$1:$1048576,18,FALSE),"")), "")</f>
        <v/>
      </c>
      <c r="AF125" s="16" t="str">
        <f>IF($A125&lt;&gt;"",IF(IFERROR(VLOOKUP($A125,'5. Company (current_at exit)'!$1:$1048576,19,FALSE),"")="","Mandatory: Tab 5",IFERROR(VLOOKUP($A125,'5. Company (current_at exit)'!$1:$1048576,19,FALSE),"")), "")</f>
        <v/>
      </c>
      <c r="AG125" s="159" t="str">
        <f>IF($AF125="Yes",IF($A125&lt;&gt;"",IF(IFERROR(VLOOKUP($A125,'5. Company (current_at exit)'!$1:$1048576,20,FALSE),"")="","Mandatory: Tab 5",IFERROR(VLOOKUP($A125,'5. Company (current_at exit)'!$1:$1048576,20,FALSE),"")), ""),IF($A125&lt;&gt;"",IF(IFERROR(VLOOKUP($A125,'5. Company (current_at exit)'!$1:$1048576,20,FALSE),"")="","",IFERROR(VLOOKUP($A125,'5. Company (current_at exit)'!$1:$1048576,20,FALSE),"")), ""))</f>
        <v/>
      </c>
      <c r="AH125" s="159" t="str">
        <f>IF($AF125="Yes",IF($A125&lt;&gt;"",IF(IFERROR(VLOOKUP($A125,'5. Company (current_at exit)'!$1:$1048576,21,FALSE),"")="","Mandatory: Tab 5",IFERROR(VLOOKUP($A125,'5. Company (current_at exit)'!$1:$1048576,21,FALSE),"")), ""),IF($A125&lt;&gt;"",IF(IFERROR(VLOOKUP($A125,'5. Company (current_at exit)'!$1:$1048576,21,FALSE),"")="","",IFERROR(VLOOKUP($A125,'5. Company (current_at exit)'!$1:$1048576,21,FALSE),"")), ""))</f>
        <v/>
      </c>
      <c r="AI125" s="69" t="str">
        <f>IF($AF125="Yes",IF($A125&lt;&gt;"",IF(IFERROR(VLOOKUP($A125,'5. Company (current_at exit)'!$1:$1048576,22,FALSE),"")="","Mandatory: Tab 5",IFERROR(VLOOKUP($A125,'5. Company (current_at exit)'!$1:$1048576,22,FALSE),"")), ""),IF($A125&lt;&gt;"",IF(IFERROR(VLOOKUP($A125,'5. Company (current_at exit)'!$1:$1048576,22,FALSE),"")="","",IFERROR(VLOOKUP($A125,'5. Company (current_at exit)'!$1:$1048576,22,FALSE),"")), ""))</f>
        <v/>
      </c>
      <c r="AJ125" s="69" t="str">
        <f>IF($AF125="Yes",IF($A125&lt;&gt;"",IF(IFERROR(VLOOKUP($A125,'5. Company (current_at exit)'!$1:$1048576,23,FALSE),"")="","Mandatory: Tab 5",IFERROR(VLOOKUP($A125,'5. Company (current_at exit)'!$1:$1048576,23,FALSE),"")), ""),IF($A125&lt;&gt;"",IF(IFERROR(VLOOKUP($A125,'5. Company (current_at exit)'!$1:$1048576,23,FALSE),"")="","",IFERROR(VLOOKUP($A125,'5. Company (current_at exit)'!$1:$1048576,23,FALSE),"")), ""))</f>
        <v/>
      </c>
      <c r="AK125" s="159" t="str">
        <f>IF($AF125="Yes",IF($A125&lt;&gt;"",IF(IFERROR(VLOOKUP($A125,'5. Company (current_at exit)'!$1:$1048576,24,FALSE),"")="","",IFERROR(VLOOKUP($A125,'5. Company (current_at exit)'!$1:$1048576,24,FALSE),"")), ""),IF($A125&lt;&gt;"",IF(IFERROR(VLOOKUP($A125,'5. Company (current_at exit)'!$1:$1048576,24,FALSE),"")="","",IFERROR(VLOOKUP($A125,'5. Company (current_at exit)'!$1:$1048576,24,FALSE),"")), ""))</f>
        <v/>
      </c>
      <c r="AL125" s="403" t="str">
        <f>IF($A125&lt;&gt;"",IF(IFERROR(VLOOKUP($A125,'5. Company (current_at exit)'!$1:$1048576,25,FALSE),"")="","",IFERROR(VLOOKUP($A125,'5. Company (current_at exit)'!$1:$1048576,25,FALSE),"")), "")</f>
        <v/>
      </c>
      <c r="AM125" s="17" t="str">
        <f>IF($A125&lt;&gt;"",IF(IFERROR(VLOOKUP($A125,'5. Company (current_at exit)'!$1:$1048576,26,FALSE),"")="","Mandatory: Tab 5",IFERROR(VLOOKUP($A125,'5. Company (current_at exit)'!$1:$1048576,26,FALSE),"")), "")</f>
        <v/>
      </c>
      <c r="AN125" s="17" t="str">
        <f>IF($A125&lt;&gt;"",IF(IFERROR(VLOOKUP($A125,'5. Company (current_at exit)'!$1:$1048576,27,FALSE),"")="","Mandatory: Tab 5",IFERROR(VLOOKUP($A125,'5. Company (current_at exit)'!$1:$1048576,27,FALSE),"")), "")</f>
        <v/>
      </c>
      <c r="AO125" s="17" t="str">
        <f>IF($A125&lt;&gt;"",IF(IFERROR(VLOOKUP($A125,'5. Company (current_at exit)'!$1:$1048576,28,FALSE),"")="","Mandatory: Tab 5",IFERROR(VLOOKUP($A125,'5. Company (current_at exit)'!$1:$1048576,28,FALSE),"")), "")</f>
        <v/>
      </c>
      <c r="AP125" s="17" t="str">
        <f>IF($A125&lt;&gt;"",IF(IFERROR(VLOOKUP($A125,'5. Company (current_at exit)'!$1:$1048576,29,FALSE),"")="","Mandatory: Tab 5",IFERROR(VLOOKUP($A125,'5. Company (current_at exit)'!$1:$1048576,29,FALSE),"")), "")</f>
        <v/>
      </c>
      <c r="AQ125" s="17" t="str">
        <f>IF($A125&lt;&gt;"",IF(IFERROR(VLOOKUP($A125,'5. Company (current_at exit)'!$1:$1048576,30,FALSE),"")="","Mandatory: Tab 5",IFERROR(VLOOKUP($A125,'5. Company (current_at exit)'!$1:$1048576,30,FALSE),"")), "")</f>
        <v/>
      </c>
      <c r="AR125" s="17" t="str">
        <f>IF($A125&lt;&gt;"",IF(IFERROR(VLOOKUP($A125,'5. Company (current_at exit)'!$1:$1048576,31,FALSE),"")="","Mandatory: Tab 5",IFERROR(VLOOKUP($A125,'5. Company (current_at exit)'!$1:$1048576,31,FALSE),"")), "")</f>
        <v/>
      </c>
      <c r="AS125" s="17" t="str">
        <f>IF($A125&lt;&gt;"",IF(IFERROR(VLOOKUP($A125,'5. Company (current_at exit)'!$1:$1048576,32,FALSE),"")="","Mandatory: Tab 5",IFERROR(VLOOKUP($A125,'5. Company (current_at exit)'!$1:$1048576,32,FALSE),"")), "")</f>
        <v/>
      </c>
      <c r="AT125" s="17" t="str">
        <f>IF($A125&lt;&gt;"",IF(IFERROR(VLOOKUP($A125,'5. Company (current_at exit)'!$1:$1048576,33,FALSE),"")="","Mandatory: Tab 5",IFERROR(VLOOKUP($A125,'5. Company (current_at exit)'!$1:$1048576,33,FALSE),"")), "")</f>
        <v/>
      </c>
      <c r="AU125" s="17" t="str">
        <f>IF($A125&lt;&gt;"",IF(IFERROR(VLOOKUP($A125,'5. Company (current_at exit)'!$1:$1048576,34,FALSE),"")="","",IFERROR(VLOOKUP($A125,'5. Company (current_at exit)'!$1:$1048576,34,FALSE),"")), "")</f>
        <v/>
      </c>
      <c r="AV125" s="241" t="str">
        <f>IF($A125&lt;&gt;"",IF(IFERROR(VLOOKUP($A125,'5. Company (current_at exit)'!$1:$1048576,35,FALSE),"")="","",IFERROR(VLOOKUP($A125,'5. Company (current_at exit)'!$1:$1048576,35,FALSE),"")), "")</f>
        <v/>
      </c>
      <c r="AW125" s="17" t="str">
        <f>IF($D125="Fully Exited",IF($A125&lt;&gt;"",IF(IFERROR(VLOOKUP($A125,'5. Company (current_at exit)'!$1:$1048576,36,FALSE),"")="","",IFERROR(VLOOKUP($A125,'5. Company (current_at exit)'!$1:$1048576,36,FALSE),"")), ""),IF($A125&lt;&gt;"",IF(IFERROR(VLOOKUP($A125,'5. Company (current_at exit)'!$1:$1048576,36,FALSE),"")="","",IFERROR(VLOOKUP($A125,'5. Company (current_at exit)'!$1:$1048576,36,FALSE),"")), ""))</f>
        <v/>
      </c>
      <c r="AX125" s="239" t="str">
        <f>IF($A125&lt;&gt;"",IF(IFERROR(VLOOKUP($A125,'5. Company (current_at exit)'!$1:$1048576,37,FALSE),"")="","",IFERROR(VLOOKUP($A125,'5. Company (current_at exit)'!$1:$1048576,37,FALSE),"")), "")</f>
        <v/>
      </c>
      <c r="AY125" s="204" t="str">
        <f>IF($A125&lt;&gt;"",IF(IFERROR(VLOOKUP($A125,'5. Company (current_at exit)'!$1:$1048576,38,FALSE),"")="","",IFERROR(VLOOKUP($A125,'5. Company (current_at exit)'!$1:$1048576,38,FALSE),"")), "")</f>
        <v/>
      </c>
      <c r="AZ125" s="244" t="str">
        <f>IF($A125&lt;&gt;"",IF(IFERROR(VLOOKUP($A125,'5. Company (current_at exit)'!$1:$1048576,39,FALSE),"")="","",IFERROR(VLOOKUP($A125,'5. Company (current_at exit)'!$1:$1048576,39,FALSE),"")), "")</f>
        <v/>
      </c>
      <c r="BA125" s="244" t="str">
        <f>IF($A125&lt;&gt;"",IF(IFERROR(VLOOKUP($A125,'5. Company (current_at exit)'!$1:$1048576,40,FALSE),"")="","",IFERROR(VLOOKUP($A125,'5. Company (current_at exit)'!$1:$1048576,40,FALSE),"")), "")</f>
        <v/>
      </c>
      <c r="BB125" s="244" t="str">
        <f>IF($A125&lt;&gt;"",IF(IFERROR(VLOOKUP($A125,'5. Company (current_at exit)'!$1:$1048576,41,FALSE),"")="","",IFERROR(VLOOKUP($A125,'5. Company (current_at exit)'!$1:$1048576,41,FALSE),"")), "")</f>
        <v/>
      </c>
      <c r="BC125" s="76" t="str">
        <f>IF($A125&lt;&gt;"",IF(IFERROR(VLOOKUP($A125,'5. Company (current_at exit)'!$1:$1048576,42,FALSE),"")="","",IFERROR(VLOOKUP($A125,'5. Company (current_at exit)'!$1:$1048576,42,FALSE),"")), "")</f>
        <v/>
      </c>
      <c r="BD125" s="76" t="str">
        <f>IF($A125&lt;&gt;"",IF(IFERROR(VLOOKUP($A125,'5. Company (current_at exit)'!$1:$1048576,43,FALSE),"")="","",IFERROR(VLOOKUP($A125,'5. Company (current_at exit)'!$1:$1048576,43,FALSE),"")), "")</f>
        <v/>
      </c>
      <c r="BE125" s="239" t="str">
        <f>IF($A125&lt;&gt;"",IF(IFERROR(VLOOKUP($A125,'5. Company (current_at exit)'!$1:$1048576,44,FALSE),"")="","",IFERROR(VLOOKUP($A125,'5. Company (current_at exit)'!$1:$1048576,44,FALSE),"")), "")</f>
        <v/>
      </c>
      <c r="BF125" s="239" t="str">
        <f>IF($A125&lt;&gt;"",IF(IFERROR(VLOOKUP($A125,'5. Company (current_at exit)'!$1:$1048576,45,FALSE),"")="","",IFERROR(VLOOKUP($A125,'5. Company (current_at exit)'!$1:$1048576,45,FALSE),"")), "")</f>
        <v/>
      </c>
      <c r="BG125" s="239" t="str">
        <f>IF($A125&lt;&gt;"",IF(IFERROR(VLOOKUP($A125,'5. Company (current_at exit)'!$1:$1048576,46,FALSE),"")="","",IFERROR(VLOOKUP($A125,'5. Company (current_at exit)'!$1:$1048576,46,FALSE),"")), "")</f>
        <v/>
      </c>
      <c r="BH125" s="239" t="str">
        <f>IF($A125&lt;&gt;"",IF(IFERROR(VLOOKUP($A125,'5. Company (current_at exit)'!$1:$1048576,47,FALSE),"")="","",IFERROR(VLOOKUP($A125,'5. Company (current_at exit)'!$1:$1048576,47,FALSE),"")), "")</f>
        <v/>
      </c>
      <c r="BI125" s="239" t="str">
        <f>IF($A125&lt;&gt;"",IF(IFERROR(VLOOKUP($A125,'5. Company (current_at exit)'!$1:$1048576,48,FALSE),"")="","",IFERROR(VLOOKUP($A125,'5. Company (current_at exit)'!$1:$1048576,48,FALSE),"")), "")</f>
        <v/>
      </c>
      <c r="BJ125" s="360" t="str">
        <f>IF($A125&lt;&gt;"",IF(IFERROR(VLOOKUP($A125,'5. Company (current_at exit)'!$1:$1048576,49,FALSE),"")="","",IFERROR(VLOOKUP($A125,'5. Company (current_at exit)'!$1:$1048576,49,FALSE),"")), "")</f>
        <v/>
      </c>
      <c r="BK125" s="76" t="str">
        <f>IF($A125&lt;&gt;"",IF(IFERROR(VLOOKUP($A125,'5. Company (current_at exit)'!$1:$1048576,50,FALSE),"")="","Mandatory: Tab 5",IFERROR(VLOOKUP($A125,'5. Company (current_at exit)'!$1:$1048576,50,FALSE),"")), "")</f>
        <v/>
      </c>
      <c r="BL125" s="483" t="str">
        <f>IF($A125&lt;&gt;"",IF(IFERROR(VLOOKUP($A125,'5. Company (current_at exit)'!$1:$1048576,51,FALSE),"")="","Mandatory: Tab 5",IFERROR(VLOOKUP($A125,'5. Company (current_at exit)'!$1:$1048576,51,FALSE),"")), "")</f>
        <v/>
      </c>
      <c r="BM125" s="483" t="str">
        <f>IF($A125&lt;&gt;"",IF(IFERROR(VLOOKUP($A125,'5. Company (current_at exit)'!$1:$1048576,52,FALSE),"")="","Mandatory: Tab 5",IFERROR(VLOOKUP($A125,'5. Company (current_at exit)'!$1:$1048576,52,FALSE),"")), "")</f>
        <v/>
      </c>
      <c r="BN125" s="483" t="str">
        <f>IF($A125&lt;&gt;"",IF(IFERROR(VLOOKUP($A125,'5. Company (current_at exit)'!$1:$1048576,53,FALSE),"")="","Mandatory: Tab 5",IFERROR(VLOOKUP($A125,'5. Company (current_at exit)'!$1:$1048576,53,FALSE),"")), "")</f>
        <v/>
      </c>
      <c r="BO125" s="360" t="str">
        <f>IF($A125&lt;&gt;"",IF(IFERROR(VLOOKUP($A125,'5. Company (current_at exit)'!$1:$1048576,54,FALSE),"")="","",IFERROR(VLOOKUP($A125,'5. Company (current_at exit)'!$1:$1048576,54,FALSE),"")), "")</f>
        <v/>
      </c>
      <c r="BP125" s="17" t="str">
        <f>IF($A125&lt;&gt;"",IF(IFERROR(VLOOKUP($A125, '4. Company (at entry)'!$1:$1048576,3,FALSE),"")="","Mandatory: Tab 4",IFERROR(VLOOKUP($A125, '4. Company (at entry)'!$1:$1048576,3,FALSE),"")), "")</f>
        <v/>
      </c>
      <c r="BQ125" s="17" t="str">
        <f>IF($A125&lt;&gt;"",IF(IFERROR(VLOOKUP($A125, '4. Company (at entry)'!$1:$1048576,4,FALSE),"")="","Mandatory: Tab 4",IFERROR(VLOOKUP($A125, '4. Company (at entry)'!$1:$1048576,4,FALSE),"")), "")</f>
        <v/>
      </c>
      <c r="BR125" s="17" t="str">
        <f>IF($A125&lt;&gt;"",IF(IFERROR(VLOOKUP($A125, '4. Company (at entry)'!$1:$1048576,5,FALSE),"")="","Mandatory: Tab 4",IFERROR(VLOOKUP($A125, '4. Company (at entry)'!$1:$1048576,5,FALSE),"")), "")</f>
        <v/>
      </c>
      <c r="BS125" s="17" t="str">
        <f>IF($A125&lt;&gt;"",IF(IFERROR(VLOOKUP($A125, '4. Company (at entry)'!$1:$1048576,6,FALSE),"")="","Mandatory: Tab 4",IFERROR(VLOOKUP($A125, '4. Company (at entry)'!$1:$1048576,6,FALSE),"")), "")</f>
        <v/>
      </c>
      <c r="BT125" s="17" t="str">
        <f>IF($A125&lt;&gt;"",IF(IFERROR(VLOOKUP($A125, '4. Company (at entry)'!$1:$1048576,7,FALSE),"")="","Mandatory: Tab 4",IFERROR(VLOOKUP($A125, '4. Company (at entry)'!$1:$1048576,7,FALSE),"")), "")</f>
        <v/>
      </c>
      <c r="BU125" s="17" t="str">
        <f>IF($A125&lt;&gt;"",IF(IFERROR(VLOOKUP($A125, '4. Company (at entry)'!$1:$1048576,8,FALSE),"")="","Mandatory: Tab 4",IFERROR(VLOOKUP($A125, '4. Company (at entry)'!$1:$1048576,8,FALSE),"")), "")</f>
        <v/>
      </c>
      <c r="BV125" s="17" t="str">
        <f>IF($A125&lt;&gt;"",IF(IFERROR(VLOOKUP($A125, '4. Company (at entry)'!$1:$1048576,9,FALSE),"")="","Mandatory: Tab 4",IFERROR(VLOOKUP($A125, '4. Company (at entry)'!$1:$1048576,9,FALSE),"")), "")</f>
        <v/>
      </c>
      <c r="BW125" s="17" t="str">
        <f>IF($A125&lt;&gt;"",IF(IFERROR(VLOOKUP($A125, '4. Company (at entry)'!$1:$1048576,10,FALSE),"")="","",IFERROR(VLOOKUP($A125, '4. Company (at entry)'!$1:$1048576,10,FALSE),"")), "")</f>
        <v/>
      </c>
      <c r="BX125" s="208" t="str">
        <f>IF($A125&lt;&gt;"",IF(IFERROR(VLOOKUP($A125, '4. Company (at entry)'!$1:$1048576,11,FALSE),"")="","",IFERROR(VLOOKUP($A125, '4. Company (at entry)'!$1:$1048576,11,FALSE),"")), "")</f>
        <v/>
      </c>
      <c r="BY125" s="17" t="str">
        <f>IF($A125&lt;&gt;"",IF(IFERROR(VLOOKUP($A125, '4. Company (at entry)'!$1:$1048576,12,FALSE),"")="","",IFERROR(VLOOKUP($A125, '4. Company (at entry)'!$1:$1048576,12,FALSE),"")), "")</f>
        <v/>
      </c>
      <c r="BZ125" s="360" t="str">
        <f>IF($A125&lt;&gt;"",IF(IFERROR(VLOOKUP($A125, '4. Company (at entry)'!$1:$1048576,13,FALSE),"")="","",IFERROR(VLOOKUP($A125, '4. Company (at entry)'!$1:$1048576,13,FALSE),"")), "")</f>
        <v/>
      </c>
      <c r="CA125" s="17" t="str">
        <f>IF($A125&lt;&gt;"",IF(IFERROR('7. Position (current_at exit)'!F125,"")="", "Mandatory: Tab 7",IFERROR('7. Position (current_at exit)'!F125,"")),"")</f>
        <v/>
      </c>
      <c r="CB125" s="17" t="str">
        <f>IF($D125&lt;&gt;"Pending, Subsequently Closed",IF($A125&lt;&gt;"",IF(IFERROR('7. Position (current_at exit)'!G125,"")="", "Mandatory: Tab 7",IFERROR('7. Position (current_at exit)'!G125,"")),""), IF($A125&lt;&gt;"",IF(IFERROR('7. Position (current_at exit)'!G125,"")="", "",IFERROR('7. Position (current_at exit)'!G125,"")),""))</f>
        <v/>
      </c>
      <c r="CC125" s="17" t="str">
        <f>IF($D125&lt;&gt;"Pending, Subsequently Closed",IF($A125&lt;&gt;"",IF(IFERROR('7. Position (current_at exit)'!H125,"")="", "Mandatory: Tab 7",IFERROR('7. Position (current_at exit)'!H125,"")),""), IF($A125&lt;&gt;"",IF(IFERROR('7. Position (current_at exit)'!H125,"")="", "",IFERROR('7. Position (current_at exit)'!H125,"")),""))</f>
        <v/>
      </c>
      <c r="CD125" s="17" t="str">
        <f>IF($D125&lt;&gt;"Pending, Subsequently Closed",IF($A125&lt;&gt;"",IF(IFERROR('7. Position (current_at exit)'!I125,"")="", "Mandatory: Tab 7",IFERROR('7. Position (current_at exit)'!I125,"")),""), IF($A125&lt;&gt;"",IF(IFERROR('7. Position (current_at exit)'!I125,"")="", "",IFERROR('7. Position (current_at exit)'!I125,"")),""))</f>
        <v/>
      </c>
      <c r="CE125" s="17" t="str">
        <f>IF($D125&lt;&gt;"Pending, Subsequently Closed",IF($A125&lt;&gt;"",IF(IFERROR('7. Position (current_at exit)'!J125,"")="", "Mandatory: Tab 7",IFERROR('7. Position (current_at exit)'!J125,"")),""), IF($A125&lt;&gt;"",IF(IFERROR('7. Position (current_at exit)'!J125,"")="", "",IFERROR('7. Position (current_at exit)'!J125,"")),""))</f>
        <v/>
      </c>
      <c r="CF125" s="208" t="str">
        <f>IF($D125&lt;&gt;"Pending, Subsequently Closed",IF($A125&lt;&gt;"",IF(IFERROR('7. Position (current_at exit)'!K125,"")="", "Mandatory: Tab 7",IFERROR('7. Position (current_at exit)'!K125,"")),""), IF($A125&lt;&gt;"",IF(IFERROR('7. Position (current_at exit)'!K125,"")="", "",IFERROR('7. Position (current_at exit)'!K125,"")),""))</f>
        <v/>
      </c>
      <c r="CG125" s="186" t="str">
        <f>IF($D125&lt;&gt;"Pending, Subsequently Closed",IF($A125&lt;&gt;"",IF(IFERROR('7. Position (current_at exit)'!L125,"")="", "Mandatory: Tab 7",IFERROR('7. Position (current_at exit)'!L125,"")),""), IF($A125&lt;&gt;"",IF(IFERROR('7. Position (current_at exit)'!L125,"")="", "",IFERROR('7. Position (current_at exit)'!L125,"")),""))</f>
        <v/>
      </c>
      <c r="CH125" s="186" t="str">
        <f>IF($D125&lt;&gt;"Pending, Subsequently Closed",IF($A125&lt;&gt;"",IF(IFERROR('7. Position (current_at exit)'!M125,"")="", "Mandatory: Tab 7",IFERROR('7. Position (current_at exit)'!M125,"")),""), IF($A125&lt;&gt;"",IF(IFERROR('7. Position (current_at exit)'!M125,"")="", "",IFERROR('7. Position (current_at exit)'!M125,"")),""))</f>
        <v/>
      </c>
      <c r="CI125" s="186" t="str">
        <f>IF($D125&lt;&gt;"Pending, Subsequently Closed",IF($A125&lt;&gt;"",IF(IFERROR('7. Position (current_at exit)'!N125,"")="", "Mandatory: Tab 7",IFERROR('7. Position (current_at exit)'!N125,"")),""), IF($A125&lt;&gt;"",IF(IFERROR('7. Position (current_at exit)'!N125,"")="", "",IFERROR('7. Position (current_at exit)'!N125,"")),""))</f>
        <v/>
      </c>
      <c r="CJ125" s="408" t="str">
        <f>IF($D125&lt;&gt;"Pending, Subsequently Closed",IF($A125&lt;&gt;"",IF(IFERROR('7. Position (current_at exit)'!O125,"")="", "Mandatory: Tab 7",IFERROR('7. Position (current_at exit)'!O125,"")),""), IF($A125&lt;&gt;"",IF(IFERROR('7. Position (current_at exit)'!O125,"")="", "",IFERROR('7. Position (current_at exit)'!O125,"")),""))</f>
        <v/>
      </c>
      <c r="CK125" s="408" t="str">
        <f>IF($D125&lt;&gt;"Pending, Subsequently Closed",IF($A125&lt;&gt;"",IF(IFERROR('7. Position (current_at exit)'!P125,"")="", "Mandatory: Tab 7",IFERROR('7. Position (current_at exit)'!P125,"")),""), IF($A125&lt;&gt;"",IF(IFERROR('7. Position (current_at exit)'!P125,"")="", "",IFERROR('7. Position (current_at exit)'!P125,"")),""))</f>
        <v/>
      </c>
      <c r="CL125" s="360" t="str">
        <f>IF($A125&lt;&gt;"",IF(IFERROR('7. Position (current_at exit)'!Q125,"")="", "",IFERROR('7. Position (current_at exit)'!Q125,"")),"")</f>
        <v/>
      </c>
      <c r="CM125" s="18" t="str">
        <f>IF($F125&lt;&gt;"Debt",IF($A125&lt;&gt;"",IF(IFERROR('7. Position (current_at exit)'!R125,"")="", "Mandatory: Tab 7",IFERROR('7. Position (current_at exit)'!R125,"")),""), IF($A125&lt;&gt;"",IF(IFERROR('7. Position (current_at exit)'!R125,"")="", "",IFERROR('7. Position (current_at exit)'!R125,"")),""))</f>
        <v/>
      </c>
      <c r="CN125" s="18" t="str">
        <f>IF($F125&lt;&gt;"Debt",IF($A125&lt;&gt;"",IF(IFERROR('7. Position (current_at exit)'!S125,"")="", "Mandatory: Tab 7",IFERROR('7. Position (current_at exit)'!S125,"")),""), IF($A125&lt;&gt;"",IF(IFERROR('7. Position (current_at exit)'!S125,"")="", "",IFERROR('7. Position (current_at exit)'!S125,"")),""))</f>
        <v/>
      </c>
      <c r="CO125" s="17" t="str">
        <f>IF($F125&lt;&gt;"Debt",IF($A125&lt;&gt;"",IF(IFERROR('7. Position (current_at exit)'!T125,"")="", "Mandatory: Tab 7",IFERROR('7. Position (current_at exit)'!T125,"")),""), IF($A125&lt;&gt;"",IF(IFERROR('7. Position (current_at exit)'!T125,"")="", "",IFERROR('7. Position (current_at exit)'!T125,"")),""))</f>
        <v/>
      </c>
      <c r="CP125" s="17" t="str">
        <f>IF($A125&lt;&gt;"",IF(IFERROR('7. Position (current_at exit)'!U125,"")="", "Mandatory: Tab 7",IFERROR('7. Position (current_at exit)'!U125,"")),"")</f>
        <v/>
      </c>
      <c r="CQ125" s="17" t="str">
        <f>IF($F125&lt;&gt;"Debt",IF($A125&lt;&gt;"",IF(IFERROR('7. Position (current_at exit)'!V125,"")="", "Mandatory: Tab 7",IFERROR('7. Position (current_at exit)'!V125,"")),""), IF($A125&lt;&gt;"",IF(IFERROR('7. Position (current_at exit)'!V125,"")="", "",IFERROR('7. Position (current_at exit)'!V125,"")),""))</f>
        <v/>
      </c>
      <c r="CR125" s="16" t="str">
        <f>IF($F125&lt;&gt;"Debt",IF($A125&lt;&gt;"",IF(IFERROR('7. Position (current_at exit)'!W125,"")="", "",IFERROR('7. Position (current_at exit)'!W125,"")),""), IF($A125&lt;&gt;"",IF(IFERROR('7. Position (current_at exit)'!W125,"")="", "",IFERROR('7. Position (current_at exit)'!W125,"")),""))</f>
        <v/>
      </c>
      <c r="CS125" s="80" t="str">
        <f>IF($A125&lt;&gt;"",IF(IFERROR('7. Position (current_at exit)'!X125,"")="", "",IFERROR('7. Position (current_at exit)'!X125,"")),"")</f>
        <v/>
      </c>
      <c r="CT125" s="360" t="str">
        <f>IF($A125&lt;&gt;"",IF(IFERROR('7. Position (current_at exit)'!Y125,"")="", "",IFERROR('7. Position (current_at exit)'!Y125,"")),"")</f>
        <v/>
      </c>
      <c r="CU125" s="159" t="str">
        <f>IF(OR($D125="Fully Exited, No Escrow", $D125="Fully Exited, Escrow Pending", $D125="Fully Exited, Subsequently Closed"), IF($A125&lt;&gt;"",IF(IFERROR('7. Position (current_at exit)'!Z125,"")="", "Mandatory: Tab 7",IFERROR('7. Position (current_at exit)'!Z125,"")),""), IF($A125&lt;&gt;"",IF(IFERROR('7. Position (current_at exit)'!Z125,"")="", "",IFERROR('7. Position (current_at exit)'!Z125,"")),""))</f>
        <v/>
      </c>
      <c r="CV125" s="159" t="str">
        <f>IF(OR($D125="Fully Exited, No Escrow", $D125="Fully Exited, Escrow Pending", $D125="Fully Exited, Subsequently Closed"), IF($A125&lt;&gt;"",IF(IFERROR('7. Position (current_at exit)'!AA125,"")="", "Mandatory: Tab 7",IFERROR('7. Position (current_at exit)'!AA125,"")),""), IF($A125&lt;&gt;"",IF(IFERROR('7. Position (current_at exit)'!AA125,"")="", "",IFERROR('7. Position (current_at exit)'!AA125,"")),""))</f>
        <v/>
      </c>
      <c r="CW125" s="16" t="str">
        <f>IF($D125="Fully Exited",IF($A125&lt;&gt;"",IF(IFERROR('7. Position (current_at exit)'!AB125,"")="", "",IFERROR('7. Position (current_at exit)'!AB125,"")),""), IF($A125&lt;&gt;"",IF(IFERROR('7. Position (current_at exit)'!AB125,"")="", "",IFERROR('7. Position (current_at exit)'!AB125,"")),""))</f>
        <v/>
      </c>
      <c r="CX125" s="360" t="str">
        <f>IF($A125&lt;&gt;"",IF(IFERROR('7. Position (current_at exit)'!AC125,"")="", "",IFERROR('7. Position (current_at exit)'!AC125,"")),"")</f>
        <v/>
      </c>
      <c r="CY125" s="16" t="str">
        <f>IF($D125&lt;&gt;"Pending, Subsequently Closed",IF($A125&lt;&gt;"",IF(IFERROR('7. Position (current_at exit)'!AD125,"")="", "Mandatory: Tab 7",IFERROR('7. Position (current_at exit)'!AD125,"")),""), IF($A125&lt;&gt;"",IF(IFERROR('7. Position (current_at exit)'!AD125,"")="", "",IFERROR('7. Position (current_at exit)'!AD125,"")),""))</f>
        <v/>
      </c>
      <c r="CZ125" s="187" t="str">
        <f>IF($A125&lt;&gt;"",IF(IFERROR('7. Position (current_at exit)'!AE125,"")="", "",IFERROR('7. Position (current_at exit)'!AE125,"")),"")</f>
        <v/>
      </c>
      <c r="DA125" s="76" t="str">
        <f>IF($A125&lt;&gt;"",IF(IFERROR('7. Position (current_at exit)'!AF125,"")="", "",IFERROR('7. Position (current_at exit)'!AF125,"")),"")</f>
        <v/>
      </c>
      <c r="DB125" s="239" t="str">
        <f>IF($A125&lt;&gt;"",IF(IFERROR('7. Position (current_at exit)'!AG125,"")="", "",IFERROR('7. Position (current_at exit)'!AG125,"")),"")</f>
        <v/>
      </c>
      <c r="DC125" s="165" t="str">
        <f>IF($A125&lt;&gt;"",IF(IFERROR('7. Position (current_at exit)'!AH125,"")="", "",IFERROR('7. Position (current_at exit)'!AH125,"")),"")</f>
        <v/>
      </c>
      <c r="DD125" s="165" t="str">
        <f>IF($A125&lt;&gt;"",IF(IFERROR('7. Position (current_at exit)'!AI125,"")="", "",IFERROR('7. Position (current_at exit)'!AI125,"")),"")</f>
        <v/>
      </c>
      <c r="DE125" s="360" t="str">
        <f>IF($A125&lt;&gt;"",IF(IFERROR('7. Position (current_at exit)'!AJ125,"")="", "",IFERROR('7. Position (current_at exit)'!AJ125,"")),"")</f>
        <v/>
      </c>
      <c r="DF125" s="16" t="str">
        <f>IF($A125&lt;&gt;"",IF(IFERROR('7. Position (current_at exit)'!AK125,"")="", "",IFERROR('7. Position (current_at exit)'!AK125,"")),"")</f>
        <v/>
      </c>
      <c r="DG125" s="187" t="str">
        <f>IF($A125&lt;&gt;"",IF(IFERROR('7. Position (current_at exit)'!AL125,"")="", "",IFERROR('7. Position (current_at exit)'!AL125,"")),"")</f>
        <v/>
      </c>
      <c r="DH125" s="76" t="str">
        <f>IF($A125&lt;&gt;"",IF(IFERROR('7. Position (current_at exit)'!AM125,"")="", "",IFERROR('7. Position (current_at exit)'!AM125,"")),"")</f>
        <v/>
      </c>
      <c r="DI125" s="239" t="str">
        <f>IF($A125&lt;&gt;"",IF(IFERROR('7. Position (current_at exit)'!AN125,"")="", "",IFERROR('7. Position (current_at exit)'!AN125,"")),"")</f>
        <v/>
      </c>
      <c r="DJ125" s="165" t="str">
        <f>IF($A125&lt;&gt;"",IF(IFERROR('7. Position (current_at exit)'!AO125,"")="", "",IFERROR('7. Position (current_at exit)'!AO125,"")),"")</f>
        <v/>
      </c>
      <c r="DK125" s="165" t="str">
        <f>IF($A125&lt;&gt;"",IF(IFERROR('7. Position (current_at exit)'!AP125,"")="", "",IFERROR('7. Position (current_at exit)'!AP125,"")),"")</f>
        <v/>
      </c>
      <c r="DL125" s="360" t="str">
        <f>IF($A125&lt;&gt;"",IF(IFERROR('7. Position (current_at exit)'!AQ125,"")="", "",IFERROR('7. Position (current_at exit)'!AQ125,"")),"")</f>
        <v/>
      </c>
      <c r="DM125" s="17" t="str">
        <f>IF(OR($F125="Equity - Publicly Traded", $F125="Equity - Private"), IF($A125&lt;&gt;"",IF(IFERROR('6. Position (at entry)'!N125,"")="", "Mandatory: Tab 6",IFERROR('6. Position (at entry)'!N125,"")),""), IF($A125&lt;&gt;"",IF(IFERROR('6. Position (at entry)'!N125,"")="", "",IFERROR('6. Position (at entry)'!N125,"")),""))</f>
        <v/>
      </c>
      <c r="DN125" s="17" t="str">
        <f>IF(OR($F125="Equity - Publicly Traded", $F125="Equity - Private"), IF($A125&lt;&gt;"",IF(IFERROR('6. Position (at entry)'!O125,"")="", "Mandatory: Tab 6",IFERROR('6. Position (at entry)'!O125,"")),""), IF($A125&lt;&gt;"",IF(IFERROR('6. Position (at entry)'!O125,"")="", "",IFERROR('6. Position (at entry)'!O125,"")),""))</f>
        <v/>
      </c>
      <c r="DO125" s="17" t="str">
        <f>IF(OR($F125="Equity - Publicly Traded", $F125="Equity - Private"), IF($A125&lt;&gt;"",IF(IFERROR('6. Position (at entry)'!P125,"")="", "Mandatory: Tab 6",IFERROR('6. Position (at entry)'!P125,"")),""), IF($A125&lt;&gt;"",IF(IFERROR('6. Position (at entry)'!P125,"")="", "",IFERROR('6. Position (at entry)'!P125,"")),""))</f>
        <v/>
      </c>
      <c r="DP125" s="17" t="str">
        <f>IF(OR($F125="Equity - Publicly Traded", $F125="Equity - Private"), IF($A125&lt;&gt;"",IF(IFERROR('6. Position (at entry)'!Q125,"")="", "Mandatory: Tab 6",IFERROR('6. Position (at entry)'!Q125,"")),""), IF($A125&lt;&gt;"",IF(IFERROR('6. Position (at entry)'!Q125,"")="", "",IFERROR('6. Position (at entry)'!Q125,"")),""))</f>
        <v/>
      </c>
      <c r="DQ125" s="18" t="str">
        <f>IF(OR($F125="Equity - Publicly Traded", $F125="Equity - Private"), IF($A125&lt;&gt;"",IF(IFERROR('6. Position (at entry)'!R125,"")="", "Mandatory: Tab 6",IFERROR('6. Position (at entry)'!R125,"")),""), IF($A125&lt;&gt;"",IF(IFERROR('6. Position (at entry)'!R125,"")="", "",IFERROR('6. Position (at entry)'!R125,"")),""))</f>
        <v/>
      </c>
      <c r="DR125" s="18" t="str">
        <f>IF(OR($F125="Equity - Publicly Traded", $F125="Equity - Private"), IF($A125&lt;&gt;"",IF(IFERROR('6. Position (at entry)'!S125,"")="", "Mandatory: Tab 6",IFERROR('6. Position (at entry)'!S125,"")),""), IF($A125&lt;&gt;"",IF(IFERROR('6. Position (at entry)'!S125,"")="", "",IFERROR('6. Position (at entry)'!S125,"")),""))</f>
        <v/>
      </c>
      <c r="DS125" s="17" t="str">
        <f>IF(OR($F125="Equity - Publicly Traded", $F125="Equity - Private"), IF($A125&lt;&gt;"",IF(IFERROR('6. Position (at entry)'!T125,"")="", "Mandatory: Tab 6",IFERROR('6. Position (at entry)'!T125,"")),""), IF($A125&lt;&gt;"",IF(IFERROR('6. Position (at entry)'!T125,"")="", "",IFERROR('6. Position (at entry)'!T125,"")),""))</f>
        <v/>
      </c>
      <c r="DT125" s="16" t="str">
        <f>IF(OR($F125="Equity - Publicly Traded", $F125="Equity - Private"), IF($A125&lt;&gt;"",IF(IFERROR('6. Position (at entry)'!U125,"")="", "Mandatory: Tab 6",IFERROR('6. Position (at entry)'!U125,"")),""), IF($A125&lt;&gt;"",IF(IFERROR('6. Position (at entry)'!U125,"")="", "",IFERROR('6. Position (at entry)'!U125,"")),""))</f>
        <v/>
      </c>
      <c r="DU125" s="16" t="str">
        <f>IF(OR($F125="Equity - Publicly Traded", $F125="Equity - Private"), IF($A125&lt;&gt;"",IF(IFERROR('6. Position (at entry)'!V125,"")="", "",IFERROR('6. Position (at entry)'!V125,"")),""), IF($A125&lt;&gt;"",IF(IFERROR('6. Position (at entry)'!V125,"")="", "",IFERROR('6. Position (at entry)'!V125,"")),""))</f>
        <v/>
      </c>
      <c r="DV125" s="239" t="str">
        <f>IF(OR($F125="Equity - Publicly Traded", $F125="Equity - Private"), IF($A125&lt;&gt;"",IF(IFERROR('6. Position (at entry)'!W125,"")="", "",IFERROR('6. Position (at entry)'!W125,"")),""), IF($A125&lt;&gt;"",IF(IFERROR('6. Position (at entry)'!W125,"")="", "",IFERROR('6. Position (at entry)'!W125,"")),""))</f>
        <v/>
      </c>
      <c r="DW125" s="239" t="str">
        <f>IF(OR($F125="Equity - Publicly Traded", $F125="Equity - Private"), IF($A125&lt;&gt;"",IF(IFERROR('6. Position (at entry)'!X125,"")="", "",IFERROR('6. Position (at entry)'!X125,"")),""), IF($A125&lt;&gt;"",IF(IFERROR('6. Position (at entry)'!X125,"")="", "",IFERROR('6. Position (at entry)'!X125,"")),""))</f>
        <v/>
      </c>
      <c r="DX125" s="239" t="str">
        <f>IF(OR($F125="Equity - Publicly Traded", $F125="Equity - Private"), IF($A125&lt;&gt;"",IF(IFERROR('6. Position (at entry)'!Y125,"")="", "",IFERROR('6. Position (at entry)'!Y125,"")),""), IF($A125&lt;&gt;"",IF(IFERROR('6. Position (at entry)'!Y125,"")="", "",IFERROR('6. Position (at entry)'!Y125,"")),""))</f>
        <v/>
      </c>
      <c r="DY125" s="360" t="str">
        <f>IF($A125&lt;&gt;"",IF(IFERROR('6. Position (at entry)'!Z125,"")="", "",IFERROR('6. Position (at entry)'!Z125,"")),"")</f>
        <v/>
      </c>
      <c r="DZ125" s="76" t="str">
        <f>IF($A125&lt;&gt;"",IF(IFERROR('6. Position (at entry)'!AA125,"")="", "",IFERROR('6. Position (at entry)'!AA125,"")),"")</f>
        <v/>
      </c>
      <c r="EA125" s="76" t="str">
        <f>IF($A125&lt;&gt;"",IF(IFERROR('6. Position (at entry)'!AB125,"")="", "",IFERROR('6. Position (at entry)'!AB125,"")),"")</f>
        <v/>
      </c>
      <c r="EB125" s="78" t="str">
        <f>IF($A125&lt;&gt;"",IF(IFERROR('6. Position (at entry)'!AC125,"")="", "",IFERROR('6. Position (at entry)'!AC125,"")),"")</f>
        <v/>
      </c>
      <c r="EC125" s="78" t="str">
        <f>IF($A125&lt;&gt;"",IF(IFERROR('6. Position (at entry)'!AD125,"")="", "",IFERROR('6. Position (at entry)'!AD125,"")),"")</f>
        <v/>
      </c>
      <c r="ED125" s="226" t="str">
        <f>IF($A125&lt;&gt;"",IF(IFERROR('6. Position (at entry)'!AE125,"")="", "",IFERROR('6. Position (at entry)'!AE125,"")),"")</f>
        <v/>
      </c>
      <c r="EE125" s="80" t="str">
        <f>IF($A125&lt;&gt;"",IF(IFERROR('6. Position (at entry)'!AF125,"")="", "",IFERROR('6. Position (at entry)'!AF125,"")),"")</f>
        <v/>
      </c>
      <c r="EF125" s="80" t="str">
        <f>IF($A125&lt;&gt;"",IF(IFERROR('6. Position (at entry)'!AG125,"")="", "",IFERROR('6. Position (at entry)'!AG125,"")),"")</f>
        <v/>
      </c>
      <c r="EG125" s="80" t="str">
        <f>IF($A125&lt;&gt;"",IF(IFERROR('6. Position (at entry)'!AH125,"")="", "",IFERROR('6. Position (at entry)'!AH125,"")),"")</f>
        <v/>
      </c>
      <c r="EH125" s="360" t="str">
        <f>IF($A125&lt;&gt;"",IF(IFERROR('6. Position (at entry)'!AI125,"")="", "",IFERROR('6. Position (at entry)'!AI125,"")),"")</f>
        <v/>
      </c>
    </row>
    <row r="126" spans="1:138" ht="15" customHeight="1" x14ac:dyDescent="0.2">
      <c r="A126" s="16" t="str">
        <f>IF(ISBLANK('6. Position (at entry)'!A126), "", '6. Position (at entry)'!A126)</f>
        <v/>
      </c>
      <c r="B126" s="347" t="str">
        <f>IF($A126&lt;&gt;"",IF(IFERROR('6. Position (at entry)'!B126,"")="", "Mandatory: Tab 6",IFERROR('6. Position (at entry)'!B126,"")),"")</f>
        <v/>
      </c>
      <c r="C126" s="16" t="str">
        <f>IF($A126&lt;&gt;"",IF(IFERROR(VLOOKUP($A126, '4. Company (at entry)'!$1:$1048576,2,FALSE),"")="","Mandatory: Tab 4",IFERROR(VLOOKUP($A126, '4. Company (at entry)'!$1:$1048576,2,FALSE),"")), "")</f>
        <v/>
      </c>
      <c r="D126" s="16" t="str">
        <f>IF($A126&lt;&gt;"",IF(IFERROR('7. Position (current_at exit)'!D126,"")="", "Mandatory: Tab 7",IFERROR('7. Position (current_at exit)'!D126,"")),"")</f>
        <v/>
      </c>
      <c r="E126" s="16" t="str">
        <f>IF($A126&lt;&gt;"",IF(IFERROR('7. Position (current_at exit)'!E126,"")="", "Mandatory: Tab 7",IFERROR('7. Position (current_at exit)'!E126,"")),"")</f>
        <v/>
      </c>
      <c r="F126" s="16" t="str">
        <f>IF($A126&lt;&gt;"",IF(IFERROR('6. Position (at entry)'!D126,"")="", "Mandatory: Tab 6",IFERROR('6. Position (at entry)'!D126,"")),"")</f>
        <v/>
      </c>
      <c r="G126" s="16" t="str">
        <f>IF($A126&lt;&gt;"",IF(IFERROR('6. Position (at entry)'!E126,"")="", "Mandatory: Tab 6",IFERROR('6. Position (at entry)'!E126,"")),"")</f>
        <v/>
      </c>
      <c r="H126" s="16" t="str">
        <f>IF($A126&lt;&gt;"",IF(IFERROR('6. Position (at entry)'!F126,"")="", "Mandatory: Tab 6",IFERROR('6. Position (at entry)'!F126,"")),"")</f>
        <v/>
      </c>
      <c r="I126" s="16" t="str">
        <f>IF($A126&lt;&gt;"",IF(IFERROR('6. Position (at entry)'!G126,"")="", "Mandatory: Tab 6",IFERROR('6. Position (at entry)'!G126,"")),"")</f>
        <v/>
      </c>
      <c r="J126" s="16" t="str">
        <f>IF($A126&lt;&gt;"",IF(IFERROR('6. Position (at entry)'!H126,"")="", "Mandatory: Tab 6",IFERROR('6. Position (at entry)'!H126,"")),"")</f>
        <v/>
      </c>
      <c r="K126" s="159" t="str">
        <f>IF($A126&lt;&gt;"",IF(IFERROR('6. Position (at entry)'!I126,"")="", "Mandatory: Tab 6",IFERROR('6. Position (at entry)'!I126,"")),"")</f>
        <v/>
      </c>
      <c r="L126" s="16" t="str">
        <f>IF($A126&lt;&gt;"",IF(IFERROR('6. Position (at entry)'!J126,"")="", "Mandatory: Tab 6",IFERROR('6. Position (at entry)'!J126,"")),"")</f>
        <v/>
      </c>
      <c r="M126" s="16" t="str">
        <f>IF($A126&lt;&gt;"",IF(IFERROR('6. Position (at entry)'!K126,"")="", "Mandatory: Tab 6",IFERROR('6. Position (at entry)'!K126,"")),"")</f>
        <v/>
      </c>
      <c r="N126" s="16" t="str">
        <f>IF($A126&lt;&gt;"",IF(IFERROR('6. Position (at entry)'!L126,"")="", "",IFERROR('6. Position (at entry)'!L126,"")),"")</f>
        <v/>
      </c>
      <c r="O126" s="360" t="str">
        <f>IF($A126&lt;&gt;"",IF(IFERROR('6. Position (at entry)'!M126,"")="", "",IFERROR('6. Position (at entry)'!M126,"")),"")</f>
        <v/>
      </c>
      <c r="P126" s="16" t="str">
        <f>IF($A126&lt;&gt;"",IF(IFERROR(VLOOKUP($A126,'5. Company (current_at exit)'!$1:$1048576,3,FALSE),"")="","",IFERROR(VLOOKUP($A126,'5. Company (current_at exit)'!$1:$1048576,3,FALSE),"")), "")</f>
        <v/>
      </c>
      <c r="Q126" s="16" t="str">
        <f>IF($A126&lt;&gt;"",IF(IFERROR(VLOOKUP($A126,'5. Company (current_at exit)'!$1:$1048576,4,FALSE),"")="","",IFERROR(VLOOKUP($A126,'5. Company (current_at exit)'!$1:$1048576,4,FALSE),"")), "")</f>
        <v/>
      </c>
      <c r="R126" s="16" t="str">
        <f>IF($A126&lt;&gt;"",IF(IFERROR(VLOOKUP($A126,'5. Company (current_at exit)'!$1:$1048576,5,FALSE),"")="","",IFERROR(VLOOKUP($A126,'5. Company (current_at exit)'!$1:$1048576,5,FALSE),"")), "")</f>
        <v/>
      </c>
      <c r="S126" s="16" t="str">
        <f>IF($A126&lt;&gt;"",IF(IFERROR(VLOOKUP($A126,'5. Company (current_at exit)'!$1:$1048576,6,FALSE),"")="","",IFERROR(VLOOKUP($A126,'5. Company (current_at exit)'!$1:$1048576,6,FALSE),"")), "")</f>
        <v/>
      </c>
      <c r="T126" s="16" t="str">
        <f>IF($A126&lt;&gt;"",IF(IFERROR(VLOOKUP($A126,'5. Company (current_at exit)'!$1:$1048576,7,FALSE),"")="","Mandatory: Tab 5",IFERROR(VLOOKUP($A126,'5. Company (current_at exit)'!$1:$1048576,7,FALSE),"")), "")</f>
        <v/>
      </c>
      <c r="U126" s="72" t="str">
        <f>IF($A126&lt;&gt;"",IF(IFERROR(VLOOKUP($A126,'5. Company (current_at exit)'!$1:$1048576,8,FALSE),"")="","Mandatory: Tab 5",IFERROR(VLOOKUP($A126,'5. Company (current_at exit)'!$1:$1048576,8,FALSE),"")), "")</f>
        <v/>
      </c>
      <c r="V126" s="16" t="str">
        <f>IF($A126&lt;&gt;"",IF(IFERROR(VLOOKUP($A126,'5. Company (current_at exit)'!$1:$1048576,9,FALSE),"")="","",IFERROR(VLOOKUP($A126,'5. Company (current_at exit)'!$1:$1048576,9,FALSE),"")), "")</f>
        <v/>
      </c>
      <c r="W126" s="16" t="str">
        <f>IF($A126&lt;&gt;"",IF(IFERROR(VLOOKUP($A126,'5. Company (current_at exit)'!$1:$1048576,10,FALSE),"")="","Mandatory: Tab 5",IFERROR(VLOOKUP($A126,'5. Company (current_at exit)'!$1:$1048576,10,FALSE),"")), "")</f>
        <v/>
      </c>
      <c r="X126" s="73" t="str">
        <f>IF($A126&lt;&gt;"",IF(IFERROR(VLOOKUP($A126,'5. Company (current_at exit)'!$1:$1048576,11,FALSE),"")="","Mandatory: Tab 5",IFERROR(VLOOKUP($A126,'5. Company (current_at exit)'!$1:$1048576,11,FALSE),"")), "")</f>
        <v/>
      </c>
      <c r="Y126" s="73" t="str">
        <f>IF($A126&lt;&gt;"",IF(IFERROR(VLOOKUP($A126,'5. Company (current_at exit)'!$1:$1048576,12,FALSE),"")="","",IFERROR(VLOOKUP($A126,'5. Company (current_at exit)'!$1:$1048576,12,FALSE),"")), "")</f>
        <v/>
      </c>
      <c r="Z126" s="73" t="str">
        <f>IF($A126&lt;&gt;"",IF(IFERROR(VLOOKUP($A126,'5. Company (current_at exit)'!$1:$1048576,13,FALSE),"")="","",IFERROR(VLOOKUP($A126,'5. Company (current_at exit)'!$1:$1048576,13,FALSE),"")), "")</f>
        <v/>
      </c>
      <c r="AA126" s="16" t="str">
        <f>IF($A126&lt;&gt;"",IF(IFERROR(VLOOKUP($A126,'5. Company (current_at exit)'!$1:$1048576,14,FALSE),"")="","Mandatory: Tab 5",IFERROR(VLOOKUP($A126,'5. Company (current_at exit)'!$1:$1048576,14,FALSE),"")), "")</f>
        <v/>
      </c>
      <c r="AB126" s="16" t="str">
        <f>IF($A126&lt;&gt;"",IF(IFERROR(VLOOKUP($A126,'5. Company (current_at exit)'!$1:$1048576,15,FALSE),"")="","Mandatory: Tab 5",IFERROR(VLOOKUP($A126,'5. Company (current_at exit)'!$1:$1048576,15,FALSE),"")), "")</f>
        <v/>
      </c>
      <c r="AC126" s="76" t="str">
        <f>IF($A126&lt;&gt;"",IF(IFERROR(VLOOKUP($A126,'5. Company (current_at exit)'!$1:$1048576,16,FALSE),"")="","",IFERROR(VLOOKUP($A126,'5. Company (current_at exit)'!$1:$1048576,16,FALSE),"")), "")</f>
        <v/>
      </c>
      <c r="AD126" s="16" t="str">
        <f>IF($A126&lt;&gt;"",IF(IFERROR(VLOOKUP($A126,'5. Company (current_at exit)'!$1:$1048576,17,FALSE),"")="","",IFERROR(VLOOKUP($A126,'5. Company (current_at exit)'!$1:$1048576,17,FALSE),"")), "")</f>
        <v/>
      </c>
      <c r="AE126" s="401" t="str">
        <f>IF($A126&lt;&gt;"",IF(IFERROR(VLOOKUP($A126,'5. Company (current_at exit)'!$1:$1048576,18,FALSE),"")="","",IFERROR(VLOOKUP($A126,'5. Company (current_at exit)'!$1:$1048576,18,FALSE),"")), "")</f>
        <v/>
      </c>
      <c r="AF126" s="16" t="str">
        <f>IF($A126&lt;&gt;"",IF(IFERROR(VLOOKUP($A126,'5. Company (current_at exit)'!$1:$1048576,19,FALSE),"")="","Mandatory: Tab 5",IFERROR(VLOOKUP($A126,'5. Company (current_at exit)'!$1:$1048576,19,FALSE),"")), "")</f>
        <v/>
      </c>
      <c r="AG126" s="159" t="str">
        <f>IF($AF126="Yes",IF($A126&lt;&gt;"",IF(IFERROR(VLOOKUP($A126,'5. Company (current_at exit)'!$1:$1048576,20,FALSE),"")="","Mandatory: Tab 5",IFERROR(VLOOKUP($A126,'5. Company (current_at exit)'!$1:$1048576,20,FALSE),"")), ""),IF($A126&lt;&gt;"",IF(IFERROR(VLOOKUP($A126,'5. Company (current_at exit)'!$1:$1048576,20,FALSE),"")="","",IFERROR(VLOOKUP($A126,'5. Company (current_at exit)'!$1:$1048576,20,FALSE),"")), ""))</f>
        <v/>
      </c>
      <c r="AH126" s="159" t="str">
        <f>IF($AF126="Yes",IF($A126&lt;&gt;"",IF(IFERROR(VLOOKUP($A126,'5. Company (current_at exit)'!$1:$1048576,21,FALSE),"")="","Mandatory: Tab 5",IFERROR(VLOOKUP($A126,'5. Company (current_at exit)'!$1:$1048576,21,FALSE),"")), ""),IF($A126&lt;&gt;"",IF(IFERROR(VLOOKUP($A126,'5. Company (current_at exit)'!$1:$1048576,21,FALSE),"")="","",IFERROR(VLOOKUP($A126,'5. Company (current_at exit)'!$1:$1048576,21,FALSE),"")), ""))</f>
        <v/>
      </c>
      <c r="AI126" s="69" t="str">
        <f>IF($AF126="Yes",IF($A126&lt;&gt;"",IF(IFERROR(VLOOKUP($A126,'5. Company (current_at exit)'!$1:$1048576,22,FALSE),"")="","Mandatory: Tab 5",IFERROR(VLOOKUP($A126,'5. Company (current_at exit)'!$1:$1048576,22,FALSE),"")), ""),IF($A126&lt;&gt;"",IF(IFERROR(VLOOKUP($A126,'5. Company (current_at exit)'!$1:$1048576,22,FALSE),"")="","",IFERROR(VLOOKUP($A126,'5. Company (current_at exit)'!$1:$1048576,22,FALSE),"")), ""))</f>
        <v/>
      </c>
      <c r="AJ126" s="69" t="str">
        <f>IF($AF126="Yes",IF($A126&lt;&gt;"",IF(IFERROR(VLOOKUP($A126,'5. Company (current_at exit)'!$1:$1048576,23,FALSE),"")="","Mandatory: Tab 5",IFERROR(VLOOKUP($A126,'5. Company (current_at exit)'!$1:$1048576,23,FALSE),"")), ""),IF($A126&lt;&gt;"",IF(IFERROR(VLOOKUP($A126,'5. Company (current_at exit)'!$1:$1048576,23,FALSE),"")="","",IFERROR(VLOOKUP($A126,'5. Company (current_at exit)'!$1:$1048576,23,FALSE),"")), ""))</f>
        <v/>
      </c>
      <c r="AK126" s="159" t="str">
        <f>IF($AF126="Yes",IF($A126&lt;&gt;"",IF(IFERROR(VLOOKUP($A126,'5. Company (current_at exit)'!$1:$1048576,24,FALSE),"")="","",IFERROR(VLOOKUP($A126,'5. Company (current_at exit)'!$1:$1048576,24,FALSE),"")), ""),IF($A126&lt;&gt;"",IF(IFERROR(VLOOKUP($A126,'5. Company (current_at exit)'!$1:$1048576,24,FALSE),"")="","",IFERROR(VLOOKUP($A126,'5. Company (current_at exit)'!$1:$1048576,24,FALSE),"")), ""))</f>
        <v/>
      </c>
      <c r="AL126" s="403" t="str">
        <f>IF($A126&lt;&gt;"",IF(IFERROR(VLOOKUP($A126,'5. Company (current_at exit)'!$1:$1048576,25,FALSE),"")="","",IFERROR(VLOOKUP($A126,'5. Company (current_at exit)'!$1:$1048576,25,FALSE),"")), "")</f>
        <v/>
      </c>
      <c r="AM126" s="17" t="str">
        <f>IF($A126&lt;&gt;"",IF(IFERROR(VLOOKUP($A126,'5. Company (current_at exit)'!$1:$1048576,26,FALSE),"")="","Mandatory: Tab 5",IFERROR(VLOOKUP($A126,'5. Company (current_at exit)'!$1:$1048576,26,FALSE),"")), "")</f>
        <v/>
      </c>
      <c r="AN126" s="17" t="str">
        <f>IF($A126&lt;&gt;"",IF(IFERROR(VLOOKUP($A126,'5. Company (current_at exit)'!$1:$1048576,27,FALSE),"")="","Mandatory: Tab 5",IFERROR(VLOOKUP($A126,'5. Company (current_at exit)'!$1:$1048576,27,FALSE),"")), "")</f>
        <v/>
      </c>
      <c r="AO126" s="17" t="str">
        <f>IF($A126&lt;&gt;"",IF(IFERROR(VLOOKUP($A126,'5. Company (current_at exit)'!$1:$1048576,28,FALSE),"")="","Mandatory: Tab 5",IFERROR(VLOOKUP($A126,'5. Company (current_at exit)'!$1:$1048576,28,FALSE),"")), "")</f>
        <v/>
      </c>
      <c r="AP126" s="17" t="str">
        <f>IF($A126&lt;&gt;"",IF(IFERROR(VLOOKUP($A126,'5. Company (current_at exit)'!$1:$1048576,29,FALSE),"")="","Mandatory: Tab 5",IFERROR(VLOOKUP($A126,'5. Company (current_at exit)'!$1:$1048576,29,FALSE),"")), "")</f>
        <v/>
      </c>
      <c r="AQ126" s="17" t="str">
        <f>IF($A126&lt;&gt;"",IF(IFERROR(VLOOKUP($A126,'5. Company (current_at exit)'!$1:$1048576,30,FALSE),"")="","Mandatory: Tab 5",IFERROR(VLOOKUP($A126,'5. Company (current_at exit)'!$1:$1048576,30,FALSE),"")), "")</f>
        <v/>
      </c>
      <c r="AR126" s="17" t="str">
        <f>IF($A126&lt;&gt;"",IF(IFERROR(VLOOKUP($A126,'5. Company (current_at exit)'!$1:$1048576,31,FALSE),"")="","Mandatory: Tab 5",IFERROR(VLOOKUP($A126,'5. Company (current_at exit)'!$1:$1048576,31,FALSE),"")), "")</f>
        <v/>
      </c>
      <c r="AS126" s="17" t="str">
        <f>IF($A126&lt;&gt;"",IF(IFERROR(VLOOKUP($A126,'5. Company (current_at exit)'!$1:$1048576,32,FALSE),"")="","Mandatory: Tab 5",IFERROR(VLOOKUP($A126,'5. Company (current_at exit)'!$1:$1048576,32,FALSE),"")), "")</f>
        <v/>
      </c>
      <c r="AT126" s="17" t="str">
        <f>IF($A126&lt;&gt;"",IF(IFERROR(VLOOKUP($A126,'5. Company (current_at exit)'!$1:$1048576,33,FALSE),"")="","Mandatory: Tab 5",IFERROR(VLOOKUP($A126,'5. Company (current_at exit)'!$1:$1048576,33,FALSE),"")), "")</f>
        <v/>
      </c>
      <c r="AU126" s="17" t="str">
        <f>IF($A126&lt;&gt;"",IF(IFERROR(VLOOKUP($A126,'5. Company (current_at exit)'!$1:$1048576,34,FALSE),"")="","",IFERROR(VLOOKUP($A126,'5. Company (current_at exit)'!$1:$1048576,34,FALSE),"")), "")</f>
        <v/>
      </c>
      <c r="AV126" s="241" t="str">
        <f>IF($A126&lt;&gt;"",IF(IFERROR(VLOOKUP($A126,'5. Company (current_at exit)'!$1:$1048576,35,FALSE),"")="","",IFERROR(VLOOKUP($A126,'5. Company (current_at exit)'!$1:$1048576,35,FALSE),"")), "")</f>
        <v/>
      </c>
      <c r="AW126" s="17" t="str">
        <f>IF($D126="Fully Exited",IF($A126&lt;&gt;"",IF(IFERROR(VLOOKUP($A126,'5. Company (current_at exit)'!$1:$1048576,36,FALSE),"")="","",IFERROR(VLOOKUP($A126,'5. Company (current_at exit)'!$1:$1048576,36,FALSE),"")), ""),IF($A126&lt;&gt;"",IF(IFERROR(VLOOKUP($A126,'5. Company (current_at exit)'!$1:$1048576,36,FALSE),"")="","",IFERROR(VLOOKUP($A126,'5. Company (current_at exit)'!$1:$1048576,36,FALSE),"")), ""))</f>
        <v/>
      </c>
      <c r="AX126" s="239" t="str">
        <f>IF($A126&lt;&gt;"",IF(IFERROR(VLOOKUP($A126,'5. Company (current_at exit)'!$1:$1048576,37,FALSE),"")="","",IFERROR(VLOOKUP($A126,'5. Company (current_at exit)'!$1:$1048576,37,FALSE),"")), "")</f>
        <v/>
      </c>
      <c r="AY126" s="204" t="str">
        <f>IF($A126&lt;&gt;"",IF(IFERROR(VLOOKUP($A126,'5. Company (current_at exit)'!$1:$1048576,38,FALSE),"")="","",IFERROR(VLOOKUP($A126,'5. Company (current_at exit)'!$1:$1048576,38,FALSE),"")), "")</f>
        <v/>
      </c>
      <c r="AZ126" s="244" t="str">
        <f>IF($A126&lt;&gt;"",IF(IFERROR(VLOOKUP($A126,'5. Company (current_at exit)'!$1:$1048576,39,FALSE),"")="","",IFERROR(VLOOKUP($A126,'5. Company (current_at exit)'!$1:$1048576,39,FALSE),"")), "")</f>
        <v/>
      </c>
      <c r="BA126" s="244" t="str">
        <f>IF($A126&lt;&gt;"",IF(IFERROR(VLOOKUP($A126,'5. Company (current_at exit)'!$1:$1048576,40,FALSE),"")="","",IFERROR(VLOOKUP($A126,'5. Company (current_at exit)'!$1:$1048576,40,FALSE),"")), "")</f>
        <v/>
      </c>
      <c r="BB126" s="244" t="str">
        <f>IF($A126&lt;&gt;"",IF(IFERROR(VLOOKUP($A126,'5. Company (current_at exit)'!$1:$1048576,41,FALSE),"")="","",IFERROR(VLOOKUP($A126,'5. Company (current_at exit)'!$1:$1048576,41,FALSE),"")), "")</f>
        <v/>
      </c>
      <c r="BC126" s="76" t="str">
        <f>IF($A126&lt;&gt;"",IF(IFERROR(VLOOKUP($A126,'5. Company (current_at exit)'!$1:$1048576,42,FALSE),"")="","",IFERROR(VLOOKUP($A126,'5. Company (current_at exit)'!$1:$1048576,42,FALSE),"")), "")</f>
        <v/>
      </c>
      <c r="BD126" s="76" t="str">
        <f>IF($A126&lt;&gt;"",IF(IFERROR(VLOOKUP($A126,'5. Company (current_at exit)'!$1:$1048576,43,FALSE),"")="","",IFERROR(VLOOKUP($A126,'5. Company (current_at exit)'!$1:$1048576,43,FALSE),"")), "")</f>
        <v/>
      </c>
      <c r="BE126" s="239" t="str">
        <f>IF($A126&lt;&gt;"",IF(IFERROR(VLOOKUP($A126,'5. Company (current_at exit)'!$1:$1048576,44,FALSE),"")="","",IFERROR(VLOOKUP($A126,'5. Company (current_at exit)'!$1:$1048576,44,FALSE),"")), "")</f>
        <v/>
      </c>
      <c r="BF126" s="239" t="str">
        <f>IF($A126&lt;&gt;"",IF(IFERROR(VLOOKUP($A126,'5. Company (current_at exit)'!$1:$1048576,45,FALSE),"")="","",IFERROR(VLOOKUP($A126,'5. Company (current_at exit)'!$1:$1048576,45,FALSE),"")), "")</f>
        <v/>
      </c>
      <c r="BG126" s="239" t="str">
        <f>IF($A126&lt;&gt;"",IF(IFERROR(VLOOKUP($A126,'5. Company (current_at exit)'!$1:$1048576,46,FALSE),"")="","",IFERROR(VLOOKUP($A126,'5. Company (current_at exit)'!$1:$1048576,46,FALSE),"")), "")</f>
        <v/>
      </c>
      <c r="BH126" s="239" t="str">
        <f>IF($A126&lt;&gt;"",IF(IFERROR(VLOOKUP($A126,'5. Company (current_at exit)'!$1:$1048576,47,FALSE),"")="","",IFERROR(VLOOKUP($A126,'5. Company (current_at exit)'!$1:$1048576,47,FALSE),"")), "")</f>
        <v/>
      </c>
      <c r="BI126" s="239" t="str">
        <f>IF($A126&lt;&gt;"",IF(IFERROR(VLOOKUP($A126,'5. Company (current_at exit)'!$1:$1048576,48,FALSE),"")="","",IFERROR(VLOOKUP($A126,'5. Company (current_at exit)'!$1:$1048576,48,FALSE),"")), "")</f>
        <v/>
      </c>
      <c r="BJ126" s="360" t="str">
        <f>IF($A126&lt;&gt;"",IF(IFERROR(VLOOKUP($A126,'5. Company (current_at exit)'!$1:$1048576,49,FALSE),"")="","",IFERROR(VLOOKUP($A126,'5. Company (current_at exit)'!$1:$1048576,49,FALSE),"")), "")</f>
        <v/>
      </c>
      <c r="BK126" s="76" t="str">
        <f>IF($A126&lt;&gt;"",IF(IFERROR(VLOOKUP($A126,'5. Company (current_at exit)'!$1:$1048576,50,FALSE),"")="","Mandatory: Tab 5",IFERROR(VLOOKUP($A126,'5. Company (current_at exit)'!$1:$1048576,50,FALSE),"")), "")</f>
        <v/>
      </c>
      <c r="BL126" s="483" t="str">
        <f>IF($A126&lt;&gt;"",IF(IFERROR(VLOOKUP($A126,'5. Company (current_at exit)'!$1:$1048576,51,FALSE),"")="","Mandatory: Tab 5",IFERROR(VLOOKUP($A126,'5. Company (current_at exit)'!$1:$1048576,51,FALSE),"")), "")</f>
        <v/>
      </c>
      <c r="BM126" s="483" t="str">
        <f>IF($A126&lt;&gt;"",IF(IFERROR(VLOOKUP($A126,'5. Company (current_at exit)'!$1:$1048576,52,FALSE),"")="","Mandatory: Tab 5",IFERROR(VLOOKUP($A126,'5. Company (current_at exit)'!$1:$1048576,52,FALSE),"")), "")</f>
        <v/>
      </c>
      <c r="BN126" s="483" t="str">
        <f>IF($A126&lt;&gt;"",IF(IFERROR(VLOOKUP($A126,'5. Company (current_at exit)'!$1:$1048576,53,FALSE),"")="","Mandatory: Tab 5",IFERROR(VLOOKUP($A126,'5. Company (current_at exit)'!$1:$1048576,53,FALSE),"")), "")</f>
        <v/>
      </c>
      <c r="BO126" s="360" t="str">
        <f>IF($A126&lt;&gt;"",IF(IFERROR(VLOOKUP($A126,'5. Company (current_at exit)'!$1:$1048576,54,FALSE),"")="","",IFERROR(VLOOKUP($A126,'5. Company (current_at exit)'!$1:$1048576,54,FALSE),"")), "")</f>
        <v/>
      </c>
      <c r="BP126" s="17" t="str">
        <f>IF($A126&lt;&gt;"",IF(IFERROR(VLOOKUP($A126, '4. Company (at entry)'!$1:$1048576,3,FALSE),"")="","Mandatory: Tab 4",IFERROR(VLOOKUP($A126, '4. Company (at entry)'!$1:$1048576,3,FALSE),"")), "")</f>
        <v/>
      </c>
      <c r="BQ126" s="17" t="str">
        <f>IF($A126&lt;&gt;"",IF(IFERROR(VLOOKUP($A126, '4. Company (at entry)'!$1:$1048576,4,FALSE),"")="","Mandatory: Tab 4",IFERROR(VLOOKUP($A126, '4. Company (at entry)'!$1:$1048576,4,FALSE),"")), "")</f>
        <v/>
      </c>
      <c r="BR126" s="17" t="str">
        <f>IF($A126&lt;&gt;"",IF(IFERROR(VLOOKUP($A126, '4. Company (at entry)'!$1:$1048576,5,FALSE),"")="","Mandatory: Tab 4",IFERROR(VLOOKUP($A126, '4. Company (at entry)'!$1:$1048576,5,FALSE),"")), "")</f>
        <v/>
      </c>
      <c r="BS126" s="17" t="str">
        <f>IF($A126&lt;&gt;"",IF(IFERROR(VLOOKUP($A126, '4. Company (at entry)'!$1:$1048576,6,FALSE),"")="","Mandatory: Tab 4",IFERROR(VLOOKUP($A126, '4. Company (at entry)'!$1:$1048576,6,FALSE),"")), "")</f>
        <v/>
      </c>
      <c r="BT126" s="17" t="str">
        <f>IF($A126&lt;&gt;"",IF(IFERROR(VLOOKUP($A126, '4. Company (at entry)'!$1:$1048576,7,FALSE),"")="","Mandatory: Tab 4",IFERROR(VLOOKUP($A126, '4. Company (at entry)'!$1:$1048576,7,FALSE),"")), "")</f>
        <v/>
      </c>
      <c r="BU126" s="17" t="str">
        <f>IF($A126&lt;&gt;"",IF(IFERROR(VLOOKUP($A126, '4. Company (at entry)'!$1:$1048576,8,FALSE),"")="","Mandatory: Tab 4",IFERROR(VLOOKUP($A126, '4. Company (at entry)'!$1:$1048576,8,FALSE),"")), "")</f>
        <v/>
      </c>
      <c r="BV126" s="17" t="str">
        <f>IF($A126&lt;&gt;"",IF(IFERROR(VLOOKUP($A126, '4. Company (at entry)'!$1:$1048576,9,FALSE),"")="","Mandatory: Tab 4",IFERROR(VLOOKUP($A126, '4. Company (at entry)'!$1:$1048576,9,FALSE),"")), "")</f>
        <v/>
      </c>
      <c r="BW126" s="17" t="str">
        <f>IF($A126&lt;&gt;"",IF(IFERROR(VLOOKUP($A126, '4. Company (at entry)'!$1:$1048576,10,FALSE),"")="","",IFERROR(VLOOKUP($A126, '4. Company (at entry)'!$1:$1048576,10,FALSE),"")), "")</f>
        <v/>
      </c>
      <c r="BX126" s="208" t="str">
        <f>IF($A126&lt;&gt;"",IF(IFERROR(VLOOKUP($A126, '4. Company (at entry)'!$1:$1048576,11,FALSE),"")="","",IFERROR(VLOOKUP($A126, '4. Company (at entry)'!$1:$1048576,11,FALSE),"")), "")</f>
        <v/>
      </c>
      <c r="BY126" s="17" t="str">
        <f>IF($A126&lt;&gt;"",IF(IFERROR(VLOOKUP($A126, '4. Company (at entry)'!$1:$1048576,12,FALSE),"")="","",IFERROR(VLOOKUP($A126, '4. Company (at entry)'!$1:$1048576,12,FALSE),"")), "")</f>
        <v/>
      </c>
      <c r="BZ126" s="360" t="str">
        <f>IF($A126&lt;&gt;"",IF(IFERROR(VLOOKUP($A126, '4. Company (at entry)'!$1:$1048576,13,FALSE),"")="","",IFERROR(VLOOKUP($A126, '4. Company (at entry)'!$1:$1048576,13,FALSE),"")), "")</f>
        <v/>
      </c>
      <c r="CA126" s="17" t="str">
        <f>IF($A126&lt;&gt;"",IF(IFERROR('7. Position (current_at exit)'!F126,"")="", "Mandatory: Tab 7",IFERROR('7. Position (current_at exit)'!F126,"")),"")</f>
        <v/>
      </c>
      <c r="CB126" s="17" t="str">
        <f>IF($D126&lt;&gt;"Pending, Subsequently Closed",IF($A126&lt;&gt;"",IF(IFERROR('7. Position (current_at exit)'!G126,"")="", "Mandatory: Tab 7",IFERROR('7. Position (current_at exit)'!G126,"")),""), IF($A126&lt;&gt;"",IF(IFERROR('7. Position (current_at exit)'!G126,"")="", "",IFERROR('7. Position (current_at exit)'!G126,"")),""))</f>
        <v/>
      </c>
      <c r="CC126" s="17" t="str">
        <f>IF($D126&lt;&gt;"Pending, Subsequently Closed",IF($A126&lt;&gt;"",IF(IFERROR('7. Position (current_at exit)'!H126,"")="", "Mandatory: Tab 7",IFERROR('7. Position (current_at exit)'!H126,"")),""), IF($A126&lt;&gt;"",IF(IFERROR('7. Position (current_at exit)'!H126,"")="", "",IFERROR('7. Position (current_at exit)'!H126,"")),""))</f>
        <v/>
      </c>
      <c r="CD126" s="17" t="str">
        <f>IF($D126&lt;&gt;"Pending, Subsequently Closed",IF($A126&lt;&gt;"",IF(IFERROR('7. Position (current_at exit)'!I126,"")="", "Mandatory: Tab 7",IFERROR('7. Position (current_at exit)'!I126,"")),""), IF($A126&lt;&gt;"",IF(IFERROR('7. Position (current_at exit)'!I126,"")="", "",IFERROR('7. Position (current_at exit)'!I126,"")),""))</f>
        <v/>
      </c>
      <c r="CE126" s="17" t="str">
        <f>IF($D126&lt;&gt;"Pending, Subsequently Closed",IF($A126&lt;&gt;"",IF(IFERROR('7. Position (current_at exit)'!J126,"")="", "Mandatory: Tab 7",IFERROR('7. Position (current_at exit)'!J126,"")),""), IF($A126&lt;&gt;"",IF(IFERROR('7. Position (current_at exit)'!J126,"")="", "",IFERROR('7. Position (current_at exit)'!J126,"")),""))</f>
        <v/>
      </c>
      <c r="CF126" s="208" t="str">
        <f>IF($D126&lt;&gt;"Pending, Subsequently Closed",IF($A126&lt;&gt;"",IF(IFERROR('7. Position (current_at exit)'!K126,"")="", "Mandatory: Tab 7",IFERROR('7. Position (current_at exit)'!K126,"")),""), IF($A126&lt;&gt;"",IF(IFERROR('7. Position (current_at exit)'!K126,"")="", "",IFERROR('7. Position (current_at exit)'!K126,"")),""))</f>
        <v/>
      </c>
      <c r="CG126" s="186" t="str">
        <f>IF($D126&lt;&gt;"Pending, Subsequently Closed",IF($A126&lt;&gt;"",IF(IFERROR('7. Position (current_at exit)'!L126,"")="", "Mandatory: Tab 7",IFERROR('7. Position (current_at exit)'!L126,"")),""), IF($A126&lt;&gt;"",IF(IFERROR('7. Position (current_at exit)'!L126,"")="", "",IFERROR('7. Position (current_at exit)'!L126,"")),""))</f>
        <v/>
      </c>
      <c r="CH126" s="186" t="str">
        <f>IF($D126&lt;&gt;"Pending, Subsequently Closed",IF($A126&lt;&gt;"",IF(IFERROR('7. Position (current_at exit)'!M126,"")="", "Mandatory: Tab 7",IFERROR('7. Position (current_at exit)'!M126,"")),""), IF($A126&lt;&gt;"",IF(IFERROR('7. Position (current_at exit)'!M126,"")="", "",IFERROR('7. Position (current_at exit)'!M126,"")),""))</f>
        <v/>
      </c>
      <c r="CI126" s="186" t="str">
        <f>IF($D126&lt;&gt;"Pending, Subsequently Closed",IF($A126&lt;&gt;"",IF(IFERROR('7. Position (current_at exit)'!N126,"")="", "Mandatory: Tab 7",IFERROR('7. Position (current_at exit)'!N126,"")),""), IF($A126&lt;&gt;"",IF(IFERROR('7. Position (current_at exit)'!N126,"")="", "",IFERROR('7. Position (current_at exit)'!N126,"")),""))</f>
        <v/>
      </c>
      <c r="CJ126" s="408" t="str">
        <f>IF($D126&lt;&gt;"Pending, Subsequently Closed",IF($A126&lt;&gt;"",IF(IFERROR('7. Position (current_at exit)'!O126,"")="", "Mandatory: Tab 7",IFERROR('7. Position (current_at exit)'!O126,"")),""), IF($A126&lt;&gt;"",IF(IFERROR('7. Position (current_at exit)'!O126,"")="", "",IFERROR('7. Position (current_at exit)'!O126,"")),""))</f>
        <v/>
      </c>
      <c r="CK126" s="408" t="str">
        <f>IF($D126&lt;&gt;"Pending, Subsequently Closed",IF($A126&lt;&gt;"",IF(IFERROR('7. Position (current_at exit)'!P126,"")="", "Mandatory: Tab 7",IFERROR('7. Position (current_at exit)'!P126,"")),""), IF($A126&lt;&gt;"",IF(IFERROR('7. Position (current_at exit)'!P126,"")="", "",IFERROR('7. Position (current_at exit)'!P126,"")),""))</f>
        <v/>
      </c>
      <c r="CL126" s="360" t="str">
        <f>IF($A126&lt;&gt;"",IF(IFERROR('7. Position (current_at exit)'!Q126,"")="", "",IFERROR('7. Position (current_at exit)'!Q126,"")),"")</f>
        <v/>
      </c>
      <c r="CM126" s="18" t="str">
        <f>IF($F126&lt;&gt;"Debt",IF($A126&lt;&gt;"",IF(IFERROR('7. Position (current_at exit)'!R126,"")="", "Mandatory: Tab 7",IFERROR('7. Position (current_at exit)'!R126,"")),""), IF($A126&lt;&gt;"",IF(IFERROR('7. Position (current_at exit)'!R126,"")="", "",IFERROR('7. Position (current_at exit)'!R126,"")),""))</f>
        <v/>
      </c>
      <c r="CN126" s="18" t="str">
        <f>IF($F126&lt;&gt;"Debt",IF($A126&lt;&gt;"",IF(IFERROR('7. Position (current_at exit)'!S126,"")="", "Mandatory: Tab 7",IFERROR('7. Position (current_at exit)'!S126,"")),""), IF($A126&lt;&gt;"",IF(IFERROR('7. Position (current_at exit)'!S126,"")="", "",IFERROR('7. Position (current_at exit)'!S126,"")),""))</f>
        <v/>
      </c>
      <c r="CO126" s="17" t="str">
        <f>IF($F126&lt;&gt;"Debt",IF($A126&lt;&gt;"",IF(IFERROR('7. Position (current_at exit)'!T126,"")="", "Mandatory: Tab 7",IFERROR('7. Position (current_at exit)'!T126,"")),""), IF($A126&lt;&gt;"",IF(IFERROR('7. Position (current_at exit)'!T126,"")="", "",IFERROR('7. Position (current_at exit)'!T126,"")),""))</f>
        <v/>
      </c>
      <c r="CP126" s="17" t="str">
        <f>IF($A126&lt;&gt;"",IF(IFERROR('7. Position (current_at exit)'!U126,"")="", "Mandatory: Tab 7",IFERROR('7. Position (current_at exit)'!U126,"")),"")</f>
        <v/>
      </c>
      <c r="CQ126" s="17" t="str">
        <f>IF($F126&lt;&gt;"Debt",IF($A126&lt;&gt;"",IF(IFERROR('7. Position (current_at exit)'!V126,"")="", "Mandatory: Tab 7",IFERROR('7. Position (current_at exit)'!V126,"")),""), IF($A126&lt;&gt;"",IF(IFERROR('7. Position (current_at exit)'!V126,"")="", "",IFERROR('7. Position (current_at exit)'!V126,"")),""))</f>
        <v/>
      </c>
      <c r="CR126" s="16" t="str">
        <f>IF($F126&lt;&gt;"Debt",IF($A126&lt;&gt;"",IF(IFERROR('7. Position (current_at exit)'!W126,"")="", "",IFERROR('7. Position (current_at exit)'!W126,"")),""), IF($A126&lt;&gt;"",IF(IFERROR('7. Position (current_at exit)'!W126,"")="", "",IFERROR('7. Position (current_at exit)'!W126,"")),""))</f>
        <v/>
      </c>
      <c r="CS126" s="80" t="str">
        <f>IF($A126&lt;&gt;"",IF(IFERROR('7. Position (current_at exit)'!X126,"")="", "",IFERROR('7. Position (current_at exit)'!X126,"")),"")</f>
        <v/>
      </c>
      <c r="CT126" s="360" t="str">
        <f>IF($A126&lt;&gt;"",IF(IFERROR('7. Position (current_at exit)'!Y126,"")="", "",IFERROR('7. Position (current_at exit)'!Y126,"")),"")</f>
        <v/>
      </c>
      <c r="CU126" s="159" t="str">
        <f>IF(OR($D126="Fully Exited, No Escrow", $D126="Fully Exited, Escrow Pending", $D126="Fully Exited, Subsequently Closed"), IF($A126&lt;&gt;"",IF(IFERROR('7. Position (current_at exit)'!Z126,"")="", "Mandatory: Tab 7",IFERROR('7. Position (current_at exit)'!Z126,"")),""), IF($A126&lt;&gt;"",IF(IFERROR('7. Position (current_at exit)'!Z126,"")="", "",IFERROR('7. Position (current_at exit)'!Z126,"")),""))</f>
        <v/>
      </c>
      <c r="CV126" s="159" t="str">
        <f>IF(OR($D126="Fully Exited, No Escrow", $D126="Fully Exited, Escrow Pending", $D126="Fully Exited, Subsequently Closed"), IF($A126&lt;&gt;"",IF(IFERROR('7. Position (current_at exit)'!AA126,"")="", "Mandatory: Tab 7",IFERROR('7. Position (current_at exit)'!AA126,"")),""), IF($A126&lt;&gt;"",IF(IFERROR('7. Position (current_at exit)'!AA126,"")="", "",IFERROR('7. Position (current_at exit)'!AA126,"")),""))</f>
        <v/>
      </c>
      <c r="CW126" s="16" t="str">
        <f>IF($D126="Fully Exited",IF($A126&lt;&gt;"",IF(IFERROR('7. Position (current_at exit)'!AB126,"")="", "",IFERROR('7. Position (current_at exit)'!AB126,"")),""), IF($A126&lt;&gt;"",IF(IFERROR('7. Position (current_at exit)'!AB126,"")="", "",IFERROR('7. Position (current_at exit)'!AB126,"")),""))</f>
        <v/>
      </c>
      <c r="CX126" s="360" t="str">
        <f>IF($A126&lt;&gt;"",IF(IFERROR('7. Position (current_at exit)'!AC126,"")="", "",IFERROR('7. Position (current_at exit)'!AC126,"")),"")</f>
        <v/>
      </c>
      <c r="CY126" s="16" t="str">
        <f>IF($D126&lt;&gt;"Pending, Subsequently Closed",IF($A126&lt;&gt;"",IF(IFERROR('7. Position (current_at exit)'!AD126,"")="", "Mandatory: Tab 7",IFERROR('7. Position (current_at exit)'!AD126,"")),""), IF($A126&lt;&gt;"",IF(IFERROR('7. Position (current_at exit)'!AD126,"")="", "",IFERROR('7. Position (current_at exit)'!AD126,"")),""))</f>
        <v/>
      </c>
      <c r="CZ126" s="187" t="str">
        <f>IF($A126&lt;&gt;"",IF(IFERROR('7. Position (current_at exit)'!AE126,"")="", "",IFERROR('7. Position (current_at exit)'!AE126,"")),"")</f>
        <v/>
      </c>
      <c r="DA126" s="76" t="str">
        <f>IF($A126&lt;&gt;"",IF(IFERROR('7. Position (current_at exit)'!AF126,"")="", "",IFERROR('7. Position (current_at exit)'!AF126,"")),"")</f>
        <v/>
      </c>
      <c r="DB126" s="239" t="str">
        <f>IF($A126&lt;&gt;"",IF(IFERROR('7. Position (current_at exit)'!AG126,"")="", "",IFERROR('7. Position (current_at exit)'!AG126,"")),"")</f>
        <v/>
      </c>
      <c r="DC126" s="165" t="str">
        <f>IF($A126&lt;&gt;"",IF(IFERROR('7. Position (current_at exit)'!AH126,"")="", "",IFERROR('7. Position (current_at exit)'!AH126,"")),"")</f>
        <v/>
      </c>
      <c r="DD126" s="165" t="str">
        <f>IF($A126&lt;&gt;"",IF(IFERROR('7. Position (current_at exit)'!AI126,"")="", "",IFERROR('7. Position (current_at exit)'!AI126,"")),"")</f>
        <v/>
      </c>
      <c r="DE126" s="360" t="str">
        <f>IF($A126&lt;&gt;"",IF(IFERROR('7. Position (current_at exit)'!AJ126,"")="", "",IFERROR('7. Position (current_at exit)'!AJ126,"")),"")</f>
        <v/>
      </c>
      <c r="DF126" s="16" t="str">
        <f>IF($A126&lt;&gt;"",IF(IFERROR('7. Position (current_at exit)'!AK126,"")="", "",IFERROR('7. Position (current_at exit)'!AK126,"")),"")</f>
        <v/>
      </c>
      <c r="DG126" s="187" t="str">
        <f>IF($A126&lt;&gt;"",IF(IFERROR('7. Position (current_at exit)'!AL126,"")="", "",IFERROR('7. Position (current_at exit)'!AL126,"")),"")</f>
        <v/>
      </c>
      <c r="DH126" s="76" t="str">
        <f>IF($A126&lt;&gt;"",IF(IFERROR('7. Position (current_at exit)'!AM126,"")="", "",IFERROR('7. Position (current_at exit)'!AM126,"")),"")</f>
        <v/>
      </c>
      <c r="DI126" s="239" t="str">
        <f>IF($A126&lt;&gt;"",IF(IFERROR('7. Position (current_at exit)'!AN126,"")="", "",IFERROR('7. Position (current_at exit)'!AN126,"")),"")</f>
        <v/>
      </c>
      <c r="DJ126" s="165" t="str">
        <f>IF($A126&lt;&gt;"",IF(IFERROR('7. Position (current_at exit)'!AO126,"")="", "",IFERROR('7. Position (current_at exit)'!AO126,"")),"")</f>
        <v/>
      </c>
      <c r="DK126" s="165" t="str">
        <f>IF($A126&lt;&gt;"",IF(IFERROR('7. Position (current_at exit)'!AP126,"")="", "",IFERROR('7. Position (current_at exit)'!AP126,"")),"")</f>
        <v/>
      </c>
      <c r="DL126" s="360" t="str">
        <f>IF($A126&lt;&gt;"",IF(IFERROR('7. Position (current_at exit)'!AQ126,"")="", "",IFERROR('7. Position (current_at exit)'!AQ126,"")),"")</f>
        <v/>
      </c>
      <c r="DM126" s="17" t="str">
        <f>IF(OR($F126="Equity - Publicly Traded", $F126="Equity - Private"), IF($A126&lt;&gt;"",IF(IFERROR('6. Position (at entry)'!N126,"")="", "Mandatory: Tab 6",IFERROR('6. Position (at entry)'!N126,"")),""), IF($A126&lt;&gt;"",IF(IFERROR('6. Position (at entry)'!N126,"")="", "",IFERROR('6. Position (at entry)'!N126,"")),""))</f>
        <v/>
      </c>
      <c r="DN126" s="17" t="str">
        <f>IF(OR($F126="Equity - Publicly Traded", $F126="Equity - Private"), IF($A126&lt;&gt;"",IF(IFERROR('6. Position (at entry)'!O126,"")="", "Mandatory: Tab 6",IFERROR('6. Position (at entry)'!O126,"")),""), IF($A126&lt;&gt;"",IF(IFERROR('6. Position (at entry)'!O126,"")="", "",IFERROR('6. Position (at entry)'!O126,"")),""))</f>
        <v/>
      </c>
      <c r="DO126" s="17" t="str">
        <f>IF(OR($F126="Equity - Publicly Traded", $F126="Equity - Private"), IF($A126&lt;&gt;"",IF(IFERROR('6. Position (at entry)'!P126,"")="", "Mandatory: Tab 6",IFERROR('6. Position (at entry)'!P126,"")),""), IF($A126&lt;&gt;"",IF(IFERROR('6. Position (at entry)'!P126,"")="", "",IFERROR('6. Position (at entry)'!P126,"")),""))</f>
        <v/>
      </c>
      <c r="DP126" s="17" t="str">
        <f>IF(OR($F126="Equity - Publicly Traded", $F126="Equity - Private"), IF($A126&lt;&gt;"",IF(IFERROR('6. Position (at entry)'!Q126,"")="", "Mandatory: Tab 6",IFERROR('6. Position (at entry)'!Q126,"")),""), IF($A126&lt;&gt;"",IF(IFERROR('6. Position (at entry)'!Q126,"")="", "",IFERROR('6. Position (at entry)'!Q126,"")),""))</f>
        <v/>
      </c>
      <c r="DQ126" s="18" t="str">
        <f>IF(OR($F126="Equity - Publicly Traded", $F126="Equity - Private"), IF($A126&lt;&gt;"",IF(IFERROR('6. Position (at entry)'!R126,"")="", "Mandatory: Tab 6",IFERROR('6. Position (at entry)'!R126,"")),""), IF($A126&lt;&gt;"",IF(IFERROR('6. Position (at entry)'!R126,"")="", "",IFERROR('6. Position (at entry)'!R126,"")),""))</f>
        <v/>
      </c>
      <c r="DR126" s="18" t="str">
        <f>IF(OR($F126="Equity - Publicly Traded", $F126="Equity - Private"), IF($A126&lt;&gt;"",IF(IFERROR('6. Position (at entry)'!S126,"")="", "Mandatory: Tab 6",IFERROR('6. Position (at entry)'!S126,"")),""), IF($A126&lt;&gt;"",IF(IFERROR('6. Position (at entry)'!S126,"")="", "",IFERROR('6. Position (at entry)'!S126,"")),""))</f>
        <v/>
      </c>
      <c r="DS126" s="17" t="str">
        <f>IF(OR($F126="Equity - Publicly Traded", $F126="Equity - Private"), IF($A126&lt;&gt;"",IF(IFERROR('6. Position (at entry)'!T126,"")="", "Mandatory: Tab 6",IFERROR('6. Position (at entry)'!T126,"")),""), IF($A126&lt;&gt;"",IF(IFERROR('6. Position (at entry)'!T126,"")="", "",IFERROR('6. Position (at entry)'!T126,"")),""))</f>
        <v/>
      </c>
      <c r="DT126" s="16" t="str">
        <f>IF(OR($F126="Equity - Publicly Traded", $F126="Equity - Private"), IF($A126&lt;&gt;"",IF(IFERROR('6. Position (at entry)'!U126,"")="", "Mandatory: Tab 6",IFERROR('6. Position (at entry)'!U126,"")),""), IF($A126&lt;&gt;"",IF(IFERROR('6. Position (at entry)'!U126,"")="", "",IFERROR('6. Position (at entry)'!U126,"")),""))</f>
        <v/>
      </c>
      <c r="DU126" s="16" t="str">
        <f>IF(OR($F126="Equity - Publicly Traded", $F126="Equity - Private"), IF($A126&lt;&gt;"",IF(IFERROR('6. Position (at entry)'!V126,"")="", "",IFERROR('6. Position (at entry)'!V126,"")),""), IF($A126&lt;&gt;"",IF(IFERROR('6. Position (at entry)'!V126,"")="", "",IFERROR('6. Position (at entry)'!V126,"")),""))</f>
        <v/>
      </c>
      <c r="DV126" s="239" t="str">
        <f>IF(OR($F126="Equity - Publicly Traded", $F126="Equity - Private"), IF($A126&lt;&gt;"",IF(IFERROR('6. Position (at entry)'!W126,"")="", "",IFERROR('6. Position (at entry)'!W126,"")),""), IF($A126&lt;&gt;"",IF(IFERROR('6. Position (at entry)'!W126,"")="", "",IFERROR('6. Position (at entry)'!W126,"")),""))</f>
        <v/>
      </c>
      <c r="DW126" s="239" t="str">
        <f>IF(OR($F126="Equity - Publicly Traded", $F126="Equity - Private"), IF($A126&lt;&gt;"",IF(IFERROR('6. Position (at entry)'!X126,"")="", "",IFERROR('6. Position (at entry)'!X126,"")),""), IF($A126&lt;&gt;"",IF(IFERROR('6. Position (at entry)'!X126,"")="", "",IFERROR('6. Position (at entry)'!X126,"")),""))</f>
        <v/>
      </c>
      <c r="DX126" s="239" t="str">
        <f>IF(OR($F126="Equity - Publicly Traded", $F126="Equity - Private"), IF($A126&lt;&gt;"",IF(IFERROR('6. Position (at entry)'!Y126,"")="", "",IFERROR('6. Position (at entry)'!Y126,"")),""), IF($A126&lt;&gt;"",IF(IFERROR('6. Position (at entry)'!Y126,"")="", "",IFERROR('6. Position (at entry)'!Y126,"")),""))</f>
        <v/>
      </c>
      <c r="DY126" s="360" t="str">
        <f>IF($A126&lt;&gt;"",IF(IFERROR('6. Position (at entry)'!Z126,"")="", "",IFERROR('6. Position (at entry)'!Z126,"")),"")</f>
        <v/>
      </c>
      <c r="DZ126" s="76" t="str">
        <f>IF($A126&lt;&gt;"",IF(IFERROR('6. Position (at entry)'!AA126,"")="", "",IFERROR('6. Position (at entry)'!AA126,"")),"")</f>
        <v/>
      </c>
      <c r="EA126" s="76" t="str">
        <f>IF($A126&lt;&gt;"",IF(IFERROR('6. Position (at entry)'!AB126,"")="", "",IFERROR('6. Position (at entry)'!AB126,"")),"")</f>
        <v/>
      </c>
      <c r="EB126" s="78" t="str">
        <f>IF($A126&lt;&gt;"",IF(IFERROR('6. Position (at entry)'!AC126,"")="", "",IFERROR('6. Position (at entry)'!AC126,"")),"")</f>
        <v/>
      </c>
      <c r="EC126" s="78" t="str">
        <f>IF($A126&lt;&gt;"",IF(IFERROR('6. Position (at entry)'!AD126,"")="", "",IFERROR('6. Position (at entry)'!AD126,"")),"")</f>
        <v/>
      </c>
      <c r="ED126" s="226" t="str">
        <f>IF($A126&lt;&gt;"",IF(IFERROR('6. Position (at entry)'!AE126,"")="", "",IFERROR('6. Position (at entry)'!AE126,"")),"")</f>
        <v/>
      </c>
      <c r="EE126" s="80" t="str">
        <f>IF($A126&lt;&gt;"",IF(IFERROR('6. Position (at entry)'!AF126,"")="", "",IFERROR('6. Position (at entry)'!AF126,"")),"")</f>
        <v/>
      </c>
      <c r="EF126" s="80" t="str">
        <f>IF($A126&lt;&gt;"",IF(IFERROR('6. Position (at entry)'!AG126,"")="", "",IFERROR('6. Position (at entry)'!AG126,"")),"")</f>
        <v/>
      </c>
      <c r="EG126" s="80" t="str">
        <f>IF($A126&lt;&gt;"",IF(IFERROR('6. Position (at entry)'!AH126,"")="", "",IFERROR('6. Position (at entry)'!AH126,"")),"")</f>
        <v/>
      </c>
      <c r="EH126" s="360" t="str">
        <f>IF($A126&lt;&gt;"",IF(IFERROR('6. Position (at entry)'!AI126,"")="", "",IFERROR('6. Position (at entry)'!AI126,"")),"")</f>
        <v/>
      </c>
    </row>
    <row r="127" spans="1:138" ht="15" customHeight="1" x14ac:dyDescent="0.2">
      <c r="A127" s="16" t="str">
        <f>IF(ISBLANK('6. Position (at entry)'!A127), "", '6. Position (at entry)'!A127)</f>
        <v/>
      </c>
      <c r="B127" s="347" t="str">
        <f>IF($A127&lt;&gt;"",IF(IFERROR('6. Position (at entry)'!B127,"")="", "Mandatory: Tab 6",IFERROR('6. Position (at entry)'!B127,"")),"")</f>
        <v/>
      </c>
      <c r="C127" s="16" t="str">
        <f>IF($A127&lt;&gt;"",IF(IFERROR(VLOOKUP($A127, '4. Company (at entry)'!$1:$1048576,2,FALSE),"")="","Mandatory: Tab 4",IFERROR(VLOOKUP($A127, '4. Company (at entry)'!$1:$1048576,2,FALSE),"")), "")</f>
        <v/>
      </c>
      <c r="D127" s="16" t="str">
        <f>IF($A127&lt;&gt;"",IF(IFERROR('7. Position (current_at exit)'!D127,"")="", "Mandatory: Tab 7",IFERROR('7. Position (current_at exit)'!D127,"")),"")</f>
        <v/>
      </c>
      <c r="E127" s="16" t="str">
        <f>IF($A127&lt;&gt;"",IF(IFERROR('7. Position (current_at exit)'!E127,"")="", "Mandatory: Tab 7",IFERROR('7. Position (current_at exit)'!E127,"")),"")</f>
        <v/>
      </c>
      <c r="F127" s="16" t="str">
        <f>IF($A127&lt;&gt;"",IF(IFERROR('6. Position (at entry)'!D127,"")="", "Mandatory: Tab 6",IFERROR('6. Position (at entry)'!D127,"")),"")</f>
        <v/>
      </c>
      <c r="G127" s="16" t="str">
        <f>IF($A127&lt;&gt;"",IF(IFERROR('6. Position (at entry)'!E127,"")="", "Mandatory: Tab 6",IFERROR('6. Position (at entry)'!E127,"")),"")</f>
        <v/>
      </c>
      <c r="H127" s="16" t="str">
        <f>IF($A127&lt;&gt;"",IF(IFERROR('6. Position (at entry)'!F127,"")="", "Mandatory: Tab 6",IFERROR('6. Position (at entry)'!F127,"")),"")</f>
        <v/>
      </c>
      <c r="I127" s="16" t="str">
        <f>IF($A127&lt;&gt;"",IF(IFERROR('6. Position (at entry)'!G127,"")="", "Mandatory: Tab 6",IFERROR('6. Position (at entry)'!G127,"")),"")</f>
        <v/>
      </c>
      <c r="J127" s="16" t="str">
        <f>IF($A127&lt;&gt;"",IF(IFERROR('6. Position (at entry)'!H127,"")="", "Mandatory: Tab 6",IFERROR('6. Position (at entry)'!H127,"")),"")</f>
        <v/>
      </c>
      <c r="K127" s="159" t="str">
        <f>IF($A127&lt;&gt;"",IF(IFERROR('6. Position (at entry)'!I127,"")="", "Mandatory: Tab 6",IFERROR('6. Position (at entry)'!I127,"")),"")</f>
        <v/>
      </c>
      <c r="L127" s="16" t="str">
        <f>IF($A127&lt;&gt;"",IF(IFERROR('6. Position (at entry)'!J127,"")="", "Mandatory: Tab 6",IFERROR('6. Position (at entry)'!J127,"")),"")</f>
        <v/>
      </c>
      <c r="M127" s="16" t="str">
        <f>IF($A127&lt;&gt;"",IF(IFERROR('6. Position (at entry)'!K127,"")="", "Mandatory: Tab 6",IFERROR('6. Position (at entry)'!K127,"")),"")</f>
        <v/>
      </c>
      <c r="N127" s="16" t="str">
        <f>IF($A127&lt;&gt;"",IF(IFERROR('6. Position (at entry)'!L127,"")="", "",IFERROR('6. Position (at entry)'!L127,"")),"")</f>
        <v/>
      </c>
      <c r="O127" s="360" t="str">
        <f>IF($A127&lt;&gt;"",IF(IFERROR('6. Position (at entry)'!M127,"")="", "",IFERROR('6. Position (at entry)'!M127,"")),"")</f>
        <v/>
      </c>
      <c r="P127" s="16" t="str">
        <f>IF($A127&lt;&gt;"",IF(IFERROR(VLOOKUP($A127,'5. Company (current_at exit)'!$1:$1048576,3,FALSE),"")="","",IFERROR(VLOOKUP($A127,'5. Company (current_at exit)'!$1:$1048576,3,FALSE),"")), "")</f>
        <v/>
      </c>
      <c r="Q127" s="16" t="str">
        <f>IF($A127&lt;&gt;"",IF(IFERROR(VLOOKUP($A127,'5. Company (current_at exit)'!$1:$1048576,4,FALSE),"")="","",IFERROR(VLOOKUP($A127,'5. Company (current_at exit)'!$1:$1048576,4,FALSE),"")), "")</f>
        <v/>
      </c>
      <c r="R127" s="16" t="str">
        <f>IF($A127&lt;&gt;"",IF(IFERROR(VLOOKUP($A127,'5. Company (current_at exit)'!$1:$1048576,5,FALSE),"")="","",IFERROR(VLOOKUP($A127,'5. Company (current_at exit)'!$1:$1048576,5,FALSE),"")), "")</f>
        <v/>
      </c>
      <c r="S127" s="16" t="str">
        <f>IF($A127&lt;&gt;"",IF(IFERROR(VLOOKUP($A127,'5. Company (current_at exit)'!$1:$1048576,6,FALSE),"")="","",IFERROR(VLOOKUP($A127,'5. Company (current_at exit)'!$1:$1048576,6,FALSE),"")), "")</f>
        <v/>
      </c>
      <c r="T127" s="16" t="str">
        <f>IF($A127&lt;&gt;"",IF(IFERROR(VLOOKUP($A127,'5. Company (current_at exit)'!$1:$1048576,7,FALSE),"")="","Mandatory: Tab 5",IFERROR(VLOOKUP($A127,'5. Company (current_at exit)'!$1:$1048576,7,FALSE),"")), "")</f>
        <v/>
      </c>
      <c r="U127" s="72" t="str">
        <f>IF($A127&lt;&gt;"",IF(IFERROR(VLOOKUP($A127,'5. Company (current_at exit)'!$1:$1048576,8,FALSE),"")="","Mandatory: Tab 5",IFERROR(VLOOKUP($A127,'5. Company (current_at exit)'!$1:$1048576,8,FALSE),"")), "")</f>
        <v/>
      </c>
      <c r="V127" s="16" t="str">
        <f>IF($A127&lt;&gt;"",IF(IFERROR(VLOOKUP($A127,'5. Company (current_at exit)'!$1:$1048576,9,FALSE),"")="","",IFERROR(VLOOKUP($A127,'5. Company (current_at exit)'!$1:$1048576,9,FALSE),"")), "")</f>
        <v/>
      </c>
      <c r="W127" s="16" t="str">
        <f>IF($A127&lt;&gt;"",IF(IFERROR(VLOOKUP($A127,'5. Company (current_at exit)'!$1:$1048576,10,FALSE),"")="","Mandatory: Tab 5",IFERROR(VLOOKUP($A127,'5. Company (current_at exit)'!$1:$1048576,10,FALSE),"")), "")</f>
        <v/>
      </c>
      <c r="X127" s="73" t="str">
        <f>IF($A127&lt;&gt;"",IF(IFERROR(VLOOKUP($A127,'5. Company (current_at exit)'!$1:$1048576,11,FALSE),"")="","Mandatory: Tab 5",IFERROR(VLOOKUP($A127,'5. Company (current_at exit)'!$1:$1048576,11,FALSE),"")), "")</f>
        <v/>
      </c>
      <c r="Y127" s="73" t="str">
        <f>IF($A127&lt;&gt;"",IF(IFERROR(VLOOKUP($A127,'5. Company (current_at exit)'!$1:$1048576,12,FALSE),"")="","",IFERROR(VLOOKUP($A127,'5. Company (current_at exit)'!$1:$1048576,12,FALSE),"")), "")</f>
        <v/>
      </c>
      <c r="Z127" s="73" t="str">
        <f>IF($A127&lt;&gt;"",IF(IFERROR(VLOOKUP($A127,'5. Company (current_at exit)'!$1:$1048576,13,FALSE),"")="","",IFERROR(VLOOKUP($A127,'5. Company (current_at exit)'!$1:$1048576,13,FALSE),"")), "")</f>
        <v/>
      </c>
      <c r="AA127" s="16" t="str">
        <f>IF($A127&lt;&gt;"",IF(IFERROR(VLOOKUP($A127,'5. Company (current_at exit)'!$1:$1048576,14,FALSE),"")="","Mandatory: Tab 5",IFERROR(VLOOKUP($A127,'5. Company (current_at exit)'!$1:$1048576,14,FALSE),"")), "")</f>
        <v/>
      </c>
      <c r="AB127" s="16" t="str">
        <f>IF($A127&lt;&gt;"",IF(IFERROR(VLOOKUP($A127,'5. Company (current_at exit)'!$1:$1048576,15,FALSE),"")="","Mandatory: Tab 5",IFERROR(VLOOKUP($A127,'5. Company (current_at exit)'!$1:$1048576,15,FALSE),"")), "")</f>
        <v/>
      </c>
      <c r="AC127" s="76" t="str">
        <f>IF($A127&lt;&gt;"",IF(IFERROR(VLOOKUP($A127,'5. Company (current_at exit)'!$1:$1048576,16,FALSE),"")="","",IFERROR(VLOOKUP($A127,'5. Company (current_at exit)'!$1:$1048576,16,FALSE),"")), "")</f>
        <v/>
      </c>
      <c r="AD127" s="16" t="str">
        <f>IF($A127&lt;&gt;"",IF(IFERROR(VLOOKUP($A127,'5. Company (current_at exit)'!$1:$1048576,17,FALSE),"")="","",IFERROR(VLOOKUP($A127,'5. Company (current_at exit)'!$1:$1048576,17,FALSE),"")), "")</f>
        <v/>
      </c>
      <c r="AE127" s="401" t="str">
        <f>IF($A127&lt;&gt;"",IF(IFERROR(VLOOKUP($A127,'5. Company (current_at exit)'!$1:$1048576,18,FALSE),"")="","",IFERROR(VLOOKUP($A127,'5. Company (current_at exit)'!$1:$1048576,18,FALSE),"")), "")</f>
        <v/>
      </c>
      <c r="AF127" s="16" t="str">
        <f>IF($A127&lt;&gt;"",IF(IFERROR(VLOOKUP($A127,'5. Company (current_at exit)'!$1:$1048576,19,FALSE),"")="","Mandatory: Tab 5",IFERROR(VLOOKUP($A127,'5. Company (current_at exit)'!$1:$1048576,19,FALSE),"")), "")</f>
        <v/>
      </c>
      <c r="AG127" s="159" t="str">
        <f>IF($AF127="Yes",IF($A127&lt;&gt;"",IF(IFERROR(VLOOKUP($A127,'5. Company (current_at exit)'!$1:$1048576,20,FALSE),"")="","Mandatory: Tab 5",IFERROR(VLOOKUP($A127,'5. Company (current_at exit)'!$1:$1048576,20,FALSE),"")), ""),IF($A127&lt;&gt;"",IF(IFERROR(VLOOKUP($A127,'5. Company (current_at exit)'!$1:$1048576,20,FALSE),"")="","",IFERROR(VLOOKUP($A127,'5. Company (current_at exit)'!$1:$1048576,20,FALSE),"")), ""))</f>
        <v/>
      </c>
      <c r="AH127" s="159" t="str">
        <f>IF($AF127="Yes",IF($A127&lt;&gt;"",IF(IFERROR(VLOOKUP($A127,'5. Company (current_at exit)'!$1:$1048576,21,FALSE),"")="","Mandatory: Tab 5",IFERROR(VLOOKUP($A127,'5. Company (current_at exit)'!$1:$1048576,21,FALSE),"")), ""),IF($A127&lt;&gt;"",IF(IFERROR(VLOOKUP($A127,'5. Company (current_at exit)'!$1:$1048576,21,FALSE),"")="","",IFERROR(VLOOKUP($A127,'5. Company (current_at exit)'!$1:$1048576,21,FALSE),"")), ""))</f>
        <v/>
      </c>
      <c r="AI127" s="69" t="str">
        <f>IF($AF127="Yes",IF($A127&lt;&gt;"",IF(IFERROR(VLOOKUP($A127,'5. Company (current_at exit)'!$1:$1048576,22,FALSE),"")="","Mandatory: Tab 5",IFERROR(VLOOKUP($A127,'5. Company (current_at exit)'!$1:$1048576,22,FALSE),"")), ""),IF($A127&lt;&gt;"",IF(IFERROR(VLOOKUP($A127,'5. Company (current_at exit)'!$1:$1048576,22,FALSE),"")="","",IFERROR(VLOOKUP($A127,'5. Company (current_at exit)'!$1:$1048576,22,FALSE),"")), ""))</f>
        <v/>
      </c>
      <c r="AJ127" s="69" t="str">
        <f>IF($AF127="Yes",IF($A127&lt;&gt;"",IF(IFERROR(VLOOKUP($A127,'5. Company (current_at exit)'!$1:$1048576,23,FALSE),"")="","Mandatory: Tab 5",IFERROR(VLOOKUP($A127,'5. Company (current_at exit)'!$1:$1048576,23,FALSE),"")), ""),IF($A127&lt;&gt;"",IF(IFERROR(VLOOKUP($A127,'5. Company (current_at exit)'!$1:$1048576,23,FALSE),"")="","",IFERROR(VLOOKUP($A127,'5. Company (current_at exit)'!$1:$1048576,23,FALSE),"")), ""))</f>
        <v/>
      </c>
      <c r="AK127" s="159" t="str">
        <f>IF($AF127="Yes",IF($A127&lt;&gt;"",IF(IFERROR(VLOOKUP($A127,'5. Company (current_at exit)'!$1:$1048576,24,FALSE),"")="","",IFERROR(VLOOKUP($A127,'5. Company (current_at exit)'!$1:$1048576,24,FALSE),"")), ""),IF($A127&lt;&gt;"",IF(IFERROR(VLOOKUP($A127,'5. Company (current_at exit)'!$1:$1048576,24,FALSE),"")="","",IFERROR(VLOOKUP($A127,'5. Company (current_at exit)'!$1:$1048576,24,FALSE),"")), ""))</f>
        <v/>
      </c>
      <c r="AL127" s="403" t="str">
        <f>IF($A127&lt;&gt;"",IF(IFERROR(VLOOKUP($A127,'5. Company (current_at exit)'!$1:$1048576,25,FALSE),"")="","",IFERROR(VLOOKUP($A127,'5. Company (current_at exit)'!$1:$1048576,25,FALSE),"")), "")</f>
        <v/>
      </c>
      <c r="AM127" s="17" t="str">
        <f>IF($A127&lt;&gt;"",IF(IFERROR(VLOOKUP($A127,'5. Company (current_at exit)'!$1:$1048576,26,FALSE),"")="","Mandatory: Tab 5",IFERROR(VLOOKUP($A127,'5. Company (current_at exit)'!$1:$1048576,26,FALSE),"")), "")</f>
        <v/>
      </c>
      <c r="AN127" s="17" t="str">
        <f>IF($A127&lt;&gt;"",IF(IFERROR(VLOOKUP($A127,'5. Company (current_at exit)'!$1:$1048576,27,FALSE),"")="","Mandatory: Tab 5",IFERROR(VLOOKUP($A127,'5. Company (current_at exit)'!$1:$1048576,27,FALSE),"")), "")</f>
        <v/>
      </c>
      <c r="AO127" s="17" t="str">
        <f>IF($A127&lt;&gt;"",IF(IFERROR(VLOOKUP($A127,'5. Company (current_at exit)'!$1:$1048576,28,FALSE),"")="","Mandatory: Tab 5",IFERROR(VLOOKUP($A127,'5. Company (current_at exit)'!$1:$1048576,28,FALSE),"")), "")</f>
        <v/>
      </c>
      <c r="AP127" s="17" t="str">
        <f>IF($A127&lt;&gt;"",IF(IFERROR(VLOOKUP($A127,'5. Company (current_at exit)'!$1:$1048576,29,FALSE),"")="","Mandatory: Tab 5",IFERROR(VLOOKUP($A127,'5. Company (current_at exit)'!$1:$1048576,29,FALSE),"")), "")</f>
        <v/>
      </c>
      <c r="AQ127" s="17" t="str">
        <f>IF($A127&lt;&gt;"",IF(IFERROR(VLOOKUP($A127,'5. Company (current_at exit)'!$1:$1048576,30,FALSE),"")="","Mandatory: Tab 5",IFERROR(VLOOKUP($A127,'5. Company (current_at exit)'!$1:$1048576,30,FALSE),"")), "")</f>
        <v/>
      </c>
      <c r="AR127" s="17" t="str">
        <f>IF($A127&lt;&gt;"",IF(IFERROR(VLOOKUP($A127,'5. Company (current_at exit)'!$1:$1048576,31,FALSE),"")="","Mandatory: Tab 5",IFERROR(VLOOKUP($A127,'5. Company (current_at exit)'!$1:$1048576,31,FALSE),"")), "")</f>
        <v/>
      </c>
      <c r="AS127" s="17" t="str">
        <f>IF($A127&lt;&gt;"",IF(IFERROR(VLOOKUP($A127,'5. Company (current_at exit)'!$1:$1048576,32,FALSE),"")="","Mandatory: Tab 5",IFERROR(VLOOKUP($A127,'5. Company (current_at exit)'!$1:$1048576,32,FALSE),"")), "")</f>
        <v/>
      </c>
      <c r="AT127" s="17" t="str">
        <f>IF($A127&lt;&gt;"",IF(IFERROR(VLOOKUP($A127,'5. Company (current_at exit)'!$1:$1048576,33,FALSE),"")="","Mandatory: Tab 5",IFERROR(VLOOKUP($A127,'5. Company (current_at exit)'!$1:$1048576,33,FALSE),"")), "")</f>
        <v/>
      </c>
      <c r="AU127" s="17" t="str">
        <f>IF($A127&lt;&gt;"",IF(IFERROR(VLOOKUP($A127,'5. Company (current_at exit)'!$1:$1048576,34,FALSE),"")="","",IFERROR(VLOOKUP($A127,'5. Company (current_at exit)'!$1:$1048576,34,FALSE),"")), "")</f>
        <v/>
      </c>
      <c r="AV127" s="241" t="str">
        <f>IF($A127&lt;&gt;"",IF(IFERROR(VLOOKUP($A127,'5. Company (current_at exit)'!$1:$1048576,35,FALSE),"")="","",IFERROR(VLOOKUP($A127,'5. Company (current_at exit)'!$1:$1048576,35,FALSE),"")), "")</f>
        <v/>
      </c>
      <c r="AW127" s="17" t="str">
        <f>IF($D127="Fully Exited",IF($A127&lt;&gt;"",IF(IFERROR(VLOOKUP($A127,'5. Company (current_at exit)'!$1:$1048576,36,FALSE),"")="","",IFERROR(VLOOKUP($A127,'5. Company (current_at exit)'!$1:$1048576,36,FALSE),"")), ""),IF($A127&lt;&gt;"",IF(IFERROR(VLOOKUP($A127,'5. Company (current_at exit)'!$1:$1048576,36,FALSE),"")="","",IFERROR(VLOOKUP($A127,'5. Company (current_at exit)'!$1:$1048576,36,FALSE),"")), ""))</f>
        <v/>
      </c>
      <c r="AX127" s="239" t="str">
        <f>IF($A127&lt;&gt;"",IF(IFERROR(VLOOKUP($A127,'5. Company (current_at exit)'!$1:$1048576,37,FALSE),"")="","",IFERROR(VLOOKUP($A127,'5. Company (current_at exit)'!$1:$1048576,37,FALSE),"")), "")</f>
        <v/>
      </c>
      <c r="AY127" s="204" t="str">
        <f>IF($A127&lt;&gt;"",IF(IFERROR(VLOOKUP($A127,'5. Company (current_at exit)'!$1:$1048576,38,FALSE),"")="","",IFERROR(VLOOKUP($A127,'5. Company (current_at exit)'!$1:$1048576,38,FALSE),"")), "")</f>
        <v/>
      </c>
      <c r="AZ127" s="244" t="str">
        <f>IF($A127&lt;&gt;"",IF(IFERROR(VLOOKUP($A127,'5. Company (current_at exit)'!$1:$1048576,39,FALSE),"")="","",IFERROR(VLOOKUP($A127,'5. Company (current_at exit)'!$1:$1048576,39,FALSE),"")), "")</f>
        <v/>
      </c>
      <c r="BA127" s="244" t="str">
        <f>IF($A127&lt;&gt;"",IF(IFERROR(VLOOKUP($A127,'5. Company (current_at exit)'!$1:$1048576,40,FALSE),"")="","",IFERROR(VLOOKUP($A127,'5. Company (current_at exit)'!$1:$1048576,40,FALSE),"")), "")</f>
        <v/>
      </c>
      <c r="BB127" s="244" t="str">
        <f>IF($A127&lt;&gt;"",IF(IFERROR(VLOOKUP($A127,'5. Company (current_at exit)'!$1:$1048576,41,FALSE),"")="","",IFERROR(VLOOKUP($A127,'5. Company (current_at exit)'!$1:$1048576,41,FALSE),"")), "")</f>
        <v/>
      </c>
      <c r="BC127" s="76" t="str">
        <f>IF($A127&lt;&gt;"",IF(IFERROR(VLOOKUP($A127,'5. Company (current_at exit)'!$1:$1048576,42,FALSE),"")="","",IFERROR(VLOOKUP($A127,'5. Company (current_at exit)'!$1:$1048576,42,FALSE),"")), "")</f>
        <v/>
      </c>
      <c r="BD127" s="76" t="str">
        <f>IF($A127&lt;&gt;"",IF(IFERROR(VLOOKUP($A127,'5. Company (current_at exit)'!$1:$1048576,43,FALSE),"")="","",IFERROR(VLOOKUP($A127,'5. Company (current_at exit)'!$1:$1048576,43,FALSE),"")), "")</f>
        <v/>
      </c>
      <c r="BE127" s="239" t="str">
        <f>IF($A127&lt;&gt;"",IF(IFERROR(VLOOKUP($A127,'5. Company (current_at exit)'!$1:$1048576,44,FALSE),"")="","",IFERROR(VLOOKUP($A127,'5. Company (current_at exit)'!$1:$1048576,44,FALSE),"")), "")</f>
        <v/>
      </c>
      <c r="BF127" s="239" t="str">
        <f>IF($A127&lt;&gt;"",IF(IFERROR(VLOOKUP($A127,'5. Company (current_at exit)'!$1:$1048576,45,FALSE),"")="","",IFERROR(VLOOKUP($A127,'5. Company (current_at exit)'!$1:$1048576,45,FALSE),"")), "")</f>
        <v/>
      </c>
      <c r="BG127" s="239" t="str">
        <f>IF($A127&lt;&gt;"",IF(IFERROR(VLOOKUP($A127,'5. Company (current_at exit)'!$1:$1048576,46,FALSE),"")="","",IFERROR(VLOOKUP($A127,'5. Company (current_at exit)'!$1:$1048576,46,FALSE),"")), "")</f>
        <v/>
      </c>
      <c r="BH127" s="239" t="str">
        <f>IF($A127&lt;&gt;"",IF(IFERROR(VLOOKUP($A127,'5. Company (current_at exit)'!$1:$1048576,47,FALSE),"")="","",IFERROR(VLOOKUP($A127,'5. Company (current_at exit)'!$1:$1048576,47,FALSE),"")), "")</f>
        <v/>
      </c>
      <c r="BI127" s="239" t="str">
        <f>IF($A127&lt;&gt;"",IF(IFERROR(VLOOKUP($A127,'5. Company (current_at exit)'!$1:$1048576,48,FALSE),"")="","",IFERROR(VLOOKUP($A127,'5. Company (current_at exit)'!$1:$1048576,48,FALSE),"")), "")</f>
        <v/>
      </c>
      <c r="BJ127" s="360" t="str">
        <f>IF($A127&lt;&gt;"",IF(IFERROR(VLOOKUP($A127,'5. Company (current_at exit)'!$1:$1048576,49,FALSE),"")="","",IFERROR(VLOOKUP($A127,'5. Company (current_at exit)'!$1:$1048576,49,FALSE),"")), "")</f>
        <v/>
      </c>
      <c r="BK127" s="76" t="str">
        <f>IF($A127&lt;&gt;"",IF(IFERROR(VLOOKUP($A127,'5. Company (current_at exit)'!$1:$1048576,50,FALSE),"")="","Mandatory: Tab 5",IFERROR(VLOOKUP($A127,'5. Company (current_at exit)'!$1:$1048576,50,FALSE),"")), "")</f>
        <v/>
      </c>
      <c r="BL127" s="483" t="str">
        <f>IF($A127&lt;&gt;"",IF(IFERROR(VLOOKUP($A127,'5. Company (current_at exit)'!$1:$1048576,51,FALSE),"")="","Mandatory: Tab 5",IFERROR(VLOOKUP($A127,'5. Company (current_at exit)'!$1:$1048576,51,FALSE),"")), "")</f>
        <v/>
      </c>
      <c r="BM127" s="483" t="str">
        <f>IF($A127&lt;&gt;"",IF(IFERROR(VLOOKUP($A127,'5. Company (current_at exit)'!$1:$1048576,52,FALSE),"")="","Mandatory: Tab 5",IFERROR(VLOOKUP($A127,'5. Company (current_at exit)'!$1:$1048576,52,FALSE),"")), "")</f>
        <v/>
      </c>
      <c r="BN127" s="483" t="str">
        <f>IF($A127&lt;&gt;"",IF(IFERROR(VLOOKUP($A127,'5. Company (current_at exit)'!$1:$1048576,53,FALSE),"")="","Mandatory: Tab 5",IFERROR(VLOOKUP($A127,'5. Company (current_at exit)'!$1:$1048576,53,FALSE),"")), "")</f>
        <v/>
      </c>
      <c r="BO127" s="360" t="str">
        <f>IF($A127&lt;&gt;"",IF(IFERROR(VLOOKUP($A127,'5. Company (current_at exit)'!$1:$1048576,54,FALSE),"")="","",IFERROR(VLOOKUP($A127,'5. Company (current_at exit)'!$1:$1048576,54,FALSE),"")), "")</f>
        <v/>
      </c>
      <c r="BP127" s="17" t="str">
        <f>IF($A127&lt;&gt;"",IF(IFERROR(VLOOKUP($A127, '4. Company (at entry)'!$1:$1048576,3,FALSE),"")="","Mandatory: Tab 4",IFERROR(VLOOKUP($A127, '4. Company (at entry)'!$1:$1048576,3,FALSE),"")), "")</f>
        <v/>
      </c>
      <c r="BQ127" s="17" t="str">
        <f>IF($A127&lt;&gt;"",IF(IFERROR(VLOOKUP($A127, '4. Company (at entry)'!$1:$1048576,4,FALSE),"")="","Mandatory: Tab 4",IFERROR(VLOOKUP($A127, '4. Company (at entry)'!$1:$1048576,4,FALSE),"")), "")</f>
        <v/>
      </c>
      <c r="BR127" s="17" t="str">
        <f>IF($A127&lt;&gt;"",IF(IFERROR(VLOOKUP($A127, '4. Company (at entry)'!$1:$1048576,5,FALSE),"")="","Mandatory: Tab 4",IFERROR(VLOOKUP($A127, '4. Company (at entry)'!$1:$1048576,5,FALSE),"")), "")</f>
        <v/>
      </c>
      <c r="BS127" s="17" t="str">
        <f>IF($A127&lt;&gt;"",IF(IFERROR(VLOOKUP($A127, '4. Company (at entry)'!$1:$1048576,6,FALSE),"")="","Mandatory: Tab 4",IFERROR(VLOOKUP($A127, '4. Company (at entry)'!$1:$1048576,6,FALSE),"")), "")</f>
        <v/>
      </c>
      <c r="BT127" s="17" t="str">
        <f>IF($A127&lt;&gt;"",IF(IFERROR(VLOOKUP($A127, '4. Company (at entry)'!$1:$1048576,7,FALSE),"")="","Mandatory: Tab 4",IFERROR(VLOOKUP($A127, '4. Company (at entry)'!$1:$1048576,7,FALSE),"")), "")</f>
        <v/>
      </c>
      <c r="BU127" s="17" t="str">
        <f>IF($A127&lt;&gt;"",IF(IFERROR(VLOOKUP($A127, '4. Company (at entry)'!$1:$1048576,8,FALSE),"")="","Mandatory: Tab 4",IFERROR(VLOOKUP($A127, '4. Company (at entry)'!$1:$1048576,8,FALSE),"")), "")</f>
        <v/>
      </c>
      <c r="BV127" s="17" t="str">
        <f>IF($A127&lt;&gt;"",IF(IFERROR(VLOOKUP($A127, '4. Company (at entry)'!$1:$1048576,9,FALSE),"")="","Mandatory: Tab 4",IFERROR(VLOOKUP($A127, '4. Company (at entry)'!$1:$1048576,9,FALSE),"")), "")</f>
        <v/>
      </c>
      <c r="BW127" s="17" t="str">
        <f>IF($A127&lt;&gt;"",IF(IFERROR(VLOOKUP($A127, '4. Company (at entry)'!$1:$1048576,10,FALSE),"")="","",IFERROR(VLOOKUP($A127, '4. Company (at entry)'!$1:$1048576,10,FALSE),"")), "")</f>
        <v/>
      </c>
      <c r="BX127" s="208" t="str">
        <f>IF($A127&lt;&gt;"",IF(IFERROR(VLOOKUP($A127, '4. Company (at entry)'!$1:$1048576,11,FALSE),"")="","",IFERROR(VLOOKUP($A127, '4. Company (at entry)'!$1:$1048576,11,FALSE),"")), "")</f>
        <v/>
      </c>
      <c r="BY127" s="17" t="str">
        <f>IF($A127&lt;&gt;"",IF(IFERROR(VLOOKUP($A127, '4. Company (at entry)'!$1:$1048576,12,FALSE),"")="","",IFERROR(VLOOKUP($A127, '4. Company (at entry)'!$1:$1048576,12,FALSE),"")), "")</f>
        <v/>
      </c>
      <c r="BZ127" s="360" t="str">
        <f>IF($A127&lt;&gt;"",IF(IFERROR(VLOOKUP($A127, '4. Company (at entry)'!$1:$1048576,13,FALSE),"")="","",IFERROR(VLOOKUP($A127, '4. Company (at entry)'!$1:$1048576,13,FALSE),"")), "")</f>
        <v/>
      </c>
      <c r="CA127" s="17" t="str">
        <f>IF($A127&lt;&gt;"",IF(IFERROR('7. Position (current_at exit)'!F127,"")="", "Mandatory: Tab 7",IFERROR('7. Position (current_at exit)'!F127,"")),"")</f>
        <v/>
      </c>
      <c r="CB127" s="17" t="str">
        <f>IF($D127&lt;&gt;"Pending, Subsequently Closed",IF($A127&lt;&gt;"",IF(IFERROR('7. Position (current_at exit)'!G127,"")="", "Mandatory: Tab 7",IFERROR('7. Position (current_at exit)'!G127,"")),""), IF($A127&lt;&gt;"",IF(IFERROR('7. Position (current_at exit)'!G127,"")="", "",IFERROR('7. Position (current_at exit)'!G127,"")),""))</f>
        <v/>
      </c>
      <c r="CC127" s="17" t="str">
        <f>IF($D127&lt;&gt;"Pending, Subsequently Closed",IF($A127&lt;&gt;"",IF(IFERROR('7. Position (current_at exit)'!H127,"")="", "Mandatory: Tab 7",IFERROR('7. Position (current_at exit)'!H127,"")),""), IF($A127&lt;&gt;"",IF(IFERROR('7. Position (current_at exit)'!H127,"")="", "",IFERROR('7. Position (current_at exit)'!H127,"")),""))</f>
        <v/>
      </c>
      <c r="CD127" s="17" t="str">
        <f>IF($D127&lt;&gt;"Pending, Subsequently Closed",IF($A127&lt;&gt;"",IF(IFERROR('7. Position (current_at exit)'!I127,"")="", "Mandatory: Tab 7",IFERROR('7. Position (current_at exit)'!I127,"")),""), IF($A127&lt;&gt;"",IF(IFERROR('7. Position (current_at exit)'!I127,"")="", "",IFERROR('7. Position (current_at exit)'!I127,"")),""))</f>
        <v/>
      </c>
      <c r="CE127" s="17" t="str">
        <f>IF($D127&lt;&gt;"Pending, Subsequently Closed",IF($A127&lt;&gt;"",IF(IFERROR('7. Position (current_at exit)'!J127,"")="", "Mandatory: Tab 7",IFERROR('7. Position (current_at exit)'!J127,"")),""), IF($A127&lt;&gt;"",IF(IFERROR('7. Position (current_at exit)'!J127,"")="", "",IFERROR('7. Position (current_at exit)'!J127,"")),""))</f>
        <v/>
      </c>
      <c r="CF127" s="208" t="str">
        <f>IF($D127&lt;&gt;"Pending, Subsequently Closed",IF($A127&lt;&gt;"",IF(IFERROR('7. Position (current_at exit)'!K127,"")="", "Mandatory: Tab 7",IFERROR('7. Position (current_at exit)'!K127,"")),""), IF($A127&lt;&gt;"",IF(IFERROR('7. Position (current_at exit)'!K127,"")="", "",IFERROR('7. Position (current_at exit)'!K127,"")),""))</f>
        <v/>
      </c>
      <c r="CG127" s="186" t="str">
        <f>IF($D127&lt;&gt;"Pending, Subsequently Closed",IF($A127&lt;&gt;"",IF(IFERROR('7. Position (current_at exit)'!L127,"")="", "Mandatory: Tab 7",IFERROR('7. Position (current_at exit)'!L127,"")),""), IF($A127&lt;&gt;"",IF(IFERROR('7. Position (current_at exit)'!L127,"")="", "",IFERROR('7. Position (current_at exit)'!L127,"")),""))</f>
        <v/>
      </c>
      <c r="CH127" s="186" t="str">
        <f>IF($D127&lt;&gt;"Pending, Subsequently Closed",IF($A127&lt;&gt;"",IF(IFERROR('7. Position (current_at exit)'!M127,"")="", "Mandatory: Tab 7",IFERROR('7. Position (current_at exit)'!M127,"")),""), IF($A127&lt;&gt;"",IF(IFERROR('7. Position (current_at exit)'!M127,"")="", "",IFERROR('7. Position (current_at exit)'!M127,"")),""))</f>
        <v/>
      </c>
      <c r="CI127" s="186" t="str">
        <f>IF($D127&lt;&gt;"Pending, Subsequently Closed",IF($A127&lt;&gt;"",IF(IFERROR('7. Position (current_at exit)'!N127,"")="", "Mandatory: Tab 7",IFERROR('7. Position (current_at exit)'!N127,"")),""), IF($A127&lt;&gt;"",IF(IFERROR('7. Position (current_at exit)'!N127,"")="", "",IFERROR('7. Position (current_at exit)'!N127,"")),""))</f>
        <v/>
      </c>
      <c r="CJ127" s="408" t="str">
        <f>IF($D127&lt;&gt;"Pending, Subsequently Closed",IF($A127&lt;&gt;"",IF(IFERROR('7. Position (current_at exit)'!O127,"")="", "Mandatory: Tab 7",IFERROR('7. Position (current_at exit)'!O127,"")),""), IF($A127&lt;&gt;"",IF(IFERROR('7. Position (current_at exit)'!O127,"")="", "",IFERROR('7. Position (current_at exit)'!O127,"")),""))</f>
        <v/>
      </c>
      <c r="CK127" s="408" t="str">
        <f>IF($D127&lt;&gt;"Pending, Subsequently Closed",IF($A127&lt;&gt;"",IF(IFERROR('7. Position (current_at exit)'!P127,"")="", "Mandatory: Tab 7",IFERROR('7. Position (current_at exit)'!P127,"")),""), IF($A127&lt;&gt;"",IF(IFERROR('7. Position (current_at exit)'!P127,"")="", "",IFERROR('7. Position (current_at exit)'!P127,"")),""))</f>
        <v/>
      </c>
      <c r="CL127" s="360" t="str">
        <f>IF($A127&lt;&gt;"",IF(IFERROR('7. Position (current_at exit)'!Q127,"")="", "",IFERROR('7. Position (current_at exit)'!Q127,"")),"")</f>
        <v/>
      </c>
      <c r="CM127" s="18" t="str">
        <f>IF($F127&lt;&gt;"Debt",IF($A127&lt;&gt;"",IF(IFERROR('7. Position (current_at exit)'!R127,"")="", "Mandatory: Tab 7",IFERROR('7. Position (current_at exit)'!R127,"")),""), IF($A127&lt;&gt;"",IF(IFERROR('7. Position (current_at exit)'!R127,"")="", "",IFERROR('7. Position (current_at exit)'!R127,"")),""))</f>
        <v/>
      </c>
      <c r="CN127" s="18" t="str">
        <f>IF($F127&lt;&gt;"Debt",IF($A127&lt;&gt;"",IF(IFERROR('7. Position (current_at exit)'!S127,"")="", "Mandatory: Tab 7",IFERROR('7. Position (current_at exit)'!S127,"")),""), IF($A127&lt;&gt;"",IF(IFERROR('7. Position (current_at exit)'!S127,"")="", "",IFERROR('7. Position (current_at exit)'!S127,"")),""))</f>
        <v/>
      </c>
      <c r="CO127" s="17" t="str">
        <f>IF($F127&lt;&gt;"Debt",IF($A127&lt;&gt;"",IF(IFERROR('7. Position (current_at exit)'!T127,"")="", "Mandatory: Tab 7",IFERROR('7. Position (current_at exit)'!T127,"")),""), IF($A127&lt;&gt;"",IF(IFERROR('7. Position (current_at exit)'!T127,"")="", "",IFERROR('7. Position (current_at exit)'!T127,"")),""))</f>
        <v/>
      </c>
      <c r="CP127" s="17" t="str">
        <f>IF($A127&lt;&gt;"",IF(IFERROR('7. Position (current_at exit)'!U127,"")="", "Mandatory: Tab 7",IFERROR('7. Position (current_at exit)'!U127,"")),"")</f>
        <v/>
      </c>
      <c r="CQ127" s="17" t="str">
        <f>IF($F127&lt;&gt;"Debt",IF($A127&lt;&gt;"",IF(IFERROR('7. Position (current_at exit)'!V127,"")="", "Mandatory: Tab 7",IFERROR('7. Position (current_at exit)'!V127,"")),""), IF($A127&lt;&gt;"",IF(IFERROR('7. Position (current_at exit)'!V127,"")="", "",IFERROR('7. Position (current_at exit)'!V127,"")),""))</f>
        <v/>
      </c>
      <c r="CR127" s="16" t="str">
        <f>IF($F127&lt;&gt;"Debt",IF($A127&lt;&gt;"",IF(IFERROR('7. Position (current_at exit)'!W127,"")="", "",IFERROR('7. Position (current_at exit)'!W127,"")),""), IF($A127&lt;&gt;"",IF(IFERROR('7. Position (current_at exit)'!W127,"")="", "",IFERROR('7. Position (current_at exit)'!W127,"")),""))</f>
        <v/>
      </c>
      <c r="CS127" s="80" t="str">
        <f>IF($A127&lt;&gt;"",IF(IFERROR('7. Position (current_at exit)'!X127,"")="", "",IFERROR('7. Position (current_at exit)'!X127,"")),"")</f>
        <v/>
      </c>
      <c r="CT127" s="360" t="str">
        <f>IF($A127&lt;&gt;"",IF(IFERROR('7. Position (current_at exit)'!Y127,"")="", "",IFERROR('7. Position (current_at exit)'!Y127,"")),"")</f>
        <v/>
      </c>
      <c r="CU127" s="159" t="str">
        <f>IF(OR($D127="Fully Exited, No Escrow", $D127="Fully Exited, Escrow Pending", $D127="Fully Exited, Subsequently Closed"), IF($A127&lt;&gt;"",IF(IFERROR('7. Position (current_at exit)'!Z127,"")="", "Mandatory: Tab 7",IFERROR('7. Position (current_at exit)'!Z127,"")),""), IF($A127&lt;&gt;"",IF(IFERROR('7. Position (current_at exit)'!Z127,"")="", "",IFERROR('7. Position (current_at exit)'!Z127,"")),""))</f>
        <v/>
      </c>
      <c r="CV127" s="159" t="str">
        <f>IF(OR($D127="Fully Exited, No Escrow", $D127="Fully Exited, Escrow Pending", $D127="Fully Exited, Subsequently Closed"), IF($A127&lt;&gt;"",IF(IFERROR('7. Position (current_at exit)'!AA127,"")="", "Mandatory: Tab 7",IFERROR('7. Position (current_at exit)'!AA127,"")),""), IF($A127&lt;&gt;"",IF(IFERROR('7. Position (current_at exit)'!AA127,"")="", "",IFERROR('7. Position (current_at exit)'!AA127,"")),""))</f>
        <v/>
      </c>
      <c r="CW127" s="16" t="str">
        <f>IF($D127="Fully Exited",IF($A127&lt;&gt;"",IF(IFERROR('7. Position (current_at exit)'!AB127,"")="", "",IFERROR('7. Position (current_at exit)'!AB127,"")),""), IF($A127&lt;&gt;"",IF(IFERROR('7. Position (current_at exit)'!AB127,"")="", "",IFERROR('7. Position (current_at exit)'!AB127,"")),""))</f>
        <v/>
      </c>
      <c r="CX127" s="360" t="str">
        <f>IF($A127&lt;&gt;"",IF(IFERROR('7. Position (current_at exit)'!AC127,"")="", "",IFERROR('7. Position (current_at exit)'!AC127,"")),"")</f>
        <v/>
      </c>
      <c r="CY127" s="16" t="str">
        <f>IF($D127&lt;&gt;"Pending, Subsequently Closed",IF($A127&lt;&gt;"",IF(IFERROR('7. Position (current_at exit)'!AD127,"")="", "Mandatory: Tab 7",IFERROR('7. Position (current_at exit)'!AD127,"")),""), IF($A127&lt;&gt;"",IF(IFERROR('7. Position (current_at exit)'!AD127,"")="", "",IFERROR('7. Position (current_at exit)'!AD127,"")),""))</f>
        <v/>
      </c>
      <c r="CZ127" s="187" t="str">
        <f>IF($A127&lt;&gt;"",IF(IFERROR('7. Position (current_at exit)'!AE127,"")="", "",IFERROR('7. Position (current_at exit)'!AE127,"")),"")</f>
        <v/>
      </c>
      <c r="DA127" s="76" t="str">
        <f>IF($A127&lt;&gt;"",IF(IFERROR('7. Position (current_at exit)'!AF127,"")="", "",IFERROR('7. Position (current_at exit)'!AF127,"")),"")</f>
        <v/>
      </c>
      <c r="DB127" s="239" t="str">
        <f>IF($A127&lt;&gt;"",IF(IFERROR('7. Position (current_at exit)'!AG127,"")="", "",IFERROR('7. Position (current_at exit)'!AG127,"")),"")</f>
        <v/>
      </c>
      <c r="DC127" s="165" t="str">
        <f>IF($A127&lt;&gt;"",IF(IFERROR('7. Position (current_at exit)'!AH127,"")="", "",IFERROR('7. Position (current_at exit)'!AH127,"")),"")</f>
        <v/>
      </c>
      <c r="DD127" s="165" t="str">
        <f>IF($A127&lt;&gt;"",IF(IFERROR('7. Position (current_at exit)'!AI127,"")="", "",IFERROR('7. Position (current_at exit)'!AI127,"")),"")</f>
        <v/>
      </c>
      <c r="DE127" s="360" t="str">
        <f>IF($A127&lt;&gt;"",IF(IFERROR('7. Position (current_at exit)'!AJ127,"")="", "",IFERROR('7. Position (current_at exit)'!AJ127,"")),"")</f>
        <v/>
      </c>
      <c r="DF127" s="16" t="str">
        <f>IF($A127&lt;&gt;"",IF(IFERROR('7. Position (current_at exit)'!AK127,"")="", "",IFERROR('7. Position (current_at exit)'!AK127,"")),"")</f>
        <v/>
      </c>
      <c r="DG127" s="187" t="str">
        <f>IF($A127&lt;&gt;"",IF(IFERROR('7. Position (current_at exit)'!AL127,"")="", "",IFERROR('7. Position (current_at exit)'!AL127,"")),"")</f>
        <v/>
      </c>
      <c r="DH127" s="76" t="str">
        <f>IF($A127&lt;&gt;"",IF(IFERROR('7. Position (current_at exit)'!AM127,"")="", "",IFERROR('7. Position (current_at exit)'!AM127,"")),"")</f>
        <v/>
      </c>
      <c r="DI127" s="239" t="str">
        <f>IF($A127&lt;&gt;"",IF(IFERROR('7. Position (current_at exit)'!AN127,"")="", "",IFERROR('7. Position (current_at exit)'!AN127,"")),"")</f>
        <v/>
      </c>
      <c r="DJ127" s="165" t="str">
        <f>IF($A127&lt;&gt;"",IF(IFERROR('7. Position (current_at exit)'!AO127,"")="", "",IFERROR('7. Position (current_at exit)'!AO127,"")),"")</f>
        <v/>
      </c>
      <c r="DK127" s="165" t="str">
        <f>IF($A127&lt;&gt;"",IF(IFERROR('7. Position (current_at exit)'!AP127,"")="", "",IFERROR('7. Position (current_at exit)'!AP127,"")),"")</f>
        <v/>
      </c>
      <c r="DL127" s="360" t="str">
        <f>IF($A127&lt;&gt;"",IF(IFERROR('7. Position (current_at exit)'!AQ127,"")="", "",IFERROR('7. Position (current_at exit)'!AQ127,"")),"")</f>
        <v/>
      </c>
      <c r="DM127" s="17" t="str">
        <f>IF(OR($F127="Equity - Publicly Traded", $F127="Equity - Private"), IF($A127&lt;&gt;"",IF(IFERROR('6. Position (at entry)'!N127,"")="", "Mandatory: Tab 6",IFERROR('6. Position (at entry)'!N127,"")),""), IF($A127&lt;&gt;"",IF(IFERROR('6. Position (at entry)'!N127,"")="", "",IFERROR('6. Position (at entry)'!N127,"")),""))</f>
        <v/>
      </c>
      <c r="DN127" s="17" t="str">
        <f>IF(OR($F127="Equity - Publicly Traded", $F127="Equity - Private"), IF($A127&lt;&gt;"",IF(IFERROR('6. Position (at entry)'!O127,"")="", "Mandatory: Tab 6",IFERROR('6. Position (at entry)'!O127,"")),""), IF($A127&lt;&gt;"",IF(IFERROR('6. Position (at entry)'!O127,"")="", "",IFERROR('6. Position (at entry)'!O127,"")),""))</f>
        <v/>
      </c>
      <c r="DO127" s="17" t="str">
        <f>IF(OR($F127="Equity - Publicly Traded", $F127="Equity - Private"), IF($A127&lt;&gt;"",IF(IFERROR('6. Position (at entry)'!P127,"")="", "Mandatory: Tab 6",IFERROR('6. Position (at entry)'!P127,"")),""), IF($A127&lt;&gt;"",IF(IFERROR('6. Position (at entry)'!P127,"")="", "",IFERROR('6. Position (at entry)'!P127,"")),""))</f>
        <v/>
      </c>
      <c r="DP127" s="17" t="str">
        <f>IF(OR($F127="Equity - Publicly Traded", $F127="Equity - Private"), IF($A127&lt;&gt;"",IF(IFERROR('6. Position (at entry)'!Q127,"")="", "Mandatory: Tab 6",IFERROR('6. Position (at entry)'!Q127,"")),""), IF($A127&lt;&gt;"",IF(IFERROR('6. Position (at entry)'!Q127,"")="", "",IFERROR('6. Position (at entry)'!Q127,"")),""))</f>
        <v/>
      </c>
      <c r="DQ127" s="18" t="str">
        <f>IF(OR($F127="Equity - Publicly Traded", $F127="Equity - Private"), IF($A127&lt;&gt;"",IF(IFERROR('6. Position (at entry)'!R127,"")="", "Mandatory: Tab 6",IFERROR('6. Position (at entry)'!R127,"")),""), IF($A127&lt;&gt;"",IF(IFERROR('6. Position (at entry)'!R127,"")="", "",IFERROR('6. Position (at entry)'!R127,"")),""))</f>
        <v/>
      </c>
      <c r="DR127" s="18" t="str">
        <f>IF(OR($F127="Equity - Publicly Traded", $F127="Equity - Private"), IF($A127&lt;&gt;"",IF(IFERROR('6. Position (at entry)'!S127,"")="", "Mandatory: Tab 6",IFERROR('6. Position (at entry)'!S127,"")),""), IF($A127&lt;&gt;"",IF(IFERROR('6. Position (at entry)'!S127,"")="", "",IFERROR('6. Position (at entry)'!S127,"")),""))</f>
        <v/>
      </c>
      <c r="DS127" s="17" t="str">
        <f>IF(OR($F127="Equity - Publicly Traded", $F127="Equity - Private"), IF($A127&lt;&gt;"",IF(IFERROR('6. Position (at entry)'!T127,"")="", "Mandatory: Tab 6",IFERROR('6. Position (at entry)'!T127,"")),""), IF($A127&lt;&gt;"",IF(IFERROR('6. Position (at entry)'!T127,"")="", "",IFERROR('6. Position (at entry)'!T127,"")),""))</f>
        <v/>
      </c>
      <c r="DT127" s="16" t="str">
        <f>IF(OR($F127="Equity - Publicly Traded", $F127="Equity - Private"), IF($A127&lt;&gt;"",IF(IFERROR('6. Position (at entry)'!U127,"")="", "Mandatory: Tab 6",IFERROR('6. Position (at entry)'!U127,"")),""), IF($A127&lt;&gt;"",IF(IFERROR('6. Position (at entry)'!U127,"")="", "",IFERROR('6. Position (at entry)'!U127,"")),""))</f>
        <v/>
      </c>
      <c r="DU127" s="16" t="str">
        <f>IF(OR($F127="Equity - Publicly Traded", $F127="Equity - Private"), IF($A127&lt;&gt;"",IF(IFERROR('6. Position (at entry)'!V127,"")="", "",IFERROR('6. Position (at entry)'!V127,"")),""), IF($A127&lt;&gt;"",IF(IFERROR('6. Position (at entry)'!V127,"")="", "",IFERROR('6. Position (at entry)'!V127,"")),""))</f>
        <v/>
      </c>
      <c r="DV127" s="239" t="str">
        <f>IF(OR($F127="Equity - Publicly Traded", $F127="Equity - Private"), IF($A127&lt;&gt;"",IF(IFERROR('6. Position (at entry)'!W127,"")="", "",IFERROR('6. Position (at entry)'!W127,"")),""), IF($A127&lt;&gt;"",IF(IFERROR('6. Position (at entry)'!W127,"")="", "",IFERROR('6. Position (at entry)'!W127,"")),""))</f>
        <v/>
      </c>
      <c r="DW127" s="239" t="str">
        <f>IF(OR($F127="Equity - Publicly Traded", $F127="Equity - Private"), IF($A127&lt;&gt;"",IF(IFERROR('6. Position (at entry)'!X127,"")="", "",IFERROR('6. Position (at entry)'!X127,"")),""), IF($A127&lt;&gt;"",IF(IFERROR('6. Position (at entry)'!X127,"")="", "",IFERROR('6. Position (at entry)'!X127,"")),""))</f>
        <v/>
      </c>
      <c r="DX127" s="239" t="str">
        <f>IF(OR($F127="Equity - Publicly Traded", $F127="Equity - Private"), IF($A127&lt;&gt;"",IF(IFERROR('6. Position (at entry)'!Y127,"")="", "",IFERROR('6. Position (at entry)'!Y127,"")),""), IF($A127&lt;&gt;"",IF(IFERROR('6. Position (at entry)'!Y127,"")="", "",IFERROR('6. Position (at entry)'!Y127,"")),""))</f>
        <v/>
      </c>
      <c r="DY127" s="360" t="str">
        <f>IF($A127&lt;&gt;"",IF(IFERROR('6. Position (at entry)'!Z127,"")="", "",IFERROR('6. Position (at entry)'!Z127,"")),"")</f>
        <v/>
      </c>
      <c r="DZ127" s="76" t="str">
        <f>IF($A127&lt;&gt;"",IF(IFERROR('6. Position (at entry)'!AA127,"")="", "",IFERROR('6. Position (at entry)'!AA127,"")),"")</f>
        <v/>
      </c>
      <c r="EA127" s="76" t="str">
        <f>IF($A127&lt;&gt;"",IF(IFERROR('6. Position (at entry)'!AB127,"")="", "",IFERROR('6. Position (at entry)'!AB127,"")),"")</f>
        <v/>
      </c>
      <c r="EB127" s="78" t="str">
        <f>IF($A127&lt;&gt;"",IF(IFERROR('6. Position (at entry)'!AC127,"")="", "",IFERROR('6. Position (at entry)'!AC127,"")),"")</f>
        <v/>
      </c>
      <c r="EC127" s="78" t="str">
        <f>IF($A127&lt;&gt;"",IF(IFERROR('6. Position (at entry)'!AD127,"")="", "",IFERROR('6. Position (at entry)'!AD127,"")),"")</f>
        <v/>
      </c>
      <c r="ED127" s="226" t="str">
        <f>IF($A127&lt;&gt;"",IF(IFERROR('6. Position (at entry)'!AE127,"")="", "",IFERROR('6. Position (at entry)'!AE127,"")),"")</f>
        <v/>
      </c>
      <c r="EE127" s="80" t="str">
        <f>IF($A127&lt;&gt;"",IF(IFERROR('6. Position (at entry)'!AF127,"")="", "",IFERROR('6. Position (at entry)'!AF127,"")),"")</f>
        <v/>
      </c>
      <c r="EF127" s="80" t="str">
        <f>IF($A127&lt;&gt;"",IF(IFERROR('6. Position (at entry)'!AG127,"")="", "",IFERROR('6. Position (at entry)'!AG127,"")),"")</f>
        <v/>
      </c>
      <c r="EG127" s="80" t="str">
        <f>IF($A127&lt;&gt;"",IF(IFERROR('6. Position (at entry)'!AH127,"")="", "",IFERROR('6. Position (at entry)'!AH127,"")),"")</f>
        <v/>
      </c>
      <c r="EH127" s="360" t="str">
        <f>IF($A127&lt;&gt;"",IF(IFERROR('6. Position (at entry)'!AI127,"")="", "",IFERROR('6. Position (at entry)'!AI127,"")),"")</f>
        <v/>
      </c>
    </row>
    <row r="128" spans="1:138" ht="15" customHeight="1" x14ac:dyDescent="0.2">
      <c r="A128" s="16" t="str">
        <f>IF(ISBLANK('6. Position (at entry)'!A128), "", '6. Position (at entry)'!A128)</f>
        <v/>
      </c>
      <c r="B128" s="347" t="str">
        <f>IF($A128&lt;&gt;"",IF(IFERROR('6. Position (at entry)'!B128,"")="", "Mandatory: Tab 6",IFERROR('6. Position (at entry)'!B128,"")),"")</f>
        <v/>
      </c>
      <c r="C128" s="16" t="str">
        <f>IF($A128&lt;&gt;"",IF(IFERROR(VLOOKUP($A128, '4. Company (at entry)'!$1:$1048576,2,FALSE),"")="","Mandatory: Tab 4",IFERROR(VLOOKUP($A128, '4. Company (at entry)'!$1:$1048576,2,FALSE),"")), "")</f>
        <v/>
      </c>
      <c r="D128" s="16" t="str">
        <f>IF($A128&lt;&gt;"",IF(IFERROR('7. Position (current_at exit)'!D128,"")="", "Mandatory: Tab 7",IFERROR('7. Position (current_at exit)'!D128,"")),"")</f>
        <v/>
      </c>
      <c r="E128" s="16" t="str">
        <f>IF($A128&lt;&gt;"",IF(IFERROR('7. Position (current_at exit)'!E128,"")="", "Mandatory: Tab 7",IFERROR('7. Position (current_at exit)'!E128,"")),"")</f>
        <v/>
      </c>
      <c r="F128" s="16" t="str">
        <f>IF($A128&lt;&gt;"",IF(IFERROR('6. Position (at entry)'!D128,"")="", "Mandatory: Tab 6",IFERROR('6. Position (at entry)'!D128,"")),"")</f>
        <v/>
      </c>
      <c r="G128" s="16" t="str">
        <f>IF($A128&lt;&gt;"",IF(IFERROR('6. Position (at entry)'!E128,"")="", "Mandatory: Tab 6",IFERROR('6. Position (at entry)'!E128,"")),"")</f>
        <v/>
      </c>
      <c r="H128" s="16" t="str">
        <f>IF($A128&lt;&gt;"",IF(IFERROR('6. Position (at entry)'!F128,"")="", "Mandatory: Tab 6",IFERROR('6. Position (at entry)'!F128,"")),"")</f>
        <v/>
      </c>
      <c r="I128" s="16" t="str">
        <f>IF($A128&lt;&gt;"",IF(IFERROR('6. Position (at entry)'!G128,"")="", "Mandatory: Tab 6",IFERROR('6. Position (at entry)'!G128,"")),"")</f>
        <v/>
      </c>
      <c r="J128" s="16" t="str">
        <f>IF($A128&lt;&gt;"",IF(IFERROR('6. Position (at entry)'!H128,"")="", "Mandatory: Tab 6",IFERROR('6. Position (at entry)'!H128,"")),"")</f>
        <v/>
      </c>
      <c r="K128" s="159" t="str">
        <f>IF($A128&lt;&gt;"",IF(IFERROR('6. Position (at entry)'!I128,"")="", "Mandatory: Tab 6",IFERROR('6. Position (at entry)'!I128,"")),"")</f>
        <v/>
      </c>
      <c r="L128" s="16" t="str">
        <f>IF($A128&lt;&gt;"",IF(IFERROR('6. Position (at entry)'!J128,"")="", "Mandatory: Tab 6",IFERROR('6. Position (at entry)'!J128,"")),"")</f>
        <v/>
      </c>
      <c r="M128" s="16" t="str">
        <f>IF($A128&lt;&gt;"",IF(IFERROR('6. Position (at entry)'!K128,"")="", "Mandatory: Tab 6",IFERROR('6. Position (at entry)'!K128,"")),"")</f>
        <v/>
      </c>
      <c r="N128" s="16" t="str">
        <f>IF($A128&lt;&gt;"",IF(IFERROR('6. Position (at entry)'!L128,"")="", "",IFERROR('6. Position (at entry)'!L128,"")),"")</f>
        <v/>
      </c>
      <c r="O128" s="360" t="str">
        <f>IF($A128&lt;&gt;"",IF(IFERROR('6. Position (at entry)'!M128,"")="", "",IFERROR('6. Position (at entry)'!M128,"")),"")</f>
        <v/>
      </c>
      <c r="P128" s="16" t="str">
        <f>IF($A128&lt;&gt;"",IF(IFERROR(VLOOKUP($A128,'5. Company (current_at exit)'!$1:$1048576,3,FALSE),"")="","",IFERROR(VLOOKUP($A128,'5. Company (current_at exit)'!$1:$1048576,3,FALSE),"")), "")</f>
        <v/>
      </c>
      <c r="Q128" s="16" t="str">
        <f>IF($A128&lt;&gt;"",IF(IFERROR(VLOOKUP($A128,'5. Company (current_at exit)'!$1:$1048576,4,FALSE),"")="","",IFERROR(VLOOKUP($A128,'5. Company (current_at exit)'!$1:$1048576,4,FALSE),"")), "")</f>
        <v/>
      </c>
      <c r="R128" s="16" t="str">
        <f>IF($A128&lt;&gt;"",IF(IFERROR(VLOOKUP($A128,'5. Company (current_at exit)'!$1:$1048576,5,FALSE),"")="","",IFERROR(VLOOKUP($A128,'5. Company (current_at exit)'!$1:$1048576,5,FALSE),"")), "")</f>
        <v/>
      </c>
      <c r="S128" s="16" t="str">
        <f>IF($A128&lt;&gt;"",IF(IFERROR(VLOOKUP($A128,'5. Company (current_at exit)'!$1:$1048576,6,FALSE),"")="","",IFERROR(VLOOKUP($A128,'5. Company (current_at exit)'!$1:$1048576,6,FALSE),"")), "")</f>
        <v/>
      </c>
      <c r="T128" s="16" t="str">
        <f>IF($A128&lt;&gt;"",IF(IFERROR(VLOOKUP($A128,'5. Company (current_at exit)'!$1:$1048576,7,FALSE),"")="","Mandatory: Tab 5",IFERROR(VLOOKUP($A128,'5. Company (current_at exit)'!$1:$1048576,7,FALSE),"")), "")</f>
        <v/>
      </c>
      <c r="U128" s="72" t="str">
        <f>IF($A128&lt;&gt;"",IF(IFERROR(VLOOKUP($A128,'5. Company (current_at exit)'!$1:$1048576,8,FALSE),"")="","Mandatory: Tab 5",IFERROR(VLOOKUP($A128,'5. Company (current_at exit)'!$1:$1048576,8,FALSE),"")), "")</f>
        <v/>
      </c>
      <c r="V128" s="16" t="str">
        <f>IF($A128&lt;&gt;"",IF(IFERROR(VLOOKUP($A128,'5. Company (current_at exit)'!$1:$1048576,9,FALSE),"")="","",IFERROR(VLOOKUP($A128,'5. Company (current_at exit)'!$1:$1048576,9,FALSE),"")), "")</f>
        <v/>
      </c>
      <c r="W128" s="16" t="str">
        <f>IF($A128&lt;&gt;"",IF(IFERROR(VLOOKUP($A128,'5. Company (current_at exit)'!$1:$1048576,10,FALSE),"")="","Mandatory: Tab 5",IFERROR(VLOOKUP($A128,'5. Company (current_at exit)'!$1:$1048576,10,FALSE),"")), "")</f>
        <v/>
      </c>
      <c r="X128" s="73" t="str">
        <f>IF($A128&lt;&gt;"",IF(IFERROR(VLOOKUP($A128,'5. Company (current_at exit)'!$1:$1048576,11,FALSE),"")="","Mandatory: Tab 5",IFERROR(VLOOKUP($A128,'5. Company (current_at exit)'!$1:$1048576,11,FALSE),"")), "")</f>
        <v/>
      </c>
      <c r="Y128" s="73" t="str">
        <f>IF($A128&lt;&gt;"",IF(IFERROR(VLOOKUP($A128,'5. Company (current_at exit)'!$1:$1048576,12,FALSE),"")="","",IFERROR(VLOOKUP($A128,'5. Company (current_at exit)'!$1:$1048576,12,FALSE),"")), "")</f>
        <v/>
      </c>
      <c r="Z128" s="73" t="str">
        <f>IF($A128&lt;&gt;"",IF(IFERROR(VLOOKUP($A128,'5. Company (current_at exit)'!$1:$1048576,13,FALSE),"")="","",IFERROR(VLOOKUP($A128,'5. Company (current_at exit)'!$1:$1048576,13,FALSE),"")), "")</f>
        <v/>
      </c>
      <c r="AA128" s="16" t="str">
        <f>IF($A128&lt;&gt;"",IF(IFERROR(VLOOKUP($A128,'5. Company (current_at exit)'!$1:$1048576,14,FALSE),"")="","Mandatory: Tab 5",IFERROR(VLOOKUP($A128,'5. Company (current_at exit)'!$1:$1048576,14,FALSE),"")), "")</f>
        <v/>
      </c>
      <c r="AB128" s="16" t="str">
        <f>IF($A128&lt;&gt;"",IF(IFERROR(VLOOKUP($A128,'5. Company (current_at exit)'!$1:$1048576,15,FALSE),"")="","Mandatory: Tab 5",IFERROR(VLOOKUP($A128,'5. Company (current_at exit)'!$1:$1048576,15,FALSE),"")), "")</f>
        <v/>
      </c>
      <c r="AC128" s="76" t="str">
        <f>IF($A128&lt;&gt;"",IF(IFERROR(VLOOKUP($A128,'5. Company (current_at exit)'!$1:$1048576,16,FALSE),"")="","",IFERROR(VLOOKUP($A128,'5. Company (current_at exit)'!$1:$1048576,16,FALSE),"")), "")</f>
        <v/>
      </c>
      <c r="AD128" s="16" t="str">
        <f>IF($A128&lt;&gt;"",IF(IFERROR(VLOOKUP($A128,'5. Company (current_at exit)'!$1:$1048576,17,FALSE),"")="","",IFERROR(VLOOKUP($A128,'5. Company (current_at exit)'!$1:$1048576,17,FALSE),"")), "")</f>
        <v/>
      </c>
      <c r="AE128" s="401" t="str">
        <f>IF($A128&lt;&gt;"",IF(IFERROR(VLOOKUP($A128,'5. Company (current_at exit)'!$1:$1048576,18,FALSE),"")="","",IFERROR(VLOOKUP($A128,'5. Company (current_at exit)'!$1:$1048576,18,FALSE),"")), "")</f>
        <v/>
      </c>
      <c r="AF128" s="16" t="str">
        <f>IF($A128&lt;&gt;"",IF(IFERROR(VLOOKUP($A128,'5. Company (current_at exit)'!$1:$1048576,19,FALSE),"")="","Mandatory: Tab 5",IFERROR(VLOOKUP($A128,'5. Company (current_at exit)'!$1:$1048576,19,FALSE),"")), "")</f>
        <v/>
      </c>
      <c r="AG128" s="159" t="str">
        <f>IF($AF128="Yes",IF($A128&lt;&gt;"",IF(IFERROR(VLOOKUP($A128,'5. Company (current_at exit)'!$1:$1048576,20,FALSE),"")="","Mandatory: Tab 5",IFERROR(VLOOKUP($A128,'5. Company (current_at exit)'!$1:$1048576,20,FALSE),"")), ""),IF($A128&lt;&gt;"",IF(IFERROR(VLOOKUP($A128,'5. Company (current_at exit)'!$1:$1048576,20,FALSE),"")="","",IFERROR(VLOOKUP($A128,'5. Company (current_at exit)'!$1:$1048576,20,FALSE),"")), ""))</f>
        <v/>
      </c>
      <c r="AH128" s="159" t="str">
        <f>IF($AF128="Yes",IF($A128&lt;&gt;"",IF(IFERROR(VLOOKUP($A128,'5. Company (current_at exit)'!$1:$1048576,21,FALSE),"")="","Mandatory: Tab 5",IFERROR(VLOOKUP($A128,'5. Company (current_at exit)'!$1:$1048576,21,FALSE),"")), ""),IF($A128&lt;&gt;"",IF(IFERROR(VLOOKUP($A128,'5. Company (current_at exit)'!$1:$1048576,21,FALSE),"")="","",IFERROR(VLOOKUP($A128,'5. Company (current_at exit)'!$1:$1048576,21,FALSE),"")), ""))</f>
        <v/>
      </c>
      <c r="AI128" s="69" t="str">
        <f>IF($AF128="Yes",IF($A128&lt;&gt;"",IF(IFERROR(VLOOKUP($A128,'5. Company (current_at exit)'!$1:$1048576,22,FALSE),"")="","Mandatory: Tab 5",IFERROR(VLOOKUP($A128,'5. Company (current_at exit)'!$1:$1048576,22,FALSE),"")), ""),IF($A128&lt;&gt;"",IF(IFERROR(VLOOKUP($A128,'5. Company (current_at exit)'!$1:$1048576,22,FALSE),"")="","",IFERROR(VLOOKUP($A128,'5. Company (current_at exit)'!$1:$1048576,22,FALSE),"")), ""))</f>
        <v/>
      </c>
      <c r="AJ128" s="69" t="str">
        <f>IF($AF128="Yes",IF($A128&lt;&gt;"",IF(IFERROR(VLOOKUP($A128,'5. Company (current_at exit)'!$1:$1048576,23,FALSE),"")="","Mandatory: Tab 5",IFERROR(VLOOKUP($A128,'5. Company (current_at exit)'!$1:$1048576,23,FALSE),"")), ""),IF($A128&lt;&gt;"",IF(IFERROR(VLOOKUP($A128,'5. Company (current_at exit)'!$1:$1048576,23,FALSE),"")="","",IFERROR(VLOOKUP($A128,'5. Company (current_at exit)'!$1:$1048576,23,FALSE),"")), ""))</f>
        <v/>
      </c>
      <c r="AK128" s="159" t="str">
        <f>IF($AF128="Yes",IF($A128&lt;&gt;"",IF(IFERROR(VLOOKUP($A128,'5. Company (current_at exit)'!$1:$1048576,24,FALSE),"")="","",IFERROR(VLOOKUP($A128,'5. Company (current_at exit)'!$1:$1048576,24,FALSE),"")), ""),IF($A128&lt;&gt;"",IF(IFERROR(VLOOKUP($A128,'5. Company (current_at exit)'!$1:$1048576,24,FALSE),"")="","",IFERROR(VLOOKUP($A128,'5. Company (current_at exit)'!$1:$1048576,24,FALSE),"")), ""))</f>
        <v/>
      </c>
      <c r="AL128" s="403" t="str">
        <f>IF($A128&lt;&gt;"",IF(IFERROR(VLOOKUP($A128,'5. Company (current_at exit)'!$1:$1048576,25,FALSE),"")="","",IFERROR(VLOOKUP($A128,'5. Company (current_at exit)'!$1:$1048576,25,FALSE),"")), "")</f>
        <v/>
      </c>
      <c r="AM128" s="17" t="str">
        <f>IF($A128&lt;&gt;"",IF(IFERROR(VLOOKUP($A128,'5. Company (current_at exit)'!$1:$1048576,26,FALSE),"")="","Mandatory: Tab 5",IFERROR(VLOOKUP($A128,'5. Company (current_at exit)'!$1:$1048576,26,FALSE),"")), "")</f>
        <v/>
      </c>
      <c r="AN128" s="17" t="str">
        <f>IF($A128&lt;&gt;"",IF(IFERROR(VLOOKUP($A128,'5. Company (current_at exit)'!$1:$1048576,27,FALSE),"")="","Mandatory: Tab 5",IFERROR(VLOOKUP($A128,'5. Company (current_at exit)'!$1:$1048576,27,FALSE),"")), "")</f>
        <v/>
      </c>
      <c r="AO128" s="17" t="str">
        <f>IF($A128&lt;&gt;"",IF(IFERROR(VLOOKUP($A128,'5. Company (current_at exit)'!$1:$1048576,28,FALSE),"")="","Mandatory: Tab 5",IFERROR(VLOOKUP($A128,'5. Company (current_at exit)'!$1:$1048576,28,FALSE),"")), "")</f>
        <v/>
      </c>
      <c r="AP128" s="17" t="str">
        <f>IF($A128&lt;&gt;"",IF(IFERROR(VLOOKUP($A128,'5. Company (current_at exit)'!$1:$1048576,29,FALSE),"")="","Mandatory: Tab 5",IFERROR(VLOOKUP($A128,'5. Company (current_at exit)'!$1:$1048576,29,FALSE),"")), "")</f>
        <v/>
      </c>
      <c r="AQ128" s="17" t="str">
        <f>IF($A128&lt;&gt;"",IF(IFERROR(VLOOKUP($A128,'5. Company (current_at exit)'!$1:$1048576,30,FALSE),"")="","Mandatory: Tab 5",IFERROR(VLOOKUP($A128,'5. Company (current_at exit)'!$1:$1048576,30,FALSE),"")), "")</f>
        <v/>
      </c>
      <c r="AR128" s="17" t="str">
        <f>IF($A128&lt;&gt;"",IF(IFERROR(VLOOKUP($A128,'5. Company (current_at exit)'!$1:$1048576,31,FALSE),"")="","Mandatory: Tab 5",IFERROR(VLOOKUP($A128,'5. Company (current_at exit)'!$1:$1048576,31,FALSE),"")), "")</f>
        <v/>
      </c>
      <c r="AS128" s="17" t="str">
        <f>IF($A128&lt;&gt;"",IF(IFERROR(VLOOKUP($A128,'5. Company (current_at exit)'!$1:$1048576,32,FALSE),"")="","Mandatory: Tab 5",IFERROR(VLOOKUP($A128,'5. Company (current_at exit)'!$1:$1048576,32,FALSE),"")), "")</f>
        <v/>
      </c>
      <c r="AT128" s="17" t="str">
        <f>IF($A128&lt;&gt;"",IF(IFERROR(VLOOKUP($A128,'5. Company (current_at exit)'!$1:$1048576,33,FALSE),"")="","Mandatory: Tab 5",IFERROR(VLOOKUP($A128,'5. Company (current_at exit)'!$1:$1048576,33,FALSE),"")), "")</f>
        <v/>
      </c>
      <c r="AU128" s="17" t="str">
        <f>IF($A128&lt;&gt;"",IF(IFERROR(VLOOKUP($A128,'5. Company (current_at exit)'!$1:$1048576,34,FALSE),"")="","",IFERROR(VLOOKUP($A128,'5. Company (current_at exit)'!$1:$1048576,34,FALSE),"")), "")</f>
        <v/>
      </c>
      <c r="AV128" s="241" t="str">
        <f>IF($A128&lt;&gt;"",IF(IFERROR(VLOOKUP($A128,'5. Company (current_at exit)'!$1:$1048576,35,FALSE),"")="","",IFERROR(VLOOKUP($A128,'5. Company (current_at exit)'!$1:$1048576,35,FALSE),"")), "")</f>
        <v/>
      </c>
      <c r="AW128" s="17" t="str">
        <f>IF($D128="Fully Exited",IF($A128&lt;&gt;"",IF(IFERROR(VLOOKUP($A128,'5. Company (current_at exit)'!$1:$1048576,36,FALSE),"")="","",IFERROR(VLOOKUP($A128,'5. Company (current_at exit)'!$1:$1048576,36,FALSE),"")), ""),IF($A128&lt;&gt;"",IF(IFERROR(VLOOKUP($A128,'5. Company (current_at exit)'!$1:$1048576,36,FALSE),"")="","",IFERROR(VLOOKUP($A128,'5. Company (current_at exit)'!$1:$1048576,36,FALSE),"")), ""))</f>
        <v/>
      </c>
      <c r="AX128" s="239" t="str">
        <f>IF($A128&lt;&gt;"",IF(IFERROR(VLOOKUP($A128,'5. Company (current_at exit)'!$1:$1048576,37,FALSE),"")="","",IFERROR(VLOOKUP($A128,'5. Company (current_at exit)'!$1:$1048576,37,FALSE),"")), "")</f>
        <v/>
      </c>
      <c r="AY128" s="204" t="str">
        <f>IF($A128&lt;&gt;"",IF(IFERROR(VLOOKUP($A128,'5. Company (current_at exit)'!$1:$1048576,38,FALSE),"")="","",IFERROR(VLOOKUP($A128,'5. Company (current_at exit)'!$1:$1048576,38,FALSE),"")), "")</f>
        <v/>
      </c>
      <c r="AZ128" s="244" t="str">
        <f>IF($A128&lt;&gt;"",IF(IFERROR(VLOOKUP($A128,'5. Company (current_at exit)'!$1:$1048576,39,FALSE),"")="","",IFERROR(VLOOKUP($A128,'5. Company (current_at exit)'!$1:$1048576,39,FALSE),"")), "")</f>
        <v/>
      </c>
      <c r="BA128" s="244" t="str">
        <f>IF($A128&lt;&gt;"",IF(IFERROR(VLOOKUP($A128,'5. Company (current_at exit)'!$1:$1048576,40,FALSE),"")="","",IFERROR(VLOOKUP($A128,'5. Company (current_at exit)'!$1:$1048576,40,FALSE),"")), "")</f>
        <v/>
      </c>
      <c r="BB128" s="244" t="str">
        <f>IF($A128&lt;&gt;"",IF(IFERROR(VLOOKUP($A128,'5. Company (current_at exit)'!$1:$1048576,41,FALSE),"")="","",IFERROR(VLOOKUP($A128,'5. Company (current_at exit)'!$1:$1048576,41,FALSE),"")), "")</f>
        <v/>
      </c>
      <c r="BC128" s="76" t="str">
        <f>IF($A128&lt;&gt;"",IF(IFERROR(VLOOKUP($A128,'5. Company (current_at exit)'!$1:$1048576,42,FALSE),"")="","",IFERROR(VLOOKUP($A128,'5. Company (current_at exit)'!$1:$1048576,42,FALSE),"")), "")</f>
        <v/>
      </c>
      <c r="BD128" s="76" t="str">
        <f>IF($A128&lt;&gt;"",IF(IFERROR(VLOOKUP($A128,'5. Company (current_at exit)'!$1:$1048576,43,FALSE),"")="","",IFERROR(VLOOKUP($A128,'5. Company (current_at exit)'!$1:$1048576,43,FALSE),"")), "")</f>
        <v/>
      </c>
      <c r="BE128" s="239" t="str">
        <f>IF($A128&lt;&gt;"",IF(IFERROR(VLOOKUP($A128,'5. Company (current_at exit)'!$1:$1048576,44,FALSE),"")="","",IFERROR(VLOOKUP($A128,'5. Company (current_at exit)'!$1:$1048576,44,FALSE),"")), "")</f>
        <v/>
      </c>
      <c r="BF128" s="239" t="str">
        <f>IF($A128&lt;&gt;"",IF(IFERROR(VLOOKUP($A128,'5. Company (current_at exit)'!$1:$1048576,45,FALSE),"")="","",IFERROR(VLOOKUP($A128,'5. Company (current_at exit)'!$1:$1048576,45,FALSE),"")), "")</f>
        <v/>
      </c>
      <c r="BG128" s="239" t="str">
        <f>IF($A128&lt;&gt;"",IF(IFERROR(VLOOKUP($A128,'5. Company (current_at exit)'!$1:$1048576,46,FALSE),"")="","",IFERROR(VLOOKUP($A128,'5. Company (current_at exit)'!$1:$1048576,46,FALSE),"")), "")</f>
        <v/>
      </c>
      <c r="BH128" s="239" t="str">
        <f>IF($A128&lt;&gt;"",IF(IFERROR(VLOOKUP($A128,'5. Company (current_at exit)'!$1:$1048576,47,FALSE),"")="","",IFERROR(VLOOKUP($A128,'5. Company (current_at exit)'!$1:$1048576,47,FALSE),"")), "")</f>
        <v/>
      </c>
      <c r="BI128" s="239" t="str">
        <f>IF($A128&lt;&gt;"",IF(IFERROR(VLOOKUP($A128,'5. Company (current_at exit)'!$1:$1048576,48,FALSE),"")="","",IFERROR(VLOOKUP($A128,'5. Company (current_at exit)'!$1:$1048576,48,FALSE),"")), "")</f>
        <v/>
      </c>
      <c r="BJ128" s="360" t="str">
        <f>IF($A128&lt;&gt;"",IF(IFERROR(VLOOKUP($A128,'5. Company (current_at exit)'!$1:$1048576,49,FALSE),"")="","",IFERROR(VLOOKUP($A128,'5. Company (current_at exit)'!$1:$1048576,49,FALSE),"")), "")</f>
        <v/>
      </c>
      <c r="BK128" s="76" t="str">
        <f>IF($A128&lt;&gt;"",IF(IFERROR(VLOOKUP($A128,'5. Company (current_at exit)'!$1:$1048576,50,FALSE),"")="","Mandatory: Tab 5",IFERROR(VLOOKUP($A128,'5. Company (current_at exit)'!$1:$1048576,50,FALSE),"")), "")</f>
        <v/>
      </c>
      <c r="BL128" s="483" t="str">
        <f>IF($A128&lt;&gt;"",IF(IFERROR(VLOOKUP($A128,'5. Company (current_at exit)'!$1:$1048576,51,FALSE),"")="","Mandatory: Tab 5",IFERROR(VLOOKUP($A128,'5. Company (current_at exit)'!$1:$1048576,51,FALSE),"")), "")</f>
        <v/>
      </c>
      <c r="BM128" s="483" t="str">
        <f>IF($A128&lt;&gt;"",IF(IFERROR(VLOOKUP($A128,'5. Company (current_at exit)'!$1:$1048576,52,FALSE),"")="","Mandatory: Tab 5",IFERROR(VLOOKUP($A128,'5. Company (current_at exit)'!$1:$1048576,52,FALSE),"")), "")</f>
        <v/>
      </c>
      <c r="BN128" s="483" t="str">
        <f>IF($A128&lt;&gt;"",IF(IFERROR(VLOOKUP($A128,'5. Company (current_at exit)'!$1:$1048576,53,FALSE),"")="","Mandatory: Tab 5",IFERROR(VLOOKUP($A128,'5. Company (current_at exit)'!$1:$1048576,53,FALSE),"")), "")</f>
        <v/>
      </c>
      <c r="BO128" s="360" t="str">
        <f>IF($A128&lt;&gt;"",IF(IFERROR(VLOOKUP($A128,'5. Company (current_at exit)'!$1:$1048576,54,FALSE),"")="","",IFERROR(VLOOKUP($A128,'5. Company (current_at exit)'!$1:$1048576,54,FALSE),"")), "")</f>
        <v/>
      </c>
      <c r="BP128" s="17" t="str">
        <f>IF($A128&lt;&gt;"",IF(IFERROR(VLOOKUP($A128, '4. Company (at entry)'!$1:$1048576,3,FALSE),"")="","Mandatory: Tab 4",IFERROR(VLOOKUP($A128, '4. Company (at entry)'!$1:$1048576,3,FALSE),"")), "")</f>
        <v/>
      </c>
      <c r="BQ128" s="17" t="str">
        <f>IF($A128&lt;&gt;"",IF(IFERROR(VLOOKUP($A128, '4. Company (at entry)'!$1:$1048576,4,FALSE),"")="","Mandatory: Tab 4",IFERROR(VLOOKUP($A128, '4. Company (at entry)'!$1:$1048576,4,FALSE),"")), "")</f>
        <v/>
      </c>
      <c r="BR128" s="17" t="str">
        <f>IF($A128&lt;&gt;"",IF(IFERROR(VLOOKUP($A128, '4. Company (at entry)'!$1:$1048576,5,FALSE),"")="","Mandatory: Tab 4",IFERROR(VLOOKUP($A128, '4. Company (at entry)'!$1:$1048576,5,FALSE),"")), "")</f>
        <v/>
      </c>
      <c r="BS128" s="17" t="str">
        <f>IF($A128&lt;&gt;"",IF(IFERROR(VLOOKUP($A128, '4. Company (at entry)'!$1:$1048576,6,FALSE),"")="","Mandatory: Tab 4",IFERROR(VLOOKUP($A128, '4. Company (at entry)'!$1:$1048576,6,FALSE),"")), "")</f>
        <v/>
      </c>
      <c r="BT128" s="17" t="str">
        <f>IF($A128&lt;&gt;"",IF(IFERROR(VLOOKUP($A128, '4. Company (at entry)'!$1:$1048576,7,FALSE),"")="","Mandatory: Tab 4",IFERROR(VLOOKUP($A128, '4. Company (at entry)'!$1:$1048576,7,FALSE),"")), "")</f>
        <v/>
      </c>
      <c r="BU128" s="17" t="str">
        <f>IF($A128&lt;&gt;"",IF(IFERROR(VLOOKUP($A128, '4. Company (at entry)'!$1:$1048576,8,FALSE),"")="","Mandatory: Tab 4",IFERROR(VLOOKUP($A128, '4. Company (at entry)'!$1:$1048576,8,FALSE),"")), "")</f>
        <v/>
      </c>
      <c r="BV128" s="17" t="str">
        <f>IF($A128&lt;&gt;"",IF(IFERROR(VLOOKUP($A128, '4. Company (at entry)'!$1:$1048576,9,FALSE),"")="","Mandatory: Tab 4",IFERROR(VLOOKUP($A128, '4. Company (at entry)'!$1:$1048576,9,FALSE),"")), "")</f>
        <v/>
      </c>
      <c r="BW128" s="17" t="str">
        <f>IF($A128&lt;&gt;"",IF(IFERROR(VLOOKUP($A128, '4. Company (at entry)'!$1:$1048576,10,FALSE),"")="","",IFERROR(VLOOKUP($A128, '4. Company (at entry)'!$1:$1048576,10,FALSE),"")), "")</f>
        <v/>
      </c>
      <c r="BX128" s="208" t="str">
        <f>IF($A128&lt;&gt;"",IF(IFERROR(VLOOKUP($A128, '4. Company (at entry)'!$1:$1048576,11,FALSE),"")="","",IFERROR(VLOOKUP($A128, '4. Company (at entry)'!$1:$1048576,11,FALSE),"")), "")</f>
        <v/>
      </c>
      <c r="BY128" s="17" t="str">
        <f>IF($A128&lt;&gt;"",IF(IFERROR(VLOOKUP($A128, '4. Company (at entry)'!$1:$1048576,12,FALSE),"")="","",IFERROR(VLOOKUP($A128, '4. Company (at entry)'!$1:$1048576,12,FALSE),"")), "")</f>
        <v/>
      </c>
      <c r="BZ128" s="360" t="str">
        <f>IF($A128&lt;&gt;"",IF(IFERROR(VLOOKUP($A128, '4. Company (at entry)'!$1:$1048576,13,FALSE),"")="","",IFERROR(VLOOKUP($A128, '4. Company (at entry)'!$1:$1048576,13,FALSE),"")), "")</f>
        <v/>
      </c>
      <c r="CA128" s="17" t="str">
        <f>IF($A128&lt;&gt;"",IF(IFERROR('7. Position (current_at exit)'!F128,"")="", "Mandatory: Tab 7",IFERROR('7. Position (current_at exit)'!F128,"")),"")</f>
        <v/>
      </c>
      <c r="CB128" s="17" t="str">
        <f>IF($D128&lt;&gt;"Pending, Subsequently Closed",IF($A128&lt;&gt;"",IF(IFERROR('7. Position (current_at exit)'!G128,"")="", "Mandatory: Tab 7",IFERROR('7. Position (current_at exit)'!G128,"")),""), IF($A128&lt;&gt;"",IF(IFERROR('7. Position (current_at exit)'!G128,"")="", "",IFERROR('7. Position (current_at exit)'!G128,"")),""))</f>
        <v/>
      </c>
      <c r="CC128" s="17" t="str">
        <f>IF($D128&lt;&gt;"Pending, Subsequently Closed",IF($A128&lt;&gt;"",IF(IFERROR('7. Position (current_at exit)'!H128,"")="", "Mandatory: Tab 7",IFERROR('7. Position (current_at exit)'!H128,"")),""), IF($A128&lt;&gt;"",IF(IFERROR('7. Position (current_at exit)'!H128,"")="", "",IFERROR('7. Position (current_at exit)'!H128,"")),""))</f>
        <v/>
      </c>
      <c r="CD128" s="17" t="str">
        <f>IF($D128&lt;&gt;"Pending, Subsequently Closed",IF($A128&lt;&gt;"",IF(IFERROR('7. Position (current_at exit)'!I128,"")="", "Mandatory: Tab 7",IFERROR('7. Position (current_at exit)'!I128,"")),""), IF($A128&lt;&gt;"",IF(IFERROR('7. Position (current_at exit)'!I128,"")="", "",IFERROR('7. Position (current_at exit)'!I128,"")),""))</f>
        <v/>
      </c>
      <c r="CE128" s="17" t="str">
        <f>IF($D128&lt;&gt;"Pending, Subsequently Closed",IF($A128&lt;&gt;"",IF(IFERROR('7. Position (current_at exit)'!J128,"")="", "Mandatory: Tab 7",IFERROR('7. Position (current_at exit)'!J128,"")),""), IF($A128&lt;&gt;"",IF(IFERROR('7. Position (current_at exit)'!J128,"")="", "",IFERROR('7. Position (current_at exit)'!J128,"")),""))</f>
        <v/>
      </c>
      <c r="CF128" s="208" t="str">
        <f>IF($D128&lt;&gt;"Pending, Subsequently Closed",IF($A128&lt;&gt;"",IF(IFERROR('7. Position (current_at exit)'!K128,"")="", "Mandatory: Tab 7",IFERROR('7. Position (current_at exit)'!K128,"")),""), IF($A128&lt;&gt;"",IF(IFERROR('7. Position (current_at exit)'!K128,"")="", "",IFERROR('7. Position (current_at exit)'!K128,"")),""))</f>
        <v/>
      </c>
      <c r="CG128" s="186" t="str">
        <f>IF($D128&lt;&gt;"Pending, Subsequently Closed",IF($A128&lt;&gt;"",IF(IFERROR('7. Position (current_at exit)'!L128,"")="", "Mandatory: Tab 7",IFERROR('7. Position (current_at exit)'!L128,"")),""), IF($A128&lt;&gt;"",IF(IFERROR('7. Position (current_at exit)'!L128,"")="", "",IFERROR('7. Position (current_at exit)'!L128,"")),""))</f>
        <v/>
      </c>
      <c r="CH128" s="186" t="str">
        <f>IF($D128&lt;&gt;"Pending, Subsequently Closed",IF($A128&lt;&gt;"",IF(IFERROR('7. Position (current_at exit)'!M128,"")="", "Mandatory: Tab 7",IFERROR('7. Position (current_at exit)'!M128,"")),""), IF($A128&lt;&gt;"",IF(IFERROR('7. Position (current_at exit)'!M128,"")="", "",IFERROR('7. Position (current_at exit)'!M128,"")),""))</f>
        <v/>
      </c>
      <c r="CI128" s="186" t="str">
        <f>IF($D128&lt;&gt;"Pending, Subsequently Closed",IF($A128&lt;&gt;"",IF(IFERROR('7. Position (current_at exit)'!N128,"")="", "Mandatory: Tab 7",IFERROR('7. Position (current_at exit)'!N128,"")),""), IF($A128&lt;&gt;"",IF(IFERROR('7. Position (current_at exit)'!N128,"")="", "",IFERROR('7. Position (current_at exit)'!N128,"")),""))</f>
        <v/>
      </c>
      <c r="CJ128" s="408" t="str">
        <f>IF($D128&lt;&gt;"Pending, Subsequently Closed",IF($A128&lt;&gt;"",IF(IFERROR('7. Position (current_at exit)'!O128,"")="", "Mandatory: Tab 7",IFERROR('7. Position (current_at exit)'!O128,"")),""), IF($A128&lt;&gt;"",IF(IFERROR('7. Position (current_at exit)'!O128,"")="", "",IFERROR('7. Position (current_at exit)'!O128,"")),""))</f>
        <v/>
      </c>
      <c r="CK128" s="408" t="str">
        <f>IF($D128&lt;&gt;"Pending, Subsequently Closed",IF($A128&lt;&gt;"",IF(IFERROR('7. Position (current_at exit)'!P128,"")="", "Mandatory: Tab 7",IFERROR('7. Position (current_at exit)'!P128,"")),""), IF($A128&lt;&gt;"",IF(IFERROR('7. Position (current_at exit)'!P128,"")="", "",IFERROR('7. Position (current_at exit)'!P128,"")),""))</f>
        <v/>
      </c>
      <c r="CL128" s="360" t="str">
        <f>IF($A128&lt;&gt;"",IF(IFERROR('7. Position (current_at exit)'!Q128,"")="", "",IFERROR('7. Position (current_at exit)'!Q128,"")),"")</f>
        <v/>
      </c>
      <c r="CM128" s="18" t="str">
        <f>IF($F128&lt;&gt;"Debt",IF($A128&lt;&gt;"",IF(IFERROR('7. Position (current_at exit)'!R128,"")="", "Mandatory: Tab 7",IFERROR('7. Position (current_at exit)'!R128,"")),""), IF($A128&lt;&gt;"",IF(IFERROR('7. Position (current_at exit)'!R128,"")="", "",IFERROR('7. Position (current_at exit)'!R128,"")),""))</f>
        <v/>
      </c>
      <c r="CN128" s="18" t="str">
        <f>IF($F128&lt;&gt;"Debt",IF($A128&lt;&gt;"",IF(IFERROR('7. Position (current_at exit)'!S128,"")="", "Mandatory: Tab 7",IFERROR('7. Position (current_at exit)'!S128,"")),""), IF($A128&lt;&gt;"",IF(IFERROR('7. Position (current_at exit)'!S128,"")="", "",IFERROR('7. Position (current_at exit)'!S128,"")),""))</f>
        <v/>
      </c>
      <c r="CO128" s="17" t="str">
        <f>IF($F128&lt;&gt;"Debt",IF($A128&lt;&gt;"",IF(IFERROR('7. Position (current_at exit)'!T128,"")="", "Mandatory: Tab 7",IFERROR('7. Position (current_at exit)'!T128,"")),""), IF($A128&lt;&gt;"",IF(IFERROR('7. Position (current_at exit)'!T128,"")="", "",IFERROR('7. Position (current_at exit)'!T128,"")),""))</f>
        <v/>
      </c>
      <c r="CP128" s="17" t="str">
        <f>IF($A128&lt;&gt;"",IF(IFERROR('7. Position (current_at exit)'!U128,"")="", "Mandatory: Tab 7",IFERROR('7. Position (current_at exit)'!U128,"")),"")</f>
        <v/>
      </c>
      <c r="CQ128" s="17" t="str">
        <f>IF($F128&lt;&gt;"Debt",IF($A128&lt;&gt;"",IF(IFERROR('7. Position (current_at exit)'!V128,"")="", "Mandatory: Tab 7",IFERROR('7. Position (current_at exit)'!V128,"")),""), IF($A128&lt;&gt;"",IF(IFERROR('7. Position (current_at exit)'!V128,"")="", "",IFERROR('7. Position (current_at exit)'!V128,"")),""))</f>
        <v/>
      </c>
      <c r="CR128" s="16" t="str">
        <f>IF($F128&lt;&gt;"Debt",IF($A128&lt;&gt;"",IF(IFERROR('7. Position (current_at exit)'!W128,"")="", "",IFERROR('7. Position (current_at exit)'!W128,"")),""), IF($A128&lt;&gt;"",IF(IFERROR('7. Position (current_at exit)'!W128,"")="", "",IFERROR('7. Position (current_at exit)'!W128,"")),""))</f>
        <v/>
      </c>
      <c r="CS128" s="80" t="str">
        <f>IF($A128&lt;&gt;"",IF(IFERROR('7. Position (current_at exit)'!X128,"")="", "",IFERROR('7. Position (current_at exit)'!X128,"")),"")</f>
        <v/>
      </c>
      <c r="CT128" s="360" t="str">
        <f>IF($A128&lt;&gt;"",IF(IFERROR('7. Position (current_at exit)'!Y128,"")="", "",IFERROR('7. Position (current_at exit)'!Y128,"")),"")</f>
        <v/>
      </c>
      <c r="CU128" s="159" t="str">
        <f>IF(OR($D128="Fully Exited, No Escrow", $D128="Fully Exited, Escrow Pending", $D128="Fully Exited, Subsequently Closed"), IF($A128&lt;&gt;"",IF(IFERROR('7. Position (current_at exit)'!Z128,"")="", "Mandatory: Tab 7",IFERROR('7. Position (current_at exit)'!Z128,"")),""), IF($A128&lt;&gt;"",IF(IFERROR('7. Position (current_at exit)'!Z128,"")="", "",IFERROR('7. Position (current_at exit)'!Z128,"")),""))</f>
        <v/>
      </c>
      <c r="CV128" s="159" t="str">
        <f>IF(OR($D128="Fully Exited, No Escrow", $D128="Fully Exited, Escrow Pending", $D128="Fully Exited, Subsequently Closed"), IF($A128&lt;&gt;"",IF(IFERROR('7. Position (current_at exit)'!AA128,"")="", "Mandatory: Tab 7",IFERROR('7. Position (current_at exit)'!AA128,"")),""), IF($A128&lt;&gt;"",IF(IFERROR('7. Position (current_at exit)'!AA128,"")="", "",IFERROR('7. Position (current_at exit)'!AA128,"")),""))</f>
        <v/>
      </c>
      <c r="CW128" s="16" t="str">
        <f>IF($D128="Fully Exited",IF($A128&lt;&gt;"",IF(IFERROR('7. Position (current_at exit)'!AB128,"")="", "",IFERROR('7. Position (current_at exit)'!AB128,"")),""), IF($A128&lt;&gt;"",IF(IFERROR('7. Position (current_at exit)'!AB128,"")="", "",IFERROR('7. Position (current_at exit)'!AB128,"")),""))</f>
        <v/>
      </c>
      <c r="CX128" s="360" t="str">
        <f>IF($A128&lt;&gt;"",IF(IFERROR('7. Position (current_at exit)'!AC128,"")="", "",IFERROR('7. Position (current_at exit)'!AC128,"")),"")</f>
        <v/>
      </c>
      <c r="CY128" s="16" t="str">
        <f>IF($D128&lt;&gt;"Pending, Subsequently Closed",IF($A128&lt;&gt;"",IF(IFERROR('7. Position (current_at exit)'!AD128,"")="", "Mandatory: Tab 7",IFERROR('7. Position (current_at exit)'!AD128,"")),""), IF($A128&lt;&gt;"",IF(IFERROR('7. Position (current_at exit)'!AD128,"")="", "",IFERROR('7. Position (current_at exit)'!AD128,"")),""))</f>
        <v/>
      </c>
      <c r="CZ128" s="187" t="str">
        <f>IF($A128&lt;&gt;"",IF(IFERROR('7. Position (current_at exit)'!AE128,"")="", "",IFERROR('7. Position (current_at exit)'!AE128,"")),"")</f>
        <v/>
      </c>
      <c r="DA128" s="76" t="str">
        <f>IF($A128&lt;&gt;"",IF(IFERROR('7. Position (current_at exit)'!AF128,"")="", "",IFERROR('7. Position (current_at exit)'!AF128,"")),"")</f>
        <v/>
      </c>
      <c r="DB128" s="239" t="str">
        <f>IF($A128&lt;&gt;"",IF(IFERROR('7. Position (current_at exit)'!AG128,"")="", "",IFERROR('7. Position (current_at exit)'!AG128,"")),"")</f>
        <v/>
      </c>
      <c r="DC128" s="165" t="str">
        <f>IF($A128&lt;&gt;"",IF(IFERROR('7. Position (current_at exit)'!AH128,"")="", "",IFERROR('7. Position (current_at exit)'!AH128,"")),"")</f>
        <v/>
      </c>
      <c r="DD128" s="165" t="str">
        <f>IF($A128&lt;&gt;"",IF(IFERROR('7. Position (current_at exit)'!AI128,"")="", "",IFERROR('7. Position (current_at exit)'!AI128,"")),"")</f>
        <v/>
      </c>
      <c r="DE128" s="360" t="str">
        <f>IF($A128&lt;&gt;"",IF(IFERROR('7. Position (current_at exit)'!AJ128,"")="", "",IFERROR('7. Position (current_at exit)'!AJ128,"")),"")</f>
        <v/>
      </c>
      <c r="DF128" s="16" t="str">
        <f>IF($A128&lt;&gt;"",IF(IFERROR('7. Position (current_at exit)'!AK128,"")="", "",IFERROR('7. Position (current_at exit)'!AK128,"")),"")</f>
        <v/>
      </c>
      <c r="DG128" s="187" t="str">
        <f>IF($A128&lt;&gt;"",IF(IFERROR('7. Position (current_at exit)'!AL128,"")="", "",IFERROR('7. Position (current_at exit)'!AL128,"")),"")</f>
        <v/>
      </c>
      <c r="DH128" s="76" t="str">
        <f>IF($A128&lt;&gt;"",IF(IFERROR('7. Position (current_at exit)'!AM128,"")="", "",IFERROR('7. Position (current_at exit)'!AM128,"")),"")</f>
        <v/>
      </c>
      <c r="DI128" s="239" t="str">
        <f>IF($A128&lt;&gt;"",IF(IFERROR('7. Position (current_at exit)'!AN128,"")="", "",IFERROR('7. Position (current_at exit)'!AN128,"")),"")</f>
        <v/>
      </c>
      <c r="DJ128" s="165" t="str">
        <f>IF($A128&lt;&gt;"",IF(IFERROR('7. Position (current_at exit)'!AO128,"")="", "",IFERROR('7. Position (current_at exit)'!AO128,"")),"")</f>
        <v/>
      </c>
      <c r="DK128" s="165" t="str">
        <f>IF($A128&lt;&gt;"",IF(IFERROR('7. Position (current_at exit)'!AP128,"")="", "",IFERROR('7. Position (current_at exit)'!AP128,"")),"")</f>
        <v/>
      </c>
      <c r="DL128" s="360" t="str">
        <f>IF($A128&lt;&gt;"",IF(IFERROR('7. Position (current_at exit)'!AQ128,"")="", "",IFERROR('7. Position (current_at exit)'!AQ128,"")),"")</f>
        <v/>
      </c>
      <c r="DM128" s="17" t="str">
        <f>IF(OR($F128="Equity - Publicly Traded", $F128="Equity - Private"), IF($A128&lt;&gt;"",IF(IFERROR('6. Position (at entry)'!N128,"")="", "Mandatory: Tab 6",IFERROR('6. Position (at entry)'!N128,"")),""), IF($A128&lt;&gt;"",IF(IFERROR('6. Position (at entry)'!N128,"")="", "",IFERROR('6. Position (at entry)'!N128,"")),""))</f>
        <v/>
      </c>
      <c r="DN128" s="17" t="str">
        <f>IF(OR($F128="Equity - Publicly Traded", $F128="Equity - Private"), IF($A128&lt;&gt;"",IF(IFERROR('6. Position (at entry)'!O128,"")="", "Mandatory: Tab 6",IFERROR('6. Position (at entry)'!O128,"")),""), IF($A128&lt;&gt;"",IF(IFERROR('6. Position (at entry)'!O128,"")="", "",IFERROR('6. Position (at entry)'!O128,"")),""))</f>
        <v/>
      </c>
      <c r="DO128" s="17" t="str">
        <f>IF(OR($F128="Equity - Publicly Traded", $F128="Equity - Private"), IF($A128&lt;&gt;"",IF(IFERROR('6. Position (at entry)'!P128,"")="", "Mandatory: Tab 6",IFERROR('6. Position (at entry)'!P128,"")),""), IF($A128&lt;&gt;"",IF(IFERROR('6. Position (at entry)'!P128,"")="", "",IFERROR('6. Position (at entry)'!P128,"")),""))</f>
        <v/>
      </c>
      <c r="DP128" s="17" t="str">
        <f>IF(OR($F128="Equity - Publicly Traded", $F128="Equity - Private"), IF($A128&lt;&gt;"",IF(IFERROR('6. Position (at entry)'!Q128,"")="", "Mandatory: Tab 6",IFERROR('6. Position (at entry)'!Q128,"")),""), IF($A128&lt;&gt;"",IF(IFERROR('6. Position (at entry)'!Q128,"")="", "",IFERROR('6. Position (at entry)'!Q128,"")),""))</f>
        <v/>
      </c>
      <c r="DQ128" s="18" t="str">
        <f>IF(OR($F128="Equity - Publicly Traded", $F128="Equity - Private"), IF($A128&lt;&gt;"",IF(IFERROR('6. Position (at entry)'!R128,"")="", "Mandatory: Tab 6",IFERROR('6. Position (at entry)'!R128,"")),""), IF($A128&lt;&gt;"",IF(IFERROR('6. Position (at entry)'!R128,"")="", "",IFERROR('6. Position (at entry)'!R128,"")),""))</f>
        <v/>
      </c>
      <c r="DR128" s="18" t="str">
        <f>IF(OR($F128="Equity - Publicly Traded", $F128="Equity - Private"), IF($A128&lt;&gt;"",IF(IFERROR('6. Position (at entry)'!S128,"")="", "Mandatory: Tab 6",IFERROR('6. Position (at entry)'!S128,"")),""), IF($A128&lt;&gt;"",IF(IFERROR('6. Position (at entry)'!S128,"")="", "",IFERROR('6. Position (at entry)'!S128,"")),""))</f>
        <v/>
      </c>
      <c r="DS128" s="17" t="str">
        <f>IF(OR($F128="Equity - Publicly Traded", $F128="Equity - Private"), IF($A128&lt;&gt;"",IF(IFERROR('6. Position (at entry)'!T128,"")="", "Mandatory: Tab 6",IFERROR('6. Position (at entry)'!T128,"")),""), IF($A128&lt;&gt;"",IF(IFERROR('6. Position (at entry)'!T128,"")="", "",IFERROR('6. Position (at entry)'!T128,"")),""))</f>
        <v/>
      </c>
      <c r="DT128" s="16" t="str">
        <f>IF(OR($F128="Equity - Publicly Traded", $F128="Equity - Private"), IF($A128&lt;&gt;"",IF(IFERROR('6. Position (at entry)'!U128,"")="", "Mandatory: Tab 6",IFERROR('6. Position (at entry)'!U128,"")),""), IF($A128&lt;&gt;"",IF(IFERROR('6. Position (at entry)'!U128,"")="", "",IFERROR('6. Position (at entry)'!U128,"")),""))</f>
        <v/>
      </c>
      <c r="DU128" s="16" t="str">
        <f>IF(OR($F128="Equity - Publicly Traded", $F128="Equity - Private"), IF($A128&lt;&gt;"",IF(IFERROR('6. Position (at entry)'!V128,"")="", "",IFERROR('6. Position (at entry)'!V128,"")),""), IF($A128&lt;&gt;"",IF(IFERROR('6. Position (at entry)'!V128,"")="", "",IFERROR('6. Position (at entry)'!V128,"")),""))</f>
        <v/>
      </c>
      <c r="DV128" s="239" t="str">
        <f>IF(OR($F128="Equity - Publicly Traded", $F128="Equity - Private"), IF($A128&lt;&gt;"",IF(IFERROR('6. Position (at entry)'!W128,"")="", "",IFERROR('6. Position (at entry)'!W128,"")),""), IF($A128&lt;&gt;"",IF(IFERROR('6. Position (at entry)'!W128,"")="", "",IFERROR('6. Position (at entry)'!W128,"")),""))</f>
        <v/>
      </c>
      <c r="DW128" s="239" t="str">
        <f>IF(OR($F128="Equity - Publicly Traded", $F128="Equity - Private"), IF($A128&lt;&gt;"",IF(IFERROR('6. Position (at entry)'!X128,"")="", "",IFERROR('6. Position (at entry)'!X128,"")),""), IF($A128&lt;&gt;"",IF(IFERROR('6. Position (at entry)'!X128,"")="", "",IFERROR('6. Position (at entry)'!X128,"")),""))</f>
        <v/>
      </c>
      <c r="DX128" s="239" t="str">
        <f>IF(OR($F128="Equity - Publicly Traded", $F128="Equity - Private"), IF($A128&lt;&gt;"",IF(IFERROR('6. Position (at entry)'!Y128,"")="", "",IFERROR('6. Position (at entry)'!Y128,"")),""), IF($A128&lt;&gt;"",IF(IFERROR('6. Position (at entry)'!Y128,"")="", "",IFERROR('6. Position (at entry)'!Y128,"")),""))</f>
        <v/>
      </c>
      <c r="DY128" s="360" t="str">
        <f>IF($A128&lt;&gt;"",IF(IFERROR('6. Position (at entry)'!Z128,"")="", "",IFERROR('6. Position (at entry)'!Z128,"")),"")</f>
        <v/>
      </c>
      <c r="DZ128" s="76" t="str">
        <f>IF($A128&lt;&gt;"",IF(IFERROR('6. Position (at entry)'!AA128,"")="", "",IFERROR('6. Position (at entry)'!AA128,"")),"")</f>
        <v/>
      </c>
      <c r="EA128" s="76" t="str">
        <f>IF($A128&lt;&gt;"",IF(IFERROR('6. Position (at entry)'!AB128,"")="", "",IFERROR('6. Position (at entry)'!AB128,"")),"")</f>
        <v/>
      </c>
      <c r="EB128" s="78" t="str">
        <f>IF($A128&lt;&gt;"",IF(IFERROR('6. Position (at entry)'!AC128,"")="", "",IFERROR('6. Position (at entry)'!AC128,"")),"")</f>
        <v/>
      </c>
      <c r="EC128" s="78" t="str">
        <f>IF($A128&lt;&gt;"",IF(IFERROR('6. Position (at entry)'!AD128,"")="", "",IFERROR('6. Position (at entry)'!AD128,"")),"")</f>
        <v/>
      </c>
      <c r="ED128" s="226" t="str">
        <f>IF($A128&lt;&gt;"",IF(IFERROR('6. Position (at entry)'!AE128,"")="", "",IFERROR('6. Position (at entry)'!AE128,"")),"")</f>
        <v/>
      </c>
      <c r="EE128" s="80" t="str">
        <f>IF($A128&lt;&gt;"",IF(IFERROR('6. Position (at entry)'!AF128,"")="", "",IFERROR('6. Position (at entry)'!AF128,"")),"")</f>
        <v/>
      </c>
      <c r="EF128" s="80" t="str">
        <f>IF($A128&lt;&gt;"",IF(IFERROR('6. Position (at entry)'!AG128,"")="", "",IFERROR('6. Position (at entry)'!AG128,"")),"")</f>
        <v/>
      </c>
      <c r="EG128" s="80" t="str">
        <f>IF($A128&lt;&gt;"",IF(IFERROR('6. Position (at entry)'!AH128,"")="", "",IFERROR('6. Position (at entry)'!AH128,"")),"")</f>
        <v/>
      </c>
      <c r="EH128" s="360" t="str">
        <f>IF($A128&lt;&gt;"",IF(IFERROR('6. Position (at entry)'!AI128,"")="", "",IFERROR('6. Position (at entry)'!AI128,"")),"")</f>
        <v/>
      </c>
    </row>
    <row r="129" spans="1:138" ht="15" customHeight="1" x14ac:dyDescent="0.2">
      <c r="A129" s="16" t="str">
        <f>IF(ISBLANK('6. Position (at entry)'!A129), "", '6. Position (at entry)'!A129)</f>
        <v/>
      </c>
      <c r="B129" s="347" t="str">
        <f>IF($A129&lt;&gt;"",IF(IFERROR('6. Position (at entry)'!B129,"")="", "Mandatory: Tab 6",IFERROR('6. Position (at entry)'!B129,"")),"")</f>
        <v/>
      </c>
      <c r="C129" s="16" t="str">
        <f>IF($A129&lt;&gt;"",IF(IFERROR(VLOOKUP($A129, '4. Company (at entry)'!$1:$1048576,2,FALSE),"")="","Mandatory: Tab 4",IFERROR(VLOOKUP($A129, '4. Company (at entry)'!$1:$1048576,2,FALSE),"")), "")</f>
        <v/>
      </c>
      <c r="D129" s="16" t="str">
        <f>IF($A129&lt;&gt;"",IF(IFERROR('7. Position (current_at exit)'!D129,"")="", "Mandatory: Tab 7",IFERROR('7. Position (current_at exit)'!D129,"")),"")</f>
        <v/>
      </c>
      <c r="E129" s="16" t="str">
        <f>IF($A129&lt;&gt;"",IF(IFERROR('7. Position (current_at exit)'!E129,"")="", "Mandatory: Tab 7",IFERROR('7. Position (current_at exit)'!E129,"")),"")</f>
        <v/>
      </c>
      <c r="F129" s="16" t="str">
        <f>IF($A129&lt;&gt;"",IF(IFERROR('6. Position (at entry)'!D129,"")="", "Mandatory: Tab 6",IFERROR('6. Position (at entry)'!D129,"")),"")</f>
        <v/>
      </c>
      <c r="G129" s="16" t="str">
        <f>IF($A129&lt;&gt;"",IF(IFERROR('6. Position (at entry)'!E129,"")="", "Mandatory: Tab 6",IFERROR('6. Position (at entry)'!E129,"")),"")</f>
        <v/>
      </c>
      <c r="H129" s="16" t="str">
        <f>IF($A129&lt;&gt;"",IF(IFERROR('6. Position (at entry)'!F129,"")="", "Mandatory: Tab 6",IFERROR('6. Position (at entry)'!F129,"")),"")</f>
        <v/>
      </c>
      <c r="I129" s="16" t="str">
        <f>IF($A129&lt;&gt;"",IF(IFERROR('6. Position (at entry)'!G129,"")="", "Mandatory: Tab 6",IFERROR('6. Position (at entry)'!G129,"")),"")</f>
        <v/>
      </c>
      <c r="J129" s="16" t="str">
        <f>IF($A129&lt;&gt;"",IF(IFERROR('6. Position (at entry)'!H129,"")="", "Mandatory: Tab 6",IFERROR('6. Position (at entry)'!H129,"")),"")</f>
        <v/>
      </c>
      <c r="K129" s="159" t="str">
        <f>IF($A129&lt;&gt;"",IF(IFERROR('6. Position (at entry)'!I129,"")="", "Mandatory: Tab 6",IFERROR('6. Position (at entry)'!I129,"")),"")</f>
        <v/>
      </c>
      <c r="L129" s="16" t="str">
        <f>IF($A129&lt;&gt;"",IF(IFERROR('6. Position (at entry)'!J129,"")="", "Mandatory: Tab 6",IFERROR('6. Position (at entry)'!J129,"")),"")</f>
        <v/>
      </c>
      <c r="M129" s="16" t="str">
        <f>IF($A129&lt;&gt;"",IF(IFERROR('6. Position (at entry)'!K129,"")="", "Mandatory: Tab 6",IFERROR('6. Position (at entry)'!K129,"")),"")</f>
        <v/>
      </c>
      <c r="N129" s="16" t="str">
        <f>IF($A129&lt;&gt;"",IF(IFERROR('6. Position (at entry)'!L129,"")="", "",IFERROR('6. Position (at entry)'!L129,"")),"")</f>
        <v/>
      </c>
      <c r="O129" s="360" t="str">
        <f>IF($A129&lt;&gt;"",IF(IFERROR('6. Position (at entry)'!M129,"")="", "",IFERROR('6. Position (at entry)'!M129,"")),"")</f>
        <v/>
      </c>
      <c r="P129" s="16" t="str">
        <f>IF($A129&lt;&gt;"",IF(IFERROR(VLOOKUP($A129,'5. Company (current_at exit)'!$1:$1048576,3,FALSE),"")="","",IFERROR(VLOOKUP($A129,'5. Company (current_at exit)'!$1:$1048576,3,FALSE),"")), "")</f>
        <v/>
      </c>
      <c r="Q129" s="16" t="str">
        <f>IF($A129&lt;&gt;"",IF(IFERROR(VLOOKUP($A129,'5. Company (current_at exit)'!$1:$1048576,4,FALSE),"")="","",IFERROR(VLOOKUP($A129,'5. Company (current_at exit)'!$1:$1048576,4,FALSE),"")), "")</f>
        <v/>
      </c>
      <c r="R129" s="16" t="str">
        <f>IF($A129&lt;&gt;"",IF(IFERROR(VLOOKUP($A129,'5. Company (current_at exit)'!$1:$1048576,5,FALSE),"")="","",IFERROR(VLOOKUP($A129,'5. Company (current_at exit)'!$1:$1048576,5,FALSE),"")), "")</f>
        <v/>
      </c>
      <c r="S129" s="16" t="str">
        <f>IF($A129&lt;&gt;"",IF(IFERROR(VLOOKUP($A129,'5. Company (current_at exit)'!$1:$1048576,6,FALSE),"")="","",IFERROR(VLOOKUP($A129,'5. Company (current_at exit)'!$1:$1048576,6,FALSE),"")), "")</f>
        <v/>
      </c>
      <c r="T129" s="16" t="str">
        <f>IF($A129&lt;&gt;"",IF(IFERROR(VLOOKUP($A129,'5. Company (current_at exit)'!$1:$1048576,7,FALSE),"")="","Mandatory: Tab 5",IFERROR(VLOOKUP($A129,'5. Company (current_at exit)'!$1:$1048576,7,FALSE),"")), "")</f>
        <v/>
      </c>
      <c r="U129" s="72" t="str">
        <f>IF($A129&lt;&gt;"",IF(IFERROR(VLOOKUP($A129,'5. Company (current_at exit)'!$1:$1048576,8,FALSE),"")="","Mandatory: Tab 5",IFERROR(VLOOKUP($A129,'5. Company (current_at exit)'!$1:$1048576,8,FALSE),"")), "")</f>
        <v/>
      </c>
      <c r="V129" s="16" t="str">
        <f>IF($A129&lt;&gt;"",IF(IFERROR(VLOOKUP($A129,'5. Company (current_at exit)'!$1:$1048576,9,FALSE),"")="","",IFERROR(VLOOKUP($A129,'5. Company (current_at exit)'!$1:$1048576,9,FALSE),"")), "")</f>
        <v/>
      </c>
      <c r="W129" s="16" t="str">
        <f>IF($A129&lt;&gt;"",IF(IFERROR(VLOOKUP($A129,'5. Company (current_at exit)'!$1:$1048576,10,FALSE),"")="","Mandatory: Tab 5",IFERROR(VLOOKUP($A129,'5. Company (current_at exit)'!$1:$1048576,10,FALSE),"")), "")</f>
        <v/>
      </c>
      <c r="X129" s="73" t="str">
        <f>IF($A129&lt;&gt;"",IF(IFERROR(VLOOKUP($A129,'5. Company (current_at exit)'!$1:$1048576,11,FALSE),"")="","Mandatory: Tab 5",IFERROR(VLOOKUP($A129,'5. Company (current_at exit)'!$1:$1048576,11,FALSE),"")), "")</f>
        <v/>
      </c>
      <c r="Y129" s="73" t="str">
        <f>IF($A129&lt;&gt;"",IF(IFERROR(VLOOKUP($A129,'5. Company (current_at exit)'!$1:$1048576,12,FALSE),"")="","",IFERROR(VLOOKUP($A129,'5. Company (current_at exit)'!$1:$1048576,12,FALSE),"")), "")</f>
        <v/>
      </c>
      <c r="Z129" s="73" t="str">
        <f>IF($A129&lt;&gt;"",IF(IFERROR(VLOOKUP($A129,'5. Company (current_at exit)'!$1:$1048576,13,FALSE),"")="","",IFERROR(VLOOKUP($A129,'5. Company (current_at exit)'!$1:$1048576,13,FALSE),"")), "")</f>
        <v/>
      </c>
      <c r="AA129" s="16" t="str">
        <f>IF($A129&lt;&gt;"",IF(IFERROR(VLOOKUP($A129,'5. Company (current_at exit)'!$1:$1048576,14,FALSE),"")="","Mandatory: Tab 5",IFERROR(VLOOKUP($A129,'5. Company (current_at exit)'!$1:$1048576,14,FALSE),"")), "")</f>
        <v/>
      </c>
      <c r="AB129" s="16" t="str">
        <f>IF($A129&lt;&gt;"",IF(IFERROR(VLOOKUP($A129,'5. Company (current_at exit)'!$1:$1048576,15,FALSE),"")="","Mandatory: Tab 5",IFERROR(VLOOKUP($A129,'5. Company (current_at exit)'!$1:$1048576,15,FALSE),"")), "")</f>
        <v/>
      </c>
      <c r="AC129" s="76" t="str">
        <f>IF($A129&lt;&gt;"",IF(IFERROR(VLOOKUP($A129,'5. Company (current_at exit)'!$1:$1048576,16,FALSE),"")="","",IFERROR(VLOOKUP($A129,'5. Company (current_at exit)'!$1:$1048576,16,FALSE),"")), "")</f>
        <v/>
      </c>
      <c r="AD129" s="16" t="str">
        <f>IF($A129&lt;&gt;"",IF(IFERROR(VLOOKUP($A129,'5. Company (current_at exit)'!$1:$1048576,17,FALSE),"")="","",IFERROR(VLOOKUP($A129,'5. Company (current_at exit)'!$1:$1048576,17,FALSE),"")), "")</f>
        <v/>
      </c>
      <c r="AE129" s="401" t="str">
        <f>IF($A129&lt;&gt;"",IF(IFERROR(VLOOKUP($A129,'5. Company (current_at exit)'!$1:$1048576,18,FALSE),"")="","",IFERROR(VLOOKUP($A129,'5. Company (current_at exit)'!$1:$1048576,18,FALSE),"")), "")</f>
        <v/>
      </c>
      <c r="AF129" s="16" t="str">
        <f>IF($A129&lt;&gt;"",IF(IFERROR(VLOOKUP($A129,'5. Company (current_at exit)'!$1:$1048576,19,FALSE),"")="","Mandatory: Tab 5",IFERROR(VLOOKUP($A129,'5. Company (current_at exit)'!$1:$1048576,19,FALSE),"")), "")</f>
        <v/>
      </c>
      <c r="AG129" s="159" t="str">
        <f>IF($AF129="Yes",IF($A129&lt;&gt;"",IF(IFERROR(VLOOKUP($A129,'5. Company (current_at exit)'!$1:$1048576,20,FALSE),"")="","Mandatory: Tab 5",IFERROR(VLOOKUP($A129,'5. Company (current_at exit)'!$1:$1048576,20,FALSE),"")), ""),IF($A129&lt;&gt;"",IF(IFERROR(VLOOKUP($A129,'5. Company (current_at exit)'!$1:$1048576,20,FALSE),"")="","",IFERROR(VLOOKUP($A129,'5. Company (current_at exit)'!$1:$1048576,20,FALSE),"")), ""))</f>
        <v/>
      </c>
      <c r="AH129" s="159" t="str">
        <f>IF($AF129="Yes",IF($A129&lt;&gt;"",IF(IFERROR(VLOOKUP($A129,'5. Company (current_at exit)'!$1:$1048576,21,FALSE),"")="","Mandatory: Tab 5",IFERROR(VLOOKUP($A129,'5. Company (current_at exit)'!$1:$1048576,21,FALSE),"")), ""),IF($A129&lt;&gt;"",IF(IFERROR(VLOOKUP($A129,'5. Company (current_at exit)'!$1:$1048576,21,FALSE),"")="","",IFERROR(VLOOKUP($A129,'5. Company (current_at exit)'!$1:$1048576,21,FALSE),"")), ""))</f>
        <v/>
      </c>
      <c r="AI129" s="69" t="str">
        <f>IF($AF129="Yes",IF($A129&lt;&gt;"",IF(IFERROR(VLOOKUP($A129,'5. Company (current_at exit)'!$1:$1048576,22,FALSE),"")="","Mandatory: Tab 5",IFERROR(VLOOKUP($A129,'5. Company (current_at exit)'!$1:$1048576,22,FALSE),"")), ""),IF($A129&lt;&gt;"",IF(IFERROR(VLOOKUP($A129,'5. Company (current_at exit)'!$1:$1048576,22,FALSE),"")="","",IFERROR(VLOOKUP($A129,'5. Company (current_at exit)'!$1:$1048576,22,FALSE),"")), ""))</f>
        <v/>
      </c>
      <c r="AJ129" s="69" t="str">
        <f>IF($AF129="Yes",IF($A129&lt;&gt;"",IF(IFERROR(VLOOKUP($A129,'5. Company (current_at exit)'!$1:$1048576,23,FALSE),"")="","Mandatory: Tab 5",IFERROR(VLOOKUP($A129,'5. Company (current_at exit)'!$1:$1048576,23,FALSE),"")), ""),IF($A129&lt;&gt;"",IF(IFERROR(VLOOKUP($A129,'5. Company (current_at exit)'!$1:$1048576,23,FALSE),"")="","",IFERROR(VLOOKUP($A129,'5. Company (current_at exit)'!$1:$1048576,23,FALSE),"")), ""))</f>
        <v/>
      </c>
      <c r="AK129" s="159" t="str">
        <f>IF($AF129="Yes",IF($A129&lt;&gt;"",IF(IFERROR(VLOOKUP($A129,'5. Company (current_at exit)'!$1:$1048576,24,FALSE),"")="","",IFERROR(VLOOKUP($A129,'5. Company (current_at exit)'!$1:$1048576,24,FALSE),"")), ""),IF($A129&lt;&gt;"",IF(IFERROR(VLOOKUP($A129,'5. Company (current_at exit)'!$1:$1048576,24,FALSE),"")="","",IFERROR(VLOOKUP($A129,'5. Company (current_at exit)'!$1:$1048576,24,FALSE),"")), ""))</f>
        <v/>
      </c>
      <c r="AL129" s="403" t="str">
        <f>IF($A129&lt;&gt;"",IF(IFERROR(VLOOKUP($A129,'5. Company (current_at exit)'!$1:$1048576,25,FALSE),"")="","",IFERROR(VLOOKUP($A129,'5. Company (current_at exit)'!$1:$1048576,25,FALSE),"")), "")</f>
        <v/>
      </c>
      <c r="AM129" s="17" t="str">
        <f>IF($A129&lt;&gt;"",IF(IFERROR(VLOOKUP($A129,'5. Company (current_at exit)'!$1:$1048576,26,FALSE),"")="","Mandatory: Tab 5",IFERROR(VLOOKUP($A129,'5. Company (current_at exit)'!$1:$1048576,26,FALSE),"")), "")</f>
        <v/>
      </c>
      <c r="AN129" s="17" t="str">
        <f>IF($A129&lt;&gt;"",IF(IFERROR(VLOOKUP($A129,'5. Company (current_at exit)'!$1:$1048576,27,FALSE),"")="","Mandatory: Tab 5",IFERROR(VLOOKUP($A129,'5. Company (current_at exit)'!$1:$1048576,27,FALSE),"")), "")</f>
        <v/>
      </c>
      <c r="AO129" s="17" t="str">
        <f>IF($A129&lt;&gt;"",IF(IFERROR(VLOOKUP($A129,'5. Company (current_at exit)'!$1:$1048576,28,FALSE),"")="","Mandatory: Tab 5",IFERROR(VLOOKUP($A129,'5. Company (current_at exit)'!$1:$1048576,28,FALSE),"")), "")</f>
        <v/>
      </c>
      <c r="AP129" s="17" t="str">
        <f>IF($A129&lt;&gt;"",IF(IFERROR(VLOOKUP($A129,'5. Company (current_at exit)'!$1:$1048576,29,FALSE),"")="","Mandatory: Tab 5",IFERROR(VLOOKUP($A129,'5. Company (current_at exit)'!$1:$1048576,29,FALSE),"")), "")</f>
        <v/>
      </c>
      <c r="AQ129" s="17" t="str">
        <f>IF($A129&lt;&gt;"",IF(IFERROR(VLOOKUP($A129,'5. Company (current_at exit)'!$1:$1048576,30,FALSE),"")="","Mandatory: Tab 5",IFERROR(VLOOKUP($A129,'5. Company (current_at exit)'!$1:$1048576,30,FALSE),"")), "")</f>
        <v/>
      </c>
      <c r="AR129" s="17" t="str">
        <f>IF($A129&lt;&gt;"",IF(IFERROR(VLOOKUP($A129,'5. Company (current_at exit)'!$1:$1048576,31,FALSE),"")="","Mandatory: Tab 5",IFERROR(VLOOKUP($A129,'5. Company (current_at exit)'!$1:$1048576,31,FALSE),"")), "")</f>
        <v/>
      </c>
      <c r="AS129" s="17" t="str">
        <f>IF($A129&lt;&gt;"",IF(IFERROR(VLOOKUP($A129,'5. Company (current_at exit)'!$1:$1048576,32,FALSE),"")="","Mandatory: Tab 5",IFERROR(VLOOKUP($A129,'5. Company (current_at exit)'!$1:$1048576,32,FALSE),"")), "")</f>
        <v/>
      </c>
      <c r="AT129" s="17" t="str">
        <f>IF($A129&lt;&gt;"",IF(IFERROR(VLOOKUP($A129,'5. Company (current_at exit)'!$1:$1048576,33,FALSE),"")="","Mandatory: Tab 5",IFERROR(VLOOKUP($A129,'5. Company (current_at exit)'!$1:$1048576,33,FALSE),"")), "")</f>
        <v/>
      </c>
      <c r="AU129" s="17" t="str">
        <f>IF($A129&lt;&gt;"",IF(IFERROR(VLOOKUP($A129,'5. Company (current_at exit)'!$1:$1048576,34,FALSE),"")="","",IFERROR(VLOOKUP($A129,'5. Company (current_at exit)'!$1:$1048576,34,FALSE),"")), "")</f>
        <v/>
      </c>
      <c r="AV129" s="241" t="str">
        <f>IF($A129&lt;&gt;"",IF(IFERROR(VLOOKUP($A129,'5. Company (current_at exit)'!$1:$1048576,35,FALSE),"")="","",IFERROR(VLOOKUP($A129,'5. Company (current_at exit)'!$1:$1048576,35,FALSE),"")), "")</f>
        <v/>
      </c>
      <c r="AW129" s="17" t="str">
        <f>IF($D129="Fully Exited",IF($A129&lt;&gt;"",IF(IFERROR(VLOOKUP($A129,'5. Company (current_at exit)'!$1:$1048576,36,FALSE),"")="","",IFERROR(VLOOKUP($A129,'5. Company (current_at exit)'!$1:$1048576,36,FALSE),"")), ""),IF($A129&lt;&gt;"",IF(IFERROR(VLOOKUP($A129,'5. Company (current_at exit)'!$1:$1048576,36,FALSE),"")="","",IFERROR(VLOOKUP($A129,'5. Company (current_at exit)'!$1:$1048576,36,FALSE),"")), ""))</f>
        <v/>
      </c>
      <c r="AX129" s="239" t="str">
        <f>IF($A129&lt;&gt;"",IF(IFERROR(VLOOKUP($A129,'5. Company (current_at exit)'!$1:$1048576,37,FALSE),"")="","",IFERROR(VLOOKUP($A129,'5. Company (current_at exit)'!$1:$1048576,37,FALSE),"")), "")</f>
        <v/>
      </c>
      <c r="AY129" s="204" t="str">
        <f>IF($A129&lt;&gt;"",IF(IFERROR(VLOOKUP($A129,'5. Company (current_at exit)'!$1:$1048576,38,FALSE),"")="","",IFERROR(VLOOKUP($A129,'5. Company (current_at exit)'!$1:$1048576,38,FALSE),"")), "")</f>
        <v/>
      </c>
      <c r="AZ129" s="244" t="str">
        <f>IF($A129&lt;&gt;"",IF(IFERROR(VLOOKUP($A129,'5. Company (current_at exit)'!$1:$1048576,39,FALSE),"")="","",IFERROR(VLOOKUP($A129,'5. Company (current_at exit)'!$1:$1048576,39,FALSE),"")), "")</f>
        <v/>
      </c>
      <c r="BA129" s="244" t="str">
        <f>IF($A129&lt;&gt;"",IF(IFERROR(VLOOKUP($A129,'5. Company (current_at exit)'!$1:$1048576,40,FALSE),"")="","",IFERROR(VLOOKUP($A129,'5. Company (current_at exit)'!$1:$1048576,40,FALSE),"")), "")</f>
        <v/>
      </c>
      <c r="BB129" s="244" t="str">
        <f>IF($A129&lt;&gt;"",IF(IFERROR(VLOOKUP($A129,'5. Company (current_at exit)'!$1:$1048576,41,FALSE),"")="","",IFERROR(VLOOKUP($A129,'5. Company (current_at exit)'!$1:$1048576,41,FALSE),"")), "")</f>
        <v/>
      </c>
      <c r="BC129" s="76" t="str">
        <f>IF($A129&lt;&gt;"",IF(IFERROR(VLOOKUP($A129,'5. Company (current_at exit)'!$1:$1048576,42,FALSE),"")="","",IFERROR(VLOOKUP($A129,'5. Company (current_at exit)'!$1:$1048576,42,FALSE),"")), "")</f>
        <v/>
      </c>
      <c r="BD129" s="76" t="str">
        <f>IF($A129&lt;&gt;"",IF(IFERROR(VLOOKUP($A129,'5. Company (current_at exit)'!$1:$1048576,43,FALSE),"")="","",IFERROR(VLOOKUP($A129,'5. Company (current_at exit)'!$1:$1048576,43,FALSE),"")), "")</f>
        <v/>
      </c>
      <c r="BE129" s="239" t="str">
        <f>IF($A129&lt;&gt;"",IF(IFERROR(VLOOKUP($A129,'5. Company (current_at exit)'!$1:$1048576,44,FALSE),"")="","",IFERROR(VLOOKUP($A129,'5. Company (current_at exit)'!$1:$1048576,44,FALSE),"")), "")</f>
        <v/>
      </c>
      <c r="BF129" s="239" t="str">
        <f>IF($A129&lt;&gt;"",IF(IFERROR(VLOOKUP($A129,'5. Company (current_at exit)'!$1:$1048576,45,FALSE),"")="","",IFERROR(VLOOKUP($A129,'5. Company (current_at exit)'!$1:$1048576,45,FALSE),"")), "")</f>
        <v/>
      </c>
      <c r="BG129" s="239" t="str">
        <f>IF($A129&lt;&gt;"",IF(IFERROR(VLOOKUP($A129,'5. Company (current_at exit)'!$1:$1048576,46,FALSE),"")="","",IFERROR(VLOOKUP($A129,'5. Company (current_at exit)'!$1:$1048576,46,FALSE),"")), "")</f>
        <v/>
      </c>
      <c r="BH129" s="239" t="str">
        <f>IF($A129&lt;&gt;"",IF(IFERROR(VLOOKUP($A129,'5. Company (current_at exit)'!$1:$1048576,47,FALSE),"")="","",IFERROR(VLOOKUP($A129,'5. Company (current_at exit)'!$1:$1048576,47,FALSE),"")), "")</f>
        <v/>
      </c>
      <c r="BI129" s="239" t="str">
        <f>IF($A129&lt;&gt;"",IF(IFERROR(VLOOKUP($A129,'5. Company (current_at exit)'!$1:$1048576,48,FALSE),"")="","",IFERROR(VLOOKUP($A129,'5. Company (current_at exit)'!$1:$1048576,48,FALSE),"")), "")</f>
        <v/>
      </c>
      <c r="BJ129" s="360" t="str">
        <f>IF($A129&lt;&gt;"",IF(IFERROR(VLOOKUP($A129,'5. Company (current_at exit)'!$1:$1048576,49,FALSE),"")="","",IFERROR(VLOOKUP($A129,'5. Company (current_at exit)'!$1:$1048576,49,FALSE),"")), "")</f>
        <v/>
      </c>
      <c r="BK129" s="76" t="str">
        <f>IF($A129&lt;&gt;"",IF(IFERROR(VLOOKUP($A129,'5. Company (current_at exit)'!$1:$1048576,50,FALSE),"")="","Mandatory: Tab 5",IFERROR(VLOOKUP($A129,'5. Company (current_at exit)'!$1:$1048576,50,FALSE),"")), "")</f>
        <v/>
      </c>
      <c r="BL129" s="483" t="str">
        <f>IF($A129&lt;&gt;"",IF(IFERROR(VLOOKUP($A129,'5. Company (current_at exit)'!$1:$1048576,51,FALSE),"")="","Mandatory: Tab 5",IFERROR(VLOOKUP($A129,'5. Company (current_at exit)'!$1:$1048576,51,FALSE),"")), "")</f>
        <v/>
      </c>
      <c r="BM129" s="483" t="str">
        <f>IF($A129&lt;&gt;"",IF(IFERROR(VLOOKUP($A129,'5. Company (current_at exit)'!$1:$1048576,52,FALSE),"")="","Mandatory: Tab 5",IFERROR(VLOOKUP($A129,'5. Company (current_at exit)'!$1:$1048576,52,FALSE),"")), "")</f>
        <v/>
      </c>
      <c r="BN129" s="483" t="str">
        <f>IF($A129&lt;&gt;"",IF(IFERROR(VLOOKUP($A129,'5. Company (current_at exit)'!$1:$1048576,53,FALSE),"")="","Mandatory: Tab 5",IFERROR(VLOOKUP($A129,'5. Company (current_at exit)'!$1:$1048576,53,FALSE),"")), "")</f>
        <v/>
      </c>
      <c r="BO129" s="360" t="str">
        <f>IF($A129&lt;&gt;"",IF(IFERROR(VLOOKUP($A129,'5. Company (current_at exit)'!$1:$1048576,54,FALSE),"")="","",IFERROR(VLOOKUP($A129,'5. Company (current_at exit)'!$1:$1048576,54,FALSE),"")), "")</f>
        <v/>
      </c>
      <c r="BP129" s="17" t="str">
        <f>IF($A129&lt;&gt;"",IF(IFERROR(VLOOKUP($A129, '4. Company (at entry)'!$1:$1048576,3,FALSE),"")="","Mandatory: Tab 4",IFERROR(VLOOKUP($A129, '4. Company (at entry)'!$1:$1048576,3,FALSE),"")), "")</f>
        <v/>
      </c>
      <c r="BQ129" s="17" t="str">
        <f>IF($A129&lt;&gt;"",IF(IFERROR(VLOOKUP($A129, '4. Company (at entry)'!$1:$1048576,4,FALSE),"")="","Mandatory: Tab 4",IFERROR(VLOOKUP($A129, '4. Company (at entry)'!$1:$1048576,4,FALSE),"")), "")</f>
        <v/>
      </c>
      <c r="BR129" s="17" t="str">
        <f>IF($A129&lt;&gt;"",IF(IFERROR(VLOOKUP($A129, '4. Company (at entry)'!$1:$1048576,5,FALSE),"")="","Mandatory: Tab 4",IFERROR(VLOOKUP($A129, '4. Company (at entry)'!$1:$1048576,5,FALSE),"")), "")</f>
        <v/>
      </c>
      <c r="BS129" s="17" t="str">
        <f>IF($A129&lt;&gt;"",IF(IFERROR(VLOOKUP($A129, '4. Company (at entry)'!$1:$1048576,6,FALSE),"")="","Mandatory: Tab 4",IFERROR(VLOOKUP($A129, '4. Company (at entry)'!$1:$1048576,6,FALSE),"")), "")</f>
        <v/>
      </c>
      <c r="BT129" s="17" t="str">
        <f>IF($A129&lt;&gt;"",IF(IFERROR(VLOOKUP($A129, '4. Company (at entry)'!$1:$1048576,7,FALSE),"")="","Mandatory: Tab 4",IFERROR(VLOOKUP($A129, '4. Company (at entry)'!$1:$1048576,7,FALSE),"")), "")</f>
        <v/>
      </c>
      <c r="BU129" s="17" t="str">
        <f>IF($A129&lt;&gt;"",IF(IFERROR(VLOOKUP($A129, '4. Company (at entry)'!$1:$1048576,8,FALSE),"")="","Mandatory: Tab 4",IFERROR(VLOOKUP($A129, '4. Company (at entry)'!$1:$1048576,8,FALSE),"")), "")</f>
        <v/>
      </c>
      <c r="BV129" s="17" t="str">
        <f>IF($A129&lt;&gt;"",IF(IFERROR(VLOOKUP($A129, '4. Company (at entry)'!$1:$1048576,9,FALSE),"")="","Mandatory: Tab 4",IFERROR(VLOOKUP($A129, '4. Company (at entry)'!$1:$1048576,9,FALSE),"")), "")</f>
        <v/>
      </c>
      <c r="BW129" s="17" t="str">
        <f>IF($A129&lt;&gt;"",IF(IFERROR(VLOOKUP($A129, '4. Company (at entry)'!$1:$1048576,10,FALSE),"")="","",IFERROR(VLOOKUP($A129, '4. Company (at entry)'!$1:$1048576,10,FALSE),"")), "")</f>
        <v/>
      </c>
      <c r="BX129" s="208" t="str">
        <f>IF($A129&lt;&gt;"",IF(IFERROR(VLOOKUP($A129, '4. Company (at entry)'!$1:$1048576,11,FALSE),"")="","",IFERROR(VLOOKUP($A129, '4. Company (at entry)'!$1:$1048576,11,FALSE),"")), "")</f>
        <v/>
      </c>
      <c r="BY129" s="17" t="str">
        <f>IF($A129&lt;&gt;"",IF(IFERROR(VLOOKUP($A129, '4. Company (at entry)'!$1:$1048576,12,FALSE),"")="","",IFERROR(VLOOKUP($A129, '4. Company (at entry)'!$1:$1048576,12,FALSE),"")), "")</f>
        <v/>
      </c>
      <c r="BZ129" s="360" t="str">
        <f>IF($A129&lt;&gt;"",IF(IFERROR(VLOOKUP($A129, '4. Company (at entry)'!$1:$1048576,13,FALSE),"")="","",IFERROR(VLOOKUP($A129, '4. Company (at entry)'!$1:$1048576,13,FALSE),"")), "")</f>
        <v/>
      </c>
      <c r="CA129" s="17" t="str">
        <f>IF($A129&lt;&gt;"",IF(IFERROR('7. Position (current_at exit)'!F129,"")="", "Mandatory: Tab 7",IFERROR('7. Position (current_at exit)'!F129,"")),"")</f>
        <v/>
      </c>
      <c r="CB129" s="17" t="str">
        <f>IF($D129&lt;&gt;"Pending, Subsequently Closed",IF($A129&lt;&gt;"",IF(IFERROR('7. Position (current_at exit)'!G129,"")="", "Mandatory: Tab 7",IFERROR('7. Position (current_at exit)'!G129,"")),""), IF($A129&lt;&gt;"",IF(IFERROR('7. Position (current_at exit)'!G129,"")="", "",IFERROR('7. Position (current_at exit)'!G129,"")),""))</f>
        <v/>
      </c>
      <c r="CC129" s="17" t="str">
        <f>IF($D129&lt;&gt;"Pending, Subsequently Closed",IF($A129&lt;&gt;"",IF(IFERROR('7. Position (current_at exit)'!H129,"")="", "Mandatory: Tab 7",IFERROR('7. Position (current_at exit)'!H129,"")),""), IF($A129&lt;&gt;"",IF(IFERROR('7. Position (current_at exit)'!H129,"")="", "",IFERROR('7. Position (current_at exit)'!H129,"")),""))</f>
        <v/>
      </c>
      <c r="CD129" s="17" t="str">
        <f>IF($D129&lt;&gt;"Pending, Subsequently Closed",IF($A129&lt;&gt;"",IF(IFERROR('7. Position (current_at exit)'!I129,"")="", "Mandatory: Tab 7",IFERROR('7. Position (current_at exit)'!I129,"")),""), IF($A129&lt;&gt;"",IF(IFERROR('7. Position (current_at exit)'!I129,"")="", "",IFERROR('7. Position (current_at exit)'!I129,"")),""))</f>
        <v/>
      </c>
      <c r="CE129" s="17" t="str">
        <f>IF($D129&lt;&gt;"Pending, Subsequently Closed",IF($A129&lt;&gt;"",IF(IFERROR('7. Position (current_at exit)'!J129,"")="", "Mandatory: Tab 7",IFERROR('7. Position (current_at exit)'!J129,"")),""), IF($A129&lt;&gt;"",IF(IFERROR('7. Position (current_at exit)'!J129,"")="", "",IFERROR('7. Position (current_at exit)'!J129,"")),""))</f>
        <v/>
      </c>
      <c r="CF129" s="208" t="str">
        <f>IF($D129&lt;&gt;"Pending, Subsequently Closed",IF($A129&lt;&gt;"",IF(IFERROR('7. Position (current_at exit)'!K129,"")="", "Mandatory: Tab 7",IFERROR('7. Position (current_at exit)'!K129,"")),""), IF($A129&lt;&gt;"",IF(IFERROR('7. Position (current_at exit)'!K129,"")="", "",IFERROR('7. Position (current_at exit)'!K129,"")),""))</f>
        <v/>
      </c>
      <c r="CG129" s="186" t="str">
        <f>IF($D129&lt;&gt;"Pending, Subsequently Closed",IF($A129&lt;&gt;"",IF(IFERROR('7. Position (current_at exit)'!L129,"")="", "Mandatory: Tab 7",IFERROR('7. Position (current_at exit)'!L129,"")),""), IF($A129&lt;&gt;"",IF(IFERROR('7. Position (current_at exit)'!L129,"")="", "",IFERROR('7. Position (current_at exit)'!L129,"")),""))</f>
        <v/>
      </c>
      <c r="CH129" s="186" t="str">
        <f>IF($D129&lt;&gt;"Pending, Subsequently Closed",IF($A129&lt;&gt;"",IF(IFERROR('7. Position (current_at exit)'!M129,"")="", "Mandatory: Tab 7",IFERROR('7. Position (current_at exit)'!M129,"")),""), IF($A129&lt;&gt;"",IF(IFERROR('7. Position (current_at exit)'!M129,"")="", "",IFERROR('7. Position (current_at exit)'!M129,"")),""))</f>
        <v/>
      </c>
      <c r="CI129" s="186" t="str">
        <f>IF($D129&lt;&gt;"Pending, Subsequently Closed",IF($A129&lt;&gt;"",IF(IFERROR('7. Position (current_at exit)'!N129,"")="", "Mandatory: Tab 7",IFERROR('7. Position (current_at exit)'!N129,"")),""), IF($A129&lt;&gt;"",IF(IFERROR('7. Position (current_at exit)'!N129,"")="", "",IFERROR('7. Position (current_at exit)'!N129,"")),""))</f>
        <v/>
      </c>
      <c r="CJ129" s="408" t="str">
        <f>IF($D129&lt;&gt;"Pending, Subsequently Closed",IF($A129&lt;&gt;"",IF(IFERROR('7. Position (current_at exit)'!O129,"")="", "Mandatory: Tab 7",IFERROR('7. Position (current_at exit)'!O129,"")),""), IF($A129&lt;&gt;"",IF(IFERROR('7. Position (current_at exit)'!O129,"")="", "",IFERROR('7. Position (current_at exit)'!O129,"")),""))</f>
        <v/>
      </c>
      <c r="CK129" s="408" t="str">
        <f>IF($D129&lt;&gt;"Pending, Subsequently Closed",IF($A129&lt;&gt;"",IF(IFERROR('7. Position (current_at exit)'!P129,"")="", "Mandatory: Tab 7",IFERROR('7. Position (current_at exit)'!P129,"")),""), IF($A129&lt;&gt;"",IF(IFERROR('7. Position (current_at exit)'!P129,"")="", "",IFERROR('7. Position (current_at exit)'!P129,"")),""))</f>
        <v/>
      </c>
      <c r="CL129" s="360" t="str">
        <f>IF($A129&lt;&gt;"",IF(IFERROR('7. Position (current_at exit)'!Q129,"")="", "",IFERROR('7. Position (current_at exit)'!Q129,"")),"")</f>
        <v/>
      </c>
      <c r="CM129" s="18" t="str">
        <f>IF($F129&lt;&gt;"Debt",IF($A129&lt;&gt;"",IF(IFERROR('7. Position (current_at exit)'!R129,"")="", "Mandatory: Tab 7",IFERROR('7. Position (current_at exit)'!R129,"")),""), IF($A129&lt;&gt;"",IF(IFERROR('7. Position (current_at exit)'!R129,"")="", "",IFERROR('7. Position (current_at exit)'!R129,"")),""))</f>
        <v/>
      </c>
      <c r="CN129" s="18" t="str">
        <f>IF($F129&lt;&gt;"Debt",IF($A129&lt;&gt;"",IF(IFERROR('7. Position (current_at exit)'!S129,"")="", "Mandatory: Tab 7",IFERROR('7. Position (current_at exit)'!S129,"")),""), IF($A129&lt;&gt;"",IF(IFERROR('7. Position (current_at exit)'!S129,"")="", "",IFERROR('7. Position (current_at exit)'!S129,"")),""))</f>
        <v/>
      </c>
      <c r="CO129" s="17" t="str">
        <f>IF($F129&lt;&gt;"Debt",IF($A129&lt;&gt;"",IF(IFERROR('7. Position (current_at exit)'!T129,"")="", "Mandatory: Tab 7",IFERROR('7. Position (current_at exit)'!T129,"")),""), IF($A129&lt;&gt;"",IF(IFERROR('7. Position (current_at exit)'!T129,"")="", "",IFERROR('7. Position (current_at exit)'!T129,"")),""))</f>
        <v/>
      </c>
      <c r="CP129" s="17" t="str">
        <f>IF($A129&lt;&gt;"",IF(IFERROR('7. Position (current_at exit)'!U129,"")="", "Mandatory: Tab 7",IFERROR('7. Position (current_at exit)'!U129,"")),"")</f>
        <v/>
      </c>
      <c r="CQ129" s="17" t="str">
        <f>IF($F129&lt;&gt;"Debt",IF($A129&lt;&gt;"",IF(IFERROR('7. Position (current_at exit)'!V129,"")="", "Mandatory: Tab 7",IFERROR('7. Position (current_at exit)'!V129,"")),""), IF($A129&lt;&gt;"",IF(IFERROR('7. Position (current_at exit)'!V129,"")="", "",IFERROR('7. Position (current_at exit)'!V129,"")),""))</f>
        <v/>
      </c>
      <c r="CR129" s="16" t="str">
        <f>IF($F129&lt;&gt;"Debt",IF($A129&lt;&gt;"",IF(IFERROR('7. Position (current_at exit)'!W129,"")="", "",IFERROR('7. Position (current_at exit)'!W129,"")),""), IF($A129&lt;&gt;"",IF(IFERROR('7. Position (current_at exit)'!W129,"")="", "",IFERROR('7. Position (current_at exit)'!W129,"")),""))</f>
        <v/>
      </c>
      <c r="CS129" s="80" t="str">
        <f>IF($A129&lt;&gt;"",IF(IFERROR('7. Position (current_at exit)'!X129,"")="", "",IFERROR('7. Position (current_at exit)'!X129,"")),"")</f>
        <v/>
      </c>
      <c r="CT129" s="360" t="str">
        <f>IF($A129&lt;&gt;"",IF(IFERROR('7. Position (current_at exit)'!Y129,"")="", "",IFERROR('7. Position (current_at exit)'!Y129,"")),"")</f>
        <v/>
      </c>
      <c r="CU129" s="159" t="str">
        <f>IF(OR($D129="Fully Exited, No Escrow", $D129="Fully Exited, Escrow Pending", $D129="Fully Exited, Subsequently Closed"), IF($A129&lt;&gt;"",IF(IFERROR('7. Position (current_at exit)'!Z129,"")="", "Mandatory: Tab 7",IFERROR('7. Position (current_at exit)'!Z129,"")),""), IF($A129&lt;&gt;"",IF(IFERROR('7. Position (current_at exit)'!Z129,"")="", "",IFERROR('7. Position (current_at exit)'!Z129,"")),""))</f>
        <v/>
      </c>
      <c r="CV129" s="159" t="str">
        <f>IF(OR($D129="Fully Exited, No Escrow", $D129="Fully Exited, Escrow Pending", $D129="Fully Exited, Subsequently Closed"), IF($A129&lt;&gt;"",IF(IFERROR('7. Position (current_at exit)'!AA129,"")="", "Mandatory: Tab 7",IFERROR('7. Position (current_at exit)'!AA129,"")),""), IF($A129&lt;&gt;"",IF(IFERROR('7. Position (current_at exit)'!AA129,"")="", "",IFERROR('7. Position (current_at exit)'!AA129,"")),""))</f>
        <v/>
      </c>
      <c r="CW129" s="16" t="str">
        <f>IF($D129="Fully Exited",IF($A129&lt;&gt;"",IF(IFERROR('7. Position (current_at exit)'!AB129,"")="", "",IFERROR('7. Position (current_at exit)'!AB129,"")),""), IF($A129&lt;&gt;"",IF(IFERROR('7. Position (current_at exit)'!AB129,"")="", "",IFERROR('7. Position (current_at exit)'!AB129,"")),""))</f>
        <v/>
      </c>
      <c r="CX129" s="360" t="str">
        <f>IF($A129&lt;&gt;"",IF(IFERROR('7. Position (current_at exit)'!AC129,"")="", "",IFERROR('7. Position (current_at exit)'!AC129,"")),"")</f>
        <v/>
      </c>
      <c r="CY129" s="16" t="str">
        <f>IF($D129&lt;&gt;"Pending, Subsequently Closed",IF($A129&lt;&gt;"",IF(IFERROR('7. Position (current_at exit)'!AD129,"")="", "Mandatory: Tab 7",IFERROR('7. Position (current_at exit)'!AD129,"")),""), IF($A129&lt;&gt;"",IF(IFERROR('7. Position (current_at exit)'!AD129,"")="", "",IFERROR('7. Position (current_at exit)'!AD129,"")),""))</f>
        <v/>
      </c>
      <c r="CZ129" s="187" t="str">
        <f>IF($A129&lt;&gt;"",IF(IFERROR('7. Position (current_at exit)'!AE129,"")="", "",IFERROR('7. Position (current_at exit)'!AE129,"")),"")</f>
        <v/>
      </c>
      <c r="DA129" s="76" t="str">
        <f>IF($A129&lt;&gt;"",IF(IFERROR('7. Position (current_at exit)'!AF129,"")="", "",IFERROR('7. Position (current_at exit)'!AF129,"")),"")</f>
        <v/>
      </c>
      <c r="DB129" s="239" t="str">
        <f>IF($A129&lt;&gt;"",IF(IFERROR('7. Position (current_at exit)'!AG129,"")="", "",IFERROR('7. Position (current_at exit)'!AG129,"")),"")</f>
        <v/>
      </c>
      <c r="DC129" s="165" t="str">
        <f>IF($A129&lt;&gt;"",IF(IFERROR('7. Position (current_at exit)'!AH129,"")="", "",IFERROR('7. Position (current_at exit)'!AH129,"")),"")</f>
        <v/>
      </c>
      <c r="DD129" s="165" t="str">
        <f>IF($A129&lt;&gt;"",IF(IFERROR('7. Position (current_at exit)'!AI129,"")="", "",IFERROR('7. Position (current_at exit)'!AI129,"")),"")</f>
        <v/>
      </c>
      <c r="DE129" s="360" t="str">
        <f>IF($A129&lt;&gt;"",IF(IFERROR('7. Position (current_at exit)'!AJ129,"")="", "",IFERROR('7. Position (current_at exit)'!AJ129,"")),"")</f>
        <v/>
      </c>
      <c r="DF129" s="16" t="str">
        <f>IF($A129&lt;&gt;"",IF(IFERROR('7. Position (current_at exit)'!AK129,"")="", "",IFERROR('7. Position (current_at exit)'!AK129,"")),"")</f>
        <v/>
      </c>
      <c r="DG129" s="187" t="str">
        <f>IF($A129&lt;&gt;"",IF(IFERROR('7. Position (current_at exit)'!AL129,"")="", "",IFERROR('7. Position (current_at exit)'!AL129,"")),"")</f>
        <v/>
      </c>
      <c r="DH129" s="76" t="str">
        <f>IF($A129&lt;&gt;"",IF(IFERROR('7. Position (current_at exit)'!AM129,"")="", "",IFERROR('7. Position (current_at exit)'!AM129,"")),"")</f>
        <v/>
      </c>
      <c r="DI129" s="239" t="str">
        <f>IF($A129&lt;&gt;"",IF(IFERROR('7. Position (current_at exit)'!AN129,"")="", "",IFERROR('7. Position (current_at exit)'!AN129,"")),"")</f>
        <v/>
      </c>
      <c r="DJ129" s="165" t="str">
        <f>IF($A129&lt;&gt;"",IF(IFERROR('7. Position (current_at exit)'!AO129,"")="", "",IFERROR('7. Position (current_at exit)'!AO129,"")),"")</f>
        <v/>
      </c>
      <c r="DK129" s="165" t="str">
        <f>IF($A129&lt;&gt;"",IF(IFERROR('7. Position (current_at exit)'!AP129,"")="", "",IFERROR('7. Position (current_at exit)'!AP129,"")),"")</f>
        <v/>
      </c>
      <c r="DL129" s="360" t="str">
        <f>IF($A129&lt;&gt;"",IF(IFERROR('7. Position (current_at exit)'!AQ129,"")="", "",IFERROR('7. Position (current_at exit)'!AQ129,"")),"")</f>
        <v/>
      </c>
      <c r="DM129" s="17" t="str">
        <f>IF(OR($F129="Equity - Publicly Traded", $F129="Equity - Private"), IF($A129&lt;&gt;"",IF(IFERROR('6. Position (at entry)'!N129,"")="", "Mandatory: Tab 6",IFERROR('6. Position (at entry)'!N129,"")),""), IF($A129&lt;&gt;"",IF(IFERROR('6. Position (at entry)'!N129,"")="", "",IFERROR('6. Position (at entry)'!N129,"")),""))</f>
        <v/>
      </c>
      <c r="DN129" s="17" t="str">
        <f>IF(OR($F129="Equity - Publicly Traded", $F129="Equity - Private"), IF($A129&lt;&gt;"",IF(IFERROR('6. Position (at entry)'!O129,"")="", "Mandatory: Tab 6",IFERROR('6. Position (at entry)'!O129,"")),""), IF($A129&lt;&gt;"",IF(IFERROR('6. Position (at entry)'!O129,"")="", "",IFERROR('6. Position (at entry)'!O129,"")),""))</f>
        <v/>
      </c>
      <c r="DO129" s="17" t="str">
        <f>IF(OR($F129="Equity - Publicly Traded", $F129="Equity - Private"), IF($A129&lt;&gt;"",IF(IFERROR('6. Position (at entry)'!P129,"")="", "Mandatory: Tab 6",IFERROR('6. Position (at entry)'!P129,"")),""), IF($A129&lt;&gt;"",IF(IFERROR('6. Position (at entry)'!P129,"")="", "",IFERROR('6. Position (at entry)'!P129,"")),""))</f>
        <v/>
      </c>
      <c r="DP129" s="17" t="str">
        <f>IF(OR($F129="Equity - Publicly Traded", $F129="Equity - Private"), IF($A129&lt;&gt;"",IF(IFERROR('6. Position (at entry)'!Q129,"")="", "Mandatory: Tab 6",IFERROR('6. Position (at entry)'!Q129,"")),""), IF($A129&lt;&gt;"",IF(IFERROR('6. Position (at entry)'!Q129,"")="", "",IFERROR('6. Position (at entry)'!Q129,"")),""))</f>
        <v/>
      </c>
      <c r="DQ129" s="18" t="str">
        <f>IF(OR($F129="Equity - Publicly Traded", $F129="Equity - Private"), IF($A129&lt;&gt;"",IF(IFERROR('6. Position (at entry)'!R129,"")="", "Mandatory: Tab 6",IFERROR('6. Position (at entry)'!R129,"")),""), IF($A129&lt;&gt;"",IF(IFERROR('6. Position (at entry)'!R129,"")="", "",IFERROR('6. Position (at entry)'!R129,"")),""))</f>
        <v/>
      </c>
      <c r="DR129" s="18" t="str">
        <f>IF(OR($F129="Equity - Publicly Traded", $F129="Equity - Private"), IF($A129&lt;&gt;"",IF(IFERROR('6. Position (at entry)'!S129,"")="", "Mandatory: Tab 6",IFERROR('6. Position (at entry)'!S129,"")),""), IF($A129&lt;&gt;"",IF(IFERROR('6. Position (at entry)'!S129,"")="", "",IFERROR('6. Position (at entry)'!S129,"")),""))</f>
        <v/>
      </c>
      <c r="DS129" s="17" t="str">
        <f>IF(OR($F129="Equity - Publicly Traded", $F129="Equity - Private"), IF($A129&lt;&gt;"",IF(IFERROR('6. Position (at entry)'!T129,"")="", "Mandatory: Tab 6",IFERROR('6. Position (at entry)'!T129,"")),""), IF($A129&lt;&gt;"",IF(IFERROR('6. Position (at entry)'!T129,"")="", "",IFERROR('6. Position (at entry)'!T129,"")),""))</f>
        <v/>
      </c>
      <c r="DT129" s="16" t="str">
        <f>IF(OR($F129="Equity - Publicly Traded", $F129="Equity - Private"), IF($A129&lt;&gt;"",IF(IFERROR('6. Position (at entry)'!U129,"")="", "Mandatory: Tab 6",IFERROR('6. Position (at entry)'!U129,"")),""), IF($A129&lt;&gt;"",IF(IFERROR('6. Position (at entry)'!U129,"")="", "",IFERROR('6. Position (at entry)'!U129,"")),""))</f>
        <v/>
      </c>
      <c r="DU129" s="16" t="str">
        <f>IF(OR($F129="Equity - Publicly Traded", $F129="Equity - Private"), IF($A129&lt;&gt;"",IF(IFERROR('6. Position (at entry)'!V129,"")="", "",IFERROR('6. Position (at entry)'!V129,"")),""), IF($A129&lt;&gt;"",IF(IFERROR('6. Position (at entry)'!V129,"")="", "",IFERROR('6. Position (at entry)'!V129,"")),""))</f>
        <v/>
      </c>
      <c r="DV129" s="239" t="str">
        <f>IF(OR($F129="Equity - Publicly Traded", $F129="Equity - Private"), IF($A129&lt;&gt;"",IF(IFERROR('6. Position (at entry)'!W129,"")="", "",IFERROR('6. Position (at entry)'!W129,"")),""), IF($A129&lt;&gt;"",IF(IFERROR('6. Position (at entry)'!W129,"")="", "",IFERROR('6. Position (at entry)'!W129,"")),""))</f>
        <v/>
      </c>
      <c r="DW129" s="239" t="str">
        <f>IF(OR($F129="Equity - Publicly Traded", $F129="Equity - Private"), IF($A129&lt;&gt;"",IF(IFERROR('6. Position (at entry)'!X129,"")="", "",IFERROR('6. Position (at entry)'!X129,"")),""), IF($A129&lt;&gt;"",IF(IFERROR('6. Position (at entry)'!X129,"")="", "",IFERROR('6. Position (at entry)'!X129,"")),""))</f>
        <v/>
      </c>
      <c r="DX129" s="239" t="str">
        <f>IF(OR($F129="Equity - Publicly Traded", $F129="Equity - Private"), IF($A129&lt;&gt;"",IF(IFERROR('6. Position (at entry)'!Y129,"")="", "",IFERROR('6. Position (at entry)'!Y129,"")),""), IF($A129&lt;&gt;"",IF(IFERROR('6. Position (at entry)'!Y129,"")="", "",IFERROR('6. Position (at entry)'!Y129,"")),""))</f>
        <v/>
      </c>
      <c r="DY129" s="360" t="str">
        <f>IF($A129&lt;&gt;"",IF(IFERROR('6. Position (at entry)'!Z129,"")="", "",IFERROR('6. Position (at entry)'!Z129,"")),"")</f>
        <v/>
      </c>
      <c r="DZ129" s="76" t="str">
        <f>IF($A129&lt;&gt;"",IF(IFERROR('6. Position (at entry)'!AA129,"")="", "",IFERROR('6. Position (at entry)'!AA129,"")),"")</f>
        <v/>
      </c>
      <c r="EA129" s="76" t="str">
        <f>IF($A129&lt;&gt;"",IF(IFERROR('6. Position (at entry)'!AB129,"")="", "",IFERROR('6. Position (at entry)'!AB129,"")),"")</f>
        <v/>
      </c>
      <c r="EB129" s="78" t="str">
        <f>IF($A129&lt;&gt;"",IF(IFERROR('6. Position (at entry)'!AC129,"")="", "",IFERROR('6. Position (at entry)'!AC129,"")),"")</f>
        <v/>
      </c>
      <c r="EC129" s="78" t="str">
        <f>IF($A129&lt;&gt;"",IF(IFERROR('6. Position (at entry)'!AD129,"")="", "",IFERROR('6. Position (at entry)'!AD129,"")),"")</f>
        <v/>
      </c>
      <c r="ED129" s="226" t="str">
        <f>IF($A129&lt;&gt;"",IF(IFERROR('6. Position (at entry)'!AE129,"")="", "",IFERROR('6. Position (at entry)'!AE129,"")),"")</f>
        <v/>
      </c>
      <c r="EE129" s="80" t="str">
        <f>IF($A129&lt;&gt;"",IF(IFERROR('6. Position (at entry)'!AF129,"")="", "",IFERROR('6. Position (at entry)'!AF129,"")),"")</f>
        <v/>
      </c>
      <c r="EF129" s="80" t="str">
        <f>IF($A129&lt;&gt;"",IF(IFERROR('6. Position (at entry)'!AG129,"")="", "",IFERROR('6. Position (at entry)'!AG129,"")),"")</f>
        <v/>
      </c>
      <c r="EG129" s="80" t="str">
        <f>IF($A129&lt;&gt;"",IF(IFERROR('6. Position (at entry)'!AH129,"")="", "",IFERROR('6. Position (at entry)'!AH129,"")),"")</f>
        <v/>
      </c>
      <c r="EH129" s="360" t="str">
        <f>IF($A129&lt;&gt;"",IF(IFERROR('6. Position (at entry)'!AI129,"")="", "",IFERROR('6. Position (at entry)'!AI129,"")),"")</f>
        <v/>
      </c>
    </row>
    <row r="130" spans="1:138" ht="15" customHeight="1" x14ac:dyDescent="0.2">
      <c r="A130" s="16" t="str">
        <f>IF(ISBLANK('6. Position (at entry)'!A130), "", '6. Position (at entry)'!A130)</f>
        <v/>
      </c>
      <c r="B130" s="347" t="str">
        <f>IF($A130&lt;&gt;"",IF(IFERROR('6. Position (at entry)'!B130,"")="", "Mandatory: Tab 6",IFERROR('6. Position (at entry)'!B130,"")),"")</f>
        <v/>
      </c>
      <c r="C130" s="16" t="str">
        <f>IF($A130&lt;&gt;"",IF(IFERROR(VLOOKUP($A130, '4. Company (at entry)'!$1:$1048576,2,FALSE),"")="","Mandatory: Tab 4",IFERROR(VLOOKUP($A130, '4. Company (at entry)'!$1:$1048576,2,FALSE),"")), "")</f>
        <v/>
      </c>
      <c r="D130" s="16" t="str">
        <f>IF($A130&lt;&gt;"",IF(IFERROR('7. Position (current_at exit)'!D130,"")="", "Mandatory: Tab 7",IFERROR('7. Position (current_at exit)'!D130,"")),"")</f>
        <v/>
      </c>
      <c r="E130" s="16" t="str">
        <f>IF($A130&lt;&gt;"",IF(IFERROR('7. Position (current_at exit)'!E130,"")="", "Mandatory: Tab 7",IFERROR('7. Position (current_at exit)'!E130,"")),"")</f>
        <v/>
      </c>
      <c r="F130" s="16" t="str">
        <f>IF($A130&lt;&gt;"",IF(IFERROR('6. Position (at entry)'!D130,"")="", "Mandatory: Tab 6",IFERROR('6. Position (at entry)'!D130,"")),"")</f>
        <v/>
      </c>
      <c r="G130" s="16" t="str">
        <f>IF($A130&lt;&gt;"",IF(IFERROR('6. Position (at entry)'!E130,"")="", "Mandatory: Tab 6",IFERROR('6. Position (at entry)'!E130,"")),"")</f>
        <v/>
      </c>
      <c r="H130" s="16" t="str">
        <f>IF($A130&lt;&gt;"",IF(IFERROR('6. Position (at entry)'!F130,"")="", "Mandatory: Tab 6",IFERROR('6. Position (at entry)'!F130,"")),"")</f>
        <v/>
      </c>
      <c r="I130" s="16" t="str">
        <f>IF($A130&lt;&gt;"",IF(IFERROR('6. Position (at entry)'!G130,"")="", "Mandatory: Tab 6",IFERROR('6. Position (at entry)'!G130,"")),"")</f>
        <v/>
      </c>
      <c r="J130" s="16" t="str">
        <f>IF($A130&lt;&gt;"",IF(IFERROR('6. Position (at entry)'!H130,"")="", "Mandatory: Tab 6",IFERROR('6. Position (at entry)'!H130,"")),"")</f>
        <v/>
      </c>
      <c r="K130" s="159" t="str">
        <f>IF($A130&lt;&gt;"",IF(IFERROR('6. Position (at entry)'!I130,"")="", "Mandatory: Tab 6",IFERROR('6. Position (at entry)'!I130,"")),"")</f>
        <v/>
      </c>
      <c r="L130" s="16" t="str">
        <f>IF($A130&lt;&gt;"",IF(IFERROR('6. Position (at entry)'!J130,"")="", "Mandatory: Tab 6",IFERROR('6. Position (at entry)'!J130,"")),"")</f>
        <v/>
      </c>
      <c r="M130" s="16" t="str">
        <f>IF($A130&lt;&gt;"",IF(IFERROR('6. Position (at entry)'!K130,"")="", "Mandatory: Tab 6",IFERROR('6. Position (at entry)'!K130,"")),"")</f>
        <v/>
      </c>
      <c r="N130" s="16" t="str">
        <f>IF($A130&lt;&gt;"",IF(IFERROR('6. Position (at entry)'!L130,"")="", "",IFERROR('6. Position (at entry)'!L130,"")),"")</f>
        <v/>
      </c>
      <c r="O130" s="360" t="str">
        <f>IF($A130&lt;&gt;"",IF(IFERROR('6. Position (at entry)'!M130,"")="", "",IFERROR('6. Position (at entry)'!M130,"")),"")</f>
        <v/>
      </c>
      <c r="P130" s="16" t="str">
        <f>IF($A130&lt;&gt;"",IF(IFERROR(VLOOKUP($A130,'5. Company (current_at exit)'!$1:$1048576,3,FALSE),"")="","",IFERROR(VLOOKUP($A130,'5. Company (current_at exit)'!$1:$1048576,3,FALSE),"")), "")</f>
        <v/>
      </c>
      <c r="Q130" s="16" t="str">
        <f>IF($A130&lt;&gt;"",IF(IFERROR(VLOOKUP($A130,'5. Company (current_at exit)'!$1:$1048576,4,FALSE),"")="","",IFERROR(VLOOKUP($A130,'5. Company (current_at exit)'!$1:$1048576,4,FALSE),"")), "")</f>
        <v/>
      </c>
      <c r="R130" s="16" t="str">
        <f>IF($A130&lt;&gt;"",IF(IFERROR(VLOOKUP($A130,'5. Company (current_at exit)'!$1:$1048576,5,FALSE),"")="","",IFERROR(VLOOKUP($A130,'5. Company (current_at exit)'!$1:$1048576,5,FALSE),"")), "")</f>
        <v/>
      </c>
      <c r="S130" s="16" t="str">
        <f>IF($A130&lt;&gt;"",IF(IFERROR(VLOOKUP($A130,'5. Company (current_at exit)'!$1:$1048576,6,FALSE),"")="","",IFERROR(VLOOKUP($A130,'5. Company (current_at exit)'!$1:$1048576,6,FALSE),"")), "")</f>
        <v/>
      </c>
      <c r="T130" s="16" t="str">
        <f>IF($A130&lt;&gt;"",IF(IFERROR(VLOOKUP($A130,'5. Company (current_at exit)'!$1:$1048576,7,FALSE),"")="","Mandatory: Tab 5",IFERROR(VLOOKUP($A130,'5. Company (current_at exit)'!$1:$1048576,7,FALSE),"")), "")</f>
        <v/>
      </c>
      <c r="U130" s="72" t="str">
        <f>IF($A130&lt;&gt;"",IF(IFERROR(VLOOKUP($A130,'5. Company (current_at exit)'!$1:$1048576,8,FALSE),"")="","Mandatory: Tab 5",IFERROR(VLOOKUP($A130,'5. Company (current_at exit)'!$1:$1048576,8,FALSE),"")), "")</f>
        <v/>
      </c>
      <c r="V130" s="16" t="str">
        <f>IF($A130&lt;&gt;"",IF(IFERROR(VLOOKUP($A130,'5. Company (current_at exit)'!$1:$1048576,9,FALSE),"")="","",IFERROR(VLOOKUP($A130,'5. Company (current_at exit)'!$1:$1048576,9,FALSE),"")), "")</f>
        <v/>
      </c>
      <c r="W130" s="16" t="str">
        <f>IF($A130&lt;&gt;"",IF(IFERROR(VLOOKUP($A130,'5. Company (current_at exit)'!$1:$1048576,10,FALSE),"")="","Mandatory: Tab 5",IFERROR(VLOOKUP($A130,'5. Company (current_at exit)'!$1:$1048576,10,FALSE),"")), "")</f>
        <v/>
      </c>
      <c r="X130" s="73" t="str">
        <f>IF($A130&lt;&gt;"",IF(IFERROR(VLOOKUP($A130,'5. Company (current_at exit)'!$1:$1048576,11,FALSE),"")="","Mandatory: Tab 5",IFERROR(VLOOKUP($A130,'5. Company (current_at exit)'!$1:$1048576,11,FALSE),"")), "")</f>
        <v/>
      </c>
      <c r="Y130" s="73" t="str">
        <f>IF($A130&lt;&gt;"",IF(IFERROR(VLOOKUP($A130,'5. Company (current_at exit)'!$1:$1048576,12,FALSE),"")="","",IFERROR(VLOOKUP($A130,'5. Company (current_at exit)'!$1:$1048576,12,FALSE),"")), "")</f>
        <v/>
      </c>
      <c r="Z130" s="73" t="str">
        <f>IF($A130&lt;&gt;"",IF(IFERROR(VLOOKUP($A130,'5. Company (current_at exit)'!$1:$1048576,13,FALSE),"")="","",IFERROR(VLOOKUP($A130,'5. Company (current_at exit)'!$1:$1048576,13,FALSE),"")), "")</f>
        <v/>
      </c>
      <c r="AA130" s="16" t="str">
        <f>IF($A130&lt;&gt;"",IF(IFERROR(VLOOKUP($A130,'5. Company (current_at exit)'!$1:$1048576,14,FALSE),"")="","Mandatory: Tab 5",IFERROR(VLOOKUP($A130,'5. Company (current_at exit)'!$1:$1048576,14,FALSE),"")), "")</f>
        <v/>
      </c>
      <c r="AB130" s="16" t="str">
        <f>IF($A130&lt;&gt;"",IF(IFERROR(VLOOKUP($A130,'5. Company (current_at exit)'!$1:$1048576,15,FALSE),"")="","Mandatory: Tab 5",IFERROR(VLOOKUP($A130,'5. Company (current_at exit)'!$1:$1048576,15,FALSE),"")), "")</f>
        <v/>
      </c>
      <c r="AC130" s="76" t="str">
        <f>IF($A130&lt;&gt;"",IF(IFERROR(VLOOKUP($A130,'5. Company (current_at exit)'!$1:$1048576,16,FALSE),"")="","",IFERROR(VLOOKUP($A130,'5. Company (current_at exit)'!$1:$1048576,16,FALSE),"")), "")</f>
        <v/>
      </c>
      <c r="AD130" s="16" t="str">
        <f>IF($A130&lt;&gt;"",IF(IFERROR(VLOOKUP($A130,'5. Company (current_at exit)'!$1:$1048576,17,FALSE),"")="","",IFERROR(VLOOKUP($A130,'5. Company (current_at exit)'!$1:$1048576,17,FALSE),"")), "")</f>
        <v/>
      </c>
      <c r="AE130" s="401" t="str">
        <f>IF($A130&lt;&gt;"",IF(IFERROR(VLOOKUP($A130,'5. Company (current_at exit)'!$1:$1048576,18,FALSE),"")="","",IFERROR(VLOOKUP($A130,'5. Company (current_at exit)'!$1:$1048576,18,FALSE),"")), "")</f>
        <v/>
      </c>
      <c r="AF130" s="16" t="str">
        <f>IF($A130&lt;&gt;"",IF(IFERROR(VLOOKUP($A130,'5. Company (current_at exit)'!$1:$1048576,19,FALSE),"")="","Mandatory: Tab 5",IFERROR(VLOOKUP($A130,'5. Company (current_at exit)'!$1:$1048576,19,FALSE),"")), "")</f>
        <v/>
      </c>
      <c r="AG130" s="159" t="str">
        <f>IF($AF130="Yes",IF($A130&lt;&gt;"",IF(IFERROR(VLOOKUP($A130,'5. Company (current_at exit)'!$1:$1048576,20,FALSE),"")="","Mandatory: Tab 5",IFERROR(VLOOKUP($A130,'5. Company (current_at exit)'!$1:$1048576,20,FALSE),"")), ""),IF($A130&lt;&gt;"",IF(IFERROR(VLOOKUP($A130,'5. Company (current_at exit)'!$1:$1048576,20,FALSE),"")="","",IFERROR(VLOOKUP($A130,'5. Company (current_at exit)'!$1:$1048576,20,FALSE),"")), ""))</f>
        <v/>
      </c>
      <c r="AH130" s="159" t="str">
        <f>IF($AF130="Yes",IF($A130&lt;&gt;"",IF(IFERROR(VLOOKUP($A130,'5. Company (current_at exit)'!$1:$1048576,21,FALSE),"")="","Mandatory: Tab 5",IFERROR(VLOOKUP($A130,'5. Company (current_at exit)'!$1:$1048576,21,FALSE),"")), ""),IF($A130&lt;&gt;"",IF(IFERROR(VLOOKUP($A130,'5. Company (current_at exit)'!$1:$1048576,21,FALSE),"")="","",IFERROR(VLOOKUP($A130,'5. Company (current_at exit)'!$1:$1048576,21,FALSE),"")), ""))</f>
        <v/>
      </c>
      <c r="AI130" s="69" t="str">
        <f>IF($AF130="Yes",IF($A130&lt;&gt;"",IF(IFERROR(VLOOKUP($A130,'5. Company (current_at exit)'!$1:$1048576,22,FALSE),"")="","Mandatory: Tab 5",IFERROR(VLOOKUP($A130,'5. Company (current_at exit)'!$1:$1048576,22,FALSE),"")), ""),IF($A130&lt;&gt;"",IF(IFERROR(VLOOKUP($A130,'5. Company (current_at exit)'!$1:$1048576,22,FALSE),"")="","",IFERROR(VLOOKUP($A130,'5. Company (current_at exit)'!$1:$1048576,22,FALSE),"")), ""))</f>
        <v/>
      </c>
      <c r="AJ130" s="69" t="str">
        <f>IF($AF130="Yes",IF($A130&lt;&gt;"",IF(IFERROR(VLOOKUP($A130,'5. Company (current_at exit)'!$1:$1048576,23,FALSE),"")="","Mandatory: Tab 5",IFERROR(VLOOKUP($A130,'5. Company (current_at exit)'!$1:$1048576,23,FALSE),"")), ""),IF($A130&lt;&gt;"",IF(IFERROR(VLOOKUP($A130,'5. Company (current_at exit)'!$1:$1048576,23,FALSE),"")="","",IFERROR(VLOOKUP($A130,'5. Company (current_at exit)'!$1:$1048576,23,FALSE),"")), ""))</f>
        <v/>
      </c>
      <c r="AK130" s="159" t="str">
        <f>IF($AF130="Yes",IF($A130&lt;&gt;"",IF(IFERROR(VLOOKUP($A130,'5. Company (current_at exit)'!$1:$1048576,24,FALSE),"")="","",IFERROR(VLOOKUP($A130,'5. Company (current_at exit)'!$1:$1048576,24,FALSE),"")), ""),IF($A130&lt;&gt;"",IF(IFERROR(VLOOKUP($A130,'5. Company (current_at exit)'!$1:$1048576,24,FALSE),"")="","",IFERROR(VLOOKUP($A130,'5. Company (current_at exit)'!$1:$1048576,24,FALSE),"")), ""))</f>
        <v/>
      </c>
      <c r="AL130" s="403" t="str">
        <f>IF($A130&lt;&gt;"",IF(IFERROR(VLOOKUP($A130,'5. Company (current_at exit)'!$1:$1048576,25,FALSE),"")="","",IFERROR(VLOOKUP($A130,'5. Company (current_at exit)'!$1:$1048576,25,FALSE),"")), "")</f>
        <v/>
      </c>
      <c r="AM130" s="17" t="str">
        <f>IF($A130&lt;&gt;"",IF(IFERROR(VLOOKUP($A130,'5. Company (current_at exit)'!$1:$1048576,26,FALSE),"")="","Mandatory: Tab 5",IFERROR(VLOOKUP($A130,'5. Company (current_at exit)'!$1:$1048576,26,FALSE),"")), "")</f>
        <v/>
      </c>
      <c r="AN130" s="17" t="str">
        <f>IF($A130&lt;&gt;"",IF(IFERROR(VLOOKUP($A130,'5. Company (current_at exit)'!$1:$1048576,27,FALSE),"")="","Mandatory: Tab 5",IFERROR(VLOOKUP($A130,'5. Company (current_at exit)'!$1:$1048576,27,FALSE),"")), "")</f>
        <v/>
      </c>
      <c r="AO130" s="17" t="str">
        <f>IF($A130&lt;&gt;"",IF(IFERROR(VLOOKUP($A130,'5. Company (current_at exit)'!$1:$1048576,28,FALSE),"")="","Mandatory: Tab 5",IFERROR(VLOOKUP($A130,'5. Company (current_at exit)'!$1:$1048576,28,FALSE),"")), "")</f>
        <v/>
      </c>
      <c r="AP130" s="17" t="str">
        <f>IF($A130&lt;&gt;"",IF(IFERROR(VLOOKUP($A130,'5. Company (current_at exit)'!$1:$1048576,29,FALSE),"")="","Mandatory: Tab 5",IFERROR(VLOOKUP($A130,'5. Company (current_at exit)'!$1:$1048576,29,FALSE),"")), "")</f>
        <v/>
      </c>
      <c r="AQ130" s="17" t="str">
        <f>IF($A130&lt;&gt;"",IF(IFERROR(VLOOKUP($A130,'5. Company (current_at exit)'!$1:$1048576,30,FALSE),"")="","Mandatory: Tab 5",IFERROR(VLOOKUP($A130,'5. Company (current_at exit)'!$1:$1048576,30,FALSE),"")), "")</f>
        <v/>
      </c>
      <c r="AR130" s="17" t="str">
        <f>IF($A130&lt;&gt;"",IF(IFERROR(VLOOKUP($A130,'5. Company (current_at exit)'!$1:$1048576,31,FALSE),"")="","Mandatory: Tab 5",IFERROR(VLOOKUP($A130,'5. Company (current_at exit)'!$1:$1048576,31,FALSE),"")), "")</f>
        <v/>
      </c>
      <c r="AS130" s="17" t="str">
        <f>IF($A130&lt;&gt;"",IF(IFERROR(VLOOKUP($A130,'5. Company (current_at exit)'!$1:$1048576,32,FALSE),"")="","Mandatory: Tab 5",IFERROR(VLOOKUP($A130,'5. Company (current_at exit)'!$1:$1048576,32,FALSE),"")), "")</f>
        <v/>
      </c>
      <c r="AT130" s="17" t="str">
        <f>IF($A130&lt;&gt;"",IF(IFERROR(VLOOKUP($A130,'5. Company (current_at exit)'!$1:$1048576,33,FALSE),"")="","Mandatory: Tab 5",IFERROR(VLOOKUP($A130,'5. Company (current_at exit)'!$1:$1048576,33,FALSE),"")), "")</f>
        <v/>
      </c>
      <c r="AU130" s="17" t="str">
        <f>IF($A130&lt;&gt;"",IF(IFERROR(VLOOKUP($A130,'5. Company (current_at exit)'!$1:$1048576,34,FALSE),"")="","",IFERROR(VLOOKUP($A130,'5. Company (current_at exit)'!$1:$1048576,34,FALSE),"")), "")</f>
        <v/>
      </c>
      <c r="AV130" s="241" t="str">
        <f>IF($A130&lt;&gt;"",IF(IFERROR(VLOOKUP($A130,'5. Company (current_at exit)'!$1:$1048576,35,FALSE),"")="","",IFERROR(VLOOKUP($A130,'5. Company (current_at exit)'!$1:$1048576,35,FALSE),"")), "")</f>
        <v/>
      </c>
      <c r="AW130" s="17" t="str">
        <f>IF($D130="Fully Exited",IF($A130&lt;&gt;"",IF(IFERROR(VLOOKUP($A130,'5. Company (current_at exit)'!$1:$1048576,36,FALSE),"")="","",IFERROR(VLOOKUP($A130,'5. Company (current_at exit)'!$1:$1048576,36,FALSE),"")), ""),IF($A130&lt;&gt;"",IF(IFERROR(VLOOKUP($A130,'5. Company (current_at exit)'!$1:$1048576,36,FALSE),"")="","",IFERROR(VLOOKUP($A130,'5. Company (current_at exit)'!$1:$1048576,36,FALSE),"")), ""))</f>
        <v/>
      </c>
      <c r="AX130" s="239" t="str">
        <f>IF($A130&lt;&gt;"",IF(IFERROR(VLOOKUP($A130,'5. Company (current_at exit)'!$1:$1048576,37,FALSE),"")="","",IFERROR(VLOOKUP($A130,'5. Company (current_at exit)'!$1:$1048576,37,FALSE),"")), "")</f>
        <v/>
      </c>
      <c r="AY130" s="204" t="str">
        <f>IF($A130&lt;&gt;"",IF(IFERROR(VLOOKUP($A130,'5. Company (current_at exit)'!$1:$1048576,38,FALSE),"")="","",IFERROR(VLOOKUP($A130,'5. Company (current_at exit)'!$1:$1048576,38,FALSE),"")), "")</f>
        <v/>
      </c>
      <c r="AZ130" s="244" t="str">
        <f>IF($A130&lt;&gt;"",IF(IFERROR(VLOOKUP($A130,'5. Company (current_at exit)'!$1:$1048576,39,FALSE),"")="","",IFERROR(VLOOKUP($A130,'5. Company (current_at exit)'!$1:$1048576,39,FALSE),"")), "")</f>
        <v/>
      </c>
      <c r="BA130" s="244" t="str">
        <f>IF($A130&lt;&gt;"",IF(IFERROR(VLOOKUP($A130,'5. Company (current_at exit)'!$1:$1048576,40,FALSE),"")="","",IFERROR(VLOOKUP($A130,'5. Company (current_at exit)'!$1:$1048576,40,FALSE),"")), "")</f>
        <v/>
      </c>
      <c r="BB130" s="244" t="str">
        <f>IF($A130&lt;&gt;"",IF(IFERROR(VLOOKUP($A130,'5. Company (current_at exit)'!$1:$1048576,41,FALSE),"")="","",IFERROR(VLOOKUP($A130,'5. Company (current_at exit)'!$1:$1048576,41,FALSE),"")), "")</f>
        <v/>
      </c>
      <c r="BC130" s="76" t="str">
        <f>IF($A130&lt;&gt;"",IF(IFERROR(VLOOKUP($A130,'5. Company (current_at exit)'!$1:$1048576,42,FALSE),"")="","",IFERROR(VLOOKUP($A130,'5. Company (current_at exit)'!$1:$1048576,42,FALSE),"")), "")</f>
        <v/>
      </c>
      <c r="BD130" s="76" t="str">
        <f>IF($A130&lt;&gt;"",IF(IFERROR(VLOOKUP($A130,'5. Company (current_at exit)'!$1:$1048576,43,FALSE),"")="","",IFERROR(VLOOKUP($A130,'5. Company (current_at exit)'!$1:$1048576,43,FALSE),"")), "")</f>
        <v/>
      </c>
      <c r="BE130" s="239" t="str">
        <f>IF($A130&lt;&gt;"",IF(IFERROR(VLOOKUP($A130,'5. Company (current_at exit)'!$1:$1048576,44,FALSE),"")="","",IFERROR(VLOOKUP($A130,'5. Company (current_at exit)'!$1:$1048576,44,FALSE),"")), "")</f>
        <v/>
      </c>
      <c r="BF130" s="239" t="str">
        <f>IF($A130&lt;&gt;"",IF(IFERROR(VLOOKUP($A130,'5. Company (current_at exit)'!$1:$1048576,45,FALSE),"")="","",IFERROR(VLOOKUP($A130,'5. Company (current_at exit)'!$1:$1048576,45,FALSE),"")), "")</f>
        <v/>
      </c>
      <c r="BG130" s="239" t="str">
        <f>IF($A130&lt;&gt;"",IF(IFERROR(VLOOKUP($A130,'5. Company (current_at exit)'!$1:$1048576,46,FALSE),"")="","",IFERROR(VLOOKUP($A130,'5. Company (current_at exit)'!$1:$1048576,46,FALSE),"")), "")</f>
        <v/>
      </c>
      <c r="BH130" s="239" t="str">
        <f>IF($A130&lt;&gt;"",IF(IFERROR(VLOOKUP($A130,'5. Company (current_at exit)'!$1:$1048576,47,FALSE),"")="","",IFERROR(VLOOKUP($A130,'5. Company (current_at exit)'!$1:$1048576,47,FALSE),"")), "")</f>
        <v/>
      </c>
      <c r="BI130" s="239" t="str">
        <f>IF($A130&lt;&gt;"",IF(IFERROR(VLOOKUP($A130,'5. Company (current_at exit)'!$1:$1048576,48,FALSE),"")="","",IFERROR(VLOOKUP($A130,'5. Company (current_at exit)'!$1:$1048576,48,FALSE),"")), "")</f>
        <v/>
      </c>
      <c r="BJ130" s="360" t="str">
        <f>IF($A130&lt;&gt;"",IF(IFERROR(VLOOKUP($A130,'5. Company (current_at exit)'!$1:$1048576,49,FALSE),"")="","",IFERROR(VLOOKUP($A130,'5. Company (current_at exit)'!$1:$1048576,49,FALSE),"")), "")</f>
        <v/>
      </c>
      <c r="BK130" s="76" t="str">
        <f>IF($A130&lt;&gt;"",IF(IFERROR(VLOOKUP($A130,'5. Company (current_at exit)'!$1:$1048576,50,FALSE),"")="","Mandatory: Tab 5",IFERROR(VLOOKUP($A130,'5. Company (current_at exit)'!$1:$1048576,50,FALSE),"")), "")</f>
        <v/>
      </c>
      <c r="BL130" s="483" t="str">
        <f>IF($A130&lt;&gt;"",IF(IFERROR(VLOOKUP($A130,'5. Company (current_at exit)'!$1:$1048576,51,FALSE),"")="","Mandatory: Tab 5",IFERROR(VLOOKUP($A130,'5. Company (current_at exit)'!$1:$1048576,51,FALSE),"")), "")</f>
        <v/>
      </c>
      <c r="BM130" s="483" t="str">
        <f>IF($A130&lt;&gt;"",IF(IFERROR(VLOOKUP($A130,'5. Company (current_at exit)'!$1:$1048576,52,FALSE),"")="","Mandatory: Tab 5",IFERROR(VLOOKUP($A130,'5. Company (current_at exit)'!$1:$1048576,52,FALSE),"")), "")</f>
        <v/>
      </c>
      <c r="BN130" s="483" t="str">
        <f>IF($A130&lt;&gt;"",IF(IFERROR(VLOOKUP($A130,'5. Company (current_at exit)'!$1:$1048576,53,FALSE),"")="","Mandatory: Tab 5",IFERROR(VLOOKUP($A130,'5. Company (current_at exit)'!$1:$1048576,53,FALSE),"")), "")</f>
        <v/>
      </c>
      <c r="BO130" s="360" t="str">
        <f>IF($A130&lt;&gt;"",IF(IFERROR(VLOOKUP($A130,'5. Company (current_at exit)'!$1:$1048576,54,FALSE),"")="","",IFERROR(VLOOKUP($A130,'5. Company (current_at exit)'!$1:$1048576,54,FALSE),"")), "")</f>
        <v/>
      </c>
      <c r="BP130" s="17" t="str">
        <f>IF($A130&lt;&gt;"",IF(IFERROR(VLOOKUP($A130, '4. Company (at entry)'!$1:$1048576,3,FALSE),"")="","Mandatory: Tab 4",IFERROR(VLOOKUP($A130, '4. Company (at entry)'!$1:$1048576,3,FALSE),"")), "")</f>
        <v/>
      </c>
      <c r="BQ130" s="17" t="str">
        <f>IF($A130&lt;&gt;"",IF(IFERROR(VLOOKUP($A130, '4. Company (at entry)'!$1:$1048576,4,FALSE),"")="","Mandatory: Tab 4",IFERROR(VLOOKUP($A130, '4. Company (at entry)'!$1:$1048576,4,FALSE),"")), "")</f>
        <v/>
      </c>
      <c r="BR130" s="17" t="str">
        <f>IF($A130&lt;&gt;"",IF(IFERROR(VLOOKUP($A130, '4. Company (at entry)'!$1:$1048576,5,FALSE),"")="","Mandatory: Tab 4",IFERROR(VLOOKUP($A130, '4. Company (at entry)'!$1:$1048576,5,FALSE),"")), "")</f>
        <v/>
      </c>
      <c r="BS130" s="17" t="str">
        <f>IF($A130&lt;&gt;"",IF(IFERROR(VLOOKUP($A130, '4. Company (at entry)'!$1:$1048576,6,FALSE),"")="","Mandatory: Tab 4",IFERROR(VLOOKUP($A130, '4. Company (at entry)'!$1:$1048576,6,FALSE),"")), "")</f>
        <v/>
      </c>
      <c r="BT130" s="17" t="str">
        <f>IF($A130&lt;&gt;"",IF(IFERROR(VLOOKUP($A130, '4. Company (at entry)'!$1:$1048576,7,FALSE),"")="","Mandatory: Tab 4",IFERROR(VLOOKUP($A130, '4. Company (at entry)'!$1:$1048576,7,FALSE),"")), "")</f>
        <v/>
      </c>
      <c r="BU130" s="17" t="str">
        <f>IF($A130&lt;&gt;"",IF(IFERROR(VLOOKUP($A130, '4. Company (at entry)'!$1:$1048576,8,FALSE),"")="","Mandatory: Tab 4",IFERROR(VLOOKUP($A130, '4. Company (at entry)'!$1:$1048576,8,FALSE),"")), "")</f>
        <v/>
      </c>
      <c r="BV130" s="17" t="str">
        <f>IF($A130&lt;&gt;"",IF(IFERROR(VLOOKUP($A130, '4. Company (at entry)'!$1:$1048576,9,FALSE),"")="","Mandatory: Tab 4",IFERROR(VLOOKUP($A130, '4. Company (at entry)'!$1:$1048576,9,FALSE),"")), "")</f>
        <v/>
      </c>
      <c r="BW130" s="17" t="str">
        <f>IF($A130&lt;&gt;"",IF(IFERROR(VLOOKUP($A130, '4. Company (at entry)'!$1:$1048576,10,FALSE),"")="","",IFERROR(VLOOKUP($A130, '4. Company (at entry)'!$1:$1048576,10,FALSE),"")), "")</f>
        <v/>
      </c>
      <c r="BX130" s="208" t="str">
        <f>IF($A130&lt;&gt;"",IF(IFERROR(VLOOKUP($A130, '4. Company (at entry)'!$1:$1048576,11,FALSE),"")="","",IFERROR(VLOOKUP($A130, '4. Company (at entry)'!$1:$1048576,11,FALSE),"")), "")</f>
        <v/>
      </c>
      <c r="BY130" s="17" t="str">
        <f>IF($A130&lt;&gt;"",IF(IFERROR(VLOOKUP($A130, '4. Company (at entry)'!$1:$1048576,12,FALSE),"")="","",IFERROR(VLOOKUP($A130, '4. Company (at entry)'!$1:$1048576,12,FALSE),"")), "")</f>
        <v/>
      </c>
      <c r="BZ130" s="360" t="str">
        <f>IF($A130&lt;&gt;"",IF(IFERROR(VLOOKUP($A130, '4. Company (at entry)'!$1:$1048576,13,FALSE),"")="","",IFERROR(VLOOKUP($A130, '4. Company (at entry)'!$1:$1048576,13,FALSE),"")), "")</f>
        <v/>
      </c>
      <c r="CA130" s="17" t="str">
        <f>IF($A130&lt;&gt;"",IF(IFERROR('7. Position (current_at exit)'!F130,"")="", "Mandatory: Tab 7",IFERROR('7. Position (current_at exit)'!F130,"")),"")</f>
        <v/>
      </c>
      <c r="CB130" s="17" t="str">
        <f>IF($D130&lt;&gt;"Pending, Subsequently Closed",IF($A130&lt;&gt;"",IF(IFERROR('7. Position (current_at exit)'!G130,"")="", "Mandatory: Tab 7",IFERROR('7. Position (current_at exit)'!G130,"")),""), IF($A130&lt;&gt;"",IF(IFERROR('7. Position (current_at exit)'!G130,"")="", "",IFERROR('7. Position (current_at exit)'!G130,"")),""))</f>
        <v/>
      </c>
      <c r="CC130" s="17" t="str">
        <f>IF($D130&lt;&gt;"Pending, Subsequently Closed",IF($A130&lt;&gt;"",IF(IFERROR('7. Position (current_at exit)'!H130,"")="", "Mandatory: Tab 7",IFERROR('7. Position (current_at exit)'!H130,"")),""), IF($A130&lt;&gt;"",IF(IFERROR('7. Position (current_at exit)'!H130,"")="", "",IFERROR('7. Position (current_at exit)'!H130,"")),""))</f>
        <v/>
      </c>
      <c r="CD130" s="17" t="str">
        <f>IF($D130&lt;&gt;"Pending, Subsequently Closed",IF($A130&lt;&gt;"",IF(IFERROR('7. Position (current_at exit)'!I130,"")="", "Mandatory: Tab 7",IFERROR('7. Position (current_at exit)'!I130,"")),""), IF($A130&lt;&gt;"",IF(IFERROR('7. Position (current_at exit)'!I130,"")="", "",IFERROR('7. Position (current_at exit)'!I130,"")),""))</f>
        <v/>
      </c>
      <c r="CE130" s="17" t="str">
        <f>IF($D130&lt;&gt;"Pending, Subsequently Closed",IF($A130&lt;&gt;"",IF(IFERROR('7. Position (current_at exit)'!J130,"")="", "Mandatory: Tab 7",IFERROR('7. Position (current_at exit)'!J130,"")),""), IF($A130&lt;&gt;"",IF(IFERROR('7. Position (current_at exit)'!J130,"")="", "",IFERROR('7. Position (current_at exit)'!J130,"")),""))</f>
        <v/>
      </c>
      <c r="CF130" s="208" t="str">
        <f>IF($D130&lt;&gt;"Pending, Subsequently Closed",IF($A130&lt;&gt;"",IF(IFERROR('7. Position (current_at exit)'!K130,"")="", "Mandatory: Tab 7",IFERROR('7. Position (current_at exit)'!K130,"")),""), IF($A130&lt;&gt;"",IF(IFERROR('7. Position (current_at exit)'!K130,"")="", "",IFERROR('7. Position (current_at exit)'!K130,"")),""))</f>
        <v/>
      </c>
      <c r="CG130" s="186" t="str">
        <f>IF($D130&lt;&gt;"Pending, Subsequently Closed",IF($A130&lt;&gt;"",IF(IFERROR('7. Position (current_at exit)'!L130,"")="", "Mandatory: Tab 7",IFERROR('7. Position (current_at exit)'!L130,"")),""), IF($A130&lt;&gt;"",IF(IFERROR('7. Position (current_at exit)'!L130,"")="", "",IFERROR('7. Position (current_at exit)'!L130,"")),""))</f>
        <v/>
      </c>
      <c r="CH130" s="186" t="str">
        <f>IF($D130&lt;&gt;"Pending, Subsequently Closed",IF($A130&lt;&gt;"",IF(IFERROR('7. Position (current_at exit)'!M130,"")="", "Mandatory: Tab 7",IFERROR('7. Position (current_at exit)'!M130,"")),""), IF($A130&lt;&gt;"",IF(IFERROR('7. Position (current_at exit)'!M130,"")="", "",IFERROR('7. Position (current_at exit)'!M130,"")),""))</f>
        <v/>
      </c>
      <c r="CI130" s="186" t="str">
        <f>IF($D130&lt;&gt;"Pending, Subsequently Closed",IF($A130&lt;&gt;"",IF(IFERROR('7. Position (current_at exit)'!N130,"")="", "Mandatory: Tab 7",IFERROR('7. Position (current_at exit)'!N130,"")),""), IF($A130&lt;&gt;"",IF(IFERROR('7. Position (current_at exit)'!N130,"")="", "",IFERROR('7. Position (current_at exit)'!N130,"")),""))</f>
        <v/>
      </c>
      <c r="CJ130" s="408" t="str">
        <f>IF($D130&lt;&gt;"Pending, Subsequently Closed",IF($A130&lt;&gt;"",IF(IFERROR('7. Position (current_at exit)'!O130,"")="", "Mandatory: Tab 7",IFERROR('7. Position (current_at exit)'!O130,"")),""), IF($A130&lt;&gt;"",IF(IFERROR('7. Position (current_at exit)'!O130,"")="", "",IFERROR('7. Position (current_at exit)'!O130,"")),""))</f>
        <v/>
      </c>
      <c r="CK130" s="408" t="str">
        <f>IF($D130&lt;&gt;"Pending, Subsequently Closed",IF($A130&lt;&gt;"",IF(IFERROR('7. Position (current_at exit)'!P130,"")="", "Mandatory: Tab 7",IFERROR('7. Position (current_at exit)'!P130,"")),""), IF($A130&lt;&gt;"",IF(IFERROR('7. Position (current_at exit)'!P130,"")="", "",IFERROR('7. Position (current_at exit)'!P130,"")),""))</f>
        <v/>
      </c>
      <c r="CL130" s="360" t="str">
        <f>IF($A130&lt;&gt;"",IF(IFERROR('7. Position (current_at exit)'!Q130,"")="", "",IFERROR('7. Position (current_at exit)'!Q130,"")),"")</f>
        <v/>
      </c>
      <c r="CM130" s="18" t="str">
        <f>IF($F130&lt;&gt;"Debt",IF($A130&lt;&gt;"",IF(IFERROR('7. Position (current_at exit)'!R130,"")="", "Mandatory: Tab 7",IFERROR('7. Position (current_at exit)'!R130,"")),""), IF($A130&lt;&gt;"",IF(IFERROR('7. Position (current_at exit)'!R130,"")="", "",IFERROR('7. Position (current_at exit)'!R130,"")),""))</f>
        <v/>
      </c>
      <c r="CN130" s="18" t="str">
        <f>IF($F130&lt;&gt;"Debt",IF($A130&lt;&gt;"",IF(IFERROR('7. Position (current_at exit)'!S130,"")="", "Mandatory: Tab 7",IFERROR('7. Position (current_at exit)'!S130,"")),""), IF($A130&lt;&gt;"",IF(IFERROR('7. Position (current_at exit)'!S130,"")="", "",IFERROR('7. Position (current_at exit)'!S130,"")),""))</f>
        <v/>
      </c>
      <c r="CO130" s="17" t="str">
        <f>IF($F130&lt;&gt;"Debt",IF($A130&lt;&gt;"",IF(IFERROR('7. Position (current_at exit)'!T130,"")="", "Mandatory: Tab 7",IFERROR('7. Position (current_at exit)'!T130,"")),""), IF($A130&lt;&gt;"",IF(IFERROR('7. Position (current_at exit)'!T130,"")="", "",IFERROR('7. Position (current_at exit)'!T130,"")),""))</f>
        <v/>
      </c>
      <c r="CP130" s="17" t="str">
        <f>IF($A130&lt;&gt;"",IF(IFERROR('7. Position (current_at exit)'!U130,"")="", "Mandatory: Tab 7",IFERROR('7. Position (current_at exit)'!U130,"")),"")</f>
        <v/>
      </c>
      <c r="CQ130" s="17" t="str">
        <f>IF($F130&lt;&gt;"Debt",IF($A130&lt;&gt;"",IF(IFERROR('7. Position (current_at exit)'!V130,"")="", "Mandatory: Tab 7",IFERROR('7. Position (current_at exit)'!V130,"")),""), IF($A130&lt;&gt;"",IF(IFERROR('7. Position (current_at exit)'!V130,"")="", "",IFERROR('7. Position (current_at exit)'!V130,"")),""))</f>
        <v/>
      </c>
      <c r="CR130" s="16" t="str">
        <f>IF($F130&lt;&gt;"Debt",IF($A130&lt;&gt;"",IF(IFERROR('7. Position (current_at exit)'!W130,"")="", "",IFERROR('7. Position (current_at exit)'!W130,"")),""), IF($A130&lt;&gt;"",IF(IFERROR('7. Position (current_at exit)'!W130,"")="", "",IFERROR('7. Position (current_at exit)'!W130,"")),""))</f>
        <v/>
      </c>
      <c r="CS130" s="80" t="str">
        <f>IF($A130&lt;&gt;"",IF(IFERROR('7. Position (current_at exit)'!X130,"")="", "",IFERROR('7. Position (current_at exit)'!X130,"")),"")</f>
        <v/>
      </c>
      <c r="CT130" s="360" t="str">
        <f>IF($A130&lt;&gt;"",IF(IFERROR('7. Position (current_at exit)'!Y130,"")="", "",IFERROR('7. Position (current_at exit)'!Y130,"")),"")</f>
        <v/>
      </c>
      <c r="CU130" s="159" t="str">
        <f>IF(OR($D130="Fully Exited, No Escrow", $D130="Fully Exited, Escrow Pending", $D130="Fully Exited, Subsequently Closed"), IF($A130&lt;&gt;"",IF(IFERROR('7. Position (current_at exit)'!Z130,"")="", "Mandatory: Tab 7",IFERROR('7. Position (current_at exit)'!Z130,"")),""), IF($A130&lt;&gt;"",IF(IFERROR('7. Position (current_at exit)'!Z130,"")="", "",IFERROR('7. Position (current_at exit)'!Z130,"")),""))</f>
        <v/>
      </c>
      <c r="CV130" s="159" t="str">
        <f>IF(OR($D130="Fully Exited, No Escrow", $D130="Fully Exited, Escrow Pending", $D130="Fully Exited, Subsequently Closed"), IF($A130&lt;&gt;"",IF(IFERROR('7. Position (current_at exit)'!AA130,"")="", "Mandatory: Tab 7",IFERROR('7. Position (current_at exit)'!AA130,"")),""), IF($A130&lt;&gt;"",IF(IFERROR('7. Position (current_at exit)'!AA130,"")="", "",IFERROR('7. Position (current_at exit)'!AA130,"")),""))</f>
        <v/>
      </c>
      <c r="CW130" s="16" t="str">
        <f>IF($D130="Fully Exited",IF($A130&lt;&gt;"",IF(IFERROR('7. Position (current_at exit)'!AB130,"")="", "",IFERROR('7. Position (current_at exit)'!AB130,"")),""), IF($A130&lt;&gt;"",IF(IFERROR('7. Position (current_at exit)'!AB130,"")="", "",IFERROR('7. Position (current_at exit)'!AB130,"")),""))</f>
        <v/>
      </c>
      <c r="CX130" s="360" t="str">
        <f>IF($A130&lt;&gt;"",IF(IFERROR('7. Position (current_at exit)'!AC130,"")="", "",IFERROR('7. Position (current_at exit)'!AC130,"")),"")</f>
        <v/>
      </c>
      <c r="CY130" s="16" t="str">
        <f>IF($D130&lt;&gt;"Pending, Subsequently Closed",IF($A130&lt;&gt;"",IF(IFERROR('7. Position (current_at exit)'!AD130,"")="", "Mandatory: Tab 7",IFERROR('7. Position (current_at exit)'!AD130,"")),""), IF($A130&lt;&gt;"",IF(IFERROR('7. Position (current_at exit)'!AD130,"")="", "",IFERROR('7. Position (current_at exit)'!AD130,"")),""))</f>
        <v/>
      </c>
      <c r="CZ130" s="187" t="str">
        <f>IF($A130&lt;&gt;"",IF(IFERROR('7. Position (current_at exit)'!AE130,"")="", "",IFERROR('7. Position (current_at exit)'!AE130,"")),"")</f>
        <v/>
      </c>
      <c r="DA130" s="76" t="str">
        <f>IF($A130&lt;&gt;"",IF(IFERROR('7. Position (current_at exit)'!AF130,"")="", "",IFERROR('7. Position (current_at exit)'!AF130,"")),"")</f>
        <v/>
      </c>
      <c r="DB130" s="239" t="str">
        <f>IF($A130&lt;&gt;"",IF(IFERROR('7. Position (current_at exit)'!AG130,"")="", "",IFERROR('7. Position (current_at exit)'!AG130,"")),"")</f>
        <v/>
      </c>
      <c r="DC130" s="165" t="str">
        <f>IF($A130&lt;&gt;"",IF(IFERROR('7. Position (current_at exit)'!AH130,"")="", "",IFERROR('7. Position (current_at exit)'!AH130,"")),"")</f>
        <v/>
      </c>
      <c r="DD130" s="165" t="str">
        <f>IF($A130&lt;&gt;"",IF(IFERROR('7. Position (current_at exit)'!AI130,"")="", "",IFERROR('7. Position (current_at exit)'!AI130,"")),"")</f>
        <v/>
      </c>
      <c r="DE130" s="360" t="str">
        <f>IF($A130&lt;&gt;"",IF(IFERROR('7. Position (current_at exit)'!AJ130,"")="", "",IFERROR('7. Position (current_at exit)'!AJ130,"")),"")</f>
        <v/>
      </c>
      <c r="DF130" s="16" t="str">
        <f>IF($A130&lt;&gt;"",IF(IFERROR('7. Position (current_at exit)'!AK130,"")="", "",IFERROR('7. Position (current_at exit)'!AK130,"")),"")</f>
        <v/>
      </c>
      <c r="DG130" s="187" t="str">
        <f>IF($A130&lt;&gt;"",IF(IFERROR('7. Position (current_at exit)'!AL130,"")="", "",IFERROR('7. Position (current_at exit)'!AL130,"")),"")</f>
        <v/>
      </c>
      <c r="DH130" s="76" t="str">
        <f>IF($A130&lt;&gt;"",IF(IFERROR('7. Position (current_at exit)'!AM130,"")="", "",IFERROR('7. Position (current_at exit)'!AM130,"")),"")</f>
        <v/>
      </c>
      <c r="DI130" s="239" t="str">
        <f>IF($A130&lt;&gt;"",IF(IFERROR('7. Position (current_at exit)'!AN130,"")="", "",IFERROR('7. Position (current_at exit)'!AN130,"")),"")</f>
        <v/>
      </c>
      <c r="DJ130" s="165" t="str">
        <f>IF($A130&lt;&gt;"",IF(IFERROR('7. Position (current_at exit)'!AO130,"")="", "",IFERROR('7. Position (current_at exit)'!AO130,"")),"")</f>
        <v/>
      </c>
      <c r="DK130" s="165" t="str">
        <f>IF($A130&lt;&gt;"",IF(IFERROR('7. Position (current_at exit)'!AP130,"")="", "",IFERROR('7. Position (current_at exit)'!AP130,"")),"")</f>
        <v/>
      </c>
      <c r="DL130" s="360" t="str">
        <f>IF($A130&lt;&gt;"",IF(IFERROR('7. Position (current_at exit)'!AQ130,"")="", "",IFERROR('7. Position (current_at exit)'!AQ130,"")),"")</f>
        <v/>
      </c>
      <c r="DM130" s="17" t="str">
        <f>IF(OR($F130="Equity - Publicly Traded", $F130="Equity - Private"), IF($A130&lt;&gt;"",IF(IFERROR('6. Position (at entry)'!N130,"")="", "Mandatory: Tab 6",IFERROR('6. Position (at entry)'!N130,"")),""), IF($A130&lt;&gt;"",IF(IFERROR('6. Position (at entry)'!N130,"")="", "",IFERROR('6. Position (at entry)'!N130,"")),""))</f>
        <v/>
      </c>
      <c r="DN130" s="17" t="str">
        <f>IF(OR($F130="Equity - Publicly Traded", $F130="Equity - Private"), IF($A130&lt;&gt;"",IF(IFERROR('6. Position (at entry)'!O130,"")="", "Mandatory: Tab 6",IFERROR('6. Position (at entry)'!O130,"")),""), IF($A130&lt;&gt;"",IF(IFERROR('6. Position (at entry)'!O130,"")="", "",IFERROR('6. Position (at entry)'!O130,"")),""))</f>
        <v/>
      </c>
      <c r="DO130" s="17" t="str">
        <f>IF(OR($F130="Equity - Publicly Traded", $F130="Equity - Private"), IF($A130&lt;&gt;"",IF(IFERROR('6. Position (at entry)'!P130,"")="", "Mandatory: Tab 6",IFERROR('6. Position (at entry)'!P130,"")),""), IF($A130&lt;&gt;"",IF(IFERROR('6. Position (at entry)'!P130,"")="", "",IFERROR('6. Position (at entry)'!P130,"")),""))</f>
        <v/>
      </c>
      <c r="DP130" s="17" t="str">
        <f>IF(OR($F130="Equity - Publicly Traded", $F130="Equity - Private"), IF($A130&lt;&gt;"",IF(IFERROR('6. Position (at entry)'!Q130,"")="", "Mandatory: Tab 6",IFERROR('6. Position (at entry)'!Q130,"")),""), IF($A130&lt;&gt;"",IF(IFERROR('6. Position (at entry)'!Q130,"")="", "",IFERROR('6. Position (at entry)'!Q130,"")),""))</f>
        <v/>
      </c>
      <c r="DQ130" s="18" t="str">
        <f>IF(OR($F130="Equity - Publicly Traded", $F130="Equity - Private"), IF($A130&lt;&gt;"",IF(IFERROR('6. Position (at entry)'!R130,"")="", "Mandatory: Tab 6",IFERROR('6. Position (at entry)'!R130,"")),""), IF($A130&lt;&gt;"",IF(IFERROR('6. Position (at entry)'!R130,"")="", "",IFERROR('6. Position (at entry)'!R130,"")),""))</f>
        <v/>
      </c>
      <c r="DR130" s="18" t="str">
        <f>IF(OR($F130="Equity - Publicly Traded", $F130="Equity - Private"), IF($A130&lt;&gt;"",IF(IFERROR('6. Position (at entry)'!S130,"")="", "Mandatory: Tab 6",IFERROR('6. Position (at entry)'!S130,"")),""), IF($A130&lt;&gt;"",IF(IFERROR('6. Position (at entry)'!S130,"")="", "",IFERROR('6. Position (at entry)'!S130,"")),""))</f>
        <v/>
      </c>
      <c r="DS130" s="17" t="str">
        <f>IF(OR($F130="Equity - Publicly Traded", $F130="Equity - Private"), IF($A130&lt;&gt;"",IF(IFERROR('6. Position (at entry)'!T130,"")="", "Mandatory: Tab 6",IFERROR('6. Position (at entry)'!T130,"")),""), IF($A130&lt;&gt;"",IF(IFERROR('6. Position (at entry)'!T130,"")="", "",IFERROR('6. Position (at entry)'!T130,"")),""))</f>
        <v/>
      </c>
      <c r="DT130" s="16" t="str">
        <f>IF(OR($F130="Equity - Publicly Traded", $F130="Equity - Private"), IF($A130&lt;&gt;"",IF(IFERROR('6. Position (at entry)'!U130,"")="", "Mandatory: Tab 6",IFERROR('6. Position (at entry)'!U130,"")),""), IF($A130&lt;&gt;"",IF(IFERROR('6. Position (at entry)'!U130,"")="", "",IFERROR('6. Position (at entry)'!U130,"")),""))</f>
        <v/>
      </c>
      <c r="DU130" s="16" t="str">
        <f>IF(OR($F130="Equity - Publicly Traded", $F130="Equity - Private"), IF($A130&lt;&gt;"",IF(IFERROR('6. Position (at entry)'!V130,"")="", "",IFERROR('6. Position (at entry)'!V130,"")),""), IF($A130&lt;&gt;"",IF(IFERROR('6. Position (at entry)'!V130,"")="", "",IFERROR('6. Position (at entry)'!V130,"")),""))</f>
        <v/>
      </c>
      <c r="DV130" s="239" t="str">
        <f>IF(OR($F130="Equity - Publicly Traded", $F130="Equity - Private"), IF($A130&lt;&gt;"",IF(IFERROR('6. Position (at entry)'!W130,"")="", "",IFERROR('6. Position (at entry)'!W130,"")),""), IF($A130&lt;&gt;"",IF(IFERROR('6. Position (at entry)'!W130,"")="", "",IFERROR('6. Position (at entry)'!W130,"")),""))</f>
        <v/>
      </c>
      <c r="DW130" s="239" t="str">
        <f>IF(OR($F130="Equity - Publicly Traded", $F130="Equity - Private"), IF($A130&lt;&gt;"",IF(IFERROR('6. Position (at entry)'!X130,"")="", "",IFERROR('6. Position (at entry)'!X130,"")),""), IF($A130&lt;&gt;"",IF(IFERROR('6. Position (at entry)'!X130,"")="", "",IFERROR('6. Position (at entry)'!X130,"")),""))</f>
        <v/>
      </c>
      <c r="DX130" s="239" t="str">
        <f>IF(OR($F130="Equity - Publicly Traded", $F130="Equity - Private"), IF($A130&lt;&gt;"",IF(IFERROR('6. Position (at entry)'!Y130,"")="", "",IFERROR('6. Position (at entry)'!Y130,"")),""), IF($A130&lt;&gt;"",IF(IFERROR('6. Position (at entry)'!Y130,"")="", "",IFERROR('6. Position (at entry)'!Y130,"")),""))</f>
        <v/>
      </c>
      <c r="DY130" s="360" t="str">
        <f>IF($A130&lt;&gt;"",IF(IFERROR('6. Position (at entry)'!Z130,"")="", "",IFERROR('6. Position (at entry)'!Z130,"")),"")</f>
        <v/>
      </c>
      <c r="DZ130" s="76" t="str">
        <f>IF($A130&lt;&gt;"",IF(IFERROR('6. Position (at entry)'!AA130,"")="", "",IFERROR('6. Position (at entry)'!AA130,"")),"")</f>
        <v/>
      </c>
      <c r="EA130" s="76" t="str">
        <f>IF($A130&lt;&gt;"",IF(IFERROR('6. Position (at entry)'!AB130,"")="", "",IFERROR('6. Position (at entry)'!AB130,"")),"")</f>
        <v/>
      </c>
      <c r="EB130" s="78" t="str">
        <f>IF($A130&lt;&gt;"",IF(IFERROR('6. Position (at entry)'!AC130,"")="", "",IFERROR('6. Position (at entry)'!AC130,"")),"")</f>
        <v/>
      </c>
      <c r="EC130" s="78" t="str">
        <f>IF($A130&lt;&gt;"",IF(IFERROR('6. Position (at entry)'!AD130,"")="", "",IFERROR('6. Position (at entry)'!AD130,"")),"")</f>
        <v/>
      </c>
      <c r="ED130" s="226" t="str">
        <f>IF($A130&lt;&gt;"",IF(IFERROR('6. Position (at entry)'!AE130,"")="", "",IFERROR('6. Position (at entry)'!AE130,"")),"")</f>
        <v/>
      </c>
      <c r="EE130" s="80" t="str">
        <f>IF($A130&lt;&gt;"",IF(IFERROR('6. Position (at entry)'!AF130,"")="", "",IFERROR('6. Position (at entry)'!AF130,"")),"")</f>
        <v/>
      </c>
      <c r="EF130" s="80" t="str">
        <f>IF($A130&lt;&gt;"",IF(IFERROR('6. Position (at entry)'!AG130,"")="", "",IFERROR('6. Position (at entry)'!AG130,"")),"")</f>
        <v/>
      </c>
      <c r="EG130" s="80" t="str">
        <f>IF($A130&lt;&gt;"",IF(IFERROR('6. Position (at entry)'!AH130,"")="", "",IFERROR('6. Position (at entry)'!AH130,"")),"")</f>
        <v/>
      </c>
      <c r="EH130" s="360" t="str">
        <f>IF($A130&lt;&gt;"",IF(IFERROR('6. Position (at entry)'!AI130,"")="", "",IFERROR('6. Position (at entry)'!AI130,"")),"")</f>
        <v/>
      </c>
    </row>
    <row r="131" spans="1:138" ht="15" customHeight="1" x14ac:dyDescent="0.2">
      <c r="A131" s="16" t="str">
        <f>IF(ISBLANK('6. Position (at entry)'!A131), "", '6. Position (at entry)'!A131)</f>
        <v/>
      </c>
      <c r="B131" s="347" t="str">
        <f>IF($A131&lt;&gt;"",IF(IFERROR('6. Position (at entry)'!B131,"")="", "Mandatory: Tab 6",IFERROR('6. Position (at entry)'!B131,"")),"")</f>
        <v/>
      </c>
      <c r="C131" s="16" t="str">
        <f>IF($A131&lt;&gt;"",IF(IFERROR(VLOOKUP($A131, '4. Company (at entry)'!$1:$1048576,2,FALSE),"")="","Mandatory: Tab 4",IFERROR(VLOOKUP($A131, '4. Company (at entry)'!$1:$1048576,2,FALSE),"")), "")</f>
        <v/>
      </c>
      <c r="D131" s="16" t="str">
        <f>IF($A131&lt;&gt;"",IF(IFERROR('7. Position (current_at exit)'!D131,"")="", "Mandatory: Tab 7",IFERROR('7. Position (current_at exit)'!D131,"")),"")</f>
        <v/>
      </c>
      <c r="E131" s="16" t="str">
        <f>IF($A131&lt;&gt;"",IF(IFERROR('7. Position (current_at exit)'!E131,"")="", "Mandatory: Tab 7",IFERROR('7. Position (current_at exit)'!E131,"")),"")</f>
        <v/>
      </c>
      <c r="F131" s="16" t="str">
        <f>IF($A131&lt;&gt;"",IF(IFERROR('6. Position (at entry)'!D131,"")="", "Mandatory: Tab 6",IFERROR('6. Position (at entry)'!D131,"")),"")</f>
        <v/>
      </c>
      <c r="G131" s="16" t="str">
        <f>IF($A131&lt;&gt;"",IF(IFERROR('6. Position (at entry)'!E131,"")="", "Mandatory: Tab 6",IFERROR('6. Position (at entry)'!E131,"")),"")</f>
        <v/>
      </c>
      <c r="H131" s="16" t="str">
        <f>IF($A131&lt;&gt;"",IF(IFERROR('6. Position (at entry)'!F131,"")="", "Mandatory: Tab 6",IFERROR('6. Position (at entry)'!F131,"")),"")</f>
        <v/>
      </c>
      <c r="I131" s="16" t="str">
        <f>IF($A131&lt;&gt;"",IF(IFERROR('6. Position (at entry)'!G131,"")="", "Mandatory: Tab 6",IFERROR('6. Position (at entry)'!G131,"")),"")</f>
        <v/>
      </c>
      <c r="J131" s="16" t="str">
        <f>IF($A131&lt;&gt;"",IF(IFERROR('6. Position (at entry)'!H131,"")="", "Mandatory: Tab 6",IFERROR('6. Position (at entry)'!H131,"")),"")</f>
        <v/>
      </c>
      <c r="K131" s="159" t="str">
        <f>IF($A131&lt;&gt;"",IF(IFERROR('6. Position (at entry)'!I131,"")="", "Mandatory: Tab 6",IFERROR('6. Position (at entry)'!I131,"")),"")</f>
        <v/>
      </c>
      <c r="L131" s="16" t="str">
        <f>IF($A131&lt;&gt;"",IF(IFERROR('6. Position (at entry)'!J131,"")="", "Mandatory: Tab 6",IFERROR('6. Position (at entry)'!J131,"")),"")</f>
        <v/>
      </c>
      <c r="M131" s="16" t="str">
        <f>IF($A131&lt;&gt;"",IF(IFERROR('6. Position (at entry)'!K131,"")="", "Mandatory: Tab 6",IFERROR('6. Position (at entry)'!K131,"")),"")</f>
        <v/>
      </c>
      <c r="N131" s="16" t="str">
        <f>IF($A131&lt;&gt;"",IF(IFERROR('6. Position (at entry)'!L131,"")="", "",IFERROR('6. Position (at entry)'!L131,"")),"")</f>
        <v/>
      </c>
      <c r="O131" s="360" t="str">
        <f>IF($A131&lt;&gt;"",IF(IFERROR('6. Position (at entry)'!M131,"")="", "",IFERROR('6. Position (at entry)'!M131,"")),"")</f>
        <v/>
      </c>
      <c r="P131" s="16" t="str">
        <f>IF($A131&lt;&gt;"",IF(IFERROR(VLOOKUP($A131,'5. Company (current_at exit)'!$1:$1048576,3,FALSE),"")="","",IFERROR(VLOOKUP($A131,'5. Company (current_at exit)'!$1:$1048576,3,FALSE),"")), "")</f>
        <v/>
      </c>
      <c r="Q131" s="16" t="str">
        <f>IF($A131&lt;&gt;"",IF(IFERROR(VLOOKUP($A131,'5. Company (current_at exit)'!$1:$1048576,4,FALSE),"")="","",IFERROR(VLOOKUP($A131,'5. Company (current_at exit)'!$1:$1048576,4,FALSE),"")), "")</f>
        <v/>
      </c>
      <c r="R131" s="16" t="str">
        <f>IF($A131&lt;&gt;"",IF(IFERROR(VLOOKUP($A131,'5. Company (current_at exit)'!$1:$1048576,5,FALSE),"")="","",IFERROR(VLOOKUP($A131,'5. Company (current_at exit)'!$1:$1048576,5,FALSE),"")), "")</f>
        <v/>
      </c>
      <c r="S131" s="16" t="str">
        <f>IF($A131&lt;&gt;"",IF(IFERROR(VLOOKUP($A131,'5. Company (current_at exit)'!$1:$1048576,6,FALSE),"")="","",IFERROR(VLOOKUP($A131,'5. Company (current_at exit)'!$1:$1048576,6,FALSE),"")), "")</f>
        <v/>
      </c>
      <c r="T131" s="16" t="str">
        <f>IF($A131&lt;&gt;"",IF(IFERROR(VLOOKUP($A131,'5. Company (current_at exit)'!$1:$1048576,7,FALSE),"")="","Mandatory: Tab 5",IFERROR(VLOOKUP($A131,'5. Company (current_at exit)'!$1:$1048576,7,FALSE),"")), "")</f>
        <v/>
      </c>
      <c r="U131" s="72" t="str">
        <f>IF($A131&lt;&gt;"",IF(IFERROR(VLOOKUP($A131,'5. Company (current_at exit)'!$1:$1048576,8,FALSE),"")="","Mandatory: Tab 5",IFERROR(VLOOKUP($A131,'5. Company (current_at exit)'!$1:$1048576,8,FALSE),"")), "")</f>
        <v/>
      </c>
      <c r="V131" s="16" t="str">
        <f>IF($A131&lt;&gt;"",IF(IFERROR(VLOOKUP($A131,'5. Company (current_at exit)'!$1:$1048576,9,FALSE),"")="","",IFERROR(VLOOKUP($A131,'5. Company (current_at exit)'!$1:$1048576,9,FALSE),"")), "")</f>
        <v/>
      </c>
      <c r="W131" s="16" t="str">
        <f>IF($A131&lt;&gt;"",IF(IFERROR(VLOOKUP($A131,'5. Company (current_at exit)'!$1:$1048576,10,FALSE),"")="","Mandatory: Tab 5",IFERROR(VLOOKUP($A131,'5. Company (current_at exit)'!$1:$1048576,10,FALSE),"")), "")</f>
        <v/>
      </c>
      <c r="X131" s="73" t="str">
        <f>IF($A131&lt;&gt;"",IF(IFERROR(VLOOKUP($A131,'5. Company (current_at exit)'!$1:$1048576,11,FALSE),"")="","Mandatory: Tab 5",IFERROR(VLOOKUP($A131,'5. Company (current_at exit)'!$1:$1048576,11,FALSE),"")), "")</f>
        <v/>
      </c>
      <c r="Y131" s="73" t="str">
        <f>IF($A131&lt;&gt;"",IF(IFERROR(VLOOKUP($A131,'5. Company (current_at exit)'!$1:$1048576,12,FALSE),"")="","",IFERROR(VLOOKUP($A131,'5. Company (current_at exit)'!$1:$1048576,12,FALSE),"")), "")</f>
        <v/>
      </c>
      <c r="Z131" s="73" t="str">
        <f>IF($A131&lt;&gt;"",IF(IFERROR(VLOOKUP($A131,'5. Company (current_at exit)'!$1:$1048576,13,FALSE),"")="","",IFERROR(VLOOKUP($A131,'5. Company (current_at exit)'!$1:$1048576,13,FALSE),"")), "")</f>
        <v/>
      </c>
      <c r="AA131" s="16" t="str">
        <f>IF($A131&lt;&gt;"",IF(IFERROR(VLOOKUP($A131,'5. Company (current_at exit)'!$1:$1048576,14,FALSE),"")="","Mandatory: Tab 5",IFERROR(VLOOKUP($A131,'5. Company (current_at exit)'!$1:$1048576,14,FALSE),"")), "")</f>
        <v/>
      </c>
      <c r="AB131" s="16" t="str">
        <f>IF($A131&lt;&gt;"",IF(IFERROR(VLOOKUP($A131,'5. Company (current_at exit)'!$1:$1048576,15,FALSE),"")="","Mandatory: Tab 5",IFERROR(VLOOKUP($A131,'5. Company (current_at exit)'!$1:$1048576,15,FALSE),"")), "")</f>
        <v/>
      </c>
      <c r="AC131" s="76" t="str">
        <f>IF($A131&lt;&gt;"",IF(IFERROR(VLOOKUP($A131,'5. Company (current_at exit)'!$1:$1048576,16,FALSE),"")="","",IFERROR(VLOOKUP($A131,'5. Company (current_at exit)'!$1:$1048576,16,FALSE),"")), "")</f>
        <v/>
      </c>
      <c r="AD131" s="16" t="str">
        <f>IF($A131&lt;&gt;"",IF(IFERROR(VLOOKUP($A131,'5. Company (current_at exit)'!$1:$1048576,17,FALSE),"")="","",IFERROR(VLOOKUP($A131,'5. Company (current_at exit)'!$1:$1048576,17,FALSE),"")), "")</f>
        <v/>
      </c>
      <c r="AE131" s="401" t="str">
        <f>IF($A131&lt;&gt;"",IF(IFERROR(VLOOKUP($A131,'5. Company (current_at exit)'!$1:$1048576,18,FALSE),"")="","",IFERROR(VLOOKUP($A131,'5. Company (current_at exit)'!$1:$1048576,18,FALSE),"")), "")</f>
        <v/>
      </c>
      <c r="AF131" s="16" t="str">
        <f>IF($A131&lt;&gt;"",IF(IFERROR(VLOOKUP($A131,'5. Company (current_at exit)'!$1:$1048576,19,FALSE),"")="","Mandatory: Tab 5",IFERROR(VLOOKUP($A131,'5. Company (current_at exit)'!$1:$1048576,19,FALSE),"")), "")</f>
        <v/>
      </c>
      <c r="AG131" s="159" t="str">
        <f>IF($AF131="Yes",IF($A131&lt;&gt;"",IF(IFERROR(VLOOKUP($A131,'5. Company (current_at exit)'!$1:$1048576,20,FALSE),"")="","Mandatory: Tab 5",IFERROR(VLOOKUP($A131,'5. Company (current_at exit)'!$1:$1048576,20,FALSE),"")), ""),IF($A131&lt;&gt;"",IF(IFERROR(VLOOKUP($A131,'5. Company (current_at exit)'!$1:$1048576,20,FALSE),"")="","",IFERROR(VLOOKUP($A131,'5. Company (current_at exit)'!$1:$1048576,20,FALSE),"")), ""))</f>
        <v/>
      </c>
      <c r="AH131" s="159" t="str">
        <f>IF($AF131="Yes",IF($A131&lt;&gt;"",IF(IFERROR(VLOOKUP($A131,'5. Company (current_at exit)'!$1:$1048576,21,FALSE),"")="","Mandatory: Tab 5",IFERROR(VLOOKUP($A131,'5. Company (current_at exit)'!$1:$1048576,21,FALSE),"")), ""),IF($A131&lt;&gt;"",IF(IFERROR(VLOOKUP($A131,'5. Company (current_at exit)'!$1:$1048576,21,FALSE),"")="","",IFERROR(VLOOKUP($A131,'5. Company (current_at exit)'!$1:$1048576,21,FALSE),"")), ""))</f>
        <v/>
      </c>
      <c r="AI131" s="69" t="str">
        <f>IF($AF131="Yes",IF($A131&lt;&gt;"",IF(IFERROR(VLOOKUP($A131,'5. Company (current_at exit)'!$1:$1048576,22,FALSE),"")="","Mandatory: Tab 5",IFERROR(VLOOKUP($A131,'5. Company (current_at exit)'!$1:$1048576,22,FALSE),"")), ""),IF($A131&lt;&gt;"",IF(IFERROR(VLOOKUP($A131,'5. Company (current_at exit)'!$1:$1048576,22,FALSE),"")="","",IFERROR(VLOOKUP($A131,'5. Company (current_at exit)'!$1:$1048576,22,FALSE),"")), ""))</f>
        <v/>
      </c>
      <c r="AJ131" s="69" t="str">
        <f>IF($AF131="Yes",IF($A131&lt;&gt;"",IF(IFERROR(VLOOKUP($A131,'5. Company (current_at exit)'!$1:$1048576,23,FALSE),"")="","Mandatory: Tab 5",IFERROR(VLOOKUP($A131,'5. Company (current_at exit)'!$1:$1048576,23,FALSE),"")), ""),IF($A131&lt;&gt;"",IF(IFERROR(VLOOKUP($A131,'5. Company (current_at exit)'!$1:$1048576,23,FALSE),"")="","",IFERROR(VLOOKUP($A131,'5. Company (current_at exit)'!$1:$1048576,23,FALSE),"")), ""))</f>
        <v/>
      </c>
      <c r="AK131" s="159" t="str">
        <f>IF($AF131="Yes",IF($A131&lt;&gt;"",IF(IFERROR(VLOOKUP($A131,'5. Company (current_at exit)'!$1:$1048576,24,FALSE),"")="","",IFERROR(VLOOKUP($A131,'5. Company (current_at exit)'!$1:$1048576,24,FALSE),"")), ""),IF($A131&lt;&gt;"",IF(IFERROR(VLOOKUP($A131,'5. Company (current_at exit)'!$1:$1048576,24,FALSE),"")="","",IFERROR(VLOOKUP($A131,'5. Company (current_at exit)'!$1:$1048576,24,FALSE),"")), ""))</f>
        <v/>
      </c>
      <c r="AL131" s="403" t="str">
        <f>IF($A131&lt;&gt;"",IF(IFERROR(VLOOKUP($A131,'5. Company (current_at exit)'!$1:$1048576,25,FALSE),"")="","",IFERROR(VLOOKUP($A131,'5. Company (current_at exit)'!$1:$1048576,25,FALSE),"")), "")</f>
        <v/>
      </c>
      <c r="AM131" s="17" t="str">
        <f>IF($A131&lt;&gt;"",IF(IFERROR(VLOOKUP($A131,'5. Company (current_at exit)'!$1:$1048576,26,FALSE),"")="","Mandatory: Tab 5",IFERROR(VLOOKUP($A131,'5. Company (current_at exit)'!$1:$1048576,26,FALSE),"")), "")</f>
        <v/>
      </c>
      <c r="AN131" s="17" t="str">
        <f>IF($A131&lt;&gt;"",IF(IFERROR(VLOOKUP($A131,'5. Company (current_at exit)'!$1:$1048576,27,FALSE),"")="","Mandatory: Tab 5",IFERROR(VLOOKUP($A131,'5. Company (current_at exit)'!$1:$1048576,27,FALSE),"")), "")</f>
        <v/>
      </c>
      <c r="AO131" s="17" t="str">
        <f>IF($A131&lt;&gt;"",IF(IFERROR(VLOOKUP($A131,'5. Company (current_at exit)'!$1:$1048576,28,FALSE),"")="","Mandatory: Tab 5",IFERROR(VLOOKUP($A131,'5. Company (current_at exit)'!$1:$1048576,28,FALSE),"")), "")</f>
        <v/>
      </c>
      <c r="AP131" s="17" t="str">
        <f>IF($A131&lt;&gt;"",IF(IFERROR(VLOOKUP($A131,'5. Company (current_at exit)'!$1:$1048576,29,FALSE),"")="","Mandatory: Tab 5",IFERROR(VLOOKUP($A131,'5. Company (current_at exit)'!$1:$1048576,29,FALSE),"")), "")</f>
        <v/>
      </c>
      <c r="AQ131" s="17" t="str">
        <f>IF($A131&lt;&gt;"",IF(IFERROR(VLOOKUP($A131,'5. Company (current_at exit)'!$1:$1048576,30,FALSE),"")="","Mandatory: Tab 5",IFERROR(VLOOKUP($A131,'5. Company (current_at exit)'!$1:$1048576,30,FALSE),"")), "")</f>
        <v/>
      </c>
      <c r="AR131" s="17" t="str">
        <f>IF($A131&lt;&gt;"",IF(IFERROR(VLOOKUP($A131,'5. Company (current_at exit)'!$1:$1048576,31,FALSE),"")="","Mandatory: Tab 5",IFERROR(VLOOKUP($A131,'5. Company (current_at exit)'!$1:$1048576,31,FALSE),"")), "")</f>
        <v/>
      </c>
      <c r="AS131" s="17" t="str">
        <f>IF($A131&lt;&gt;"",IF(IFERROR(VLOOKUP($A131,'5. Company (current_at exit)'!$1:$1048576,32,FALSE),"")="","Mandatory: Tab 5",IFERROR(VLOOKUP($A131,'5. Company (current_at exit)'!$1:$1048576,32,FALSE),"")), "")</f>
        <v/>
      </c>
      <c r="AT131" s="17" t="str">
        <f>IF($A131&lt;&gt;"",IF(IFERROR(VLOOKUP($A131,'5. Company (current_at exit)'!$1:$1048576,33,FALSE),"")="","Mandatory: Tab 5",IFERROR(VLOOKUP($A131,'5. Company (current_at exit)'!$1:$1048576,33,FALSE),"")), "")</f>
        <v/>
      </c>
      <c r="AU131" s="17" t="str">
        <f>IF($A131&lt;&gt;"",IF(IFERROR(VLOOKUP($A131,'5. Company (current_at exit)'!$1:$1048576,34,FALSE),"")="","",IFERROR(VLOOKUP($A131,'5. Company (current_at exit)'!$1:$1048576,34,FALSE),"")), "")</f>
        <v/>
      </c>
      <c r="AV131" s="241" t="str">
        <f>IF($A131&lt;&gt;"",IF(IFERROR(VLOOKUP($A131,'5. Company (current_at exit)'!$1:$1048576,35,FALSE),"")="","",IFERROR(VLOOKUP($A131,'5. Company (current_at exit)'!$1:$1048576,35,FALSE),"")), "")</f>
        <v/>
      </c>
      <c r="AW131" s="17" t="str">
        <f>IF($D131="Fully Exited",IF($A131&lt;&gt;"",IF(IFERROR(VLOOKUP($A131,'5. Company (current_at exit)'!$1:$1048576,36,FALSE),"")="","",IFERROR(VLOOKUP($A131,'5. Company (current_at exit)'!$1:$1048576,36,FALSE),"")), ""),IF($A131&lt;&gt;"",IF(IFERROR(VLOOKUP($A131,'5. Company (current_at exit)'!$1:$1048576,36,FALSE),"")="","",IFERROR(VLOOKUP($A131,'5. Company (current_at exit)'!$1:$1048576,36,FALSE),"")), ""))</f>
        <v/>
      </c>
      <c r="AX131" s="239" t="str">
        <f>IF($A131&lt;&gt;"",IF(IFERROR(VLOOKUP($A131,'5. Company (current_at exit)'!$1:$1048576,37,FALSE),"")="","",IFERROR(VLOOKUP($A131,'5. Company (current_at exit)'!$1:$1048576,37,FALSE),"")), "")</f>
        <v/>
      </c>
      <c r="AY131" s="204" t="str">
        <f>IF($A131&lt;&gt;"",IF(IFERROR(VLOOKUP($A131,'5. Company (current_at exit)'!$1:$1048576,38,FALSE),"")="","",IFERROR(VLOOKUP($A131,'5. Company (current_at exit)'!$1:$1048576,38,FALSE),"")), "")</f>
        <v/>
      </c>
      <c r="AZ131" s="244" t="str">
        <f>IF($A131&lt;&gt;"",IF(IFERROR(VLOOKUP($A131,'5. Company (current_at exit)'!$1:$1048576,39,FALSE),"")="","",IFERROR(VLOOKUP($A131,'5. Company (current_at exit)'!$1:$1048576,39,FALSE),"")), "")</f>
        <v/>
      </c>
      <c r="BA131" s="244" t="str">
        <f>IF($A131&lt;&gt;"",IF(IFERROR(VLOOKUP($A131,'5. Company (current_at exit)'!$1:$1048576,40,FALSE),"")="","",IFERROR(VLOOKUP($A131,'5. Company (current_at exit)'!$1:$1048576,40,FALSE),"")), "")</f>
        <v/>
      </c>
      <c r="BB131" s="244" t="str">
        <f>IF($A131&lt;&gt;"",IF(IFERROR(VLOOKUP($A131,'5. Company (current_at exit)'!$1:$1048576,41,FALSE),"")="","",IFERROR(VLOOKUP($A131,'5. Company (current_at exit)'!$1:$1048576,41,FALSE),"")), "")</f>
        <v/>
      </c>
      <c r="BC131" s="76" t="str">
        <f>IF($A131&lt;&gt;"",IF(IFERROR(VLOOKUP($A131,'5. Company (current_at exit)'!$1:$1048576,42,FALSE),"")="","",IFERROR(VLOOKUP($A131,'5. Company (current_at exit)'!$1:$1048576,42,FALSE),"")), "")</f>
        <v/>
      </c>
      <c r="BD131" s="76" t="str">
        <f>IF($A131&lt;&gt;"",IF(IFERROR(VLOOKUP($A131,'5. Company (current_at exit)'!$1:$1048576,43,FALSE),"")="","",IFERROR(VLOOKUP($A131,'5. Company (current_at exit)'!$1:$1048576,43,FALSE),"")), "")</f>
        <v/>
      </c>
      <c r="BE131" s="239" t="str">
        <f>IF($A131&lt;&gt;"",IF(IFERROR(VLOOKUP($A131,'5. Company (current_at exit)'!$1:$1048576,44,FALSE),"")="","",IFERROR(VLOOKUP($A131,'5. Company (current_at exit)'!$1:$1048576,44,FALSE),"")), "")</f>
        <v/>
      </c>
      <c r="BF131" s="239" t="str">
        <f>IF($A131&lt;&gt;"",IF(IFERROR(VLOOKUP($A131,'5. Company (current_at exit)'!$1:$1048576,45,FALSE),"")="","",IFERROR(VLOOKUP($A131,'5. Company (current_at exit)'!$1:$1048576,45,FALSE),"")), "")</f>
        <v/>
      </c>
      <c r="BG131" s="239" t="str">
        <f>IF($A131&lt;&gt;"",IF(IFERROR(VLOOKUP($A131,'5. Company (current_at exit)'!$1:$1048576,46,FALSE),"")="","",IFERROR(VLOOKUP($A131,'5. Company (current_at exit)'!$1:$1048576,46,FALSE),"")), "")</f>
        <v/>
      </c>
      <c r="BH131" s="239" t="str">
        <f>IF($A131&lt;&gt;"",IF(IFERROR(VLOOKUP($A131,'5. Company (current_at exit)'!$1:$1048576,47,FALSE),"")="","",IFERROR(VLOOKUP($A131,'5. Company (current_at exit)'!$1:$1048576,47,FALSE),"")), "")</f>
        <v/>
      </c>
      <c r="BI131" s="239" t="str">
        <f>IF($A131&lt;&gt;"",IF(IFERROR(VLOOKUP($A131,'5. Company (current_at exit)'!$1:$1048576,48,FALSE),"")="","",IFERROR(VLOOKUP($A131,'5. Company (current_at exit)'!$1:$1048576,48,FALSE),"")), "")</f>
        <v/>
      </c>
      <c r="BJ131" s="360" t="str">
        <f>IF($A131&lt;&gt;"",IF(IFERROR(VLOOKUP($A131,'5. Company (current_at exit)'!$1:$1048576,49,FALSE),"")="","",IFERROR(VLOOKUP($A131,'5. Company (current_at exit)'!$1:$1048576,49,FALSE),"")), "")</f>
        <v/>
      </c>
      <c r="BK131" s="76" t="str">
        <f>IF($A131&lt;&gt;"",IF(IFERROR(VLOOKUP($A131,'5. Company (current_at exit)'!$1:$1048576,50,FALSE),"")="","Mandatory: Tab 5",IFERROR(VLOOKUP($A131,'5. Company (current_at exit)'!$1:$1048576,50,FALSE),"")), "")</f>
        <v/>
      </c>
      <c r="BL131" s="483" t="str">
        <f>IF($A131&lt;&gt;"",IF(IFERROR(VLOOKUP($A131,'5. Company (current_at exit)'!$1:$1048576,51,FALSE),"")="","Mandatory: Tab 5",IFERROR(VLOOKUP($A131,'5. Company (current_at exit)'!$1:$1048576,51,FALSE),"")), "")</f>
        <v/>
      </c>
      <c r="BM131" s="483" t="str">
        <f>IF($A131&lt;&gt;"",IF(IFERROR(VLOOKUP($A131,'5. Company (current_at exit)'!$1:$1048576,52,FALSE),"")="","Mandatory: Tab 5",IFERROR(VLOOKUP($A131,'5. Company (current_at exit)'!$1:$1048576,52,FALSE),"")), "")</f>
        <v/>
      </c>
      <c r="BN131" s="483" t="str">
        <f>IF($A131&lt;&gt;"",IF(IFERROR(VLOOKUP($A131,'5. Company (current_at exit)'!$1:$1048576,53,FALSE),"")="","Mandatory: Tab 5",IFERROR(VLOOKUP($A131,'5. Company (current_at exit)'!$1:$1048576,53,FALSE),"")), "")</f>
        <v/>
      </c>
      <c r="BO131" s="360" t="str">
        <f>IF($A131&lt;&gt;"",IF(IFERROR(VLOOKUP($A131,'5. Company (current_at exit)'!$1:$1048576,54,FALSE),"")="","",IFERROR(VLOOKUP($A131,'5. Company (current_at exit)'!$1:$1048576,54,FALSE),"")), "")</f>
        <v/>
      </c>
      <c r="BP131" s="17" t="str">
        <f>IF($A131&lt;&gt;"",IF(IFERROR(VLOOKUP($A131, '4. Company (at entry)'!$1:$1048576,3,FALSE),"")="","Mandatory: Tab 4",IFERROR(VLOOKUP($A131, '4. Company (at entry)'!$1:$1048576,3,FALSE),"")), "")</f>
        <v/>
      </c>
      <c r="BQ131" s="17" t="str">
        <f>IF($A131&lt;&gt;"",IF(IFERROR(VLOOKUP($A131, '4. Company (at entry)'!$1:$1048576,4,FALSE),"")="","Mandatory: Tab 4",IFERROR(VLOOKUP($A131, '4. Company (at entry)'!$1:$1048576,4,FALSE),"")), "")</f>
        <v/>
      </c>
      <c r="BR131" s="17" t="str">
        <f>IF($A131&lt;&gt;"",IF(IFERROR(VLOOKUP($A131, '4. Company (at entry)'!$1:$1048576,5,FALSE),"")="","Mandatory: Tab 4",IFERROR(VLOOKUP($A131, '4. Company (at entry)'!$1:$1048576,5,FALSE),"")), "")</f>
        <v/>
      </c>
      <c r="BS131" s="17" t="str">
        <f>IF($A131&lt;&gt;"",IF(IFERROR(VLOOKUP($A131, '4. Company (at entry)'!$1:$1048576,6,FALSE),"")="","Mandatory: Tab 4",IFERROR(VLOOKUP($A131, '4. Company (at entry)'!$1:$1048576,6,FALSE),"")), "")</f>
        <v/>
      </c>
      <c r="BT131" s="17" t="str">
        <f>IF($A131&lt;&gt;"",IF(IFERROR(VLOOKUP($A131, '4. Company (at entry)'!$1:$1048576,7,FALSE),"")="","Mandatory: Tab 4",IFERROR(VLOOKUP($A131, '4. Company (at entry)'!$1:$1048576,7,FALSE),"")), "")</f>
        <v/>
      </c>
      <c r="BU131" s="17" t="str">
        <f>IF($A131&lt;&gt;"",IF(IFERROR(VLOOKUP($A131, '4. Company (at entry)'!$1:$1048576,8,FALSE),"")="","Mandatory: Tab 4",IFERROR(VLOOKUP($A131, '4. Company (at entry)'!$1:$1048576,8,FALSE),"")), "")</f>
        <v/>
      </c>
      <c r="BV131" s="17" t="str">
        <f>IF($A131&lt;&gt;"",IF(IFERROR(VLOOKUP($A131, '4. Company (at entry)'!$1:$1048576,9,FALSE),"")="","Mandatory: Tab 4",IFERROR(VLOOKUP($A131, '4. Company (at entry)'!$1:$1048576,9,FALSE),"")), "")</f>
        <v/>
      </c>
      <c r="BW131" s="17" t="str">
        <f>IF($A131&lt;&gt;"",IF(IFERROR(VLOOKUP($A131, '4. Company (at entry)'!$1:$1048576,10,FALSE),"")="","",IFERROR(VLOOKUP($A131, '4. Company (at entry)'!$1:$1048576,10,FALSE),"")), "")</f>
        <v/>
      </c>
      <c r="BX131" s="208" t="str">
        <f>IF($A131&lt;&gt;"",IF(IFERROR(VLOOKUP($A131, '4. Company (at entry)'!$1:$1048576,11,FALSE),"")="","",IFERROR(VLOOKUP($A131, '4. Company (at entry)'!$1:$1048576,11,FALSE),"")), "")</f>
        <v/>
      </c>
      <c r="BY131" s="17" t="str">
        <f>IF($A131&lt;&gt;"",IF(IFERROR(VLOOKUP($A131, '4. Company (at entry)'!$1:$1048576,12,FALSE),"")="","",IFERROR(VLOOKUP($A131, '4. Company (at entry)'!$1:$1048576,12,FALSE),"")), "")</f>
        <v/>
      </c>
      <c r="BZ131" s="360" t="str">
        <f>IF($A131&lt;&gt;"",IF(IFERROR(VLOOKUP($A131, '4. Company (at entry)'!$1:$1048576,13,FALSE),"")="","",IFERROR(VLOOKUP($A131, '4. Company (at entry)'!$1:$1048576,13,FALSE),"")), "")</f>
        <v/>
      </c>
      <c r="CA131" s="17" t="str">
        <f>IF($A131&lt;&gt;"",IF(IFERROR('7. Position (current_at exit)'!F131,"")="", "Mandatory: Tab 7",IFERROR('7. Position (current_at exit)'!F131,"")),"")</f>
        <v/>
      </c>
      <c r="CB131" s="17" t="str">
        <f>IF($D131&lt;&gt;"Pending, Subsequently Closed",IF($A131&lt;&gt;"",IF(IFERROR('7. Position (current_at exit)'!G131,"")="", "Mandatory: Tab 7",IFERROR('7. Position (current_at exit)'!G131,"")),""), IF($A131&lt;&gt;"",IF(IFERROR('7. Position (current_at exit)'!G131,"")="", "",IFERROR('7. Position (current_at exit)'!G131,"")),""))</f>
        <v/>
      </c>
      <c r="CC131" s="17" t="str">
        <f>IF($D131&lt;&gt;"Pending, Subsequently Closed",IF($A131&lt;&gt;"",IF(IFERROR('7. Position (current_at exit)'!H131,"")="", "Mandatory: Tab 7",IFERROR('7. Position (current_at exit)'!H131,"")),""), IF($A131&lt;&gt;"",IF(IFERROR('7. Position (current_at exit)'!H131,"")="", "",IFERROR('7. Position (current_at exit)'!H131,"")),""))</f>
        <v/>
      </c>
      <c r="CD131" s="17" t="str">
        <f>IF($D131&lt;&gt;"Pending, Subsequently Closed",IF($A131&lt;&gt;"",IF(IFERROR('7. Position (current_at exit)'!I131,"")="", "Mandatory: Tab 7",IFERROR('7. Position (current_at exit)'!I131,"")),""), IF($A131&lt;&gt;"",IF(IFERROR('7. Position (current_at exit)'!I131,"")="", "",IFERROR('7. Position (current_at exit)'!I131,"")),""))</f>
        <v/>
      </c>
      <c r="CE131" s="17" t="str">
        <f>IF($D131&lt;&gt;"Pending, Subsequently Closed",IF($A131&lt;&gt;"",IF(IFERROR('7. Position (current_at exit)'!J131,"")="", "Mandatory: Tab 7",IFERROR('7. Position (current_at exit)'!J131,"")),""), IF($A131&lt;&gt;"",IF(IFERROR('7. Position (current_at exit)'!J131,"")="", "",IFERROR('7. Position (current_at exit)'!J131,"")),""))</f>
        <v/>
      </c>
      <c r="CF131" s="208" t="str">
        <f>IF($D131&lt;&gt;"Pending, Subsequently Closed",IF($A131&lt;&gt;"",IF(IFERROR('7. Position (current_at exit)'!K131,"")="", "Mandatory: Tab 7",IFERROR('7. Position (current_at exit)'!K131,"")),""), IF($A131&lt;&gt;"",IF(IFERROR('7. Position (current_at exit)'!K131,"")="", "",IFERROR('7. Position (current_at exit)'!K131,"")),""))</f>
        <v/>
      </c>
      <c r="CG131" s="186" t="str">
        <f>IF($D131&lt;&gt;"Pending, Subsequently Closed",IF($A131&lt;&gt;"",IF(IFERROR('7. Position (current_at exit)'!L131,"")="", "Mandatory: Tab 7",IFERROR('7. Position (current_at exit)'!L131,"")),""), IF($A131&lt;&gt;"",IF(IFERROR('7. Position (current_at exit)'!L131,"")="", "",IFERROR('7. Position (current_at exit)'!L131,"")),""))</f>
        <v/>
      </c>
      <c r="CH131" s="186" t="str">
        <f>IF($D131&lt;&gt;"Pending, Subsequently Closed",IF($A131&lt;&gt;"",IF(IFERROR('7. Position (current_at exit)'!M131,"")="", "Mandatory: Tab 7",IFERROR('7. Position (current_at exit)'!M131,"")),""), IF($A131&lt;&gt;"",IF(IFERROR('7. Position (current_at exit)'!M131,"")="", "",IFERROR('7. Position (current_at exit)'!M131,"")),""))</f>
        <v/>
      </c>
      <c r="CI131" s="186" t="str">
        <f>IF($D131&lt;&gt;"Pending, Subsequently Closed",IF($A131&lt;&gt;"",IF(IFERROR('7. Position (current_at exit)'!N131,"")="", "Mandatory: Tab 7",IFERROR('7. Position (current_at exit)'!N131,"")),""), IF($A131&lt;&gt;"",IF(IFERROR('7. Position (current_at exit)'!N131,"")="", "",IFERROR('7. Position (current_at exit)'!N131,"")),""))</f>
        <v/>
      </c>
      <c r="CJ131" s="408" t="str">
        <f>IF($D131&lt;&gt;"Pending, Subsequently Closed",IF($A131&lt;&gt;"",IF(IFERROR('7. Position (current_at exit)'!O131,"")="", "Mandatory: Tab 7",IFERROR('7. Position (current_at exit)'!O131,"")),""), IF($A131&lt;&gt;"",IF(IFERROR('7. Position (current_at exit)'!O131,"")="", "",IFERROR('7. Position (current_at exit)'!O131,"")),""))</f>
        <v/>
      </c>
      <c r="CK131" s="408" t="str">
        <f>IF($D131&lt;&gt;"Pending, Subsequently Closed",IF($A131&lt;&gt;"",IF(IFERROR('7. Position (current_at exit)'!P131,"")="", "Mandatory: Tab 7",IFERROR('7. Position (current_at exit)'!P131,"")),""), IF($A131&lt;&gt;"",IF(IFERROR('7. Position (current_at exit)'!P131,"")="", "",IFERROR('7. Position (current_at exit)'!P131,"")),""))</f>
        <v/>
      </c>
      <c r="CL131" s="360" t="str">
        <f>IF($A131&lt;&gt;"",IF(IFERROR('7. Position (current_at exit)'!Q131,"")="", "",IFERROR('7. Position (current_at exit)'!Q131,"")),"")</f>
        <v/>
      </c>
      <c r="CM131" s="18" t="str">
        <f>IF($F131&lt;&gt;"Debt",IF($A131&lt;&gt;"",IF(IFERROR('7. Position (current_at exit)'!R131,"")="", "Mandatory: Tab 7",IFERROR('7. Position (current_at exit)'!R131,"")),""), IF($A131&lt;&gt;"",IF(IFERROR('7. Position (current_at exit)'!R131,"")="", "",IFERROR('7. Position (current_at exit)'!R131,"")),""))</f>
        <v/>
      </c>
      <c r="CN131" s="18" t="str">
        <f>IF($F131&lt;&gt;"Debt",IF($A131&lt;&gt;"",IF(IFERROR('7. Position (current_at exit)'!S131,"")="", "Mandatory: Tab 7",IFERROR('7. Position (current_at exit)'!S131,"")),""), IF($A131&lt;&gt;"",IF(IFERROR('7. Position (current_at exit)'!S131,"")="", "",IFERROR('7. Position (current_at exit)'!S131,"")),""))</f>
        <v/>
      </c>
      <c r="CO131" s="17" t="str">
        <f>IF($F131&lt;&gt;"Debt",IF($A131&lt;&gt;"",IF(IFERROR('7. Position (current_at exit)'!T131,"")="", "Mandatory: Tab 7",IFERROR('7. Position (current_at exit)'!T131,"")),""), IF($A131&lt;&gt;"",IF(IFERROR('7. Position (current_at exit)'!T131,"")="", "",IFERROR('7. Position (current_at exit)'!T131,"")),""))</f>
        <v/>
      </c>
      <c r="CP131" s="17" t="str">
        <f>IF($A131&lt;&gt;"",IF(IFERROR('7. Position (current_at exit)'!U131,"")="", "Mandatory: Tab 7",IFERROR('7. Position (current_at exit)'!U131,"")),"")</f>
        <v/>
      </c>
      <c r="CQ131" s="17" t="str">
        <f>IF($F131&lt;&gt;"Debt",IF($A131&lt;&gt;"",IF(IFERROR('7. Position (current_at exit)'!V131,"")="", "Mandatory: Tab 7",IFERROR('7. Position (current_at exit)'!V131,"")),""), IF($A131&lt;&gt;"",IF(IFERROR('7. Position (current_at exit)'!V131,"")="", "",IFERROR('7. Position (current_at exit)'!V131,"")),""))</f>
        <v/>
      </c>
      <c r="CR131" s="16" t="str">
        <f>IF($F131&lt;&gt;"Debt",IF($A131&lt;&gt;"",IF(IFERROR('7. Position (current_at exit)'!W131,"")="", "",IFERROR('7. Position (current_at exit)'!W131,"")),""), IF($A131&lt;&gt;"",IF(IFERROR('7. Position (current_at exit)'!W131,"")="", "",IFERROR('7. Position (current_at exit)'!W131,"")),""))</f>
        <v/>
      </c>
      <c r="CS131" s="80" t="str">
        <f>IF($A131&lt;&gt;"",IF(IFERROR('7. Position (current_at exit)'!X131,"")="", "",IFERROR('7. Position (current_at exit)'!X131,"")),"")</f>
        <v/>
      </c>
      <c r="CT131" s="360" t="str">
        <f>IF($A131&lt;&gt;"",IF(IFERROR('7. Position (current_at exit)'!Y131,"")="", "",IFERROR('7. Position (current_at exit)'!Y131,"")),"")</f>
        <v/>
      </c>
      <c r="CU131" s="159" t="str">
        <f>IF(OR($D131="Fully Exited, No Escrow", $D131="Fully Exited, Escrow Pending", $D131="Fully Exited, Subsequently Closed"), IF($A131&lt;&gt;"",IF(IFERROR('7. Position (current_at exit)'!Z131,"")="", "Mandatory: Tab 7",IFERROR('7. Position (current_at exit)'!Z131,"")),""), IF($A131&lt;&gt;"",IF(IFERROR('7. Position (current_at exit)'!Z131,"")="", "",IFERROR('7. Position (current_at exit)'!Z131,"")),""))</f>
        <v/>
      </c>
      <c r="CV131" s="159" t="str">
        <f>IF(OR($D131="Fully Exited, No Escrow", $D131="Fully Exited, Escrow Pending", $D131="Fully Exited, Subsequently Closed"), IF($A131&lt;&gt;"",IF(IFERROR('7. Position (current_at exit)'!AA131,"")="", "Mandatory: Tab 7",IFERROR('7. Position (current_at exit)'!AA131,"")),""), IF($A131&lt;&gt;"",IF(IFERROR('7. Position (current_at exit)'!AA131,"")="", "",IFERROR('7. Position (current_at exit)'!AA131,"")),""))</f>
        <v/>
      </c>
      <c r="CW131" s="16" t="str">
        <f>IF($D131="Fully Exited",IF($A131&lt;&gt;"",IF(IFERROR('7. Position (current_at exit)'!AB131,"")="", "",IFERROR('7. Position (current_at exit)'!AB131,"")),""), IF($A131&lt;&gt;"",IF(IFERROR('7. Position (current_at exit)'!AB131,"")="", "",IFERROR('7. Position (current_at exit)'!AB131,"")),""))</f>
        <v/>
      </c>
      <c r="CX131" s="360" t="str">
        <f>IF($A131&lt;&gt;"",IF(IFERROR('7. Position (current_at exit)'!AC131,"")="", "",IFERROR('7. Position (current_at exit)'!AC131,"")),"")</f>
        <v/>
      </c>
      <c r="CY131" s="16" t="str">
        <f>IF($D131&lt;&gt;"Pending, Subsequently Closed",IF($A131&lt;&gt;"",IF(IFERROR('7. Position (current_at exit)'!AD131,"")="", "Mandatory: Tab 7",IFERROR('7. Position (current_at exit)'!AD131,"")),""), IF($A131&lt;&gt;"",IF(IFERROR('7. Position (current_at exit)'!AD131,"")="", "",IFERROR('7. Position (current_at exit)'!AD131,"")),""))</f>
        <v/>
      </c>
      <c r="CZ131" s="187" t="str">
        <f>IF($A131&lt;&gt;"",IF(IFERROR('7. Position (current_at exit)'!AE131,"")="", "",IFERROR('7. Position (current_at exit)'!AE131,"")),"")</f>
        <v/>
      </c>
      <c r="DA131" s="76" t="str">
        <f>IF($A131&lt;&gt;"",IF(IFERROR('7. Position (current_at exit)'!AF131,"")="", "",IFERROR('7. Position (current_at exit)'!AF131,"")),"")</f>
        <v/>
      </c>
      <c r="DB131" s="239" t="str">
        <f>IF($A131&lt;&gt;"",IF(IFERROR('7. Position (current_at exit)'!AG131,"")="", "",IFERROR('7. Position (current_at exit)'!AG131,"")),"")</f>
        <v/>
      </c>
      <c r="DC131" s="165" t="str">
        <f>IF($A131&lt;&gt;"",IF(IFERROR('7. Position (current_at exit)'!AH131,"")="", "",IFERROR('7. Position (current_at exit)'!AH131,"")),"")</f>
        <v/>
      </c>
      <c r="DD131" s="165" t="str">
        <f>IF($A131&lt;&gt;"",IF(IFERROR('7. Position (current_at exit)'!AI131,"")="", "",IFERROR('7. Position (current_at exit)'!AI131,"")),"")</f>
        <v/>
      </c>
      <c r="DE131" s="360" t="str">
        <f>IF($A131&lt;&gt;"",IF(IFERROR('7. Position (current_at exit)'!AJ131,"")="", "",IFERROR('7. Position (current_at exit)'!AJ131,"")),"")</f>
        <v/>
      </c>
      <c r="DF131" s="16" t="str">
        <f>IF($A131&lt;&gt;"",IF(IFERROR('7. Position (current_at exit)'!AK131,"")="", "",IFERROR('7. Position (current_at exit)'!AK131,"")),"")</f>
        <v/>
      </c>
      <c r="DG131" s="187" t="str">
        <f>IF($A131&lt;&gt;"",IF(IFERROR('7. Position (current_at exit)'!AL131,"")="", "",IFERROR('7. Position (current_at exit)'!AL131,"")),"")</f>
        <v/>
      </c>
      <c r="DH131" s="76" t="str">
        <f>IF($A131&lt;&gt;"",IF(IFERROR('7. Position (current_at exit)'!AM131,"")="", "",IFERROR('7. Position (current_at exit)'!AM131,"")),"")</f>
        <v/>
      </c>
      <c r="DI131" s="239" t="str">
        <f>IF($A131&lt;&gt;"",IF(IFERROR('7. Position (current_at exit)'!AN131,"")="", "",IFERROR('7. Position (current_at exit)'!AN131,"")),"")</f>
        <v/>
      </c>
      <c r="DJ131" s="165" t="str">
        <f>IF($A131&lt;&gt;"",IF(IFERROR('7. Position (current_at exit)'!AO131,"")="", "",IFERROR('7. Position (current_at exit)'!AO131,"")),"")</f>
        <v/>
      </c>
      <c r="DK131" s="165" t="str">
        <f>IF($A131&lt;&gt;"",IF(IFERROR('7. Position (current_at exit)'!AP131,"")="", "",IFERROR('7. Position (current_at exit)'!AP131,"")),"")</f>
        <v/>
      </c>
      <c r="DL131" s="360" t="str">
        <f>IF($A131&lt;&gt;"",IF(IFERROR('7. Position (current_at exit)'!AQ131,"")="", "",IFERROR('7. Position (current_at exit)'!AQ131,"")),"")</f>
        <v/>
      </c>
      <c r="DM131" s="17" t="str">
        <f>IF(OR($F131="Equity - Publicly Traded", $F131="Equity - Private"), IF($A131&lt;&gt;"",IF(IFERROR('6. Position (at entry)'!N131,"")="", "Mandatory: Tab 6",IFERROR('6. Position (at entry)'!N131,"")),""), IF($A131&lt;&gt;"",IF(IFERROR('6. Position (at entry)'!N131,"")="", "",IFERROR('6. Position (at entry)'!N131,"")),""))</f>
        <v/>
      </c>
      <c r="DN131" s="17" t="str">
        <f>IF(OR($F131="Equity - Publicly Traded", $F131="Equity - Private"), IF($A131&lt;&gt;"",IF(IFERROR('6. Position (at entry)'!O131,"")="", "Mandatory: Tab 6",IFERROR('6. Position (at entry)'!O131,"")),""), IF($A131&lt;&gt;"",IF(IFERROR('6. Position (at entry)'!O131,"")="", "",IFERROR('6. Position (at entry)'!O131,"")),""))</f>
        <v/>
      </c>
      <c r="DO131" s="17" t="str">
        <f>IF(OR($F131="Equity - Publicly Traded", $F131="Equity - Private"), IF($A131&lt;&gt;"",IF(IFERROR('6. Position (at entry)'!P131,"")="", "Mandatory: Tab 6",IFERROR('6. Position (at entry)'!P131,"")),""), IF($A131&lt;&gt;"",IF(IFERROR('6. Position (at entry)'!P131,"")="", "",IFERROR('6. Position (at entry)'!P131,"")),""))</f>
        <v/>
      </c>
      <c r="DP131" s="17" t="str">
        <f>IF(OR($F131="Equity - Publicly Traded", $F131="Equity - Private"), IF($A131&lt;&gt;"",IF(IFERROR('6. Position (at entry)'!Q131,"")="", "Mandatory: Tab 6",IFERROR('6. Position (at entry)'!Q131,"")),""), IF($A131&lt;&gt;"",IF(IFERROR('6. Position (at entry)'!Q131,"")="", "",IFERROR('6. Position (at entry)'!Q131,"")),""))</f>
        <v/>
      </c>
      <c r="DQ131" s="18" t="str">
        <f>IF(OR($F131="Equity - Publicly Traded", $F131="Equity - Private"), IF($A131&lt;&gt;"",IF(IFERROR('6. Position (at entry)'!R131,"")="", "Mandatory: Tab 6",IFERROR('6. Position (at entry)'!R131,"")),""), IF($A131&lt;&gt;"",IF(IFERROR('6. Position (at entry)'!R131,"")="", "",IFERROR('6. Position (at entry)'!R131,"")),""))</f>
        <v/>
      </c>
      <c r="DR131" s="18" t="str">
        <f>IF(OR($F131="Equity - Publicly Traded", $F131="Equity - Private"), IF($A131&lt;&gt;"",IF(IFERROR('6. Position (at entry)'!S131,"")="", "Mandatory: Tab 6",IFERROR('6. Position (at entry)'!S131,"")),""), IF($A131&lt;&gt;"",IF(IFERROR('6. Position (at entry)'!S131,"")="", "",IFERROR('6. Position (at entry)'!S131,"")),""))</f>
        <v/>
      </c>
      <c r="DS131" s="17" t="str">
        <f>IF(OR($F131="Equity - Publicly Traded", $F131="Equity - Private"), IF($A131&lt;&gt;"",IF(IFERROR('6. Position (at entry)'!T131,"")="", "Mandatory: Tab 6",IFERROR('6. Position (at entry)'!T131,"")),""), IF($A131&lt;&gt;"",IF(IFERROR('6. Position (at entry)'!T131,"")="", "",IFERROR('6. Position (at entry)'!T131,"")),""))</f>
        <v/>
      </c>
      <c r="DT131" s="16" t="str">
        <f>IF(OR($F131="Equity - Publicly Traded", $F131="Equity - Private"), IF($A131&lt;&gt;"",IF(IFERROR('6. Position (at entry)'!U131,"")="", "Mandatory: Tab 6",IFERROR('6. Position (at entry)'!U131,"")),""), IF($A131&lt;&gt;"",IF(IFERROR('6. Position (at entry)'!U131,"")="", "",IFERROR('6. Position (at entry)'!U131,"")),""))</f>
        <v/>
      </c>
      <c r="DU131" s="16" t="str">
        <f>IF(OR($F131="Equity - Publicly Traded", $F131="Equity - Private"), IF($A131&lt;&gt;"",IF(IFERROR('6. Position (at entry)'!V131,"")="", "",IFERROR('6. Position (at entry)'!V131,"")),""), IF($A131&lt;&gt;"",IF(IFERROR('6. Position (at entry)'!V131,"")="", "",IFERROR('6. Position (at entry)'!V131,"")),""))</f>
        <v/>
      </c>
      <c r="DV131" s="239" t="str">
        <f>IF(OR($F131="Equity - Publicly Traded", $F131="Equity - Private"), IF($A131&lt;&gt;"",IF(IFERROR('6. Position (at entry)'!W131,"")="", "",IFERROR('6. Position (at entry)'!W131,"")),""), IF($A131&lt;&gt;"",IF(IFERROR('6. Position (at entry)'!W131,"")="", "",IFERROR('6. Position (at entry)'!W131,"")),""))</f>
        <v/>
      </c>
      <c r="DW131" s="239" t="str">
        <f>IF(OR($F131="Equity - Publicly Traded", $F131="Equity - Private"), IF($A131&lt;&gt;"",IF(IFERROR('6. Position (at entry)'!X131,"")="", "",IFERROR('6. Position (at entry)'!X131,"")),""), IF($A131&lt;&gt;"",IF(IFERROR('6. Position (at entry)'!X131,"")="", "",IFERROR('6. Position (at entry)'!X131,"")),""))</f>
        <v/>
      </c>
      <c r="DX131" s="239" t="str">
        <f>IF(OR($F131="Equity - Publicly Traded", $F131="Equity - Private"), IF($A131&lt;&gt;"",IF(IFERROR('6. Position (at entry)'!Y131,"")="", "",IFERROR('6. Position (at entry)'!Y131,"")),""), IF($A131&lt;&gt;"",IF(IFERROR('6. Position (at entry)'!Y131,"")="", "",IFERROR('6. Position (at entry)'!Y131,"")),""))</f>
        <v/>
      </c>
      <c r="DY131" s="360" t="str">
        <f>IF($A131&lt;&gt;"",IF(IFERROR('6. Position (at entry)'!Z131,"")="", "",IFERROR('6. Position (at entry)'!Z131,"")),"")</f>
        <v/>
      </c>
      <c r="DZ131" s="76" t="str">
        <f>IF($A131&lt;&gt;"",IF(IFERROR('6. Position (at entry)'!AA131,"")="", "",IFERROR('6. Position (at entry)'!AA131,"")),"")</f>
        <v/>
      </c>
      <c r="EA131" s="76" t="str">
        <f>IF($A131&lt;&gt;"",IF(IFERROR('6. Position (at entry)'!AB131,"")="", "",IFERROR('6. Position (at entry)'!AB131,"")),"")</f>
        <v/>
      </c>
      <c r="EB131" s="78" t="str">
        <f>IF($A131&lt;&gt;"",IF(IFERROR('6. Position (at entry)'!AC131,"")="", "",IFERROR('6. Position (at entry)'!AC131,"")),"")</f>
        <v/>
      </c>
      <c r="EC131" s="78" t="str">
        <f>IF($A131&lt;&gt;"",IF(IFERROR('6. Position (at entry)'!AD131,"")="", "",IFERROR('6. Position (at entry)'!AD131,"")),"")</f>
        <v/>
      </c>
      <c r="ED131" s="226" t="str">
        <f>IF($A131&lt;&gt;"",IF(IFERROR('6. Position (at entry)'!AE131,"")="", "",IFERROR('6. Position (at entry)'!AE131,"")),"")</f>
        <v/>
      </c>
      <c r="EE131" s="80" t="str">
        <f>IF($A131&lt;&gt;"",IF(IFERROR('6. Position (at entry)'!AF131,"")="", "",IFERROR('6. Position (at entry)'!AF131,"")),"")</f>
        <v/>
      </c>
      <c r="EF131" s="80" t="str">
        <f>IF($A131&lt;&gt;"",IF(IFERROR('6. Position (at entry)'!AG131,"")="", "",IFERROR('6. Position (at entry)'!AG131,"")),"")</f>
        <v/>
      </c>
      <c r="EG131" s="80" t="str">
        <f>IF($A131&lt;&gt;"",IF(IFERROR('6. Position (at entry)'!AH131,"")="", "",IFERROR('6. Position (at entry)'!AH131,"")),"")</f>
        <v/>
      </c>
      <c r="EH131" s="360" t="str">
        <f>IF($A131&lt;&gt;"",IF(IFERROR('6. Position (at entry)'!AI131,"")="", "",IFERROR('6. Position (at entry)'!AI131,"")),"")</f>
        <v/>
      </c>
    </row>
    <row r="132" spans="1:138" ht="15" customHeight="1" x14ac:dyDescent="0.2">
      <c r="A132" s="16" t="str">
        <f>IF(ISBLANK('6. Position (at entry)'!A132), "", '6. Position (at entry)'!A132)</f>
        <v/>
      </c>
      <c r="B132" s="347" t="str">
        <f>IF($A132&lt;&gt;"",IF(IFERROR('6. Position (at entry)'!B132,"")="", "Mandatory: Tab 6",IFERROR('6. Position (at entry)'!B132,"")),"")</f>
        <v/>
      </c>
      <c r="C132" s="16" t="str">
        <f>IF($A132&lt;&gt;"",IF(IFERROR(VLOOKUP($A132, '4. Company (at entry)'!$1:$1048576,2,FALSE),"")="","Mandatory: Tab 4",IFERROR(VLOOKUP($A132, '4. Company (at entry)'!$1:$1048576,2,FALSE),"")), "")</f>
        <v/>
      </c>
      <c r="D132" s="16" t="str">
        <f>IF($A132&lt;&gt;"",IF(IFERROR('7. Position (current_at exit)'!D132,"")="", "Mandatory: Tab 7",IFERROR('7. Position (current_at exit)'!D132,"")),"")</f>
        <v/>
      </c>
      <c r="E132" s="16" t="str">
        <f>IF($A132&lt;&gt;"",IF(IFERROR('7. Position (current_at exit)'!E132,"")="", "Mandatory: Tab 7",IFERROR('7. Position (current_at exit)'!E132,"")),"")</f>
        <v/>
      </c>
      <c r="F132" s="16" t="str">
        <f>IF($A132&lt;&gt;"",IF(IFERROR('6. Position (at entry)'!D132,"")="", "Mandatory: Tab 6",IFERROR('6. Position (at entry)'!D132,"")),"")</f>
        <v/>
      </c>
      <c r="G132" s="16" t="str">
        <f>IF($A132&lt;&gt;"",IF(IFERROR('6. Position (at entry)'!E132,"")="", "Mandatory: Tab 6",IFERROR('6. Position (at entry)'!E132,"")),"")</f>
        <v/>
      </c>
      <c r="H132" s="16" t="str">
        <f>IF($A132&lt;&gt;"",IF(IFERROR('6. Position (at entry)'!F132,"")="", "Mandatory: Tab 6",IFERROR('6. Position (at entry)'!F132,"")),"")</f>
        <v/>
      </c>
      <c r="I132" s="16" t="str">
        <f>IF($A132&lt;&gt;"",IF(IFERROR('6. Position (at entry)'!G132,"")="", "Mandatory: Tab 6",IFERROR('6. Position (at entry)'!G132,"")),"")</f>
        <v/>
      </c>
      <c r="J132" s="16" t="str">
        <f>IF($A132&lt;&gt;"",IF(IFERROR('6. Position (at entry)'!H132,"")="", "Mandatory: Tab 6",IFERROR('6. Position (at entry)'!H132,"")),"")</f>
        <v/>
      </c>
      <c r="K132" s="159" t="str">
        <f>IF($A132&lt;&gt;"",IF(IFERROR('6. Position (at entry)'!I132,"")="", "Mandatory: Tab 6",IFERROR('6. Position (at entry)'!I132,"")),"")</f>
        <v/>
      </c>
      <c r="L132" s="16" t="str">
        <f>IF($A132&lt;&gt;"",IF(IFERROR('6. Position (at entry)'!J132,"")="", "Mandatory: Tab 6",IFERROR('6. Position (at entry)'!J132,"")),"")</f>
        <v/>
      </c>
      <c r="M132" s="16" t="str">
        <f>IF($A132&lt;&gt;"",IF(IFERROR('6. Position (at entry)'!K132,"")="", "Mandatory: Tab 6",IFERROR('6. Position (at entry)'!K132,"")),"")</f>
        <v/>
      </c>
      <c r="N132" s="16" t="str">
        <f>IF($A132&lt;&gt;"",IF(IFERROR('6. Position (at entry)'!L132,"")="", "",IFERROR('6. Position (at entry)'!L132,"")),"")</f>
        <v/>
      </c>
      <c r="O132" s="360" t="str">
        <f>IF($A132&lt;&gt;"",IF(IFERROR('6. Position (at entry)'!M132,"")="", "",IFERROR('6. Position (at entry)'!M132,"")),"")</f>
        <v/>
      </c>
      <c r="P132" s="16" t="str">
        <f>IF($A132&lt;&gt;"",IF(IFERROR(VLOOKUP($A132,'5. Company (current_at exit)'!$1:$1048576,3,FALSE),"")="","",IFERROR(VLOOKUP($A132,'5. Company (current_at exit)'!$1:$1048576,3,FALSE),"")), "")</f>
        <v/>
      </c>
      <c r="Q132" s="16" t="str">
        <f>IF($A132&lt;&gt;"",IF(IFERROR(VLOOKUP($A132,'5. Company (current_at exit)'!$1:$1048576,4,FALSE),"")="","",IFERROR(VLOOKUP($A132,'5. Company (current_at exit)'!$1:$1048576,4,FALSE),"")), "")</f>
        <v/>
      </c>
      <c r="R132" s="16" t="str">
        <f>IF($A132&lt;&gt;"",IF(IFERROR(VLOOKUP($A132,'5. Company (current_at exit)'!$1:$1048576,5,FALSE),"")="","",IFERROR(VLOOKUP($A132,'5. Company (current_at exit)'!$1:$1048576,5,FALSE),"")), "")</f>
        <v/>
      </c>
      <c r="S132" s="16" t="str">
        <f>IF($A132&lt;&gt;"",IF(IFERROR(VLOOKUP($A132,'5. Company (current_at exit)'!$1:$1048576,6,FALSE),"")="","",IFERROR(VLOOKUP($A132,'5. Company (current_at exit)'!$1:$1048576,6,FALSE),"")), "")</f>
        <v/>
      </c>
      <c r="T132" s="16" t="str">
        <f>IF($A132&lt;&gt;"",IF(IFERROR(VLOOKUP($A132,'5. Company (current_at exit)'!$1:$1048576,7,FALSE),"")="","Mandatory: Tab 5",IFERROR(VLOOKUP($A132,'5. Company (current_at exit)'!$1:$1048576,7,FALSE),"")), "")</f>
        <v/>
      </c>
      <c r="U132" s="72" t="str">
        <f>IF($A132&lt;&gt;"",IF(IFERROR(VLOOKUP($A132,'5. Company (current_at exit)'!$1:$1048576,8,FALSE),"")="","Mandatory: Tab 5",IFERROR(VLOOKUP($A132,'5. Company (current_at exit)'!$1:$1048576,8,FALSE),"")), "")</f>
        <v/>
      </c>
      <c r="V132" s="16" t="str">
        <f>IF($A132&lt;&gt;"",IF(IFERROR(VLOOKUP($A132,'5. Company (current_at exit)'!$1:$1048576,9,FALSE),"")="","",IFERROR(VLOOKUP($A132,'5. Company (current_at exit)'!$1:$1048576,9,FALSE),"")), "")</f>
        <v/>
      </c>
      <c r="W132" s="16" t="str">
        <f>IF($A132&lt;&gt;"",IF(IFERROR(VLOOKUP($A132,'5. Company (current_at exit)'!$1:$1048576,10,FALSE),"")="","Mandatory: Tab 5",IFERROR(VLOOKUP($A132,'5. Company (current_at exit)'!$1:$1048576,10,FALSE),"")), "")</f>
        <v/>
      </c>
      <c r="X132" s="73" t="str">
        <f>IF($A132&lt;&gt;"",IF(IFERROR(VLOOKUP($A132,'5. Company (current_at exit)'!$1:$1048576,11,FALSE),"")="","Mandatory: Tab 5",IFERROR(VLOOKUP($A132,'5. Company (current_at exit)'!$1:$1048576,11,FALSE),"")), "")</f>
        <v/>
      </c>
      <c r="Y132" s="73" t="str">
        <f>IF($A132&lt;&gt;"",IF(IFERROR(VLOOKUP($A132,'5. Company (current_at exit)'!$1:$1048576,12,FALSE),"")="","",IFERROR(VLOOKUP($A132,'5. Company (current_at exit)'!$1:$1048576,12,FALSE),"")), "")</f>
        <v/>
      </c>
      <c r="Z132" s="73" t="str">
        <f>IF($A132&lt;&gt;"",IF(IFERROR(VLOOKUP($A132,'5. Company (current_at exit)'!$1:$1048576,13,FALSE),"")="","",IFERROR(VLOOKUP($A132,'5. Company (current_at exit)'!$1:$1048576,13,FALSE),"")), "")</f>
        <v/>
      </c>
      <c r="AA132" s="16" t="str">
        <f>IF($A132&lt;&gt;"",IF(IFERROR(VLOOKUP($A132,'5. Company (current_at exit)'!$1:$1048576,14,FALSE),"")="","Mandatory: Tab 5",IFERROR(VLOOKUP($A132,'5. Company (current_at exit)'!$1:$1048576,14,FALSE),"")), "")</f>
        <v/>
      </c>
      <c r="AB132" s="16" t="str">
        <f>IF($A132&lt;&gt;"",IF(IFERROR(VLOOKUP($A132,'5. Company (current_at exit)'!$1:$1048576,15,FALSE),"")="","Mandatory: Tab 5",IFERROR(VLOOKUP($A132,'5. Company (current_at exit)'!$1:$1048576,15,FALSE),"")), "")</f>
        <v/>
      </c>
      <c r="AC132" s="76" t="str">
        <f>IF($A132&lt;&gt;"",IF(IFERROR(VLOOKUP($A132,'5. Company (current_at exit)'!$1:$1048576,16,FALSE),"")="","",IFERROR(VLOOKUP($A132,'5. Company (current_at exit)'!$1:$1048576,16,FALSE),"")), "")</f>
        <v/>
      </c>
      <c r="AD132" s="16" t="str">
        <f>IF($A132&lt;&gt;"",IF(IFERROR(VLOOKUP($A132,'5. Company (current_at exit)'!$1:$1048576,17,FALSE),"")="","",IFERROR(VLOOKUP($A132,'5. Company (current_at exit)'!$1:$1048576,17,FALSE),"")), "")</f>
        <v/>
      </c>
      <c r="AE132" s="401" t="str">
        <f>IF($A132&lt;&gt;"",IF(IFERROR(VLOOKUP($A132,'5. Company (current_at exit)'!$1:$1048576,18,FALSE),"")="","",IFERROR(VLOOKUP($A132,'5. Company (current_at exit)'!$1:$1048576,18,FALSE),"")), "")</f>
        <v/>
      </c>
      <c r="AF132" s="16" t="str">
        <f>IF($A132&lt;&gt;"",IF(IFERROR(VLOOKUP($A132,'5. Company (current_at exit)'!$1:$1048576,19,FALSE),"")="","Mandatory: Tab 5",IFERROR(VLOOKUP($A132,'5. Company (current_at exit)'!$1:$1048576,19,FALSE),"")), "")</f>
        <v/>
      </c>
      <c r="AG132" s="159" t="str">
        <f>IF($AF132="Yes",IF($A132&lt;&gt;"",IF(IFERROR(VLOOKUP($A132,'5. Company (current_at exit)'!$1:$1048576,20,FALSE),"")="","Mandatory: Tab 5",IFERROR(VLOOKUP($A132,'5. Company (current_at exit)'!$1:$1048576,20,FALSE),"")), ""),IF($A132&lt;&gt;"",IF(IFERROR(VLOOKUP($A132,'5. Company (current_at exit)'!$1:$1048576,20,FALSE),"")="","",IFERROR(VLOOKUP($A132,'5. Company (current_at exit)'!$1:$1048576,20,FALSE),"")), ""))</f>
        <v/>
      </c>
      <c r="AH132" s="159" t="str">
        <f>IF($AF132="Yes",IF($A132&lt;&gt;"",IF(IFERROR(VLOOKUP($A132,'5. Company (current_at exit)'!$1:$1048576,21,FALSE),"")="","Mandatory: Tab 5",IFERROR(VLOOKUP($A132,'5. Company (current_at exit)'!$1:$1048576,21,FALSE),"")), ""),IF($A132&lt;&gt;"",IF(IFERROR(VLOOKUP($A132,'5. Company (current_at exit)'!$1:$1048576,21,FALSE),"")="","",IFERROR(VLOOKUP($A132,'5. Company (current_at exit)'!$1:$1048576,21,FALSE),"")), ""))</f>
        <v/>
      </c>
      <c r="AI132" s="69" t="str">
        <f>IF($AF132="Yes",IF($A132&lt;&gt;"",IF(IFERROR(VLOOKUP($A132,'5. Company (current_at exit)'!$1:$1048576,22,FALSE),"")="","Mandatory: Tab 5",IFERROR(VLOOKUP($A132,'5. Company (current_at exit)'!$1:$1048576,22,FALSE),"")), ""),IF($A132&lt;&gt;"",IF(IFERROR(VLOOKUP($A132,'5. Company (current_at exit)'!$1:$1048576,22,FALSE),"")="","",IFERROR(VLOOKUP($A132,'5. Company (current_at exit)'!$1:$1048576,22,FALSE),"")), ""))</f>
        <v/>
      </c>
      <c r="AJ132" s="69" t="str">
        <f>IF($AF132="Yes",IF($A132&lt;&gt;"",IF(IFERROR(VLOOKUP($A132,'5. Company (current_at exit)'!$1:$1048576,23,FALSE),"")="","Mandatory: Tab 5",IFERROR(VLOOKUP($A132,'5. Company (current_at exit)'!$1:$1048576,23,FALSE),"")), ""),IF($A132&lt;&gt;"",IF(IFERROR(VLOOKUP($A132,'5. Company (current_at exit)'!$1:$1048576,23,FALSE),"")="","",IFERROR(VLOOKUP($A132,'5. Company (current_at exit)'!$1:$1048576,23,FALSE),"")), ""))</f>
        <v/>
      </c>
      <c r="AK132" s="159" t="str">
        <f>IF($AF132="Yes",IF($A132&lt;&gt;"",IF(IFERROR(VLOOKUP($A132,'5. Company (current_at exit)'!$1:$1048576,24,FALSE),"")="","",IFERROR(VLOOKUP($A132,'5. Company (current_at exit)'!$1:$1048576,24,FALSE),"")), ""),IF($A132&lt;&gt;"",IF(IFERROR(VLOOKUP($A132,'5. Company (current_at exit)'!$1:$1048576,24,FALSE),"")="","",IFERROR(VLOOKUP($A132,'5. Company (current_at exit)'!$1:$1048576,24,FALSE),"")), ""))</f>
        <v/>
      </c>
      <c r="AL132" s="403" t="str">
        <f>IF($A132&lt;&gt;"",IF(IFERROR(VLOOKUP($A132,'5. Company (current_at exit)'!$1:$1048576,25,FALSE),"")="","",IFERROR(VLOOKUP($A132,'5. Company (current_at exit)'!$1:$1048576,25,FALSE),"")), "")</f>
        <v/>
      </c>
      <c r="AM132" s="17" t="str">
        <f>IF($A132&lt;&gt;"",IF(IFERROR(VLOOKUP($A132,'5. Company (current_at exit)'!$1:$1048576,26,FALSE),"")="","Mandatory: Tab 5",IFERROR(VLOOKUP($A132,'5. Company (current_at exit)'!$1:$1048576,26,FALSE),"")), "")</f>
        <v/>
      </c>
      <c r="AN132" s="17" t="str">
        <f>IF($A132&lt;&gt;"",IF(IFERROR(VLOOKUP($A132,'5. Company (current_at exit)'!$1:$1048576,27,FALSE),"")="","Mandatory: Tab 5",IFERROR(VLOOKUP($A132,'5. Company (current_at exit)'!$1:$1048576,27,FALSE),"")), "")</f>
        <v/>
      </c>
      <c r="AO132" s="17" t="str">
        <f>IF($A132&lt;&gt;"",IF(IFERROR(VLOOKUP($A132,'5. Company (current_at exit)'!$1:$1048576,28,FALSE),"")="","Mandatory: Tab 5",IFERROR(VLOOKUP($A132,'5. Company (current_at exit)'!$1:$1048576,28,FALSE),"")), "")</f>
        <v/>
      </c>
      <c r="AP132" s="17" t="str">
        <f>IF($A132&lt;&gt;"",IF(IFERROR(VLOOKUP($A132,'5. Company (current_at exit)'!$1:$1048576,29,FALSE),"")="","Mandatory: Tab 5",IFERROR(VLOOKUP($A132,'5. Company (current_at exit)'!$1:$1048576,29,FALSE),"")), "")</f>
        <v/>
      </c>
      <c r="AQ132" s="17" t="str">
        <f>IF($A132&lt;&gt;"",IF(IFERROR(VLOOKUP($A132,'5. Company (current_at exit)'!$1:$1048576,30,FALSE),"")="","Mandatory: Tab 5",IFERROR(VLOOKUP($A132,'5. Company (current_at exit)'!$1:$1048576,30,FALSE),"")), "")</f>
        <v/>
      </c>
      <c r="AR132" s="17" t="str">
        <f>IF($A132&lt;&gt;"",IF(IFERROR(VLOOKUP($A132,'5. Company (current_at exit)'!$1:$1048576,31,FALSE),"")="","Mandatory: Tab 5",IFERROR(VLOOKUP($A132,'5. Company (current_at exit)'!$1:$1048576,31,FALSE),"")), "")</f>
        <v/>
      </c>
      <c r="AS132" s="17" t="str">
        <f>IF($A132&lt;&gt;"",IF(IFERROR(VLOOKUP($A132,'5. Company (current_at exit)'!$1:$1048576,32,FALSE),"")="","Mandatory: Tab 5",IFERROR(VLOOKUP($A132,'5. Company (current_at exit)'!$1:$1048576,32,FALSE),"")), "")</f>
        <v/>
      </c>
      <c r="AT132" s="17" t="str">
        <f>IF($A132&lt;&gt;"",IF(IFERROR(VLOOKUP($A132,'5. Company (current_at exit)'!$1:$1048576,33,FALSE),"")="","Mandatory: Tab 5",IFERROR(VLOOKUP($A132,'5. Company (current_at exit)'!$1:$1048576,33,FALSE),"")), "")</f>
        <v/>
      </c>
      <c r="AU132" s="17" t="str">
        <f>IF($A132&lt;&gt;"",IF(IFERROR(VLOOKUP($A132,'5. Company (current_at exit)'!$1:$1048576,34,FALSE),"")="","",IFERROR(VLOOKUP($A132,'5. Company (current_at exit)'!$1:$1048576,34,FALSE),"")), "")</f>
        <v/>
      </c>
      <c r="AV132" s="241" t="str">
        <f>IF($A132&lt;&gt;"",IF(IFERROR(VLOOKUP($A132,'5. Company (current_at exit)'!$1:$1048576,35,FALSE),"")="","",IFERROR(VLOOKUP($A132,'5. Company (current_at exit)'!$1:$1048576,35,FALSE),"")), "")</f>
        <v/>
      </c>
      <c r="AW132" s="17" t="str">
        <f>IF($D132="Fully Exited",IF($A132&lt;&gt;"",IF(IFERROR(VLOOKUP($A132,'5. Company (current_at exit)'!$1:$1048576,36,FALSE),"")="","",IFERROR(VLOOKUP($A132,'5. Company (current_at exit)'!$1:$1048576,36,FALSE),"")), ""),IF($A132&lt;&gt;"",IF(IFERROR(VLOOKUP($A132,'5. Company (current_at exit)'!$1:$1048576,36,FALSE),"")="","",IFERROR(VLOOKUP($A132,'5. Company (current_at exit)'!$1:$1048576,36,FALSE),"")), ""))</f>
        <v/>
      </c>
      <c r="AX132" s="239" t="str">
        <f>IF($A132&lt;&gt;"",IF(IFERROR(VLOOKUP($A132,'5. Company (current_at exit)'!$1:$1048576,37,FALSE),"")="","",IFERROR(VLOOKUP($A132,'5. Company (current_at exit)'!$1:$1048576,37,FALSE),"")), "")</f>
        <v/>
      </c>
      <c r="AY132" s="204" t="str">
        <f>IF($A132&lt;&gt;"",IF(IFERROR(VLOOKUP($A132,'5. Company (current_at exit)'!$1:$1048576,38,FALSE),"")="","",IFERROR(VLOOKUP($A132,'5. Company (current_at exit)'!$1:$1048576,38,FALSE),"")), "")</f>
        <v/>
      </c>
      <c r="AZ132" s="244" t="str">
        <f>IF($A132&lt;&gt;"",IF(IFERROR(VLOOKUP($A132,'5. Company (current_at exit)'!$1:$1048576,39,FALSE),"")="","",IFERROR(VLOOKUP($A132,'5. Company (current_at exit)'!$1:$1048576,39,FALSE),"")), "")</f>
        <v/>
      </c>
      <c r="BA132" s="244" t="str">
        <f>IF($A132&lt;&gt;"",IF(IFERROR(VLOOKUP($A132,'5. Company (current_at exit)'!$1:$1048576,40,FALSE),"")="","",IFERROR(VLOOKUP($A132,'5. Company (current_at exit)'!$1:$1048576,40,FALSE),"")), "")</f>
        <v/>
      </c>
      <c r="BB132" s="244" t="str">
        <f>IF($A132&lt;&gt;"",IF(IFERROR(VLOOKUP($A132,'5. Company (current_at exit)'!$1:$1048576,41,FALSE),"")="","",IFERROR(VLOOKUP($A132,'5. Company (current_at exit)'!$1:$1048576,41,FALSE),"")), "")</f>
        <v/>
      </c>
      <c r="BC132" s="76" t="str">
        <f>IF($A132&lt;&gt;"",IF(IFERROR(VLOOKUP($A132,'5. Company (current_at exit)'!$1:$1048576,42,FALSE),"")="","",IFERROR(VLOOKUP($A132,'5. Company (current_at exit)'!$1:$1048576,42,FALSE),"")), "")</f>
        <v/>
      </c>
      <c r="BD132" s="76" t="str">
        <f>IF($A132&lt;&gt;"",IF(IFERROR(VLOOKUP($A132,'5. Company (current_at exit)'!$1:$1048576,43,FALSE),"")="","",IFERROR(VLOOKUP($A132,'5. Company (current_at exit)'!$1:$1048576,43,FALSE),"")), "")</f>
        <v/>
      </c>
      <c r="BE132" s="239" t="str">
        <f>IF($A132&lt;&gt;"",IF(IFERROR(VLOOKUP($A132,'5. Company (current_at exit)'!$1:$1048576,44,FALSE),"")="","",IFERROR(VLOOKUP($A132,'5. Company (current_at exit)'!$1:$1048576,44,FALSE),"")), "")</f>
        <v/>
      </c>
      <c r="BF132" s="239" t="str">
        <f>IF($A132&lt;&gt;"",IF(IFERROR(VLOOKUP($A132,'5. Company (current_at exit)'!$1:$1048576,45,FALSE),"")="","",IFERROR(VLOOKUP($A132,'5. Company (current_at exit)'!$1:$1048576,45,FALSE),"")), "")</f>
        <v/>
      </c>
      <c r="BG132" s="239" t="str">
        <f>IF($A132&lt;&gt;"",IF(IFERROR(VLOOKUP($A132,'5. Company (current_at exit)'!$1:$1048576,46,FALSE),"")="","",IFERROR(VLOOKUP($A132,'5. Company (current_at exit)'!$1:$1048576,46,FALSE),"")), "")</f>
        <v/>
      </c>
      <c r="BH132" s="239" t="str">
        <f>IF($A132&lt;&gt;"",IF(IFERROR(VLOOKUP($A132,'5. Company (current_at exit)'!$1:$1048576,47,FALSE),"")="","",IFERROR(VLOOKUP($A132,'5. Company (current_at exit)'!$1:$1048576,47,FALSE),"")), "")</f>
        <v/>
      </c>
      <c r="BI132" s="239" t="str">
        <f>IF($A132&lt;&gt;"",IF(IFERROR(VLOOKUP($A132,'5. Company (current_at exit)'!$1:$1048576,48,FALSE),"")="","",IFERROR(VLOOKUP($A132,'5. Company (current_at exit)'!$1:$1048576,48,FALSE),"")), "")</f>
        <v/>
      </c>
      <c r="BJ132" s="360" t="str">
        <f>IF($A132&lt;&gt;"",IF(IFERROR(VLOOKUP($A132,'5. Company (current_at exit)'!$1:$1048576,49,FALSE),"")="","",IFERROR(VLOOKUP($A132,'5. Company (current_at exit)'!$1:$1048576,49,FALSE),"")), "")</f>
        <v/>
      </c>
      <c r="BK132" s="76" t="str">
        <f>IF($A132&lt;&gt;"",IF(IFERROR(VLOOKUP($A132,'5. Company (current_at exit)'!$1:$1048576,50,FALSE),"")="","Mandatory: Tab 5",IFERROR(VLOOKUP($A132,'5. Company (current_at exit)'!$1:$1048576,50,FALSE),"")), "")</f>
        <v/>
      </c>
      <c r="BL132" s="483" t="str">
        <f>IF($A132&lt;&gt;"",IF(IFERROR(VLOOKUP($A132,'5. Company (current_at exit)'!$1:$1048576,51,FALSE),"")="","Mandatory: Tab 5",IFERROR(VLOOKUP($A132,'5. Company (current_at exit)'!$1:$1048576,51,FALSE),"")), "")</f>
        <v/>
      </c>
      <c r="BM132" s="483" t="str">
        <f>IF($A132&lt;&gt;"",IF(IFERROR(VLOOKUP($A132,'5. Company (current_at exit)'!$1:$1048576,52,FALSE),"")="","Mandatory: Tab 5",IFERROR(VLOOKUP($A132,'5. Company (current_at exit)'!$1:$1048576,52,FALSE),"")), "")</f>
        <v/>
      </c>
      <c r="BN132" s="483" t="str">
        <f>IF($A132&lt;&gt;"",IF(IFERROR(VLOOKUP($A132,'5. Company (current_at exit)'!$1:$1048576,53,FALSE),"")="","Mandatory: Tab 5",IFERROR(VLOOKUP($A132,'5. Company (current_at exit)'!$1:$1048576,53,FALSE),"")), "")</f>
        <v/>
      </c>
      <c r="BO132" s="360" t="str">
        <f>IF($A132&lt;&gt;"",IF(IFERROR(VLOOKUP($A132,'5. Company (current_at exit)'!$1:$1048576,54,FALSE),"")="","",IFERROR(VLOOKUP($A132,'5. Company (current_at exit)'!$1:$1048576,54,FALSE),"")), "")</f>
        <v/>
      </c>
      <c r="BP132" s="17" t="str">
        <f>IF($A132&lt;&gt;"",IF(IFERROR(VLOOKUP($A132, '4. Company (at entry)'!$1:$1048576,3,FALSE),"")="","Mandatory: Tab 4",IFERROR(VLOOKUP($A132, '4. Company (at entry)'!$1:$1048576,3,FALSE),"")), "")</f>
        <v/>
      </c>
      <c r="BQ132" s="17" t="str">
        <f>IF($A132&lt;&gt;"",IF(IFERROR(VLOOKUP($A132, '4. Company (at entry)'!$1:$1048576,4,FALSE),"")="","Mandatory: Tab 4",IFERROR(VLOOKUP($A132, '4. Company (at entry)'!$1:$1048576,4,FALSE),"")), "")</f>
        <v/>
      </c>
      <c r="BR132" s="17" t="str">
        <f>IF($A132&lt;&gt;"",IF(IFERROR(VLOOKUP($A132, '4. Company (at entry)'!$1:$1048576,5,FALSE),"")="","Mandatory: Tab 4",IFERROR(VLOOKUP($A132, '4. Company (at entry)'!$1:$1048576,5,FALSE),"")), "")</f>
        <v/>
      </c>
      <c r="BS132" s="17" t="str">
        <f>IF($A132&lt;&gt;"",IF(IFERROR(VLOOKUP($A132, '4. Company (at entry)'!$1:$1048576,6,FALSE),"")="","Mandatory: Tab 4",IFERROR(VLOOKUP($A132, '4. Company (at entry)'!$1:$1048576,6,FALSE),"")), "")</f>
        <v/>
      </c>
      <c r="BT132" s="17" t="str">
        <f>IF($A132&lt;&gt;"",IF(IFERROR(VLOOKUP($A132, '4. Company (at entry)'!$1:$1048576,7,FALSE),"")="","Mandatory: Tab 4",IFERROR(VLOOKUP($A132, '4. Company (at entry)'!$1:$1048576,7,FALSE),"")), "")</f>
        <v/>
      </c>
      <c r="BU132" s="17" t="str">
        <f>IF($A132&lt;&gt;"",IF(IFERROR(VLOOKUP($A132, '4. Company (at entry)'!$1:$1048576,8,FALSE),"")="","Mandatory: Tab 4",IFERROR(VLOOKUP($A132, '4. Company (at entry)'!$1:$1048576,8,FALSE),"")), "")</f>
        <v/>
      </c>
      <c r="BV132" s="17" t="str">
        <f>IF($A132&lt;&gt;"",IF(IFERROR(VLOOKUP($A132, '4. Company (at entry)'!$1:$1048576,9,FALSE),"")="","Mandatory: Tab 4",IFERROR(VLOOKUP($A132, '4. Company (at entry)'!$1:$1048576,9,FALSE),"")), "")</f>
        <v/>
      </c>
      <c r="BW132" s="17" t="str">
        <f>IF($A132&lt;&gt;"",IF(IFERROR(VLOOKUP($A132, '4. Company (at entry)'!$1:$1048576,10,FALSE),"")="","",IFERROR(VLOOKUP($A132, '4. Company (at entry)'!$1:$1048576,10,FALSE),"")), "")</f>
        <v/>
      </c>
      <c r="BX132" s="208" t="str">
        <f>IF($A132&lt;&gt;"",IF(IFERROR(VLOOKUP($A132, '4. Company (at entry)'!$1:$1048576,11,FALSE),"")="","",IFERROR(VLOOKUP($A132, '4. Company (at entry)'!$1:$1048576,11,FALSE),"")), "")</f>
        <v/>
      </c>
      <c r="BY132" s="17" t="str">
        <f>IF($A132&lt;&gt;"",IF(IFERROR(VLOOKUP($A132, '4. Company (at entry)'!$1:$1048576,12,FALSE),"")="","",IFERROR(VLOOKUP($A132, '4. Company (at entry)'!$1:$1048576,12,FALSE),"")), "")</f>
        <v/>
      </c>
      <c r="BZ132" s="360" t="str">
        <f>IF($A132&lt;&gt;"",IF(IFERROR(VLOOKUP($A132, '4. Company (at entry)'!$1:$1048576,13,FALSE),"")="","",IFERROR(VLOOKUP($A132, '4. Company (at entry)'!$1:$1048576,13,FALSE),"")), "")</f>
        <v/>
      </c>
      <c r="CA132" s="17" t="str">
        <f>IF($A132&lt;&gt;"",IF(IFERROR('7. Position (current_at exit)'!F132,"")="", "Mandatory: Tab 7",IFERROR('7. Position (current_at exit)'!F132,"")),"")</f>
        <v/>
      </c>
      <c r="CB132" s="17" t="str">
        <f>IF($D132&lt;&gt;"Pending, Subsequently Closed",IF($A132&lt;&gt;"",IF(IFERROR('7. Position (current_at exit)'!G132,"")="", "Mandatory: Tab 7",IFERROR('7. Position (current_at exit)'!G132,"")),""), IF($A132&lt;&gt;"",IF(IFERROR('7. Position (current_at exit)'!G132,"")="", "",IFERROR('7. Position (current_at exit)'!G132,"")),""))</f>
        <v/>
      </c>
      <c r="CC132" s="17" t="str">
        <f>IF($D132&lt;&gt;"Pending, Subsequently Closed",IF($A132&lt;&gt;"",IF(IFERROR('7. Position (current_at exit)'!H132,"")="", "Mandatory: Tab 7",IFERROR('7. Position (current_at exit)'!H132,"")),""), IF($A132&lt;&gt;"",IF(IFERROR('7. Position (current_at exit)'!H132,"")="", "",IFERROR('7. Position (current_at exit)'!H132,"")),""))</f>
        <v/>
      </c>
      <c r="CD132" s="17" t="str">
        <f>IF($D132&lt;&gt;"Pending, Subsequently Closed",IF($A132&lt;&gt;"",IF(IFERROR('7. Position (current_at exit)'!I132,"")="", "Mandatory: Tab 7",IFERROR('7. Position (current_at exit)'!I132,"")),""), IF($A132&lt;&gt;"",IF(IFERROR('7. Position (current_at exit)'!I132,"")="", "",IFERROR('7. Position (current_at exit)'!I132,"")),""))</f>
        <v/>
      </c>
      <c r="CE132" s="17" t="str">
        <f>IF($D132&lt;&gt;"Pending, Subsequently Closed",IF($A132&lt;&gt;"",IF(IFERROR('7. Position (current_at exit)'!J132,"")="", "Mandatory: Tab 7",IFERROR('7. Position (current_at exit)'!J132,"")),""), IF($A132&lt;&gt;"",IF(IFERROR('7. Position (current_at exit)'!J132,"")="", "",IFERROR('7. Position (current_at exit)'!J132,"")),""))</f>
        <v/>
      </c>
      <c r="CF132" s="208" t="str">
        <f>IF($D132&lt;&gt;"Pending, Subsequently Closed",IF($A132&lt;&gt;"",IF(IFERROR('7. Position (current_at exit)'!K132,"")="", "Mandatory: Tab 7",IFERROR('7. Position (current_at exit)'!K132,"")),""), IF($A132&lt;&gt;"",IF(IFERROR('7. Position (current_at exit)'!K132,"")="", "",IFERROR('7. Position (current_at exit)'!K132,"")),""))</f>
        <v/>
      </c>
      <c r="CG132" s="186" t="str">
        <f>IF($D132&lt;&gt;"Pending, Subsequently Closed",IF($A132&lt;&gt;"",IF(IFERROR('7. Position (current_at exit)'!L132,"")="", "Mandatory: Tab 7",IFERROR('7. Position (current_at exit)'!L132,"")),""), IF($A132&lt;&gt;"",IF(IFERROR('7. Position (current_at exit)'!L132,"")="", "",IFERROR('7. Position (current_at exit)'!L132,"")),""))</f>
        <v/>
      </c>
      <c r="CH132" s="186" t="str">
        <f>IF($D132&lt;&gt;"Pending, Subsequently Closed",IF($A132&lt;&gt;"",IF(IFERROR('7. Position (current_at exit)'!M132,"")="", "Mandatory: Tab 7",IFERROR('7. Position (current_at exit)'!M132,"")),""), IF($A132&lt;&gt;"",IF(IFERROR('7. Position (current_at exit)'!M132,"")="", "",IFERROR('7. Position (current_at exit)'!M132,"")),""))</f>
        <v/>
      </c>
      <c r="CI132" s="186" t="str">
        <f>IF($D132&lt;&gt;"Pending, Subsequently Closed",IF($A132&lt;&gt;"",IF(IFERROR('7. Position (current_at exit)'!N132,"")="", "Mandatory: Tab 7",IFERROR('7. Position (current_at exit)'!N132,"")),""), IF($A132&lt;&gt;"",IF(IFERROR('7. Position (current_at exit)'!N132,"")="", "",IFERROR('7. Position (current_at exit)'!N132,"")),""))</f>
        <v/>
      </c>
      <c r="CJ132" s="408" t="str">
        <f>IF($D132&lt;&gt;"Pending, Subsequently Closed",IF($A132&lt;&gt;"",IF(IFERROR('7. Position (current_at exit)'!O132,"")="", "Mandatory: Tab 7",IFERROR('7. Position (current_at exit)'!O132,"")),""), IF($A132&lt;&gt;"",IF(IFERROR('7. Position (current_at exit)'!O132,"")="", "",IFERROR('7. Position (current_at exit)'!O132,"")),""))</f>
        <v/>
      </c>
      <c r="CK132" s="408" t="str">
        <f>IF($D132&lt;&gt;"Pending, Subsequently Closed",IF($A132&lt;&gt;"",IF(IFERROR('7. Position (current_at exit)'!P132,"")="", "Mandatory: Tab 7",IFERROR('7. Position (current_at exit)'!P132,"")),""), IF($A132&lt;&gt;"",IF(IFERROR('7. Position (current_at exit)'!P132,"")="", "",IFERROR('7. Position (current_at exit)'!P132,"")),""))</f>
        <v/>
      </c>
      <c r="CL132" s="360" t="str">
        <f>IF($A132&lt;&gt;"",IF(IFERROR('7. Position (current_at exit)'!Q132,"")="", "",IFERROR('7. Position (current_at exit)'!Q132,"")),"")</f>
        <v/>
      </c>
      <c r="CM132" s="18" t="str">
        <f>IF($F132&lt;&gt;"Debt",IF($A132&lt;&gt;"",IF(IFERROR('7. Position (current_at exit)'!R132,"")="", "Mandatory: Tab 7",IFERROR('7. Position (current_at exit)'!R132,"")),""), IF($A132&lt;&gt;"",IF(IFERROR('7. Position (current_at exit)'!R132,"")="", "",IFERROR('7. Position (current_at exit)'!R132,"")),""))</f>
        <v/>
      </c>
      <c r="CN132" s="18" t="str">
        <f>IF($F132&lt;&gt;"Debt",IF($A132&lt;&gt;"",IF(IFERROR('7. Position (current_at exit)'!S132,"")="", "Mandatory: Tab 7",IFERROR('7. Position (current_at exit)'!S132,"")),""), IF($A132&lt;&gt;"",IF(IFERROR('7. Position (current_at exit)'!S132,"")="", "",IFERROR('7. Position (current_at exit)'!S132,"")),""))</f>
        <v/>
      </c>
      <c r="CO132" s="17" t="str">
        <f>IF($F132&lt;&gt;"Debt",IF($A132&lt;&gt;"",IF(IFERROR('7. Position (current_at exit)'!T132,"")="", "Mandatory: Tab 7",IFERROR('7. Position (current_at exit)'!T132,"")),""), IF($A132&lt;&gt;"",IF(IFERROR('7. Position (current_at exit)'!T132,"")="", "",IFERROR('7. Position (current_at exit)'!T132,"")),""))</f>
        <v/>
      </c>
      <c r="CP132" s="17" t="str">
        <f>IF($A132&lt;&gt;"",IF(IFERROR('7. Position (current_at exit)'!U132,"")="", "Mandatory: Tab 7",IFERROR('7. Position (current_at exit)'!U132,"")),"")</f>
        <v/>
      </c>
      <c r="CQ132" s="17" t="str">
        <f>IF($F132&lt;&gt;"Debt",IF($A132&lt;&gt;"",IF(IFERROR('7. Position (current_at exit)'!V132,"")="", "Mandatory: Tab 7",IFERROR('7. Position (current_at exit)'!V132,"")),""), IF($A132&lt;&gt;"",IF(IFERROR('7. Position (current_at exit)'!V132,"")="", "",IFERROR('7. Position (current_at exit)'!V132,"")),""))</f>
        <v/>
      </c>
      <c r="CR132" s="16" t="str">
        <f>IF($F132&lt;&gt;"Debt",IF($A132&lt;&gt;"",IF(IFERROR('7. Position (current_at exit)'!W132,"")="", "",IFERROR('7. Position (current_at exit)'!W132,"")),""), IF($A132&lt;&gt;"",IF(IFERROR('7. Position (current_at exit)'!W132,"")="", "",IFERROR('7. Position (current_at exit)'!W132,"")),""))</f>
        <v/>
      </c>
      <c r="CS132" s="80" t="str">
        <f>IF($A132&lt;&gt;"",IF(IFERROR('7. Position (current_at exit)'!X132,"")="", "",IFERROR('7. Position (current_at exit)'!X132,"")),"")</f>
        <v/>
      </c>
      <c r="CT132" s="360" t="str">
        <f>IF($A132&lt;&gt;"",IF(IFERROR('7. Position (current_at exit)'!Y132,"")="", "",IFERROR('7. Position (current_at exit)'!Y132,"")),"")</f>
        <v/>
      </c>
      <c r="CU132" s="159" t="str">
        <f>IF(OR($D132="Fully Exited, No Escrow", $D132="Fully Exited, Escrow Pending", $D132="Fully Exited, Subsequently Closed"), IF($A132&lt;&gt;"",IF(IFERROR('7. Position (current_at exit)'!Z132,"")="", "Mandatory: Tab 7",IFERROR('7. Position (current_at exit)'!Z132,"")),""), IF($A132&lt;&gt;"",IF(IFERROR('7. Position (current_at exit)'!Z132,"")="", "",IFERROR('7. Position (current_at exit)'!Z132,"")),""))</f>
        <v/>
      </c>
      <c r="CV132" s="159" t="str">
        <f>IF(OR($D132="Fully Exited, No Escrow", $D132="Fully Exited, Escrow Pending", $D132="Fully Exited, Subsequently Closed"), IF($A132&lt;&gt;"",IF(IFERROR('7. Position (current_at exit)'!AA132,"")="", "Mandatory: Tab 7",IFERROR('7. Position (current_at exit)'!AA132,"")),""), IF($A132&lt;&gt;"",IF(IFERROR('7. Position (current_at exit)'!AA132,"")="", "",IFERROR('7. Position (current_at exit)'!AA132,"")),""))</f>
        <v/>
      </c>
      <c r="CW132" s="16" t="str">
        <f>IF($D132="Fully Exited",IF($A132&lt;&gt;"",IF(IFERROR('7. Position (current_at exit)'!AB132,"")="", "",IFERROR('7. Position (current_at exit)'!AB132,"")),""), IF($A132&lt;&gt;"",IF(IFERROR('7. Position (current_at exit)'!AB132,"")="", "",IFERROR('7. Position (current_at exit)'!AB132,"")),""))</f>
        <v/>
      </c>
      <c r="CX132" s="360" t="str">
        <f>IF($A132&lt;&gt;"",IF(IFERROR('7. Position (current_at exit)'!AC132,"")="", "",IFERROR('7. Position (current_at exit)'!AC132,"")),"")</f>
        <v/>
      </c>
      <c r="CY132" s="16" t="str">
        <f>IF($D132&lt;&gt;"Pending, Subsequently Closed",IF($A132&lt;&gt;"",IF(IFERROR('7. Position (current_at exit)'!AD132,"")="", "Mandatory: Tab 7",IFERROR('7. Position (current_at exit)'!AD132,"")),""), IF($A132&lt;&gt;"",IF(IFERROR('7. Position (current_at exit)'!AD132,"")="", "",IFERROR('7. Position (current_at exit)'!AD132,"")),""))</f>
        <v/>
      </c>
      <c r="CZ132" s="187" t="str">
        <f>IF($A132&lt;&gt;"",IF(IFERROR('7. Position (current_at exit)'!AE132,"")="", "",IFERROR('7. Position (current_at exit)'!AE132,"")),"")</f>
        <v/>
      </c>
      <c r="DA132" s="76" t="str">
        <f>IF($A132&lt;&gt;"",IF(IFERROR('7. Position (current_at exit)'!AF132,"")="", "",IFERROR('7. Position (current_at exit)'!AF132,"")),"")</f>
        <v/>
      </c>
      <c r="DB132" s="239" t="str">
        <f>IF($A132&lt;&gt;"",IF(IFERROR('7. Position (current_at exit)'!AG132,"")="", "",IFERROR('7. Position (current_at exit)'!AG132,"")),"")</f>
        <v/>
      </c>
      <c r="DC132" s="165" t="str">
        <f>IF($A132&lt;&gt;"",IF(IFERROR('7. Position (current_at exit)'!AH132,"")="", "",IFERROR('7. Position (current_at exit)'!AH132,"")),"")</f>
        <v/>
      </c>
      <c r="DD132" s="165" t="str">
        <f>IF($A132&lt;&gt;"",IF(IFERROR('7. Position (current_at exit)'!AI132,"")="", "",IFERROR('7. Position (current_at exit)'!AI132,"")),"")</f>
        <v/>
      </c>
      <c r="DE132" s="360" t="str">
        <f>IF($A132&lt;&gt;"",IF(IFERROR('7. Position (current_at exit)'!AJ132,"")="", "",IFERROR('7. Position (current_at exit)'!AJ132,"")),"")</f>
        <v/>
      </c>
      <c r="DF132" s="16" t="str">
        <f>IF($A132&lt;&gt;"",IF(IFERROR('7. Position (current_at exit)'!AK132,"")="", "",IFERROR('7. Position (current_at exit)'!AK132,"")),"")</f>
        <v/>
      </c>
      <c r="DG132" s="187" t="str">
        <f>IF($A132&lt;&gt;"",IF(IFERROR('7. Position (current_at exit)'!AL132,"")="", "",IFERROR('7. Position (current_at exit)'!AL132,"")),"")</f>
        <v/>
      </c>
      <c r="DH132" s="76" t="str">
        <f>IF($A132&lt;&gt;"",IF(IFERROR('7. Position (current_at exit)'!AM132,"")="", "",IFERROR('7. Position (current_at exit)'!AM132,"")),"")</f>
        <v/>
      </c>
      <c r="DI132" s="239" t="str">
        <f>IF($A132&lt;&gt;"",IF(IFERROR('7. Position (current_at exit)'!AN132,"")="", "",IFERROR('7. Position (current_at exit)'!AN132,"")),"")</f>
        <v/>
      </c>
      <c r="DJ132" s="165" t="str">
        <f>IF($A132&lt;&gt;"",IF(IFERROR('7. Position (current_at exit)'!AO132,"")="", "",IFERROR('7. Position (current_at exit)'!AO132,"")),"")</f>
        <v/>
      </c>
      <c r="DK132" s="165" t="str">
        <f>IF($A132&lt;&gt;"",IF(IFERROR('7. Position (current_at exit)'!AP132,"")="", "",IFERROR('7. Position (current_at exit)'!AP132,"")),"")</f>
        <v/>
      </c>
      <c r="DL132" s="360" t="str">
        <f>IF($A132&lt;&gt;"",IF(IFERROR('7. Position (current_at exit)'!AQ132,"")="", "",IFERROR('7. Position (current_at exit)'!AQ132,"")),"")</f>
        <v/>
      </c>
      <c r="DM132" s="17" t="str">
        <f>IF(OR($F132="Equity - Publicly Traded", $F132="Equity - Private"), IF($A132&lt;&gt;"",IF(IFERROR('6. Position (at entry)'!N132,"")="", "Mandatory: Tab 6",IFERROR('6. Position (at entry)'!N132,"")),""), IF($A132&lt;&gt;"",IF(IFERROR('6. Position (at entry)'!N132,"")="", "",IFERROR('6. Position (at entry)'!N132,"")),""))</f>
        <v/>
      </c>
      <c r="DN132" s="17" t="str">
        <f>IF(OR($F132="Equity - Publicly Traded", $F132="Equity - Private"), IF($A132&lt;&gt;"",IF(IFERROR('6. Position (at entry)'!O132,"")="", "Mandatory: Tab 6",IFERROR('6. Position (at entry)'!O132,"")),""), IF($A132&lt;&gt;"",IF(IFERROR('6. Position (at entry)'!O132,"")="", "",IFERROR('6. Position (at entry)'!O132,"")),""))</f>
        <v/>
      </c>
      <c r="DO132" s="17" t="str">
        <f>IF(OR($F132="Equity - Publicly Traded", $F132="Equity - Private"), IF($A132&lt;&gt;"",IF(IFERROR('6. Position (at entry)'!P132,"")="", "Mandatory: Tab 6",IFERROR('6. Position (at entry)'!P132,"")),""), IF($A132&lt;&gt;"",IF(IFERROR('6. Position (at entry)'!P132,"")="", "",IFERROR('6. Position (at entry)'!P132,"")),""))</f>
        <v/>
      </c>
      <c r="DP132" s="17" t="str">
        <f>IF(OR($F132="Equity - Publicly Traded", $F132="Equity - Private"), IF($A132&lt;&gt;"",IF(IFERROR('6. Position (at entry)'!Q132,"")="", "Mandatory: Tab 6",IFERROR('6. Position (at entry)'!Q132,"")),""), IF($A132&lt;&gt;"",IF(IFERROR('6. Position (at entry)'!Q132,"")="", "",IFERROR('6. Position (at entry)'!Q132,"")),""))</f>
        <v/>
      </c>
      <c r="DQ132" s="18" t="str">
        <f>IF(OR($F132="Equity - Publicly Traded", $F132="Equity - Private"), IF($A132&lt;&gt;"",IF(IFERROR('6. Position (at entry)'!R132,"")="", "Mandatory: Tab 6",IFERROR('6. Position (at entry)'!R132,"")),""), IF($A132&lt;&gt;"",IF(IFERROR('6. Position (at entry)'!R132,"")="", "",IFERROR('6. Position (at entry)'!R132,"")),""))</f>
        <v/>
      </c>
      <c r="DR132" s="18" t="str">
        <f>IF(OR($F132="Equity - Publicly Traded", $F132="Equity - Private"), IF($A132&lt;&gt;"",IF(IFERROR('6. Position (at entry)'!S132,"")="", "Mandatory: Tab 6",IFERROR('6. Position (at entry)'!S132,"")),""), IF($A132&lt;&gt;"",IF(IFERROR('6. Position (at entry)'!S132,"")="", "",IFERROR('6. Position (at entry)'!S132,"")),""))</f>
        <v/>
      </c>
      <c r="DS132" s="17" t="str">
        <f>IF(OR($F132="Equity - Publicly Traded", $F132="Equity - Private"), IF($A132&lt;&gt;"",IF(IFERROR('6. Position (at entry)'!T132,"")="", "Mandatory: Tab 6",IFERROR('6. Position (at entry)'!T132,"")),""), IF($A132&lt;&gt;"",IF(IFERROR('6. Position (at entry)'!T132,"")="", "",IFERROR('6. Position (at entry)'!T132,"")),""))</f>
        <v/>
      </c>
      <c r="DT132" s="16" t="str">
        <f>IF(OR($F132="Equity - Publicly Traded", $F132="Equity - Private"), IF($A132&lt;&gt;"",IF(IFERROR('6. Position (at entry)'!U132,"")="", "Mandatory: Tab 6",IFERROR('6. Position (at entry)'!U132,"")),""), IF($A132&lt;&gt;"",IF(IFERROR('6. Position (at entry)'!U132,"")="", "",IFERROR('6. Position (at entry)'!U132,"")),""))</f>
        <v/>
      </c>
      <c r="DU132" s="16" t="str">
        <f>IF(OR($F132="Equity - Publicly Traded", $F132="Equity - Private"), IF($A132&lt;&gt;"",IF(IFERROR('6. Position (at entry)'!V132,"")="", "",IFERROR('6. Position (at entry)'!V132,"")),""), IF($A132&lt;&gt;"",IF(IFERROR('6. Position (at entry)'!V132,"")="", "",IFERROR('6. Position (at entry)'!V132,"")),""))</f>
        <v/>
      </c>
      <c r="DV132" s="239" t="str">
        <f>IF(OR($F132="Equity - Publicly Traded", $F132="Equity - Private"), IF($A132&lt;&gt;"",IF(IFERROR('6. Position (at entry)'!W132,"")="", "",IFERROR('6. Position (at entry)'!W132,"")),""), IF($A132&lt;&gt;"",IF(IFERROR('6. Position (at entry)'!W132,"")="", "",IFERROR('6. Position (at entry)'!W132,"")),""))</f>
        <v/>
      </c>
      <c r="DW132" s="239" t="str">
        <f>IF(OR($F132="Equity - Publicly Traded", $F132="Equity - Private"), IF($A132&lt;&gt;"",IF(IFERROR('6. Position (at entry)'!X132,"")="", "",IFERROR('6. Position (at entry)'!X132,"")),""), IF($A132&lt;&gt;"",IF(IFERROR('6. Position (at entry)'!X132,"")="", "",IFERROR('6. Position (at entry)'!X132,"")),""))</f>
        <v/>
      </c>
      <c r="DX132" s="239" t="str">
        <f>IF(OR($F132="Equity - Publicly Traded", $F132="Equity - Private"), IF($A132&lt;&gt;"",IF(IFERROR('6. Position (at entry)'!Y132,"")="", "",IFERROR('6. Position (at entry)'!Y132,"")),""), IF($A132&lt;&gt;"",IF(IFERROR('6. Position (at entry)'!Y132,"")="", "",IFERROR('6. Position (at entry)'!Y132,"")),""))</f>
        <v/>
      </c>
      <c r="DY132" s="360" t="str">
        <f>IF($A132&lt;&gt;"",IF(IFERROR('6. Position (at entry)'!Z132,"")="", "",IFERROR('6. Position (at entry)'!Z132,"")),"")</f>
        <v/>
      </c>
      <c r="DZ132" s="76" t="str">
        <f>IF($A132&lt;&gt;"",IF(IFERROR('6. Position (at entry)'!AA132,"")="", "",IFERROR('6. Position (at entry)'!AA132,"")),"")</f>
        <v/>
      </c>
      <c r="EA132" s="76" t="str">
        <f>IF($A132&lt;&gt;"",IF(IFERROR('6. Position (at entry)'!AB132,"")="", "",IFERROR('6. Position (at entry)'!AB132,"")),"")</f>
        <v/>
      </c>
      <c r="EB132" s="78" t="str">
        <f>IF($A132&lt;&gt;"",IF(IFERROR('6. Position (at entry)'!AC132,"")="", "",IFERROR('6. Position (at entry)'!AC132,"")),"")</f>
        <v/>
      </c>
      <c r="EC132" s="78" t="str">
        <f>IF($A132&lt;&gt;"",IF(IFERROR('6. Position (at entry)'!AD132,"")="", "",IFERROR('6. Position (at entry)'!AD132,"")),"")</f>
        <v/>
      </c>
      <c r="ED132" s="226" t="str">
        <f>IF($A132&lt;&gt;"",IF(IFERROR('6. Position (at entry)'!AE132,"")="", "",IFERROR('6. Position (at entry)'!AE132,"")),"")</f>
        <v/>
      </c>
      <c r="EE132" s="80" t="str">
        <f>IF($A132&lt;&gt;"",IF(IFERROR('6. Position (at entry)'!AF132,"")="", "",IFERROR('6. Position (at entry)'!AF132,"")),"")</f>
        <v/>
      </c>
      <c r="EF132" s="80" t="str">
        <f>IF($A132&lt;&gt;"",IF(IFERROR('6. Position (at entry)'!AG132,"")="", "",IFERROR('6. Position (at entry)'!AG132,"")),"")</f>
        <v/>
      </c>
      <c r="EG132" s="80" t="str">
        <f>IF($A132&lt;&gt;"",IF(IFERROR('6. Position (at entry)'!AH132,"")="", "",IFERROR('6. Position (at entry)'!AH132,"")),"")</f>
        <v/>
      </c>
      <c r="EH132" s="360" t="str">
        <f>IF($A132&lt;&gt;"",IF(IFERROR('6. Position (at entry)'!AI132,"")="", "",IFERROR('6. Position (at entry)'!AI132,"")),"")</f>
        <v/>
      </c>
    </row>
    <row r="133" spans="1:138" ht="15" customHeight="1" x14ac:dyDescent="0.2">
      <c r="A133" s="16" t="str">
        <f>IF(ISBLANK('6. Position (at entry)'!A133), "", '6. Position (at entry)'!A133)</f>
        <v/>
      </c>
      <c r="B133" s="347" t="str">
        <f>IF($A133&lt;&gt;"",IF(IFERROR('6. Position (at entry)'!B133,"")="", "Mandatory: Tab 6",IFERROR('6. Position (at entry)'!B133,"")),"")</f>
        <v/>
      </c>
      <c r="C133" s="16" t="str">
        <f>IF($A133&lt;&gt;"",IF(IFERROR(VLOOKUP($A133, '4. Company (at entry)'!$1:$1048576,2,FALSE),"")="","Mandatory: Tab 4",IFERROR(VLOOKUP($A133, '4. Company (at entry)'!$1:$1048576,2,FALSE),"")), "")</f>
        <v/>
      </c>
      <c r="D133" s="16" t="str">
        <f>IF($A133&lt;&gt;"",IF(IFERROR('7. Position (current_at exit)'!D133,"")="", "Mandatory: Tab 7",IFERROR('7. Position (current_at exit)'!D133,"")),"")</f>
        <v/>
      </c>
      <c r="E133" s="16" t="str">
        <f>IF($A133&lt;&gt;"",IF(IFERROR('7. Position (current_at exit)'!E133,"")="", "Mandatory: Tab 7",IFERROR('7. Position (current_at exit)'!E133,"")),"")</f>
        <v/>
      </c>
      <c r="F133" s="16" t="str">
        <f>IF($A133&lt;&gt;"",IF(IFERROR('6. Position (at entry)'!D133,"")="", "Mandatory: Tab 6",IFERROR('6. Position (at entry)'!D133,"")),"")</f>
        <v/>
      </c>
      <c r="G133" s="16" t="str">
        <f>IF($A133&lt;&gt;"",IF(IFERROR('6. Position (at entry)'!E133,"")="", "Mandatory: Tab 6",IFERROR('6. Position (at entry)'!E133,"")),"")</f>
        <v/>
      </c>
      <c r="H133" s="16" t="str">
        <f>IF($A133&lt;&gt;"",IF(IFERROR('6. Position (at entry)'!F133,"")="", "Mandatory: Tab 6",IFERROR('6. Position (at entry)'!F133,"")),"")</f>
        <v/>
      </c>
      <c r="I133" s="16" t="str">
        <f>IF($A133&lt;&gt;"",IF(IFERROR('6. Position (at entry)'!G133,"")="", "Mandatory: Tab 6",IFERROR('6. Position (at entry)'!G133,"")),"")</f>
        <v/>
      </c>
      <c r="J133" s="16" t="str">
        <f>IF($A133&lt;&gt;"",IF(IFERROR('6. Position (at entry)'!H133,"")="", "Mandatory: Tab 6",IFERROR('6. Position (at entry)'!H133,"")),"")</f>
        <v/>
      </c>
      <c r="K133" s="159" t="str">
        <f>IF($A133&lt;&gt;"",IF(IFERROR('6. Position (at entry)'!I133,"")="", "Mandatory: Tab 6",IFERROR('6. Position (at entry)'!I133,"")),"")</f>
        <v/>
      </c>
      <c r="L133" s="16" t="str">
        <f>IF($A133&lt;&gt;"",IF(IFERROR('6. Position (at entry)'!J133,"")="", "Mandatory: Tab 6",IFERROR('6. Position (at entry)'!J133,"")),"")</f>
        <v/>
      </c>
      <c r="M133" s="16" t="str">
        <f>IF($A133&lt;&gt;"",IF(IFERROR('6. Position (at entry)'!K133,"")="", "Mandatory: Tab 6",IFERROR('6. Position (at entry)'!K133,"")),"")</f>
        <v/>
      </c>
      <c r="N133" s="16" t="str">
        <f>IF($A133&lt;&gt;"",IF(IFERROR('6. Position (at entry)'!L133,"")="", "",IFERROR('6. Position (at entry)'!L133,"")),"")</f>
        <v/>
      </c>
      <c r="O133" s="360" t="str">
        <f>IF($A133&lt;&gt;"",IF(IFERROR('6. Position (at entry)'!M133,"")="", "",IFERROR('6. Position (at entry)'!M133,"")),"")</f>
        <v/>
      </c>
      <c r="P133" s="16" t="str">
        <f>IF($A133&lt;&gt;"",IF(IFERROR(VLOOKUP($A133,'5. Company (current_at exit)'!$1:$1048576,3,FALSE),"")="","",IFERROR(VLOOKUP($A133,'5. Company (current_at exit)'!$1:$1048576,3,FALSE),"")), "")</f>
        <v/>
      </c>
      <c r="Q133" s="16" t="str">
        <f>IF($A133&lt;&gt;"",IF(IFERROR(VLOOKUP($A133,'5. Company (current_at exit)'!$1:$1048576,4,FALSE),"")="","",IFERROR(VLOOKUP($A133,'5. Company (current_at exit)'!$1:$1048576,4,FALSE),"")), "")</f>
        <v/>
      </c>
      <c r="R133" s="16" t="str">
        <f>IF($A133&lt;&gt;"",IF(IFERROR(VLOOKUP($A133,'5. Company (current_at exit)'!$1:$1048576,5,FALSE),"")="","",IFERROR(VLOOKUP($A133,'5. Company (current_at exit)'!$1:$1048576,5,FALSE),"")), "")</f>
        <v/>
      </c>
      <c r="S133" s="16" t="str">
        <f>IF($A133&lt;&gt;"",IF(IFERROR(VLOOKUP($A133,'5. Company (current_at exit)'!$1:$1048576,6,FALSE),"")="","",IFERROR(VLOOKUP($A133,'5. Company (current_at exit)'!$1:$1048576,6,FALSE),"")), "")</f>
        <v/>
      </c>
      <c r="T133" s="16" t="str">
        <f>IF($A133&lt;&gt;"",IF(IFERROR(VLOOKUP($A133,'5. Company (current_at exit)'!$1:$1048576,7,FALSE),"")="","Mandatory: Tab 5",IFERROR(VLOOKUP($A133,'5. Company (current_at exit)'!$1:$1048576,7,FALSE),"")), "")</f>
        <v/>
      </c>
      <c r="U133" s="72" t="str">
        <f>IF($A133&lt;&gt;"",IF(IFERROR(VLOOKUP($A133,'5. Company (current_at exit)'!$1:$1048576,8,FALSE),"")="","Mandatory: Tab 5",IFERROR(VLOOKUP($A133,'5. Company (current_at exit)'!$1:$1048576,8,FALSE),"")), "")</f>
        <v/>
      </c>
      <c r="V133" s="16" t="str">
        <f>IF($A133&lt;&gt;"",IF(IFERROR(VLOOKUP($A133,'5. Company (current_at exit)'!$1:$1048576,9,FALSE),"")="","",IFERROR(VLOOKUP($A133,'5. Company (current_at exit)'!$1:$1048576,9,FALSE),"")), "")</f>
        <v/>
      </c>
      <c r="W133" s="16" t="str">
        <f>IF($A133&lt;&gt;"",IF(IFERROR(VLOOKUP($A133,'5. Company (current_at exit)'!$1:$1048576,10,FALSE),"")="","Mandatory: Tab 5",IFERROR(VLOOKUP($A133,'5. Company (current_at exit)'!$1:$1048576,10,FALSE),"")), "")</f>
        <v/>
      </c>
      <c r="X133" s="73" t="str">
        <f>IF($A133&lt;&gt;"",IF(IFERROR(VLOOKUP($A133,'5. Company (current_at exit)'!$1:$1048576,11,FALSE),"")="","Mandatory: Tab 5",IFERROR(VLOOKUP($A133,'5. Company (current_at exit)'!$1:$1048576,11,FALSE),"")), "")</f>
        <v/>
      </c>
      <c r="Y133" s="73" t="str">
        <f>IF($A133&lt;&gt;"",IF(IFERROR(VLOOKUP($A133,'5. Company (current_at exit)'!$1:$1048576,12,FALSE),"")="","",IFERROR(VLOOKUP($A133,'5. Company (current_at exit)'!$1:$1048576,12,FALSE),"")), "")</f>
        <v/>
      </c>
      <c r="Z133" s="73" t="str">
        <f>IF($A133&lt;&gt;"",IF(IFERROR(VLOOKUP($A133,'5. Company (current_at exit)'!$1:$1048576,13,FALSE),"")="","",IFERROR(VLOOKUP($A133,'5. Company (current_at exit)'!$1:$1048576,13,FALSE),"")), "")</f>
        <v/>
      </c>
      <c r="AA133" s="16" t="str">
        <f>IF($A133&lt;&gt;"",IF(IFERROR(VLOOKUP($A133,'5. Company (current_at exit)'!$1:$1048576,14,FALSE),"")="","Mandatory: Tab 5",IFERROR(VLOOKUP($A133,'5. Company (current_at exit)'!$1:$1048576,14,FALSE),"")), "")</f>
        <v/>
      </c>
      <c r="AB133" s="16" t="str">
        <f>IF($A133&lt;&gt;"",IF(IFERROR(VLOOKUP($A133,'5. Company (current_at exit)'!$1:$1048576,15,FALSE),"")="","Mandatory: Tab 5",IFERROR(VLOOKUP($A133,'5. Company (current_at exit)'!$1:$1048576,15,FALSE),"")), "")</f>
        <v/>
      </c>
      <c r="AC133" s="76" t="str">
        <f>IF($A133&lt;&gt;"",IF(IFERROR(VLOOKUP($A133,'5. Company (current_at exit)'!$1:$1048576,16,FALSE),"")="","",IFERROR(VLOOKUP($A133,'5. Company (current_at exit)'!$1:$1048576,16,FALSE),"")), "")</f>
        <v/>
      </c>
      <c r="AD133" s="16" t="str">
        <f>IF($A133&lt;&gt;"",IF(IFERROR(VLOOKUP($A133,'5. Company (current_at exit)'!$1:$1048576,17,FALSE),"")="","",IFERROR(VLOOKUP($A133,'5. Company (current_at exit)'!$1:$1048576,17,FALSE),"")), "")</f>
        <v/>
      </c>
      <c r="AE133" s="401" t="str">
        <f>IF($A133&lt;&gt;"",IF(IFERROR(VLOOKUP($A133,'5. Company (current_at exit)'!$1:$1048576,18,FALSE),"")="","",IFERROR(VLOOKUP($A133,'5. Company (current_at exit)'!$1:$1048576,18,FALSE),"")), "")</f>
        <v/>
      </c>
      <c r="AF133" s="16" t="str">
        <f>IF($A133&lt;&gt;"",IF(IFERROR(VLOOKUP($A133,'5. Company (current_at exit)'!$1:$1048576,19,FALSE),"")="","Mandatory: Tab 5",IFERROR(VLOOKUP($A133,'5. Company (current_at exit)'!$1:$1048576,19,FALSE),"")), "")</f>
        <v/>
      </c>
      <c r="AG133" s="159" t="str">
        <f>IF($AF133="Yes",IF($A133&lt;&gt;"",IF(IFERROR(VLOOKUP($A133,'5. Company (current_at exit)'!$1:$1048576,20,FALSE),"")="","Mandatory: Tab 5",IFERROR(VLOOKUP($A133,'5. Company (current_at exit)'!$1:$1048576,20,FALSE),"")), ""),IF($A133&lt;&gt;"",IF(IFERROR(VLOOKUP($A133,'5. Company (current_at exit)'!$1:$1048576,20,FALSE),"")="","",IFERROR(VLOOKUP($A133,'5. Company (current_at exit)'!$1:$1048576,20,FALSE),"")), ""))</f>
        <v/>
      </c>
      <c r="AH133" s="159" t="str">
        <f>IF($AF133="Yes",IF($A133&lt;&gt;"",IF(IFERROR(VLOOKUP($A133,'5. Company (current_at exit)'!$1:$1048576,21,FALSE),"")="","Mandatory: Tab 5",IFERROR(VLOOKUP($A133,'5. Company (current_at exit)'!$1:$1048576,21,FALSE),"")), ""),IF($A133&lt;&gt;"",IF(IFERROR(VLOOKUP($A133,'5. Company (current_at exit)'!$1:$1048576,21,FALSE),"")="","",IFERROR(VLOOKUP($A133,'5. Company (current_at exit)'!$1:$1048576,21,FALSE),"")), ""))</f>
        <v/>
      </c>
      <c r="AI133" s="69" t="str">
        <f>IF($AF133="Yes",IF($A133&lt;&gt;"",IF(IFERROR(VLOOKUP($A133,'5. Company (current_at exit)'!$1:$1048576,22,FALSE),"")="","Mandatory: Tab 5",IFERROR(VLOOKUP($A133,'5. Company (current_at exit)'!$1:$1048576,22,FALSE),"")), ""),IF($A133&lt;&gt;"",IF(IFERROR(VLOOKUP($A133,'5. Company (current_at exit)'!$1:$1048576,22,FALSE),"")="","",IFERROR(VLOOKUP($A133,'5. Company (current_at exit)'!$1:$1048576,22,FALSE),"")), ""))</f>
        <v/>
      </c>
      <c r="AJ133" s="69" t="str">
        <f>IF($AF133="Yes",IF($A133&lt;&gt;"",IF(IFERROR(VLOOKUP($A133,'5. Company (current_at exit)'!$1:$1048576,23,FALSE),"")="","Mandatory: Tab 5",IFERROR(VLOOKUP($A133,'5. Company (current_at exit)'!$1:$1048576,23,FALSE),"")), ""),IF($A133&lt;&gt;"",IF(IFERROR(VLOOKUP($A133,'5. Company (current_at exit)'!$1:$1048576,23,FALSE),"")="","",IFERROR(VLOOKUP($A133,'5. Company (current_at exit)'!$1:$1048576,23,FALSE),"")), ""))</f>
        <v/>
      </c>
      <c r="AK133" s="159" t="str">
        <f>IF($AF133="Yes",IF($A133&lt;&gt;"",IF(IFERROR(VLOOKUP($A133,'5. Company (current_at exit)'!$1:$1048576,24,FALSE),"")="","",IFERROR(VLOOKUP($A133,'5. Company (current_at exit)'!$1:$1048576,24,FALSE),"")), ""),IF($A133&lt;&gt;"",IF(IFERROR(VLOOKUP($A133,'5. Company (current_at exit)'!$1:$1048576,24,FALSE),"")="","",IFERROR(VLOOKUP($A133,'5. Company (current_at exit)'!$1:$1048576,24,FALSE),"")), ""))</f>
        <v/>
      </c>
      <c r="AL133" s="403" t="str">
        <f>IF($A133&lt;&gt;"",IF(IFERROR(VLOOKUP($A133,'5. Company (current_at exit)'!$1:$1048576,25,FALSE),"")="","",IFERROR(VLOOKUP($A133,'5. Company (current_at exit)'!$1:$1048576,25,FALSE),"")), "")</f>
        <v/>
      </c>
      <c r="AM133" s="17" t="str">
        <f>IF($A133&lt;&gt;"",IF(IFERROR(VLOOKUP($A133,'5. Company (current_at exit)'!$1:$1048576,26,FALSE),"")="","Mandatory: Tab 5",IFERROR(VLOOKUP($A133,'5. Company (current_at exit)'!$1:$1048576,26,FALSE),"")), "")</f>
        <v/>
      </c>
      <c r="AN133" s="17" t="str">
        <f>IF($A133&lt;&gt;"",IF(IFERROR(VLOOKUP($A133,'5. Company (current_at exit)'!$1:$1048576,27,FALSE),"")="","Mandatory: Tab 5",IFERROR(VLOOKUP($A133,'5. Company (current_at exit)'!$1:$1048576,27,FALSE),"")), "")</f>
        <v/>
      </c>
      <c r="AO133" s="17" t="str">
        <f>IF($A133&lt;&gt;"",IF(IFERROR(VLOOKUP($A133,'5. Company (current_at exit)'!$1:$1048576,28,FALSE),"")="","Mandatory: Tab 5",IFERROR(VLOOKUP($A133,'5. Company (current_at exit)'!$1:$1048576,28,FALSE),"")), "")</f>
        <v/>
      </c>
      <c r="AP133" s="17" t="str">
        <f>IF($A133&lt;&gt;"",IF(IFERROR(VLOOKUP($A133,'5. Company (current_at exit)'!$1:$1048576,29,FALSE),"")="","Mandatory: Tab 5",IFERROR(VLOOKUP($A133,'5. Company (current_at exit)'!$1:$1048576,29,FALSE),"")), "")</f>
        <v/>
      </c>
      <c r="AQ133" s="17" t="str">
        <f>IF($A133&lt;&gt;"",IF(IFERROR(VLOOKUP($A133,'5. Company (current_at exit)'!$1:$1048576,30,FALSE),"")="","Mandatory: Tab 5",IFERROR(VLOOKUP($A133,'5. Company (current_at exit)'!$1:$1048576,30,FALSE),"")), "")</f>
        <v/>
      </c>
      <c r="AR133" s="17" t="str">
        <f>IF($A133&lt;&gt;"",IF(IFERROR(VLOOKUP($A133,'5. Company (current_at exit)'!$1:$1048576,31,FALSE),"")="","Mandatory: Tab 5",IFERROR(VLOOKUP($A133,'5. Company (current_at exit)'!$1:$1048576,31,FALSE),"")), "")</f>
        <v/>
      </c>
      <c r="AS133" s="17" t="str">
        <f>IF($A133&lt;&gt;"",IF(IFERROR(VLOOKUP($A133,'5. Company (current_at exit)'!$1:$1048576,32,FALSE),"")="","Mandatory: Tab 5",IFERROR(VLOOKUP($A133,'5. Company (current_at exit)'!$1:$1048576,32,FALSE),"")), "")</f>
        <v/>
      </c>
      <c r="AT133" s="17" t="str">
        <f>IF($A133&lt;&gt;"",IF(IFERROR(VLOOKUP($A133,'5. Company (current_at exit)'!$1:$1048576,33,FALSE),"")="","Mandatory: Tab 5",IFERROR(VLOOKUP($A133,'5. Company (current_at exit)'!$1:$1048576,33,FALSE),"")), "")</f>
        <v/>
      </c>
      <c r="AU133" s="17" t="str">
        <f>IF($A133&lt;&gt;"",IF(IFERROR(VLOOKUP($A133,'5. Company (current_at exit)'!$1:$1048576,34,FALSE),"")="","",IFERROR(VLOOKUP($A133,'5. Company (current_at exit)'!$1:$1048576,34,FALSE),"")), "")</f>
        <v/>
      </c>
      <c r="AV133" s="241" t="str">
        <f>IF($A133&lt;&gt;"",IF(IFERROR(VLOOKUP($A133,'5. Company (current_at exit)'!$1:$1048576,35,FALSE),"")="","",IFERROR(VLOOKUP($A133,'5. Company (current_at exit)'!$1:$1048576,35,FALSE),"")), "")</f>
        <v/>
      </c>
      <c r="AW133" s="17" t="str">
        <f>IF($D133="Fully Exited",IF($A133&lt;&gt;"",IF(IFERROR(VLOOKUP($A133,'5. Company (current_at exit)'!$1:$1048576,36,FALSE),"")="","",IFERROR(VLOOKUP($A133,'5. Company (current_at exit)'!$1:$1048576,36,FALSE),"")), ""),IF($A133&lt;&gt;"",IF(IFERROR(VLOOKUP($A133,'5. Company (current_at exit)'!$1:$1048576,36,FALSE),"")="","",IFERROR(VLOOKUP($A133,'5. Company (current_at exit)'!$1:$1048576,36,FALSE),"")), ""))</f>
        <v/>
      </c>
      <c r="AX133" s="239" t="str">
        <f>IF($A133&lt;&gt;"",IF(IFERROR(VLOOKUP($A133,'5. Company (current_at exit)'!$1:$1048576,37,FALSE),"")="","",IFERROR(VLOOKUP($A133,'5. Company (current_at exit)'!$1:$1048576,37,FALSE),"")), "")</f>
        <v/>
      </c>
      <c r="AY133" s="204" t="str">
        <f>IF($A133&lt;&gt;"",IF(IFERROR(VLOOKUP($A133,'5. Company (current_at exit)'!$1:$1048576,38,FALSE),"")="","",IFERROR(VLOOKUP($A133,'5. Company (current_at exit)'!$1:$1048576,38,FALSE),"")), "")</f>
        <v/>
      </c>
      <c r="AZ133" s="244" t="str">
        <f>IF($A133&lt;&gt;"",IF(IFERROR(VLOOKUP($A133,'5. Company (current_at exit)'!$1:$1048576,39,FALSE),"")="","",IFERROR(VLOOKUP($A133,'5. Company (current_at exit)'!$1:$1048576,39,FALSE),"")), "")</f>
        <v/>
      </c>
      <c r="BA133" s="244" t="str">
        <f>IF($A133&lt;&gt;"",IF(IFERROR(VLOOKUP($A133,'5. Company (current_at exit)'!$1:$1048576,40,FALSE),"")="","",IFERROR(VLOOKUP($A133,'5. Company (current_at exit)'!$1:$1048576,40,FALSE),"")), "")</f>
        <v/>
      </c>
      <c r="BB133" s="244" t="str">
        <f>IF($A133&lt;&gt;"",IF(IFERROR(VLOOKUP($A133,'5. Company (current_at exit)'!$1:$1048576,41,FALSE),"")="","",IFERROR(VLOOKUP($A133,'5. Company (current_at exit)'!$1:$1048576,41,FALSE),"")), "")</f>
        <v/>
      </c>
      <c r="BC133" s="76" t="str">
        <f>IF($A133&lt;&gt;"",IF(IFERROR(VLOOKUP($A133,'5. Company (current_at exit)'!$1:$1048576,42,FALSE),"")="","",IFERROR(VLOOKUP($A133,'5. Company (current_at exit)'!$1:$1048576,42,FALSE),"")), "")</f>
        <v/>
      </c>
      <c r="BD133" s="76" t="str">
        <f>IF($A133&lt;&gt;"",IF(IFERROR(VLOOKUP($A133,'5. Company (current_at exit)'!$1:$1048576,43,FALSE),"")="","",IFERROR(VLOOKUP($A133,'5. Company (current_at exit)'!$1:$1048576,43,FALSE),"")), "")</f>
        <v/>
      </c>
      <c r="BE133" s="239" t="str">
        <f>IF($A133&lt;&gt;"",IF(IFERROR(VLOOKUP($A133,'5. Company (current_at exit)'!$1:$1048576,44,FALSE),"")="","",IFERROR(VLOOKUP($A133,'5. Company (current_at exit)'!$1:$1048576,44,FALSE),"")), "")</f>
        <v/>
      </c>
      <c r="BF133" s="239" t="str">
        <f>IF($A133&lt;&gt;"",IF(IFERROR(VLOOKUP($A133,'5. Company (current_at exit)'!$1:$1048576,45,FALSE),"")="","",IFERROR(VLOOKUP($A133,'5. Company (current_at exit)'!$1:$1048576,45,FALSE),"")), "")</f>
        <v/>
      </c>
      <c r="BG133" s="239" t="str">
        <f>IF($A133&lt;&gt;"",IF(IFERROR(VLOOKUP($A133,'5. Company (current_at exit)'!$1:$1048576,46,FALSE),"")="","",IFERROR(VLOOKUP($A133,'5. Company (current_at exit)'!$1:$1048576,46,FALSE),"")), "")</f>
        <v/>
      </c>
      <c r="BH133" s="239" t="str">
        <f>IF($A133&lt;&gt;"",IF(IFERROR(VLOOKUP($A133,'5. Company (current_at exit)'!$1:$1048576,47,FALSE),"")="","",IFERROR(VLOOKUP($A133,'5. Company (current_at exit)'!$1:$1048576,47,FALSE),"")), "")</f>
        <v/>
      </c>
      <c r="BI133" s="239" t="str">
        <f>IF($A133&lt;&gt;"",IF(IFERROR(VLOOKUP($A133,'5. Company (current_at exit)'!$1:$1048576,48,FALSE),"")="","",IFERROR(VLOOKUP($A133,'5. Company (current_at exit)'!$1:$1048576,48,FALSE),"")), "")</f>
        <v/>
      </c>
      <c r="BJ133" s="360" t="str">
        <f>IF($A133&lt;&gt;"",IF(IFERROR(VLOOKUP($A133,'5. Company (current_at exit)'!$1:$1048576,49,FALSE),"")="","",IFERROR(VLOOKUP($A133,'5. Company (current_at exit)'!$1:$1048576,49,FALSE),"")), "")</f>
        <v/>
      </c>
      <c r="BK133" s="76" t="str">
        <f>IF($A133&lt;&gt;"",IF(IFERROR(VLOOKUP($A133,'5. Company (current_at exit)'!$1:$1048576,50,FALSE),"")="","Mandatory: Tab 5",IFERROR(VLOOKUP($A133,'5. Company (current_at exit)'!$1:$1048576,50,FALSE),"")), "")</f>
        <v/>
      </c>
      <c r="BL133" s="483" t="str">
        <f>IF($A133&lt;&gt;"",IF(IFERROR(VLOOKUP($A133,'5. Company (current_at exit)'!$1:$1048576,51,FALSE),"")="","Mandatory: Tab 5",IFERROR(VLOOKUP($A133,'5. Company (current_at exit)'!$1:$1048576,51,FALSE),"")), "")</f>
        <v/>
      </c>
      <c r="BM133" s="483" t="str">
        <f>IF($A133&lt;&gt;"",IF(IFERROR(VLOOKUP($A133,'5. Company (current_at exit)'!$1:$1048576,52,FALSE),"")="","Mandatory: Tab 5",IFERROR(VLOOKUP($A133,'5. Company (current_at exit)'!$1:$1048576,52,FALSE),"")), "")</f>
        <v/>
      </c>
      <c r="BN133" s="483" t="str">
        <f>IF($A133&lt;&gt;"",IF(IFERROR(VLOOKUP($A133,'5. Company (current_at exit)'!$1:$1048576,53,FALSE),"")="","Mandatory: Tab 5",IFERROR(VLOOKUP($A133,'5. Company (current_at exit)'!$1:$1048576,53,FALSE),"")), "")</f>
        <v/>
      </c>
      <c r="BO133" s="360" t="str">
        <f>IF($A133&lt;&gt;"",IF(IFERROR(VLOOKUP($A133,'5. Company (current_at exit)'!$1:$1048576,54,FALSE),"")="","",IFERROR(VLOOKUP($A133,'5. Company (current_at exit)'!$1:$1048576,54,FALSE),"")), "")</f>
        <v/>
      </c>
      <c r="BP133" s="17" t="str">
        <f>IF($A133&lt;&gt;"",IF(IFERROR(VLOOKUP($A133, '4. Company (at entry)'!$1:$1048576,3,FALSE),"")="","Mandatory: Tab 4",IFERROR(VLOOKUP($A133, '4. Company (at entry)'!$1:$1048576,3,FALSE),"")), "")</f>
        <v/>
      </c>
      <c r="BQ133" s="17" t="str">
        <f>IF($A133&lt;&gt;"",IF(IFERROR(VLOOKUP($A133, '4. Company (at entry)'!$1:$1048576,4,FALSE),"")="","Mandatory: Tab 4",IFERROR(VLOOKUP($A133, '4. Company (at entry)'!$1:$1048576,4,FALSE),"")), "")</f>
        <v/>
      </c>
      <c r="BR133" s="17" t="str">
        <f>IF($A133&lt;&gt;"",IF(IFERROR(VLOOKUP($A133, '4. Company (at entry)'!$1:$1048576,5,FALSE),"")="","Mandatory: Tab 4",IFERROR(VLOOKUP($A133, '4. Company (at entry)'!$1:$1048576,5,FALSE),"")), "")</f>
        <v/>
      </c>
      <c r="BS133" s="17" t="str">
        <f>IF($A133&lt;&gt;"",IF(IFERROR(VLOOKUP($A133, '4. Company (at entry)'!$1:$1048576,6,FALSE),"")="","Mandatory: Tab 4",IFERROR(VLOOKUP($A133, '4. Company (at entry)'!$1:$1048576,6,FALSE),"")), "")</f>
        <v/>
      </c>
      <c r="BT133" s="17" t="str">
        <f>IF($A133&lt;&gt;"",IF(IFERROR(VLOOKUP($A133, '4. Company (at entry)'!$1:$1048576,7,FALSE),"")="","Mandatory: Tab 4",IFERROR(VLOOKUP($A133, '4. Company (at entry)'!$1:$1048576,7,FALSE),"")), "")</f>
        <v/>
      </c>
      <c r="BU133" s="17" t="str">
        <f>IF($A133&lt;&gt;"",IF(IFERROR(VLOOKUP($A133, '4. Company (at entry)'!$1:$1048576,8,FALSE),"")="","Mandatory: Tab 4",IFERROR(VLOOKUP($A133, '4. Company (at entry)'!$1:$1048576,8,FALSE),"")), "")</f>
        <v/>
      </c>
      <c r="BV133" s="17" t="str">
        <f>IF($A133&lt;&gt;"",IF(IFERROR(VLOOKUP($A133, '4. Company (at entry)'!$1:$1048576,9,FALSE),"")="","Mandatory: Tab 4",IFERROR(VLOOKUP($A133, '4. Company (at entry)'!$1:$1048576,9,FALSE),"")), "")</f>
        <v/>
      </c>
      <c r="BW133" s="17" t="str">
        <f>IF($A133&lt;&gt;"",IF(IFERROR(VLOOKUP($A133, '4. Company (at entry)'!$1:$1048576,10,FALSE),"")="","",IFERROR(VLOOKUP($A133, '4. Company (at entry)'!$1:$1048576,10,FALSE),"")), "")</f>
        <v/>
      </c>
      <c r="BX133" s="208" t="str">
        <f>IF($A133&lt;&gt;"",IF(IFERROR(VLOOKUP($A133, '4. Company (at entry)'!$1:$1048576,11,FALSE),"")="","",IFERROR(VLOOKUP($A133, '4. Company (at entry)'!$1:$1048576,11,FALSE),"")), "")</f>
        <v/>
      </c>
      <c r="BY133" s="17" t="str">
        <f>IF($A133&lt;&gt;"",IF(IFERROR(VLOOKUP($A133, '4. Company (at entry)'!$1:$1048576,12,FALSE),"")="","",IFERROR(VLOOKUP($A133, '4. Company (at entry)'!$1:$1048576,12,FALSE),"")), "")</f>
        <v/>
      </c>
      <c r="BZ133" s="360" t="str">
        <f>IF($A133&lt;&gt;"",IF(IFERROR(VLOOKUP($A133, '4. Company (at entry)'!$1:$1048576,13,FALSE),"")="","",IFERROR(VLOOKUP($A133, '4. Company (at entry)'!$1:$1048576,13,FALSE),"")), "")</f>
        <v/>
      </c>
      <c r="CA133" s="17" t="str">
        <f>IF($A133&lt;&gt;"",IF(IFERROR('7. Position (current_at exit)'!F133,"")="", "Mandatory: Tab 7",IFERROR('7. Position (current_at exit)'!F133,"")),"")</f>
        <v/>
      </c>
      <c r="CB133" s="17" t="str">
        <f>IF($D133&lt;&gt;"Pending, Subsequently Closed",IF($A133&lt;&gt;"",IF(IFERROR('7. Position (current_at exit)'!G133,"")="", "Mandatory: Tab 7",IFERROR('7. Position (current_at exit)'!G133,"")),""), IF($A133&lt;&gt;"",IF(IFERROR('7. Position (current_at exit)'!G133,"")="", "",IFERROR('7. Position (current_at exit)'!G133,"")),""))</f>
        <v/>
      </c>
      <c r="CC133" s="17" t="str">
        <f>IF($D133&lt;&gt;"Pending, Subsequently Closed",IF($A133&lt;&gt;"",IF(IFERROR('7. Position (current_at exit)'!H133,"")="", "Mandatory: Tab 7",IFERROR('7. Position (current_at exit)'!H133,"")),""), IF($A133&lt;&gt;"",IF(IFERROR('7. Position (current_at exit)'!H133,"")="", "",IFERROR('7. Position (current_at exit)'!H133,"")),""))</f>
        <v/>
      </c>
      <c r="CD133" s="17" t="str">
        <f>IF($D133&lt;&gt;"Pending, Subsequently Closed",IF($A133&lt;&gt;"",IF(IFERROR('7. Position (current_at exit)'!I133,"")="", "Mandatory: Tab 7",IFERROR('7. Position (current_at exit)'!I133,"")),""), IF($A133&lt;&gt;"",IF(IFERROR('7. Position (current_at exit)'!I133,"")="", "",IFERROR('7. Position (current_at exit)'!I133,"")),""))</f>
        <v/>
      </c>
      <c r="CE133" s="17" t="str">
        <f>IF($D133&lt;&gt;"Pending, Subsequently Closed",IF($A133&lt;&gt;"",IF(IFERROR('7. Position (current_at exit)'!J133,"")="", "Mandatory: Tab 7",IFERROR('7. Position (current_at exit)'!J133,"")),""), IF($A133&lt;&gt;"",IF(IFERROR('7. Position (current_at exit)'!J133,"")="", "",IFERROR('7. Position (current_at exit)'!J133,"")),""))</f>
        <v/>
      </c>
      <c r="CF133" s="208" t="str">
        <f>IF($D133&lt;&gt;"Pending, Subsequently Closed",IF($A133&lt;&gt;"",IF(IFERROR('7. Position (current_at exit)'!K133,"")="", "Mandatory: Tab 7",IFERROR('7. Position (current_at exit)'!K133,"")),""), IF($A133&lt;&gt;"",IF(IFERROR('7. Position (current_at exit)'!K133,"")="", "",IFERROR('7. Position (current_at exit)'!K133,"")),""))</f>
        <v/>
      </c>
      <c r="CG133" s="186" t="str">
        <f>IF($D133&lt;&gt;"Pending, Subsequently Closed",IF($A133&lt;&gt;"",IF(IFERROR('7. Position (current_at exit)'!L133,"")="", "Mandatory: Tab 7",IFERROR('7. Position (current_at exit)'!L133,"")),""), IF($A133&lt;&gt;"",IF(IFERROR('7. Position (current_at exit)'!L133,"")="", "",IFERROR('7. Position (current_at exit)'!L133,"")),""))</f>
        <v/>
      </c>
      <c r="CH133" s="186" t="str">
        <f>IF($D133&lt;&gt;"Pending, Subsequently Closed",IF($A133&lt;&gt;"",IF(IFERROR('7. Position (current_at exit)'!M133,"")="", "Mandatory: Tab 7",IFERROR('7. Position (current_at exit)'!M133,"")),""), IF($A133&lt;&gt;"",IF(IFERROR('7. Position (current_at exit)'!M133,"")="", "",IFERROR('7. Position (current_at exit)'!M133,"")),""))</f>
        <v/>
      </c>
      <c r="CI133" s="186" t="str">
        <f>IF($D133&lt;&gt;"Pending, Subsequently Closed",IF($A133&lt;&gt;"",IF(IFERROR('7. Position (current_at exit)'!N133,"")="", "Mandatory: Tab 7",IFERROR('7. Position (current_at exit)'!N133,"")),""), IF($A133&lt;&gt;"",IF(IFERROR('7. Position (current_at exit)'!N133,"")="", "",IFERROR('7. Position (current_at exit)'!N133,"")),""))</f>
        <v/>
      </c>
      <c r="CJ133" s="408" t="str">
        <f>IF($D133&lt;&gt;"Pending, Subsequently Closed",IF($A133&lt;&gt;"",IF(IFERROR('7. Position (current_at exit)'!O133,"")="", "Mandatory: Tab 7",IFERROR('7. Position (current_at exit)'!O133,"")),""), IF($A133&lt;&gt;"",IF(IFERROR('7. Position (current_at exit)'!O133,"")="", "",IFERROR('7. Position (current_at exit)'!O133,"")),""))</f>
        <v/>
      </c>
      <c r="CK133" s="408" t="str">
        <f>IF($D133&lt;&gt;"Pending, Subsequently Closed",IF($A133&lt;&gt;"",IF(IFERROR('7. Position (current_at exit)'!P133,"")="", "Mandatory: Tab 7",IFERROR('7. Position (current_at exit)'!P133,"")),""), IF($A133&lt;&gt;"",IF(IFERROR('7. Position (current_at exit)'!P133,"")="", "",IFERROR('7. Position (current_at exit)'!P133,"")),""))</f>
        <v/>
      </c>
      <c r="CL133" s="360" t="str">
        <f>IF($A133&lt;&gt;"",IF(IFERROR('7. Position (current_at exit)'!Q133,"")="", "",IFERROR('7. Position (current_at exit)'!Q133,"")),"")</f>
        <v/>
      </c>
      <c r="CM133" s="18" t="str">
        <f>IF($F133&lt;&gt;"Debt",IF($A133&lt;&gt;"",IF(IFERROR('7. Position (current_at exit)'!R133,"")="", "Mandatory: Tab 7",IFERROR('7. Position (current_at exit)'!R133,"")),""), IF($A133&lt;&gt;"",IF(IFERROR('7. Position (current_at exit)'!R133,"")="", "",IFERROR('7. Position (current_at exit)'!R133,"")),""))</f>
        <v/>
      </c>
      <c r="CN133" s="18" t="str">
        <f>IF($F133&lt;&gt;"Debt",IF($A133&lt;&gt;"",IF(IFERROR('7. Position (current_at exit)'!S133,"")="", "Mandatory: Tab 7",IFERROR('7. Position (current_at exit)'!S133,"")),""), IF($A133&lt;&gt;"",IF(IFERROR('7. Position (current_at exit)'!S133,"")="", "",IFERROR('7. Position (current_at exit)'!S133,"")),""))</f>
        <v/>
      </c>
      <c r="CO133" s="17" t="str">
        <f>IF($F133&lt;&gt;"Debt",IF($A133&lt;&gt;"",IF(IFERROR('7. Position (current_at exit)'!T133,"")="", "Mandatory: Tab 7",IFERROR('7. Position (current_at exit)'!T133,"")),""), IF($A133&lt;&gt;"",IF(IFERROR('7. Position (current_at exit)'!T133,"")="", "",IFERROR('7. Position (current_at exit)'!T133,"")),""))</f>
        <v/>
      </c>
      <c r="CP133" s="17" t="str">
        <f>IF($A133&lt;&gt;"",IF(IFERROR('7. Position (current_at exit)'!U133,"")="", "Mandatory: Tab 7",IFERROR('7. Position (current_at exit)'!U133,"")),"")</f>
        <v/>
      </c>
      <c r="CQ133" s="17" t="str">
        <f>IF($F133&lt;&gt;"Debt",IF($A133&lt;&gt;"",IF(IFERROR('7. Position (current_at exit)'!V133,"")="", "Mandatory: Tab 7",IFERROR('7. Position (current_at exit)'!V133,"")),""), IF($A133&lt;&gt;"",IF(IFERROR('7. Position (current_at exit)'!V133,"")="", "",IFERROR('7. Position (current_at exit)'!V133,"")),""))</f>
        <v/>
      </c>
      <c r="CR133" s="16" t="str">
        <f>IF($F133&lt;&gt;"Debt",IF($A133&lt;&gt;"",IF(IFERROR('7. Position (current_at exit)'!W133,"")="", "",IFERROR('7. Position (current_at exit)'!W133,"")),""), IF($A133&lt;&gt;"",IF(IFERROR('7. Position (current_at exit)'!W133,"")="", "",IFERROR('7. Position (current_at exit)'!W133,"")),""))</f>
        <v/>
      </c>
      <c r="CS133" s="80" t="str">
        <f>IF($A133&lt;&gt;"",IF(IFERROR('7. Position (current_at exit)'!X133,"")="", "",IFERROR('7. Position (current_at exit)'!X133,"")),"")</f>
        <v/>
      </c>
      <c r="CT133" s="360" t="str">
        <f>IF($A133&lt;&gt;"",IF(IFERROR('7. Position (current_at exit)'!Y133,"")="", "",IFERROR('7. Position (current_at exit)'!Y133,"")),"")</f>
        <v/>
      </c>
      <c r="CU133" s="159" t="str">
        <f>IF(OR($D133="Fully Exited, No Escrow", $D133="Fully Exited, Escrow Pending", $D133="Fully Exited, Subsequently Closed"), IF($A133&lt;&gt;"",IF(IFERROR('7. Position (current_at exit)'!Z133,"")="", "Mandatory: Tab 7",IFERROR('7. Position (current_at exit)'!Z133,"")),""), IF($A133&lt;&gt;"",IF(IFERROR('7. Position (current_at exit)'!Z133,"")="", "",IFERROR('7. Position (current_at exit)'!Z133,"")),""))</f>
        <v/>
      </c>
      <c r="CV133" s="159" t="str">
        <f>IF(OR($D133="Fully Exited, No Escrow", $D133="Fully Exited, Escrow Pending", $D133="Fully Exited, Subsequently Closed"), IF($A133&lt;&gt;"",IF(IFERROR('7. Position (current_at exit)'!AA133,"")="", "Mandatory: Tab 7",IFERROR('7. Position (current_at exit)'!AA133,"")),""), IF($A133&lt;&gt;"",IF(IFERROR('7. Position (current_at exit)'!AA133,"")="", "",IFERROR('7. Position (current_at exit)'!AA133,"")),""))</f>
        <v/>
      </c>
      <c r="CW133" s="16" t="str">
        <f>IF($D133="Fully Exited",IF($A133&lt;&gt;"",IF(IFERROR('7. Position (current_at exit)'!AB133,"")="", "",IFERROR('7. Position (current_at exit)'!AB133,"")),""), IF($A133&lt;&gt;"",IF(IFERROR('7. Position (current_at exit)'!AB133,"")="", "",IFERROR('7. Position (current_at exit)'!AB133,"")),""))</f>
        <v/>
      </c>
      <c r="CX133" s="360" t="str">
        <f>IF($A133&lt;&gt;"",IF(IFERROR('7. Position (current_at exit)'!AC133,"")="", "",IFERROR('7. Position (current_at exit)'!AC133,"")),"")</f>
        <v/>
      </c>
      <c r="CY133" s="16" t="str">
        <f>IF($D133&lt;&gt;"Pending, Subsequently Closed",IF($A133&lt;&gt;"",IF(IFERROR('7. Position (current_at exit)'!AD133,"")="", "Mandatory: Tab 7",IFERROR('7. Position (current_at exit)'!AD133,"")),""), IF($A133&lt;&gt;"",IF(IFERROR('7. Position (current_at exit)'!AD133,"")="", "",IFERROR('7. Position (current_at exit)'!AD133,"")),""))</f>
        <v/>
      </c>
      <c r="CZ133" s="187" t="str">
        <f>IF($A133&lt;&gt;"",IF(IFERROR('7. Position (current_at exit)'!AE133,"")="", "",IFERROR('7. Position (current_at exit)'!AE133,"")),"")</f>
        <v/>
      </c>
      <c r="DA133" s="76" t="str">
        <f>IF($A133&lt;&gt;"",IF(IFERROR('7. Position (current_at exit)'!AF133,"")="", "",IFERROR('7. Position (current_at exit)'!AF133,"")),"")</f>
        <v/>
      </c>
      <c r="DB133" s="239" t="str">
        <f>IF($A133&lt;&gt;"",IF(IFERROR('7. Position (current_at exit)'!AG133,"")="", "",IFERROR('7. Position (current_at exit)'!AG133,"")),"")</f>
        <v/>
      </c>
      <c r="DC133" s="165" t="str">
        <f>IF($A133&lt;&gt;"",IF(IFERROR('7. Position (current_at exit)'!AH133,"")="", "",IFERROR('7. Position (current_at exit)'!AH133,"")),"")</f>
        <v/>
      </c>
      <c r="DD133" s="165" t="str">
        <f>IF($A133&lt;&gt;"",IF(IFERROR('7. Position (current_at exit)'!AI133,"")="", "",IFERROR('7. Position (current_at exit)'!AI133,"")),"")</f>
        <v/>
      </c>
      <c r="DE133" s="360" t="str">
        <f>IF($A133&lt;&gt;"",IF(IFERROR('7. Position (current_at exit)'!AJ133,"")="", "",IFERROR('7. Position (current_at exit)'!AJ133,"")),"")</f>
        <v/>
      </c>
      <c r="DF133" s="16" t="str">
        <f>IF($A133&lt;&gt;"",IF(IFERROR('7. Position (current_at exit)'!AK133,"")="", "",IFERROR('7. Position (current_at exit)'!AK133,"")),"")</f>
        <v/>
      </c>
      <c r="DG133" s="187" t="str">
        <f>IF($A133&lt;&gt;"",IF(IFERROR('7. Position (current_at exit)'!AL133,"")="", "",IFERROR('7. Position (current_at exit)'!AL133,"")),"")</f>
        <v/>
      </c>
      <c r="DH133" s="76" t="str">
        <f>IF($A133&lt;&gt;"",IF(IFERROR('7. Position (current_at exit)'!AM133,"")="", "",IFERROR('7. Position (current_at exit)'!AM133,"")),"")</f>
        <v/>
      </c>
      <c r="DI133" s="239" t="str">
        <f>IF($A133&lt;&gt;"",IF(IFERROR('7. Position (current_at exit)'!AN133,"")="", "",IFERROR('7. Position (current_at exit)'!AN133,"")),"")</f>
        <v/>
      </c>
      <c r="DJ133" s="165" t="str">
        <f>IF($A133&lt;&gt;"",IF(IFERROR('7. Position (current_at exit)'!AO133,"")="", "",IFERROR('7. Position (current_at exit)'!AO133,"")),"")</f>
        <v/>
      </c>
      <c r="DK133" s="165" t="str">
        <f>IF($A133&lt;&gt;"",IF(IFERROR('7. Position (current_at exit)'!AP133,"")="", "",IFERROR('7. Position (current_at exit)'!AP133,"")),"")</f>
        <v/>
      </c>
      <c r="DL133" s="360" t="str">
        <f>IF($A133&lt;&gt;"",IF(IFERROR('7. Position (current_at exit)'!AQ133,"")="", "",IFERROR('7. Position (current_at exit)'!AQ133,"")),"")</f>
        <v/>
      </c>
      <c r="DM133" s="17" t="str">
        <f>IF(OR($F133="Equity - Publicly Traded", $F133="Equity - Private"), IF($A133&lt;&gt;"",IF(IFERROR('6. Position (at entry)'!N133,"")="", "Mandatory: Tab 6",IFERROR('6. Position (at entry)'!N133,"")),""), IF($A133&lt;&gt;"",IF(IFERROR('6. Position (at entry)'!N133,"")="", "",IFERROR('6. Position (at entry)'!N133,"")),""))</f>
        <v/>
      </c>
      <c r="DN133" s="17" t="str">
        <f>IF(OR($F133="Equity - Publicly Traded", $F133="Equity - Private"), IF($A133&lt;&gt;"",IF(IFERROR('6. Position (at entry)'!O133,"")="", "Mandatory: Tab 6",IFERROR('6. Position (at entry)'!O133,"")),""), IF($A133&lt;&gt;"",IF(IFERROR('6. Position (at entry)'!O133,"")="", "",IFERROR('6. Position (at entry)'!O133,"")),""))</f>
        <v/>
      </c>
      <c r="DO133" s="17" t="str">
        <f>IF(OR($F133="Equity - Publicly Traded", $F133="Equity - Private"), IF($A133&lt;&gt;"",IF(IFERROR('6. Position (at entry)'!P133,"")="", "Mandatory: Tab 6",IFERROR('6. Position (at entry)'!P133,"")),""), IF($A133&lt;&gt;"",IF(IFERROR('6. Position (at entry)'!P133,"")="", "",IFERROR('6. Position (at entry)'!P133,"")),""))</f>
        <v/>
      </c>
      <c r="DP133" s="17" t="str">
        <f>IF(OR($F133="Equity - Publicly Traded", $F133="Equity - Private"), IF($A133&lt;&gt;"",IF(IFERROR('6. Position (at entry)'!Q133,"")="", "Mandatory: Tab 6",IFERROR('6. Position (at entry)'!Q133,"")),""), IF($A133&lt;&gt;"",IF(IFERROR('6. Position (at entry)'!Q133,"")="", "",IFERROR('6. Position (at entry)'!Q133,"")),""))</f>
        <v/>
      </c>
      <c r="DQ133" s="18" t="str">
        <f>IF(OR($F133="Equity - Publicly Traded", $F133="Equity - Private"), IF($A133&lt;&gt;"",IF(IFERROR('6. Position (at entry)'!R133,"")="", "Mandatory: Tab 6",IFERROR('6. Position (at entry)'!R133,"")),""), IF($A133&lt;&gt;"",IF(IFERROR('6. Position (at entry)'!R133,"")="", "",IFERROR('6. Position (at entry)'!R133,"")),""))</f>
        <v/>
      </c>
      <c r="DR133" s="18" t="str">
        <f>IF(OR($F133="Equity - Publicly Traded", $F133="Equity - Private"), IF($A133&lt;&gt;"",IF(IFERROR('6. Position (at entry)'!S133,"")="", "Mandatory: Tab 6",IFERROR('6. Position (at entry)'!S133,"")),""), IF($A133&lt;&gt;"",IF(IFERROR('6. Position (at entry)'!S133,"")="", "",IFERROR('6. Position (at entry)'!S133,"")),""))</f>
        <v/>
      </c>
      <c r="DS133" s="17" t="str">
        <f>IF(OR($F133="Equity - Publicly Traded", $F133="Equity - Private"), IF($A133&lt;&gt;"",IF(IFERROR('6. Position (at entry)'!T133,"")="", "Mandatory: Tab 6",IFERROR('6. Position (at entry)'!T133,"")),""), IF($A133&lt;&gt;"",IF(IFERROR('6. Position (at entry)'!T133,"")="", "",IFERROR('6. Position (at entry)'!T133,"")),""))</f>
        <v/>
      </c>
      <c r="DT133" s="16" t="str">
        <f>IF(OR($F133="Equity - Publicly Traded", $F133="Equity - Private"), IF($A133&lt;&gt;"",IF(IFERROR('6. Position (at entry)'!U133,"")="", "Mandatory: Tab 6",IFERROR('6. Position (at entry)'!U133,"")),""), IF($A133&lt;&gt;"",IF(IFERROR('6. Position (at entry)'!U133,"")="", "",IFERROR('6. Position (at entry)'!U133,"")),""))</f>
        <v/>
      </c>
      <c r="DU133" s="16" t="str">
        <f>IF(OR($F133="Equity - Publicly Traded", $F133="Equity - Private"), IF($A133&lt;&gt;"",IF(IFERROR('6. Position (at entry)'!V133,"")="", "",IFERROR('6. Position (at entry)'!V133,"")),""), IF($A133&lt;&gt;"",IF(IFERROR('6. Position (at entry)'!V133,"")="", "",IFERROR('6. Position (at entry)'!V133,"")),""))</f>
        <v/>
      </c>
      <c r="DV133" s="239" t="str">
        <f>IF(OR($F133="Equity - Publicly Traded", $F133="Equity - Private"), IF($A133&lt;&gt;"",IF(IFERROR('6. Position (at entry)'!W133,"")="", "",IFERROR('6. Position (at entry)'!W133,"")),""), IF($A133&lt;&gt;"",IF(IFERROR('6. Position (at entry)'!W133,"")="", "",IFERROR('6. Position (at entry)'!W133,"")),""))</f>
        <v/>
      </c>
      <c r="DW133" s="239" t="str">
        <f>IF(OR($F133="Equity - Publicly Traded", $F133="Equity - Private"), IF($A133&lt;&gt;"",IF(IFERROR('6. Position (at entry)'!X133,"")="", "",IFERROR('6. Position (at entry)'!X133,"")),""), IF($A133&lt;&gt;"",IF(IFERROR('6. Position (at entry)'!X133,"")="", "",IFERROR('6. Position (at entry)'!X133,"")),""))</f>
        <v/>
      </c>
      <c r="DX133" s="239" t="str">
        <f>IF(OR($F133="Equity - Publicly Traded", $F133="Equity - Private"), IF($A133&lt;&gt;"",IF(IFERROR('6. Position (at entry)'!Y133,"")="", "",IFERROR('6. Position (at entry)'!Y133,"")),""), IF($A133&lt;&gt;"",IF(IFERROR('6. Position (at entry)'!Y133,"")="", "",IFERROR('6. Position (at entry)'!Y133,"")),""))</f>
        <v/>
      </c>
      <c r="DY133" s="360" t="str">
        <f>IF($A133&lt;&gt;"",IF(IFERROR('6. Position (at entry)'!Z133,"")="", "",IFERROR('6. Position (at entry)'!Z133,"")),"")</f>
        <v/>
      </c>
      <c r="DZ133" s="76" t="str">
        <f>IF($A133&lt;&gt;"",IF(IFERROR('6. Position (at entry)'!AA133,"")="", "",IFERROR('6. Position (at entry)'!AA133,"")),"")</f>
        <v/>
      </c>
      <c r="EA133" s="76" t="str">
        <f>IF($A133&lt;&gt;"",IF(IFERROR('6. Position (at entry)'!AB133,"")="", "",IFERROR('6. Position (at entry)'!AB133,"")),"")</f>
        <v/>
      </c>
      <c r="EB133" s="78" t="str">
        <f>IF($A133&lt;&gt;"",IF(IFERROR('6. Position (at entry)'!AC133,"")="", "",IFERROR('6. Position (at entry)'!AC133,"")),"")</f>
        <v/>
      </c>
      <c r="EC133" s="78" t="str">
        <f>IF($A133&lt;&gt;"",IF(IFERROR('6. Position (at entry)'!AD133,"")="", "",IFERROR('6. Position (at entry)'!AD133,"")),"")</f>
        <v/>
      </c>
      <c r="ED133" s="226" t="str">
        <f>IF($A133&lt;&gt;"",IF(IFERROR('6. Position (at entry)'!AE133,"")="", "",IFERROR('6. Position (at entry)'!AE133,"")),"")</f>
        <v/>
      </c>
      <c r="EE133" s="80" t="str">
        <f>IF($A133&lt;&gt;"",IF(IFERROR('6. Position (at entry)'!AF133,"")="", "",IFERROR('6. Position (at entry)'!AF133,"")),"")</f>
        <v/>
      </c>
      <c r="EF133" s="80" t="str">
        <f>IF($A133&lt;&gt;"",IF(IFERROR('6. Position (at entry)'!AG133,"")="", "",IFERROR('6. Position (at entry)'!AG133,"")),"")</f>
        <v/>
      </c>
      <c r="EG133" s="80" t="str">
        <f>IF($A133&lt;&gt;"",IF(IFERROR('6. Position (at entry)'!AH133,"")="", "",IFERROR('6. Position (at entry)'!AH133,"")),"")</f>
        <v/>
      </c>
      <c r="EH133" s="360" t="str">
        <f>IF($A133&lt;&gt;"",IF(IFERROR('6. Position (at entry)'!AI133,"")="", "",IFERROR('6. Position (at entry)'!AI133,"")),"")</f>
        <v/>
      </c>
    </row>
    <row r="134" spans="1:138" ht="15" customHeight="1" x14ac:dyDescent="0.2">
      <c r="A134" s="16" t="str">
        <f>IF(ISBLANK('6. Position (at entry)'!A134), "", '6. Position (at entry)'!A134)</f>
        <v/>
      </c>
      <c r="B134" s="347" t="str">
        <f>IF($A134&lt;&gt;"",IF(IFERROR('6. Position (at entry)'!B134,"")="", "Mandatory: Tab 6",IFERROR('6. Position (at entry)'!B134,"")),"")</f>
        <v/>
      </c>
      <c r="C134" s="16" t="str">
        <f>IF($A134&lt;&gt;"",IF(IFERROR(VLOOKUP($A134, '4. Company (at entry)'!$1:$1048576,2,FALSE),"")="","Mandatory: Tab 4",IFERROR(VLOOKUP($A134, '4. Company (at entry)'!$1:$1048576,2,FALSE),"")), "")</f>
        <v/>
      </c>
      <c r="D134" s="16" t="str">
        <f>IF($A134&lt;&gt;"",IF(IFERROR('7. Position (current_at exit)'!D134,"")="", "Mandatory: Tab 7",IFERROR('7. Position (current_at exit)'!D134,"")),"")</f>
        <v/>
      </c>
      <c r="E134" s="16" t="str">
        <f>IF($A134&lt;&gt;"",IF(IFERROR('7. Position (current_at exit)'!E134,"")="", "Mandatory: Tab 7",IFERROR('7. Position (current_at exit)'!E134,"")),"")</f>
        <v/>
      </c>
      <c r="F134" s="16" t="str">
        <f>IF($A134&lt;&gt;"",IF(IFERROR('6. Position (at entry)'!D134,"")="", "Mandatory: Tab 6",IFERROR('6. Position (at entry)'!D134,"")),"")</f>
        <v/>
      </c>
      <c r="G134" s="16" t="str">
        <f>IF($A134&lt;&gt;"",IF(IFERROR('6. Position (at entry)'!E134,"")="", "Mandatory: Tab 6",IFERROR('6. Position (at entry)'!E134,"")),"")</f>
        <v/>
      </c>
      <c r="H134" s="16" t="str">
        <f>IF($A134&lt;&gt;"",IF(IFERROR('6. Position (at entry)'!F134,"")="", "Mandatory: Tab 6",IFERROR('6. Position (at entry)'!F134,"")),"")</f>
        <v/>
      </c>
      <c r="I134" s="16" t="str">
        <f>IF($A134&lt;&gt;"",IF(IFERROR('6. Position (at entry)'!G134,"")="", "Mandatory: Tab 6",IFERROR('6. Position (at entry)'!G134,"")),"")</f>
        <v/>
      </c>
      <c r="J134" s="16" t="str">
        <f>IF($A134&lt;&gt;"",IF(IFERROR('6. Position (at entry)'!H134,"")="", "Mandatory: Tab 6",IFERROR('6. Position (at entry)'!H134,"")),"")</f>
        <v/>
      </c>
      <c r="K134" s="159" t="str">
        <f>IF($A134&lt;&gt;"",IF(IFERROR('6. Position (at entry)'!I134,"")="", "Mandatory: Tab 6",IFERROR('6. Position (at entry)'!I134,"")),"")</f>
        <v/>
      </c>
      <c r="L134" s="16" t="str">
        <f>IF($A134&lt;&gt;"",IF(IFERROR('6. Position (at entry)'!J134,"")="", "Mandatory: Tab 6",IFERROR('6. Position (at entry)'!J134,"")),"")</f>
        <v/>
      </c>
      <c r="M134" s="16" t="str">
        <f>IF($A134&lt;&gt;"",IF(IFERROR('6. Position (at entry)'!K134,"")="", "Mandatory: Tab 6",IFERROR('6. Position (at entry)'!K134,"")),"")</f>
        <v/>
      </c>
      <c r="N134" s="16" t="str">
        <f>IF($A134&lt;&gt;"",IF(IFERROR('6. Position (at entry)'!L134,"")="", "",IFERROR('6. Position (at entry)'!L134,"")),"")</f>
        <v/>
      </c>
      <c r="O134" s="360" t="str">
        <f>IF($A134&lt;&gt;"",IF(IFERROR('6. Position (at entry)'!M134,"")="", "",IFERROR('6. Position (at entry)'!M134,"")),"")</f>
        <v/>
      </c>
      <c r="P134" s="16" t="str">
        <f>IF($A134&lt;&gt;"",IF(IFERROR(VLOOKUP($A134,'5. Company (current_at exit)'!$1:$1048576,3,FALSE),"")="","",IFERROR(VLOOKUP($A134,'5. Company (current_at exit)'!$1:$1048576,3,FALSE),"")), "")</f>
        <v/>
      </c>
      <c r="Q134" s="16" t="str">
        <f>IF($A134&lt;&gt;"",IF(IFERROR(VLOOKUP($A134,'5. Company (current_at exit)'!$1:$1048576,4,FALSE),"")="","",IFERROR(VLOOKUP($A134,'5. Company (current_at exit)'!$1:$1048576,4,FALSE),"")), "")</f>
        <v/>
      </c>
      <c r="R134" s="16" t="str">
        <f>IF($A134&lt;&gt;"",IF(IFERROR(VLOOKUP($A134,'5. Company (current_at exit)'!$1:$1048576,5,FALSE),"")="","",IFERROR(VLOOKUP($A134,'5. Company (current_at exit)'!$1:$1048576,5,FALSE),"")), "")</f>
        <v/>
      </c>
      <c r="S134" s="16" t="str">
        <f>IF($A134&lt;&gt;"",IF(IFERROR(VLOOKUP($A134,'5. Company (current_at exit)'!$1:$1048576,6,FALSE),"")="","",IFERROR(VLOOKUP($A134,'5. Company (current_at exit)'!$1:$1048576,6,FALSE),"")), "")</f>
        <v/>
      </c>
      <c r="T134" s="16" t="str">
        <f>IF($A134&lt;&gt;"",IF(IFERROR(VLOOKUP($A134,'5. Company (current_at exit)'!$1:$1048576,7,FALSE),"")="","Mandatory: Tab 5",IFERROR(VLOOKUP($A134,'5. Company (current_at exit)'!$1:$1048576,7,FALSE),"")), "")</f>
        <v/>
      </c>
      <c r="U134" s="72" t="str">
        <f>IF($A134&lt;&gt;"",IF(IFERROR(VLOOKUP($A134,'5. Company (current_at exit)'!$1:$1048576,8,FALSE),"")="","Mandatory: Tab 5",IFERROR(VLOOKUP($A134,'5. Company (current_at exit)'!$1:$1048576,8,FALSE),"")), "")</f>
        <v/>
      </c>
      <c r="V134" s="16" t="str">
        <f>IF($A134&lt;&gt;"",IF(IFERROR(VLOOKUP($A134,'5. Company (current_at exit)'!$1:$1048576,9,FALSE),"")="","",IFERROR(VLOOKUP($A134,'5. Company (current_at exit)'!$1:$1048576,9,FALSE),"")), "")</f>
        <v/>
      </c>
      <c r="W134" s="16" t="str">
        <f>IF($A134&lt;&gt;"",IF(IFERROR(VLOOKUP($A134,'5. Company (current_at exit)'!$1:$1048576,10,FALSE),"")="","Mandatory: Tab 5",IFERROR(VLOOKUP($A134,'5. Company (current_at exit)'!$1:$1048576,10,FALSE),"")), "")</f>
        <v/>
      </c>
      <c r="X134" s="73" t="str">
        <f>IF($A134&lt;&gt;"",IF(IFERROR(VLOOKUP($A134,'5. Company (current_at exit)'!$1:$1048576,11,FALSE),"")="","Mandatory: Tab 5",IFERROR(VLOOKUP($A134,'5. Company (current_at exit)'!$1:$1048576,11,FALSE),"")), "")</f>
        <v/>
      </c>
      <c r="Y134" s="73" t="str">
        <f>IF($A134&lt;&gt;"",IF(IFERROR(VLOOKUP($A134,'5. Company (current_at exit)'!$1:$1048576,12,FALSE),"")="","",IFERROR(VLOOKUP($A134,'5. Company (current_at exit)'!$1:$1048576,12,FALSE),"")), "")</f>
        <v/>
      </c>
      <c r="Z134" s="73" t="str">
        <f>IF($A134&lt;&gt;"",IF(IFERROR(VLOOKUP($A134,'5. Company (current_at exit)'!$1:$1048576,13,FALSE),"")="","",IFERROR(VLOOKUP($A134,'5. Company (current_at exit)'!$1:$1048576,13,FALSE),"")), "")</f>
        <v/>
      </c>
      <c r="AA134" s="16" t="str">
        <f>IF($A134&lt;&gt;"",IF(IFERROR(VLOOKUP($A134,'5. Company (current_at exit)'!$1:$1048576,14,FALSE),"")="","Mandatory: Tab 5",IFERROR(VLOOKUP($A134,'5. Company (current_at exit)'!$1:$1048576,14,FALSE),"")), "")</f>
        <v/>
      </c>
      <c r="AB134" s="16" t="str">
        <f>IF($A134&lt;&gt;"",IF(IFERROR(VLOOKUP($A134,'5. Company (current_at exit)'!$1:$1048576,15,FALSE),"")="","Mandatory: Tab 5",IFERROR(VLOOKUP($A134,'5. Company (current_at exit)'!$1:$1048576,15,FALSE),"")), "")</f>
        <v/>
      </c>
      <c r="AC134" s="76" t="str">
        <f>IF($A134&lt;&gt;"",IF(IFERROR(VLOOKUP($A134,'5. Company (current_at exit)'!$1:$1048576,16,FALSE),"")="","",IFERROR(VLOOKUP($A134,'5. Company (current_at exit)'!$1:$1048576,16,FALSE),"")), "")</f>
        <v/>
      </c>
      <c r="AD134" s="16" t="str">
        <f>IF($A134&lt;&gt;"",IF(IFERROR(VLOOKUP($A134,'5. Company (current_at exit)'!$1:$1048576,17,FALSE),"")="","",IFERROR(VLOOKUP($A134,'5. Company (current_at exit)'!$1:$1048576,17,FALSE),"")), "")</f>
        <v/>
      </c>
      <c r="AE134" s="401" t="str">
        <f>IF($A134&lt;&gt;"",IF(IFERROR(VLOOKUP($A134,'5. Company (current_at exit)'!$1:$1048576,18,FALSE),"")="","",IFERROR(VLOOKUP($A134,'5. Company (current_at exit)'!$1:$1048576,18,FALSE),"")), "")</f>
        <v/>
      </c>
      <c r="AF134" s="16" t="str">
        <f>IF($A134&lt;&gt;"",IF(IFERROR(VLOOKUP($A134,'5. Company (current_at exit)'!$1:$1048576,19,FALSE),"")="","Mandatory: Tab 5",IFERROR(VLOOKUP($A134,'5. Company (current_at exit)'!$1:$1048576,19,FALSE),"")), "")</f>
        <v/>
      </c>
      <c r="AG134" s="159" t="str">
        <f>IF($AF134="Yes",IF($A134&lt;&gt;"",IF(IFERROR(VLOOKUP($A134,'5. Company (current_at exit)'!$1:$1048576,20,FALSE),"")="","Mandatory: Tab 5",IFERROR(VLOOKUP($A134,'5. Company (current_at exit)'!$1:$1048576,20,FALSE),"")), ""),IF($A134&lt;&gt;"",IF(IFERROR(VLOOKUP($A134,'5. Company (current_at exit)'!$1:$1048576,20,FALSE),"")="","",IFERROR(VLOOKUP($A134,'5. Company (current_at exit)'!$1:$1048576,20,FALSE),"")), ""))</f>
        <v/>
      </c>
      <c r="AH134" s="159" t="str">
        <f>IF($AF134="Yes",IF($A134&lt;&gt;"",IF(IFERROR(VLOOKUP($A134,'5. Company (current_at exit)'!$1:$1048576,21,FALSE),"")="","Mandatory: Tab 5",IFERROR(VLOOKUP($A134,'5. Company (current_at exit)'!$1:$1048576,21,FALSE),"")), ""),IF($A134&lt;&gt;"",IF(IFERROR(VLOOKUP($A134,'5. Company (current_at exit)'!$1:$1048576,21,FALSE),"")="","",IFERROR(VLOOKUP($A134,'5. Company (current_at exit)'!$1:$1048576,21,FALSE),"")), ""))</f>
        <v/>
      </c>
      <c r="AI134" s="69" t="str">
        <f>IF($AF134="Yes",IF($A134&lt;&gt;"",IF(IFERROR(VLOOKUP($A134,'5. Company (current_at exit)'!$1:$1048576,22,FALSE),"")="","Mandatory: Tab 5",IFERROR(VLOOKUP($A134,'5. Company (current_at exit)'!$1:$1048576,22,FALSE),"")), ""),IF($A134&lt;&gt;"",IF(IFERROR(VLOOKUP($A134,'5. Company (current_at exit)'!$1:$1048576,22,FALSE),"")="","",IFERROR(VLOOKUP($A134,'5. Company (current_at exit)'!$1:$1048576,22,FALSE),"")), ""))</f>
        <v/>
      </c>
      <c r="AJ134" s="69" t="str">
        <f>IF($AF134="Yes",IF($A134&lt;&gt;"",IF(IFERROR(VLOOKUP($A134,'5. Company (current_at exit)'!$1:$1048576,23,FALSE),"")="","Mandatory: Tab 5",IFERROR(VLOOKUP($A134,'5. Company (current_at exit)'!$1:$1048576,23,FALSE),"")), ""),IF($A134&lt;&gt;"",IF(IFERROR(VLOOKUP($A134,'5. Company (current_at exit)'!$1:$1048576,23,FALSE),"")="","",IFERROR(VLOOKUP($A134,'5. Company (current_at exit)'!$1:$1048576,23,FALSE),"")), ""))</f>
        <v/>
      </c>
      <c r="AK134" s="159" t="str">
        <f>IF($AF134="Yes",IF($A134&lt;&gt;"",IF(IFERROR(VLOOKUP($A134,'5. Company (current_at exit)'!$1:$1048576,24,FALSE),"")="","",IFERROR(VLOOKUP($A134,'5. Company (current_at exit)'!$1:$1048576,24,FALSE),"")), ""),IF($A134&lt;&gt;"",IF(IFERROR(VLOOKUP($A134,'5. Company (current_at exit)'!$1:$1048576,24,FALSE),"")="","",IFERROR(VLOOKUP($A134,'5. Company (current_at exit)'!$1:$1048576,24,FALSE),"")), ""))</f>
        <v/>
      </c>
      <c r="AL134" s="403" t="str">
        <f>IF($A134&lt;&gt;"",IF(IFERROR(VLOOKUP($A134,'5. Company (current_at exit)'!$1:$1048576,25,FALSE),"")="","",IFERROR(VLOOKUP($A134,'5. Company (current_at exit)'!$1:$1048576,25,FALSE),"")), "")</f>
        <v/>
      </c>
      <c r="AM134" s="17" t="str">
        <f>IF($A134&lt;&gt;"",IF(IFERROR(VLOOKUP($A134,'5. Company (current_at exit)'!$1:$1048576,26,FALSE),"")="","Mandatory: Tab 5",IFERROR(VLOOKUP($A134,'5. Company (current_at exit)'!$1:$1048576,26,FALSE),"")), "")</f>
        <v/>
      </c>
      <c r="AN134" s="17" t="str">
        <f>IF($A134&lt;&gt;"",IF(IFERROR(VLOOKUP($A134,'5. Company (current_at exit)'!$1:$1048576,27,FALSE),"")="","Mandatory: Tab 5",IFERROR(VLOOKUP($A134,'5. Company (current_at exit)'!$1:$1048576,27,FALSE),"")), "")</f>
        <v/>
      </c>
      <c r="AO134" s="17" t="str">
        <f>IF($A134&lt;&gt;"",IF(IFERROR(VLOOKUP($A134,'5. Company (current_at exit)'!$1:$1048576,28,FALSE),"")="","Mandatory: Tab 5",IFERROR(VLOOKUP($A134,'5. Company (current_at exit)'!$1:$1048576,28,FALSE),"")), "")</f>
        <v/>
      </c>
      <c r="AP134" s="17" t="str">
        <f>IF($A134&lt;&gt;"",IF(IFERROR(VLOOKUP($A134,'5. Company (current_at exit)'!$1:$1048576,29,FALSE),"")="","Mandatory: Tab 5",IFERROR(VLOOKUP($A134,'5. Company (current_at exit)'!$1:$1048576,29,FALSE),"")), "")</f>
        <v/>
      </c>
      <c r="AQ134" s="17" t="str">
        <f>IF($A134&lt;&gt;"",IF(IFERROR(VLOOKUP($A134,'5. Company (current_at exit)'!$1:$1048576,30,FALSE),"")="","Mandatory: Tab 5",IFERROR(VLOOKUP($A134,'5. Company (current_at exit)'!$1:$1048576,30,FALSE),"")), "")</f>
        <v/>
      </c>
      <c r="AR134" s="17" t="str">
        <f>IF($A134&lt;&gt;"",IF(IFERROR(VLOOKUP($A134,'5. Company (current_at exit)'!$1:$1048576,31,FALSE),"")="","Mandatory: Tab 5",IFERROR(VLOOKUP($A134,'5. Company (current_at exit)'!$1:$1048576,31,FALSE),"")), "")</f>
        <v/>
      </c>
      <c r="AS134" s="17" t="str">
        <f>IF($A134&lt;&gt;"",IF(IFERROR(VLOOKUP($A134,'5. Company (current_at exit)'!$1:$1048576,32,FALSE),"")="","Mandatory: Tab 5",IFERROR(VLOOKUP($A134,'5. Company (current_at exit)'!$1:$1048576,32,FALSE),"")), "")</f>
        <v/>
      </c>
      <c r="AT134" s="17" t="str">
        <f>IF($A134&lt;&gt;"",IF(IFERROR(VLOOKUP($A134,'5. Company (current_at exit)'!$1:$1048576,33,FALSE),"")="","Mandatory: Tab 5",IFERROR(VLOOKUP($A134,'5. Company (current_at exit)'!$1:$1048576,33,FALSE),"")), "")</f>
        <v/>
      </c>
      <c r="AU134" s="17" t="str">
        <f>IF($A134&lt;&gt;"",IF(IFERROR(VLOOKUP($A134,'5. Company (current_at exit)'!$1:$1048576,34,FALSE),"")="","",IFERROR(VLOOKUP($A134,'5. Company (current_at exit)'!$1:$1048576,34,FALSE),"")), "")</f>
        <v/>
      </c>
      <c r="AV134" s="241" t="str">
        <f>IF($A134&lt;&gt;"",IF(IFERROR(VLOOKUP($A134,'5. Company (current_at exit)'!$1:$1048576,35,FALSE),"")="","",IFERROR(VLOOKUP($A134,'5. Company (current_at exit)'!$1:$1048576,35,FALSE),"")), "")</f>
        <v/>
      </c>
      <c r="AW134" s="17" t="str">
        <f>IF($D134="Fully Exited",IF($A134&lt;&gt;"",IF(IFERROR(VLOOKUP($A134,'5. Company (current_at exit)'!$1:$1048576,36,FALSE),"")="","",IFERROR(VLOOKUP($A134,'5. Company (current_at exit)'!$1:$1048576,36,FALSE),"")), ""),IF($A134&lt;&gt;"",IF(IFERROR(VLOOKUP($A134,'5. Company (current_at exit)'!$1:$1048576,36,FALSE),"")="","",IFERROR(VLOOKUP($A134,'5. Company (current_at exit)'!$1:$1048576,36,FALSE),"")), ""))</f>
        <v/>
      </c>
      <c r="AX134" s="239" t="str">
        <f>IF($A134&lt;&gt;"",IF(IFERROR(VLOOKUP($A134,'5. Company (current_at exit)'!$1:$1048576,37,FALSE),"")="","",IFERROR(VLOOKUP($A134,'5. Company (current_at exit)'!$1:$1048576,37,FALSE),"")), "")</f>
        <v/>
      </c>
      <c r="AY134" s="204" t="str">
        <f>IF($A134&lt;&gt;"",IF(IFERROR(VLOOKUP($A134,'5. Company (current_at exit)'!$1:$1048576,38,FALSE),"")="","",IFERROR(VLOOKUP($A134,'5. Company (current_at exit)'!$1:$1048576,38,FALSE),"")), "")</f>
        <v/>
      </c>
      <c r="AZ134" s="244" t="str">
        <f>IF($A134&lt;&gt;"",IF(IFERROR(VLOOKUP($A134,'5. Company (current_at exit)'!$1:$1048576,39,FALSE),"")="","",IFERROR(VLOOKUP($A134,'5. Company (current_at exit)'!$1:$1048576,39,FALSE),"")), "")</f>
        <v/>
      </c>
      <c r="BA134" s="244" t="str">
        <f>IF($A134&lt;&gt;"",IF(IFERROR(VLOOKUP($A134,'5. Company (current_at exit)'!$1:$1048576,40,FALSE),"")="","",IFERROR(VLOOKUP($A134,'5. Company (current_at exit)'!$1:$1048576,40,FALSE),"")), "")</f>
        <v/>
      </c>
      <c r="BB134" s="244" t="str">
        <f>IF($A134&lt;&gt;"",IF(IFERROR(VLOOKUP($A134,'5. Company (current_at exit)'!$1:$1048576,41,FALSE),"")="","",IFERROR(VLOOKUP($A134,'5. Company (current_at exit)'!$1:$1048576,41,FALSE),"")), "")</f>
        <v/>
      </c>
      <c r="BC134" s="76" t="str">
        <f>IF($A134&lt;&gt;"",IF(IFERROR(VLOOKUP($A134,'5. Company (current_at exit)'!$1:$1048576,42,FALSE),"")="","",IFERROR(VLOOKUP($A134,'5. Company (current_at exit)'!$1:$1048576,42,FALSE),"")), "")</f>
        <v/>
      </c>
      <c r="BD134" s="76" t="str">
        <f>IF($A134&lt;&gt;"",IF(IFERROR(VLOOKUP($A134,'5. Company (current_at exit)'!$1:$1048576,43,FALSE),"")="","",IFERROR(VLOOKUP($A134,'5. Company (current_at exit)'!$1:$1048576,43,FALSE),"")), "")</f>
        <v/>
      </c>
      <c r="BE134" s="239" t="str">
        <f>IF($A134&lt;&gt;"",IF(IFERROR(VLOOKUP($A134,'5. Company (current_at exit)'!$1:$1048576,44,FALSE),"")="","",IFERROR(VLOOKUP($A134,'5. Company (current_at exit)'!$1:$1048576,44,FALSE),"")), "")</f>
        <v/>
      </c>
      <c r="BF134" s="239" t="str">
        <f>IF($A134&lt;&gt;"",IF(IFERROR(VLOOKUP($A134,'5. Company (current_at exit)'!$1:$1048576,45,FALSE),"")="","",IFERROR(VLOOKUP($A134,'5. Company (current_at exit)'!$1:$1048576,45,FALSE),"")), "")</f>
        <v/>
      </c>
      <c r="BG134" s="239" t="str">
        <f>IF($A134&lt;&gt;"",IF(IFERROR(VLOOKUP($A134,'5. Company (current_at exit)'!$1:$1048576,46,FALSE),"")="","",IFERROR(VLOOKUP($A134,'5. Company (current_at exit)'!$1:$1048576,46,FALSE),"")), "")</f>
        <v/>
      </c>
      <c r="BH134" s="239" t="str">
        <f>IF($A134&lt;&gt;"",IF(IFERROR(VLOOKUP($A134,'5. Company (current_at exit)'!$1:$1048576,47,FALSE),"")="","",IFERROR(VLOOKUP($A134,'5. Company (current_at exit)'!$1:$1048576,47,FALSE),"")), "")</f>
        <v/>
      </c>
      <c r="BI134" s="239" t="str">
        <f>IF($A134&lt;&gt;"",IF(IFERROR(VLOOKUP($A134,'5. Company (current_at exit)'!$1:$1048576,48,FALSE),"")="","",IFERROR(VLOOKUP($A134,'5. Company (current_at exit)'!$1:$1048576,48,FALSE),"")), "")</f>
        <v/>
      </c>
      <c r="BJ134" s="360" t="str">
        <f>IF($A134&lt;&gt;"",IF(IFERROR(VLOOKUP($A134,'5. Company (current_at exit)'!$1:$1048576,49,FALSE),"")="","",IFERROR(VLOOKUP($A134,'5. Company (current_at exit)'!$1:$1048576,49,FALSE),"")), "")</f>
        <v/>
      </c>
      <c r="BK134" s="76" t="str">
        <f>IF($A134&lt;&gt;"",IF(IFERROR(VLOOKUP($A134,'5. Company (current_at exit)'!$1:$1048576,50,FALSE),"")="","Mandatory: Tab 5",IFERROR(VLOOKUP($A134,'5. Company (current_at exit)'!$1:$1048576,50,FALSE),"")), "")</f>
        <v/>
      </c>
      <c r="BL134" s="483" t="str">
        <f>IF($A134&lt;&gt;"",IF(IFERROR(VLOOKUP($A134,'5. Company (current_at exit)'!$1:$1048576,51,FALSE),"")="","Mandatory: Tab 5",IFERROR(VLOOKUP($A134,'5. Company (current_at exit)'!$1:$1048576,51,FALSE),"")), "")</f>
        <v/>
      </c>
      <c r="BM134" s="483" t="str">
        <f>IF($A134&lt;&gt;"",IF(IFERROR(VLOOKUP($A134,'5. Company (current_at exit)'!$1:$1048576,52,FALSE),"")="","Mandatory: Tab 5",IFERROR(VLOOKUP($A134,'5. Company (current_at exit)'!$1:$1048576,52,FALSE),"")), "")</f>
        <v/>
      </c>
      <c r="BN134" s="483" t="str">
        <f>IF($A134&lt;&gt;"",IF(IFERROR(VLOOKUP($A134,'5. Company (current_at exit)'!$1:$1048576,53,FALSE),"")="","Mandatory: Tab 5",IFERROR(VLOOKUP($A134,'5. Company (current_at exit)'!$1:$1048576,53,FALSE),"")), "")</f>
        <v/>
      </c>
      <c r="BO134" s="360" t="str">
        <f>IF($A134&lt;&gt;"",IF(IFERROR(VLOOKUP($A134,'5. Company (current_at exit)'!$1:$1048576,54,FALSE),"")="","",IFERROR(VLOOKUP($A134,'5. Company (current_at exit)'!$1:$1048576,54,FALSE),"")), "")</f>
        <v/>
      </c>
      <c r="BP134" s="17" t="str">
        <f>IF($A134&lt;&gt;"",IF(IFERROR(VLOOKUP($A134, '4. Company (at entry)'!$1:$1048576,3,FALSE),"")="","Mandatory: Tab 4",IFERROR(VLOOKUP($A134, '4. Company (at entry)'!$1:$1048576,3,FALSE),"")), "")</f>
        <v/>
      </c>
      <c r="BQ134" s="17" t="str">
        <f>IF($A134&lt;&gt;"",IF(IFERROR(VLOOKUP($A134, '4. Company (at entry)'!$1:$1048576,4,FALSE),"")="","Mandatory: Tab 4",IFERROR(VLOOKUP($A134, '4. Company (at entry)'!$1:$1048576,4,FALSE),"")), "")</f>
        <v/>
      </c>
      <c r="BR134" s="17" t="str">
        <f>IF($A134&lt;&gt;"",IF(IFERROR(VLOOKUP($A134, '4. Company (at entry)'!$1:$1048576,5,FALSE),"")="","Mandatory: Tab 4",IFERROR(VLOOKUP($A134, '4. Company (at entry)'!$1:$1048576,5,FALSE),"")), "")</f>
        <v/>
      </c>
      <c r="BS134" s="17" t="str">
        <f>IF($A134&lt;&gt;"",IF(IFERROR(VLOOKUP($A134, '4. Company (at entry)'!$1:$1048576,6,FALSE),"")="","Mandatory: Tab 4",IFERROR(VLOOKUP($A134, '4. Company (at entry)'!$1:$1048576,6,FALSE),"")), "")</f>
        <v/>
      </c>
      <c r="BT134" s="17" t="str">
        <f>IF($A134&lt;&gt;"",IF(IFERROR(VLOOKUP($A134, '4. Company (at entry)'!$1:$1048576,7,FALSE),"")="","Mandatory: Tab 4",IFERROR(VLOOKUP($A134, '4. Company (at entry)'!$1:$1048576,7,FALSE),"")), "")</f>
        <v/>
      </c>
      <c r="BU134" s="17" t="str">
        <f>IF($A134&lt;&gt;"",IF(IFERROR(VLOOKUP($A134, '4. Company (at entry)'!$1:$1048576,8,FALSE),"")="","Mandatory: Tab 4",IFERROR(VLOOKUP($A134, '4. Company (at entry)'!$1:$1048576,8,FALSE),"")), "")</f>
        <v/>
      </c>
      <c r="BV134" s="17" t="str">
        <f>IF($A134&lt;&gt;"",IF(IFERROR(VLOOKUP($A134, '4. Company (at entry)'!$1:$1048576,9,FALSE),"")="","Mandatory: Tab 4",IFERROR(VLOOKUP($A134, '4. Company (at entry)'!$1:$1048576,9,FALSE),"")), "")</f>
        <v/>
      </c>
      <c r="BW134" s="17" t="str">
        <f>IF($A134&lt;&gt;"",IF(IFERROR(VLOOKUP($A134, '4. Company (at entry)'!$1:$1048576,10,FALSE),"")="","",IFERROR(VLOOKUP($A134, '4. Company (at entry)'!$1:$1048576,10,FALSE),"")), "")</f>
        <v/>
      </c>
      <c r="BX134" s="208" t="str">
        <f>IF($A134&lt;&gt;"",IF(IFERROR(VLOOKUP($A134, '4. Company (at entry)'!$1:$1048576,11,FALSE),"")="","",IFERROR(VLOOKUP($A134, '4. Company (at entry)'!$1:$1048576,11,FALSE),"")), "")</f>
        <v/>
      </c>
      <c r="BY134" s="17" t="str">
        <f>IF($A134&lt;&gt;"",IF(IFERROR(VLOOKUP($A134, '4. Company (at entry)'!$1:$1048576,12,FALSE),"")="","",IFERROR(VLOOKUP($A134, '4. Company (at entry)'!$1:$1048576,12,FALSE),"")), "")</f>
        <v/>
      </c>
      <c r="BZ134" s="360" t="str">
        <f>IF($A134&lt;&gt;"",IF(IFERROR(VLOOKUP($A134, '4. Company (at entry)'!$1:$1048576,13,FALSE),"")="","",IFERROR(VLOOKUP($A134, '4. Company (at entry)'!$1:$1048576,13,FALSE),"")), "")</f>
        <v/>
      </c>
      <c r="CA134" s="17" t="str">
        <f>IF($A134&lt;&gt;"",IF(IFERROR('7. Position (current_at exit)'!F134,"")="", "Mandatory: Tab 7",IFERROR('7. Position (current_at exit)'!F134,"")),"")</f>
        <v/>
      </c>
      <c r="CB134" s="17" t="str">
        <f>IF($D134&lt;&gt;"Pending, Subsequently Closed",IF($A134&lt;&gt;"",IF(IFERROR('7. Position (current_at exit)'!G134,"")="", "Mandatory: Tab 7",IFERROR('7. Position (current_at exit)'!G134,"")),""), IF($A134&lt;&gt;"",IF(IFERROR('7. Position (current_at exit)'!G134,"")="", "",IFERROR('7. Position (current_at exit)'!G134,"")),""))</f>
        <v/>
      </c>
      <c r="CC134" s="17" t="str">
        <f>IF($D134&lt;&gt;"Pending, Subsequently Closed",IF($A134&lt;&gt;"",IF(IFERROR('7. Position (current_at exit)'!H134,"")="", "Mandatory: Tab 7",IFERROR('7. Position (current_at exit)'!H134,"")),""), IF($A134&lt;&gt;"",IF(IFERROR('7. Position (current_at exit)'!H134,"")="", "",IFERROR('7. Position (current_at exit)'!H134,"")),""))</f>
        <v/>
      </c>
      <c r="CD134" s="17" t="str">
        <f>IF($D134&lt;&gt;"Pending, Subsequently Closed",IF($A134&lt;&gt;"",IF(IFERROR('7. Position (current_at exit)'!I134,"")="", "Mandatory: Tab 7",IFERROR('7. Position (current_at exit)'!I134,"")),""), IF($A134&lt;&gt;"",IF(IFERROR('7. Position (current_at exit)'!I134,"")="", "",IFERROR('7. Position (current_at exit)'!I134,"")),""))</f>
        <v/>
      </c>
      <c r="CE134" s="17" t="str">
        <f>IF($D134&lt;&gt;"Pending, Subsequently Closed",IF($A134&lt;&gt;"",IF(IFERROR('7. Position (current_at exit)'!J134,"")="", "Mandatory: Tab 7",IFERROR('7. Position (current_at exit)'!J134,"")),""), IF($A134&lt;&gt;"",IF(IFERROR('7. Position (current_at exit)'!J134,"")="", "",IFERROR('7. Position (current_at exit)'!J134,"")),""))</f>
        <v/>
      </c>
      <c r="CF134" s="208" t="str">
        <f>IF($D134&lt;&gt;"Pending, Subsequently Closed",IF($A134&lt;&gt;"",IF(IFERROR('7. Position (current_at exit)'!K134,"")="", "Mandatory: Tab 7",IFERROR('7. Position (current_at exit)'!K134,"")),""), IF($A134&lt;&gt;"",IF(IFERROR('7. Position (current_at exit)'!K134,"")="", "",IFERROR('7. Position (current_at exit)'!K134,"")),""))</f>
        <v/>
      </c>
      <c r="CG134" s="186" t="str">
        <f>IF($D134&lt;&gt;"Pending, Subsequently Closed",IF($A134&lt;&gt;"",IF(IFERROR('7. Position (current_at exit)'!L134,"")="", "Mandatory: Tab 7",IFERROR('7. Position (current_at exit)'!L134,"")),""), IF($A134&lt;&gt;"",IF(IFERROR('7. Position (current_at exit)'!L134,"")="", "",IFERROR('7. Position (current_at exit)'!L134,"")),""))</f>
        <v/>
      </c>
      <c r="CH134" s="186" t="str">
        <f>IF($D134&lt;&gt;"Pending, Subsequently Closed",IF($A134&lt;&gt;"",IF(IFERROR('7. Position (current_at exit)'!M134,"")="", "Mandatory: Tab 7",IFERROR('7. Position (current_at exit)'!M134,"")),""), IF($A134&lt;&gt;"",IF(IFERROR('7. Position (current_at exit)'!M134,"")="", "",IFERROR('7. Position (current_at exit)'!M134,"")),""))</f>
        <v/>
      </c>
      <c r="CI134" s="186" t="str">
        <f>IF($D134&lt;&gt;"Pending, Subsequently Closed",IF($A134&lt;&gt;"",IF(IFERROR('7. Position (current_at exit)'!N134,"")="", "Mandatory: Tab 7",IFERROR('7. Position (current_at exit)'!N134,"")),""), IF($A134&lt;&gt;"",IF(IFERROR('7. Position (current_at exit)'!N134,"")="", "",IFERROR('7. Position (current_at exit)'!N134,"")),""))</f>
        <v/>
      </c>
      <c r="CJ134" s="408" t="str">
        <f>IF($D134&lt;&gt;"Pending, Subsequently Closed",IF($A134&lt;&gt;"",IF(IFERROR('7. Position (current_at exit)'!O134,"")="", "Mandatory: Tab 7",IFERROR('7. Position (current_at exit)'!O134,"")),""), IF($A134&lt;&gt;"",IF(IFERROR('7. Position (current_at exit)'!O134,"")="", "",IFERROR('7. Position (current_at exit)'!O134,"")),""))</f>
        <v/>
      </c>
      <c r="CK134" s="408" t="str">
        <f>IF($D134&lt;&gt;"Pending, Subsequently Closed",IF($A134&lt;&gt;"",IF(IFERROR('7. Position (current_at exit)'!P134,"")="", "Mandatory: Tab 7",IFERROR('7. Position (current_at exit)'!P134,"")),""), IF($A134&lt;&gt;"",IF(IFERROR('7. Position (current_at exit)'!P134,"")="", "",IFERROR('7. Position (current_at exit)'!P134,"")),""))</f>
        <v/>
      </c>
      <c r="CL134" s="360" t="str">
        <f>IF($A134&lt;&gt;"",IF(IFERROR('7. Position (current_at exit)'!Q134,"")="", "",IFERROR('7. Position (current_at exit)'!Q134,"")),"")</f>
        <v/>
      </c>
      <c r="CM134" s="18" t="str">
        <f>IF($F134&lt;&gt;"Debt",IF($A134&lt;&gt;"",IF(IFERROR('7. Position (current_at exit)'!R134,"")="", "Mandatory: Tab 7",IFERROR('7. Position (current_at exit)'!R134,"")),""), IF($A134&lt;&gt;"",IF(IFERROR('7. Position (current_at exit)'!R134,"")="", "",IFERROR('7. Position (current_at exit)'!R134,"")),""))</f>
        <v/>
      </c>
      <c r="CN134" s="18" t="str">
        <f>IF($F134&lt;&gt;"Debt",IF($A134&lt;&gt;"",IF(IFERROR('7. Position (current_at exit)'!S134,"")="", "Mandatory: Tab 7",IFERROR('7. Position (current_at exit)'!S134,"")),""), IF($A134&lt;&gt;"",IF(IFERROR('7. Position (current_at exit)'!S134,"")="", "",IFERROR('7. Position (current_at exit)'!S134,"")),""))</f>
        <v/>
      </c>
      <c r="CO134" s="17" t="str">
        <f>IF($F134&lt;&gt;"Debt",IF($A134&lt;&gt;"",IF(IFERROR('7. Position (current_at exit)'!T134,"")="", "Mandatory: Tab 7",IFERROR('7. Position (current_at exit)'!T134,"")),""), IF($A134&lt;&gt;"",IF(IFERROR('7. Position (current_at exit)'!T134,"")="", "",IFERROR('7. Position (current_at exit)'!T134,"")),""))</f>
        <v/>
      </c>
      <c r="CP134" s="17" t="str">
        <f>IF($A134&lt;&gt;"",IF(IFERROR('7. Position (current_at exit)'!U134,"")="", "Mandatory: Tab 7",IFERROR('7. Position (current_at exit)'!U134,"")),"")</f>
        <v/>
      </c>
      <c r="CQ134" s="17" t="str">
        <f>IF($F134&lt;&gt;"Debt",IF($A134&lt;&gt;"",IF(IFERROR('7. Position (current_at exit)'!V134,"")="", "Mandatory: Tab 7",IFERROR('7. Position (current_at exit)'!V134,"")),""), IF($A134&lt;&gt;"",IF(IFERROR('7. Position (current_at exit)'!V134,"")="", "",IFERROR('7. Position (current_at exit)'!V134,"")),""))</f>
        <v/>
      </c>
      <c r="CR134" s="16" t="str">
        <f>IF($F134&lt;&gt;"Debt",IF($A134&lt;&gt;"",IF(IFERROR('7. Position (current_at exit)'!W134,"")="", "",IFERROR('7. Position (current_at exit)'!W134,"")),""), IF($A134&lt;&gt;"",IF(IFERROR('7. Position (current_at exit)'!W134,"")="", "",IFERROR('7. Position (current_at exit)'!W134,"")),""))</f>
        <v/>
      </c>
      <c r="CS134" s="80" t="str">
        <f>IF($A134&lt;&gt;"",IF(IFERROR('7. Position (current_at exit)'!X134,"")="", "",IFERROR('7. Position (current_at exit)'!X134,"")),"")</f>
        <v/>
      </c>
      <c r="CT134" s="360" t="str">
        <f>IF($A134&lt;&gt;"",IF(IFERROR('7. Position (current_at exit)'!Y134,"")="", "",IFERROR('7. Position (current_at exit)'!Y134,"")),"")</f>
        <v/>
      </c>
      <c r="CU134" s="159" t="str">
        <f>IF(OR($D134="Fully Exited, No Escrow", $D134="Fully Exited, Escrow Pending", $D134="Fully Exited, Subsequently Closed"), IF($A134&lt;&gt;"",IF(IFERROR('7. Position (current_at exit)'!Z134,"")="", "Mandatory: Tab 7",IFERROR('7. Position (current_at exit)'!Z134,"")),""), IF($A134&lt;&gt;"",IF(IFERROR('7. Position (current_at exit)'!Z134,"")="", "",IFERROR('7. Position (current_at exit)'!Z134,"")),""))</f>
        <v/>
      </c>
      <c r="CV134" s="159" t="str">
        <f>IF(OR($D134="Fully Exited, No Escrow", $D134="Fully Exited, Escrow Pending", $D134="Fully Exited, Subsequently Closed"), IF($A134&lt;&gt;"",IF(IFERROR('7. Position (current_at exit)'!AA134,"")="", "Mandatory: Tab 7",IFERROR('7. Position (current_at exit)'!AA134,"")),""), IF($A134&lt;&gt;"",IF(IFERROR('7. Position (current_at exit)'!AA134,"")="", "",IFERROR('7. Position (current_at exit)'!AA134,"")),""))</f>
        <v/>
      </c>
      <c r="CW134" s="16" t="str">
        <f>IF($D134="Fully Exited",IF($A134&lt;&gt;"",IF(IFERROR('7. Position (current_at exit)'!AB134,"")="", "",IFERROR('7. Position (current_at exit)'!AB134,"")),""), IF($A134&lt;&gt;"",IF(IFERROR('7. Position (current_at exit)'!AB134,"")="", "",IFERROR('7. Position (current_at exit)'!AB134,"")),""))</f>
        <v/>
      </c>
      <c r="CX134" s="360" t="str">
        <f>IF($A134&lt;&gt;"",IF(IFERROR('7. Position (current_at exit)'!AC134,"")="", "",IFERROR('7. Position (current_at exit)'!AC134,"")),"")</f>
        <v/>
      </c>
      <c r="CY134" s="16" t="str">
        <f>IF($D134&lt;&gt;"Pending, Subsequently Closed",IF($A134&lt;&gt;"",IF(IFERROR('7. Position (current_at exit)'!AD134,"")="", "Mandatory: Tab 7",IFERROR('7. Position (current_at exit)'!AD134,"")),""), IF($A134&lt;&gt;"",IF(IFERROR('7. Position (current_at exit)'!AD134,"")="", "",IFERROR('7. Position (current_at exit)'!AD134,"")),""))</f>
        <v/>
      </c>
      <c r="CZ134" s="187" t="str">
        <f>IF($A134&lt;&gt;"",IF(IFERROR('7. Position (current_at exit)'!AE134,"")="", "",IFERROR('7. Position (current_at exit)'!AE134,"")),"")</f>
        <v/>
      </c>
      <c r="DA134" s="76" t="str">
        <f>IF($A134&lt;&gt;"",IF(IFERROR('7. Position (current_at exit)'!AF134,"")="", "",IFERROR('7. Position (current_at exit)'!AF134,"")),"")</f>
        <v/>
      </c>
      <c r="DB134" s="239" t="str">
        <f>IF($A134&lt;&gt;"",IF(IFERROR('7. Position (current_at exit)'!AG134,"")="", "",IFERROR('7. Position (current_at exit)'!AG134,"")),"")</f>
        <v/>
      </c>
      <c r="DC134" s="165" t="str">
        <f>IF($A134&lt;&gt;"",IF(IFERROR('7. Position (current_at exit)'!AH134,"")="", "",IFERROR('7. Position (current_at exit)'!AH134,"")),"")</f>
        <v/>
      </c>
      <c r="DD134" s="165" t="str">
        <f>IF($A134&lt;&gt;"",IF(IFERROR('7. Position (current_at exit)'!AI134,"")="", "",IFERROR('7. Position (current_at exit)'!AI134,"")),"")</f>
        <v/>
      </c>
      <c r="DE134" s="360" t="str">
        <f>IF($A134&lt;&gt;"",IF(IFERROR('7. Position (current_at exit)'!AJ134,"")="", "",IFERROR('7. Position (current_at exit)'!AJ134,"")),"")</f>
        <v/>
      </c>
      <c r="DF134" s="16" t="str">
        <f>IF($A134&lt;&gt;"",IF(IFERROR('7. Position (current_at exit)'!AK134,"")="", "",IFERROR('7. Position (current_at exit)'!AK134,"")),"")</f>
        <v/>
      </c>
      <c r="DG134" s="187" t="str">
        <f>IF($A134&lt;&gt;"",IF(IFERROR('7. Position (current_at exit)'!AL134,"")="", "",IFERROR('7. Position (current_at exit)'!AL134,"")),"")</f>
        <v/>
      </c>
      <c r="DH134" s="76" t="str">
        <f>IF($A134&lt;&gt;"",IF(IFERROR('7. Position (current_at exit)'!AM134,"")="", "",IFERROR('7. Position (current_at exit)'!AM134,"")),"")</f>
        <v/>
      </c>
      <c r="DI134" s="239" t="str">
        <f>IF($A134&lt;&gt;"",IF(IFERROR('7. Position (current_at exit)'!AN134,"")="", "",IFERROR('7. Position (current_at exit)'!AN134,"")),"")</f>
        <v/>
      </c>
      <c r="DJ134" s="165" t="str">
        <f>IF($A134&lt;&gt;"",IF(IFERROR('7. Position (current_at exit)'!AO134,"")="", "",IFERROR('7. Position (current_at exit)'!AO134,"")),"")</f>
        <v/>
      </c>
      <c r="DK134" s="165" t="str">
        <f>IF($A134&lt;&gt;"",IF(IFERROR('7. Position (current_at exit)'!AP134,"")="", "",IFERROR('7. Position (current_at exit)'!AP134,"")),"")</f>
        <v/>
      </c>
      <c r="DL134" s="360" t="str">
        <f>IF($A134&lt;&gt;"",IF(IFERROR('7. Position (current_at exit)'!AQ134,"")="", "",IFERROR('7. Position (current_at exit)'!AQ134,"")),"")</f>
        <v/>
      </c>
      <c r="DM134" s="17" t="str">
        <f>IF(OR($F134="Equity - Publicly Traded", $F134="Equity - Private"), IF($A134&lt;&gt;"",IF(IFERROR('6. Position (at entry)'!N134,"")="", "Mandatory: Tab 6",IFERROR('6. Position (at entry)'!N134,"")),""), IF($A134&lt;&gt;"",IF(IFERROR('6. Position (at entry)'!N134,"")="", "",IFERROR('6. Position (at entry)'!N134,"")),""))</f>
        <v/>
      </c>
      <c r="DN134" s="17" t="str">
        <f>IF(OR($F134="Equity - Publicly Traded", $F134="Equity - Private"), IF($A134&lt;&gt;"",IF(IFERROR('6. Position (at entry)'!O134,"")="", "Mandatory: Tab 6",IFERROR('6. Position (at entry)'!O134,"")),""), IF($A134&lt;&gt;"",IF(IFERROR('6. Position (at entry)'!O134,"")="", "",IFERROR('6. Position (at entry)'!O134,"")),""))</f>
        <v/>
      </c>
      <c r="DO134" s="17" t="str">
        <f>IF(OR($F134="Equity - Publicly Traded", $F134="Equity - Private"), IF($A134&lt;&gt;"",IF(IFERROR('6. Position (at entry)'!P134,"")="", "Mandatory: Tab 6",IFERROR('6. Position (at entry)'!P134,"")),""), IF($A134&lt;&gt;"",IF(IFERROR('6. Position (at entry)'!P134,"")="", "",IFERROR('6. Position (at entry)'!P134,"")),""))</f>
        <v/>
      </c>
      <c r="DP134" s="17" t="str">
        <f>IF(OR($F134="Equity - Publicly Traded", $F134="Equity - Private"), IF($A134&lt;&gt;"",IF(IFERROR('6. Position (at entry)'!Q134,"")="", "Mandatory: Tab 6",IFERROR('6. Position (at entry)'!Q134,"")),""), IF($A134&lt;&gt;"",IF(IFERROR('6. Position (at entry)'!Q134,"")="", "",IFERROR('6. Position (at entry)'!Q134,"")),""))</f>
        <v/>
      </c>
      <c r="DQ134" s="18" t="str">
        <f>IF(OR($F134="Equity - Publicly Traded", $F134="Equity - Private"), IF($A134&lt;&gt;"",IF(IFERROR('6. Position (at entry)'!R134,"")="", "Mandatory: Tab 6",IFERROR('6. Position (at entry)'!R134,"")),""), IF($A134&lt;&gt;"",IF(IFERROR('6. Position (at entry)'!R134,"")="", "",IFERROR('6. Position (at entry)'!R134,"")),""))</f>
        <v/>
      </c>
      <c r="DR134" s="18" t="str">
        <f>IF(OR($F134="Equity - Publicly Traded", $F134="Equity - Private"), IF($A134&lt;&gt;"",IF(IFERROR('6. Position (at entry)'!S134,"")="", "Mandatory: Tab 6",IFERROR('6. Position (at entry)'!S134,"")),""), IF($A134&lt;&gt;"",IF(IFERROR('6. Position (at entry)'!S134,"")="", "",IFERROR('6. Position (at entry)'!S134,"")),""))</f>
        <v/>
      </c>
      <c r="DS134" s="17" t="str">
        <f>IF(OR($F134="Equity - Publicly Traded", $F134="Equity - Private"), IF($A134&lt;&gt;"",IF(IFERROR('6. Position (at entry)'!T134,"")="", "Mandatory: Tab 6",IFERROR('6. Position (at entry)'!T134,"")),""), IF($A134&lt;&gt;"",IF(IFERROR('6. Position (at entry)'!T134,"")="", "",IFERROR('6. Position (at entry)'!T134,"")),""))</f>
        <v/>
      </c>
      <c r="DT134" s="16" t="str">
        <f>IF(OR($F134="Equity - Publicly Traded", $F134="Equity - Private"), IF($A134&lt;&gt;"",IF(IFERROR('6. Position (at entry)'!U134,"")="", "Mandatory: Tab 6",IFERROR('6. Position (at entry)'!U134,"")),""), IF($A134&lt;&gt;"",IF(IFERROR('6. Position (at entry)'!U134,"")="", "",IFERROR('6. Position (at entry)'!U134,"")),""))</f>
        <v/>
      </c>
      <c r="DU134" s="16" t="str">
        <f>IF(OR($F134="Equity - Publicly Traded", $F134="Equity - Private"), IF($A134&lt;&gt;"",IF(IFERROR('6. Position (at entry)'!V134,"")="", "",IFERROR('6. Position (at entry)'!V134,"")),""), IF($A134&lt;&gt;"",IF(IFERROR('6. Position (at entry)'!V134,"")="", "",IFERROR('6. Position (at entry)'!V134,"")),""))</f>
        <v/>
      </c>
      <c r="DV134" s="239" t="str">
        <f>IF(OR($F134="Equity - Publicly Traded", $F134="Equity - Private"), IF($A134&lt;&gt;"",IF(IFERROR('6. Position (at entry)'!W134,"")="", "",IFERROR('6. Position (at entry)'!W134,"")),""), IF($A134&lt;&gt;"",IF(IFERROR('6. Position (at entry)'!W134,"")="", "",IFERROR('6. Position (at entry)'!W134,"")),""))</f>
        <v/>
      </c>
      <c r="DW134" s="239" t="str">
        <f>IF(OR($F134="Equity - Publicly Traded", $F134="Equity - Private"), IF($A134&lt;&gt;"",IF(IFERROR('6. Position (at entry)'!X134,"")="", "",IFERROR('6. Position (at entry)'!X134,"")),""), IF($A134&lt;&gt;"",IF(IFERROR('6. Position (at entry)'!X134,"")="", "",IFERROR('6. Position (at entry)'!X134,"")),""))</f>
        <v/>
      </c>
      <c r="DX134" s="239" t="str">
        <f>IF(OR($F134="Equity - Publicly Traded", $F134="Equity - Private"), IF($A134&lt;&gt;"",IF(IFERROR('6. Position (at entry)'!Y134,"")="", "",IFERROR('6. Position (at entry)'!Y134,"")),""), IF($A134&lt;&gt;"",IF(IFERROR('6. Position (at entry)'!Y134,"")="", "",IFERROR('6. Position (at entry)'!Y134,"")),""))</f>
        <v/>
      </c>
      <c r="DY134" s="360" t="str">
        <f>IF($A134&lt;&gt;"",IF(IFERROR('6. Position (at entry)'!Z134,"")="", "",IFERROR('6. Position (at entry)'!Z134,"")),"")</f>
        <v/>
      </c>
      <c r="DZ134" s="76" t="str">
        <f>IF($A134&lt;&gt;"",IF(IFERROR('6. Position (at entry)'!AA134,"")="", "",IFERROR('6. Position (at entry)'!AA134,"")),"")</f>
        <v/>
      </c>
      <c r="EA134" s="76" t="str">
        <f>IF($A134&lt;&gt;"",IF(IFERROR('6. Position (at entry)'!AB134,"")="", "",IFERROR('6. Position (at entry)'!AB134,"")),"")</f>
        <v/>
      </c>
      <c r="EB134" s="78" t="str">
        <f>IF($A134&lt;&gt;"",IF(IFERROR('6. Position (at entry)'!AC134,"")="", "",IFERROR('6. Position (at entry)'!AC134,"")),"")</f>
        <v/>
      </c>
      <c r="EC134" s="78" t="str">
        <f>IF($A134&lt;&gt;"",IF(IFERROR('6. Position (at entry)'!AD134,"")="", "",IFERROR('6. Position (at entry)'!AD134,"")),"")</f>
        <v/>
      </c>
      <c r="ED134" s="226" t="str">
        <f>IF($A134&lt;&gt;"",IF(IFERROR('6. Position (at entry)'!AE134,"")="", "",IFERROR('6. Position (at entry)'!AE134,"")),"")</f>
        <v/>
      </c>
      <c r="EE134" s="80" t="str">
        <f>IF($A134&lt;&gt;"",IF(IFERROR('6. Position (at entry)'!AF134,"")="", "",IFERROR('6. Position (at entry)'!AF134,"")),"")</f>
        <v/>
      </c>
      <c r="EF134" s="80" t="str">
        <f>IF($A134&lt;&gt;"",IF(IFERROR('6. Position (at entry)'!AG134,"")="", "",IFERROR('6. Position (at entry)'!AG134,"")),"")</f>
        <v/>
      </c>
      <c r="EG134" s="80" t="str">
        <f>IF($A134&lt;&gt;"",IF(IFERROR('6. Position (at entry)'!AH134,"")="", "",IFERROR('6. Position (at entry)'!AH134,"")),"")</f>
        <v/>
      </c>
      <c r="EH134" s="360" t="str">
        <f>IF($A134&lt;&gt;"",IF(IFERROR('6. Position (at entry)'!AI134,"")="", "",IFERROR('6. Position (at entry)'!AI134,"")),"")</f>
        <v/>
      </c>
    </row>
    <row r="135" spans="1:138" ht="15" customHeight="1" x14ac:dyDescent="0.2">
      <c r="A135" s="16" t="str">
        <f>IF(ISBLANK('6. Position (at entry)'!A135), "", '6. Position (at entry)'!A135)</f>
        <v/>
      </c>
      <c r="B135" s="347" t="str">
        <f>IF($A135&lt;&gt;"",IF(IFERROR('6. Position (at entry)'!B135,"")="", "Mandatory: Tab 6",IFERROR('6. Position (at entry)'!B135,"")),"")</f>
        <v/>
      </c>
      <c r="C135" s="16" t="str">
        <f>IF($A135&lt;&gt;"",IF(IFERROR(VLOOKUP($A135, '4. Company (at entry)'!$1:$1048576,2,FALSE),"")="","Mandatory: Tab 4",IFERROR(VLOOKUP($A135, '4. Company (at entry)'!$1:$1048576,2,FALSE),"")), "")</f>
        <v/>
      </c>
      <c r="D135" s="16" t="str">
        <f>IF($A135&lt;&gt;"",IF(IFERROR('7. Position (current_at exit)'!D135,"")="", "Mandatory: Tab 7",IFERROR('7. Position (current_at exit)'!D135,"")),"")</f>
        <v/>
      </c>
      <c r="E135" s="16" t="str">
        <f>IF($A135&lt;&gt;"",IF(IFERROR('7. Position (current_at exit)'!E135,"")="", "Mandatory: Tab 7",IFERROR('7. Position (current_at exit)'!E135,"")),"")</f>
        <v/>
      </c>
      <c r="F135" s="16" t="str">
        <f>IF($A135&lt;&gt;"",IF(IFERROR('6. Position (at entry)'!D135,"")="", "Mandatory: Tab 6",IFERROR('6. Position (at entry)'!D135,"")),"")</f>
        <v/>
      </c>
      <c r="G135" s="16" t="str">
        <f>IF($A135&lt;&gt;"",IF(IFERROR('6. Position (at entry)'!E135,"")="", "Mandatory: Tab 6",IFERROR('6. Position (at entry)'!E135,"")),"")</f>
        <v/>
      </c>
      <c r="H135" s="16" t="str">
        <f>IF($A135&lt;&gt;"",IF(IFERROR('6. Position (at entry)'!F135,"")="", "Mandatory: Tab 6",IFERROR('6. Position (at entry)'!F135,"")),"")</f>
        <v/>
      </c>
      <c r="I135" s="16" t="str">
        <f>IF($A135&lt;&gt;"",IF(IFERROR('6. Position (at entry)'!G135,"")="", "Mandatory: Tab 6",IFERROR('6. Position (at entry)'!G135,"")),"")</f>
        <v/>
      </c>
      <c r="J135" s="16" t="str">
        <f>IF($A135&lt;&gt;"",IF(IFERROR('6. Position (at entry)'!H135,"")="", "Mandatory: Tab 6",IFERROR('6. Position (at entry)'!H135,"")),"")</f>
        <v/>
      </c>
      <c r="K135" s="159" t="str">
        <f>IF($A135&lt;&gt;"",IF(IFERROR('6. Position (at entry)'!I135,"")="", "Mandatory: Tab 6",IFERROR('6. Position (at entry)'!I135,"")),"")</f>
        <v/>
      </c>
      <c r="L135" s="16" t="str">
        <f>IF($A135&lt;&gt;"",IF(IFERROR('6. Position (at entry)'!J135,"")="", "Mandatory: Tab 6",IFERROR('6. Position (at entry)'!J135,"")),"")</f>
        <v/>
      </c>
      <c r="M135" s="16" t="str">
        <f>IF($A135&lt;&gt;"",IF(IFERROR('6. Position (at entry)'!K135,"")="", "Mandatory: Tab 6",IFERROR('6. Position (at entry)'!K135,"")),"")</f>
        <v/>
      </c>
      <c r="N135" s="16" t="str">
        <f>IF($A135&lt;&gt;"",IF(IFERROR('6. Position (at entry)'!L135,"")="", "",IFERROR('6. Position (at entry)'!L135,"")),"")</f>
        <v/>
      </c>
      <c r="O135" s="360" t="str">
        <f>IF($A135&lt;&gt;"",IF(IFERROR('6. Position (at entry)'!M135,"")="", "",IFERROR('6. Position (at entry)'!M135,"")),"")</f>
        <v/>
      </c>
      <c r="P135" s="16" t="str">
        <f>IF($A135&lt;&gt;"",IF(IFERROR(VLOOKUP($A135,'5. Company (current_at exit)'!$1:$1048576,3,FALSE),"")="","",IFERROR(VLOOKUP($A135,'5. Company (current_at exit)'!$1:$1048576,3,FALSE),"")), "")</f>
        <v/>
      </c>
      <c r="Q135" s="16" t="str">
        <f>IF($A135&lt;&gt;"",IF(IFERROR(VLOOKUP($A135,'5. Company (current_at exit)'!$1:$1048576,4,FALSE),"")="","",IFERROR(VLOOKUP($A135,'5. Company (current_at exit)'!$1:$1048576,4,FALSE),"")), "")</f>
        <v/>
      </c>
      <c r="R135" s="16" t="str">
        <f>IF($A135&lt;&gt;"",IF(IFERROR(VLOOKUP($A135,'5. Company (current_at exit)'!$1:$1048576,5,FALSE),"")="","",IFERROR(VLOOKUP($A135,'5. Company (current_at exit)'!$1:$1048576,5,FALSE),"")), "")</f>
        <v/>
      </c>
      <c r="S135" s="16" t="str">
        <f>IF($A135&lt;&gt;"",IF(IFERROR(VLOOKUP($A135,'5. Company (current_at exit)'!$1:$1048576,6,FALSE),"")="","",IFERROR(VLOOKUP($A135,'5. Company (current_at exit)'!$1:$1048576,6,FALSE),"")), "")</f>
        <v/>
      </c>
      <c r="T135" s="16" t="str">
        <f>IF($A135&lt;&gt;"",IF(IFERROR(VLOOKUP($A135,'5. Company (current_at exit)'!$1:$1048576,7,FALSE),"")="","Mandatory: Tab 5",IFERROR(VLOOKUP($A135,'5. Company (current_at exit)'!$1:$1048576,7,FALSE),"")), "")</f>
        <v/>
      </c>
      <c r="U135" s="72" t="str">
        <f>IF($A135&lt;&gt;"",IF(IFERROR(VLOOKUP($A135,'5. Company (current_at exit)'!$1:$1048576,8,FALSE),"")="","Mandatory: Tab 5",IFERROR(VLOOKUP($A135,'5. Company (current_at exit)'!$1:$1048576,8,FALSE),"")), "")</f>
        <v/>
      </c>
      <c r="V135" s="16" t="str">
        <f>IF($A135&lt;&gt;"",IF(IFERROR(VLOOKUP($A135,'5. Company (current_at exit)'!$1:$1048576,9,FALSE),"")="","",IFERROR(VLOOKUP($A135,'5. Company (current_at exit)'!$1:$1048576,9,FALSE),"")), "")</f>
        <v/>
      </c>
      <c r="W135" s="16" t="str">
        <f>IF($A135&lt;&gt;"",IF(IFERROR(VLOOKUP($A135,'5. Company (current_at exit)'!$1:$1048576,10,FALSE),"")="","Mandatory: Tab 5",IFERROR(VLOOKUP($A135,'5. Company (current_at exit)'!$1:$1048576,10,FALSE),"")), "")</f>
        <v/>
      </c>
      <c r="X135" s="73" t="str">
        <f>IF($A135&lt;&gt;"",IF(IFERROR(VLOOKUP($A135,'5. Company (current_at exit)'!$1:$1048576,11,FALSE),"")="","Mandatory: Tab 5",IFERROR(VLOOKUP($A135,'5. Company (current_at exit)'!$1:$1048576,11,FALSE),"")), "")</f>
        <v/>
      </c>
      <c r="Y135" s="73" t="str">
        <f>IF($A135&lt;&gt;"",IF(IFERROR(VLOOKUP($A135,'5. Company (current_at exit)'!$1:$1048576,12,FALSE),"")="","",IFERROR(VLOOKUP($A135,'5. Company (current_at exit)'!$1:$1048576,12,FALSE),"")), "")</f>
        <v/>
      </c>
      <c r="Z135" s="73" t="str">
        <f>IF($A135&lt;&gt;"",IF(IFERROR(VLOOKUP($A135,'5. Company (current_at exit)'!$1:$1048576,13,FALSE),"")="","",IFERROR(VLOOKUP($A135,'5. Company (current_at exit)'!$1:$1048576,13,FALSE),"")), "")</f>
        <v/>
      </c>
      <c r="AA135" s="16" t="str">
        <f>IF($A135&lt;&gt;"",IF(IFERROR(VLOOKUP($A135,'5. Company (current_at exit)'!$1:$1048576,14,FALSE),"")="","Mandatory: Tab 5",IFERROR(VLOOKUP($A135,'5. Company (current_at exit)'!$1:$1048576,14,FALSE),"")), "")</f>
        <v/>
      </c>
      <c r="AB135" s="16" t="str">
        <f>IF($A135&lt;&gt;"",IF(IFERROR(VLOOKUP($A135,'5. Company (current_at exit)'!$1:$1048576,15,FALSE),"")="","Mandatory: Tab 5",IFERROR(VLOOKUP($A135,'5. Company (current_at exit)'!$1:$1048576,15,FALSE),"")), "")</f>
        <v/>
      </c>
      <c r="AC135" s="76" t="str">
        <f>IF($A135&lt;&gt;"",IF(IFERROR(VLOOKUP($A135,'5. Company (current_at exit)'!$1:$1048576,16,FALSE),"")="","",IFERROR(VLOOKUP($A135,'5. Company (current_at exit)'!$1:$1048576,16,FALSE),"")), "")</f>
        <v/>
      </c>
      <c r="AD135" s="16" t="str">
        <f>IF($A135&lt;&gt;"",IF(IFERROR(VLOOKUP($A135,'5. Company (current_at exit)'!$1:$1048576,17,FALSE),"")="","",IFERROR(VLOOKUP($A135,'5. Company (current_at exit)'!$1:$1048576,17,FALSE),"")), "")</f>
        <v/>
      </c>
      <c r="AE135" s="401" t="str">
        <f>IF($A135&lt;&gt;"",IF(IFERROR(VLOOKUP($A135,'5. Company (current_at exit)'!$1:$1048576,18,FALSE),"")="","",IFERROR(VLOOKUP($A135,'5. Company (current_at exit)'!$1:$1048576,18,FALSE),"")), "")</f>
        <v/>
      </c>
      <c r="AF135" s="16" t="str">
        <f>IF($A135&lt;&gt;"",IF(IFERROR(VLOOKUP($A135,'5. Company (current_at exit)'!$1:$1048576,19,FALSE),"")="","Mandatory: Tab 5",IFERROR(VLOOKUP($A135,'5. Company (current_at exit)'!$1:$1048576,19,FALSE),"")), "")</f>
        <v/>
      </c>
      <c r="AG135" s="159" t="str">
        <f>IF($AF135="Yes",IF($A135&lt;&gt;"",IF(IFERROR(VLOOKUP($A135,'5. Company (current_at exit)'!$1:$1048576,20,FALSE),"")="","Mandatory: Tab 5",IFERROR(VLOOKUP($A135,'5. Company (current_at exit)'!$1:$1048576,20,FALSE),"")), ""),IF($A135&lt;&gt;"",IF(IFERROR(VLOOKUP($A135,'5. Company (current_at exit)'!$1:$1048576,20,FALSE),"")="","",IFERROR(VLOOKUP($A135,'5. Company (current_at exit)'!$1:$1048576,20,FALSE),"")), ""))</f>
        <v/>
      </c>
      <c r="AH135" s="159" t="str">
        <f>IF($AF135="Yes",IF($A135&lt;&gt;"",IF(IFERROR(VLOOKUP($A135,'5. Company (current_at exit)'!$1:$1048576,21,FALSE),"")="","Mandatory: Tab 5",IFERROR(VLOOKUP($A135,'5. Company (current_at exit)'!$1:$1048576,21,FALSE),"")), ""),IF($A135&lt;&gt;"",IF(IFERROR(VLOOKUP($A135,'5. Company (current_at exit)'!$1:$1048576,21,FALSE),"")="","",IFERROR(VLOOKUP($A135,'5. Company (current_at exit)'!$1:$1048576,21,FALSE),"")), ""))</f>
        <v/>
      </c>
      <c r="AI135" s="69" t="str">
        <f>IF($AF135="Yes",IF($A135&lt;&gt;"",IF(IFERROR(VLOOKUP($A135,'5. Company (current_at exit)'!$1:$1048576,22,FALSE),"")="","Mandatory: Tab 5",IFERROR(VLOOKUP($A135,'5. Company (current_at exit)'!$1:$1048576,22,FALSE),"")), ""),IF($A135&lt;&gt;"",IF(IFERROR(VLOOKUP($A135,'5. Company (current_at exit)'!$1:$1048576,22,FALSE),"")="","",IFERROR(VLOOKUP($A135,'5. Company (current_at exit)'!$1:$1048576,22,FALSE),"")), ""))</f>
        <v/>
      </c>
      <c r="AJ135" s="69" t="str">
        <f>IF($AF135="Yes",IF($A135&lt;&gt;"",IF(IFERROR(VLOOKUP($A135,'5. Company (current_at exit)'!$1:$1048576,23,FALSE),"")="","Mandatory: Tab 5",IFERROR(VLOOKUP($A135,'5. Company (current_at exit)'!$1:$1048576,23,FALSE),"")), ""),IF($A135&lt;&gt;"",IF(IFERROR(VLOOKUP($A135,'5. Company (current_at exit)'!$1:$1048576,23,FALSE),"")="","",IFERROR(VLOOKUP($A135,'5. Company (current_at exit)'!$1:$1048576,23,FALSE),"")), ""))</f>
        <v/>
      </c>
      <c r="AK135" s="159" t="str">
        <f>IF($AF135="Yes",IF($A135&lt;&gt;"",IF(IFERROR(VLOOKUP($A135,'5. Company (current_at exit)'!$1:$1048576,24,FALSE),"")="","",IFERROR(VLOOKUP($A135,'5. Company (current_at exit)'!$1:$1048576,24,FALSE),"")), ""),IF($A135&lt;&gt;"",IF(IFERROR(VLOOKUP($A135,'5. Company (current_at exit)'!$1:$1048576,24,FALSE),"")="","",IFERROR(VLOOKUP($A135,'5. Company (current_at exit)'!$1:$1048576,24,FALSE),"")), ""))</f>
        <v/>
      </c>
      <c r="AL135" s="403" t="str">
        <f>IF($A135&lt;&gt;"",IF(IFERROR(VLOOKUP($A135,'5. Company (current_at exit)'!$1:$1048576,25,FALSE),"")="","",IFERROR(VLOOKUP($A135,'5. Company (current_at exit)'!$1:$1048576,25,FALSE),"")), "")</f>
        <v/>
      </c>
      <c r="AM135" s="17" t="str">
        <f>IF($A135&lt;&gt;"",IF(IFERROR(VLOOKUP($A135,'5. Company (current_at exit)'!$1:$1048576,26,FALSE),"")="","Mandatory: Tab 5",IFERROR(VLOOKUP($A135,'5. Company (current_at exit)'!$1:$1048576,26,FALSE),"")), "")</f>
        <v/>
      </c>
      <c r="AN135" s="17" t="str">
        <f>IF($A135&lt;&gt;"",IF(IFERROR(VLOOKUP($A135,'5. Company (current_at exit)'!$1:$1048576,27,FALSE),"")="","Mandatory: Tab 5",IFERROR(VLOOKUP($A135,'5. Company (current_at exit)'!$1:$1048576,27,FALSE),"")), "")</f>
        <v/>
      </c>
      <c r="AO135" s="17" t="str">
        <f>IF($A135&lt;&gt;"",IF(IFERROR(VLOOKUP($A135,'5. Company (current_at exit)'!$1:$1048576,28,FALSE),"")="","Mandatory: Tab 5",IFERROR(VLOOKUP($A135,'5. Company (current_at exit)'!$1:$1048576,28,FALSE),"")), "")</f>
        <v/>
      </c>
      <c r="AP135" s="17" t="str">
        <f>IF($A135&lt;&gt;"",IF(IFERROR(VLOOKUP($A135,'5. Company (current_at exit)'!$1:$1048576,29,FALSE),"")="","Mandatory: Tab 5",IFERROR(VLOOKUP($A135,'5. Company (current_at exit)'!$1:$1048576,29,FALSE),"")), "")</f>
        <v/>
      </c>
      <c r="AQ135" s="17" t="str">
        <f>IF($A135&lt;&gt;"",IF(IFERROR(VLOOKUP($A135,'5. Company (current_at exit)'!$1:$1048576,30,FALSE),"")="","Mandatory: Tab 5",IFERROR(VLOOKUP($A135,'5. Company (current_at exit)'!$1:$1048576,30,FALSE),"")), "")</f>
        <v/>
      </c>
      <c r="AR135" s="17" t="str">
        <f>IF($A135&lt;&gt;"",IF(IFERROR(VLOOKUP($A135,'5. Company (current_at exit)'!$1:$1048576,31,FALSE),"")="","Mandatory: Tab 5",IFERROR(VLOOKUP($A135,'5. Company (current_at exit)'!$1:$1048576,31,FALSE),"")), "")</f>
        <v/>
      </c>
      <c r="AS135" s="17" t="str">
        <f>IF($A135&lt;&gt;"",IF(IFERROR(VLOOKUP($A135,'5. Company (current_at exit)'!$1:$1048576,32,FALSE),"")="","Mandatory: Tab 5",IFERROR(VLOOKUP($A135,'5. Company (current_at exit)'!$1:$1048576,32,FALSE),"")), "")</f>
        <v/>
      </c>
      <c r="AT135" s="17" t="str">
        <f>IF($A135&lt;&gt;"",IF(IFERROR(VLOOKUP($A135,'5. Company (current_at exit)'!$1:$1048576,33,FALSE),"")="","Mandatory: Tab 5",IFERROR(VLOOKUP($A135,'5. Company (current_at exit)'!$1:$1048576,33,FALSE),"")), "")</f>
        <v/>
      </c>
      <c r="AU135" s="17" t="str">
        <f>IF($A135&lt;&gt;"",IF(IFERROR(VLOOKUP($A135,'5. Company (current_at exit)'!$1:$1048576,34,FALSE),"")="","",IFERROR(VLOOKUP($A135,'5. Company (current_at exit)'!$1:$1048576,34,FALSE),"")), "")</f>
        <v/>
      </c>
      <c r="AV135" s="241" t="str">
        <f>IF($A135&lt;&gt;"",IF(IFERROR(VLOOKUP($A135,'5. Company (current_at exit)'!$1:$1048576,35,FALSE),"")="","",IFERROR(VLOOKUP($A135,'5. Company (current_at exit)'!$1:$1048576,35,FALSE),"")), "")</f>
        <v/>
      </c>
      <c r="AW135" s="17" t="str">
        <f>IF($D135="Fully Exited",IF($A135&lt;&gt;"",IF(IFERROR(VLOOKUP($A135,'5. Company (current_at exit)'!$1:$1048576,36,FALSE),"")="","",IFERROR(VLOOKUP($A135,'5. Company (current_at exit)'!$1:$1048576,36,FALSE),"")), ""),IF($A135&lt;&gt;"",IF(IFERROR(VLOOKUP($A135,'5. Company (current_at exit)'!$1:$1048576,36,FALSE),"")="","",IFERROR(VLOOKUP($A135,'5. Company (current_at exit)'!$1:$1048576,36,FALSE),"")), ""))</f>
        <v/>
      </c>
      <c r="AX135" s="239" t="str">
        <f>IF($A135&lt;&gt;"",IF(IFERROR(VLOOKUP($A135,'5. Company (current_at exit)'!$1:$1048576,37,FALSE),"")="","",IFERROR(VLOOKUP($A135,'5. Company (current_at exit)'!$1:$1048576,37,FALSE),"")), "")</f>
        <v/>
      </c>
      <c r="AY135" s="204" t="str">
        <f>IF($A135&lt;&gt;"",IF(IFERROR(VLOOKUP($A135,'5. Company (current_at exit)'!$1:$1048576,38,FALSE),"")="","",IFERROR(VLOOKUP($A135,'5. Company (current_at exit)'!$1:$1048576,38,FALSE),"")), "")</f>
        <v/>
      </c>
      <c r="AZ135" s="244" t="str">
        <f>IF($A135&lt;&gt;"",IF(IFERROR(VLOOKUP($A135,'5. Company (current_at exit)'!$1:$1048576,39,FALSE),"")="","",IFERROR(VLOOKUP($A135,'5. Company (current_at exit)'!$1:$1048576,39,FALSE),"")), "")</f>
        <v/>
      </c>
      <c r="BA135" s="244" t="str">
        <f>IF($A135&lt;&gt;"",IF(IFERROR(VLOOKUP($A135,'5. Company (current_at exit)'!$1:$1048576,40,FALSE),"")="","",IFERROR(VLOOKUP($A135,'5. Company (current_at exit)'!$1:$1048576,40,FALSE),"")), "")</f>
        <v/>
      </c>
      <c r="BB135" s="244" t="str">
        <f>IF($A135&lt;&gt;"",IF(IFERROR(VLOOKUP($A135,'5. Company (current_at exit)'!$1:$1048576,41,FALSE),"")="","",IFERROR(VLOOKUP($A135,'5. Company (current_at exit)'!$1:$1048576,41,FALSE),"")), "")</f>
        <v/>
      </c>
      <c r="BC135" s="76" t="str">
        <f>IF($A135&lt;&gt;"",IF(IFERROR(VLOOKUP($A135,'5. Company (current_at exit)'!$1:$1048576,42,FALSE),"")="","",IFERROR(VLOOKUP($A135,'5. Company (current_at exit)'!$1:$1048576,42,FALSE),"")), "")</f>
        <v/>
      </c>
      <c r="BD135" s="76" t="str">
        <f>IF($A135&lt;&gt;"",IF(IFERROR(VLOOKUP($A135,'5. Company (current_at exit)'!$1:$1048576,43,FALSE),"")="","",IFERROR(VLOOKUP($A135,'5. Company (current_at exit)'!$1:$1048576,43,FALSE),"")), "")</f>
        <v/>
      </c>
      <c r="BE135" s="239" t="str">
        <f>IF($A135&lt;&gt;"",IF(IFERROR(VLOOKUP($A135,'5. Company (current_at exit)'!$1:$1048576,44,FALSE),"")="","",IFERROR(VLOOKUP($A135,'5. Company (current_at exit)'!$1:$1048576,44,FALSE),"")), "")</f>
        <v/>
      </c>
      <c r="BF135" s="239" t="str">
        <f>IF($A135&lt;&gt;"",IF(IFERROR(VLOOKUP($A135,'5. Company (current_at exit)'!$1:$1048576,45,FALSE),"")="","",IFERROR(VLOOKUP($A135,'5. Company (current_at exit)'!$1:$1048576,45,FALSE),"")), "")</f>
        <v/>
      </c>
      <c r="BG135" s="239" t="str">
        <f>IF($A135&lt;&gt;"",IF(IFERROR(VLOOKUP($A135,'5. Company (current_at exit)'!$1:$1048576,46,FALSE),"")="","",IFERROR(VLOOKUP($A135,'5. Company (current_at exit)'!$1:$1048576,46,FALSE),"")), "")</f>
        <v/>
      </c>
      <c r="BH135" s="239" t="str">
        <f>IF($A135&lt;&gt;"",IF(IFERROR(VLOOKUP($A135,'5. Company (current_at exit)'!$1:$1048576,47,FALSE),"")="","",IFERROR(VLOOKUP($A135,'5. Company (current_at exit)'!$1:$1048576,47,FALSE),"")), "")</f>
        <v/>
      </c>
      <c r="BI135" s="239" t="str">
        <f>IF($A135&lt;&gt;"",IF(IFERROR(VLOOKUP($A135,'5. Company (current_at exit)'!$1:$1048576,48,FALSE),"")="","",IFERROR(VLOOKUP($A135,'5. Company (current_at exit)'!$1:$1048576,48,FALSE),"")), "")</f>
        <v/>
      </c>
      <c r="BJ135" s="360" t="str">
        <f>IF($A135&lt;&gt;"",IF(IFERROR(VLOOKUP($A135,'5. Company (current_at exit)'!$1:$1048576,49,FALSE),"")="","",IFERROR(VLOOKUP($A135,'5. Company (current_at exit)'!$1:$1048576,49,FALSE),"")), "")</f>
        <v/>
      </c>
      <c r="BK135" s="76" t="str">
        <f>IF($A135&lt;&gt;"",IF(IFERROR(VLOOKUP($A135,'5. Company (current_at exit)'!$1:$1048576,50,FALSE),"")="","Mandatory: Tab 5",IFERROR(VLOOKUP($A135,'5. Company (current_at exit)'!$1:$1048576,50,FALSE),"")), "")</f>
        <v/>
      </c>
      <c r="BL135" s="483" t="str">
        <f>IF($A135&lt;&gt;"",IF(IFERROR(VLOOKUP($A135,'5. Company (current_at exit)'!$1:$1048576,51,FALSE),"")="","Mandatory: Tab 5",IFERROR(VLOOKUP($A135,'5. Company (current_at exit)'!$1:$1048576,51,FALSE),"")), "")</f>
        <v/>
      </c>
      <c r="BM135" s="483" t="str">
        <f>IF($A135&lt;&gt;"",IF(IFERROR(VLOOKUP($A135,'5. Company (current_at exit)'!$1:$1048576,52,FALSE),"")="","Mandatory: Tab 5",IFERROR(VLOOKUP($A135,'5. Company (current_at exit)'!$1:$1048576,52,FALSE),"")), "")</f>
        <v/>
      </c>
      <c r="BN135" s="483" t="str">
        <f>IF($A135&lt;&gt;"",IF(IFERROR(VLOOKUP($A135,'5. Company (current_at exit)'!$1:$1048576,53,FALSE),"")="","Mandatory: Tab 5",IFERROR(VLOOKUP($A135,'5. Company (current_at exit)'!$1:$1048576,53,FALSE),"")), "")</f>
        <v/>
      </c>
      <c r="BO135" s="360" t="str">
        <f>IF($A135&lt;&gt;"",IF(IFERROR(VLOOKUP($A135,'5. Company (current_at exit)'!$1:$1048576,54,FALSE),"")="","",IFERROR(VLOOKUP($A135,'5. Company (current_at exit)'!$1:$1048576,54,FALSE),"")), "")</f>
        <v/>
      </c>
      <c r="BP135" s="17" t="str">
        <f>IF($A135&lt;&gt;"",IF(IFERROR(VLOOKUP($A135, '4. Company (at entry)'!$1:$1048576,3,FALSE),"")="","Mandatory: Tab 4",IFERROR(VLOOKUP($A135, '4. Company (at entry)'!$1:$1048576,3,FALSE),"")), "")</f>
        <v/>
      </c>
      <c r="BQ135" s="17" t="str">
        <f>IF($A135&lt;&gt;"",IF(IFERROR(VLOOKUP($A135, '4. Company (at entry)'!$1:$1048576,4,FALSE),"")="","Mandatory: Tab 4",IFERROR(VLOOKUP($A135, '4. Company (at entry)'!$1:$1048576,4,FALSE),"")), "")</f>
        <v/>
      </c>
      <c r="BR135" s="17" t="str">
        <f>IF($A135&lt;&gt;"",IF(IFERROR(VLOOKUP($A135, '4. Company (at entry)'!$1:$1048576,5,FALSE),"")="","Mandatory: Tab 4",IFERROR(VLOOKUP($A135, '4. Company (at entry)'!$1:$1048576,5,FALSE),"")), "")</f>
        <v/>
      </c>
      <c r="BS135" s="17" t="str">
        <f>IF($A135&lt;&gt;"",IF(IFERROR(VLOOKUP($A135, '4. Company (at entry)'!$1:$1048576,6,FALSE),"")="","Mandatory: Tab 4",IFERROR(VLOOKUP($A135, '4. Company (at entry)'!$1:$1048576,6,FALSE),"")), "")</f>
        <v/>
      </c>
      <c r="BT135" s="17" t="str">
        <f>IF($A135&lt;&gt;"",IF(IFERROR(VLOOKUP($A135, '4. Company (at entry)'!$1:$1048576,7,FALSE),"")="","Mandatory: Tab 4",IFERROR(VLOOKUP($A135, '4. Company (at entry)'!$1:$1048576,7,FALSE),"")), "")</f>
        <v/>
      </c>
      <c r="BU135" s="17" t="str">
        <f>IF($A135&lt;&gt;"",IF(IFERROR(VLOOKUP($A135, '4. Company (at entry)'!$1:$1048576,8,FALSE),"")="","Mandatory: Tab 4",IFERROR(VLOOKUP($A135, '4. Company (at entry)'!$1:$1048576,8,FALSE),"")), "")</f>
        <v/>
      </c>
      <c r="BV135" s="17" t="str">
        <f>IF($A135&lt;&gt;"",IF(IFERROR(VLOOKUP($A135, '4. Company (at entry)'!$1:$1048576,9,FALSE),"")="","Mandatory: Tab 4",IFERROR(VLOOKUP($A135, '4. Company (at entry)'!$1:$1048576,9,FALSE),"")), "")</f>
        <v/>
      </c>
      <c r="BW135" s="17" t="str">
        <f>IF($A135&lt;&gt;"",IF(IFERROR(VLOOKUP($A135, '4. Company (at entry)'!$1:$1048576,10,FALSE),"")="","",IFERROR(VLOOKUP($A135, '4. Company (at entry)'!$1:$1048576,10,FALSE),"")), "")</f>
        <v/>
      </c>
      <c r="BX135" s="208" t="str">
        <f>IF($A135&lt;&gt;"",IF(IFERROR(VLOOKUP($A135, '4. Company (at entry)'!$1:$1048576,11,FALSE),"")="","",IFERROR(VLOOKUP($A135, '4. Company (at entry)'!$1:$1048576,11,FALSE),"")), "")</f>
        <v/>
      </c>
      <c r="BY135" s="17" t="str">
        <f>IF($A135&lt;&gt;"",IF(IFERROR(VLOOKUP($A135, '4. Company (at entry)'!$1:$1048576,12,FALSE),"")="","",IFERROR(VLOOKUP($A135, '4. Company (at entry)'!$1:$1048576,12,FALSE),"")), "")</f>
        <v/>
      </c>
      <c r="BZ135" s="360" t="str">
        <f>IF($A135&lt;&gt;"",IF(IFERROR(VLOOKUP($A135, '4. Company (at entry)'!$1:$1048576,13,FALSE),"")="","",IFERROR(VLOOKUP($A135, '4. Company (at entry)'!$1:$1048576,13,FALSE),"")), "")</f>
        <v/>
      </c>
      <c r="CA135" s="17" t="str">
        <f>IF($A135&lt;&gt;"",IF(IFERROR('7. Position (current_at exit)'!F135,"")="", "Mandatory: Tab 7",IFERROR('7. Position (current_at exit)'!F135,"")),"")</f>
        <v/>
      </c>
      <c r="CB135" s="17" t="str">
        <f>IF($D135&lt;&gt;"Pending, Subsequently Closed",IF($A135&lt;&gt;"",IF(IFERROR('7. Position (current_at exit)'!G135,"")="", "Mandatory: Tab 7",IFERROR('7. Position (current_at exit)'!G135,"")),""), IF($A135&lt;&gt;"",IF(IFERROR('7. Position (current_at exit)'!G135,"")="", "",IFERROR('7. Position (current_at exit)'!G135,"")),""))</f>
        <v/>
      </c>
      <c r="CC135" s="17" t="str">
        <f>IF($D135&lt;&gt;"Pending, Subsequently Closed",IF($A135&lt;&gt;"",IF(IFERROR('7. Position (current_at exit)'!H135,"")="", "Mandatory: Tab 7",IFERROR('7. Position (current_at exit)'!H135,"")),""), IF($A135&lt;&gt;"",IF(IFERROR('7. Position (current_at exit)'!H135,"")="", "",IFERROR('7. Position (current_at exit)'!H135,"")),""))</f>
        <v/>
      </c>
      <c r="CD135" s="17" t="str">
        <f>IF($D135&lt;&gt;"Pending, Subsequently Closed",IF($A135&lt;&gt;"",IF(IFERROR('7. Position (current_at exit)'!I135,"")="", "Mandatory: Tab 7",IFERROR('7. Position (current_at exit)'!I135,"")),""), IF($A135&lt;&gt;"",IF(IFERROR('7. Position (current_at exit)'!I135,"")="", "",IFERROR('7. Position (current_at exit)'!I135,"")),""))</f>
        <v/>
      </c>
      <c r="CE135" s="17" t="str">
        <f>IF($D135&lt;&gt;"Pending, Subsequently Closed",IF($A135&lt;&gt;"",IF(IFERROR('7. Position (current_at exit)'!J135,"")="", "Mandatory: Tab 7",IFERROR('7. Position (current_at exit)'!J135,"")),""), IF($A135&lt;&gt;"",IF(IFERROR('7. Position (current_at exit)'!J135,"")="", "",IFERROR('7. Position (current_at exit)'!J135,"")),""))</f>
        <v/>
      </c>
      <c r="CF135" s="208" t="str">
        <f>IF($D135&lt;&gt;"Pending, Subsequently Closed",IF($A135&lt;&gt;"",IF(IFERROR('7. Position (current_at exit)'!K135,"")="", "Mandatory: Tab 7",IFERROR('7. Position (current_at exit)'!K135,"")),""), IF($A135&lt;&gt;"",IF(IFERROR('7. Position (current_at exit)'!K135,"")="", "",IFERROR('7. Position (current_at exit)'!K135,"")),""))</f>
        <v/>
      </c>
      <c r="CG135" s="186" t="str">
        <f>IF($D135&lt;&gt;"Pending, Subsequently Closed",IF($A135&lt;&gt;"",IF(IFERROR('7. Position (current_at exit)'!L135,"")="", "Mandatory: Tab 7",IFERROR('7. Position (current_at exit)'!L135,"")),""), IF($A135&lt;&gt;"",IF(IFERROR('7. Position (current_at exit)'!L135,"")="", "",IFERROR('7. Position (current_at exit)'!L135,"")),""))</f>
        <v/>
      </c>
      <c r="CH135" s="186" t="str">
        <f>IF($D135&lt;&gt;"Pending, Subsequently Closed",IF($A135&lt;&gt;"",IF(IFERROR('7. Position (current_at exit)'!M135,"")="", "Mandatory: Tab 7",IFERROR('7. Position (current_at exit)'!M135,"")),""), IF($A135&lt;&gt;"",IF(IFERROR('7. Position (current_at exit)'!M135,"")="", "",IFERROR('7. Position (current_at exit)'!M135,"")),""))</f>
        <v/>
      </c>
      <c r="CI135" s="186" t="str">
        <f>IF($D135&lt;&gt;"Pending, Subsequently Closed",IF($A135&lt;&gt;"",IF(IFERROR('7. Position (current_at exit)'!N135,"")="", "Mandatory: Tab 7",IFERROR('7. Position (current_at exit)'!N135,"")),""), IF($A135&lt;&gt;"",IF(IFERROR('7. Position (current_at exit)'!N135,"")="", "",IFERROR('7. Position (current_at exit)'!N135,"")),""))</f>
        <v/>
      </c>
      <c r="CJ135" s="408" t="str">
        <f>IF($D135&lt;&gt;"Pending, Subsequently Closed",IF($A135&lt;&gt;"",IF(IFERROR('7. Position (current_at exit)'!O135,"")="", "Mandatory: Tab 7",IFERROR('7. Position (current_at exit)'!O135,"")),""), IF($A135&lt;&gt;"",IF(IFERROR('7. Position (current_at exit)'!O135,"")="", "",IFERROR('7. Position (current_at exit)'!O135,"")),""))</f>
        <v/>
      </c>
      <c r="CK135" s="408" t="str">
        <f>IF($D135&lt;&gt;"Pending, Subsequently Closed",IF($A135&lt;&gt;"",IF(IFERROR('7. Position (current_at exit)'!P135,"")="", "Mandatory: Tab 7",IFERROR('7. Position (current_at exit)'!P135,"")),""), IF($A135&lt;&gt;"",IF(IFERROR('7. Position (current_at exit)'!P135,"")="", "",IFERROR('7. Position (current_at exit)'!P135,"")),""))</f>
        <v/>
      </c>
      <c r="CL135" s="360" t="str">
        <f>IF($A135&lt;&gt;"",IF(IFERROR('7. Position (current_at exit)'!Q135,"")="", "",IFERROR('7. Position (current_at exit)'!Q135,"")),"")</f>
        <v/>
      </c>
      <c r="CM135" s="18" t="str">
        <f>IF($F135&lt;&gt;"Debt",IF($A135&lt;&gt;"",IF(IFERROR('7. Position (current_at exit)'!R135,"")="", "Mandatory: Tab 7",IFERROR('7. Position (current_at exit)'!R135,"")),""), IF($A135&lt;&gt;"",IF(IFERROR('7. Position (current_at exit)'!R135,"")="", "",IFERROR('7. Position (current_at exit)'!R135,"")),""))</f>
        <v/>
      </c>
      <c r="CN135" s="18" t="str">
        <f>IF($F135&lt;&gt;"Debt",IF($A135&lt;&gt;"",IF(IFERROR('7. Position (current_at exit)'!S135,"")="", "Mandatory: Tab 7",IFERROR('7. Position (current_at exit)'!S135,"")),""), IF($A135&lt;&gt;"",IF(IFERROR('7. Position (current_at exit)'!S135,"")="", "",IFERROR('7. Position (current_at exit)'!S135,"")),""))</f>
        <v/>
      </c>
      <c r="CO135" s="17" t="str">
        <f>IF($F135&lt;&gt;"Debt",IF($A135&lt;&gt;"",IF(IFERROR('7. Position (current_at exit)'!T135,"")="", "Mandatory: Tab 7",IFERROR('7. Position (current_at exit)'!T135,"")),""), IF($A135&lt;&gt;"",IF(IFERROR('7. Position (current_at exit)'!T135,"")="", "",IFERROR('7. Position (current_at exit)'!T135,"")),""))</f>
        <v/>
      </c>
      <c r="CP135" s="17" t="str">
        <f>IF($A135&lt;&gt;"",IF(IFERROR('7. Position (current_at exit)'!U135,"")="", "Mandatory: Tab 7",IFERROR('7. Position (current_at exit)'!U135,"")),"")</f>
        <v/>
      </c>
      <c r="CQ135" s="17" t="str">
        <f>IF($F135&lt;&gt;"Debt",IF($A135&lt;&gt;"",IF(IFERROR('7. Position (current_at exit)'!V135,"")="", "Mandatory: Tab 7",IFERROR('7. Position (current_at exit)'!V135,"")),""), IF($A135&lt;&gt;"",IF(IFERROR('7. Position (current_at exit)'!V135,"")="", "",IFERROR('7. Position (current_at exit)'!V135,"")),""))</f>
        <v/>
      </c>
      <c r="CR135" s="16" t="str">
        <f>IF($F135&lt;&gt;"Debt",IF($A135&lt;&gt;"",IF(IFERROR('7. Position (current_at exit)'!W135,"")="", "",IFERROR('7. Position (current_at exit)'!W135,"")),""), IF($A135&lt;&gt;"",IF(IFERROR('7. Position (current_at exit)'!W135,"")="", "",IFERROR('7. Position (current_at exit)'!W135,"")),""))</f>
        <v/>
      </c>
      <c r="CS135" s="80" t="str">
        <f>IF($A135&lt;&gt;"",IF(IFERROR('7. Position (current_at exit)'!X135,"")="", "",IFERROR('7. Position (current_at exit)'!X135,"")),"")</f>
        <v/>
      </c>
      <c r="CT135" s="360" t="str">
        <f>IF($A135&lt;&gt;"",IF(IFERROR('7. Position (current_at exit)'!Y135,"")="", "",IFERROR('7. Position (current_at exit)'!Y135,"")),"")</f>
        <v/>
      </c>
      <c r="CU135" s="159" t="str">
        <f>IF(OR($D135="Fully Exited, No Escrow", $D135="Fully Exited, Escrow Pending", $D135="Fully Exited, Subsequently Closed"), IF($A135&lt;&gt;"",IF(IFERROR('7. Position (current_at exit)'!Z135,"")="", "Mandatory: Tab 7",IFERROR('7. Position (current_at exit)'!Z135,"")),""), IF($A135&lt;&gt;"",IF(IFERROR('7. Position (current_at exit)'!Z135,"")="", "",IFERROR('7. Position (current_at exit)'!Z135,"")),""))</f>
        <v/>
      </c>
      <c r="CV135" s="159" t="str">
        <f>IF(OR($D135="Fully Exited, No Escrow", $D135="Fully Exited, Escrow Pending", $D135="Fully Exited, Subsequently Closed"), IF($A135&lt;&gt;"",IF(IFERROR('7. Position (current_at exit)'!AA135,"")="", "Mandatory: Tab 7",IFERROR('7. Position (current_at exit)'!AA135,"")),""), IF($A135&lt;&gt;"",IF(IFERROR('7. Position (current_at exit)'!AA135,"")="", "",IFERROR('7. Position (current_at exit)'!AA135,"")),""))</f>
        <v/>
      </c>
      <c r="CW135" s="16" t="str">
        <f>IF($D135="Fully Exited",IF($A135&lt;&gt;"",IF(IFERROR('7. Position (current_at exit)'!AB135,"")="", "",IFERROR('7. Position (current_at exit)'!AB135,"")),""), IF($A135&lt;&gt;"",IF(IFERROR('7. Position (current_at exit)'!AB135,"")="", "",IFERROR('7. Position (current_at exit)'!AB135,"")),""))</f>
        <v/>
      </c>
      <c r="CX135" s="360" t="str">
        <f>IF($A135&lt;&gt;"",IF(IFERROR('7. Position (current_at exit)'!AC135,"")="", "",IFERROR('7. Position (current_at exit)'!AC135,"")),"")</f>
        <v/>
      </c>
      <c r="CY135" s="16" t="str">
        <f>IF($D135&lt;&gt;"Pending, Subsequently Closed",IF($A135&lt;&gt;"",IF(IFERROR('7. Position (current_at exit)'!AD135,"")="", "Mandatory: Tab 7",IFERROR('7. Position (current_at exit)'!AD135,"")),""), IF($A135&lt;&gt;"",IF(IFERROR('7. Position (current_at exit)'!AD135,"")="", "",IFERROR('7. Position (current_at exit)'!AD135,"")),""))</f>
        <v/>
      </c>
      <c r="CZ135" s="187" t="str">
        <f>IF($A135&lt;&gt;"",IF(IFERROR('7. Position (current_at exit)'!AE135,"")="", "",IFERROR('7. Position (current_at exit)'!AE135,"")),"")</f>
        <v/>
      </c>
      <c r="DA135" s="76" t="str">
        <f>IF($A135&lt;&gt;"",IF(IFERROR('7. Position (current_at exit)'!AF135,"")="", "",IFERROR('7. Position (current_at exit)'!AF135,"")),"")</f>
        <v/>
      </c>
      <c r="DB135" s="239" t="str">
        <f>IF($A135&lt;&gt;"",IF(IFERROR('7. Position (current_at exit)'!AG135,"")="", "",IFERROR('7. Position (current_at exit)'!AG135,"")),"")</f>
        <v/>
      </c>
      <c r="DC135" s="165" t="str">
        <f>IF($A135&lt;&gt;"",IF(IFERROR('7. Position (current_at exit)'!AH135,"")="", "",IFERROR('7. Position (current_at exit)'!AH135,"")),"")</f>
        <v/>
      </c>
      <c r="DD135" s="165" t="str">
        <f>IF($A135&lt;&gt;"",IF(IFERROR('7. Position (current_at exit)'!AI135,"")="", "",IFERROR('7. Position (current_at exit)'!AI135,"")),"")</f>
        <v/>
      </c>
      <c r="DE135" s="360" t="str">
        <f>IF($A135&lt;&gt;"",IF(IFERROR('7. Position (current_at exit)'!AJ135,"")="", "",IFERROR('7. Position (current_at exit)'!AJ135,"")),"")</f>
        <v/>
      </c>
      <c r="DF135" s="16" t="str">
        <f>IF($A135&lt;&gt;"",IF(IFERROR('7. Position (current_at exit)'!AK135,"")="", "",IFERROR('7. Position (current_at exit)'!AK135,"")),"")</f>
        <v/>
      </c>
      <c r="DG135" s="187" t="str">
        <f>IF($A135&lt;&gt;"",IF(IFERROR('7. Position (current_at exit)'!AL135,"")="", "",IFERROR('7. Position (current_at exit)'!AL135,"")),"")</f>
        <v/>
      </c>
      <c r="DH135" s="76" t="str">
        <f>IF($A135&lt;&gt;"",IF(IFERROR('7. Position (current_at exit)'!AM135,"")="", "",IFERROR('7. Position (current_at exit)'!AM135,"")),"")</f>
        <v/>
      </c>
      <c r="DI135" s="239" t="str">
        <f>IF($A135&lt;&gt;"",IF(IFERROR('7. Position (current_at exit)'!AN135,"")="", "",IFERROR('7. Position (current_at exit)'!AN135,"")),"")</f>
        <v/>
      </c>
      <c r="DJ135" s="165" t="str">
        <f>IF($A135&lt;&gt;"",IF(IFERROR('7. Position (current_at exit)'!AO135,"")="", "",IFERROR('7. Position (current_at exit)'!AO135,"")),"")</f>
        <v/>
      </c>
      <c r="DK135" s="165" t="str">
        <f>IF($A135&lt;&gt;"",IF(IFERROR('7. Position (current_at exit)'!AP135,"")="", "",IFERROR('7. Position (current_at exit)'!AP135,"")),"")</f>
        <v/>
      </c>
      <c r="DL135" s="360" t="str">
        <f>IF($A135&lt;&gt;"",IF(IFERROR('7. Position (current_at exit)'!AQ135,"")="", "",IFERROR('7. Position (current_at exit)'!AQ135,"")),"")</f>
        <v/>
      </c>
      <c r="DM135" s="17" t="str">
        <f>IF(OR($F135="Equity - Publicly Traded", $F135="Equity - Private"), IF($A135&lt;&gt;"",IF(IFERROR('6. Position (at entry)'!N135,"")="", "Mandatory: Tab 6",IFERROR('6. Position (at entry)'!N135,"")),""), IF($A135&lt;&gt;"",IF(IFERROR('6. Position (at entry)'!N135,"")="", "",IFERROR('6. Position (at entry)'!N135,"")),""))</f>
        <v/>
      </c>
      <c r="DN135" s="17" t="str">
        <f>IF(OR($F135="Equity - Publicly Traded", $F135="Equity - Private"), IF($A135&lt;&gt;"",IF(IFERROR('6. Position (at entry)'!O135,"")="", "Mandatory: Tab 6",IFERROR('6. Position (at entry)'!O135,"")),""), IF($A135&lt;&gt;"",IF(IFERROR('6. Position (at entry)'!O135,"")="", "",IFERROR('6. Position (at entry)'!O135,"")),""))</f>
        <v/>
      </c>
      <c r="DO135" s="17" t="str">
        <f>IF(OR($F135="Equity - Publicly Traded", $F135="Equity - Private"), IF($A135&lt;&gt;"",IF(IFERROR('6. Position (at entry)'!P135,"")="", "Mandatory: Tab 6",IFERROR('6. Position (at entry)'!P135,"")),""), IF($A135&lt;&gt;"",IF(IFERROR('6. Position (at entry)'!P135,"")="", "",IFERROR('6. Position (at entry)'!P135,"")),""))</f>
        <v/>
      </c>
      <c r="DP135" s="17" t="str">
        <f>IF(OR($F135="Equity - Publicly Traded", $F135="Equity - Private"), IF($A135&lt;&gt;"",IF(IFERROR('6. Position (at entry)'!Q135,"")="", "Mandatory: Tab 6",IFERROR('6. Position (at entry)'!Q135,"")),""), IF($A135&lt;&gt;"",IF(IFERROR('6. Position (at entry)'!Q135,"")="", "",IFERROR('6. Position (at entry)'!Q135,"")),""))</f>
        <v/>
      </c>
      <c r="DQ135" s="18" t="str">
        <f>IF(OR($F135="Equity - Publicly Traded", $F135="Equity - Private"), IF($A135&lt;&gt;"",IF(IFERROR('6. Position (at entry)'!R135,"")="", "Mandatory: Tab 6",IFERROR('6. Position (at entry)'!R135,"")),""), IF($A135&lt;&gt;"",IF(IFERROR('6. Position (at entry)'!R135,"")="", "",IFERROR('6. Position (at entry)'!R135,"")),""))</f>
        <v/>
      </c>
      <c r="DR135" s="18" t="str">
        <f>IF(OR($F135="Equity - Publicly Traded", $F135="Equity - Private"), IF($A135&lt;&gt;"",IF(IFERROR('6. Position (at entry)'!S135,"")="", "Mandatory: Tab 6",IFERROR('6. Position (at entry)'!S135,"")),""), IF($A135&lt;&gt;"",IF(IFERROR('6. Position (at entry)'!S135,"")="", "",IFERROR('6. Position (at entry)'!S135,"")),""))</f>
        <v/>
      </c>
      <c r="DS135" s="17" t="str">
        <f>IF(OR($F135="Equity - Publicly Traded", $F135="Equity - Private"), IF($A135&lt;&gt;"",IF(IFERROR('6. Position (at entry)'!T135,"")="", "Mandatory: Tab 6",IFERROR('6. Position (at entry)'!T135,"")),""), IF($A135&lt;&gt;"",IF(IFERROR('6. Position (at entry)'!T135,"")="", "",IFERROR('6. Position (at entry)'!T135,"")),""))</f>
        <v/>
      </c>
      <c r="DT135" s="16" t="str">
        <f>IF(OR($F135="Equity - Publicly Traded", $F135="Equity - Private"), IF($A135&lt;&gt;"",IF(IFERROR('6. Position (at entry)'!U135,"")="", "Mandatory: Tab 6",IFERROR('6. Position (at entry)'!U135,"")),""), IF($A135&lt;&gt;"",IF(IFERROR('6. Position (at entry)'!U135,"")="", "",IFERROR('6. Position (at entry)'!U135,"")),""))</f>
        <v/>
      </c>
      <c r="DU135" s="16" t="str">
        <f>IF(OR($F135="Equity - Publicly Traded", $F135="Equity - Private"), IF($A135&lt;&gt;"",IF(IFERROR('6. Position (at entry)'!V135,"")="", "",IFERROR('6. Position (at entry)'!V135,"")),""), IF($A135&lt;&gt;"",IF(IFERROR('6. Position (at entry)'!V135,"")="", "",IFERROR('6. Position (at entry)'!V135,"")),""))</f>
        <v/>
      </c>
      <c r="DV135" s="239" t="str">
        <f>IF(OR($F135="Equity - Publicly Traded", $F135="Equity - Private"), IF($A135&lt;&gt;"",IF(IFERROR('6. Position (at entry)'!W135,"")="", "",IFERROR('6. Position (at entry)'!W135,"")),""), IF($A135&lt;&gt;"",IF(IFERROR('6. Position (at entry)'!W135,"")="", "",IFERROR('6. Position (at entry)'!W135,"")),""))</f>
        <v/>
      </c>
      <c r="DW135" s="239" t="str">
        <f>IF(OR($F135="Equity - Publicly Traded", $F135="Equity - Private"), IF($A135&lt;&gt;"",IF(IFERROR('6. Position (at entry)'!X135,"")="", "",IFERROR('6. Position (at entry)'!X135,"")),""), IF($A135&lt;&gt;"",IF(IFERROR('6. Position (at entry)'!X135,"")="", "",IFERROR('6. Position (at entry)'!X135,"")),""))</f>
        <v/>
      </c>
      <c r="DX135" s="239" t="str">
        <f>IF(OR($F135="Equity - Publicly Traded", $F135="Equity - Private"), IF($A135&lt;&gt;"",IF(IFERROR('6. Position (at entry)'!Y135,"")="", "",IFERROR('6. Position (at entry)'!Y135,"")),""), IF($A135&lt;&gt;"",IF(IFERROR('6. Position (at entry)'!Y135,"")="", "",IFERROR('6. Position (at entry)'!Y135,"")),""))</f>
        <v/>
      </c>
      <c r="DY135" s="360" t="str">
        <f>IF($A135&lt;&gt;"",IF(IFERROR('6. Position (at entry)'!Z135,"")="", "",IFERROR('6. Position (at entry)'!Z135,"")),"")</f>
        <v/>
      </c>
      <c r="DZ135" s="76" t="str">
        <f>IF($A135&lt;&gt;"",IF(IFERROR('6. Position (at entry)'!AA135,"")="", "",IFERROR('6. Position (at entry)'!AA135,"")),"")</f>
        <v/>
      </c>
      <c r="EA135" s="76" t="str">
        <f>IF($A135&lt;&gt;"",IF(IFERROR('6. Position (at entry)'!AB135,"")="", "",IFERROR('6. Position (at entry)'!AB135,"")),"")</f>
        <v/>
      </c>
      <c r="EB135" s="78" t="str">
        <f>IF($A135&lt;&gt;"",IF(IFERROR('6. Position (at entry)'!AC135,"")="", "",IFERROR('6. Position (at entry)'!AC135,"")),"")</f>
        <v/>
      </c>
      <c r="EC135" s="78" t="str">
        <f>IF($A135&lt;&gt;"",IF(IFERROR('6. Position (at entry)'!AD135,"")="", "",IFERROR('6. Position (at entry)'!AD135,"")),"")</f>
        <v/>
      </c>
      <c r="ED135" s="226" t="str">
        <f>IF($A135&lt;&gt;"",IF(IFERROR('6. Position (at entry)'!AE135,"")="", "",IFERROR('6. Position (at entry)'!AE135,"")),"")</f>
        <v/>
      </c>
      <c r="EE135" s="80" t="str">
        <f>IF($A135&lt;&gt;"",IF(IFERROR('6. Position (at entry)'!AF135,"")="", "",IFERROR('6. Position (at entry)'!AF135,"")),"")</f>
        <v/>
      </c>
      <c r="EF135" s="80" t="str">
        <f>IF($A135&lt;&gt;"",IF(IFERROR('6. Position (at entry)'!AG135,"")="", "",IFERROR('6. Position (at entry)'!AG135,"")),"")</f>
        <v/>
      </c>
      <c r="EG135" s="80" t="str">
        <f>IF($A135&lt;&gt;"",IF(IFERROR('6. Position (at entry)'!AH135,"")="", "",IFERROR('6. Position (at entry)'!AH135,"")),"")</f>
        <v/>
      </c>
      <c r="EH135" s="360" t="str">
        <f>IF($A135&lt;&gt;"",IF(IFERROR('6. Position (at entry)'!AI135,"")="", "",IFERROR('6. Position (at entry)'!AI135,"")),"")</f>
        <v/>
      </c>
    </row>
    <row r="136" spans="1:138" ht="15" customHeight="1" x14ac:dyDescent="0.2">
      <c r="A136" s="16" t="str">
        <f>IF(ISBLANK('6. Position (at entry)'!A136), "", '6. Position (at entry)'!A136)</f>
        <v/>
      </c>
      <c r="B136" s="347" t="str">
        <f>IF($A136&lt;&gt;"",IF(IFERROR('6. Position (at entry)'!B136,"")="", "Mandatory: Tab 6",IFERROR('6. Position (at entry)'!B136,"")),"")</f>
        <v/>
      </c>
      <c r="C136" s="16" t="str">
        <f>IF($A136&lt;&gt;"",IF(IFERROR(VLOOKUP($A136, '4. Company (at entry)'!$1:$1048576,2,FALSE),"")="","Mandatory: Tab 4",IFERROR(VLOOKUP($A136, '4. Company (at entry)'!$1:$1048576,2,FALSE),"")), "")</f>
        <v/>
      </c>
      <c r="D136" s="16" t="str">
        <f>IF($A136&lt;&gt;"",IF(IFERROR('7. Position (current_at exit)'!D136,"")="", "Mandatory: Tab 7",IFERROR('7. Position (current_at exit)'!D136,"")),"")</f>
        <v/>
      </c>
      <c r="E136" s="16" t="str">
        <f>IF($A136&lt;&gt;"",IF(IFERROR('7. Position (current_at exit)'!E136,"")="", "Mandatory: Tab 7",IFERROR('7. Position (current_at exit)'!E136,"")),"")</f>
        <v/>
      </c>
      <c r="F136" s="16" t="str">
        <f>IF($A136&lt;&gt;"",IF(IFERROR('6. Position (at entry)'!D136,"")="", "Mandatory: Tab 6",IFERROR('6. Position (at entry)'!D136,"")),"")</f>
        <v/>
      </c>
      <c r="G136" s="16" t="str">
        <f>IF($A136&lt;&gt;"",IF(IFERROR('6. Position (at entry)'!E136,"")="", "Mandatory: Tab 6",IFERROR('6. Position (at entry)'!E136,"")),"")</f>
        <v/>
      </c>
      <c r="H136" s="16" t="str">
        <f>IF($A136&lt;&gt;"",IF(IFERROR('6. Position (at entry)'!F136,"")="", "Mandatory: Tab 6",IFERROR('6. Position (at entry)'!F136,"")),"")</f>
        <v/>
      </c>
      <c r="I136" s="16" t="str">
        <f>IF($A136&lt;&gt;"",IF(IFERROR('6. Position (at entry)'!G136,"")="", "Mandatory: Tab 6",IFERROR('6. Position (at entry)'!G136,"")),"")</f>
        <v/>
      </c>
      <c r="J136" s="16" t="str">
        <f>IF($A136&lt;&gt;"",IF(IFERROR('6. Position (at entry)'!H136,"")="", "Mandatory: Tab 6",IFERROR('6. Position (at entry)'!H136,"")),"")</f>
        <v/>
      </c>
      <c r="K136" s="159" t="str">
        <f>IF($A136&lt;&gt;"",IF(IFERROR('6. Position (at entry)'!I136,"")="", "Mandatory: Tab 6",IFERROR('6. Position (at entry)'!I136,"")),"")</f>
        <v/>
      </c>
      <c r="L136" s="16" t="str">
        <f>IF($A136&lt;&gt;"",IF(IFERROR('6. Position (at entry)'!J136,"")="", "Mandatory: Tab 6",IFERROR('6. Position (at entry)'!J136,"")),"")</f>
        <v/>
      </c>
      <c r="M136" s="16" t="str">
        <f>IF($A136&lt;&gt;"",IF(IFERROR('6. Position (at entry)'!K136,"")="", "Mandatory: Tab 6",IFERROR('6. Position (at entry)'!K136,"")),"")</f>
        <v/>
      </c>
      <c r="N136" s="16" t="str">
        <f>IF($A136&lt;&gt;"",IF(IFERROR('6. Position (at entry)'!L136,"")="", "",IFERROR('6. Position (at entry)'!L136,"")),"")</f>
        <v/>
      </c>
      <c r="O136" s="360" t="str">
        <f>IF($A136&lt;&gt;"",IF(IFERROR('6. Position (at entry)'!M136,"")="", "",IFERROR('6. Position (at entry)'!M136,"")),"")</f>
        <v/>
      </c>
      <c r="P136" s="16" t="str">
        <f>IF($A136&lt;&gt;"",IF(IFERROR(VLOOKUP($A136,'5. Company (current_at exit)'!$1:$1048576,3,FALSE),"")="","",IFERROR(VLOOKUP($A136,'5. Company (current_at exit)'!$1:$1048576,3,FALSE),"")), "")</f>
        <v/>
      </c>
      <c r="Q136" s="16" t="str">
        <f>IF($A136&lt;&gt;"",IF(IFERROR(VLOOKUP($A136,'5. Company (current_at exit)'!$1:$1048576,4,FALSE),"")="","",IFERROR(VLOOKUP($A136,'5. Company (current_at exit)'!$1:$1048576,4,FALSE),"")), "")</f>
        <v/>
      </c>
      <c r="R136" s="16" t="str">
        <f>IF($A136&lt;&gt;"",IF(IFERROR(VLOOKUP($A136,'5. Company (current_at exit)'!$1:$1048576,5,FALSE),"")="","",IFERROR(VLOOKUP($A136,'5. Company (current_at exit)'!$1:$1048576,5,FALSE),"")), "")</f>
        <v/>
      </c>
      <c r="S136" s="16" t="str">
        <f>IF($A136&lt;&gt;"",IF(IFERROR(VLOOKUP($A136,'5. Company (current_at exit)'!$1:$1048576,6,FALSE),"")="","",IFERROR(VLOOKUP($A136,'5. Company (current_at exit)'!$1:$1048576,6,FALSE),"")), "")</f>
        <v/>
      </c>
      <c r="T136" s="16" t="str">
        <f>IF($A136&lt;&gt;"",IF(IFERROR(VLOOKUP($A136,'5. Company (current_at exit)'!$1:$1048576,7,FALSE),"")="","Mandatory: Tab 5",IFERROR(VLOOKUP($A136,'5. Company (current_at exit)'!$1:$1048576,7,FALSE),"")), "")</f>
        <v/>
      </c>
      <c r="U136" s="72" t="str">
        <f>IF($A136&lt;&gt;"",IF(IFERROR(VLOOKUP($A136,'5. Company (current_at exit)'!$1:$1048576,8,FALSE),"")="","Mandatory: Tab 5",IFERROR(VLOOKUP($A136,'5. Company (current_at exit)'!$1:$1048576,8,FALSE),"")), "")</f>
        <v/>
      </c>
      <c r="V136" s="16" t="str">
        <f>IF($A136&lt;&gt;"",IF(IFERROR(VLOOKUP($A136,'5. Company (current_at exit)'!$1:$1048576,9,FALSE),"")="","",IFERROR(VLOOKUP($A136,'5. Company (current_at exit)'!$1:$1048576,9,FALSE),"")), "")</f>
        <v/>
      </c>
      <c r="W136" s="16" t="str">
        <f>IF($A136&lt;&gt;"",IF(IFERROR(VLOOKUP($A136,'5. Company (current_at exit)'!$1:$1048576,10,FALSE),"")="","Mandatory: Tab 5",IFERROR(VLOOKUP($A136,'5. Company (current_at exit)'!$1:$1048576,10,FALSE),"")), "")</f>
        <v/>
      </c>
      <c r="X136" s="73" t="str">
        <f>IF($A136&lt;&gt;"",IF(IFERROR(VLOOKUP($A136,'5. Company (current_at exit)'!$1:$1048576,11,FALSE),"")="","Mandatory: Tab 5",IFERROR(VLOOKUP($A136,'5. Company (current_at exit)'!$1:$1048576,11,FALSE),"")), "")</f>
        <v/>
      </c>
      <c r="Y136" s="73" t="str">
        <f>IF($A136&lt;&gt;"",IF(IFERROR(VLOOKUP($A136,'5. Company (current_at exit)'!$1:$1048576,12,FALSE),"")="","",IFERROR(VLOOKUP($A136,'5. Company (current_at exit)'!$1:$1048576,12,FALSE),"")), "")</f>
        <v/>
      </c>
      <c r="Z136" s="73" t="str">
        <f>IF($A136&lt;&gt;"",IF(IFERROR(VLOOKUP($A136,'5. Company (current_at exit)'!$1:$1048576,13,FALSE),"")="","",IFERROR(VLOOKUP($A136,'5. Company (current_at exit)'!$1:$1048576,13,FALSE),"")), "")</f>
        <v/>
      </c>
      <c r="AA136" s="16" t="str">
        <f>IF($A136&lt;&gt;"",IF(IFERROR(VLOOKUP($A136,'5. Company (current_at exit)'!$1:$1048576,14,FALSE),"")="","Mandatory: Tab 5",IFERROR(VLOOKUP($A136,'5. Company (current_at exit)'!$1:$1048576,14,FALSE),"")), "")</f>
        <v/>
      </c>
      <c r="AB136" s="16" t="str">
        <f>IF($A136&lt;&gt;"",IF(IFERROR(VLOOKUP($A136,'5. Company (current_at exit)'!$1:$1048576,15,FALSE),"")="","Mandatory: Tab 5",IFERROR(VLOOKUP($A136,'5. Company (current_at exit)'!$1:$1048576,15,FALSE),"")), "")</f>
        <v/>
      </c>
      <c r="AC136" s="76" t="str">
        <f>IF($A136&lt;&gt;"",IF(IFERROR(VLOOKUP($A136,'5. Company (current_at exit)'!$1:$1048576,16,FALSE),"")="","",IFERROR(VLOOKUP($A136,'5. Company (current_at exit)'!$1:$1048576,16,FALSE),"")), "")</f>
        <v/>
      </c>
      <c r="AD136" s="16" t="str">
        <f>IF($A136&lt;&gt;"",IF(IFERROR(VLOOKUP($A136,'5. Company (current_at exit)'!$1:$1048576,17,FALSE),"")="","",IFERROR(VLOOKUP($A136,'5. Company (current_at exit)'!$1:$1048576,17,FALSE),"")), "")</f>
        <v/>
      </c>
      <c r="AE136" s="401" t="str">
        <f>IF($A136&lt;&gt;"",IF(IFERROR(VLOOKUP($A136,'5. Company (current_at exit)'!$1:$1048576,18,FALSE),"")="","",IFERROR(VLOOKUP($A136,'5. Company (current_at exit)'!$1:$1048576,18,FALSE),"")), "")</f>
        <v/>
      </c>
      <c r="AF136" s="16" t="str">
        <f>IF($A136&lt;&gt;"",IF(IFERROR(VLOOKUP($A136,'5. Company (current_at exit)'!$1:$1048576,19,FALSE),"")="","Mandatory: Tab 5",IFERROR(VLOOKUP($A136,'5. Company (current_at exit)'!$1:$1048576,19,FALSE),"")), "")</f>
        <v/>
      </c>
      <c r="AG136" s="159" t="str">
        <f>IF($AF136="Yes",IF($A136&lt;&gt;"",IF(IFERROR(VLOOKUP($A136,'5. Company (current_at exit)'!$1:$1048576,20,FALSE),"")="","Mandatory: Tab 5",IFERROR(VLOOKUP($A136,'5. Company (current_at exit)'!$1:$1048576,20,FALSE),"")), ""),IF($A136&lt;&gt;"",IF(IFERROR(VLOOKUP($A136,'5. Company (current_at exit)'!$1:$1048576,20,FALSE),"")="","",IFERROR(VLOOKUP($A136,'5. Company (current_at exit)'!$1:$1048576,20,FALSE),"")), ""))</f>
        <v/>
      </c>
      <c r="AH136" s="159" t="str">
        <f>IF($AF136="Yes",IF($A136&lt;&gt;"",IF(IFERROR(VLOOKUP($A136,'5. Company (current_at exit)'!$1:$1048576,21,FALSE),"")="","Mandatory: Tab 5",IFERROR(VLOOKUP($A136,'5. Company (current_at exit)'!$1:$1048576,21,FALSE),"")), ""),IF($A136&lt;&gt;"",IF(IFERROR(VLOOKUP($A136,'5. Company (current_at exit)'!$1:$1048576,21,FALSE),"")="","",IFERROR(VLOOKUP($A136,'5. Company (current_at exit)'!$1:$1048576,21,FALSE),"")), ""))</f>
        <v/>
      </c>
      <c r="AI136" s="69" t="str">
        <f>IF($AF136="Yes",IF($A136&lt;&gt;"",IF(IFERROR(VLOOKUP($A136,'5. Company (current_at exit)'!$1:$1048576,22,FALSE),"")="","Mandatory: Tab 5",IFERROR(VLOOKUP($A136,'5. Company (current_at exit)'!$1:$1048576,22,FALSE),"")), ""),IF($A136&lt;&gt;"",IF(IFERROR(VLOOKUP($A136,'5. Company (current_at exit)'!$1:$1048576,22,FALSE),"")="","",IFERROR(VLOOKUP($A136,'5. Company (current_at exit)'!$1:$1048576,22,FALSE),"")), ""))</f>
        <v/>
      </c>
      <c r="AJ136" s="69" t="str">
        <f>IF($AF136="Yes",IF($A136&lt;&gt;"",IF(IFERROR(VLOOKUP($A136,'5. Company (current_at exit)'!$1:$1048576,23,FALSE),"")="","Mandatory: Tab 5",IFERROR(VLOOKUP($A136,'5. Company (current_at exit)'!$1:$1048576,23,FALSE),"")), ""),IF($A136&lt;&gt;"",IF(IFERROR(VLOOKUP($A136,'5. Company (current_at exit)'!$1:$1048576,23,FALSE),"")="","",IFERROR(VLOOKUP($A136,'5. Company (current_at exit)'!$1:$1048576,23,FALSE),"")), ""))</f>
        <v/>
      </c>
      <c r="AK136" s="159" t="str">
        <f>IF($AF136="Yes",IF($A136&lt;&gt;"",IF(IFERROR(VLOOKUP($A136,'5. Company (current_at exit)'!$1:$1048576,24,FALSE),"")="","",IFERROR(VLOOKUP($A136,'5. Company (current_at exit)'!$1:$1048576,24,FALSE),"")), ""),IF($A136&lt;&gt;"",IF(IFERROR(VLOOKUP($A136,'5. Company (current_at exit)'!$1:$1048576,24,FALSE),"")="","",IFERROR(VLOOKUP($A136,'5. Company (current_at exit)'!$1:$1048576,24,FALSE),"")), ""))</f>
        <v/>
      </c>
      <c r="AL136" s="403" t="str">
        <f>IF($A136&lt;&gt;"",IF(IFERROR(VLOOKUP($A136,'5. Company (current_at exit)'!$1:$1048576,25,FALSE),"")="","",IFERROR(VLOOKUP($A136,'5. Company (current_at exit)'!$1:$1048576,25,FALSE),"")), "")</f>
        <v/>
      </c>
      <c r="AM136" s="17" t="str">
        <f>IF($A136&lt;&gt;"",IF(IFERROR(VLOOKUP($A136,'5. Company (current_at exit)'!$1:$1048576,26,FALSE),"")="","Mandatory: Tab 5",IFERROR(VLOOKUP($A136,'5. Company (current_at exit)'!$1:$1048576,26,FALSE),"")), "")</f>
        <v/>
      </c>
      <c r="AN136" s="17" t="str">
        <f>IF($A136&lt;&gt;"",IF(IFERROR(VLOOKUP($A136,'5. Company (current_at exit)'!$1:$1048576,27,FALSE),"")="","Mandatory: Tab 5",IFERROR(VLOOKUP($A136,'5. Company (current_at exit)'!$1:$1048576,27,FALSE),"")), "")</f>
        <v/>
      </c>
      <c r="AO136" s="17" t="str">
        <f>IF($A136&lt;&gt;"",IF(IFERROR(VLOOKUP($A136,'5. Company (current_at exit)'!$1:$1048576,28,FALSE),"")="","Mandatory: Tab 5",IFERROR(VLOOKUP($A136,'5. Company (current_at exit)'!$1:$1048576,28,FALSE),"")), "")</f>
        <v/>
      </c>
      <c r="AP136" s="17" t="str">
        <f>IF($A136&lt;&gt;"",IF(IFERROR(VLOOKUP($A136,'5. Company (current_at exit)'!$1:$1048576,29,FALSE),"")="","Mandatory: Tab 5",IFERROR(VLOOKUP($A136,'5. Company (current_at exit)'!$1:$1048576,29,FALSE),"")), "")</f>
        <v/>
      </c>
      <c r="AQ136" s="17" t="str">
        <f>IF($A136&lt;&gt;"",IF(IFERROR(VLOOKUP($A136,'5. Company (current_at exit)'!$1:$1048576,30,FALSE),"")="","Mandatory: Tab 5",IFERROR(VLOOKUP($A136,'5. Company (current_at exit)'!$1:$1048576,30,FALSE),"")), "")</f>
        <v/>
      </c>
      <c r="AR136" s="17" t="str">
        <f>IF($A136&lt;&gt;"",IF(IFERROR(VLOOKUP($A136,'5. Company (current_at exit)'!$1:$1048576,31,FALSE),"")="","Mandatory: Tab 5",IFERROR(VLOOKUP($A136,'5. Company (current_at exit)'!$1:$1048576,31,FALSE),"")), "")</f>
        <v/>
      </c>
      <c r="AS136" s="17" t="str">
        <f>IF($A136&lt;&gt;"",IF(IFERROR(VLOOKUP($A136,'5. Company (current_at exit)'!$1:$1048576,32,FALSE),"")="","Mandatory: Tab 5",IFERROR(VLOOKUP($A136,'5. Company (current_at exit)'!$1:$1048576,32,FALSE),"")), "")</f>
        <v/>
      </c>
      <c r="AT136" s="17" t="str">
        <f>IF($A136&lt;&gt;"",IF(IFERROR(VLOOKUP($A136,'5. Company (current_at exit)'!$1:$1048576,33,FALSE),"")="","Mandatory: Tab 5",IFERROR(VLOOKUP($A136,'5. Company (current_at exit)'!$1:$1048576,33,FALSE),"")), "")</f>
        <v/>
      </c>
      <c r="AU136" s="17" t="str">
        <f>IF($A136&lt;&gt;"",IF(IFERROR(VLOOKUP($A136,'5. Company (current_at exit)'!$1:$1048576,34,FALSE),"")="","",IFERROR(VLOOKUP($A136,'5. Company (current_at exit)'!$1:$1048576,34,FALSE),"")), "")</f>
        <v/>
      </c>
      <c r="AV136" s="241" t="str">
        <f>IF($A136&lt;&gt;"",IF(IFERROR(VLOOKUP($A136,'5. Company (current_at exit)'!$1:$1048576,35,FALSE),"")="","",IFERROR(VLOOKUP($A136,'5. Company (current_at exit)'!$1:$1048576,35,FALSE),"")), "")</f>
        <v/>
      </c>
      <c r="AW136" s="17" t="str">
        <f>IF($D136="Fully Exited",IF($A136&lt;&gt;"",IF(IFERROR(VLOOKUP($A136,'5. Company (current_at exit)'!$1:$1048576,36,FALSE),"")="","",IFERROR(VLOOKUP($A136,'5. Company (current_at exit)'!$1:$1048576,36,FALSE),"")), ""),IF($A136&lt;&gt;"",IF(IFERROR(VLOOKUP($A136,'5. Company (current_at exit)'!$1:$1048576,36,FALSE),"")="","",IFERROR(VLOOKUP($A136,'5. Company (current_at exit)'!$1:$1048576,36,FALSE),"")), ""))</f>
        <v/>
      </c>
      <c r="AX136" s="239" t="str">
        <f>IF($A136&lt;&gt;"",IF(IFERROR(VLOOKUP($A136,'5. Company (current_at exit)'!$1:$1048576,37,FALSE),"")="","",IFERROR(VLOOKUP($A136,'5. Company (current_at exit)'!$1:$1048576,37,FALSE),"")), "")</f>
        <v/>
      </c>
      <c r="AY136" s="204" t="str">
        <f>IF($A136&lt;&gt;"",IF(IFERROR(VLOOKUP($A136,'5. Company (current_at exit)'!$1:$1048576,38,FALSE),"")="","",IFERROR(VLOOKUP($A136,'5. Company (current_at exit)'!$1:$1048576,38,FALSE),"")), "")</f>
        <v/>
      </c>
      <c r="AZ136" s="244" t="str">
        <f>IF($A136&lt;&gt;"",IF(IFERROR(VLOOKUP($A136,'5. Company (current_at exit)'!$1:$1048576,39,FALSE),"")="","",IFERROR(VLOOKUP($A136,'5. Company (current_at exit)'!$1:$1048576,39,FALSE),"")), "")</f>
        <v/>
      </c>
      <c r="BA136" s="244" t="str">
        <f>IF($A136&lt;&gt;"",IF(IFERROR(VLOOKUP($A136,'5. Company (current_at exit)'!$1:$1048576,40,FALSE),"")="","",IFERROR(VLOOKUP($A136,'5. Company (current_at exit)'!$1:$1048576,40,FALSE),"")), "")</f>
        <v/>
      </c>
      <c r="BB136" s="244" t="str">
        <f>IF($A136&lt;&gt;"",IF(IFERROR(VLOOKUP($A136,'5. Company (current_at exit)'!$1:$1048576,41,FALSE),"")="","",IFERROR(VLOOKUP($A136,'5. Company (current_at exit)'!$1:$1048576,41,FALSE),"")), "")</f>
        <v/>
      </c>
      <c r="BC136" s="76" t="str">
        <f>IF($A136&lt;&gt;"",IF(IFERROR(VLOOKUP($A136,'5. Company (current_at exit)'!$1:$1048576,42,FALSE),"")="","",IFERROR(VLOOKUP($A136,'5. Company (current_at exit)'!$1:$1048576,42,FALSE),"")), "")</f>
        <v/>
      </c>
      <c r="BD136" s="76" t="str">
        <f>IF($A136&lt;&gt;"",IF(IFERROR(VLOOKUP($A136,'5. Company (current_at exit)'!$1:$1048576,43,FALSE),"")="","",IFERROR(VLOOKUP($A136,'5. Company (current_at exit)'!$1:$1048576,43,FALSE),"")), "")</f>
        <v/>
      </c>
      <c r="BE136" s="239" t="str">
        <f>IF($A136&lt;&gt;"",IF(IFERROR(VLOOKUP($A136,'5. Company (current_at exit)'!$1:$1048576,44,FALSE),"")="","",IFERROR(VLOOKUP($A136,'5. Company (current_at exit)'!$1:$1048576,44,FALSE),"")), "")</f>
        <v/>
      </c>
      <c r="BF136" s="239" t="str">
        <f>IF($A136&lt;&gt;"",IF(IFERROR(VLOOKUP($A136,'5. Company (current_at exit)'!$1:$1048576,45,FALSE),"")="","",IFERROR(VLOOKUP($A136,'5. Company (current_at exit)'!$1:$1048576,45,FALSE),"")), "")</f>
        <v/>
      </c>
      <c r="BG136" s="239" t="str">
        <f>IF($A136&lt;&gt;"",IF(IFERROR(VLOOKUP($A136,'5. Company (current_at exit)'!$1:$1048576,46,FALSE),"")="","",IFERROR(VLOOKUP($A136,'5. Company (current_at exit)'!$1:$1048576,46,FALSE),"")), "")</f>
        <v/>
      </c>
      <c r="BH136" s="239" t="str">
        <f>IF($A136&lt;&gt;"",IF(IFERROR(VLOOKUP($A136,'5. Company (current_at exit)'!$1:$1048576,47,FALSE),"")="","",IFERROR(VLOOKUP($A136,'5. Company (current_at exit)'!$1:$1048576,47,FALSE),"")), "")</f>
        <v/>
      </c>
      <c r="BI136" s="239" t="str">
        <f>IF($A136&lt;&gt;"",IF(IFERROR(VLOOKUP($A136,'5. Company (current_at exit)'!$1:$1048576,48,FALSE),"")="","",IFERROR(VLOOKUP($A136,'5. Company (current_at exit)'!$1:$1048576,48,FALSE),"")), "")</f>
        <v/>
      </c>
      <c r="BJ136" s="360" t="str">
        <f>IF($A136&lt;&gt;"",IF(IFERROR(VLOOKUP($A136,'5. Company (current_at exit)'!$1:$1048576,49,FALSE),"")="","",IFERROR(VLOOKUP($A136,'5. Company (current_at exit)'!$1:$1048576,49,FALSE),"")), "")</f>
        <v/>
      </c>
      <c r="BK136" s="76" t="str">
        <f>IF($A136&lt;&gt;"",IF(IFERROR(VLOOKUP($A136,'5. Company (current_at exit)'!$1:$1048576,50,FALSE),"")="","Mandatory: Tab 5",IFERROR(VLOOKUP($A136,'5. Company (current_at exit)'!$1:$1048576,50,FALSE),"")), "")</f>
        <v/>
      </c>
      <c r="BL136" s="483" t="str">
        <f>IF($A136&lt;&gt;"",IF(IFERROR(VLOOKUP($A136,'5. Company (current_at exit)'!$1:$1048576,51,FALSE),"")="","Mandatory: Tab 5",IFERROR(VLOOKUP($A136,'5. Company (current_at exit)'!$1:$1048576,51,FALSE),"")), "")</f>
        <v/>
      </c>
      <c r="BM136" s="483" t="str">
        <f>IF($A136&lt;&gt;"",IF(IFERROR(VLOOKUP($A136,'5. Company (current_at exit)'!$1:$1048576,52,FALSE),"")="","Mandatory: Tab 5",IFERROR(VLOOKUP($A136,'5. Company (current_at exit)'!$1:$1048576,52,FALSE),"")), "")</f>
        <v/>
      </c>
      <c r="BN136" s="483" t="str">
        <f>IF($A136&lt;&gt;"",IF(IFERROR(VLOOKUP($A136,'5. Company (current_at exit)'!$1:$1048576,53,FALSE),"")="","Mandatory: Tab 5",IFERROR(VLOOKUP($A136,'5. Company (current_at exit)'!$1:$1048576,53,FALSE),"")), "")</f>
        <v/>
      </c>
      <c r="BO136" s="360" t="str">
        <f>IF($A136&lt;&gt;"",IF(IFERROR(VLOOKUP($A136,'5. Company (current_at exit)'!$1:$1048576,54,FALSE),"")="","",IFERROR(VLOOKUP($A136,'5. Company (current_at exit)'!$1:$1048576,54,FALSE),"")), "")</f>
        <v/>
      </c>
      <c r="BP136" s="17" t="str">
        <f>IF($A136&lt;&gt;"",IF(IFERROR(VLOOKUP($A136, '4. Company (at entry)'!$1:$1048576,3,FALSE),"")="","Mandatory: Tab 4",IFERROR(VLOOKUP($A136, '4. Company (at entry)'!$1:$1048576,3,FALSE),"")), "")</f>
        <v/>
      </c>
      <c r="BQ136" s="17" t="str">
        <f>IF($A136&lt;&gt;"",IF(IFERROR(VLOOKUP($A136, '4. Company (at entry)'!$1:$1048576,4,FALSE),"")="","Mandatory: Tab 4",IFERROR(VLOOKUP($A136, '4. Company (at entry)'!$1:$1048576,4,FALSE),"")), "")</f>
        <v/>
      </c>
      <c r="BR136" s="17" t="str">
        <f>IF($A136&lt;&gt;"",IF(IFERROR(VLOOKUP($A136, '4. Company (at entry)'!$1:$1048576,5,FALSE),"")="","Mandatory: Tab 4",IFERROR(VLOOKUP($A136, '4. Company (at entry)'!$1:$1048576,5,FALSE),"")), "")</f>
        <v/>
      </c>
      <c r="BS136" s="17" t="str">
        <f>IF($A136&lt;&gt;"",IF(IFERROR(VLOOKUP($A136, '4. Company (at entry)'!$1:$1048576,6,FALSE),"")="","Mandatory: Tab 4",IFERROR(VLOOKUP($A136, '4. Company (at entry)'!$1:$1048576,6,FALSE),"")), "")</f>
        <v/>
      </c>
      <c r="BT136" s="17" t="str">
        <f>IF($A136&lt;&gt;"",IF(IFERROR(VLOOKUP($A136, '4. Company (at entry)'!$1:$1048576,7,FALSE),"")="","Mandatory: Tab 4",IFERROR(VLOOKUP($A136, '4. Company (at entry)'!$1:$1048576,7,FALSE),"")), "")</f>
        <v/>
      </c>
      <c r="BU136" s="17" t="str">
        <f>IF($A136&lt;&gt;"",IF(IFERROR(VLOOKUP($A136, '4. Company (at entry)'!$1:$1048576,8,FALSE),"")="","Mandatory: Tab 4",IFERROR(VLOOKUP($A136, '4. Company (at entry)'!$1:$1048576,8,FALSE),"")), "")</f>
        <v/>
      </c>
      <c r="BV136" s="17" t="str">
        <f>IF($A136&lt;&gt;"",IF(IFERROR(VLOOKUP($A136, '4. Company (at entry)'!$1:$1048576,9,FALSE),"")="","Mandatory: Tab 4",IFERROR(VLOOKUP($A136, '4. Company (at entry)'!$1:$1048576,9,FALSE),"")), "")</f>
        <v/>
      </c>
      <c r="BW136" s="17" t="str">
        <f>IF($A136&lt;&gt;"",IF(IFERROR(VLOOKUP($A136, '4. Company (at entry)'!$1:$1048576,10,FALSE),"")="","",IFERROR(VLOOKUP($A136, '4. Company (at entry)'!$1:$1048576,10,FALSE),"")), "")</f>
        <v/>
      </c>
      <c r="BX136" s="208" t="str">
        <f>IF($A136&lt;&gt;"",IF(IFERROR(VLOOKUP($A136, '4. Company (at entry)'!$1:$1048576,11,FALSE),"")="","",IFERROR(VLOOKUP($A136, '4. Company (at entry)'!$1:$1048576,11,FALSE),"")), "")</f>
        <v/>
      </c>
      <c r="BY136" s="17" t="str">
        <f>IF($A136&lt;&gt;"",IF(IFERROR(VLOOKUP($A136, '4. Company (at entry)'!$1:$1048576,12,FALSE),"")="","",IFERROR(VLOOKUP($A136, '4. Company (at entry)'!$1:$1048576,12,FALSE),"")), "")</f>
        <v/>
      </c>
      <c r="BZ136" s="360" t="str">
        <f>IF($A136&lt;&gt;"",IF(IFERROR(VLOOKUP($A136, '4. Company (at entry)'!$1:$1048576,13,FALSE),"")="","",IFERROR(VLOOKUP($A136, '4. Company (at entry)'!$1:$1048576,13,FALSE),"")), "")</f>
        <v/>
      </c>
      <c r="CA136" s="17" t="str">
        <f>IF($A136&lt;&gt;"",IF(IFERROR('7. Position (current_at exit)'!F136,"")="", "Mandatory: Tab 7",IFERROR('7. Position (current_at exit)'!F136,"")),"")</f>
        <v/>
      </c>
      <c r="CB136" s="17" t="str">
        <f>IF($D136&lt;&gt;"Pending, Subsequently Closed",IF($A136&lt;&gt;"",IF(IFERROR('7. Position (current_at exit)'!G136,"")="", "Mandatory: Tab 7",IFERROR('7. Position (current_at exit)'!G136,"")),""), IF($A136&lt;&gt;"",IF(IFERROR('7. Position (current_at exit)'!G136,"")="", "",IFERROR('7. Position (current_at exit)'!G136,"")),""))</f>
        <v/>
      </c>
      <c r="CC136" s="17" t="str">
        <f>IF($D136&lt;&gt;"Pending, Subsequently Closed",IF($A136&lt;&gt;"",IF(IFERROR('7. Position (current_at exit)'!H136,"")="", "Mandatory: Tab 7",IFERROR('7. Position (current_at exit)'!H136,"")),""), IF($A136&lt;&gt;"",IF(IFERROR('7. Position (current_at exit)'!H136,"")="", "",IFERROR('7. Position (current_at exit)'!H136,"")),""))</f>
        <v/>
      </c>
      <c r="CD136" s="17" t="str">
        <f>IF($D136&lt;&gt;"Pending, Subsequently Closed",IF($A136&lt;&gt;"",IF(IFERROR('7. Position (current_at exit)'!I136,"")="", "Mandatory: Tab 7",IFERROR('7. Position (current_at exit)'!I136,"")),""), IF($A136&lt;&gt;"",IF(IFERROR('7. Position (current_at exit)'!I136,"")="", "",IFERROR('7. Position (current_at exit)'!I136,"")),""))</f>
        <v/>
      </c>
      <c r="CE136" s="17" t="str">
        <f>IF($D136&lt;&gt;"Pending, Subsequently Closed",IF($A136&lt;&gt;"",IF(IFERROR('7. Position (current_at exit)'!J136,"")="", "Mandatory: Tab 7",IFERROR('7. Position (current_at exit)'!J136,"")),""), IF($A136&lt;&gt;"",IF(IFERROR('7. Position (current_at exit)'!J136,"")="", "",IFERROR('7. Position (current_at exit)'!J136,"")),""))</f>
        <v/>
      </c>
      <c r="CF136" s="208" t="str">
        <f>IF($D136&lt;&gt;"Pending, Subsequently Closed",IF($A136&lt;&gt;"",IF(IFERROR('7. Position (current_at exit)'!K136,"")="", "Mandatory: Tab 7",IFERROR('7. Position (current_at exit)'!K136,"")),""), IF($A136&lt;&gt;"",IF(IFERROR('7. Position (current_at exit)'!K136,"")="", "",IFERROR('7. Position (current_at exit)'!K136,"")),""))</f>
        <v/>
      </c>
      <c r="CG136" s="186" t="str">
        <f>IF($D136&lt;&gt;"Pending, Subsequently Closed",IF($A136&lt;&gt;"",IF(IFERROR('7. Position (current_at exit)'!L136,"")="", "Mandatory: Tab 7",IFERROR('7. Position (current_at exit)'!L136,"")),""), IF($A136&lt;&gt;"",IF(IFERROR('7. Position (current_at exit)'!L136,"")="", "",IFERROR('7. Position (current_at exit)'!L136,"")),""))</f>
        <v/>
      </c>
      <c r="CH136" s="186" t="str">
        <f>IF($D136&lt;&gt;"Pending, Subsequently Closed",IF($A136&lt;&gt;"",IF(IFERROR('7. Position (current_at exit)'!M136,"")="", "Mandatory: Tab 7",IFERROR('7. Position (current_at exit)'!M136,"")),""), IF($A136&lt;&gt;"",IF(IFERROR('7. Position (current_at exit)'!M136,"")="", "",IFERROR('7. Position (current_at exit)'!M136,"")),""))</f>
        <v/>
      </c>
      <c r="CI136" s="186" t="str">
        <f>IF($D136&lt;&gt;"Pending, Subsequently Closed",IF($A136&lt;&gt;"",IF(IFERROR('7. Position (current_at exit)'!N136,"")="", "Mandatory: Tab 7",IFERROR('7. Position (current_at exit)'!N136,"")),""), IF($A136&lt;&gt;"",IF(IFERROR('7. Position (current_at exit)'!N136,"")="", "",IFERROR('7. Position (current_at exit)'!N136,"")),""))</f>
        <v/>
      </c>
      <c r="CJ136" s="408" t="str">
        <f>IF($D136&lt;&gt;"Pending, Subsequently Closed",IF($A136&lt;&gt;"",IF(IFERROR('7. Position (current_at exit)'!O136,"")="", "Mandatory: Tab 7",IFERROR('7. Position (current_at exit)'!O136,"")),""), IF($A136&lt;&gt;"",IF(IFERROR('7. Position (current_at exit)'!O136,"")="", "",IFERROR('7. Position (current_at exit)'!O136,"")),""))</f>
        <v/>
      </c>
      <c r="CK136" s="408" t="str">
        <f>IF($D136&lt;&gt;"Pending, Subsequently Closed",IF($A136&lt;&gt;"",IF(IFERROR('7. Position (current_at exit)'!P136,"")="", "Mandatory: Tab 7",IFERROR('7. Position (current_at exit)'!P136,"")),""), IF($A136&lt;&gt;"",IF(IFERROR('7. Position (current_at exit)'!P136,"")="", "",IFERROR('7. Position (current_at exit)'!P136,"")),""))</f>
        <v/>
      </c>
      <c r="CL136" s="360" t="str">
        <f>IF($A136&lt;&gt;"",IF(IFERROR('7. Position (current_at exit)'!Q136,"")="", "",IFERROR('7. Position (current_at exit)'!Q136,"")),"")</f>
        <v/>
      </c>
      <c r="CM136" s="18" t="str">
        <f>IF($F136&lt;&gt;"Debt",IF($A136&lt;&gt;"",IF(IFERROR('7. Position (current_at exit)'!R136,"")="", "Mandatory: Tab 7",IFERROR('7. Position (current_at exit)'!R136,"")),""), IF($A136&lt;&gt;"",IF(IFERROR('7. Position (current_at exit)'!R136,"")="", "",IFERROR('7. Position (current_at exit)'!R136,"")),""))</f>
        <v/>
      </c>
      <c r="CN136" s="18" t="str">
        <f>IF($F136&lt;&gt;"Debt",IF($A136&lt;&gt;"",IF(IFERROR('7. Position (current_at exit)'!S136,"")="", "Mandatory: Tab 7",IFERROR('7. Position (current_at exit)'!S136,"")),""), IF($A136&lt;&gt;"",IF(IFERROR('7. Position (current_at exit)'!S136,"")="", "",IFERROR('7. Position (current_at exit)'!S136,"")),""))</f>
        <v/>
      </c>
      <c r="CO136" s="17" t="str">
        <f>IF($F136&lt;&gt;"Debt",IF($A136&lt;&gt;"",IF(IFERROR('7. Position (current_at exit)'!T136,"")="", "Mandatory: Tab 7",IFERROR('7. Position (current_at exit)'!T136,"")),""), IF($A136&lt;&gt;"",IF(IFERROR('7. Position (current_at exit)'!T136,"")="", "",IFERROR('7. Position (current_at exit)'!T136,"")),""))</f>
        <v/>
      </c>
      <c r="CP136" s="17" t="str">
        <f>IF($A136&lt;&gt;"",IF(IFERROR('7. Position (current_at exit)'!U136,"")="", "Mandatory: Tab 7",IFERROR('7. Position (current_at exit)'!U136,"")),"")</f>
        <v/>
      </c>
      <c r="CQ136" s="17" t="str">
        <f>IF($F136&lt;&gt;"Debt",IF($A136&lt;&gt;"",IF(IFERROR('7. Position (current_at exit)'!V136,"")="", "Mandatory: Tab 7",IFERROR('7. Position (current_at exit)'!V136,"")),""), IF($A136&lt;&gt;"",IF(IFERROR('7. Position (current_at exit)'!V136,"")="", "",IFERROR('7. Position (current_at exit)'!V136,"")),""))</f>
        <v/>
      </c>
      <c r="CR136" s="16" t="str">
        <f>IF($F136&lt;&gt;"Debt",IF($A136&lt;&gt;"",IF(IFERROR('7. Position (current_at exit)'!W136,"")="", "",IFERROR('7. Position (current_at exit)'!W136,"")),""), IF($A136&lt;&gt;"",IF(IFERROR('7. Position (current_at exit)'!W136,"")="", "",IFERROR('7. Position (current_at exit)'!W136,"")),""))</f>
        <v/>
      </c>
      <c r="CS136" s="80" t="str">
        <f>IF($A136&lt;&gt;"",IF(IFERROR('7. Position (current_at exit)'!X136,"")="", "",IFERROR('7. Position (current_at exit)'!X136,"")),"")</f>
        <v/>
      </c>
      <c r="CT136" s="360" t="str">
        <f>IF($A136&lt;&gt;"",IF(IFERROR('7. Position (current_at exit)'!Y136,"")="", "",IFERROR('7. Position (current_at exit)'!Y136,"")),"")</f>
        <v/>
      </c>
      <c r="CU136" s="159" t="str">
        <f>IF(OR($D136="Fully Exited, No Escrow", $D136="Fully Exited, Escrow Pending", $D136="Fully Exited, Subsequently Closed"), IF($A136&lt;&gt;"",IF(IFERROR('7. Position (current_at exit)'!Z136,"")="", "Mandatory: Tab 7",IFERROR('7. Position (current_at exit)'!Z136,"")),""), IF($A136&lt;&gt;"",IF(IFERROR('7. Position (current_at exit)'!Z136,"")="", "",IFERROR('7. Position (current_at exit)'!Z136,"")),""))</f>
        <v/>
      </c>
      <c r="CV136" s="159" t="str">
        <f>IF(OR($D136="Fully Exited, No Escrow", $D136="Fully Exited, Escrow Pending", $D136="Fully Exited, Subsequently Closed"), IF($A136&lt;&gt;"",IF(IFERROR('7. Position (current_at exit)'!AA136,"")="", "Mandatory: Tab 7",IFERROR('7. Position (current_at exit)'!AA136,"")),""), IF($A136&lt;&gt;"",IF(IFERROR('7. Position (current_at exit)'!AA136,"")="", "",IFERROR('7. Position (current_at exit)'!AA136,"")),""))</f>
        <v/>
      </c>
      <c r="CW136" s="16" t="str">
        <f>IF($D136="Fully Exited",IF($A136&lt;&gt;"",IF(IFERROR('7. Position (current_at exit)'!AB136,"")="", "",IFERROR('7. Position (current_at exit)'!AB136,"")),""), IF($A136&lt;&gt;"",IF(IFERROR('7. Position (current_at exit)'!AB136,"")="", "",IFERROR('7. Position (current_at exit)'!AB136,"")),""))</f>
        <v/>
      </c>
      <c r="CX136" s="360" t="str">
        <f>IF($A136&lt;&gt;"",IF(IFERROR('7. Position (current_at exit)'!AC136,"")="", "",IFERROR('7. Position (current_at exit)'!AC136,"")),"")</f>
        <v/>
      </c>
      <c r="CY136" s="16" t="str">
        <f>IF($D136&lt;&gt;"Pending, Subsequently Closed",IF($A136&lt;&gt;"",IF(IFERROR('7. Position (current_at exit)'!AD136,"")="", "Mandatory: Tab 7",IFERROR('7. Position (current_at exit)'!AD136,"")),""), IF($A136&lt;&gt;"",IF(IFERROR('7. Position (current_at exit)'!AD136,"")="", "",IFERROR('7. Position (current_at exit)'!AD136,"")),""))</f>
        <v/>
      </c>
      <c r="CZ136" s="187" t="str">
        <f>IF($A136&lt;&gt;"",IF(IFERROR('7. Position (current_at exit)'!AE136,"")="", "",IFERROR('7. Position (current_at exit)'!AE136,"")),"")</f>
        <v/>
      </c>
      <c r="DA136" s="76" t="str">
        <f>IF($A136&lt;&gt;"",IF(IFERROR('7. Position (current_at exit)'!AF136,"")="", "",IFERROR('7. Position (current_at exit)'!AF136,"")),"")</f>
        <v/>
      </c>
      <c r="DB136" s="239" t="str">
        <f>IF($A136&lt;&gt;"",IF(IFERROR('7. Position (current_at exit)'!AG136,"")="", "",IFERROR('7. Position (current_at exit)'!AG136,"")),"")</f>
        <v/>
      </c>
      <c r="DC136" s="165" t="str">
        <f>IF($A136&lt;&gt;"",IF(IFERROR('7. Position (current_at exit)'!AH136,"")="", "",IFERROR('7. Position (current_at exit)'!AH136,"")),"")</f>
        <v/>
      </c>
      <c r="DD136" s="165" t="str">
        <f>IF($A136&lt;&gt;"",IF(IFERROR('7. Position (current_at exit)'!AI136,"")="", "",IFERROR('7. Position (current_at exit)'!AI136,"")),"")</f>
        <v/>
      </c>
      <c r="DE136" s="360" t="str">
        <f>IF($A136&lt;&gt;"",IF(IFERROR('7. Position (current_at exit)'!AJ136,"")="", "",IFERROR('7. Position (current_at exit)'!AJ136,"")),"")</f>
        <v/>
      </c>
      <c r="DF136" s="16" t="str">
        <f>IF($A136&lt;&gt;"",IF(IFERROR('7. Position (current_at exit)'!AK136,"")="", "",IFERROR('7. Position (current_at exit)'!AK136,"")),"")</f>
        <v/>
      </c>
      <c r="DG136" s="187" t="str">
        <f>IF($A136&lt;&gt;"",IF(IFERROR('7. Position (current_at exit)'!AL136,"")="", "",IFERROR('7. Position (current_at exit)'!AL136,"")),"")</f>
        <v/>
      </c>
      <c r="DH136" s="76" t="str">
        <f>IF($A136&lt;&gt;"",IF(IFERROR('7. Position (current_at exit)'!AM136,"")="", "",IFERROR('7. Position (current_at exit)'!AM136,"")),"")</f>
        <v/>
      </c>
      <c r="DI136" s="239" t="str">
        <f>IF($A136&lt;&gt;"",IF(IFERROR('7. Position (current_at exit)'!AN136,"")="", "",IFERROR('7. Position (current_at exit)'!AN136,"")),"")</f>
        <v/>
      </c>
      <c r="DJ136" s="165" t="str">
        <f>IF($A136&lt;&gt;"",IF(IFERROR('7. Position (current_at exit)'!AO136,"")="", "",IFERROR('7. Position (current_at exit)'!AO136,"")),"")</f>
        <v/>
      </c>
      <c r="DK136" s="165" t="str">
        <f>IF($A136&lt;&gt;"",IF(IFERROR('7. Position (current_at exit)'!AP136,"")="", "",IFERROR('7. Position (current_at exit)'!AP136,"")),"")</f>
        <v/>
      </c>
      <c r="DL136" s="360" t="str">
        <f>IF($A136&lt;&gt;"",IF(IFERROR('7. Position (current_at exit)'!AQ136,"")="", "",IFERROR('7. Position (current_at exit)'!AQ136,"")),"")</f>
        <v/>
      </c>
      <c r="DM136" s="17" t="str">
        <f>IF(OR($F136="Equity - Publicly Traded", $F136="Equity - Private"), IF($A136&lt;&gt;"",IF(IFERROR('6. Position (at entry)'!N136,"")="", "Mandatory: Tab 6",IFERROR('6. Position (at entry)'!N136,"")),""), IF($A136&lt;&gt;"",IF(IFERROR('6. Position (at entry)'!N136,"")="", "",IFERROR('6. Position (at entry)'!N136,"")),""))</f>
        <v/>
      </c>
      <c r="DN136" s="17" t="str">
        <f>IF(OR($F136="Equity - Publicly Traded", $F136="Equity - Private"), IF($A136&lt;&gt;"",IF(IFERROR('6. Position (at entry)'!O136,"")="", "Mandatory: Tab 6",IFERROR('6. Position (at entry)'!O136,"")),""), IF($A136&lt;&gt;"",IF(IFERROR('6. Position (at entry)'!O136,"")="", "",IFERROR('6. Position (at entry)'!O136,"")),""))</f>
        <v/>
      </c>
      <c r="DO136" s="17" t="str">
        <f>IF(OR($F136="Equity - Publicly Traded", $F136="Equity - Private"), IF($A136&lt;&gt;"",IF(IFERROR('6. Position (at entry)'!P136,"")="", "Mandatory: Tab 6",IFERROR('6. Position (at entry)'!P136,"")),""), IF($A136&lt;&gt;"",IF(IFERROR('6. Position (at entry)'!P136,"")="", "",IFERROR('6. Position (at entry)'!P136,"")),""))</f>
        <v/>
      </c>
      <c r="DP136" s="17" t="str">
        <f>IF(OR($F136="Equity - Publicly Traded", $F136="Equity - Private"), IF($A136&lt;&gt;"",IF(IFERROR('6. Position (at entry)'!Q136,"")="", "Mandatory: Tab 6",IFERROR('6. Position (at entry)'!Q136,"")),""), IF($A136&lt;&gt;"",IF(IFERROR('6. Position (at entry)'!Q136,"")="", "",IFERROR('6. Position (at entry)'!Q136,"")),""))</f>
        <v/>
      </c>
      <c r="DQ136" s="18" t="str">
        <f>IF(OR($F136="Equity - Publicly Traded", $F136="Equity - Private"), IF($A136&lt;&gt;"",IF(IFERROR('6. Position (at entry)'!R136,"")="", "Mandatory: Tab 6",IFERROR('6. Position (at entry)'!R136,"")),""), IF($A136&lt;&gt;"",IF(IFERROR('6. Position (at entry)'!R136,"")="", "",IFERROR('6. Position (at entry)'!R136,"")),""))</f>
        <v/>
      </c>
      <c r="DR136" s="18" t="str">
        <f>IF(OR($F136="Equity - Publicly Traded", $F136="Equity - Private"), IF($A136&lt;&gt;"",IF(IFERROR('6. Position (at entry)'!S136,"")="", "Mandatory: Tab 6",IFERROR('6. Position (at entry)'!S136,"")),""), IF($A136&lt;&gt;"",IF(IFERROR('6. Position (at entry)'!S136,"")="", "",IFERROR('6. Position (at entry)'!S136,"")),""))</f>
        <v/>
      </c>
      <c r="DS136" s="17" t="str">
        <f>IF(OR($F136="Equity - Publicly Traded", $F136="Equity - Private"), IF($A136&lt;&gt;"",IF(IFERROR('6. Position (at entry)'!T136,"")="", "Mandatory: Tab 6",IFERROR('6. Position (at entry)'!T136,"")),""), IF($A136&lt;&gt;"",IF(IFERROR('6. Position (at entry)'!T136,"")="", "",IFERROR('6. Position (at entry)'!T136,"")),""))</f>
        <v/>
      </c>
      <c r="DT136" s="16" t="str">
        <f>IF(OR($F136="Equity - Publicly Traded", $F136="Equity - Private"), IF($A136&lt;&gt;"",IF(IFERROR('6. Position (at entry)'!U136,"")="", "Mandatory: Tab 6",IFERROR('6. Position (at entry)'!U136,"")),""), IF($A136&lt;&gt;"",IF(IFERROR('6. Position (at entry)'!U136,"")="", "",IFERROR('6. Position (at entry)'!U136,"")),""))</f>
        <v/>
      </c>
      <c r="DU136" s="16" t="str">
        <f>IF(OR($F136="Equity - Publicly Traded", $F136="Equity - Private"), IF($A136&lt;&gt;"",IF(IFERROR('6. Position (at entry)'!V136,"")="", "",IFERROR('6. Position (at entry)'!V136,"")),""), IF($A136&lt;&gt;"",IF(IFERROR('6. Position (at entry)'!V136,"")="", "",IFERROR('6. Position (at entry)'!V136,"")),""))</f>
        <v/>
      </c>
      <c r="DV136" s="239" t="str">
        <f>IF(OR($F136="Equity - Publicly Traded", $F136="Equity - Private"), IF($A136&lt;&gt;"",IF(IFERROR('6. Position (at entry)'!W136,"")="", "",IFERROR('6. Position (at entry)'!W136,"")),""), IF($A136&lt;&gt;"",IF(IFERROR('6. Position (at entry)'!W136,"")="", "",IFERROR('6. Position (at entry)'!W136,"")),""))</f>
        <v/>
      </c>
      <c r="DW136" s="239" t="str">
        <f>IF(OR($F136="Equity - Publicly Traded", $F136="Equity - Private"), IF($A136&lt;&gt;"",IF(IFERROR('6. Position (at entry)'!X136,"")="", "",IFERROR('6. Position (at entry)'!X136,"")),""), IF($A136&lt;&gt;"",IF(IFERROR('6. Position (at entry)'!X136,"")="", "",IFERROR('6. Position (at entry)'!X136,"")),""))</f>
        <v/>
      </c>
      <c r="DX136" s="239" t="str">
        <f>IF(OR($F136="Equity - Publicly Traded", $F136="Equity - Private"), IF($A136&lt;&gt;"",IF(IFERROR('6. Position (at entry)'!Y136,"")="", "",IFERROR('6. Position (at entry)'!Y136,"")),""), IF($A136&lt;&gt;"",IF(IFERROR('6. Position (at entry)'!Y136,"")="", "",IFERROR('6. Position (at entry)'!Y136,"")),""))</f>
        <v/>
      </c>
      <c r="DY136" s="360" t="str">
        <f>IF($A136&lt;&gt;"",IF(IFERROR('6. Position (at entry)'!Z136,"")="", "",IFERROR('6. Position (at entry)'!Z136,"")),"")</f>
        <v/>
      </c>
      <c r="DZ136" s="76" t="str">
        <f>IF($A136&lt;&gt;"",IF(IFERROR('6. Position (at entry)'!AA136,"")="", "",IFERROR('6. Position (at entry)'!AA136,"")),"")</f>
        <v/>
      </c>
      <c r="EA136" s="76" t="str">
        <f>IF($A136&lt;&gt;"",IF(IFERROR('6. Position (at entry)'!AB136,"")="", "",IFERROR('6. Position (at entry)'!AB136,"")),"")</f>
        <v/>
      </c>
      <c r="EB136" s="78" t="str">
        <f>IF($A136&lt;&gt;"",IF(IFERROR('6. Position (at entry)'!AC136,"")="", "",IFERROR('6. Position (at entry)'!AC136,"")),"")</f>
        <v/>
      </c>
      <c r="EC136" s="78" t="str">
        <f>IF($A136&lt;&gt;"",IF(IFERROR('6. Position (at entry)'!AD136,"")="", "",IFERROR('6. Position (at entry)'!AD136,"")),"")</f>
        <v/>
      </c>
      <c r="ED136" s="226" t="str">
        <f>IF($A136&lt;&gt;"",IF(IFERROR('6. Position (at entry)'!AE136,"")="", "",IFERROR('6. Position (at entry)'!AE136,"")),"")</f>
        <v/>
      </c>
      <c r="EE136" s="80" t="str">
        <f>IF($A136&lt;&gt;"",IF(IFERROR('6. Position (at entry)'!AF136,"")="", "",IFERROR('6. Position (at entry)'!AF136,"")),"")</f>
        <v/>
      </c>
      <c r="EF136" s="80" t="str">
        <f>IF($A136&lt;&gt;"",IF(IFERROR('6. Position (at entry)'!AG136,"")="", "",IFERROR('6. Position (at entry)'!AG136,"")),"")</f>
        <v/>
      </c>
      <c r="EG136" s="80" t="str">
        <f>IF($A136&lt;&gt;"",IF(IFERROR('6. Position (at entry)'!AH136,"")="", "",IFERROR('6. Position (at entry)'!AH136,"")),"")</f>
        <v/>
      </c>
      <c r="EH136" s="360" t="str">
        <f>IF($A136&lt;&gt;"",IF(IFERROR('6. Position (at entry)'!AI136,"")="", "",IFERROR('6. Position (at entry)'!AI136,"")),"")</f>
        <v/>
      </c>
    </row>
    <row r="137" spans="1:138" ht="15" customHeight="1" x14ac:dyDescent="0.2">
      <c r="A137" s="16" t="str">
        <f>IF(ISBLANK('6. Position (at entry)'!A137), "", '6. Position (at entry)'!A137)</f>
        <v/>
      </c>
      <c r="B137" s="347" t="str">
        <f>IF($A137&lt;&gt;"",IF(IFERROR('6. Position (at entry)'!B137,"")="", "Mandatory: Tab 6",IFERROR('6. Position (at entry)'!B137,"")),"")</f>
        <v/>
      </c>
      <c r="C137" s="16" t="str">
        <f>IF($A137&lt;&gt;"",IF(IFERROR(VLOOKUP($A137, '4. Company (at entry)'!$1:$1048576,2,FALSE),"")="","Mandatory: Tab 4",IFERROR(VLOOKUP($A137, '4. Company (at entry)'!$1:$1048576,2,FALSE),"")), "")</f>
        <v/>
      </c>
      <c r="D137" s="16" t="str">
        <f>IF($A137&lt;&gt;"",IF(IFERROR('7. Position (current_at exit)'!D137,"")="", "Mandatory: Tab 7",IFERROR('7. Position (current_at exit)'!D137,"")),"")</f>
        <v/>
      </c>
      <c r="E137" s="16" t="str">
        <f>IF($A137&lt;&gt;"",IF(IFERROR('7. Position (current_at exit)'!E137,"")="", "Mandatory: Tab 7",IFERROR('7. Position (current_at exit)'!E137,"")),"")</f>
        <v/>
      </c>
      <c r="F137" s="16" t="str">
        <f>IF($A137&lt;&gt;"",IF(IFERROR('6. Position (at entry)'!D137,"")="", "Mandatory: Tab 6",IFERROR('6. Position (at entry)'!D137,"")),"")</f>
        <v/>
      </c>
      <c r="G137" s="16" t="str">
        <f>IF($A137&lt;&gt;"",IF(IFERROR('6. Position (at entry)'!E137,"")="", "Mandatory: Tab 6",IFERROR('6. Position (at entry)'!E137,"")),"")</f>
        <v/>
      </c>
      <c r="H137" s="16" t="str">
        <f>IF($A137&lt;&gt;"",IF(IFERROR('6. Position (at entry)'!F137,"")="", "Mandatory: Tab 6",IFERROR('6. Position (at entry)'!F137,"")),"")</f>
        <v/>
      </c>
      <c r="I137" s="16" t="str">
        <f>IF($A137&lt;&gt;"",IF(IFERROR('6. Position (at entry)'!G137,"")="", "Mandatory: Tab 6",IFERROR('6. Position (at entry)'!G137,"")),"")</f>
        <v/>
      </c>
      <c r="J137" s="16" t="str">
        <f>IF($A137&lt;&gt;"",IF(IFERROR('6. Position (at entry)'!H137,"")="", "Mandatory: Tab 6",IFERROR('6. Position (at entry)'!H137,"")),"")</f>
        <v/>
      </c>
      <c r="K137" s="159" t="str">
        <f>IF($A137&lt;&gt;"",IF(IFERROR('6. Position (at entry)'!I137,"")="", "Mandatory: Tab 6",IFERROR('6. Position (at entry)'!I137,"")),"")</f>
        <v/>
      </c>
      <c r="L137" s="16" t="str">
        <f>IF($A137&lt;&gt;"",IF(IFERROR('6. Position (at entry)'!J137,"")="", "Mandatory: Tab 6",IFERROR('6. Position (at entry)'!J137,"")),"")</f>
        <v/>
      </c>
      <c r="M137" s="16" t="str">
        <f>IF($A137&lt;&gt;"",IF(IFERROR('6. Position (at entry)'!K137,"")="", "Mandatory: Tab 6",IFERROR('6. Position (at entry)'!K137,"")),"")</f>
        <v/>
      </c>
      <c r="N137" s="16" t="str">
        <f>IF($A137&lt;&gt;"",IF(IFERROR('6. Position (at entry)'!L137,"")="", "",IFERROR('6. Position (at entry)'!L137,"")),"")</f>
        <v/>
      </c>
      <c r="O137" s="360" t="str">
        <f>IF($A137&lt;&gt;"",IF(IFERROR('6. Position (at entry)'!M137,"")="", "",IFERROR('6. Position (at entry)'!M137,"")),"")</f>
        <v/>
      </c>
      <c r="P137" s="16" t="str">
        <f>IF($A137&lt;&gt;"",IF(IFERROR(VLOOKUP($A137,'5. Company (current_at exit)'!$1:$1048576,3,FALSE),"")="","",IFERROR(VLOOKUP($A137,'5. Company (current_at exit)'!$1:$1048576,3,FALSE),"")), "")</f>
        <v/>
      </c>
      <c r="Q137" s="16" t="str">
        <f>IF($A137&lt;&gt;"",IF(IFERROR(VLOOKUP($A137,'5. Company (current_at exit)'!$1:$1048576,4,FALSE),"")="","",IFERROR(VLOOKUP($A137,'5. Company (current_at exit)'!$1:$1048576,4,FALSE),"")), "")</f>
        <v/>
      </c>
      <c r="R137" s="16" t="str">
        <f>IF($A137&lt;&gt;"",IF(IFERROR(VLOOKUP($A137,'5. Company (current_at exit)'!$1:$1048576,5,FALSE),"")="","",IFERROR(VLOOKUP($A137,'5. Company (current_at exit)'!$1:$1048576,5,FALSE),"")), "")</f>
        <v/>
      </c>
      <c r="S137" s="16" t="str">
        <f>IF($A137&lt;&gt;"",IF(IFERROR(VLOOKUP($A137,'5. Company (current_at exit)'!$1:$1048576,6,FALSE),"")="","",IFERROR(VLOOKUP($A137,'5. Company (current_at exit)'!$1:$1048576,6,FALSE),"")), "")</f>
        <v/>
      </c>
      <c r="T137" s="16" t="str">
        <f>IF($A137&lt;&gt;"",IF(IFERROR(VLOOKUP($A137,'5. Company (current_at exit)'!$1:$1048576,7,FALSE),"")="","Mandatory: Tab 5",IFERROR(VLOOKUP($A137,'5. Company (current_at exit)'!$1:$1048576,7,FALSE),"")), "")</f>
        <v/>
      </c>
      <c r="U137" s="72" t="str">
        <f>IF($A137&lt;&gt;"",IF(IFERROR(VLOOKUP($A137,'5. Company (current_at exit)'!$1:$1048576,8,FALSE),"")="","Mandatory: Tab 5",IFERROR(VLOOKUP($A137,'5. Company (current_at exit)'!$1:$1048576,8,FALSE),"")), "")</f>
        <v/>
      </c>
      <c r="V137" s="16" t="str">
        <f>IF($A137&lt;&gt;"",IF(IFERROR(VLOOKUP($A137,'5. Company (current_at exit)'!$1:$1048576,9,FALSE),"")="","",IFERROR(VLOOKUP($A137,'5. Company (current_at exit)'!$1:$1048576,9,FALSE),"")), "")</f>
        <v/>
      </c>
      <c r="W137" s="16" t="str">
        <f>IF($A137&lt;&gt;"",IF(IFERROR(VLOOKUP($A137,'5. Company (current_at exit)'!$1:$1048576,10,FALSE),"")="","Mandatory: Tab 5",IFERROR(VLOOKUP($A137,'5. Company (current_at exit)'!$1:$1048576,10,FALSE),"")), "")</f>
        <v/>
      </c>
      <c r="X137" s="73" t="str">
        <f>IF($A137&lt;&gt;"",IF(IFERROR(VLOOKUP($A137,'5. Company (current_at exit)'!$1:$1048576,11,FALSE),"")="","Mandatory: Tab 5",IFERROR(VLOOKUP($A137,'5. Company (current_at exit)'!$1:$1048576,11,FALSE),"")), "")</f>
        <v/>
      </c>
      <c r="Y137" s="73" t="str">
        <f>IF($A137&lt;&gt;"",IF(IFERROR(VLOOKUP($A137,'5. Company (current_at exit)'!$1:$1048576,12,FALSE),"")="","",IFERROR(VLOOKUP($A137,'5. Company (current_at exit)'!$1:$1048576,12,FALSE),"")), "")</f>
        <v/>
      </c>
      <c r="Z137" s="73" t="str">
        <f>IF($A137&lt;&gt;"",IF(IFERROR(VLOOKUP($A137,'5. Company (current_at exit)'!$1:$1048576,13,FALSE),"")="","",IFERROR(VLOOKUP($A137,'5. Company (current_at exit)'!$1:$1048576,13,FALSE),"")), "")</f>
        <v/>
      </c>
      <c r="AA137" s="16" t="str">
        <f>IF($A137&lt;&gt;"",IF(IFERROR(VLOOKUP($A137,'5. Company (current_at exit)'!$1:$1048576,14,FALSE),"")="","Mandatory: Tab 5",IFERROR(VLOOKUP($A137,'5. Company (current_at exit)'!$1:$1048576,14,FALSE),"")), "")</f>
        <v/>
      </c>
      <c r="AB137" s="16" t="str">
        <f>IF($A137&lt;&gt;"",IF(IFERROR(VLOOKUP($A137,'5. Company (current_at exit)'!$1:$1048576,15,FALSE),"")="","Mandatory: Tab 5",IFERROR(VLOOKUP($A137,'5. Company (current_at exit)'!$1:$1048576,15,FALSE),"")), "")</f>
        <v/>
      </c>
      <c r="AC137" s="76" t="str">
        <f>IF($A137&lt;&gt;"",IF(IFERROR(VLOOKUP($A137,'5. Company (current_at exit)'!$1:$1048576,16,FALSE),"")="","",IFERROR(VLOOKUP($A137,'5. Company (current_at exit)'!$1:$1048576,16,FALSE),"")), "")</f>
        <v/>
      </c>
      <c r="AD137" s="16" t="str">
        <f>IF($A137&lt;&gt;"",IF(IFERROR(VLOOKUP($A137,'5. Company (current_at exit)'!$1:$1048576,17,FALSE),"")="","",IFERROR(VLOOKUP($A137,'5. Company (current_at exit)'!$1:$1048576,17,FALSE),"")), "")</f>
        <v/>
      </c>
      <c r="AE137" s="401" t="str">
        <f>IF($A137&lt;&gt;"",IF(IFERROR(VLOOKUP($A137,'5. Company (current_at exit)'!$1:$1048576,18,FALSE),"")="","",IFERROR(VLOOKUP($A137,'5. Company (current_at exit)'!$1:$1048576,18,FALSE),"")), "")</f>
        <v/>
      </c>
      <c r="AF137" s="16" t="str">
        <f>IF($A137&lt;&gt;"",IF(IFERROR(VLOOKUP($A137,'5. Company (current_at exit)'!$1:$1048576,19,FALSE),"")="","Mandatory: Tab 5",IFERROR(VLOOKUP($A137,'5. Company (current_at exit)'!$1:$1048576,19,FALSE),"")), "")</f>
        <v/>
      </c>
      <c r="AG137" s="159" t="str">
        <f>IF($AF137="Yes",IF($A137&lt;&gt;"",IF(IFERROR(VLOOKUP($A137,'5. Company (current_at exit)'!$1:$1048576,20,FALSE),"")="","Mandatory: Tab 5",IFERROR(VLOOKUP($A137,'5. Company (current_at exit)'!$1:$1048576,20,FALSE),"")), ""),IF($A137&lt;&gt;"",IF(IFERROR(VLOOKUP($A137,'5. Company (current_at exit)'!$1:$1048576,20,FALSE),"")="","",IFERROR(VLOOKUP($A137,'5. Company (current_at exit)'!$1:$1048576,20,FALSE),"")), ""))</f>
        <v/>
      </c>
      <c r="AH137" s="159" t="str">
        <f>IF($AF137="Yes",IF($A137&lt;&gt;"",IF(IFERROR(VLOOKUP($A137,'5. Company (current_at exit)'!$1:$1048576,21,FALSE),"")="","Mandatory: Tab 5",IFERROR(VLOOKUP($A137,'5. Company (current_at exit)'!$1:$1048576,21,FALSE),"")), ""),IF($A137&lt;&gt;"",IF(IFERROR(VLOOKUP($A137,'5. Company (current_at exit)'!$1:$1048576,21,FALSE),"")="","",IFERROR(VLOOKUP($A137,'5. Company (current_at exit)'!$1:$1048576,21,FALSE),"")), ""))</f>
        <v/>
      </c>
      <c r="AI137" s="69" t="str">
        <f>IF($AF137="Yes",IF($A137&lt;&gt;"",IF(IFERROR(VLOOKUP($A137,'5. Company (current_at exit)'!$1:$1048576,22,FALSE),"")="","Mandatory: Tab 5",IFERROR(VLOOKUP($A137,'5. Company (current_at exit)'!$1:$1048576,22,FALSE),"")), ""),IF($A137&lt;&gt;"",IF(IFERROR(VLOOKUP($A137,'5. Company (current_at exit)'!$1:$1048576,22,FALSE),"")="","",IFERROR(VLOOKUP($A137,'5. Company (current_at exit)'!$1:$1048576,22,FALSE),"")), ""))</f>
        <v/>
      </c>
      <c r="AJ137" s="69" t="str">
        <f>IF($AF137="Yes",IF($A137&lt;&gt;"",IF(IFERROR(VLOOKUP($A137,'5. Company (current_at exit)'!$1:$1048576,23,FALSE),"")="","Mandatory: Tab 5",IFERROR(VLOOKUP($A137,'5. Company (current_at exit)'!$1:$1048576,23,FALSE),"")), ""),IF($A137&lt;&gt;"",IF(IFERROR(VLOOKUP($A137,'5. Company (current_at exit)'!$1:$1048576,23,FALSE),"")="","",IFERROR(VLOOKUP($A137,'5. Company (current_at exit)'!$1:$1048576,23,FALSE),"")), ""))</f>
        <v/>
      </c>
      <c r="AK137" s="159" t="str">
        <f>IF($AF137="Yes",IF($A137&lt;&gt;"",IF(IFERROR(VLOOKUP($A137,'5. Company (current_at exit)'!$1:$1048576,24,FALSE),"")="","",IFERROR(VLOOKUP($A137,'5. Company (current_at exit)'!$1:$1048576,24,FALSE),"")), ""),IF($A137&lt;&gt;"",IF(IFERROR(VLOOKUP($A137,'5. Company (current_at exit)'!$1:$1048576,24,FALSE),"")="","",IFERROR(VLOOKUP($A137,'5. Company (current_at exit)'!$1:$1048576,24,FALSE),"")), ""))</f>
        <v/>
      </c>
      <c r="AL137" s="403" t="str">
        <f>IF($A137&lt;&gt;"",IF(IFERROR(VLOOKUP($A137,'5. Company (current_at exit)'!$1:$1048576,25,FALSE),"")="","",IFERROR(VLOOKUP($A137,'5. Company (current_at exit)'!$1:$1048576,25,FALSE),"")), "")</f>
        <v/>
      </c>
      <c r="AM137" s="17" t="str">
        <f>IF($A137&lt;&gt;"",IF(IFERROR(VLOOKUP($A137,'5. Company (current_at exit)'!$1:$1048576,26,FALSE),"")="","Mandatory: Tab 5",IFERROR(VLOOKUP($A137,'5. Company (current_at exit)'!$1:$1048576,26,FALSE),"")), "")</f>
        <v/>
      </c>
      <c r="AN137" s="17" t="str">
        <f>IF($A137&lt;&gt;"",IF(IFERROR(VLOOKUP($A137,'5. Company (current_at exit)'!$1:$1048576,27,FALSE),"")="","Mandatory: Tab 5",IFERROR(VLOOKUP($A137,'5. Company (current_at exit)'!$1:$1048576,27,FALSE),"")), "")</f>
        <v/>
      </c>
      <c r="AO137" s="17" t="str">
        <f>IF($A137&lt;&gt;"",IF(IFERROR(VLOOKUP($A137,'5. Company (current_at exit)'!$1:$1048576,28,FALSE),"")="","Mandatory: Tab 5",IFERROR(VLOOKUP($A137,'5. Company (current_at exit)'!$1:$1048576,28,FALSE),"")), "")</f>
        <v/>
      </c>
      <c r="AP137" s="17" t="str">
        <f>IF($A137&lt;&gt;"",IF(IFERROR(VLOOKUP($A137,'5. Company (current_at exit)'!$1:$1048576,29,FALSE),"")="","Mandatory: Tab 5",IFERROR(VLOOKUP($A137,'5. Company (current_at exit)'!$1:$1048576,29,FALSE),"")), "")</f>
        <v/>
      </c>
      <c r="AQ137" s="17" t="str">
        <f>IF($A137&lt;&gt;"",IF(IFERROR(VLOOKUP($A137,'5. Company (current_at exit)'!$1:$1048576,30,FALSE),"")="","Mandatory: Tab 5",IFERROR(VLOOKUP($A137,'5. Company (current_at exit)'!$1:$1048576,30,FALSE),"")), "")</f>
        <v/>
      </c>
      <c r="AR137" s="17" t="str">
        <f>IF($A137&lt;&gt;"",IF(IFERROR(VLOOKUP($A137,'5. Company (current_at exit)'!$1:$1048576,31,FALSE),"")="","Mandatory: Tab 5",IFERROR(VLOOKUP($A137,'5. Company (current_at exit)'!$1:$1048576,31,FALSE),"")), "")</f>
        <v/>
      </c>
      <c r="AS137" s="17" t="str">
        <f>IF($A137&lt;&gt;"",IF(IFERROR(VLOOKUP($A137,'5. Company (current_at exit)'!$1:$1048576,32,FALSE),"")="","Mandatory: Tab 5",IFERROR(VLOOKUP($A137,'5. Company (current_at exit)'!$1:$1048576,32,FALSE),"")), "")</f>
        <v/>
      </c>
      <c r="AT137" s="17" t="str">
        <f>IF($A137&lt;&gt;"",IF(IFERROR(VLOOKUP($A137,'5. Company (current_at exit)'!$1:$1048576,33,FALSE),"")="","Mandatory: Tab 5",IFERROR(VLOOKUP($A137,'5. Company (current_at exit)'!$1:$1048576,33,FALSE),"")), "")</f>
        <v/>
      </c>
      <c r="AU137" s="17" t="str">
        <f>IF($A137&lt;&gt;"",IF(IFERROR(VLOOKUP($A137,'5. Company (current_at exit)'!$1:$1048576,34,FALSE),"")="","",IFERROR(VLOOKUP($A137,'5. Company (current_at exit)'!$1:$1048576,34,FALSE),"")), "")</f>
        <v/>
      </c>
      <c r="AV137" s="241" t="str">
        <f>IF($A137&lt;&gt;"",IF(IFERROR(VLOOKUP($A137,'5. Company (current_at exit)'!$1:$1048576,35,FALSE),"")="","",IFERROR(VLOOKUP($A137,'5. Company (current_at exit)'!$1:$1048576,35,FALSE),"")), "")</f>
        <v/>
      </c>
      <c r="AW137" s="17" t="str">
        <f>IF($D137="Fully Exited",IF($A137&lt;&gt;"",IF(IFERROR(VLOOKUP($A137,'5. Company (current_at exit)'!$1:$1048576,36,FALSE),"")="","",IFERROR(VLOOKUP($A137,'5. Company (current_at exit)'!$1:$1048576,36,FALSE),"")), ""),IF($A137&lt;&gt;"",IF(IFERROR(VLOOKUP($A137,'5. Company (current_at exit)'!$1:$1048576,36,FALSE),"")="","",IFERROR(VLOOKUP($A137,'5. Company (current_at exit)'!$1:$1048576,36,FALSE),"")), ""))</f>
        <v/>
      </c>
      <c r="AX137" s="239" t="str">
        <f>IF($A137&lt;&gt;"",IF(IFERROR(VLOOKUP($A137,'5. Company (current_at exit)'!$1:$1048576,37,FALSE),"")="","",IFERROR(VLOOKUP($A137,'5. Company (current_at exit)'!$1:$1048576,37,FALSE),"")), "")</f>
        <v/>
      </c>
      <c r="AY137" s="204" t="str">
        <f>IF($A137&lt;&gt;"",IF(IFERROR(VLOOKUP($A137,'5. Company (current_at exit)'!$1:$1048576,38,FALSE),"")="","",IFERROR(VLOOKUP($A137,'5. Company (current_at exit)'!$1:$1048576,38,FALSE),"")), "")</f>
        <v/>
      </c>
      <c r="AZ137" s="244" t="str">
        <f>IF($A137&lt;&gt;"",IF(IFERROR(VLOOKUP($A137,'5. Company (current_at exit)'!$1:$1048576,39,FALSE),"")="","",IFERROR(VLOOKUP($A137,'5. Company (current_at exit)'!$1:$1048576,39,FALSE),"")), "")</f>
        <v/>
      </c>
      <c r="BA137" s="244" t="str">
        <f>IF($A137&lt;&gt;"",IF(IFERROR(VLOOKUP($A137,'5. Company (current_at exit)'!$1:$1048576,40,FALSE),"")="","",IFERROR(VLOOKUP($A137,'5. Company (current_at exit)'!$1:$1048576,40,FALSE),"")), "")</f>
        <v/>
      </c>
      <c r="BB137" s="244" t="str">
        <f>IF($A137&lt;&gt;"",IF(IFERROR(VLOOKUP($A137,'5. Company (current_at exit)'!$1:$1048576,41,FALSE),"")="","",IFERROR(VLOOKUP($A137,'5. Company (current_at exit)'!$1:$1048576,41,FALSE),"")), "")</f>
        <v/>
      </c>
      <c r="BC137" s="76" t="str">
        <f>IF($A137&lt;&gt;"",IF(IFERROR(VLOOKUP($A137,'5. Company (current_at exit)'!$1:$1048576,42,FALSE),"")="","",IFERROR(VLOOKUP($A137,'5. Company (current_at exit)'!$1:$1048576,42,FALSE),"")), "")</f>
        <v/>
      </c>
      <c r="BD137" s="76" t="str">
        <f>IF($A137&lt;&gt;"",IF(IFERROR(VLOOKUP($A137,'5. Company (current_at exit)'!$1:$1048576,43,FALSE),"")="","",IFERROR(VLOOKUP($A137,'5. Company (current_at exit)'!$1:$1048576,43,FALSE),"")), "")</f>
        <v/>
      </c>
      <c r="BE137" s="239" t="str">
        <f>IF($A137&lt;&gt;"",IF(IFERROR(VLOOKUP($A137,'5. Company (current_at exit)'!$1:$1048576,44,FALSE),"")="","",IFERROR(VLOOKUP($A137,'5. Company (current_at exit)'!$1:$1048576,44,FALSE),"")), "")</f>
        <v/>
      </c>
      <c r="BF137" s="239" t="str">
        <f>IF($A137&lt;&gt;"",IF(IFERROR(VLOOKUP($A137,'5. Company (current_at exit)'!$1:$1048576,45,FALSE),"")="","",IFERROR(VLOOKUP($A137,'5. Company (current_at exit)'!$1:$1048576,45,FALSE),"")), "")</f>
        <v/>
      </c>
      <c r="BG137" s="239" t="str">
        <f>IF($A137&lt;&gt;"",IF(IFERROR(VLOOKUP($A137,'5. Company (current_at exit)'!$1:$1048576,46,FALSE),"")="","",IFERROR(VLOOKUP($A137,'5. Company (current_at exit)'!$1:$1048576,46,FALSE),"")), "")</f>
        <v/>
      </c>
      <c r="BH137" s="239" t="str">
        <f>IF($A137&lt;&gt;"",IF(IFERROR(VLOOKUP($A137,'5. Company (current_at exit)'!$1:$1048576,47,FALSE),"")="","",IFERROR(VLOOKUP($A137,'5. Company (current_at exit)'!$1:$1048576,47,FALSE),"")), "")</f>
        <v/>
      </c>
      <c r="BI137" s="239" t="str">
        <f>IF($A137&lt;&gt;"",IF(IFERROR(VLOOKUP($A137,'5. Company (current_at exit)'!$1:$1048576,48,FALSE),"")="","",IFERROR(VLOOKUP($A137,'5. Company (current_at exit)'!$1:$1048576,48,FALSE),"")), "")</f>
        <v/>
      </c>
      <c r="BJ137" s="360" t="str">
        <f>IF($A137&lt;&gt;"",IF(IFERROR(VLOOKUP($A137,'5. Company (current_at exit)'!$1:$1048576,49,FALSE),"")="","",IFERROR(VLOOKUP($A137,'5. Company (current_at exit)'!$1:$1048576,49,FALSE),"")), "")</f>
        <v/>
      </c>
      <c r="BK137" s="76" t="str">
        <f>IF($A137&lt;&gt;"",IF(IFERROR(VLOOKUP($A137,'5. Company (current_at exit)'!$1:$1048576,50,FALSE),"")="","Mandatory: Tab 5",IFERROR(VLOOKUP($A137,'5. Company (current_at exit)'!$1:$1048576,50,FALSE),"")), "")</f>
        <v/>
      </c>
      <c r="BL137" s="483" t="str">
        <f>IF($A137&lt;&gt;"",IF(IFERROR(VLOOKUP($A137,'5. Company (current_at exit)'!$1:$1048576,51,FALSE),"")="","Mandatory: Tab 5",IFERROR(VLOOKUP($A137,'5. Company (current_at exit)'!$1:$1048576,51,FALSE),"")), "")</f>
        <v/>
      </c>
      <c r="BM137" s="483" t="str">
        <f>IF($A137&lt;&gt;"",IF(IFERROR(VLOOKUP($A137,'5. Company (current_at exit)'!$1:$1048576,52,FALSE),"")="","Mandatory: Tab 5",IFERROR(VLOOKUP($A137,'5. Company (current_at exit)'!$1:$1048576,52,FALSE),"")), "")</f>
        <v/>
      </c>
      <c r="BN137" s="483" t="str">
        <f>IF($A137&lt;&gt;"",IF(IFERROR(VLOOKUP($A137,'5. Company (current_at exit)'!$1:$1048576,53,FALSE),"")="","Mandatory: Tab 5",IFERROR(VLOOKUP($A137,'5. Company (current_at exit)'!$1:$1048576,53,FALSE),"")), "")</f>
        <v/>
      </c>
      <c r="BO137" s="360" t="str">
        <f>IF($A137&lt;&gt;"",IF(IFERROR(VLOOKUP($A137,'5. Company (current_at exit)'!$1:$1048576,54,FALSE),"")="","",IFERROR(VLOOKUP($A137,'5. Company (current_at exit)'!$1:$1048576,54,FALSE),"")), "")</f>
        <v/>
      </c>
      <c r="BP137" s="17" t="str">
        <f>IF($A137&lt;&gt;"",IF(IFERROR(VLOOKUP($A137, '4. Company (at entry)'!$1:$1048576,3,FALSE),"")="","Mandatory: Tab 4",IFERROR(VLOOKUP($A137, '4. Company (at entry)'!$1:$1048576,3,FALSE),"")), "")</f>
        <v/>
      </c>
      <c r="BQ137" s="17" t="str">
        <f>IF($A137&lt;&gt;"",IF(IFERROR(VLOOKUP($A137, '4. Company (at entry)'!$1:$1048576,4,FALSE),"")="","Mandatory: Tab 4",IFERROR(VLOOKUP($A137, '4. Company (at entry)'!$1:$1048576,4,FALSE),"")), "")</f>
        <v/>
      </c>
      <c r="BR137" s="17" t="str">
        <f>IF($A137&lt;&gt;"",IF(IFERROR(VLOOKUP($A137, '4. Company (at entry)'!$1:$1048576,5,FALSE),"")="","Mandatory: Tab 4",IFERROR(VLOOKUP($A137, '4. Company (at entry)'!$1:$1048576,5,FALSE),"")), "")</f>
        <v/>
      </c>
      <c r="BS137" s="17" t="str">
        <f>IF($A137&lt;&gt;"",IF(IFERROR(VLOOKUP($A137, '4. Company (at entry)'!$1:$1048576,6,FALSE),"")="","Mandatory: Tab 4",IFERROR(VLOOKUP($A137, '4. Company (at entry)'!$1:$1048576,6,FALSE),"")), "")</f>
        <v/>
      </c>
      <c r="BT137" s="17" t="str">
        <f>IF($A137&lt;&gt;"",IF(IFERROR(VLOOKUP($A137, '4. Company (at entry)'!$1:$1048576,7,FALSE),"")="","Mandatory: Tab 4",IFERROR(VLOOKUP($A137, '4. Company (at entry)'!$1:$1048576,7,FALSE),"")), "")</f>
        <v/>
      </c>
      <c r="BU137" s="17" t="str">
        <f>IF($A137&lt;&gt;"",IF(IFERROR(VLOOKUP($A137, '4. Company (at entry)'!$1:$1048576,8,FALSE),"")="","Mandatory: Tab 4",IFERROR(VLOOKUP($A137, '4. Company (at entry)'!$1:$1048576,8,FALSE),"")), "")</f>
        <v/>
      </c>
      <c r="BV137" s="17" t="str">
        <f>IF($A137&lt;&gt;"",IF(IFERROR(VLOOKUP($A137, '4. Company (at entry)'!$1:$1048576,9,FALSE),"")="","Mandatory: Tab 4",IFERROR(VLOOKUP($A137, '4. Company (at entry)'!$1:$1048576,9,FALSE),"")), "")</f>
        <v/>
      </c>
      <c r="BW137" s="17" t="str">
        <f>IF($A137&lt;&gt;"",IF(IFERROR(VLOOKUP($A137, '4. Company (at entry)'!$1:$1048576,10,FALSE),"")="","",IFERROR(VLOOKUP($A137, '4. Company (at entry)'!$1:$1048576,10,FALSE),"")), "")</f>
        <v/>
      </c>
      <c r="BX137" s="208" t="str">
        <f>IF($A137&lt;&gt;"",IF(IFERROR(VLOOKUP($A137, '4. Company (at entry)'!$1:$1048576,11,FALSE),"")="","",IFERROR(VLOOKUP($A137, '4. Company (at entry)'!$1:$1048576,11,FALSE),"")), "")</f>
        <v/>
      </c>
      <c r="BY137" s="17" t="str">
        <f>IF($A137&lt;&gt;"",IF(IFERROR(VLOOKUP($A137, '4. Company (at entry)'!$1:$1048576,12,FALSE),"")="","",IFERROR(VLOOKUP($A137, '4. Company (at entry)'!$1:$1048576,12,FALSE),"")), "")</f>
        <v/>
      </c>
      <c r="BZ137" s="360" t="str">
        <f>IF($A137&lt;&gt;"",IF(IFERROR(VLOOKUP($A137, '4. Company (at entry)'!$1:$1048576,13,FALSE),"")="","",IFERROR(VLOOKUP($A137, '4. Company (at entry)'!$1:$1048576,13,FALSE),"")), "")</f>
        <v/>
      </c>
      <c r="CA137" s="17" t="str">
        <f>IF($A137&lt;&gt;"",IF(IFERROR('7. Position (current_at exit)'!F137,"")="", "Mandatory: Tab 7",IFERROR('7. Position (current_at exit)'!F137,"")),"")</f>
        <v/>
      </c>
      <c r="CB137" s="17" t="str">
        <f>IF($D137&lt;&gt;"Pending, Subsequently Closed",IF($A137&lt;&gt;"",IF(IFERROR('7. Position (current_at exit)'!G137,"")="", "Mandatory: Tab 7",IFERROR('7. Position (current_at exit)'!G137,"")),""), IF($A137&lt;&gt;"",IF(IFERROR('7. Position (current_at exit)'!G137,"")="", "",IFERROR('7. Position (current_at exit)'!G137,"")),""))</f>
        <v/>
      </c>
      <c r="CC137" s="17" t="str">
        <f>IF($D137&lt;&gt;"Pending, Subsequently Closed",IF($A137&lt;&gt;"",IF(IFERROR('7. Position (current_at exit)'!H137,"")="", "Mandatory: Tab 7",IFERROR('7. Position (current_at exit)'!H137,"")),""), IF($A137&lt;&gt;"",IF(IFERROR('7. Position (current_at exit)'!H137,"")="", "",IFERROR('7. Position (current_at exit)'!H137,"")),""))</f>
        <v/>
      </c>
      <c r="CD137" s="17" t="str">
        <f>IF($D137&lt;&gt;"Pending, Subsequently Closed",IF($A137&lt;&gt;"",IF(IFERROR('7. Position (current_at exit)'!I137,"")="", "Mandatory: Tab 7",IFERROR('7. Position (current_at exit)'!I137,"")),""), IF($A137&lt;&gt;"",IF(IFERROR('7. Position (current_at exit)'!I137,"")="", "",IFERROR('7. Position (current_at exit)'!I137,"")),""))</f>
        <v/>
      </c>
      <c r="CE137" s="17" t="str">
        <f>IF($D137&lt;&gt;"Pending, Subsequently Closed",IF($A137&lt;&gt;"",IF(IFERROR('7. Position (current_at exit)'!J137,"")="", "Mandatory: Tab 7",IFERROR('7. Position (current_at exit)'!J137,"")),""), IF($A137&lt;&gt;"",IF(IFERROR('7. Position (current_at exit)'!J137,"")="", "",IFERROR('7. Position (current_at exit)'!J137,"")),""))</f>
        <v/>
      </c>
      <c r="CF137" s="208" t="str">
        <f>IF($D137&lt;&gt;"Pending, Subsequently Closed",IF($A137&lt;&gt;"",IF(IFERROR('7. Position (current_at exit)'!K137,"")="", "Mandatory: Tab 7",IFERROR('7. Position (current_at exit)'!K137,"")),""), IF($A137&lt;&gt;"",IF(IFERROR('7. Position (current_at exit)'!K137,"")="", "",IFERROR('7. Position (current_at exit)'!K137,"")),""))</f>
        <v/>
      </c>
      <c r="CG137" s="186" t="str">
        <f>IF($D137&lt;&gt;"Pending, Subsequently Closed",IF($A137&lt;&gt;"",IF(IFERROR('7. Position (current_at exit)'!L137,"")="", "Mandatory: Tab 7",IFERROR('7. Position (current_at exit)'!L137,"")),""), IF($A137&lt;&gt;"",IF(IFERROR('7. Position (current_at exit)'!L137,"")="", "",IFERROR('7. Position (current_at exit)'!L137,"")),""))</f>
        <v/>
      </c>
      <c r="CH137" s="186" t="str">
        <f>IF($D137&lt;&gt;"Pending, Subsequently Closed",IF($A137&lt;&gt;"",IF(IFERROR('7. Position (current_at exit)'!M137,"")="", "Mandatory: Tab 7",IFERROR('7. Position (current_at exit)'!M137,"")),""), IF($A137&lt;&gt;"",IF(IFERROR('7. Position (current_at exit)'!M137,"")="", "",IFERROR('7. Position (current_at exit)'!M137,"")),""))</f>
        <v/>
      </c>
      <c r="CI137" s="186" t="str">
        <f>IF($D137&lt;&gt;"Pending, Subsequently Closed",IF($A137&lt;&gt;"",IF(IFERROR('7. Position (current_at exit)'!N137,"")="", "Mandatory: Tab 7",IFERROR('7. Position (current_at exit)'!N137,"")),""), IF($A137&lt;&gt;"",IF(IFERROR('7. Position (current_at exit)'!N137,"")="", "",IFERROR('7. Position (current_at exit)'!N137,"")),""))</f>
        <v/>
      </c>
      <c r="CJ137" s="408" t="str">
        <f>IF($D137&lt;&gt;"Pending, Subsequently Closed",IF($A137&lt;&gt;"",IF(IFERROR('7. Position (current_at exit)'!O137,"")="", "Mandatory: Tab 7",IFERROR('7. Position (current_at exit)'!O137,"")),""), IF($A137&lt;&gt;"",IF(IFERROR('7. Position (current_at exit)'!O137,"")="", "",IFERROR('7. Position (current_at exit)'!O137,"")),""))</f>
        <v/>
      </c>
      <c r="CK137" s="408" t="str">
        <f>IF($D137&lt;&gt;"Pending, Subsequently Closed",IF($A137&lt;&gt;"",IF(IFERROR('7. Position (current_at exit)'!P137,"")="", "Mandatory: Tab 7",IFERROR('7. Position (current_at exit)'!P137,"")),""), IF($A137&lt;&gt;"",IF(IFERROR('7. Position (current_at exit)'!P137,"")="", "",IFERROR('7. Position (current_at exit)'!P137,"")),""))</f>
        <v/>
      </c>
      <c r="CL137" s="360" t="str">
        <f>IF($A137&lt;&gt;"",IF(IFERROR('7. Position (current_at exit)'!Q137,"")="", "",IFERROR('7. Position (current_at exit)'!Q137,"")),"")</f>
        <v/>
      </c>
      <c r="CM137" s="18" t="str">
        <f>IF($F137&lt;&gt;"Debt",IF($A137&lt;&gt;"",IF(IFERROR('7. Position (current_at exit)'!R137,"")="", "Mandatory: Tab 7",IFERROR('7. Position (current_at exit)'!R137,"")),""), IF($A137&lt;&gt;"",IF(IFERROR('7. Position (current_at exit)'!R137,"")="", "",IFERROR('7. Position (current_at exit)'!R137,"")),""))</f>
        <v/>
      </c>
      <c r="CN137" s="18" t="str">
        <f>IF($F137&lt;&gt;"Debt",IF($A137&lt;&gt;"",IF(IFERROR('7. Position (current_at exit)'!S137,"")="", "Mandatory: Tab 7",IFERROR('7. Position (current_at exit)'!S137,"")),""), IF($A137&lt;&gt;"",IF(IFERROR('7. Position (current_at exit)'!S137,"")="", "",IFERROR('7. Position (current_at exit)'!S137,"")),""))</f>
        <v/>
      </c>
      <c r="CO137" s="17" t="str">
        <f>IF($F137&lt;&gt;"Debt",IF($A137&lt;&gt;"",IF(IFERROR('7. Position (current_at exit)'!T137,"")="", "Mandatory: Tab 7",IFERROR('7. Position (current_at exit)'!T137,"")),""), IF($A137&lt;&gt;"",IF(IFERROR('7. Position (current_at exit)'!T137,"")="", "",IFERROR('7. Position (current_at exit)'!T137,"")),""))</f>
        <v/>
      </c>
      <c r="CP137" s="17" t="str">
        <f>IF($A137&lt;&gt;"",IF(IFERROR('7. Position (current_at exit)'!U137,"")="", "Mandatory: Tab 7",IFERROR('7. Position (current_at exit)'!U137,"")),"")</f>
        <v/>
      </c>
      <c r="CQ137" s="17" t="str">
        <f>IF($F137&lt;&gt;"Debt",IF($A137&lt;&gt;"",IF(IFERROR('7. Position (current_at exit)'!V137,"")="", "Mandatory: Tab 7",IFERROR('7. Position (current_at exit)'!V137,"")),""), IF($A137&lt;&gt;"",IF(IFERROR('7. Position (current_at exit)'!V137,"")="", "",IFERROR('7. Position (current_at exit)'!V137,"")),""))</f>
        <v/>
      </c>
      <c r="CR137" s="16" t="str">
        <f>IF($F137&lt;&gt;"Debt",IF($A137&lt;&gt;"",IF(IFERROR('7. Position (current_at exit)'!W137,"")="", "",IFERROR('7. Position (current_at exit)'!W137,"")),""), IF($A137&lt;&gt;"",IF(IFERROR('7. Position (current_at exit)'!W137,"")="", "",IFERROR('7. Position (current_at exit)'!W137,"")),""))</f>
        <v/>
      </c>
      <c r="CS137" s="80" t="str">
        <f>IF($A137&lt;&gt;"",IF(IFERROR('7. Position (current_at exit)'!X137,"")="", "",IFERROR('7. Position (current_at exit)'!X137,"")),"")</f>
        <v/>
      </c>
      <c r="CT137" s="360" t="str">
        <f>IF($A137&lt;&gt;"",IF(IFERROR('7. Position (current_at exit)'!Y137,"")="", "",IFERROR('7. Position (current_at exit)'!Y137,"")),"")</f>
        <v/>
      </c>
      <c r="CU137" s="159" t="str">
        <f>IF(OR($D137="Fully Exited, No Escrow", $D137="Fully Exited, Escrow Pending", $D137="Fully Exited, Subsequently Closed"), IF($A137&lt;&gt;"",IF(IFERROR('7. Position (current_at exit)'!Z137,"")="", "Mandatory: Tab 7",IFERROR('7. Position (current_at exit)'!Z137,"")),""), IF($A137&lt;&gt;"",IF(IFERROR('7. Position (current_at exit)'!Z137,"")="", "",IFERROR('7. Position (current_at exit)'!Z137,"")),""))</f>
        <v/>
      </c>
      <c r="CV137" s="159" t="str">
        <f>IF(OR($D137="Fully Exited, No Escrow", $D137="Fully Exited, Escrow Pending", $D137="Fully Exited, Subsequently Closed"), IF($A137&lt;&gt;"",IF(IFERROR('7. Position (current_at exit)'!AA137,"")="", "Mandatory: Tab 7",IFERROR('7. Position (current_at exit)'!AA137,"")),""), IF($A137&lt;&gt;"",IF(IFERROR('7. Position (current_at exit)'!AA137,"")="", "",IFERROR('7. Position (current_at exit)'!AA137,"")),""))</f>
        <v/>
      </c>
      <c r="CW137" s="16" t="str">
        <f>IF($D137="Fully Exited",IF($A137&lt;&gt;"",IF(IFERROR('7. Position (current_at exit)'!AB137,"")="", "",IFERROR('7. Position (current_at exit)'!AB137,"")),""), IF($A137&lt;&gt;"",IF(IFERROR('7. Position (current_at exit)'!AB137,"")="", "",IFERROR('7. Position (current_at exit)'!AB137,"")),""))</f>
        <v/>
      </c>
      <c r="CX137" s="360" t="str">
        <f>IF($A137&lt;&gt;"",IF(IFERROR('7. Position (current_at exit)'!AC137,"")="", "",IFERROR('7. Position (current_at exit)'!AC137,"")),"")</f>
        <v/>
      </c>
      <c r="CY137" s="16" t="str">
        <f>IF($D137&lt;&gt;"Pending, Subsequently Closed",IF($A137&lt;&gt;"",IF(IFERROR('7. Position (current_at exit)'!AD137,"")="", "Mandatory: Tab 7",IFERROR('7. Position (current_at exit)'!AD137,"")),""), IF($A137&lt;&gt;"",IF(IFERROR('7. Position (current_at exit)'!AD137,"")="", "",IFERROR('7. Position (current_at exit)'!AD137,"")),""))</f>
        <v/>
      </c>
      <c r="CZ137" s="187" t="str">
        <f>IF($A137&lt;&gt;"",IF(IFERROR('7. Position (current_at exit)'!AE137,"")="", "",IFERROR('7. Position (current_at exit)'!AE137,"")),"")</f>
        <v/>
      </c>
      <c r="DA137" s="76" t="str">
        <f>IF($A137&lt;&gt;"",IF(IFERROR('7. Position (current_at exit)'!AF137,"")="", "",IFERROR('7. Position (current_at exit)'!AF137,"")),"")</f>
        <v/>
      </c>
      <c r="DB137" s="239" t="str">
        <f>IF($A137&lt;&gt;"",IF(IFERROR('7. Position (current_at exit)'!AG137,"")="", "",IFERROR('7. Position (current_at exit)'!AG137,"")),"")</f>
        <v/>
      </c>
      <c r="DC137" s="165" t="str">
        <f>IF($A137&lt;&gt;"",IF(IFERROR('7. Position (current_at exit)'!AH137,"")="", "",IFERROR('7. Position (current_at exit)'!AH137,"")),"")</f>
        <v/>
      </c>
      <c r="DD137" s="165" t="str">
        <f>IF($A137&lt;&gt;"",IF(IFERROR('7. Position (current_at exit)'!AI137,"")="", "",IFERROR('7. Position (current_at exit)'!AI137,"")),"")</f>
        <v/>
      </c>
      <c r="DE137" s="360" t="str">
        <f>IF($A137&lt;&gt;"",IF(IFERROR('7. Position (current_at exit)'!AJ137,"")="", "",IFERROR('7. Position (current_at exit)'!AJ137,"")),"")</f>
        <v/>
      </c>
      <c r="DF137" s="16" t="str">
        <f>IF($A137&lt;&gt;"",IF(IFERROR('7. Position (current_at exit)'!AK137,"")="", "",IFERROR('7. Position (current_at exit)'!AK137,"")),"")</f>
        <v/>
      </c>
      <c r="DG137" s="187" t="str">
        <f>IF($A137&lt;&gt;"",IF(IFERROR('7. Position (current_at exit)'!AL137,"")="", "",IFERROR('7. Position (current_at exit)'!AL137,"")),"")</f>
        <v/>
      </c>
      <c r="DH137" s="76" t="str">
        <f>IF($A137&lt;&gt;"",IF(IFERROR('7. Position (current_at exit)'!AM137,"")="", "",IFERROR('7. Position (current_at exit)'!AM137,"")),"")</f>
        <v/>
      </c>
      <c r="DI137" s="239" t="str">
        <f>IF($A137&lt;&gt;"",IF(IFERROR('7. Position (current_at exit)'!AN137,"")="", "",IFERROR('7. Position (current_at exit)'!AN137,"")),"")</f>
        <v/>
      </c>
      <c r="DJ137" s="165" t="str">
        <f>IF($A137&lt;&gt;"",IF(IFERROR('7. Position (current_at exit)'!AO137,"")="", "",IFERROR('7. Position (current_at exit)'!AO137,"")),"")</f>
        <v/>
      </c>
      <c r="DK137" s="165" t="str">
        <f>IF($A137&lt;&gt;"",IF(IFERROR('7. Position (current_at exit)'!AP137,"")="", "",IFERROR('7. Position (current_at exit)'!AP137,"")),"")</f>
        <v/>
      </c>
      <c r="DL137" s="360" t="str">
        <f>IF($A137&lt;&gt;"",IF(IFERROR('7. Position (current_at exit)'!AQ137,"")="", "",IFERROR('7. Position (current_at exit)'!AQ137,"")),"")</f>
        <v/>
      </c>
      <c r="DM137" s="17" t="str">
        <f>IF(OR($F137="Equity - Publicly Traded", $F137="Equity - Private"), IF($A137&lt;&gt;"",IF(IFERROR('6. Position (at entry)'!N137,"")="", "Mandatory: Tab 6",IFERROR('6. Position (at entry)'!N137,"")),""), IF($A137&lt;&gt;"",IF(IFERROR('6. Position (at entry)'!N137,"")="", "",IFERROR('6. Position (at entry)'!N137,"")),""))</f>
        <v/>
      </c>
      <c r="DN137" s="17" t="str">
        <f>IF(OR($F137="Equity - Publicly Traded", $F137="Equity - Private"), IF($A137&lt;&gt;"",IF(IFERROR('6. Position (at entry)'!O137,"")="", "Mandatory: Tab 6",IFERROR('6. Position (at entry)'!O137,"")),""), IF($A137&lt;&gt;"",IF(IFERROR('6. Position (at entry)'!O137,"")="", "",IFERROR('6. Position (at entry)'!O137,"")),""))</f>
        <v/>
      </c>
      <c r="DO137" s="17" t="str">
        <f>IF(OR($F137="Equity - Publicly Traded", $F137="Equity - Private"), IF($A137&lt;&gt;"",IF(IFERROR('6. Position (at entry)'!P137,"")="", "Mandatory: Tab 6",IFERROR('6. Position (at entry)'!P137,"")),""), IF($A137&lt;&gt;"",IF(IFERROR('6. Position (at entry)'!P137,"")="", "",IFERROR('6. Position (at entry)'!P137,"")),""))</f>
        <v/>
      </c>
      <c r="DP137" s="17" t="str">
        <f>IF(OR($F137="Equity - Publicly Traded", $F137="Equity - Private"), IF($A137&lt;&gt;"",IF(IFERROR('6. Position (at entry)'!Q137,"")="", "Mandatory: Tab 6",IFERROR('6. Position (at entry)'!Q137,"")),""), IF($A137&lt;&gt;"",IF(IFERROR('6. Position (at entry)'!Q137,"")="", "",IFERROR('6. Position (at entry)'!Q137,"")),""))</f>
        <v/>
      </c>
      <c r="DQ137" s="18" t="str">
        <f>IF(OR($F137="Equity - Publicly Traded", $F137="Equity - Private"), IF($A137&lt;&gt;"",IF(IFERROR('6. Position (at entry)'!R137,"")="", "Mandatory: Tab 6",IFERROR('6. Position (at entry)'!R137,"")),""), IF($A137&lt;&gt;"",IF(IFERROR('6. Position (at entry)'!R137,"")="", "",IFERROR('6. Position (at entry)'!R137,"")),""))</f>
        <v/>
      </c>
      <c r="DR137" s="18" t="str">
        <f>IF(OR($F137="Equity - Publicly Traded", $F137="Equity - Private"), IF($A137&lt;&gt;"",IF(IFERROR('6. Position (at entry)'!S137,"")="", "Mandatory: Tab 6",IFERROR('6. Position (at entry)'!S137,"")),""), IF($A137&lt;&gt;"",IF(IFERROR('6. Position (at entry)'!S137,"")="", "",IFERROR('6. Position (at entry)'!S137,"")),""))</f>
        <v/>
      </c>
      <c r="DS137" s="17" t="str">
        <f>IF(OR($F137="Equity - Publicly Traded", $F137="Equity - Private"), IF($A137&lt;&gt;"",IF(IFERROR('6. Position (at entry)'!T137,"")="", "Mandatory: Tab 6",IFERROR('6. Position (at entry)'!T137,"")),""), IF($A137&lt;&gt;"",IF(IFERROR('6. Position (at entry)'!T137,"")="", "",IFERROR('6. Position (at entry)'!T137,"")),""))</f>
        <v/>
      </c>
      <c r="DT137" s="16" t="str">
        <f>IF(OR($F137="Equity - Publicly Traded", $F137="Equity - Private"), IF($A137&lt;&gt;"",IF(IFERROR('6. Position (at entry)'!U137,"")="", "Mandatory: Tab 6",IFERROR('6. Position (at entry)'!U137,"")),""), IF($A137&lt;&gt;"",IF(IFERROR('6. Position (at entry)'!U137,"")="", "",IFERROR('6. Position (at entry)'!U137,"")),""))</f>
        <v/>
      </c>
      <c r="DU137" s="16" t="str">
        <f>IF(OR($F137="Equity - Publicly Traded", $F137="Equity - Private"), IF($A137&lt;&gt;"",IF(IFERROR('6. Position (at entry)'!V137,"")="", "",IFERROR('6. Position (at entry)'!V137,"")),""), IF($A137&lt;&gt;"",IF(IFERROR('6. Position (at entry)'!V137,"")="", "",IFERROR('6. Position (at entry)'!V137,"")),""))</f>
        <v/>
      </c>
      <c r="DV137" s="239" t="str">
        <f>IF(OR($F137="Equity - Publicly Traded", $F137="Equity - Private"), IF($A137&lt;&gt;"",IF(IFERROR('6. Position (at entry)'!W137,"")="", "",IFERROR('6. Position (at entry)'!W137,"")),""), IF($A137&lt;&gt;"",IF(IFERROR('6. Position (at entry)'!W137,"")="", "",IFERROR('6. Position (at entry)'!W137,"")),""))</f>
        <v/>
      </c>
      <c r="DW137" s="239" t="str">
        <f>IF(OR($F137="Equity - Publicly Traded", $F137="Equity - Private"), IF($A137&lt;&gt;"",IF(IFERROR('6. Position (at entry)'!X137,"")="", "",IFERROR('6. Position (at entry)'!X137,"")),""), IF($A137&lt;&gt;"",IF(IFERROR('6. Position (at entry)'!X137,"")="", "",IFERROR('6. Position (at entry)'!X137,"")),""))</f>
        <v/>
      </c>
      <c r="DX137" s="239" t="str">
        <f>IF(OR($F137="Equity - Publicly Traded", $F137="Equity - Private"), IF($A137&lt;&gt;"",IF(IFERROR('6. Position (at entry)'!Y137,"")="", "",IFERROR('6. Position (at entry)'!Y137,"")),""), IF($A137&lt;&gt;"",IF(IFERROR('6. Position (at entry)'!Y137,"")="", "",IFERROR('6. Position (at entry)'!Y137,"")),""))</f>
        <v/>
      </c>
      <c r="DY137" s="360" t="str">
        <f>IF($A137&lt;&gt;"",IF(IFERROR('6. Position (at entry)'!Z137,"")="", "",IFERROR('6. Position (at entry)'!Z137,"")),"")</f>
        <v/>
      </c>
      <c r="DZ137" s="76" t="str">
        <f>IF($A137&lt;&gt;"",IF(IFERROR('6. Position (at entry)'!AA137,"")="", "",IFERROR('6. Position (at entry)'!AA137,"")),"")</f>
        <v/>
      </c>
      <c r="EA137" s="76" t="str">
        <f>IF($A137&lt;&gt;"",IF(IFERROR('6. Position (at entry)'!AB137,"")="", "",IFERROR('6. Position (at entry)'!AB137,"")),"")</f>
        <v/>
      </c>
      <c r="EB137" s="78" t="str">
        <f>IF($A137&lt;&gt;"",IF(IFERROR('6. Position (at entry)'!AC137,"")="", "",IFERROR('6. Position (at entry)'!AC137,"")),"")</f>
        <v/>
      </c>
      <c r="EC137" s="78" t="str">
        <f>IF($A137&lt;&gt;"",IF(IFERROR('6. Position (at entry)'!AD137,"")="", "",IFERROR('6. Position (at entry)'!AD137,"")),"")</f>
        <v/>
      </c>
      <c r="ED137" s="226" t="str">
        <f>IF($A137&lt;&gt;"",IF(IFERROR('6. Position (at entry)'!AE137,"")="", "",IFERROR('6. Position (at entry)'!AE137,"")),"")</f>
        <v/>
      </c>
      <c r="EE137" s="80" t="str">
        <f>IF($A137&lt;&gt;"",IF(IFERROR('6. Position (at entry)'!AF137,"")="", "",IFERROR('6. Position (at entry)'!AF137,"")),"")</f>
        <v/>
      </c>
      <c r="EF137" s="80" t="str">
        <f>IF($A137&lt;&gt;"",IF(IFERROR('6. Position (at entry)'!AG137,"")="", "",IFERROR('6. Position (at entry)'!AG137,"")),"")</f>
        <v/>
      </c>
      <c r="EG137" s="80" t="str">
        <f>IF($A137&lt;&gt;"",IF(IFERROR('6. Position (at entry)'!AH137,"")="", "",IFERROR('6. Position (at entry)'!AH137,"")),"")</f>
        <v/>
      </c>
      <c r="EH137" s="360" t="str">
        <f>IF($A137&lt;&gt;"",IF(IFERROR('6. Position (at entry)'!AI137,"")="", "",IFERROR('6. Position (at entry)'!AI137,"")),"")</f>
        <v/>
      </c>
    </row>
    <row r="138" spans="1:138" ht="15" customHeight="1" x14ac:dyDescent="0.2">
      <c r="A138" s="16" t="str">
        <f>IF(ISBLANK('6. Position (at entry)'!A138), "", '6. Position (at entry)'!A138)</f>
        <v/>
      </c>
      <c r="B138" s="347" t="str">
        <f>IF($A138&lt;&gt;"",IF(IFERROR('6. Position (at entry)'!B138,"")="", "Mandatory: Tab 6",IFERROR('6. Position (at entry)'!B138,"")),"")</f>
        <v/>
      </c>
      <c r="C138" s="16" t="str">
        <f>IF($A138&lt;&gt;"",IF(IFERROR(VLOOKUP($A138, '4. Company (at entry)'!$1:$1048576,2,FALSE),"")="","Mandatory: Tab 4",IFERROR(VLOOKUP($A138, '4. Company (at entry)'!$1:$1048576,2,FALSE),"")), "")</f>
        <v/>
      </c>
      <c r="D138" s="16" t="str">
        <f>IF($A138&lt;&gt;"",IF(IFERROR('7. Position (current_at exit)'!D138,"")="", "Mandatory: Tab 7",IFERROR('7. Position (current_at exit)'!D138,"")),"")</f>
        <v/>
      </c>
      <c r="E138" s="16" t="str">
        <f>IF($A138&lt;&gt;"",IF(IFERROR('7. Position (current_at exit)'!E138,"")="", "Mandatory: Tab 7",IFERROR('7. Position (current_at exit)'!E138,"")),"")</f>
        <v/>
      </c>
      <c r="F138" s="16" t="str">
        <f>IF($A138&lt;&gt;"",IF(IFERROR('6. Position (at entry)'!D138,"")="", "Mandatory: Tab 6",IFERROR('6. Position (at entry)'!D138,"")),"")</f>
        <v/>
      </c>
      <c r="G138" s="16" t="str">
        <f>IF($A138&lt;&gt;"",IF(IFERROR('6. Position (at entry)'!E138,"")="", "Mandatory: Tab 6",IFERROR('6. Position (at entry)'!E138,"")),"")</f>
        <v/>
      </c>
      <c r="H138" s="16" t="str">
        <f>IF($A138&lt;&gt;"",IF(IFERROR('6. Position (at entry)'!F138,"")="", "Mandatory: Tab 6",IFERROR('6. Position (at entry)'!F138,"")),"")</f>
        <v/>
      </c>
      <c r="I138" s="16" t="str">
        <f>IF($A138&lt;&gt;"",IF(IFERROR('6. Position (at entry)'!G138,"")="", "Mandatory: Tab 6",IFERROR('6. Position (at entry)'!G138,"")),"")</f>
        <v/>
      </c>
      <c r="J138" s="16" t="str">
        <f>IF($A138&lt;&gt;"",IF(IFERROR('6. Position (at entry)'!H138,"")="", "Mandatory: Tab 6",IFERROR('6. Position (at entry)'!H138,"")),"")</f>
        <v/>
      </c>
      <c r="K138" s="159" t="str">
        <f>IF($A138&lt;&gt;"",IF(IFERROR('6. Position (at entry)'!I138,"")="", "Mandatory: Tab 6",IFERROR('6. Position (at entry)'!I138,"")),"")</f>
        <v/>
      </c>
      <c r="L138" s="16" t="str">
        <f>IF($A138&lt;&gt;"",IF(IFERROR('6. Position (at entry)'!J138,"")="", "Mandatory: Tab 6",IFERROR('6. Position (at entry)'!J138,"")),"")</f>
        <v/>
      </c>
      <c r="M138" s="16" t="str">
        <f>IF($A138&lt;&gt;"",IF(IFERROR('6. Position (at entry)'!K138,"")="", "Mandatory: Tab 6",IFERROR('6. Position (at entry)'!K138,"")),"")</f>
        <v/>
      </c>
      <c r="N138" s="16" t="str">
        <f>IF($A138&lt;&gt;"",IF(IFERROR('6. Position (at entry)'!L138,"")="", "",IFERROR('6. Position (at entry)'!L138,"")),"")</f>
        <v/>
      </c>
      <c r="O138" s="360" t="str">
        <f>IF($A138&lt;&gt;"",IF(IFERROR('6. Position (at entry)'!M138,"")="", "",IFERROR('6. Position (at entry)'!M138,"")),"")</f>
        <v/>
      </c>
      <c r="P138" s="16" t="str">
        <f>IF($A138&lt;&gt;"",IF(IFERROR(VLOOKUP($A138,'5. Company (current_at exit)'!$1:$1048576,3,FALSE),"")="","",IFERROR(VLOOKUP($A138,'5. Company (current_at exit)'!$1:$1048576,3,FALSE),"")), "")</f>
        <v/>
      </c>
      <c r="Q138" s="16" t="str">
        <f>IF($A138&lt;&gt;"",IF(IFERROR(VLOOKUP($A138,'5. Company (current_at exit)'!$1:$1048576,4,FALSE),"")="","",IFERROR(VLOOKUP($A138,'5. Company (current_at exit)'!$1:$1048576,4,FALSE),"")), "")</f>
        <v/>
      </c>
      <c r="R138" s="16" t="str">
        <f>IF($A138&lt;&gt;"",IF(IFERROR(VLOOKUP($A138,'5. Company (current_at exit)'!$1:$1048576,5,FALSE),"")="","",IFERROR(VLOOKUP($A138,'5. Company (current_at exit)'!$1:$1048576,5,FALSE),"")), "")</f>
        <v/>
      </c>
      <c r="S138" s="16" t="str">
        <f>IF($A138&lt;&gt;"",IF(IFERROR(VLOOKUP($A138,'5. Company (current_at exit)'!$1:$1048576,6,FALSE),"")="","",IFERROR(VLOOKUP($A138,'5. Company (current_at exit)'!$1:$1048576,6,FALSE),"")), "")</f>
        <v/>
      </c>
      <c r="T138" s="16" t="str">
        <f>IF($A138&lt;&gt;"",IF(IFERROR(VLOOKUP($A138,'5. Company (current_at exit)'!$1:$1048576,7,FALSE),"")="","Mandatory: Tab 5",IFERROR(VLOOKUP($A138,'5. Company (current_at exit)'!$1:$1048576,7,FALSE),"")), "")</f>
        <v/>
      </c>
      <c r="U138" s="72" t="str">
        <f>IF($A138&lt;&gt;"",IF(IFERROR(VLOOKUP($A138,'5. Company (current_at exit)'!$1:$1048576,8,FALSE),"")="","Mandatory: Tab 5",IFERROR(VLOOKUP($A138,'5. Company (current_at exit)'!$1:$1048576,8,FALSE),"")), "")</f>
        <v/>
      </c>
      <c r="V138" s="16" t="str">
        <f>IF($A138&lt;&gt;"",IF(IFERROR(VLOOKUP($A138,'5. Company (current_at exit)'!$1:$1048576,9,FALSE),"")="","",IFERROR(VLOOKUP($A138,'5. Company (current_at exit)'!$1:$1048576,9,FALSE),"")), "")</f>
        <v/>
      </c>
      <c r="W138" s="16" t="str">
        <f>IF($A138&lt;&gt;"",IF(IFERROR(VLOOKUP($A138,'5. Company (current_at exit)'!$1:$1048576,10,FALSE),"")="","Mandatory: Tab 5",IFERROR(VLOOKUP($A138,'5. Company (current_at exit)'!$1:$1048576,10,FALSE),"")), "")</f>
        <v/>
      </c>
      <c r="X138" s="73" t="str">
        <f>IF($A138&lt;&gt;"",IF(IFERROR(VLOOKUP($A138,'5. Company (current_at exit)'!$1:$1048576,11,FALSE),"")="","Mandatory: Tab 5",IFERROR(VLOOKUP($A138,'5. Company (current_at exit)'!$1:$1048576,11,FALSE),"")), "")</f>
        <v/>
      </c>
      <c r="Y138" s="73" t="str">
        <f>IF($A138&lt;&gt;"",IF(IFERROR(VLOOKUP($A138,'5. Company (current_at exit)'!$1:$1048576,12,FALSE),"")="","",IFERROR(VLOOKUP($A138,'5. Company (current_at exit)'!$1:$1048576,12,FALSE),"")), "")</f>
        <v/>
      </c>
      <c r="Z138" s="73" t="str">
        <f>IF($A138&lt;&gt;"",IF(IFERROR(VLOOKUP($A138,'5. Company (current_at exit)'!$1:$1048576,13,FALSE),"")="","",IFERROR(VLOOKUP($A138,'5. Company (current_at exit)'!$1:$1048576,13,FALSE),"")), "")</f>
        <v/>
      </c>
      <c r="AA138" s="16" t="str">
        <f>IF($A138&lt;&gt;"",IF(IFERROR(VLOOKUP($A138,'5. Company (current_at exit)'!$1:$1048576,14,FALSE),"")="","Mandatory: Tab 5",IFERROR(VLOOKUP($A138,'5. Company (current_at exit)'!$1:$1048576,14,FALSE),"")), "")</f>
        <v/>
      </c>
      <c r="AB138" s="16" t="str">
        <f>IF($A138&lt;&gt;"",IF(IFERROR(VLOOKUP($A138,'5. Company (current_at exit)'!$1:$1048576,15,FALSE),"")="","Mandatory: Tab 5",IFERROR(VLOOKUP($A138,'5. Company (current_at exit)'!$1:$1048576,15,FALSE),"")), "")</f>
        <v/>
      </c>
      <c r="AC138" s="76" t="str">
        <f>IF($A138&lt;&gt;"",IF(IFERROR(VLOOKUP($A138,'5. Company (current_at exit)'!$1:$1048576,16,FALSE),"")="","",IFERROR(VLOOKUP($A138,'5. Company (current_at exit)'!$1:$1048576,16,FALSE),"")), "")</f>
        <v/>
      </c>
      <c r="AD138" s="16" t="str">
        <f>IF($A138&lt;&gt;"",IF(IFERROR(VLOOKUP($A138,'5. Company (current_at exit)'!$1:$1048576,17,FALSE),"")="","",IFERROR(VLOOKUP($A138,'5. Company (current_at exit)'!$1:$1048576,17,FALSE),"")), "")</f>
        <v/>
      </c>
      <c r="AE138" s="401" t="str">
        <f>IF($A138&lt;&gt;"",IF(IFERROR(VLOOKUP($A138,'5. Company (current_at exit)'!$1:$1048576,18,FALSE),"")="","",IFERROR(VLOOKUP($A138,'5. Company (current_at exit)'!$1:$1048576,18,FALSE),"")), "")</f>
        <v/>
      </c>
      <c r="AF138" s="16" t="str">
        <f>IF($A138&lt;&gt;"",IF(IFERROR(VLOOKUP($A138,'5. Company (current_at exit)'!$1:$1048576,19,FALSE),"")="","Mandatory: Tab 5",IFERROR(VLOOKUP($A138,'5. Company (current_at exit)'!$1:$1048576,19,FALSE),"")), "")</f>
        <v/>
      </c>
      <c r="AG138" s="159" t="str">
        <f>IF($AF138="Yes",IF($A138&lt;&gt;"",IF(IFERROR(VLOOKUP($A138,'5. Company (current_at exit)'!$1:$1048576,20,FALSE),"")="","Mandatory: Tab 5",IFERROR(VLOOKUP($A138,'5. Company (current_at exit)'!$1:$1048576,20,FALSE),"")), ""),IF($A138&lt;&gt;"",IF(IFERROR(VLOOKUP($A138,'5. Company (current_at exit)'!$1:$1048576,20,FALSE),"")="","",IFERROR(VLOOKUP($A138,'5. Company (current_at exit)'!$1:$1048576,20,FALSE),"")), ""))</f>
        <v/>
      </c>
      <c r="AH138" s="159" t="str">
        <f>IF($AF138="Yes",IF($A138&lt;&gt;"",IF(IFERROR(VLOOKUP($A138,'5. Company (current_at exit)'!$1:$1048576,21,FALSE),"")="","Mandatory: Tab 5",IFERROR(VLOOKUP($A138,'5. Company (current_at exit)'!$1:$1048576,21,FALSE),"")), ""),IF($A138&lt;&gt;"",IF(IFERROR(VLOOKUP($A138,'5. Company (current_at exit)'!$1:$1048576,21,FALSE),"")="","",IFERROR(VLOOKUP($A138,'5. Company (current_at exit)'!$1:$1048576,21,FALSE),"")), ""))</f>
        <v/>
      </c>
      <c r="AI138" s="69" t="str">
        <f>IF($AF138="Yes",IF($A138&lt;&gt;"",IF(IFERROR(VLOOKUP($A138,'5. Company (current_at exit)'!$1:$1048576,22,FALSE),"")="","Mandatory: Tab 5",IFERROR(VLOOKUP($A138,'5. Company (current_at exit)'!$1:$1048576,22,FALSE),"")), ""),IF($A138&lt;&gt;"",IF(IFERROR(VLOOKUP($A138,'5. Company (current_at exit)'!$1:$1048576,22,FALSE),"")="","",IFERROR(VLOOKUP($A138,'5. Company (current_at exit)'!$1:$1048576,22,FALSE),"")), ""))</f>
        <v/>
      </c>
      <c r="AJ138" s="69" t="str">
        <f>IF($AF138="Yes",IF($A138&lt;&gt;"",IF(IFERROR(VLOOKUP($A138,'5. Company (current_at exit)'!$1:$1048576,23,FALSE),"")="","Mandatory: Tab 5",IFERROR(VLOOKUP($A138,'5. Company (current_at exit)'!$1:$1048576,23,FALSE),"")), ""),IF($A138&lt;&gt;"",IF(IFERROR(VLOOKUP($A138,'5. Company (current_at exit)'!$1:$1048576,23,FALSE),"")="","",IFERROR(VLOOKUP($A138,'5. Company (current_at exit)'!$1:$1048576,23,FALSE),"")), ""))</f>
        <v/>
      </c>
      <c r="AK138" s="159" t="str">
        <f>IF($AF138="Yes",IF($A138&lt;&gt;"",IF(IFERROR(VLOOKUP($A138,'5. Company (current_at exit)'!$1:$1048576,24,FALSE),"")="","",IFERROR(VLOOKUP($A138,'5. Company (current_at exit)'!$1:$1048576,24,FALSE),"")), ""),IF($A138&lt;&gt;"",IF(IFERROR(VLOOKUP($A138,'5. Company (current_at exit)'!$1:$1048576,24,FALSE),"")="","",IFERROR(VLOOKUP($A138,'5. Company (current_at exit)'!$1:$1048576,24,FALSE),"")), ""))</f>
        <v/>
      </c>
      <c r="AL138" s="403" t="str">
        <f>IF($A138&lt;&gt;"",IF(IFERROR(VLOOKUP($A138,'5. Company (current_at exit)'!$1:$1048576,25,FALSE),"")="","",IFERROR(VLOOKUP($A138,'5. Company (current_at exit)'!$1:$1048576,25,FALSE),"")), "")</f>
        <v/>
      </c>
      <c r="AM138" s="17" t="str">
        <f>IF($A138&lt;&gt;"",IF(IFERROR(VLOOKUP($A138,'5. Company (current_at exit)'!$1:$1048576,26,FALSE),"")="","Mandatory: Tab 5",IFERROR(VLOOKUP($A138,'5. Company (current_at exit)'!$1:$1048576,26,FALSE),"")), "")</f>
        <v/>
      </c>
      <c r="AN138" s="17" t="str">
        <f>IF($A138&lt;&gt;"",IF(IFERROR(VLOOKUP($A138,'5. Company (current_at exit)'!$1:$1048576,27,FALSE),"")="","Mandatory: Tab 5",IFERROR(VLOOKUP($A138,'5. Company (current_at exit)'!$1:$1048576,27,FALSE),"")), "")</f>
        <v/>
      </c>
      <c r="AO138" s="17" t="str">
        <f>IF($A138&lt;&gt;"",IF(IFERROR(VLOOKUP($A138,'5. Company (current_at exit)'!$1:$1048576,28,FALSE),"")="","Mandatory: Tab 5",IFERROR(VLOOKUP($A138,'5. Company (current_at exit)'!$1:$1048576,28,FALSE),"")), "")</f>
        <v/>
      </c>
      <c r="AP138" s="17" t="str">
        <f>IF($A138&lt;&gt;"",IF(IFERROR(VLOOKUP($A138,'5. Company (current_at exit)'!$1:$1048576,29,FALSE),"")="","Mandatory: Tab 5",IFERROR(VLOOKUP($A138,'5. Company (current_at exit)'!$1:$1048576,29,FALSE),"")), "")</f>
        <v/>
      </c>
      <c r="AQ138" s="17" t="str">
        <f>IF($A138&lt;&gt;"",IF(IFERROR(VLOOKUP($A138,'5. Company (current_at exit)'!$1:$1048576,30,FALSE),"")="","Mandatory: Tab 5",IFERROR(VLOOKUP($A138,'5. Company (current_at exit)'!$1:$1048576,30,FALSE),"")), "")</f>
        <v/>
      </c>
      <c r="AR138" s="17" t="str">
        <f>IF($A138&lt;&gt;"",IF(IFERROR(VLOOKUP($A138,'5. Company (current_at exit)'!$1:$1048576,31,FALSE),"")="","Mandatory: Tab 5",IFERROR(VLOOKUP($A138,'5. Company (current_at exit)'!$1:$1048576,31,FALSE),"")), "")</f>
        <v/>
      </c>
      <c r="AS138" s="17" t="str">
        <f>IF($A138&lt;&gt;"",IF(IFERROR(VLOOKUP($A138,'5. Company (current_at exit)'!$1:$1048576,32,FALSE),"")="","Mandatory: Tab 5",IFERROR(VLOOKUP($A138,'5. Company (current_at exit)'!$1:$1048576,32,FALSE),"")), "")</f>
        <v/>
      </c>
      <c r="AT138" s="17" t="str">
        <f>IF($A138&lt;&gt;"",IF(IFERROR(VLOOKUP($A138,'5. Company (current_at exit)'!$1:$1048576,33,FALSE),"")="","Mandatory: Tab 5",IFERROR(VLOOKUP($A138,'5. Company (current_at exit)'!$1:$1048576,33,FALSE),"")), "")</f>
        <v/>
      </c>
      <c r="AU138" s="17" t="str">
        <f>IF($A138&lt;&gt;"",IF(IFERROR(VLOOKUP($A138,'5. Company (current_at exit)'!$1:$1048576,34,FALSE),"")="","",IFERROR(VLOOKUP($A138,'5. Company (current_at exit)'!$1:$1048576,34,FALSE),"")), "")</f>
        <v/>
      </c>
      <c r="AV138" s="241" t="str">
        <f>IF($A138&lt;&gt;"",IF(IFERROR(VLOOKUP($A138,'5. Company (current_at exit)'!$1:$1048576,35,FALSE),"")="","",IFERROR(VLOOKUP($A138,'5. Company (current_at exit)'!$1:$1048576,35,FALSE),"")), "")</f>
        <v/>
      </c>
      <c r="AW138" s="17" t="str">
        <f>IF($D138="Fully Exited",IF($A138&lt;&gt;"",IF(IFERROR(VLOOKUP($A138,'5. Company (current_at exit)'!$1:$1048576,36,FALSE),"")="","",IFERROR(VLOOKUP($A138,'5. Company (current_at exit)'!$1:$1048576,36,FALSE),"")), ""),IF($A138&lt;&gt;"",IF(IFERROR(VLOOKUP($A138,'5. Company (current_at exit)'!$1:$1048576,36,FALSE),"")="","",IFERROR(VLOOKUP($A138,'5. Company (current_at exit)'!$1:$1048576,36,FALSE),"")), ""))</f>
        <v/>
      </c>
      <c r="AX138" s="239" t="str">
        <f>IF($A138&lt;&gt;"",IF(IFERROR(VLOOKUP($A138,'5. Company (current_at exit)'!$1:$1048576,37,FALSE),"")="","",IFERROR(VLOOKUP($A138,'5. Company (current_at exit)'!$1:$1048576,37,FALSE),"")), "")</f>
        <v/>
      </c>
      <c r="AY138" s="204" t="str">
        <f>IF($A138&lt;&gt;"",IF(IFERROR(VLOOKUP($A138,'5. Company (current_at exit)'!$1:$1048576,38,FALSE),"")="","",IFERROR(VLOOKUP($A138,'5. Company (current_at exit)'!$1:$1048576,38,FALSE),"")), "")</f>
        <v/>
      </c>
      <c r="AZ138" s="244" t="str">
        <f>IF($A138&lt;&gt;"",IF(IFERROR(VLOOKUP($A138,'5. Company (current_at exit)'!$1:$1048576,39,FALSE),"")="","",IFERROR(VLOOKUP($A138,'5. Company (current_at exit)'!$1:$1048576,39,FALSE),"")), "")</f>
        <v/>
      </c>
      <c r="BA138" s="244" t="str">
        <f>IF($A138&lt;&gt;"",IF(IFERROR(VLOOKUP($A138,'5. Company (current_at exit)'!$1:$1048576,40,FALSE),"")="","",IFERROR(VLOOKUP($A138,'5. Company (current_at exit)'!$1:$1048576,40,FALSE),"")), "")</f>
        <v/>
      </c>
      <c r="BB138" s="244" t="str">
        <f>IF($A138&lt;&gt;"",IF(IFERROR(VLOOKUP($A138,'5. Company (current_at exit)'!$1:$1048576,41,FALSE),"")="","",IFERROR(VLOOKUP($A138,'5. Company (current_at exit)'!$1:$1048576,41,FALSE),"")), "")</f>
        <v/>
      </c>
      <c r="BC138" s="76" t="str">
        <f>IF($A138&lt;&gt;"",IF(IFERROR(VLOOKUP($A138,'5. Company (current_at exit)'!$1:$1048576,42,FALSE),"")="","",IFERROR(VLOOKUP($A138,'5. Company (current_at exit)'!$1:$1048576,42,FALSE),"")), "")</f>
        <v/>
      </c>
      <c r="BD138" s="76" t="str">
        <f>IF($A138&lt;&gt;"",IF(IFERROR(VLOOKUP($A138,'5. Company (current_at exit)'!$1:$1048576,43,FALSE),"")="","",IFERROR(VLOOKUP($A138,'5. Company (current_at exit)'!$1:$1048576,43,FALSE),"")), "")</f>
        <v/>
      </c>
      <c r="BE138" s="239" t="str">
        <f>IF($A138&lt;&gt;"",IF(IFERROR(VLOOKUP($A138,'5. Company (current_at exit)'!$1:$1048576,44,FALSE),"")="","",IFERROR(VLOOKUP($A138,'5. Company (current_at exit)'!$1:$1048576,44,FALSE),"")), "")</f>
        <v/>
      </c>
      <c r="BF138" s="239" t="str">
        <f>IF($A138&lt;&gt;"",IF(IFERROR(VLOOKUP($A138,'5. Company (current_at exit)'!$1:$1048576,45,FALSE),"")="","",IFERROR(VLOOKUP($A138,'5. Company (current_at exit)'!$1:$1048576,45,FALSE),"")), "")</f>
        <v/>
      </c>
      <c r="BG138" s="239" t="str">
        <f>IF($A138&lt;&gt;"",IF(IFERROR(VLOOKUP($A138,'5. Company (current_at exit)'!$1:$1048576,46,FALSE),"")="","",IFERROR(VLOOKUP($A138,'5. Company (current_at exit)'!$1:$1048576,46,FALSE),"")), "")</f>
        <v/>
      </c>
      <c r="BH138" s="239" t="str">
        <f>IF($A138&lt;&gt;"",IF(IFERROR(VLOOKUP($A138,'5. Company (current_at exit)'!$1:$1048576,47,FALSE),"")="","",IFERROR(VLOOKUP($A138,'5. Company (current_at exit)'!$1:$1048576,47,FALSE),"")), "")</f>
        <v/>
      </c>
      <c r="BI138" s="239" t="str">
        <f>IF($A138&lt;&gt;"",IF(IFERROR(VLOOKUP($A138,'5. Company (current_at exit)'!$1:$1048576,48,FALSE),"")="","",IFERROR(VLOOKUP($A138,'5. Company (current_at exit)'!$1:$1048576,48,FALSE),"")), "")</f>
        <v/>
      </c>
      <c r="BJ138" s="360" t="str">
        <f>IF($A138&lt;&gt;"",IF(IFERROR(VLOOKUP($A138,'5. Company (current_at exit)'!$1:$1048576,49,FALSE),"")="","",IFERROR(VLOOKUP($A138,'5. Company (current_at exit)'!$1:$1048576,49,FALSE),"")), "")</f>
        <v/>
      </c>
      <c r="BK138" s="76" t="str">
        <f>IF($A138&lt;&gt;"",IF(IFERROR(VLOOKUP($A138,'5. Company (current_at exit)'!$1:$1048576,50,FALSE),"")="","Mandatory: Tab 5",IFERROR(VLOOKUP($A138,'5. Company (current_at exit)'!$1:$1048576,50,FALSE),"")), "")</f>
        <v/>
      </c>
      <c r="BL138" s="483" t="str">
        <f>IF($A138&lt;&gt;"",IF(IFERROR(VLOOKUP($A138,'5. Company (current_at exit)'!$1:$1048576,51,FALSE),"")="","Mandatory: Tab 5",IFERROR(VLOOKUP($A138,'5. Company (current_at exit)'!$1:$1048576,51,FALSE),"")), "")</f>
        <v/>
      </c>
      <c r="BM138" s="483" t="str">
        <f>IF($A138&lt;&gt;"",IF(IFERROR(VLOOKUP($A138,'5. Company (current_at exit)'!$1:$1048576,52,FALSE),"")="","Mandatory: Tab 5",IFERROR(VLOOKUP($A138,'5. Company (current_at exit)'!$1:$1048576,52,FALSE),"")), "")</f>
        <v/>
      </c>
      <c r="BN138" s="483" t="str">
        <f>IF($A138&lt;&gt;"",IF(IFERROR(VLOOKUP($A138,'5. Company (current_at exit)'!$1:$1048576,53,FALSE),"")="","Mandatory: Tab 5",IFERROR(VLOOKUP($A138,'5. Company (current_at exit)'!$1:$1048576,53,FALSE),"")), "")</f>
        <v/>
      </c>
      <c r="BO138" s="360" t="str">
        <f>IF($A138&lt;&gt;"",IF(IFERROR(VLOOKUP($A138,'5. Company (current_at exit)'!$1:$1048576,54,FALSE),"")="","",IFERROR(VLOOKUP($A138,'5. Company (current_at exit)'!$1:$1048576,54,FALSE),"")), "")</f>
        <v/>
      </c>
      <c r="BP138" s="17" t="str">
        <f>IF($A138&lt;&gt;"",IF(IFERROR(VLOOKUP($A138, '4. Company (at entry)'!$1:$1048576,3,FALSE),"")="","Mandatory: Tab 4",IFERROR(VLOOKUP($A138, '4. Company (at entry)'!$1:$1048576,3,FALSE),"")), "")</f>
        <v/>
      </c>
      <c r="BQ138" s="17" t="str">
        <f>IF($A138&lt;&gt;"",IF(IFERROR(VLOOKUP($A138, '4. Company (at entry)'!$1:$1048576,4,FALSE),"")="","Mandatory: Tab 4",IFERROR(VLOOKUP($A138, '4. Company (at entry)'!$1:$1048576,4,FALSE),"")), "")</f>
        <v/>
      </c>
      <c r="BR138" s="17" t="str">
        <f>IF($A138&lt;&gt;"",IF(IFERROR(VLOOKUP($A138, '4. Company (at entry)'!$1:$1048576,5,FALSE),"")="","Mandatory: Tab 4",IFERROR(VLOOKUP($A138, '4. Company (at entry)'!$1:$1048576,5,FALSE),"")), "")</f>
        <v/>
      </c>
      <c r="BS138" s="17" t="str">
        <f>IF($A138&lt;&gt;"",IF(IFERROR(VLOOKUP($A138, '4. Company (at entry)'!$1:$1048576,6,FALSE),"")="","Mandatory: Tab 4",IFERROR(VLOOKUP($A138, '4. Company (at entry)'!$1:$1048576,6,FALSE),"")), "")</f>
        <v/>
      </c>
      <c r="BT138" s="17" t="str">
        <f>IF($A138&lt;&gt;"",IF(IFERROR(VLOOKUP($A138, '4. Company (at entry)'!$1:$1048576,7,FALSE),"")="","Mandatory: Tab 4",IFERROR(VLOOKUP($A138, '4. Company (at entry)'!$1:$1048576,7,FALSE),"")), "")</f>
        <v/>
      </c>
      <c r="BU138" s="17" t="str">
        <f>IF($A138&lt;&gt;"",IF(IFERROR(VLOOKUP($A138, '4. Company (at entry)'!$1:$1048576,8,FALSE),"")="","Mandatory: Tab 4",IFERROR(VLOOKUP($A138, '4. Company (at entry)'!$1:$1048576,8,FALSE),"")), "")</f>
        <v/>
      </c>
      <c r="BV138" s="17" t="str">
        <f>IF($A138&lt;&gt;"",IF(IFERROR(VLOOKUP($A138, '4. Company (at entry)'!$1:$1048576,9,FALSE),"")="","Mandatory: Tab 4",IFERROR(VLOOKUP($A138, '4. Company (at entry)'!$1:$1048576,9,FALSE),"")), "")</f>
        <v/>
      </c>
      <c r="BW138" s="17" t="str">
        <f>IF($A138&lt;&gt;"",IF(IFERROR(VLOOKUP($A138, '4. Company (at entry)'!$1:$1048576,10,FALSE),"")="","",IFERROR(VLOOKUP($A138, '4. Company (at entry)'!$1:$1048576,10,FALSE),"")), "")</f>
        <v/>
      </c>
      <c r="BX138" s="208" t="str">
        <f>IF($A138&lt;&gt;"",IF(IFERROR(VLOOKUP($A138, '4. Company (at entry)'!$1:$1048576,11,FALSE),"")="","",IFERROR(VLOOKUP($A138, '4. Company (at entry)'!$1:$1048576,11,FALSE),"")), "")</f>
        <v/>
      </c>
      <c r="BY138" s="17" t="str">
        <f>IF($A138&lt;&gt;"",IF(IFERROR(VLOOKUP($A138, '4. Company (at entry)'!$1:$1048576,12,FALSE),"")="","",IFERROR(VLOOKUP($A138, '4. Company (at entry)'!$1:$1048576,12,FALSE),"")), "")</f>
        <v/>
      </c>
      <c r="BZ138" s="360" t="str">
        <f>IF($A138&lt;&gt;"",IF(IFERROR(VLOOKUP($A138, '4. Company (at entry)'!$1:$1048576,13,FALSE),"")="","",IFERROR(VLOOKUP($A138, '4. Company (at entry)'!$1:$1048576,13,FALSE),"")), "")</f>
        <v/>
      </c>
      <c r="CA138" s="17" t="str">
        <f>IF($A138&lt;&gt;"",IF(IFERROR('7. Position (current_at exit)'!F138,"")="", "Mandatory: Tab 7",IFERROR('7. Position (current_at exit)'!F138,"")),"")</f>
        <v/>
      </c>
      <c r="CB138" s="17" t="str">
        <f>IF($D138&lt;&gt;"Pending, Subsequently Closed",IF($A138&lt;&gt;"",IF(IFERROR('7. Position (current_at exit)'!G138,"")="", "Mandatory: Tab 7",IFERROR('7. Position (current_at exit)'!G138,"")),""), IF($A138&lt;&gt;"",IF(IFERROR('7. Position (current_at exit)'!G138,"")="", "",IFERROR('7. Position (current_at exit)'!G138,"")),""))</f>
        <v/>
      </c>
      <c r="CC138" s="17" t="str">
        <f>IF($D138&lt;&gt;"Pending, Subsequently Closed",IF($A138&lt;&gt;"",IF(IFERROR('7. Position (current_at exit)'!H138,"")="", "Mandatory: Tab 7",IFERROR('7. Position (current_at exit)'!H138,"")),""), IF($A138&lt;&gt;"",IF(IFERROR('7. Position (current_at exit)'!H138,"")="", "",IFERROR('7. Position (current_at exit)'!H138,"")),""))</f>
        <v/>
      </c>
      <c r="CD138" s="17" t="str">
        <f>IF($D138&lt;&gt;"Pending, Subsequently Closed",IF($A138&lt;&gt;"",IF(IFERROR('7. Position (current_at exit)'!I138,"")="", "Mandatory: Tab 7",IFERROR('7. Position (current_at exit)'!I138,"")),""), IF($A138&lt;&gt;"",IF(IFERROR('7. Position (current_at exit)'!I138,"")="", "",IFERROR('7. Position (current_at exit)'!I138,"")),""))</f>
        <v/>
      </c>
      <c r="CE138" s="17" t="str">
        <f>IF($D138&lt;&gt;"Pending, Subsequently Closed",IF($A138&lt;&gt;"",IF(IFERROR('7. Position (current_at exit)'!J138,"")="", "Mandatory: Tab 7",IFERROR('7. Position (current_at exit)'!J138,"")),""), IF($A138&lt;&gt;"",IF(IFERROR('7. Position (current_at exit)'!J138,"")="", "",IFERROR('7. Position (current_at exit)'!J138,"")),""))</f>
        <v/>
      </c>
      <c r="CF138" s="208" t="str">
        <f>IF($D138&lt;&gt;"Pending, Subsequently Closed",IF($A138&lt;&gt;"",IF(IFERROR('7. Position (current_at exit)'!K138,"")="", "Mandatory: Tab 7",IFERROR('7. Position (current_at exit)'!K138,"")),""), IF($A138&lt;&gt;"",IF(IFERROR('7. Position (current_at exit)'!K138,"")="", "",IFERROR('7. Position (current_at exit)'!K138,"")),""))</f>
        <v/>
      </c>
      <c r="CG138" s="186" t="str">
        <f>IF($D138&lt;&gt;"Pending, Subsequently Closed",IF($A138&lt;&gt;"",IF(IFERROR('7. Position (current_at exit)'!L138,"")="", "Mandatory: Tab 7",IFERROR('7. Position (current_at exit)'!L138,"")),""), IF($A138&lt;&gt;"",IF(IFERROR('7. Position (current_at exit)'!L138,"")="", "",IFERROR('7. Position (current_at exit)'!L138,"")),""))</f>
        <v/>
      </c>
      <c r="CH138" s="186" t="str">
        <f>IF($D138&lt;&gt;"Pending, Subsequently Closed",IF($A138&lt;&gt;"",IF(IFERROR('7. Position (current_at exit)'!M138,"")="", "Mandatory: Tab 7",IFERROR('7. Position (current_at exit)'!M138,"")),""), IF($A138&lt;&gt;"",IF(IFERROR('7. Position (current_at exit)'!M138,"")="", "",IFERROR('7. Position (current_at exit)'!M138,"")),""))</f>
        <v/>
      </c>
      <c r="CI138" s="186" t="str">
        <f>IF($D138&lt;&gt;"Pending, Subsequently Closed",IF($A138&lt;&gt;"",IF(IFERROR('7. Position (current_at exit)'!N138,"")="", "Mandatory: Tab 7",IFERROR('7. Position (current_at exit)'!N138,"")),""), IF($A138&lt;&gt;"",IF(IFERROR('7. Position (current_at exit)'!N138,"")="", "",IFERROR('7. Position (current_at exit)'!N138,"")),""))</f>
        <v/>
      </c>
      <c r="CJ138" s="408" t="str">
        <f>IF($D138&lt;&gt;"Pending, Subsequently Closed",IF($A138&lt;&gt;"",IF(IFERROR('7. Position (current_at exit)'!O138,"")="", "Mandatory: Tab 7",IFERROR('7. Position (current_at exit)'!O138,"")),""), IF($A138&lt;&gt;"",IF(IFERROR('7. Position (current_at exit)'!O138,"")="", "",IFERROR('7. Position (current_at exit)'!O138,"")),""))</f>
        <v/>
      </c>
      <c r="CK138" s="408" t="str">
        <f>IF($D138&lt;&gt;"Pending, Subsequently Closed",IF($A138&lt;&gt;"",IF(IFERROR('7. Position (current_at exit)'!P138,"")="", "Mandatory: Tab 7",IFERROR('7. Position (current_at exit)'!P138,"")),""), IF($A138&lt;&gt;"",IF(IFERROR('7. Position (current_at exit)'!P138,"")="", "",IFERROR('7. Position (current_at exit)'!P138,"")),""))</f>
        <v/>
      </c>
      <c r="CL138" s="360" t="str">
        <f>IF($A138&lt;&gt;"",IF(IFERROR('7. Position (current_at exit)'!Q138,"")="", "",IFERROR('7. Position (current_at exit)'!Q138,"")),"")</f>
        <v/>
      </c>
      <c r="CM138" s="18" t="str">
        <f>IF($F138&lt;&gt;"Debt",IF($A138&lt;&gt;"",IF(IFERROR('7. Position (current_at exit)'!R138,"")="", "Mandatory: Tab 7",IFERROR('7. Position (current_at exit)'!R138,"")),""), IF($A138&lt;&gt;"",IF(IFERROR('7. Position (current_at exit)'!R138,"")="", "",IFERROR('7. Position (current_at exit)'!R138,"")),""))</f>
        <v/>
      </c>
      <c r="CN138" s="18" t="str">
        <f>IF($F138&lt;&gt;"Debt",IF($A138&lt;&gt;"",IF(IFERROR('7. Position (current_at exit)'!S138,"")="", "Mandatory: Tab 7",IFERROR('7. Position (current_at exit)'!S138,"")),""), IF($A138&lt;&gt;"",IF(IFERROR('7. Position (current_at exit)'!S138,"")="", "",IFERROR('7. Position (current_at exit)'!S138,"")),""))</f>
        <v/>
      </c>
      <c r="CO138" s="17" t="str">
        <f>IF($F138&lt;&gt;"Debt",IF($A138&lt;&gt;"",IF(IFERROR('7. Position (current_at exit)'!T138,"")="", "Mandatory: Tab 7",IFERROR('7. Position (current_at exit)'!T138,"")),""), IF($A138&lt;&gt;"",IF(IFERROR('7. Position (current_at exit)'!T138,"")="", "",IFERROR('7. Position (current_at exit)'!T138,"")),""))</f>
        <v/>
      </c>
      <c r="CP138" s="17" t="str">
        <f>IF($A138&lt;&gt;"",IF(IFERROR('7. Position (current_at exit)'!U138,"")="", "Mandatory: Tab 7",IFERROR('7. Position (current_at exit)'!U138,"")),"")</f>
        <v/>
      </c>
      <c r="CQ138" s="17" t="str">
        <f>IF($F138&lt;&gt;"Debt",IF($A138&lt;&gt;"",IF(IFERROR('7. Position (current_at exit)'!V138,"")="", "Mandatory: Tab 7",IFERROR('7. Position (current_at exit)'!V138,"")),""), IF($A138&lt;&gt;"",IF(IFERROR('7. Position (current_at exit)'!V138,"")="", "",IFERROR('7. Position (current_at exit)'!V138,"")),""))</f>
        <v/>
      </c>
      <c r="CR138" s="16" t="str">
        <f>IF($F138&lt;&gt;"Debt",IF($A138&lt;&gt;"",IF(IFERROR('7. Position (current_at exit)'!W138,"")="", "",IFERROR('7. Position (current_at exit)'!W138,"")),""), IF($A138&lt;&gt;"",IF(IFERROR('7. Position (current_at exit)'!W138,"")="", "",IFERROR('7. Position (current_at exit)'!W138,"")),""))</f>
        <v/>
      </c>
      <c r="CS138" s="80" t="str">
        <f>IF($A138&lt;&gt;"",IF(IFERROR('7. Position (current_at exit)'!X138,"")="", "",IFERROR('7. Position (current_at exit)'!X138,"")),"")</f>
        <v/>
      </c>
      <c r="CT138" s="360" t="str">
        <f>IF($A138&lt;&gt;"",IF(IFERROR('7. Position (current_at exit)'!Y138,"")="", "",IFERROR('7. Position (current_at exit)'!Y138,"")),"")</f>
        <v/>
      </c>
      <c r="CU138" s="159" t="str">
        <f>IF(OR($D138="Fully Exited, No Escrow", $D138="Fully Exited, Escrow Pending", $D138="Fully Exited, Subsequently Closed"), IF($A138&lt;&gt;"",IF(IFERROR('7. Position (current_at exit)'!Z138,"")="", "Mandatory: Tab 7",IFERROR('7. Position (current_at exit)'!Z138,"")),""), IF($A138&lt;&gt;"",IF(IFERROR('7. Position (current_at exit)'!Z138,"")="", "",IFERROR('7. Position (current_at exit)'!Z138,"")),""))</f>
        <v/>
      </c>
      <c r="CV138" s="159" t="str">
        <f>IF(OR($D138="Fully Exited, No Escrow", $D138="Fully Exited, Escrow Pending", $D138="Fully Exited, Subsequently Closed"), IF($A138&lt;&gt;"",IF(IFERROR('7. Position (current_at exit)'!AA138,"")="", "Mandatory: Tab 7",IFERROR('7. Position (current_at exit)'!AA138,"")),""), IF($A138&lt;&gt;"",IF(IFERROR('7. Position (current_at exit)'!AA138,"")="", "",IFERROR('7. Position (current_at exit)'!AA138,"")),""))</f>
        <v/>
      </c>
      <c r="CW138" s="16" t="str">
        <f>IF($D138="Fully Exited",IF($A138&lt;&gt;"",IF(IFERROR('7. Position (current_at exit)'!AB138,"")="", "",IFERROR('7. Position (current_at exit)'!AB138,"")),""), IF($A138&lt;&gt;"",IF(IFERROR('7. Position (current_at exit)'!AB138,"")="", "",IFERROR('7. Position (current_at exit)'!AB138,"")),""))</f>
        <v/>
      </c>
      <c r="CX138" s="360" t="str">
        <f>IF($A138&lt;&gt;"",IF(IFERROR('7. Position (current_at exit)'!AC138,"")="", "",IFERROR('7. Position (current_at exit)'!AC138,"")),"")</f>
        <v/>
      </c>
      <c r="CY138" s="16" t="str">
        <f>IF($D138&lt;&gt;"Pending, Subsequently Closed",IF($A138&lt;&gt;"",IF(IFERROR('7. Position (current_at exit)'!AD138,"")="", "Mandatory: Tab 7",IFERROR('7. Position (current_at exit)'!AD138,"")),""), IF($A138&lt;&gt;"",IF(IFERROR('7. Position (current_at exit)'!AD138,"")="", "",IFERROR('7. Position (current_at exit)'!AD138,"")),""))</f>
        <v/>
      </c>
      <c r="CZ138" s="187" t="str">
        <f>IF($A138&lt;&gt;"",IF(IFERROR('7. Position (current_at exit)'!AE138,"")="", "",IFERROR('7. Position (current_at exit)'!AE138,"")),"")</f>
        <v/>
      </c>
      <c r="DA138" s="76" t="str">
        <f>IF($A138&lt;&gt;"",IF(IFERROR('7. Position (current_at exit)'!AF138,"")="", "",IFERROR('7. Position (current_at exit)'!AF138,"")),"")</f>
        <v/>
      </c>
      <c r="DB138" s="239" t="str">
        <f>IF($A138&lt;&gt;"",IF(IFERROR('7. Position (current_at exit)'!AG138,"")="", "",IFERROR('7. Position (current_at exit)'!AG138,"")),"")</f>
        <v/>
      </c>
      <c r="DC138" s="165" t="str">
        <f>IF($A138&lt;&gt;"",IF(IFERROR('7. Position (current_at exit)'!AH138,"")="", "",IFERROR('7. Position (current_at exit)'!AH138,"")),"")</f>
        <v/>
      </c>
      <c r="DD138" s="165" t="str">
        <f>IF($A138&lt;&gt;"",IF(IFERROR('7. Position (current_at exit)'!AI138,"")="", "",IFERROR('7. Position (current_at exit)'!AI138,"")),"")</f>
        <v/>
      </c>
      <c r="DE138" s="360" t="str">
        <f>IF($A138&lt;&gt;"",IF(IFERROR('7. Position (current_at exit)'!AJ138,"")="", "",IFERROR('7. Position (current_at exit)'!AJ138,"")),"")</f>
        <v/>
      </c>
      <c r="DF138" s="16" t="str">
        <f>IF($A138&lt;&gt;"",IF(IFERROR('7. Position (current_at exit)'!AK138,"")="", "",IFERROR('7. Position (current_at exit)'!AK138,"")),"")</f>
        <v/>
      </c>
      <c r="DG138" s="187" t="str">
        <f>IF($A138&lt;&gt;"",IF(IFERROR('7. Position (current_at exit)'!AL138,"")="", "",IFERROR('7. Position (current_at exit)'!AL138,"")),"")</f>
        <v/>
      </c>
      <c r="DH138" s="76" t="str">
        <f>IF($A138&lt;&gt;"",IF(IFERROR('7. Position (current_at exit)'!AM138,"")="", "",IFERROR('7. Position (current_at exit)'!AM138,"")),"")</f>
        <v/>
      </c>
      <c r="DI138" s="239" t="str">
        <f>IF($A138&lt;&gt;"",IF(IFERROR('7. Position (current_at exit)'!AN138,"")="", "",IFERROR('7. Position (current_at exit)'!AN138,"")),"")</f>
        <v/>
      </c>
      <c r="DJ138" s="165" t="str">
        <f>IF($A138&lt;&gt;"",IF(IFERROR('7. Position (current_at exit)'!AO138,"")="", "",IFERROR('7. Position (current_at exit)'!AO138,"")),"")</f>
        <v/>
      </c>
      <c r="DK138" s="165" t="str">
        <f>IF($A138&lt;&gt;"",IF(IFERROR('7. Position (current_at exit)'!AP138,"")="", "",IFERROR('7. Position (current_at exit)'!AP138,"")),"")</f>
        <v/>
      </c>
      <c r="DL138" s="360" t="str">
        <f>IF($A138&lt;&gt;"",IF(IFERROR('7. Position (current_at exit)'!AQ138,"")="", "",IFERROR('7. Position (current_at exit)'!AQ138,"")),"")</f>
        <v/>
      </c>
      <c r="DM138" s="17" t="str">
        <f>IF(OR($F138="Equity - Publicly Traded", $F138="Equity - Private"), IF($A138&lt;&gt;"",IF(IFERROR('6. Position (at entry)'!N138,"")="", "Mandatory: Tab 6",IFERROR('6. Position (at entry)'!N138,"")),""), IF($A138&lt;&gt;"",IF(IFERROR('6. Position (at entry)'!N138,"")="", "",IFERROR('6. Position (at entry)'!N138,"")),""))</f>
        <v/>
      </c>
      <c r="DN138" s="17" t="str">
        <f>IF(OR($F138="Equity - Publicly Traded", $F138="Equity - Private"), IF($A138&lt;&gt;"",IF(IFERROR('6. Position (at entry)'!O138,"")="", "Mandatory: Tab 6",IFERROR('6. Position (at entry)'!O138,"")),""), IF($A138&lt;&gt;"",IF(IFERROR('6. Position (at entry)'!O138,"")="", "",IFERROR('6. Position (at entry)'!O138,"")),""))</f>
        <v/>
      </c>
      <c r="DO138" s="17" t="str">
        <f>IF(OR($F138="Equity - Publicly Traded", $F138="Equity - Private"), IF($A138&lt;&gt;"",IF(IFERROR('6. Position (at entry)'!P138,"")="", "Mandatory: Tab 6",IFERROR('6. Position (at entry)'!P138,"")),""), IF($A138&lt;&gt;"",IF(IFERROR('6. Position (at entry)'!P138,"")="", "",IFERROR('6. Position (at entry)'!P138,"")),""))</f>
        <v/>
      </c>
      <c r="DP138" s="17" t="str">
        <f>IF(OR($F138="Equity - Publicly Traded", $F138="Equity - Private"), IF($A138&lt;&gt;"",IF(IFERROR('6. Position (at entry)'!Q138,"")="", "Mandatory: Tab 6",IFERROR('6. Position (at entry)'!Q138,"")),""), IF($A138&lt;&gt;"",IF(IFERROR('6. Position (at entry)'!Q138,"")="", "",IFERROR('6. Position (at entry)'!Q138,"")),""))</f>
        <v/>
      </c>
      <c r="DQ138" s="18" t="str">
        <f>IF(OR($F138="Equity - Publicly Traded", $F138="Equity - Private"), IF($A138&lt;&gt;"",IF(IFERROR('6. Position (at entry)'!R138,"")="", "Mandatory: Tab 6",IFERROR('6. Position (at entry)'!R138,"")),""), IF($A138&lt;&gt;"",IF(IFERROR('6. Position (at entry)'!R138,"")="", "",IFERROR('6. Position (at entry)'!R138,"")),""))</f>
        <v/>
      </c>
      <c r="DR138" s="18" t="str">
        <f>IF(OR($F138="Equity - Publicly Traded", $F138="Equity - Private"), IF($A138&lt;&gt;"",IF(IFERROR('6. Position (at entry)'!S138,"")="", "Mandatory: Tab 6",IFERROR('6. Position (at entry)'!S138,"")),""), IF($A138&lt;&gt;"",IF(IFERROR('6. Position (at entry)'!S138,"")="", "",IFERROR('6. Position (at entry)'!S138,"")),""))</f>
        <v/>
      </c>
      <c r="DS138" s="17" t="str">
        <f>IF(OR($F138="Equity - Publicly Traded", $F138="Equity - Private"), IF($A138&lt;&gt;"",IF(IFERROR('6. Position (at entry)'!T138,"")="", "Mandatory: Tab 6",IFERROR('6. Position (at entry)'!T138,"")),""), IF($A138&lt;&gt;"",IF(IFERROR('6. Position (at entry)'!T138,"")="", "",IFERROR('6. Position (at entry)'!T138,"")),""))</f>
        <v/>
      </c>
      <c r="DT138" s="16" t="str">
        <f>IF(OR($F138="Equity - Publicly Traded", $F138="Equity - Private"), IF($A138&lt;&gt;"",IF(IFERROR('6. Position (at entry)'!U138,"")="", "Mandatory: Tab 6",IFERROR('6. Position (at entry)'!U138,"")),""), IF($A138&lt;&gt;"",IF(IFERROR('6. Position (at entry)'!U138,"")="", "",IFERROR('6. Position (at entry)'!U138,"")),""))</f>
        <v/>
      </c>
      <c r="DU138" s="16" t="str">
        <f>IF(OR($F138="Equity - Publicly Traded", $F138="Equity - Private"), IF($A138&lt;&gt;"",IF(IFERROR('6. Position (at entry)'!V138,"")="", "",IFERROR('6. Position (at entry)'!V138,"")),""), IF($A138&lt;&gt;"",IF(IFERROR('6. Position (at entry)'!V138,"")="", "",IFERROR('6. Position (at entry)'!V138,"")),""))</f>
        <v/>
      </c>
      <c r="DV138" s="239" t="str">
        <f>IF(OR($F138="Equity - Publicly Traded", $F138="Equity - Private"), IF($A138&lt;&gt;"",IF(IFERROR('6. Position (at entry)'!W138,"")="", "",IFERROR('6. Position (at entry)'!W138,"")),""), IF($A138&lt;&gt;"",IF(IFERROR('6. Position (at entry)'!W138,"")="", "",IFERROR('6. Position (at entry)'!W138,"")),""))</f>
        <v/>
      </c>
      <c r="DW138" s="239" t="str">
        <f>IF(OR($F138="Equity - Publicly Traded", $F138="Equity - Private"), IF($A138&lt;&gt;"",IF(IFERROR('6. Position (at entry)'!X138,"")="", "",IFERROR('6. Position (at entry)'!X138,"")),""), IF($A138&lt;&gt;"",IF(IFERROR('6. Position (at entry)'!X138,"")="", "",IFERROR('6. Position (at entry)'!X138,"")),""))</f>
        <v/>
      </c>
      <c r="DX138" s="239" t="str">
        <f>IF(OR($F138="Equity - Publicly Traded", $F138="Equity - Private"), IF($A138&lt;&gt;"",IF(IFERROR('6. Position (at entry)'!Y138,"")="", "",IFERROR('6. Position (at entry)'!Y138,"")),""), IF($A138&lt;&gt;"",IF(IFERROR('6. Position (at entry)'!Y138,"")="", "",IFERROR('6. Position (at entry)'!Y138,"")),""))</f>
        <v/>
      </c>
      <c r="DY138" s="360" t="str">
        <f>IF($A138&lt;&gt;"",IF(IFERROR('6. Position (at entry)'!Z138,"")="", "",IFERROR('6. Position (at entry)'!Z138,"")),"")</f>
        <v/>
      </c>
      <c r="DZ138" s="76" t="str">
        <f>IF($A138&lt;&gt;"",IF(IFERROR('6. Position (at entry)'!AA138,"")="", "",IFERROR('6. Position (at entry)'!AA138,"")),"")</f>
        <v/>
      </c>
      <c r="EA138" s="76" t="str">
        <f>IF($A138&lt;&gt;"",IF(IFERROR('6. Position (at entry)'!AB138,"")="", "",IFERROR('6. Position (at entry)'!AB138,"")),"")</f>
        <v/>
      </c>
      <c r="EB138" s="78" t="str">
        <f>IF($A138&lt;&gt;"",IF(IFERROR('6. Position (at entry)'!AC138,"")="", "",IFERROR('6. Position (at entry)'!AC138,"")),"")</f>
        <v/>
      </c>
      <c r="EC138" s="78" t="str">
        <f>IF($A138&lt;&gt;"",IF(IFERROR('6. Position (at entry)'!AD138,"")="", "",IFERROR('6. Position (at entry)'!AD138,"")),"")</f>
        <v/>
      </c>
      <c r="ED138" s="226" t="str">
        <f>IF($A138&lt;&gt;"",IF(IFERROR('6. Position (at entry)'!AE138,"")="", "",IFERROR('6. Position (at entry)'!AE138,"")),"")</f>
        <v/>
      </c>
      <c r="EE138" s="80" t="str">
        <f>IF($A138&lt;&gt;"",IF(IFERROR('6. Position (at entry)'!AF138,"")="", "",IFERROR('6. Position (at entry)'!AF138,"")),"")</f>
        <v/>
      </c>
      <c r="EF138" s="80" t="str">
        <f>IF($A138&lt;&gt;"",IF(IFERROR('6. Position (at entry)'!AG138,"")="", "",IFERROR('6. Position (at entry)'!AG138,"")),"")</f>
        <v/>
      </c>
      <c r="EG138" s="80" t="str">
        <f>IF($A138&lt;&gt;"",IF(IFERROR('6. Position (at entry)'!AH138,"")="", "",IFERROR('6. Position (at entry)'!AH138,"")),"")</f>
        <v/>
      </c>
      <c r="EH138" s="360" t="str">
        <f>IF($A138&lt;&gt;"",IF(IFERROR('6. Position (at entry)'!AI138,"")="", "",IFERROR('6. Position (at entry)'!AI138,"")),"")</f>
        <v/>
      </c>
    </row>
    <row r="139" spans="1:138" ht="15" customHeight="1" x14ac:dyDescent="0.2">
      <c r="A139" s="16" t="str">
        <f>IF(ISBLANK('6. Position (at entry)'!A139), "", '6. Position (at entry)'!A139)</f>
        <v/>
      </c>
      <c r="B139" s="347" t="str">
        <f>IF($A139&lt;&gt;"",IF(IFERROR('6. Position (at entry)'!B139,"")="", "Mandatory: Tab 6",IFERROR('6. Position (at entry)'!B139,"")),"")</f>
        <v/>
      </c>
      <c r="C139" s="16" t="str">
        <f>IF($A139&lt;&gt;"",IF(IFERROR(VLOOKUP($A139, '4. Company (at entry)'!$1:$1048576,2,FALSE),"")="","Mandatory: Tab 4",IFERROR(VLOOKUP($A139, '4. Company (at entry)'!$1:$1048576,2,FALSE),"")), "")</f>
        <v/>
      </c>
      <c r="D139" s="16" t="str">
        <f>IF($A139&lt;&gt;"",IF(IFERROR('7. Position (current_at exit)'!D139,"")="", "Mandatory: Tab 7",IFERROR('7. Position (current_at exit)'!D139,"")),"")</f>
        <v/>
      </c>
      <c r="E139" s="16" t="str">
        <f>IF($A139&lt;&gt;"",IF(IFERROR('7. Position (current_at exit)'!E139,"")="", "Mandatory: Tab 7",IFERROR('7. Position (current_at exit)'!E139,"")),"")</f>
        <v/>
      </c>
      <c r="F139" s="16" t="str">
        <f>IF($A139&lt;&gt;"",IF(IFERROR('6. Position (at entry)'!D139,"")="", "Mandatory: Tab 6",IFERROR('6. Position (at entry)'!D139,"")),"")</f>
        <v/>
      </c>
      <c r="G139" s="16" t="str">
        <f>IF($A139&lt;&gt;"",IF(IFERROR('6. Position (at entry)'!E139,"")="", "Mandatory: Tab 6",IFERROR('6. Position (at entry)'!E139,"")),"")</f>
        <v/>
      </c>
      <c r="H139" s="16" t="str">
        <f>IF($A139&lt;&gt;"",IF(IFERROR('6. Position (at entry)'!F139,"")="", "Mandatory: Tab 6",IFERROR('6. Position (at entry)'!F139,"")),"")</f>
        <v/>
      </c>
      <c r="I139" s="16" t="str">
        <f>IF($A139&lt;&gt;"",IF(IFERROR('6. Position (at entry)'!G139,"")="", "Mandatory: Tab 6",IFERROR('6. Position (at entry)'!G139,"")),"")</f>
        <v/>
      </c>
      <c r="J139" s="16" t="str">
        <f>IF($A139&lt;&gt;"",IF(IFERROR('6. Position (at entry)'!H139,"")="", "Mandatory: Tab 6",IFERROR('6. Position (at entry)'!H139,"")),"")</f>
        <v/>
      </c>
      <c r="K139" s="159" t="str">
        <f>IF($A139&lt;&gt;"",IF(IFERROR('6. Position (at entry)'!I139,"")="", "Mandatory: Tab 6",IFERROR('6. Position (at entry)'!I139,"")),"")</f>
        <v/>
      </c>
      <c r="L139" s="16" t="str">
        <f>IF($A139&lt;&gt;"",IF(IFERROR('6. Position (at entry)'!J139,"")="", "Mandatory: Tab 6",IFERROR('6. Position (at entry)'!J139,"")),"")</f>
        <v/>
      </c>
      <c r="M139" s="16" t="str">
        <f>IF($A139&lt;&gt;"",IF(IFERROR('6. Position (at entry)'!K139,"")="", "Mandatory: Tab 6",IFERROR('6. Position (at entry)'!K139,"")),"")</f>
        <v/>
      </c>
      <c r="N139" s="16" t="str">
        <f>IF($A139&lt;&gt;"",IF(IFERROR('6. Position (at entry)'!L139,"")="", "",IFERROR('6. Position (at entry)'!L139,"")),"")</f>
        <v/>
      </c>
      <c r="O139" s="360" t="str">
        <f>IF($A139&lt;&gt;"",IF(IFERROR('6. Position (at entry)'!M139,"")="", "",IFERROR('6. Position (at entry)'!M139,"")),"")</f>
        <v/>
      </c>
      <c r="P139" s="16" t="str">
        <f>IF($A139&lt;&gt;"",IF(IFERROR(VLOOKUP($A139,'5. Company (current_at exit)'!$1:$1048576,3,FALSE),"")="","",IFERROR(VLOOKUP($A139,'5. Company (current_at exit)'!$1:$1048576,3,FALSE),"")), "")</f>
        <v/>
      </c>
      <c r="Q139" s="16" t="str">
        <f>IF($A139&lt;&gt;"",IF(IFERROR(VLOOKUP($A139,'5. Company (current_at exit)'!$1:$1048576,4,FALSE),"")="","",IFERROR(VLOOKUP($A139,'5. Company (current_at exit)'!$1:$1048576,4,FALSE),"")), "")</f>
        <v/>
      </c>
      <c r="R139" s="16" t="str">
        <f>IF($A139&lt;&gt;"",IF(IFERROR(VLOOKUP($A139,'5. Company (current_at exit)'!$1:$1048576,5,FALSE),"")="","",IFERROR(VLOOKUP($A139,'5. Company (current_at exit)'!$1:$1048576,5,FALSE),"")), "")</f>
        <v/>
      </c>
      <c r="S139" s="16" t="str">
        <f>IF($A139&lt;&gt;"",IF(IFERROR(VLOOKUP($A139,'5. Company (current_at exit)'!$1:$1048576,6,FALSE),"")="","",IFERROR(VLOOKUP($A139,'5. Company (current_at exit)'!$1:$1048576,6,FALSE),"")), "")</f>
        <v/>
      </c>
      <c r="T139" s="16" t="str">
        <f>IF($A139&lt;&gt;"",IF(IFERROR(VLOOKUP($A139,'5. Company (current_at exit)'!$1:$1048576,7,FALSE),"")="","Mandatory: Tab 5",IFERROR(VLOOKUP($A139,'5. Company (current_at exit)'!$1:$1048576,7,FALSE),"")), "")</f>
        <v/>
      </c>
      <c r="U139" s="72" t="str">
        <f>IF($A139&lt;&gt;"",IF(IFERROR(VLOOKUP($A139,'5. Company (current_at exit)'!$1:$1048576,8,FALSE),"")="","Mandatory: Tab 5",IFERROR(VLOOKUP($A139,'5. Company (current_at exit)'!$1:$1048576,8,FALSE),"")), "")</f>
        <v/>
      </c>
      <c r="V139" s="16" t="str">
        <f>IF($A139&lt;&gt;"",IF(IFERROR(VLOOKUP($A139,'5. Company (current_at exit)'!$1:$1048576,9,FALSE),"")="","",IFERROR(VLOOKUP($A139,'5. Company (current_at exit)'!$1:$1048576,9,FALSE),"")), "")</f>
        <v/>
      </c>
      <c r="W139" s="16" t="str">
        <f>IF($A139&lt;&gt;"",IF(IFERROR(VLOOKUP($A139,'5. Company (current_at exit)'!$1:$1048576,10,FALSE),"")="","Mandatory: Tab 5",IFERROR(VLOOKUP($A139,'5. Company (current_at exit)'!$1:$1048576,10,FALSE),"")), "")</f>
        <v/>
      </c>
      <c r="X139" s="73" t="str">
        <f>IF($A139&lt;&gt;"",IF(IFERROR(VLOOKUP($A139,'5. Company (current_at exit)'!$1:$1048576,11,FALSE),"")="","Mandatory: Tab 5",IFERROR(VLOOKUP($A139,'5. Company (current_at exit)'!$1:$1048576,11,FALSE),"")), "")</f>
        <v/>
      </c>
      <c r="Y139" s="73" t="str">
        <f>IF($A139&lt;&gt;"",IF(IFERROR(VLOOKUP($A139,'5. Company (current_at exit)'!$1:$1048576,12,FALSE),"")="","",IFERROR(VLOOKUP($A139,'5. Company (current_at exit)'!$1:$1048576,12,FALSE),"")), "")</f>
        <v/>
      </c>
      <c r="Z139" s="73" t="str">
        <f>IF($A139&lt;&gt;"",IF(IFERROR(VLOOKUP($A139,'5. Company (current_at exit)'!$1:$1048576,13,FALSE),"")="","",IFERROR(VLOOKUP($A139,'5. Company (current_at exit)'!$1:$1048576,13,FALSE),"")), "")</f>
        <v/>
      </c>
      <c r="AA139" s="16" t="str">
        <f>IF($A139&lt;&gt;"",IF(IFERROR(VLOOKUP($A139,'5. Company (current_at exit)'!$1:$1048576,14,FALSE),"")="","Mandatory: Tab 5",IFERROR(VLOOKUP($A139,'5. Company (current_at exit)'!$1:$1048576,14,FALSE),"")), "")</f>
        <v/>
      </c>
      <c r="AB139" s="16" t="str">
        <f>IF($A139&lt;&gt;"",IF(IFERROR(VLOOKUP($A139,'5. Company (current_at exit)'!$1:$1048576,15,FALSE),"")="","Mandatory: Tab 5",IFERROR(VLOOKUP($A139,'5. Company (current_at exit)'!$1:$1048576,15,FALSE),"")), "")</f>
        <v/>
      </c>
      <c r="AC139" s="76" t="str">
        <f>IF($A139&lt;&gt;"",IF(IFERROR(VLOOKUP($A139,'5. Company (current_at exit)'!$1:$1048576,16,FALSE),"")="","",IFERROR(VLOOKUP($A139,'5. Company (current_at exit)'!$1:$1048576,16,FALSE),"")), "")</f>
        <v/>
      </c>
      <c r="AD139" s="16" t="str">
        <f>IF($A139&lt;&gt;"",IF(IFERROR(VLOOKUP($A139,'5. Company (current_at exit)'!$1:$1048576,17,FALSE),"")="","",IFERROR(VLOOKUP($A139,'5. Company (current_at exit)'!$1:$1048576,17,FALSE),"")), "")</f>
        <v/>
      </c>
      <c r="AE139" s="401" t="str">
        <f>IF($A139&lt;&gt;"",IF(IFERROR(VLOOKUP($A139,'5. Company (current_at exit)'!$1:$1048576,18,FALSE),"")="","",IFERROR(VLOOKUP($A139,'5. Company (current_at exit)'!$1:$1048576,18,FALSE),"")), "")</f>
        <v/>
      </c>
      <c r="AF139" s="16" t="str">
        <f>IF($A139&lt;&gt;"",IF(IFERROR(VLOOKUP($A139,'5. Company (current_at exit)'!$1:$1048576,19,FALSE),"")="","Mandatory: Tab 5",IFERROR(VLOOKUP($A139,'5. Company (current_at exit)'!$1:$1048576,19,FALSE),"")), "")</f>
        <v/>
      </c>
      <c r="AG139" s="159" t="str">
        <f>IF($AF139="Yes",IF($A139&lt;&gt;"",IF(IFERROR(VLOOKUP($A139,'5. Company (current_at exit)'!$1:$1048576,20,FALSE),"")="","Mandatory: Tab 5",IFERROR(VLOOKUP($A139,'5. Company (current_at exit)'!$1:$1048576,20,FALSE),"")), ""),IF($A139&lt;&gt;"",IF(IFERROR(VLOOKUP($A139,'5. Company (current_at exit)'!$1:$1048576,20,FALSE),"")="","",IFERROR(VLOOKUP($A139,'5. Company (current_at exit)'!$1:$1048576,20,FALSE),"")), ""))</f>
        <v/>
      </c>
      <c r="AH139" s="159" t="str">
        <f>IF($AF139="Yes",IF($A139&lt;&gt;"",IF(IFERROR(VLOOKUP($A139,'5. Company (current_at exit)'!$1:$1048576,21,FALSE),"")="","Mandatory: Tab 5",IFERROR(VLOOKUP($A139,'5. Company (current_at exit)'!$1:$1048576,21,FALSE),"")), ""),IF($A139&lt;&gt;"",IF(IFERROR(VLOOKUP($A139,'5. Company (current_at exit)'!$1:$1048576,21,FALSE),"")="","",IFERROR(VLOOKUP($A139,'5. Company (current_at exit)'!$1:$1048576,21,FALSE),"")), ""))</f>
        <v/>
      </c>
      <c r="AI139" s="69" t="str">
        <f>IF($AF139="Yes",IF($A139&lt;&gt;"",IF(IFERROR(VLOOKUP($A139,'5. Company (current_at exit)'!$1:$1048576,22,FALSE),"")="","Mandatory: Tab 5",IFERROR(VLOOKUP($A139,'5. Company (current_at exit)'!$1:$1048576,22,FALSE),"")), ""),IF($A139&lt;&gt;"",IF(IFERROR(VLOOKUP($A139,'5. Company (current_at exit)'!$1:$1048576,22,FALSE),"")="","",IFERROR(VLOOKUP($A139,'5. Company (current_at exit)'!$1:$1048576,22,FALSE),"")), ""))</f>
        <v/>
      </c>
      <c r="AJ139" s="69" t="str">
        <f>IF($AF139="Yes",IF($A139&lt;&gt;"",IF(IFERROR(VLOOKUP($A139,'5. Company (current_at exit)'!$1:$1048576,23,FALSE),"")="","Mandatory: Tab 5",IFERROR(VLOOKUP($A139,'5. Company (current_at exit)'!$1:$1048576,23,FALSE),"")), ""),IF($A139&lt;&gt;"",IF(IFERROR(VLOOKUP($A139,'5. Company (current_at exit)'!$1:$1048576,23,FALSE),"")="","",IFERROR(VLOOKUP($A139,'5. Company (current_at exit)'!$1:$1048576,23,FALSE),"")), ""))</f>
        <v/>
      </c>
      <c r="AK139" s="159" t="str">
        <f>IF($AF139="Yes",IF($A139&lt;&gt;"",IF(IFERROR(VLOOKUP($A139,'5. Company (current_at exit)'!$1:$1048576,24,FALSE),"")="","",IFERROR(VLOOKUP($A139,'5. Company (current_at exit)'!$1:$1048576,24,FALSE),"")), ""),IF($A139&lt;&gt;"",IF(IFERROR(VLOOKUP($A139,'5. Company (current_at exit)'!$1:$1048576,24,FALSE),"")="","",IFERROR(VLOOKUP($A139,'5. Company (current_at exit)'!$1:$1048576,24,FALSE),"")), ""))</f>
        <v/>
      </c>
      <c r="AL139" s="403" t="str">
        <f>IF($A139&lt;&gt;"",IF(IFERROR(VLOOKUP($A139,'5. Company (current_at exit)'!$1:$1048576,25,FALSE),"")="","",IFERROR(VLOOKUP($A139,'5. Company (current_at exit)'!$1:$1048576,25,FALSE),"")), "")</f>
        <v/>
      </c>
      <c r="AM139" s="17" t="str">
        <f>IF($A139&lt;&gt;"",IF(IFERROR(VLOOKUP($A139,'5. Company (current_at exit)'!$1:$1048576,26,FALSE),"")="","Mandatory: Tab 5",IFERROR(VLOOKUP($A139,'5. Company (current_at exit)'!$1:$1048576,26,FALSE),"")), "")</f>
        <v/>
      </c>
      <c r="AN139" s="17" t="str">
        <f>IF($A139&lt;&gt;"",IF(IFERROR(VLOOKUP($A139,'5. Company (current_at exit)'!$1:$1048576,27,FALSE),"")="","Mandatory: Tab 5",IFERROR(VLOOKUP($A139,'5. Company (current_at exit)'!$1:$1048576,27,FALSE),"")), "")</f>
        <v/>
      </c>
      <c r="AO139" s="17" t="str">
        <f>IF($A139&lt;&gt;"",IF(IFERROR(VLOOKUP($A139,'5. Company (current_at exit)'!$1:$1048576,28,FALSE),"")="","Mandatory: Tab 5",IFERROR(VLOOKUP($A139,'5. Company (current_at exit)'!$1:$1048576,28,FALSE),"")), "")</f>
        <v/>
      </c>
      <c r="AP139" s="17" t="str">
        <f>IF($A139&lt;&gt;"",IF(IFERROR(VLOOKUP($A139,'5. Company (current_at exit)'!$1:$1048576,29,FALSE),"")="","Mandatory: Tab 5",IFERROR(VLOOKUP($A139,'5. Company (current_at exit)'!$1:$1048576,29,FALSE),"")), "")</f>
        <v/>
      </c>
      <c r="AQ139" s="17" t="str">
        <f>IF($A139&lt;&gt;"",IF(IFERROR(VLOOKUP($A139,'5. Company (current_at exit)'!$1:$1048576,30,FALSE),"")="","Mandatory: Tab 5",IFERROR(VLOOKUP($A139,'5. Company (current_at exit)'!$1:$1048576,30,FALSE),"")), "")</f>
        <v/>
      </c>
      <c r="AR139" s="17" t="str">
        <f>IF($A139&lt;&gt;"",IF(IFERROR(VLOOKUP($A139,'5. Company (current_at exit)'!$1:$1048576,31,FALSE),"")="","Mandatory: Tab 5",IFERROR(VLOOKUP($A139,'5. Company (current_at exit)'!$1:$1048576,31,FALSE),"")), "")</f>
        <v/>
      </c>
      <c r="AS139" s="17" t="str">
        <f>IF($A139&lt;&gt;"",IF(IFERROR(VLOOKUP($A139,'5. Company (current_at exit)'!$1:$1048576,32,FALSE),"")="","Mandatory: Tab 5",IFERROR(VLOOKUP($A139,'5. Company (current_at exit)'!$1:$1048576,32,FALSE),"")), "")</f>
        <v/>
      </c>
      <c r="AT139" s="17" t="str">
        <f>IF($A139&lt;&gt;"",IF(IFERROR(VLOOKUP($A139,'5. Company (current_at exit)'!$1:$1048576,33,FALSE),"")="","Mandatory: Tab 5",IFERROR(VLOOKUP($A139,'5. Company (current_at exit)'!$1:$1048576,33,FALSE),"")), "")</f>
        <v/>
      </c>
      <c r="AU139" s="17" t="str">
        <f>IF($A139&lt;&gt;"",IF(IFERROR(VLOOKUP($A139,'5. Company (current_at exit)'!$1:$1048576,34,FALSE),"")="","",IFERROR(VLOOKUP($A139,'5. Company (current_at exit)'!$1:$1048576,34,FALSE),"")), "")</f>
        <v/>
      </c>
      <c r="AV139" s="241" t="str">
        <f>IF($A139&lt;&gt;"",IF(IFERROR(VLOOKUP($A139,'5. Company (current_at exit)'!$1:$1048576,35,FALSE),"")="","",IFERROR(VLOOKUP($A139,'5. Company (current_at exit)'!$1:$1048576,35,FALSE),"")), "")</f>
        <v/>
      </c>
      <c r="AW139" s="17" t="str">
        <f>IF($D139="Fully Exited",IF($A139&lt;&gt;"",IF(IFERROR(VLOOKUP($A139,'5. Company (current_at exit)'!$1:$1048576,36,FALSE),"")="","",IFERROR(VLOOKUP($A139,'5. Company (current_at exit)'!$1:$1048576,36,FALSE),"")), ""),IF($A139&lt;&gt;"",IF(IFERROR(VLOOKUP($A139,'5. Company (current_at exit)'!$1:$1048576,36,FALSE),"")="","",IFERROR(VLOOKUP($A139,'5. Company (current_at exit)'!$1:$1048576,36,FALSE),"")), ""))</f>
        <v/>
      </c>
      <c r="AX139" s="239" t="str">
        <f>IF($A139&lt;&gt;"",IF(IFERROR(VLOOKUP($A139,'5. Company (current_at exit)'!$1:$1048576,37,FALSE),"")="","",IFERROR(VLOOKUP($A139,'5. Company (current_at exit)'!$1:$1048576,37,FALSE),"")), "")</f>
        <v/>
      </c>
      <c r="AY139" s="204" t="str">
        <f>IF($A139&lt;&gt;"",IF(IFERROR(VLOOKUP($A139,'5. Company (current_at exit)'!$1:$1048576,38,FALSE),"")="","",IFERROR(VLOOKUP($A139,'5. Company (current_at exit)'!$1:$1048576,38,FALSE),"")), "")</f>
        <v/>
      </c>
      <c r="AZ139" s="244" t="str">
        <f>IF($A139&lt;&gt;"",IF(IFERROR(VLOOKUP($A139,'5. Company (current_at exit)'!$1:$1048576,39,FALSE),"")="","",IFERROR(VLOOKUP($A139,'5. Company (current_at exit)'!$1:$1048576,39,FALSE),"")), "")</f>
        <v/>
      </c>
      <c r="BA139" s="244" t="str">
        <f>IF($A139&lt;&gt;"",IF(IFERROR(VLOOKUP($A139,'5. Company (current_at exit)'!$1:$1048576,40,FALSE),"")="","",IFERROR(VLOOKUP($A139,'5. Company (current_at exit)'!$1:$1048576,40,FALSE),"")), "")</f>
        <v/>
      </c>
      <c r="BB139" s="244" t="str">
        <f>IF($A139&lt;&gt;"",IF(IFERROR(VLOOKUP($A139,'5. Company (current_at exit)'!$1:$1048576,41,FALSE),"")="","",IFERROR(VLOOKUP($A139,'5. Company (current_at exit)'!$1:$1048576,41,FALSE),"")), "")</f>
        <v/>
      </c>
      <c r="BC139" s="76" t="str">
        <f>IF($A139&lt;&gt;"",IF(IFERROR(VLOOKUP($A139,'5. Company (current_at exit)'!$1:$1048576,42,FALSE),"")="","",IFERROR(VLOOKUP($A139,'5. Company (current_at exit)'!$1:$1048576,42,FALSE),"")), "")</f>
        <v/>
      </c>
      <c r="BD139" s="76" t="str">
        <f>IF($A139&lt;&gt;"",IF(IFERROR(VLOOKUP($A139,'5. Company (current_at exit)'!$1:$1048576,43,FALSE),"")="","",IFERROR(VLOOKUP($A139,'5. Company (current_at exit)'!$1:$1048576,43,FALSE),"")), "")</f>
        <v/>
      </c>
      <c r="BE139" s="239" t="str">
        <f>IF($A139&lt;&gt;"",IF(IFERROR(VLOOKUP($A139,'5. Company (current_at exit)'!$1:$1048576,44,FALSE),"")="","",IFERROR(VLOOKUP($A139,'5. Company (current_at exit)'!$1:$1048576,44,FALSE),"")), "")</f>
        <v/>
      </c>
      <c r="BF139" s="239" t="str">
        <f>IF($A139&lt;&gt;"",IF(IFERROR(VLOOKUP($A139,'5. Company (current_at exit)'!$1:$1048576,45,FALSE),"")="","",IFERROR(VLOOKUP($A139,'5. Company (current_at exit)'!$1:$1048576,45,FALSE),"")), "")</f>
        <v/>
      </c>
      <c r="BG139" s="239" t="str">
        <f>IF($A139&lt;&gt;"",IF(IFERROR(VLOOKUP($A139,'5. Company (current_at exit)'!$1:$1048576,46,FALSE),"")="","",IFERROR(VLOOKUP($A139,'5. Company (current_at exit)'!$1:$1048576,46,FALSE),"")), "")</f>
        <v/>
      </c>
      <c r="BH139" s="239" t="str">
        <f>IF($A139&lt;&gt;"",IF(IFERROR(VLOOKUP($A139,'5. Company (current_at exit)'!$1:$1048576,47,FALSE),"")="","",IFERROR(VLOOKUP($A139,'5. Company (current_at exit)'!$1:$1048576,47,FALSE),"")), "")</f>
        <v/>
      </c>
      <c r="BI139" s="239" t="str">
        <f>IF($A139&lt;&gt;"",IF(IFERROR(VLOOKUP($A139,'5. Company (current_at exit)'!$1:$1048576,48,FALSE),"")="","",IFERROR(VLOOKUP($A139,'5. Company (current_at exit)'!$1:$1048576,48,FALSE),"")), "")</f>
        <v/>
      </c>
      <c r="BJ139" s="360" t="str">
        <f>IF($A139&lt;&gt;"",IF(IFERROR(VLOOKUP($A139,'5. Company (current_at exit)'!$1:$1048576,49,FALSE),"")="","",IFERROR(VLOOKUP($A139,'5. Company (current_at exit)'!$1:$1048576,49,FALSE),"")), "")</f>
        <v/>
      </c>
      <c r="BK139" s="76" t="str">
        <f>IF($A139&lt;&gt;"",IF(IFERROR(VLOOKUP($A139,'5. Company (current_at exit)'!$1:$1048576,50,FALSE),"")="","Mandatory: Tab 5",IFERROR(VLOOKUP($A139,'5. Company (current_at exit)'!$1:$1048576,50,FALSE),"")), "")</f>
        <v/>
      </c>
      <c r="BL139" s="483" t="str">
        <f>IF($A139&lt;&gt;"",IF(IFERROR(VLOOKUP($A139,'5. Company (current_at exit)'!$1:$1048576,51,FALSE),"")="","Mandatory: Tab 5",IFERROR(VLOOKUP($A139,'5. Company (current_at exit)'!$1:$1048576,51,FALSE),"")), "")</f>
        <v/>
      </c>
      <c r="BM139" s="483" t="str">
        <f>IF($A139&lt;&gt;"",IF(IFERROR(VLOOKUP($A139,'5. Company (current_at exit)'!$1:$1048576,52,FALSE),"")="","Mandatory: Tab 5",IFERROR(VLOOKUP($A139,'5. Company (current_at exit)'!$1:$1048576,52,FALSE),"")), "")</f>
        <v/>
      </c>
      <c r="BN139" s="483" t="str">
        <f>IF($A139&lt;&gt;"",IF(IFERROR(VLOOKUP($A139,'5. Company (current_at exit)'!$1:$1048576,53,FALSE),"")="","Mandatory: Tab 5",IFERROR(VLOOKUP($A139,'5. Company (current_at exit)'!$1:$1048576,53,FALSE),"")), "")</f>
        <v/>
      </c>
      <c r="BO139" s="360" t="str">
        <f>IF($A139&lt;&gt;"",IF(IFERROR(VLOOKUP($A139,'5. Company (current_at exit)'!$1:$1048576,54,FALSE),"")="","",IFERROR(VLOOKUP($A139,'5. Company (current_at exit)'!$1:$1048576,54,FALSE),"")), "")</f>
        <v/>
      </c>
      <c r="BP139" s="17" t="str">
        <f>IF($A139&lt;&gt;"",IF(IFERROR(VLOOKUP($A139, '4. Company (at entry)'!$1:$1048576,3,FALSE),"")="","Mandatory: Tab 4",IFERROR(VLOOKUP($A139, '4. Company (at entry)'!$1:$1048576,3,FALSE),"")), "")</f>
        <v/>
      </c>
      <c r="BQ139" s="17" t="str">
        <f>IF($A139&lt;&gt;"",IF(IFERROR(VLOOKUP($A139, '4. Company (at entry)'!$1:$1048576,4,FALSE),"")="","Mandatory: Tab 4",IFERROR(VLOOKUP($A139, '4. Company (at entry)'!$1:$1048576,4,FALSE),"")), "")</f>
        <v/>
      </c>
      <c r="BR139" s="17" t="str">
        <f>IF($A139&lt;&gt;"",IF(IFERROR(VLOOKUP($A139, '4. Company (at entry)'!$1:$1048576,5,FALSE),"")="","Mandatory: Tab 4",IFERROR(VLOOKUP($A139, '4. Company (at entry)'!$1:$1048576,5,FALSE),"")), "")</f>
        <v/>
      </c>
      <c r="BS139" s="17" t="str">
        <f>IF($A139&lt;&gt;"",IF(IFERROR(VLOOKUP($A139, '4. Company (at entry)'!$1:$1048576,6,FALSE),"")="","Mandatory: Tab 4",IFERROR(VLOOKUP($A139, '4. Company (at entry)'!$1:$1048576,6,FALSE),"")), "")</f>
        <v/>
      </c>
      <c r="BT139" s="17" t="str">
        <f>IF($A139&lt;&gt;"",IF(IFERROR(VLOOKUP($A139, '4. Company (at entry)'!$1:$1048576,7,FALSE),"")="","Mandatory: Tab 4",IFERROR(VLOOKUP($A139, '4. Company (at entry)'!$1:$1048576,7,FALSE),"")), "")</f>
        <v/>
      </c>
      <c r="BU139" s="17" t="str">
        <f>IF($A139&lt;&gt;"",IF(IFERROR(VLOOKUP($A139, '4. Company (at entry)'!$1:$1048576,8,FALSE),"")="","Mandatory: Tab 4",IFERROR(VLOOKUP($A139, '4. Company (at entry)'!$1:$1048576,8,FALSE),"")), "")</f>
        <v/>
      </c>
      <c r="BV139" s="17" t="str">
        <f>IF($A139&lt;&gt;"",IF(IFERROR(VLOOKUP($A139, '4. Company (at entry)'!$1:$1048576,9,FALSE),"")="","Mandatory: Tab 4",IFERROR(VLOOKUP($A139, '4. Company (at entry)'!$1:$1048576,9,FALSE),"")), "")</f>
        <v/>
      </c>
      <c r="BW139" s="17" t="str">
        <f>IF($A139&lt;&gt;"",IF(IFERROR(VLOOKUP($A139, '4. Company (at entry)'!$1:$1048576,10,FALSE),"")="","",IFERROR(VLOOKUP($A139, '4. Company (at entry)'!$1:$1048576,10,FALSE),"")), "")</f>
        <v/>
      </c>
      <c r="BX139" s="208" t="str">
        <f>IF($A139&lt;&gt;"",IF(IFERROR(VLOOKUP($A139, '4. Company (at entry)'!$1:$1048576,11,FALSE),"")="","",IFERROR(VLOOKUP($A139, '4. Company (at entry)'!$1:$1048576,11,FALSE),"")), "")</f>
        <v/>
      </c>
      <c r="BY139" s="17" t="str">
        <f>IF($A139&lt;&gt;"",IF(IFERROR(VLOOKUP($A139, '4. Company (at entry)'!$1:$1048576,12,FALSE),"")="","",IFERROR(VLOOKUP($A139, '4. Company (at entry)'!$1:$1048576,12,FALSE),"")), "")</f>
        <v/>
      </c>
      <c r="BZ139" s="360" t="str">
        <f>IF($A139&lt;&gt;"",IF(IFERROR(VLOOKUP($A139, '4. Company (at entry)'!$1:$1048576,13,FALSE),"")="","",IFERROR(VLOOKUP($A139, '4. Company (at entry)'!$1:$1048576,13,FALSE),"")), "")</f>
        <v/>
      </c>
      <c r="CA139" s="17" t="str">
        <f>IF($A139&lt;&gt;"",IF(IFERROR('7. Position (current_at exit)'!F139,"")="", "Mandatory: Tab 7",IFERROR('7. Position (current_at exit)'!F139,"")),"")</f>
        <v/>
      </c>
      <c r="CB139" s="17" t="str">
        <f>IF($D139&lt;&gt;"Pending, Subsequently Closed",IF($A139&lt;&gt;"",IF(IFERROR('7. Position (current_at exit)'!G139,"")="", "Mandatory: Tab 7",IFERROR('7. Position (current_at exit)'!G139,"")),""), IF($A139&lt;&gt;"",IF(IFERROR('7. Position (current_at exit)'!G139,"")="", "",IFERROR('7. Position (current_at exit)'!G139,"")),""))</f>
        <v/>
      </c>
      <c r="CC139" s="17" t="str">
        <f>IF($D139&lt;&gt;"Pending, Subsequently Closed",IF($A139&lt;&gt;"",IF(IFERROR('7. Position (current_at exit)'!H139,"")="", "Mandatory: Tab 7",IFERROR('7. Position (current_at exit)'!H139,"")),""), IF($A139&lt;&gt;"",IF(IFERROR('7. Position (current_at exit)'!H139,"")="", "",IFERROR('7. Position (current_at exit)'!H139,"")),""))</f>
        <v/>
      </c>
      <c r="CD139" s="17" t="str">
        <f>IF($D139&lt;&gt;"Pending, Subsequently Closed",IF($A139&lt;&gt;"",IF(IFERROR('7. Position (current_at exit)'!I139,"")="", "Mandatory: Tab 7",IFERROR('7. Position (current_at exit)'!I139,"")),""), IF($A139&lt;&gt;"",IF(IFERROR('7. Position (current_at exit)'!I139,"")="", "",IFERROR('7. Position (current_at exit)'!I139,"")),""))</f>
        <v/>
      </c>
      <c r="CE139" s="17" t="str">
        <f>IF($D139&lt;&gt;"Pending, Subsequently Closed",IF($A139&lt;&gt;"",IF(IFERROR('7. Position (current_at exit)'!J139,"")="", "Mandatory: Tab 7",IFERROR('7. Position (current_at exit)'!J139,"")),""), IF($A139&lt;&gt;"",IF(IFERROR('7. Position (current_at exit)'!J139,"")="", "",IFERROR('7. Position (current_at exit)'!J139,"")),""))</f>
        <v/>
      </c>
      <c r="CF139" s="208" t="str">
        <f>IF($D139&lt;&gt;"Pending, Subsequently Closed",IF($A139&lt;&gt;"",IF(IFERROR('7. Position (current_at exit)'!K139,"")="", "Mandatory: Tab 7",IFERROR('7. Position (current_at exit)'!K139,"")),""), IF($A139&lt;&gt;"",IF(IFERROR('7. Position (current_at exit)'!K139,"")="", "",IFERROR('7. Position (current_at exit)'!K139,"")),""))</f>
        <v/>
      </c>
      <c r="CG139" s="186" t="str">
        <f>IF($D139&lt;&gt;"Pending, Subsequently Closed",IF($A139&lt;&gt;"",IF(IFERROR('7. Position (current_at exit)'!L139,"")="", "Mandatory: Tab 7",IFERROR('7. Position (current_at exit)'!L139,"")),""), IF($A139&lt;&gt;"",IF(IFERROR('7. Position (current_at exit)'!L139,"")="", "",IFERROR('7. Position (current_at exit)'!L139,"")),""))</f>
        <v/>
      </c>
      <c r="CH139" s="186" t="str">
        <f>IF($D139&lt;&gt;"Pending, Subsequently Closed",IF($A139&lt;&gt;"",IF(IFERROR('7. Position (current_at exit)'!M139,"")="", "Mandatory: Tab 7",IFERROR('7. Position (current_at exit)'!M139,"")),""), IF($A139&lt;&gt;"",IF(IFERROR('7. Position (current_at exit)'!M139,"")="", "",IFERROR('7. Position (current_at exit)'!M139,"")),""))</f>
        <v/>
      </c>
      <c r="CI139" s="186" t="str">
        <f>IF($D139&lt;&gt;"Pending, Subsequently Closed",IF($A139&lt;&gt;"",IF(IFERROR('7. Position (current_at exit)'!N139,"")="", "Mandatory: Tab 7",IFERROR('7. Position (current_at exit)'!N139,"")),""), IF($A139&lt;&gt;"",IF(IFERROR('7. Position (current_at exit)'!N139,"")="", "",IFERROR('7. Position (current_at exit)'!N139,"")),""))</f>
        <v/>
      </c>
      <c r="CJ139" s="408" t="str">
        <f>IF($D139&lt;&gt;"Pending, Subsequently Closed",IF($A139&lt;&gt;"",IF(IFERROR('7. Position (current_at exit)'!O139,"")="", "Mandatory: Tab 7",IFERROR('7. Position (current_at exit)'!O139,"")),""), IF($A139&lt;&gt;"",IF(IFERROR('7. Position (current_at exit)'!O139,"")="", "",IFERROR('7. Position (current_at exit)'!O139,"")),""))</f>
        <v/>
      </c>
      <c r="CK139" s="408" t="str">
        <f>IF($D139&lt;&gt;"Pending, Subsequently Closed",IF($A139&lt;&gt;"",IF(IFERROR('7. Position (current_at exit)'!P139,"")="", "Mandatory: Tab 7",IFERROR('7. Position (current_at exit)'!P139,"")),""), IF($A139&lt;&gt;"",IF(IFERROR('7. Position (current_at exit)'!P139,"")="", "",IFERROR('7. Position (current_at exit)'!P139,"")),""))</f>
        <v/>
      </c>
      <c r="CL139" s="360" t="str">
        <f>IF($A139&lt;&gt;"",IF(IFERROR('7. Position (current_at exit)'!Q139,"")="", "",IFERROR('7. Position (current_at exit)'!Q139,"")),"")</f>
        <v/>
      </c>
      <c r="CM139" s="18" t="str">
        <f>IF($F139&lt;&gt;"Debt",IF($A139&lt;&gt;"",IF(IFERROR('7. Position (current_at exit)'!R139,"")="", "Mandatory: Tab 7",IFERROR('7. Position (current_at exit)'!R139,"")),""), IF($A139&lt;&gt;"",IF(IFERROR('7. Position (current_at exit)'!R139,"")="", "",IFERROR('7. Position (current_at exit)'!R139,"")),""))</f>
        <v/>
      </c>
      <c r="CN139" s="18" t="str">
        <f>IF($F139&lt;&gt;"Debt",IF($A139&lt;&gt;"",IF(IFERROR('7. Position (current_at exit)'!S139,"")="", "Mandatory: Tab 7",IFERROR('7. Position (current_at exit)'!S139,"")),""), IF($A139&lt;&gt;"",IF(IFERROR('7. Position (current_at exit)'!S139,"")="", "",IFERROR('7. Position (current_at exit)'!S139,"")),""))</f>
        <v/>
      </c>
      <c r="CO139" s="17" t="str">
        <f>IF($F139&lt;&gt;"Debt",IF($A139&lt;&gt;"",IF(IFERROR('7. Position (current_at exit)'!T139,"")="", "Mandatory: Tab 7",IFERROR('7. Position (current_at exit)'!T139,"")),""), IF($A139&lt;&gt;"",IF(IFERROR('7. Position (current_at exit)'!T139,"")="", "",IFERROR('7. Position (current_at exit)'!T139,"")),""))</f>
        <v/>
      </c>
      <c r="CP139" s="17" t="str">
        <f>IF($A139&lt;&gt;"",IF(IFERROR('7. Position (current_at exit)'!U139,"")="", "Mandatory: Tab 7",IFERROR('7. Position (current_at exit)'!U139,"")),"")</f>
        <v/>
      </c>
      <c r="CQ139" s="17" t="str">
        <f>IF($F139&lt;&gt;"Debt",IF($A139&lt;&gt;"",IF(IFERROR('7. Position (current_at exit)'!V139,"")="", "Mandatory: Tab 7",IFERROR('7. Position (current_at exit)'!V139,"")),""), IF($A139&lt;&gt;"",IF(IFERROR('7. Position (current_at exit)'!V139,"")="", "",IFERROR('7. Position (current_at exit)'!V139,"")),""))</f>
        <v/>
      </c>
      <c r="CR139" s="16" t="str">
        <f>IF($F139&lt;&gt;"Debt",IF($A139&lt;&gt;"",IF(IFERROR('7. Position (current_at exit)'!W139,"")="", "",IFERROR('7. Position (current_at exit)'!W139,"")),""), IF($A139&lt;&gt;"",IF(IFERROR('7. Position (current_at exit)'!W139,"")="", "",IFERROR('7. Position (current_at exit)'!W139,"")),""))</f>
        <v/>
      </c>
      <c r="CS139" s="80" t="str">
        <f>IF($A139&lt;&gt;"",IF(IFERROR('7. Position (current_at exit)'!X139,"")="", "",IFERROR('7. Position (current_at exit)'!X139,"")),"")</f>
        <v/>
      </c>
      <c r="CT139" s="360" t="str">
        <f>IF($A139&lt;&gt;"",IF(IFERROR('7. Position (current_at exit)'!Y139,"")="", "",IFERROR('7. Position (current_at exit)'!Y139,"")),"")</f>
        <v/>
      </c>
      <c r="CU139" s="159" t="str">
        <f>IF(OR($D139="Fully Exited, No Escrow", $D139="Fully Exited, Escrow Pending", $D139="Fully Exited, Subsequently Closed"), IF($A139&lt;&gt;"",IF(IFERROR('7. Position (current_at exit)'!Z139,"")="", "Mandatory: Tab 7",IFERROR('7. Position (current_at exit)'!Z139,"")),""), IF($A139&lt;&gt;"",IF(IFERROR('7. Position (current_at exit)'!Z139,"")="", "",IFERROR('7. Position (current_at exit)'!Z139,"")),""))</f>
        <v/>
      </c>
      <c r="CV139" s="159" t="str">
        <f>IF(OR($D139="Fully Exited, No Escrow", $D139="Fully Exited, Escrow Pending", $D139="Fully Exited, Subsequently Closed"), IF($A139&lt;&gt;"",IF(IFERROR('7. Position (current_at exit)'!AA139,"")="", "Mandatory: Tab 7",IFERROR('7. Position (current_at exit)'!AA139,"")),""), IF($A139&lt;&gt;"",IF(IFERROR('7. Position (current_at exit)'!AA139,"")="", "",IFERROR('7. Position (current_at exit)'!AA139,"")),""))</f>
        <v/>
      </c>
      <c r="CW139" s="16" t="str">
        <f>IF($D139="Fully Exited",IF($A139&lt;&gt;"",IF(IFERROR('7. Position (current_at exit)'!AB139,"")="", "",IFERROR('7. Position (current_at exit)'!AB139,"")),""), IF($A139&lt;&gt;"",IF(IFERROR('7. Position (current_at exit)'!AB139,"")="", "",IFERROR('7. Position (current_at exit)'!AB139,"")),""))</f>
        <v/>
      </c>
      <c r="CX139" s="360" t="str">
        <f>IF($A139&lt;&gt;"",IF(IFERROR('7. Position (current_at exit)'!AC139,"")="", "",IFERROR('7. Position (current_at exit)'!AC139,"")),"")</f>
        <v/>
      </c>
      <c r="CY139" s="16" t="str">
        <f>IF($D139&lt;&gt;"Pending, Subsequently Closed",IF($A139&lt;&gt;"",IF(IFERROR('7. Position (current_at exit)'!AD139,"")="", "Mandatory: Tab 7",IFERROR('7. Position (current_at exit)'!AD139,"")),""), IF($A139&lt;&gt;"",IF(IFERROR('7. Position (current_at exit)'!AD139,"")="", "",IFERROR('7. Position (current_at exit)'!AD139,"")),""))</f>
        <v/>
      </c>
      <c r="CZ139" s="187" t="str">
        <f>IF($A139&lt;&gt;"",IF(IFERROR('7. Position (current_at exit)'!AE139,"")="", "",IFERROR('7. Position (current_at exit)'!AE139,"")),"")</f>
        <v/>
      </c>
      <c r="DA139" s="76" t="str">
        <f>IF($A139&lt;&gt;"",IF(IFERROR('7. Position (current_at exit)'!AF139,"")="", "",IFERROR('7. Position (current_at exit)'!AF139,"")),"")</f>
        <v/>
      </c>
      <c r="DB139" s="239" t="str">
        <f>IF($A139&lt;&gt;"",IF(IFERROR('7. Position (current_at exit)'!AG139,"")="", "",IFERROR('7. Position (current_at exit)'!AG139,"")),"")</f>
        <v/>
      </c>
      <c r="DC139" s="165" t="str">
        <f>IF($A139&lt;&gt;"",IF(IFERROR('7. Position (current_at exit)'!AH139,"")="", "",IFERROR('7. Position (current_at exit)'!AH139,"")),"")</f>
        <v/>
      </c>
      <c r="DD139" s="165" t="str">
        <f>IF($A139&lt;&gt;"",IF(IFERROR('7. Position (current_at exit)'!AI139,"")="", "",IFERROR('7. Position (current_at exit)'!AI139,"")),"")</f>
        <v/>
      </c>
      <c r="DE139" s="360" t="str">
        <f>IF($A139&lt;&gt;"",IF(IFERROR('7. Position (current_at exit)'!AJ139,"")="", "",IFERROR('7. Position (current_at exit)'!AJ139,"")),"")</f>
        <v/>
      </c>
      <c r="DF139" s="16" t="str">
        <f>IF($A139&lt;&gt;"",IF(IFERROR('7. Position (current_at exit)'!AK139,"")="", "",IFERROR('7. Position (current_at exit)'!AK139,"")),"")</f>
        <v/>
      </c>
      <c r="DG139" s="187" t="str">
        <f>IF($A139&lt;&gt;"",IF(IFERROR('7. Position (current_at exit)'!AL139,"")="", "",IFERROR('7. Position (current_at exit)'!AL139,"")),"")</f>
        <v/>
      </c>
      <c r="DH139" s="76" t="str">
        <f>IF($A139&lt;&gt;"",IF(IFERROR('7. Position (current_at exit)'!AM139,"")="", "",IFERROR('7. Position (current_at exit)'!AM139,"")),"")</f>
        <v/>
      </c>
      <c r="DI139" s="239" t="str">
        <f>IF($A139&lt;&gt;"",IF(IFERROR('7. Position (current_at exit)'!AN139,"")="", "",IFERROR('7. Position (current_at exit)'!AN139,"")),"")</f>
        <v/>
      </c>
      <c r="DJ139" s="165" t="str">
        <f>IF($A139&lt;&gt;"",IF(IFERROR('7. Position (current_at exit)'!AO139,"")="", "",IFERROR('7. Position (current_at exit)'!AO139,"")),"")</f>
        <v/>
      </c>
      <c r="DK139" s="165" t="str">
        <f>IF($A139&lt;&gt;"",IF(IFERROR('7. Position (current_at exit)'!AP139,"")="", "",IFERROR('7. Position (current_at exit)'!AP139,"")),"")</f>
        <v/>
      </c>
      <c r="DL139" s="360" t="str">
        <f>IF($A139&lt;&gt;"",IF(IFERROR('7. Position (current_at exit)'!AQ139,"")="", "",IFERROR('7. Position (current_at exit)'!AQ139,"")),"")</f>
        <v/>
      </c>
      <c r="DM139" s="17" t="str">
        <f>IF(OR($F139="Equity - Publicly Traded", $F139="Equity - Private"), IF($A139&lt;&gt;"",IF(IFERROR('6. Position (at entry)'!N139,"")="", "Mandatory: Tab 6",IFERROR('6. Position (at entry)'!N139,"")),""), IF($A139&lt;&gt;"",IF(IFERROR('6. Position (at entry)'!N139,"")="", "",IFERROR('6. Position (at entry)'!N139,"")),""))</f>
        <v/>
      </c>
      <c r="DN139" s="17" t="str">
        <f>IF(OR($F139="Equity - Publicly Traded", $F139="Equity - Private"), IF($A139&lt;&gt;"",IF(IFERROR('6. Position (at entry)'!O139,"")="", "Mandatory: Tab 6",IFERROR('6. Position (at entry)'!O139,"")),""), IF($A139&lt;&gt;"",IF(IFERROR('6. Position (at entry)'!O139,"")="", "",IFERROR('6. Position (at entry)'!O139,"")),""))</f>
        <v/>
      </c>
      <c r="DO139" s="17" t="str">
        <f>IF(OR($F139="Equity - Publicly Traded", $F139="Equity - Private"), IF($A139&lt;&gt;"",IF(IFERROR('6. Position (at entry)'!P139,"")="", "Mandatory: Tab 6",IFERROR('6. Position (at entry)'!P139,"")),""), IF($A139&lt;&gt;"",IF(IFERROR('6. Position (at entry)'!P139,"")="", "",IFERROR('6. Position (at entry)'!P139,"")),""))</f>
        <v/>
      </c>
      <c r="DP139" s="17" t="str">
        <f>IF(OR($F139="Equity - Publicly Traded", $F139="Equity - Private"), IF($A139&lt;&gt;"",IF(IFERROR('6. Position (at entry)'!Q139,"")="", "Mandatory: Tab 6",IFERROR('6. Position (at entry)'!Q139,"")),""), IF($A139&lt;&gt;"",IF(IFERROR('6. Position (at entry)'!Q139,"")="", "",IFERROR('6. Position (at entry)'!Q139,"")),""))</f>
        <v/>
      </c>
      <c r="DQ139" s="18" t="str">
        <f>IF(OR($F139="Equity - Publicly Traded", $F139="Equity - Private"), IF($A139&lt;&gt;"",IF(IFERROR('6. Position (at entry)'!R139,"")="", "Mandatory: Tab 6",IFERROR('6. Position (at entry)'!R139,"")),""), IF($A139&lt;&gt;"",IF(IFERROR('6. Position (at entry)'!R139,"")="", "",IFERROR('6. Position (at entry)'!R139,"")),""))</f>
        <v/>
      </c>
      <c r="DR139" s="18" t="str">
        <f>IF(OR($F139="Equity - Publicly Traded", $F139="Equity - Private"), IF($A139&lt;&gt;"",IF(IFERROR('6. Position (at entry)'!S139,"")="", "Mandatory: Tab 6",IFERROR('6. Position (at entry)'!S139,"")),""), IF($A139&lt;&gt;"",IF(IFERROR('6. Position (at entry)'!S139,"")="", "",IFERROR('6. Position (at entry)'!S139,"")),""))</f>
        <v/>
      </c>
      <c r="DS139" s="17" t="str">
        <f>IF(OR($F139="Equity - Publicly Traded", $F139="Equity - Private"), IF($A139&lt;&gt;"",IF(IFERROR('6. Position (at entry)'!T139,"")="", "Mandatory: Tab 6",IFERROR('6. Position (at entry)'!T139,"")),""), IF($A139&lt;&gt;"",IF(IFERROR('6. Position (at entry)'!T139,"")="", "",IFERROR('6. Position (at entry)'!T139,"")),""))</f>
        <v/>
      </c>
      <c r="DT139" s="16" t="str">
        <f>IF(OR($F139="Equity - Publicly Traded", $F139="Equity - Private"), IF($A139&lt;&gt;"",IF(IFERROR('6. Position (at entry)'!U139,"")="", "Mandatory: Tab 6",IFERROR('6. Position (at entry)'!U139,"")),""), IF($A139&lt;&gt;"",IF(IFERROR('6. Position (at entry)'!U139,"")="", "",IFERROR('6. Position (at entry)'!U139,"")),""))</f>
        <v/>
      </c>
      <c r="DU139" s="16" t="str">
        <f>IF(OR($F139="Equity - Publicly Traded", $F139="Equity - Private"), IF($A139&lt;&gt;"",IF(IFERROR('6. Position (at entry)'!V139,"")="", "",IFERROR('6. Position (at entry)'!V139,"")),""), IF($A139&lt;&gt;"",IF(IFERROR('6. Position (at entry)'!V139,"")="", "",IFERROR('6. Position (at entry)'!V139,"")),""))</f>
        <v/>
      </c>
      <c r="DV139" s="239" t="str">
        <f>IF(OR($F139="Equity - Publicly Traded", $F139="Equity - Private"), IF($A139&lt;&gt;"",IF(IFERROR('6. Position (at entry)'!W139,"")="", "",IFERROR('6. Position (at entry)'!W139,"")),""), IF($A139&lt;&gt;"",IF(IFERROR('6. Position (at entry)'!W139,"")="", "",IFERROR('6. Position (at entry)'!W139,"")),""))</f>
        <v/>
      </c>
      <c r="DW139" s="239" t="str">
        <f>IF(OR($F139="Equity - Publicly Traded", $F139="Equity - Private"), IF($A139&lt;&gt;"",IF(IFERROR('6. Position (at entry)'!X139,"")="", "",IFERROR('6. Position (at entry)'!X139,"")),""), IF($A139&lt;&gt;"",IF(IFERROR('6. Position (at entry)'!X139,"")="", "",IFERROR('6. Position (at entry)'!X139,"")),""))</f>
        <v/>
      </c>
      <c r="DX139" s="239" t="str">
        <f>IF(OR($F139="Equity - Publicly Traded", $F139="Equity - Private"), IF($A139&lt;&gt;"",IF(IFERROR('6. Position (at entry)'!Y139,"")="", "",IFERROR('6. Position (at entry)'!Y139,"")),""), IF($A139&lt;&gt;"",IF(IFERROR('6. Position (at entry)'!Y139,"")="", "",IFERROR('6. Position (at entry)'!Y139,"")),""))</f>
        <v/>
      </c>
      <c r="DY139" s="360" t="str">
        <f>IF($A139&lt;&gt;"",IF(IFERROR('6. Position (at entry)'!Z139,"")="", "",IFERROR('6. Position (at entry)'!Z139,"")),"")</f>
        <v/>
      </c>
      <c r="DZ139" s="76" t="str">
        <f>IF($A139&lt;&gt;"",IF(IFERROR('6. Position (at entry)'!AA139,"")="", "",IFERROR('6. Position (at entry)'!AA139,"")),"")</f>
        <v/>
      </c>
      <c r="EA139" s="76" t="str">
        <f>IF($A139&lt;&gt;"",IF(IFERROR('6. Position (at entry)'!AB139,"")="", "",IFERROR('6. Position (at entry)'!AB139,"")),"")</f>
        <v/>
      </c>
      <c r="EB139" s="78" t="str">
        <f>IF($A139&lt;&gt;"",IF(IFERROR('6. Position (at entry)'!AC139,"")="", "",IFERROR('6. Position (at entry)'!AC139,"")),"")</f>
        <v/>
      </c>
      <c r="EC139" s="78" t="str">
        <f>IF($A139&lt;&gt;"",IF(IFERROR('6. Position (at entry)'!AD139,"")="", "",IFERROR('6. Position (at entry)'!AD139,"")),"")</f>
        <v/>
      </c>
      <c r="ED139" s="226" t="str">
        <f>IF($A139&lt;&gt;"",IF(IFERROR('6. Position (at entry)'!AE139,"")="", "",IFERROR('6. Position (at entry)'!AE139,"")),"")</f>
        <v/>
      </c>
      <c r="EE139" s="80" t="str">
        <f>IF($A139&lt;&gt;"",IF(IFERROR('6. Position (at entry)'!AF139,"")="", "",IFERROR('6. Position (at entry)'!AF139,"")),"")</f>
        <v/>
      </c>
      <c r="EF139" s="80" t="str">
        <f>IF($A139&lt;&gt;"",IF(IFERROR('6. Position (at entry)'!AG139,"")="", "",IFERROR('6. Position (at entry)'!AG139,"")),"")</f>
        <v/>
      </c>
      <c r="EG139" s="80" t="str">
        <f>IF($A139&lt;&gt;"",IF(IFERROR('6. Position (at entry)'!AH139,"")="", "",IFERROR('6. Position (at entry)'!AH139,"")),"")</f>
        <v/>
      </c>
      <c r="EH139" s="360" t="str">
        <f>IF($A139&lt;&gt;"",IF(IFERROR('6. Position (at entry)'!AI139,"")="", "",IFERROR('6. Position (at entry)'!AI139,"")),"")</f>
        <v/>
      </c>
    </row>
    <row r="140" spans="1:138" ht="15" customHeight="1" x14ac:dyDescent="0.2">
      <c r="A140" s="16" t="str">
        <f>IF(ISBLANK('6. Position (at entry)'!A140), "", '6. Position (at entry)'!A140)</f>
        <v/>
      </c>
      <c r="B140" s="347" t="str">
        <f>IF($A140&lt;&gt;"",IF(IFERROR('6. Position (at entry)'!B140,"")="", "Mandatory: Tab 6",IFERROR('6. Position (at entry)'!B140,"")),"")</f>
        <v/>
      </c>
      <c r="C140" s="16" t="str">
        <f>IF($A140&lt;&gt;"",IF(IFERROR(VLOOKUP($A140, '4. Company (at entry)'!$1:$1048576,2,FALSE),"")="","Mandatory: Tab 4",IFERROR(VLOOKUP($A140, '4. Company (at entry)'!$1:$1048576,2,FALSE),"")), "")</f>
        <v/>
      </c>
      <c r="D140" s="16" t="str">
        <f>IF($A140&lt;&gt;"",IF(IFERROR('7. Position (current_at exit)'!D140,"")="", "Mandatory: Tab 7",IFERROR('7. Position (current_at exit)'!D140,"")),"")</f>
        <v/>
      </c>
      <c r="E140" s="16" t="str">
        <f>IF($A140&lt;&gt;"",IF(IFERROR('7. Position (current_at exit)'!E140,"")="", "Mandatory: Tab 7",IFERROR('7. Position (current_at exit)'!E140,"")),"")</f>
        <v/>
      </c>
      <c r="F140" s="16" t="str">
        <f>IF($A140&lt;&gt;"",IF(IFERROR('6. Position (at entry)'!D140,"")="", "Mandatory: Tab 6",IFERROR('6. Position (at entry)'!D140,"")),"")</f>
        <v/>
      </c>
      <c r="G140" s="16" t="str">
        <f>IF($A140&lt;&gt;"",IF(IFERROR('6. Position (at entry)'!E140,"")="", "Mandatory: Tab 6",IFERROR('6. Position (at entry)'!E140,"")),"")</f>
        <v/>
      </c>
      <c r="H140" s="16" t="str">
        <f>IF($A140&lt;&gt;"",IF(IFERROR('6. Position (at entry)'!F140,"")="", "Mandatory: Tab 6",IFERROR('6. Position (at entry)'!F140,"")),"")</f>
        <v/>
      </c>
      <c r="I140" s="16" t="str">
        <f>IF($A140&lt;&gt;"",IF(IFERROR('6. Position (at entry)'!G140,"")="", "Mandatory: Tab 6",IFERROR('6. Position (at entry)'!G140,"")),"")</f>
        <v/>
      </c>
      <c r="J140" s="16" t="str">
        <f>IF($A140&lt;&gt;"",IF(IFERROR('6. Position (at entry)'!H140,"")="", "Mandatory: Tab 6",IFERROR('6. Position (at entry)'!H140,"")),"")</f>
        <v/>
      </c>
      <c r="K140" s="159" t="str">
        <f>IF($A140&lt;&gt;"",IF(IFERROR('6. Position (at entry)'!I140,"")="", "Mandatory: Tab 6",IFERROR('6. Position (at entry)'!I140,"")),"")</f>
        <v/>
      </c>
      <c r="L140" s="16" t="str">
        <f>IF($A140&lt;&gt;"",IF(IFERROR('6. Position (at entry)'!J140,"")="", "Mandatory: Tab 6",IFERROR('6. Position (at entry)'!J140,"")),"")</f>
        <v/>
      </c>
      <c r="M140" s="16" t="str">
        <f>IF($A140&lt;&gt;"",IF(IFERROR('6. Position (at entry)'!K140,"")="", "Mandatory: Tab 6",IFERROR('6. Position (at entry)'!K140,"")),"")</f>
        <v/>
      </c>
      <c r="N140" s="16" t="str">
        <f>IF($A140&lt;&gt;"",IF(IFERROR('6. Position (at entry)'!L140,"")="", "",IFERROR('6. Position (at entry)'!L140,"")),"")</f>
        <v/>
      </c>
      <c r="O140" s="360" t="str">
        <f>IF($A140&lt;&gt;"",IF(IFERROR('6. Position (at entry)'!M140,"")="", "",IFERROR('6. Position (at entry)'!M140,"")),"")</f>
        <v/>
      </c>
      <c r="P140" s="16" t="str">
        <f>IF($A140&lt;&gt;"",IF(IFERROR(VLOOKUP($A140,'5. Company (current_at exit)'!$1:$1048576,3,FALSE),"")="","",IFERROR(VLOOKUP($A140,'5. Company (current_at exit)'!$1:$1048576,3,FALSE),"")), "")</f>
        <v/>
      </c>
      <c r="Q140" s="16" t="str">
        <f>IF($A140&lt;&gt;"",IF(IFERROR(VLOOKUP($A140,'5. Company (current_at exit)'!$1:$1048576,4,FALSE),"")="","",IFERROR(VLOOKUP($A140,'5. Company (current_at exit)'!$1:$1048576,4,FALSE),"")), "")</f>
        <v/>
      </c>
      <c r="R140" s="16" t="str">
        <f>IF($A140&lt;&gt;"",IF(IFERROR(VLOOKUP($A140,'5. Company (current_at exit)'!$1:$1048576,5,FALSE),"")="","",IFERROR(VLOOKUP($A140,'5. Company (current_at exit)'!$1:$1048576,5,FALSE),"")), "")</f>
        <v/>
      </c>
      <c r="S140" s="16" t="str">
        <f>IF($A140&lt;&gt;"",IF(IFERROR(VLOOKUP($A140,'5. Company (current_at exit)'!$1:$1048576,6,FALSE),"")="","",IFERROR(VLOOKUP($A140,'5. Company (current_at exit)'!$1:$1048576,6,FALSE),"")), "")</f>
        <v/>
      </c>
      <c r="T140" s="16" t="str">
        <f>IF($A140&lt;&gt;"",IF(IFERROR(VLOOKUP($A140,'5. Company (current_at exit)'!$1:$1048576,7,FALSE),"")="","Mandatory: Tab 5",IFERROR(VLOOKUP($A140,'5. Company (current_at exit)'!$1:$1048576,7,FALSE),"")), "")</f>
        <v/>
      </c>
      <c r="U140" s="72" t="str">
        <f>IF($A140&lt;&gt;"",IF(IFERROR(VLOOKUP($A140,'5. Company (current_at exit)'!$1:$1048576,8,FALSE),"")="","Mandatory: Tab 5",IFERROR(VLOOKUP($A140,'5. Company (current_at exit)'!$1:$1048576,8,FALSE),"")), "")</f>
        <v/>
      </c>
      <c r="V140" s="16" t="str">
        <f>IF($A140&lt;&gt;"",IF(IFERROR(VLOOKUP($A140,'5. Company (current_at exit)'!$1:$1048576,9,FALSE),"")="","",IFERROR(VLOOKUP($A140,'5. Company (current_at exit)'!$1:$1048576,9,FALSE),"")), "")</f>
        <v/>
      </c>
      <c r="W140" s="16" t="str">
        <f>IF($A140&lt;&gt;"",IF(IFERROR(VLOOKUP($A140,'5. Company (current_at exit)'!$1:$1048576,10,FALSE),"")="","Mandatory: Tab 5",IFERROR(VLOOKUP($A140,'5. Company (current_at exit)'!$1:$1048576,10,FALSE),"")), "")</f>
        <v/>
      </c>
      <c r="X140" s="73" t="str">
        <f>IF($A140&lt;&gt;"",IF(IFERROR(VLOOKUP($A140,'5. Company (current_at exit)'!$1:$1048576,11,FALSE),"")="","Mandatory: Tab 5",IFERROR(VLOOKUP($A140,'5. Company (current_at exit)'!$1:$1048576,11,FALSE),"")), "")</f>
        <v/>
      </c>
      <c r="Y140" s="73" t="str">
        <f>IF($A140&lt;&gt;"",IF(IFERROR(VLOOKUP($A140,'5. Company (current_at exit)'!$1:$1048576,12,FALSE),"")="","",IFERROR(VLOOKUP($A140,'5. Company (current_at exit)'!$1:$1048576,12,FALSE),"")), "")</f>
        <v/>
      </c>
      <c r="Z140" s="73" t="str">
        <f>IF($A140&lt;&gt;"",IF(IFERROR(VLOOKUP($A140,'5. Company (current_at exit)'!$1:$1048576,13,FALSE),"")="","",IFERROR(VLOOKUP($A140,'5. Company (current_at exit)'!$1:$1048576,13,FALSE),"")), "")</f>
        <v/>
      </c>
      <c r="AA140" s="16" t="str">
        <f>IF($A140&lt;&gt;"",IF(IFERROR(VLOOKUP($A140,'5. Company (current_at exit)'!$1:$1048576,14,FALSE),"")="","Mandatory: Tab 5",IFERROR(VLOOKUP($A140,'5. Company (current_at exit)'!$1:$1048576,14,FALSE),"")), "")</f>
        <v/>
      </c>
      <c r="AB140" s="16" t="str">
        <f>IF($A140&lt;&gt;"",IF(IFERROR(VLOOKUP($A140,'5. Company (current_at exit)'!$1:$1048576,15,FALSE),"")="","Mandatory: Tab 5",IFERROR(VLOOKUP($A140,'5. Company (current_at exit)'!$1:$1048576,15,FALSE),"")), "")</f>
        <v/>
      </c>
      <c r="AC140" s="76" t="str">
        <f>IF($A140&lt;&gt;"",IF(IFERROR(VLOOKUP($A140,'5. Company (current_at exit)'!$1:$1048576,16,FALSE),"")="","",IFERROR(VLOOKUP($A140,'5. Company (current_at exit)'!$1:$1048576,16,FALSE),"")), "")</f>
        <v/>
      </c>
      <c r="AD140" s="16" t="str">
        <f>IF($A140&lt;&gt;"",IF(IFERROR(VLOOKUP($A140,'5. Company (current_at exit)'!$1:$1048576,17,FALSE),"")="","",IFERROR(VLOOKUP($A140,'5. Company (current_at exit)'!$1:$1048576,17,FALSE),"")), "")</f>
        <v/>
      </c>
      <c r="AE140" s="401" t="str">
        <f>IF($A140&lt;&gt;"",IF(IFERROR(VLOOKUP($A140,'5. Company (current_at exit)'!$1:$1048576,18,FALSE),"")="","",IFERROR(VLOOKUP($A140,'5. Company (current_at exit)'!$1:$1048576,18,FALSE),"")), "")</f>
        <v/>
      </c>
      <c r="AF140" s="16" t="str">
        <f>IF($A140&lt;&gt;"",IF(IFERROR(VLOOKUP($A140,'5. Company (current_at exit)'!$1:$1048576,19,FALSE),"")="","Mandatory: Tab 5",IFERROR(VLOOKUP($A140,'5. Company (current_at exit)'!$1:$1048576,19,FALSE),"")), "")</f>
        <v/>
      </c>
      <c r="AG140" s="159" t="str">
        <f>IF($AF140="Yes",IF($A140&lt;&gt;"",IF(IFERROR(VLOOKUP($A140,'5. Company (current_at exit)'!$1:$1048576,20,FALSE),"")="","Mandatory: Tab 5",IFERROR(VLOOKUP($A140,'5. Company (current_at exit)'!$1:$1048576,20,FALSE),"")), ""),IF($A140&lt;&gt;"",IF(IFERROR(VLOOKUP($A140,'5. Company (current_at exit)'!$1:$1048576,20,FALSE),"")="","",IFERROR(VLOOKUP($A140,'5. Company (current_at exit)'!$1:$1048576,20,FALSE),"")), ""))</f>
        <v/>
      </c>
      <c r="AH140" s="159" t="str">
        <f>IF($AF140="Yes",IF($A140&lt;&gt;"",IF(IFERROR(VLOOKUP($A140,'5. Company (current_at exit)'!$1:$1048576,21,FALSE),"")="","Mandatory: Tab 5",IFERROR(VLOOKUP($A140,'5. Company (current_at exit)'!$1:$1048576,21,FALSE),"")), ""),IF($A140&lt;&gt;"",IF(IFERROR(VLOOKUP($A140,'5. Company (current_at exit)'!$1:$1048576,21,FALSE),"")="","",IFERROR(VLOOKUP($A140,'5. Company (current_at exit)'!$1:$1048576,21,FALSE),"")), ""))</f>
        <v/>
      </c>
      <c r="AI140" s="69" t="str">
        <f>IF($AF140="Yes",IF($A140&lt;&gt;"",IF(IFERROR(VLOOKUP($A140,'5. Company (current_at exit)'!$1:$1048576,22,FALSE),"")="","Mandatory: Tab 5",IFERROR(VLOOKUP($A140,'5. Company (current_at exit)'!$1:$1048576,22,FALSE),"")), ""),IF($A140&lt;&gt;"",IF(IFERROR(VLOOKUP($A140,'5. Company (current_at exit)'!$1:$1048576,22,FALSE),"")="","",IFERROR(VLOOKUP($A140,'5. Company (current_at exit)'!$1:$1048576,22,FALSE),"")), ""))</f>
        <v/>
      </c>
      <c r="AJ140" s="69" t="str">
        <f>IF($AF140="Yes",IF($A140&lt;&gt;"",IF(IFERROR(VLOOKUP($A140,'5. Company (current_at exit)'!$1:$1048576,23,FALSE),"")="","Mandatory: Tab 5",IFERROR(VLOOKUP($A140,'5. Company (current_at exit)'!$1:$1048576,23,FALSE),"")), ""),IF($A140&lt;&gt;"",IF(IFERROR(VLOOKUP($A140,'5. Company (current_at exit)'!$1:$1048576,23,FALSE),"")="","",IFERROR(VLOOKUP($A140,'5. Company (current_at exit)'!$1:$1048576,23,FALSE),"")), ""))</f>
        <v/>
      </c>
      <c r="AK140" s="159" t="str">
        <f>IF($AF140="Yes",IF($A140&lt;&gt;"",IF(IFERROR(VLOOKUP($A140,'5. Company (current_at exit)'!$1:$1048576,24,FALSE),"")="","",IFERROR(VLOOKUP($A140,'5. Company (current_at exit)'!$1:$1048576,24,FALSE),"")), ""),IF($A140&lt;&gt;"",IF(IFERROR(VLOOKUP($A140,'5. Company (current_at exit)'!$1:$1048576,24,FALSE),"")="","",IFERROR(VLOOKUP($A140,'5. Company (current_at exit)'!$1:$1048576,24,FALSE),"")), ""))</f>
        <v/>
      </c>
      <c r="AL140" s="403" t="str">
        <f>IF($A140&lt;&gt;"",IF(IFERROR(VLOOKUP($A140,'5. Company (current_at exit)'!$1:$1048576,25,FALSE),"")="","",IFERROR(VLOOKUP($A140,'5. Company (current_at exit)'!$1:$1048576,25,FALSE),"")), "")</f>
        <v/>
      </c>
      <c r="AM140" s="17" t="str">
        <f>IF($A140&lt;&gt;"",IF(IFERROR(VLOOKUP($A140,'5. Company (current_at exit)'!$1:$1048576,26,FALSE),"")="","Mandatory: Tab 5",IFERROR(VLOOKUP($A140,'5. Company (current_at exit)'!$1:$1048576,26,FALSE),"")), "")</f>
        <v/>
      </c>
      <c r="AN140" s="17" t="str">
        <f>IF($A140&lt;&gt;"",IF(IFERROR(VLOOKUP($A140,'5. Company (current_at exit)'!$1:$1048576,27,FALSE),"")="","Mandatory: Tab 5",IFERROR(VLOOKUP($A140,'5. Company (current_at exit)'!$1:$1048576,27,FALSE),"")), "")</f>
        <v/>
      </c>
      <c r="AO140" s="17" t="str">
        <f>IF($A140&lt;&gt;"",IF(IFERROR(VLOOKUP($A140,'5. Company (current_at exit)'!$1:$1048576,28,FALSE),"")="","Mandatory: Tab 5",IFERROR(VLOOKUP($A140,'5. Company (current_at exit)'!$1:$1048576,28,FALSE),"")), "")</f>
        <v/>
      </c>
      <c r="AP140" s="17" t="str">
        <f>IF($A140&lt;&gt;"",IF(IFERROR(VLOOKUP($A140,'5. Company (current_at exit)'!$1:$1048576,29,FALSE),"")="","Mandatory: Tab 5",IFERROR(VLOOKUP($A140,'5. Company (current_at exit)'!$1:$1048576,29,FALSE),"")), "")</f>
        <v/>
      </c>
      <c r="AQ140" s="17" t="str">
        <f>IF($A140&lt;&gt;"",IF(IFERROR(VLOOKUP($A140,'5. Company (current_at exit)'!$1:$1048576,30,FALSE),"")="","Mandatory: Tab 5",IFERROR(VLOOKUP($A140,'5. Company (current_at exit)'!$1:$1048576,30,FALSE),"")), "")</f>
        <v/>
      </c>
      <c r="AR140" s="17" t="str">
        <f>IF($A140&lt;&gt;"",IF(IFERROR(VLOOKUP($A140,'5. Company (current_at exit)'!$1:$1048576,31,FALSE),"")="","Mandatory: Tab 5",IFERROR(VLOOKUP($A140,'5. Company (current_at exit)'!$1:$1048576,31,FALSE),"")), "")</f>
        <v/>
      </c>
      <c r="AS140" s="17" t="str">
        <f>IF($A140&lt;&gt;"",IF(IFERROR(VLOOKUP($A140,'5. Company (current_at exit)'!$1:$1048576,32,FALSE),"")="","Mandatory: Tab 5",IFERROR(VLOOKUP($A140,'5. Company (current_at exit)'!$1:$1048576,32,FALSE),"")), "")</f>
        <v/>
      </c>
      <c r="AT140" s="17" t="str">
        <f>IF($A140&lt;&gt;"",IF(IFERROR(VLOOKUP($A140,'5. Company (current_at exit)'!$1:$1048576,33,FALSE),"")="","Mandatory: Tab 5",IFERROR(VLOOKUP($A140,'5. Company (current_at exit)'!$1:$1048576,33,FALSE),"")), "")</f>
        <v/>
      </c>
      <c r="AU140" s="17" t="str">
        <f>IF($A140&lt;&gt;"",IF(IFERROR(VLOOKUP($A140,'5. Company (current_at exit)'!$1:$1048576,34,FALSE),"")="","",IFERROR(VLOOKUP($A140,'5. Company (current_at exit)'!$1:$1048576,34,FALSE),"")), "")</f>
        <v/>
      </c>
      <c r="AV140" s="241" t="str">
        <f>IF($A140&lt;&gt;"",IF(IFERROR(VLOOKUP($A140,'5. Company (current_at exit)'!$1:$1048576,35,FALSE),"")="","",IFERROR(VLOOKUP($A140,'5. Company (current_at exit)'!$1:$1048576,35,FALSE),"")), "")</f>
        <v/>
      </c>
      <c r="AW140" s="17" t="str">
        <f>IF($D140="Fully Exited",IF($A140&lt;&gt;"",IF(IFERROR(VLOOKUP($A140,'5. Company (current_at exit)'!$1:$1048576,36,FALSE),"")="","",IFERROR(VLOOKUP($A140,'5. Company (current_at exit)'!$1:$1048576,36,FALSE),"")), ""),IF($A140&lt;&gt;"",IF(IFERROR(VLOOKUP($A140,'5. Company (current_at exit)'!$1:$1048576,36,FALSE),"")="","",IFERROR(VLOOKUP($A140,'5. Company (current_at exit)'!$1:$1048576,36,FALSE),"")), ""))</f>
        <v/>
      </c>
      <c r="AX140" s="239" t="str">
        <f>IF($A140&lt;&gt;"",IF(IFERROR(VLOOKUP($A140,'5. Company (current_at exit)'!$1:$1048576,37,FALSE),"")="","",IFERROR(VLOOKUP($A140,'5. Company (current_at exit)'!$1:$1048576,37,FALSE),"")), "")</f>
        <v/>
      </c>
      <c r="AY140" s="204" t="str">
        <f>IF($A140&lt;&gt;"",IF(IFERROR(VLOOKUP($A140,'5. Company (current_at exit)'!$1:$1048576,38,FALSE),"")="","",IFERROR(VLOOKUP($A140,'5. Company (current_at exit)'!$1:$1048576,38,FALSE),"")), "")</f>
        <v/>
      </c>
      <c r="AZ140" s="244" t="str">
        <f>IF($A140&lt;&gt;"",IF(IFERROR(VLOOKUP($A140,'5. Company (current_at exit)'!$1:$1048576,39,FALSE),"")="","",IFERROR(VLOOKUP($A140,'5. Company (current_at exit)'!$1:$1048576,39,FALSE),"")), "")</f>
        <v/>
      </c>
      <c r="BA140" s="244" t="str">
        <f>IF($A140&lt;&gt;"",IF(IFERROR(VLOOKUP($A140,'5. Company (current_at exit)'!$1:$1048576,40,FALSE),"")="","",IFERROR(VLOOKUP($A140,'5. Company (current_at exit)'!$1:$1048576,40,FALSE),"")), "")</f>
        <v/>
      </c>
      <c r="BB140" s="244" t="str">
        <f>IF($A140&lt;&gt;"",IF(IFERROR(VLOOKUP($A140,'5. Company (current_at exit)'!$1:$1048576,41,FALSE),"")="","",IFERROR(VLOOKUP($A140,'5. Company (current_at exit)'!$1:$1048576,41,FALSE),"")), "")</f>
        <v/>
      </c>
      <c r="BC140" s="76" t="str">
        <f>IF($A140&lt;&gt;"",IF(IFERROR(VLOOKUP($A140,'5. Company (current_at exit)'!$1:$1048576,42,FALSE),"")="","",IFERROR(VLOOKUP($A140,'5. Company (current_at exit)'!$1:$1048576,42,FALSE),"")), "")</f>
        <v/>
      </c>
      <c r="BD140" s="76" t="str">
        <f>IF($A140&lt;&gt;"",IF(IFERROR(VLOOKUP($A140,'5. Company (current_at exit)'!$1:$1048576,43,FALSE),"")="","",IFERROR(VLOOKUP($A140,'5. Company (current_at exit)'!$1:$1048576,43,FALSE),"")), "")</f>
        <v/>
      </c>
      <c r="BE140" s="239" t="str">
        <f>IF($A140&lt;&gt;"",IF(IFERROR(VLOOKUP($A140,'5. Company (current_at exit)'!$1:$1048576,44,FALSE),"")="","",IFERROR(VLOOKUP($A140,'5. Company (current_at exit)'!$1:$1048576,44,FALSE),"")), "")</f>
        <v/>
      </c>
      <c r="BF140" s="239" t="str">
        <f>IF($A140&lt;&gt;"",IF(IFERROR(VLOOKUP($A140,'5. Company (current_at exit)'!$1:$1048576,45,FALSE),"")="","",IFERROR(VLOOKUP($A140,'5. Company (current_at exit)'!$1:$1048576,45,FALSE),"")), "")</f>
        <v/>
      </c>
      <c r="BG140" s="239" t="str">
        <f>IF($A140&lt;&gt;"",IF(IFERROR(VLOOKUP($A140,'5. Company (current_at exit)'!$1:$1048576,46,FALSE),"")="","",IFERROR(VLOOKUP($A140,'5. Company (current_at exit)'!$1:$1048576,46,FALSE),"")), "")</f>
        <v/>
      </c>
      <c r="BH140" s="239" t="str">
        <f>IF($A140&lt;&gt;"",IF(IFERROR(VLOOKUP($A140,'5. Company (current_at exit)'!$1:$1048576,47,FALSE),"")="","",IFERROR(VLOOKUP($A140,'5. Company (current_at exit)'!$1:$1048576,47,FALSE),"")), "")</f>
        <v/>
      </c>
      <c r="BI140" s="239" t="str">
        <f>IF($A140&lt;&gt;"",IF(IFERROR(VLOOKUP($A140,'5. Company (current_at exit)'!$1:$1048576,48,FALSE),"")="","",IFERROR(VLOOKUP($A140,'5. Company (current_at exit)'!$1:$1048576,48,FALSE),"")), "")</f>
        <v/>
      </c>
      <c r="BJ140" s="360" t="str">
        <f>IF($A140&lt;&gt;"",IF(IFERROR(VLOOKUP($A140,'5. Company (current_at exit)'!$1:$1048576,49,FALSE),"")="","",IFERROR(VLOOKUP($A140,'5. Company (current_at exit)'!$1:$1048576,49,FALSE),"")), "")</f>
        <v/>
      </c>
      <c r="BK140" s="76" t="str">
        <f>IF($A140&lt;&gt;"",IF(IFERROR(VLOOKUP($A140,'5. Company (current_at exit)'!$1:$1048576,50,FALSE),"")="","Mandatory: Tab 5",IFERROR(VLOOKUP($A140,'5. Company (current_at exit)'!$1:$1048576,50,FALSE),"")), "")</f>
        <v/>
      </c>
      <c r="BL140" s="483" t="str">
        <f>IF($A140&lt;&gt;"",IF(IFERROR(VLOOKUP($A140,'5. Company (current_at exit)'!$1:$1048576,51,FALSE),"")="","Mandatory: Tab 5",IFERROR(VLOOKUP($A140,'5. Company (current_at exit)'!$1:$1048576,51,FALSE),"")), "")</f>
        <v/>
      </c>
      <c r="BM140" s="483" t="str">
        <f>IF($A140&lt;&gt;"",IF(IFERROR(VLOOKUP($A140,'5. Company (current_at exit)'!$1:$1048576,52,FALSE),"")="","Mandatory: Tab 5",IFERROR(VLOOKUP($A140,'5. Company (current_at exit)'!$1:$1048576,52,FALSE),"")), "")</f>
        <v/>
      </c>
      <c r="BN140" s="483" t="str">
        <f>IF($A140&lt;&gt;"",IF(IFERROR(VLOOKUP($A140,'5. Company (current_at exit)'!$1:$1048576,53,FALSE),"")="","Mandatory: Tab 5",IFERROR(VLOOKUP($A140,'5. Company (current_at exit)'!$1:$1048576,53,FALSE),"")), "")</f>
        <v/>
      </c>
      <c r="BO140" s="360" t="str">
        <f>IF($A140&lt;&gt;"",IF(IFERROR(VLOOKUP($A140,'5. Company (current_at exit)'!$1:$1048576,54,FALSE),"")="","",IFERROR(VLOOKUP($A140,'5. Company (current_at exit)'!$1:$1048576,54,FALSE),"")), "")</f>
        <v/>
      </c>
      <c r="BP140" s="17" t="str">
        <f>IF($A140&lt;&gt;"",IF(IFERROR(VLOOKUP($A140, '4. Company (at entry)'!$1:$1048576,3,FALSE),"")="","Mandatory: Tab 4",IFERROR(VLOOKUP($A140, '4. Company (at entry)'!$1:$1048576,3,FALSE),"")), "")</f>
        <v/>
      </c>
      <c r="BQ140" s="17" t="str">
        <f>IF($A140&lt;&gt;"",IF(IFERROR(VLOOKUP($A140, '4. Company (at entry)'!$1:$1048576,4,FALSE),"")="","Mandatory: Tab 4",IFERROR(VLOOKUP($A140, '4. Company (at entry)'!$1:$1048576,4,FALSE),"")), "")</f>
        <v/>
      </c>
      <c r="BR140" s="17" t="str">
        <f>IF($A140&lt;&gt;"",IF(IFERROR(VLOOKUP($A140, '4. Company (at entry)'!$1:$1048576,5,FALSE),"")="","Mandatory: Tab 4",IFERROR(VLOOKUP($A140, '4. Company (at entry)'!$1:$1048576,5,FALSE),"")), "")</f>
        <v/>
      </c>
      <c r="BS140" s="17" t="str">
        <f>IF($A140&lt;&gt;"",IF(IFERROR(VLOOKUP($A140, '4. Company (at entry)'!$1:$1048576,6,FALSE),"")="","Mandatory: Tab 4",IFERROR(VLOOKUP($A140, '4. Company (at entry)'!$1:$1048576,6,FALSE),"")), "")</f>
        <v/>
      </c>
      <c r="BT140" s="17" t="str">
        <f>IF($A140&lt;&gt;"",IF(IFERROR(VLOOKUP($A140, '4. Company (at entry)'!$1:$1048576,7,FALSE),"")="","Mandatory: Tab 4",IFERROR(VLOOKUP($A140, '4. Company (at entry)'!$1:$1048576,7,FALSE),"")), "")</f>
        <v/>
      </c>
      <c r="BU140" s="17" t="str">
        <f>IF($A140&lt;&gt;"",IF(IFERROR(VLOOKUP($A140, '4. Company (at entry)'!$1:$1048576,8,FALSE),"")="","Mandatory: Tab 4",IFERROR(VLOOKUP($A140, '4. Company (at entry)'!$1:$1048576,8,FALSE),"")), "")</f>
        <v/>
      </c>
      <c r="BV140" s="17" t="str">
        <f>IF($A140&lt;&gt;"",IF(IFERROR(VLOOKUP($A140, '4. Company (at entry)'!$1:$1048576,9,FALSE),"")="","Mandatory: Tab 4",IFERROR(VLOOKUP($A140, '4. Company (at entry)'!$1:$1048576,9,FALSE),"")), "")</f>
        <v/>
      </c>
      <c r="BW140" s="17" t="str">
        <f>IF($A140&lt;&gt;"",IF(IFERROR(VLOOKUP($A140, '4. Company (at entry)'!$1:$1048576,10,FALSE),"")="","",IFERROR(VLOOKUP($A140, '4. Company (at entry)'!$1:$1048576,10,FALSE),"")), "")</f>
        <v/>
      </c>
      <c r="BX140" s="208" t="str">
        <f>IF($A140&lt;&gt;"",IF(IFERROR(VLOOKUP($A140, '4. Company (at entry)'!$1:$1048576,11,FALSE),"")="","",IFERROR(VLOOKUP($A140, '4. Company (at entry)'!$1:$1048576,11,FALSE),"")), "")</f>
        <v/>
      </c>
      <c r="BY140" s="17" t="str">
        <f>IF($A140&lt;&gt;"",IF(IFERROR(VLOOKUP($A140, '4. Company (at entry)'!$1:$1048576,12,FALSE),"")="","",IFERROR(VLOOKUP($A140, '4. Company (at entry)'!$1:$1048576,12,FALSE),"")), "")</f>
        <v/>
      </c>
      <c r="BZ140" s="360" t="str">
        <f>IF($A140&lt;&gt;"",IF(IFERROR(VLOOKUP($A140, '4. Company (at entry)'!$1:$1048576,13,FALSE),"")="","",IFERROR(VLOOKUP($A140, '4. Company (at entry)'!$1:$1048576,13,FALSE),"")), "")</f>
        <v/>
      </c>
      <c r="CA140" s="17" t="str">
        <f>IF($A140&lt;&gt;"",IF(IFERROR('7. Position (current_at exit)'!F140,"")="", "Mandatory: Tab 7",IFERROR('7. Position (current_at exit)'!F140,"")),"")</f>
        <v/>
      </c>
      <c r="CB140" s="17" t="str">
        <f>IF($D140&lt;&gt;"Pending, Subsequently Closed",IF($A140&lt;&gt;"",IF(IFERROR('7. Position (current_at exit)'!G140,"")="", "Mandatory: Tab 7",IFERROR('7. Position (current_at exit)'!G140,"")),""), IF($A140&lt;&gt;"",IF(IFERROR('7. Position (current_at exit)'!G140,"")="", "",IFERROR('7. Position (current_at exit)'!G140,"")),""))</f>
        <v/>
      </c>
      <c r="CC140" s="17" t="str">
        <f>IF($D140&lt;&gt;"Pending, Subsequently Closed",IF($A140&lt;&gt;"",IF(IFERROR('7. Position (current_at exit)'!H140,"")="", "Mandatory: Tab 7",IFERROR('7. Position (current_at exit)'!H140,"")),""), IF($A140&lt;&gt;"",IF(IFERROR('7. Position (current_at exit)'!H140,"")="", "",IFERROR('7. Position (current_at exit)'!H140,"")),""))</f>
        <v/>
      </c>
      <c r="CD140" s="17" t="str">
        <f>IF($D140&lt;&gt;"Pending, Subsequently Closed",IF($A140&lt;&gt;"",IF(IFERROR('7. Position (current_at exit)'!I140,"")="", "Mandatory: Tab 7",IFERROR('7. Position (current_at exit)'!I140,"")),""), IF($A140&lt;&gt;"",IF(IFERROR('7. Position (current_at exit)'!I140,"")="", "",IFERROR('7. Position (current_at exit)'!I140,"")),""))</f>
        <v/>
      </c>
      <c r="CE140" s="17" t="str">
        <f>IF($D140&lt;&gt;"Pending, Subsequently Closed",IF($A140&lt;&gt;"",IF(IFERROR('7. Position (current_at exit)'!J140,"")="", "Mandatory: Tab 7",IFERROR('7. Position (current_at exit)'!J140,"")),""), IF($A140&lt;&gt;"",IF(IFERROR('7. Position (current_at exit)'!J140,"")="", "",IFERROR('7. Position (current_at exit)'!J140,"")),""))</f>
        <v/>
      </c>
      <c r="CF140" s="208" t="str">
        <f>IF($D140&lt;&gt;"Pending, Subsequently Closed",IF($A140&lt;&gt;"",IF(IFERROR('7. Position (current_at exit)'!K140,"")="", "Mandatory: Tab 7",IFERROR('7. Position (current_at exit)'!K140,"")),""), IF($A140&lt;&gt;"",IF(IFERROR('7. Position (current_at exit)'!K140,"")="", "",IFERROR('7. Position (current_at exit)'!K140,"")),""))</f>
        <v/>
      </c>
      <c r="CG140" s="186" t="str">
        <f>IF($D140&lt;&gt;"Pending, Subsequently Closed",IF($A140&lt;&gt;"",IF(IFERROR('7. Position (current_at exit)'!L140,"")="", "Mandatory: Tab 7",IFERROR('7. Position (current_at exit)'!L140,"")),""), IF($A140&lt;&gt;"",IF(IFERROR('7. Position (current_at exit)'!L140,"")="", "",IFERROR('7. Position (current_at exit)'!L140,"")),""))</f>
        <v/>
      </c>
      <c r="CH140" s="186" t="str">
        <f>IF($D140&lt;&gt;"Pending, Subsequently Closed",IF($A140&lt;&gt;"",IF(IFERROR('7. Position (current_at exit)'!M140,"")="", "Mandatory: Tab 7",IFERROR('7. Position (current_at exit)'!M140,"")),""), IF($A140&lt;&gt;"",IF(IFERROR('7. Position (current_at exit)'!M140,"")="", "",IFERROR('7. Position (current_at exit)'!M140,"")),""))</f>
        <v/>
      </c>
      <c r="CI140" s="186" t="str">
        <f>IF($D140&lt;&gt;"Pending, Subsequently Closed",IF($A140&lt;&gt;"",IF(IFERROR('7. Position (current_at exit)'!N140,"")="", "Mandatory: Tab 7",IFERROR('7. Position (current_at exit)'!N140,"")),""), IF($A140&lt;&gt;"",IF(IFERROR('7. Position (current_at exit)'!N140,"")="", "",IFERROR('7. Position (current_at exit)'!N140,"")),""))</f>
        <v/>
      </c>
      <c r="CJ140" s="408" t="str">
        <f>IF($D140&lt;&gt;"Pending, Subsequently Closed",IF($A140&lt;&gt;"",IF(IFERROR('7. Position (current_at exit)'!O140,"")="", "Mandatory: Tab 7",IFERROR('7. Position (current_at exit)'!O140,"")),""), IF($A140&lt;&gt;"",IF(IFERROR('7. Position (current_at exit)'!O140,"")="", "",IFERROR('7. Position (current_at exit)'!O140,"")),""))</f>
        <v/>
      </c>
      <c r="CK140" s="408" t="str">
        <f>IF($D140&lt;&gt;"Pending, Subsequently Closed",IF($A140&lt;&gt;"",IF(IFERROR('7. Position (current_at exit)'!P140,"")="", "Mandatory: Tab 7",IFERROR('7. Position (current_at exit)'!P140,"")),""), IF($A140&lt;&gt;"",IF(IFERROR('7. Position (current_at exit)'!P140,"")="", "",IFERROR('7. Position (current_at exit)'!P140,"")),""))</f>
        <v/>
      </c>
      <c r="CL140" s="360" t="str">
        <f>IF($A140&lt;&gt;"",IF(IFERROR('7. Position (current_at exit)'!Q140,"")="", "",IFERROR('7. Position (current_at exit)'!Q140,"")),"")</f>
        <v/>
      </c>
      <c r="CM140" s="18" t="str">
        <f>IF($F140&lt;&gt;"Debt",IF($A140&lt;&gt;"",IF(IFERROR('7. Position (current_at exit)'!R140,"")="", "Mandatory: Tab 7",IFERROR('7. Position (current_at exit)'!R140,"")),""), IF($A140&lt;&gt;"",IF(IFERROR('7. Position (current_at exit)'!R140,"")="", "",IFERROR('7. Position (current_at exit)'!R140,"")),""))</f>
        <v/>
      </c>
      <c r="CN140" s="18" t="str">
        <f>IF($F140&lt;&gt;"Debt",IF($A140&lt;&gt;"",IF(IFERROR('7. Position (current_at exit)'!S140,"")="", "Mandatory: Tab 7",IFERROR('7. Position (current_at exit)'!S140,"")),""), IF($A140&lt;&gt;"",IF(IFERROR('7. Position (current_at exit)'!S140,"")="", "",IFERROR('7. Position (current_at exit)'!S140,"")),""))</f>
        <v/>
      </c>
      <c r="CO140" s="17" t="str">
        <f>IF($F140&lt;&gt;"Debt",IF($A140&lt;&gt;"",IF(IFERROR('7. Position (current_at exit)'!T140,"")="", "Mandatory: Tab 7",IFERROR('7. Position (current_at exit)'!T140,"")),""), IF($A140&lt;&gt;"",IF(IFERROR('7. Position (current_at exit)'!T140,"")="", "",IFERROR('7. Position (current_at exit)'!T140,"")),""))</f>
        <v/>
      </c>
      <c r="CP140" s="17" t="str">
        <f>IF($A140&lt;&gt;"",IF(IFERROR('7. Position (current_at exit)'!U140,"")="", "Mandatory: Tab 7",IFERROR('7. Position (current_at exit)'!U140,"")),"")</f>
        <v/>
      </c>
      <c r="CQ140" s="17" t="str">
        <f>IF($F140&lt;&gt;"Debt",IF($A140&lt;&gt;"",IF(IFERROR('7. Position (current_at exit)'!V140,"")="", "Mandatory: Tab 7",IFERROR('7. Position (current_at exit)'!V140,"")),""), IF($A140&lt;&gt;"",IF(IFERROR('7. Position (current_at exit)'!V140,"")="", "",IFERROR('7. Position (current_at exit)'!V140,"")),""))</f>
        <v/>
      </c>
      <c r="CR140" s="16" t="str">
        <f>IF($F140&lt;&gt;"Debt",IF($A140&lt;&gt;"",IF(IFERROR('7. Position (current_at exit)'!W140,"")="", "",IFERROR('7. Position (current_at exit)'!W140,"")),""), IF($A140&lt;&gt;"",IF(IFERROR('7. Position (current_at exit)'!W140,"")="", "",IFERROR('7. Position (current_at exit)'!W140,"")),""))</f>
        <v/>
      </c>
      <c r="CS140" s="80" t="str">
        <f>IF($A140&lt;&gt;"",IF(IFERROR('7. Position (current_at exit)'!X140,"")="", "",IFERROR('7. Position (current_at exit)'!X140,"")),"")</f>
        <v/>
      </c>
      <c r="CT140" s="360" t="str">
        <f>IF($A140&lt;&gt;"",IF(IFERROR('7. Position (current_at exit)'!Y140,"")="", "",IFERROR('7. Position (current_at exit)'!Y140,"")),"")</f>
        <v/>
      </c>
      <c r="CU140" s="159" t="str">
        <f>IF(OR($D140="Fully Exited, No Escrow", $D140="Fully Exited, Escrow Pending", $D140="Fully Exited, Subsequently Closed"), IF($A140&lt;&gt;"",IF(IFERROR('7. Position (current_at exit)'!Z140,"")="", "Mandatory: Tab 7",IFERROR('7. Position (current_at exit)'!Z140,"")),""), IF($A140&lt;&gt;"",IF(IFERROR('7. Position (current_at exit)'!Z140,"")="", "",IFERROR('7. Position (current_at exit)'!Z140,"")),""))</f>
        <v/>
      </c>
      <c r="CV140" s="159" t="str">
        <f>IF(OR($D140="Fully Exited, No Escrow", $D140="Fully Exited, Escrow Pending", $D140="Fully Exited, Subsequently Closed"), IF($A140&lt;&gt;"",IF(IFERROR('7. Position (current_at exit)'!AA140,"")="", "Mandatory: Tab 7",IFERROR('7. Position (current_at exit)'!AA140,"")),""), IF($A140&lt;&gt;"",IF(IFERROR('7. Position (current_at exit)'!AA140,"")="", "",IFERROR('7. Position (current_at exit)'!AA140,"")),""))</f>
        <v/>
      </c>
      <c r="CW140" s="16" t="str">
        <f>IF($D140="Fully Exited",IF($A140&lt;&gt;"",IF(IFERROR('7. Position (current_at exit)'!AB140,"")="", "",IFERROR('7. Position (current_at exit)'!AB140,"")),""), IF($A140&lt;&gt;"",IF(IFERROR('7. Position (current_at exit)'!AB140,"")="", "",IFERROR('7. Position (current_at exit)'!AB140,"")),""))</f>
        <v/>
      </c>
      <c r="CX140" s="360" t="str">
        <f>IF($A140&lt;&gt;"",IF(IFERROR('7. Position (current_at exit)'!AC140,"")="", "",IFERROR('7. Position (current_at exit)'!AC140,"")),"")</f>
        <v/>
      </c>
      <c r="CY140" s="16" t="str">
        <f>IF($D140&lt;&gt;"Pending, Subsequently Closed",IF($A140&lt;&gt;"",IF(IFERROR('7. Position (current_at exit)'!AD140,"")="", "Mandatory: Tab 7",IFERROR('7. Position (current_at exit)'!AD140,"")),""), IF($A140&lt;&gt;"",IF(IFERROR('7. Position (current_at exit)'!AD140,"")="", "",IFERROR('7. Position (current_at exit)'!AD140,"")),""))</f>
        <v/>
      </c>
      <c r="CZ140" s="187" t="str">
        <f>IF($A140&lt;&gt;"",IF(IFERROR('7. Position (current_at exit)'!AE140,"")="", "",IFERROR('7. Position (current_at exit)'!AE140,"")),"")</f>
        <v/>
      </c>
      <c r="DA140" s="76" t="str">
        <f>IF($A140&lt;&gt;"",IF(IFERROR('7. Position (current_at exit)'!AF140,"")="", "",IFERROR('7. Position (current_at exit)'!AF140,"")),"")</f>
        <v/>
      </c>
      <c r="DB140" s="239" t="str">
        <f>IF($A140&lt;&gt;"",IF(IFERROR('7. Position (current_at exit)'!AG140,"")="", "",IFERROR('7. Position (current_at exit)'!AG140,"")),"")</f>
        <v/>
      </c>
      <c r="DC140" s="165" t="str">
        <f>IF($A140&lt;&gt;"",IF(IFERROR('7. Position (current_at exit)'!AH140,"")="", "",IFERROR('7. Position (current_at exit)'!AH140,"")),"")</f>
        <v/>
      </c>
      <c r="DD140" s="165" t="str">
        <f>IF($A140&lt;&gt;"",IF(IFERROR('7. Position (current_at exit)'!AI140,"")="", "",IFERROR('7. Position (current_at exit)'!AI140,"")),"")</f>
        <v/>
      </c>
      <c r="DE140" s="360" t="str">
        <f>IF($A140&lt;&gt;"",IF(IFERROR('7. Position (current_at exit)'!AJ140,"")="", "",IFERROR('7. Position (current_at exit)'!AJ140,"")),"")</f>
        <v/>
      </c>
      <c r="DF140" s="16" t="str">
        <f>IF($A140&lt;&gt;"",IF(IFERROR('7. Position (current_at exit)'!AK140,"")="", "",IFERROR('7. Position (current_at exit)'!AK140,"")),"")</f>
        <v/>
      </c>
      <c r="DG140" s="187" t="str">
        <f>IF($A140&lt;&gt;"",IF(IFERROR('7. Position (current_at exit)'!AL140,"")="", "",IFERROR('7. Position (current_at exit)'!AL140,"")),"")</f>
        <v/>
      </c>
      <c r="DH140" s="76" t="str">
        <f>IF($A140&lt;&gt;"",IF(IFERROR('7. Position (current_at exit)'!AM140,"")="", "",IFERROR('7. Position (current_at exit)'!AM140,"")),"")</f>
        <v/>
      </c>
      <c r="DI140" s="239" t="str">
        <f>IF($A140&lt;&gt;"",IF(IFERROR('7. Position (current_at exit)'!AN140,"")="", "",IFERROR('7. Position (current_at exit)'!AN140,"")),"")</f>
        <v/>
      </c>
      <c r="DJ140" s="165" t="str">
        <f>IF($A140&lt;&gt;"",IF(IFERROR('7. Position (current_at exit)'!AO140,"")="", "",IFERROR('7. Position (current_at exit)'!AO140,"")),"")</f>
        <v/>
      </c>
      <c r="DK140" s="165" t="str">
        <f>IF($A140&lt;&gt;"",IF(IFERROR('7. Position (current_at exit)'!AP140,"")="", "",IFERROR('7. Position (current_at exit)'!AP140,"")),"")</f>
        <v/>
      </c>
      <c r="DL140" s="360" t="str">
        <f>IF($A140&lt;&gt;"",IF(IFERROR('7. Position (current_at exit)'!AQ140,"")="", "",IFERROR('7. Position (current_at exit)'!AQ140,"")),"")</f>
        <v/>
      </c>
      <c r="DM140" s="17" t="str">
        <f>IF(OR($F140="Equity - Publicly Traded", $F140="Equity - Private"), IF($A140&lt;&gt;"",IF(IFERROR('6. Position (at entry)'!N140,"")="", "Mandatory: Tab 6",IFERROR('6. Position (at entry)'!N140,"")),""), IF($A140&lt;&gt;"",IF(IFERROR('6. Position (at entry)'!N140,"")="", "",IFERROR('6. Position (at entry)'!N140,"")),""))</f>
        <v/>
      </c>
      <c r="DN140" s="17" t="str">
        <f>IF(OR($F140="Equity - Publicly Traded", $F140="Equity - Private"), IF($A140&lt;&gt;"",IF(IFERROR('6. Position (at entry)'!O140,"")="", "Mandatory: Tab 6",IFERROR('6. Position (at entry)'!O140,"")),""), IF($A140&lt;&gt;"",IF(IFERROR('6. Position (at entry)'!O140,"")="", "",IFERROR('6. Position (at entry)'!O140,"")),""))</f>
        <v/>
      </c>
      <c r="DO140" s="17" t="str">
        <f>IF(OR($F140="Equity - Publicly Traded", $F140="Equity - Private"), IF($A140&lt;&gt;"",IF(IFERROR('6. Position (at entry)'!P140,"")="", "Mandatory: Tab 6",IFERROR('6. Position (at entry)'!P140,"")),""), IF($A140&lt;&gt;"",IF(IFERROR('6. Position (at entry)'!P140,"")="", "",IFERROR('6. Position (at entry)'!P140,"")),""))</f>
        <v/>
      </c>
      <c r="DP140" s="17" t="str">
        <f>IF(OR($F140="Equity - Publicly Traded", $F140="Equity - Private"), IF($A140&lt;&gt;"",IF(IFERROR('6. Position (at entry)'!Q140,"")="", "Mandatory: Tab 6",IFERROR('6. Position (at entry)'!Q140,"")),""), IF($A140&lt;&gt;"",IF(IFERROR('6. Position (at entry)'!Q140,"")="", "",IFERROR('6. Position (at entry)'!Q140,"")),""))</f>
        <v/>
      </c>
      <c r="DQ140" s="18" t="str">
        <f>IF(OR($F140="Equity - Publicly Traded", $F140="Equity - Private"), IF($A140&lt;&gt;"",IF(IFERROR('6. Position (at entry)'!R140,"")="", "Mandatory: Tab 6",IFERROR('6. Position (at entry)'!R140,"")),""), IF($A140&lt;&gt;"",IF(IFERROR('6. Position (at entry)'!R140,"")="", "",IFERROR('6. Position (at entry)'!R140,"")),""))</f>
        <v/>
      </c>
      <c r="DR140" s="18" t="str">
        <f>IF(OR($F140="Equity - Publicly Traded", $F140="Equity - Private"), IF($A140&lt;&gt;"",IF(IFERROR('6. Position (at entry)'!S140,"")="", "Mandatory: Tab 6",IFERROR('6. Position (at entry)'!S140,"")),""), IF($A140&lt;&gt;"",IF(IFERROR('6. Position (at entry)'!S140,"")="", "",IFERROR('6. Position (at entry)'!S140,"")),""))</f>
        <v/>
      </c>
      <c r="DS140" s="17" t="str">
        <f>IF(OR($F140="Equity - Publicly Traded", $F140="Equity - Private"), IF($A140&lt;&gt;"",IF(IFERROR('6. Position (at entry)'!T140,"")="", "Mandatory: Tab 6",IFERROR('6. Position (at entry)'!T140,"")),""), IF($A140&lt;&gt;"",IF(IFERROR('6. Position (at entry)'!T140,"")="", "",IFERROR('6. Position (at entry)'!T140,"")),""))</f>
        <v/>
      </c>
      <c r="DT140" s="16" t="str">
        <f>IF(OR($F140="Equity - Publicly Traded", $F140="Equity - Private"), IF($A140&lt;&gt;"",IF(IFERROR('6. Position (at entry)'!U140,"")="", "Mandatory: Tab 6",IFERROR('6. Position (at entry)'!U140,"")),""), IF($A140&lt;&gt;"",IF(IFERROR('6. Position (at entry)'!U140,"")="", "",IFERROR('6. Position (at entry)'!U140,"")),""))</f>
        <v/>
      </c>
      <c r="DU140" s="16" t="str">
        <f>IF(OR($F140="Equity - Publicly Traded", $F140="Equity - Private"), IF($A140&lt;&gt;"",IF(IFERROR('6. Position (at entry)'!V140,"")="", "",IFERROR('6. Position (at entry)'!V140,"")),""), IF($A140&lt;&gt;"",IF(IFERROR('6. Position (at entry)'!V140,"")="", "",IFERROR('6. Position (at entry)'!V140,"")),""))</f>
        <v/>
      </c>
      <c r="DV140" s="239" t="str">
        <f>IF(OR($F140="Equity - Publicly Traded", $F140="Equity - Private"), IF($A140&lt;&gt;"",IF(IFERROR('6. Position (at entry)'!W140,"")="", "",IFERROR('6. Position (at entry)'!W140,"")),""), IF($A140&lt;&gt;"",IF(IFERROR('6. Position (at entry)'!W140,"")="", "",IFERROR('6. Position (at entry)'!W140,"")),""))</f>
        <v/>
      </c>
      <c r="DW140" s="239" t="str">
        <f>IF(OR($F140="Equity - Publicly Traded", $F140="Equity - Private"), IF($A140&lt;&gt;"",IF(IFERROR('6. Position (at entry)'!X140,"")="", "",IFERROR('6. Position (at entry)'!X140,"")),""), IF($A140&lt;&gt;"",IF(IFERROR('6. Position (at entry)'!X140,"")="", "",IFERROR('6. Position (at entry)'!X140,"")),""))</f>
        <v/>
      </c>
      <c r="DX140" s="239" t="str">
        <f>IF(OR($F140="Equity - Publicly Traded", $F140="Equity - Private"), IF($A140&lt;&gt;"",IF(IFERROR('6. Position (at entry)'!Y140,"")="", "",IFERROR('6. Position (at entry)'!Y140,"")),""), IF($A140&lt;&gt;"",IF(IFERROR('6. Position (at entry)'!Y140,"")="", "",IFERROR('6. Position (at entry)'!Y140,"")),""))</f>
        <v/>
      </c>
      <c r="DY140" s="360" t="str">
        <f>IF($A140&lt;&gt;"",IF(IFERROR('6. Position (at entry)'!Z140,"")="", "",IFERROR('6. Position (at entry)'!Z140,"")),"")</f>
        <v/>
      </c>
      <c r="DZ140" s="76" t="str">
        <f>IF($A140&lt;&gt;"",IF(IFERROR('6. Position (at entry)'!AA140,"")="", "",IFERROR('6. Position (at entry)'!AA140,"")),"")</f>
        <v/>
      </c>
      <c r="EA140" s="76" t="str">
        <f>IF($A140&lt;&gt;"",IF(IFERROR('6. Position (at entry)'!AB140,"")="", "",IFERROR('6. Position (at entry)'!AB140,"")),"")</f>
        <v/>
      </c>
      <c r="EB140" s="78" t="str">
        <f>IF($A140&lt;&gt;"",IF(IFERROR('6. Position (at entry)'!AC140,"")="", "",IFERROR('6. Position (at entry)'!AC140,"")),"")</f>
        <v/>
      </c>
      <c r="EC140" s="78" t="str">
        <f>IF($A140&lt;&gt;"",IF(IFERROR('6. Position (at entry)'!AD140,"")="", "",IFERROR('6. Position (at entry)'!AD140,"")),"")</f>
        <v/>
      </c>
      <c r="ED140" s="226" t="str">
        <f>IF($A140&lt;&gt;"",IF(IFERROR('6. Position (at entry)'!AE140,"")="", "",IFERROR('6. Position (at entry)'!AE140,"")),"")</f>
        <v/>
      </c>
      <c r="EE140" s="80" t="str">
        <f>IF($A140&lt;&gt;"",IF(IFERROR('6. Position (at entry)'!AF140,"")="", "",IFERROR('6. Position (at entry)'!AF140,"")),"")</f>
        <v/>
      </c>
      <c r="EF140" s="80" t="str">
        <f>IF($A140&lt;&gt;"",IF(IFERROR('6. Position (at entry)'!AG140,"")="", "",IFERROR('6. Position (at entry)'!AG140,"")),"")</f>
        <v/>
      </c>
      <c r="EG140" s="80" t="str">
        <f>IF($A140&lt;&gt;"",IF(IFERROR('6. Position (at entry)'!AH140,"")="", "",IFERROR('6. Position (at entry)'!AH140,"")),"")</f>
        <v/>
      </c>
      <c r="EH140" s="360" t="str">
        <f>IF($A140&lt;&gt;"",IF(IFERROR('6. Position (at entry)'!AI140,"")="", "",IFERROR('6. Position (at entry)'!AI140,"")),"")</f>
        <v/>
      </c>
    </row>
    <row r="141" spans="1:138" ht="15" customHeight="1" x14ac:dyDescent="0.2">
      <c r="A141" s="16" t="str">
        <f>IF(ISBLANK('6. Position (at entry)'!A141), "", '6. Position (at entry)'!A141)</f>
        <v/>
      </c>
      <c r="B141" s="347" t="str">
        <f>IF($A141&lt;&gt;"",IF(IFERROR('6. Position (at entry)'!B141,"")="", "Mandatory: Tab 6",IFERROR('6. Position (at entry)'!B141,"")),"")</f>
        <v/>
      </c>
      <c r="C141" s="16" t="str">
        <f>IF($A141&lt;&gt;"",IF(IFERROR(VLOOKUP($A141, '4. Company (at entry)'!$1:$1048576,2,FALSE),"")="","Mandatory: Tab 4",IFERROR(VLOOKUP($A141, '4. Company (at entry)'!$1:$1048576,2,FALSE),"")), "")</f>
        <v/>
      </c>
      <c r="D141" s="16" t="str">
        <f>IF($A141&lt;&gt;"",IF(IFERROR('7. Position (current_at exit)'!D141,"")="", "Mandatory: Tab 7",IFERROR('7. Position (current_at exit)'!D141,"")),"")</f>
        <v/>
      </c>
      <c r="E141" s="16" t="str">
        <f>IF($A141&lt;&gt;"",IF(IFERROR('7. Position (current_at exit)'!E141,"")="", "Mandatory: Tab 7",IFERROR('7. Position (current_at exit)'!E141,"")),"")</f>
        <v/>
      </c>
      <c r="F141" s="16" t="str">
        <f>IF($A141&lt;&gt;"",IF(IFERROR('6. Position (at entry)'!D141,"")="", "Mandatory: Tab 6",IFERROR('6. Position (at entry)'!D141,"")),"")</f>
        <v/>
      </c>
      <c r="G141" s="16" t="str">
        <f>IF($A141&lt;&gt;"",IF(IFERROR('6. Position (at entry)'!E141,"")="", "Mandatory: Tab 6",IFERROR('6. Position (at entry)'!E141,"")),"")</f>
        <v/>
      </c>
      <c r="H141" s="16" t="str">
        <f>IF($A141&lt;&gt;"",IF(IFERROR('6. Position (at entry)'!F141,"")="", "Mandatory: Tab 6",IFERROR('6. Position (at entry)'!F141,"")),"")</f>
        <v/>
      </c>
      <c r="I141" s="16" t="str">
        <f>IF($A141&lt;&gt;"",IF(IFERROR('6. Position (at entry)'!G141,"")="", "Mandatory: Tab 6",IFERROR('6. Position (at entry)'!G141,"")),"")</f>
        <v/>
      </c>
      <c r="J141" s="16" t="str">
        <f>IF($A141&lt;&gt;"",IF(IFERROR('6. Position (at entry)'!H141,"")="", "Mandatory: Tab 6",IFERROR('6. Position (at entry)'!H141,"")),"")</f>
        <v/>
      </c>
      <c r="K141" s="159" t="str">
        <f>IF($A141&lt;&gt;"",IF(IFERROR('6. Position (at entry)'!I141,"")="", "Mandatory: Tab 6",IFERROR('6. Position (at entry)'!I141,"")),"")</f>
        <v/>
      </c>
      <c r="L141" s="16" t="str">
        <f>IF($A141&lt;&gt;"",IF(IFERROR('6. Position (at entry)'!J141,"")="", "Mandatory: Tab 6",IFERROR('6. Position (at entry)'!J141,"")),"")</f>
        <v/>
      </c>
      <c r="M141" s="16" t="str">
        <f>IF($A141&lt;&gt;"",IF(IFERROR('6. Position (at entry)'!K141,"")="", "Mandatory: Tab 6",IFERROR('6. Position (at entry)'!K141,"")),"")</f>
        <v/>
      </c>
      <c r="N141" s="16" t="str">
        <f>IF($A141&lt;&gt;"",IF(IFERROR('6. Position (at entry)'!L141,"")="", "",IFERROR('6. Position (at entry)'!L141,"")),"")</f>
        <v/>
      </c>
      <c r="O141" s="360" t="str">
        <f>IF($A141&lt;&gt;"",IF(IFERROR('6. Position (at entry)'!M141,"")="", "",IFERROR('6. Position (at entry)'!M141,"")),"")</f>
        <v/>
      </c>
      <c r="P141" s="16" t="str">
        <f>IF($A141&lt;&gt;"",IF(IFERROR(VLOOKUP($A141,'5. Company (current_at exit)'!$1:$1048576,3,FALSE),"")="","",IFERROR(VLOOKUP($A141,'5. Company (current_at exit)'!$1:$1048576,3,FALSE),"")), "")</f>
        <v/>
      </c>
      <c r="Q141" s="16" t="str">
        <f>IF($A141&lt;&gt;"",IF(IFERROR(VLOOKUP($A141,'5. Company (current_at exit)'!$1:$1048576,4,FALSE),"")="","",IFERROR(VLOOKUP($A141,'5. Company (current_at exit)'!$1:$1048576,4,FALSE),"")), "")</f>
        <v/>
      </c>
      <c r="R141" s="16" t="str">
        <f>IF($A141&lt;&gt;"",IF(IFERROR(VLOOKUP($A141,'5. Company (current_at exit)'!$1:$1048576,5,FALSE),"")="","",IFERROR(VLOOKUP($A141,'5. Company (current_at exit)'!$1:$1048576,5,FALSE),"")), "")</f>
        <v/>
      </c>
      <c r="S141" s="16" t="str">
        <f>IF($A141&lt;&gt;"",IF(IFERROR(VLOOKUP($A141,'5. Company (current_at exit)'!$1:$1048576,6,FALSE),"")="","",IFERROR(VLOOKUP($A141,'5. Company (current_at exit)'!$1:$1048576,6,FALSE),"")), "")</f>
        <v/>
      </c>
      <c r="T141" s="16" t="str">
        <f>IF($A141&lt;&gt;"",IF(IFERROR(VLOOKUP($A141,'5. Company (current_at exit)'!$1:$1048576,7,FALSE),"")="","Mandatory: Tab 5",IFERROR(VLOOKUP($A141,'5. Company (current_at exit)'!$1:$1048576,7,FALSE),"")), "")</f>
        <v/>
      </c>
      <c r="U141" s="72" t="str">
        <f>IF($A141&lt;&gt;"",IF(IFERROR(VLOOKUP($A141,'5. Company (current_at exit)'!$1:$1048576,8,FALSE),"")="","Mandatory: Tab 5",IFERROR(VLOOKUP($A141,'5. Company (current_at exit)'!$1:$1048576,8,FALSE),"")), "")</f>
        <v/>
      </c>
      <c r="V141" s="16" t="str">
        <f>IF($A141&lt;&gt;"",IF(IFERROR(VLOOKUP($A141,'5. Company (current_at exit)'!$1:$1048576,9,FALSE),"")="","",IFERROR(VLOOKUP($A141,'5. Company (current_at exit)'!$1:$1048576,9,FALSE),"")), "")</f>
        <v/>
      </c>
      <c r="W141" s="16" t="str">
        <f>IF($A141&lt;&gt;"",IF(IFERROR(VLOOKUP($A141,'5. Company (current_at exit)'!$1:$1048576,10,FALSE),"")="","Mandatory: Tab 5",IFERROR(VLOOKUP($A141,'5. Company (current_at exit)'!$1:$1048576,10,FALSE),"")), "")</f>
        <v/>
      </c>
      <c r="X141" s="73" t="str">
        <f>IF($A141&lt;&gt;"",IF(IFERROR(VLOOKUP($A141,'5. Company (current_at exit)'!$1:$1048576,11,FALSE),"")="","Mandatory: Tab 5",IFERROR(VLOOKUP($A141,'5. Company (current_at exit)'!$1:$1048576,11,FALSE),"")), "")</f>
        <v/>
      </c>
      <c r="Y141" s="73" t="str">
        <f>IF($A141&lt;&gt;"",IF(IFERROR(VLOOKUP($A141,'5. Company (current_at exit)'!$1:$1048576,12,FALSE),"")="","",IFERROR(VLOOKUP($A141,'5. Company (current_at exit)'!$1:$1048576,12,FALSE),"")), "")</f>
        <v/>
      </c>
      <c r="Z141" s="73" t="str">
        <f>IF($A141&lt;&gt;"",IF(IFERROR(VLOOKUP($A141,'5. Company (current_at exit)'!$1:$1048576,13,FALSE),"")="","",IFERROR(VLOOKUP($A141,'5. Company (current_at exit)'!$1:$1048576,13,FALSE),"")), "")</f>
        <v/>
      </c>
      <c r="AA141" s="16" t="str">
        <f>IF($A141&lt;&gt;"",IF(IFERROR(VLOOKUP($A141,'5. Company (current_at exit)'!$1:$1048576,14,FALSE),"")="","Mandatory: Tab 5",IFERROR(VLOOKUP($A141,'5. Company (current_at exit)'!$1:$1048576,14,FALSE),"")), "")</f>
        <v/>
      </c>
      <c r="AB141" s="16" t="str">
        <f>IF($A141&lt;&gt;"",IF(IFERROR(VLOOKUP($A141,'5. Company (current_at exit)'!$1:$1048576,15,FALSE),"")="","Mandatory: Tab 5",IFERROR(VLOOKUP($A141,'5. Company (current_at exit)'!$1:$1048576,15,FALSE),"")), "")</f>
        <v/>
      </c>
      <c r="AC141" s="76" t="str">
        <f>IF($A141&lt;&gt;"",IF(IFERROR(VLOOKUP($A141,'5. Company (current_at exit)'!$1:$1048576,16,FALSE),"")="","",IFERROR(VLOOKUP($A141,'5. Company (current_at exit)'!$1:$1048576,16,FALSE),"")), "")</f>
        <v/>
      </c>
      <c r="AD141" s="16" t="str">
        <f>IF($A141&lt;&gt;"",IF(IFERROR(VLOOKUP($A141,'5. Company (current_at exit)'!$1:$1048576,17,FALSE),"")="","",IFERROR(VLOOKUP($A141,'5. Company (current_at exit)'!$1:$1048576,17,FALSE),"")), "")</f>
        <v/>
      </c>
      <c r="AE141" s="401" t="str">
        <f>IF($A141&lt;&gt;"",IF(IFERROR(VLOOKUP($A141,'5. Company (current_at exit)'!$1:$1048576,18,FALSE),"")="","",IFERROR(VLOOKUP($A141,'5. Company (current_at exit)'!$1:$1048576,18,FALSE),"")), "")</f>
        <v/>
      </c>
      <c r="AF141" s="16" t="str">
        <f>IF($A141&lt;&gt;"",IF(IFERROR(VLOOKUP($A141,'5. Company (current_at exit)'!$1:$1048576,19,FALSE),"")="","Mandatory: Tab 5",IFERROR(VLOOKUP($A141,'5. Company (current_at exit)'!$1:$1048576,19,FALSE),"")), "")</f>
        <v/>
      </c>
      <c r="AG141" s="159" t="str">
        <f>IF($AF141="Yes",IF($A141&lt;&gt;"",IF(IFERROR(VLOOKUP($A141,'5. Company (current_at exit)'!$1:$1048576,20,FALSE),"")="","Mandatory: Tab 5",IFERROR(VLOOKUP($A141,'5. Company (current_at exit)'!$1:$1048576,20,FALSE),"")), ""),IF($A141&lt;&gt;"",IF(IFERROR(VLOOKUP($A141,'5. Company (current_at exit)'!$1:$1048576,20,FALSE),"")="","",IFERROR(VLOOKUP($A141,'5. Company (current_at exit)'!$1:$1048576,20,FALSE),"")), ""))</f>
        <v/>
      </c>
      <c r="AH141" s="159" t="str">
        <f>IF($AF141="Yes",IF($A141&lt;&gt;"",IF(IFERROR(VLOOKUP($A141,'5. Company (current_at exit)'!$1:$1048576,21,FALSE),"")="","Mandatory: Tab 5",IFERROR(VLOOKUP($A141,'5. Company (current_at exit)'!$1:$1048576,21,FALSE),"")), ""),IF($A141&lt;&gt;"",IF(IFERROR(VLOOKUP($A141,'5. Company (current_at exit)'!$1:$1048576,21,FALSE),"")="","",IFERROR(VLOOKUP($A141,'5. Company (current_at exit)'!$1:$1048576,21,FALSE),"")), ""))</f>
        <v/>
      </c>
      <c r="AI141" s="69" t="str">
        <f>IF($AF141="Yes",IF($A141&lt;&gt;"",IF(IFERROR(VLOOKUP($A141,'5. Company (current_at exit)'!$1:$1048576,22,FALSE),"")="","Mandatory: Tab 5",IFERROR(VLOOKUP($A141,'5. Company (current_at exit)'!$1:$1048576,22,FALSE),"")), ""),IF($A141&lt;&gt;"",IF(IFERROR(VLOOKUP($A141,'5. Company (current_at exit)'!$1:$1048576,22,FALSE),"")="","",IFERROR(VLOOKUP($A141,'5. Company (current_at exit)'!$1:$1048576,22,FALSE),"")), ""))</f>
        <v/>
      </c>
      <c r="AJ141" s="69" t="str">
        <f>IF($AF141="Yes",IF($A141&lt;&gt;"",IF(IFERROR(VLOOKUP($A141,'5. Company (current_at exit)'!$1:$1048576,23,FALSE),"")="","Mandatory: Tab 5",IFERROR(VLOOKUP($A141,'5. Company (current_at exit)'!$1:$1048576,23,FALSE),"")), ""),IF($A141&lt;&gt;"",IF(IFERROR(VLOOKUP($A141,'5. Company (current_at exit)'!$1:$1048576,23,FALSE),"")="","",IFERROR(VLOOKUP($A141,'5. Company (current_at exit)'!$1:$1048576,23,FALSE),"")), ""))</f>
        <v/>
      </c>
      <c r="AK141" s="159" t="str">
        <f>IF($AF141="Yes",IF($A141&lt;&gt;"",IF(IFERROR(VLOOKUP($A141,'5. Company (current_at exit)'!$1:$1048576,24,FALSE),"")="","",IFERROR(VLOOKUP($A141,'5. Company (current_at exit)'!$1:$1048576,24,FALSE),"")), ""),IF($A141&lt;&gt;"",IF(IFERROR(VLOOKUP($A141,'5. Company (current_at exit)'!$1:$1048576,24,FALSE),"")="","",IFERROR(VLOOKUP($A141,'5. Company (current_at exit)'!$1:$1048576,24,FALSE),"")), ""))</f>
        <v/>
      </c>
      <c r="AL141" s="403" t="str">
        <f>IF($A141&lt;&gt;"",IF(IFERROR(VLOOKUP($A141,'5. Company (current_at exit)'!$1:$1048576,25,FALSE),"")="","",IFERROR(VLOOKUP($A141,'5. Company (current_at exit)'!$1:$1048576,25,FALSE),"")), "")</f>
        <v/>
      </c>
      <c r="AM141" s="17" t="str">
        <f>IF($A141&lt;&gt;"",IF(IFERROR(VLOOKUP($A141,'5. Company (current_at exit)'!$1:$1048576,26,FALSE),"")="","Mandatory: Tab 5",IFERROR(VLOOKUP($A141,'5. Company (current_at exit)'!$1:$1048576,26,FALSE),"")), "")</f>
        <v/>
      </c>
      <c r="AN141" s="17" t="str">
        <f>IF($A141&lt;&gt;"",IF(IFERROR(VLOOKUP($A141,'5. Company (current_at exit)'!$1:$1048576,27,FALSE),"")="","Mandatory: Tab 5",IFERROR(VLOOKUP($A141,'5. Company (current_at exit)'!$1:$1048576,27,FALSE),"")), "")</f>
        <v/>
      </c>
      <c r="AO141" s="17" t="str">
        <f>IF($A141&lt;&gt;"",IF(IFERROR(VLOOKUP($A141,'5. Company (current_at exit)'!$1:$1048576,28,FALSE),"")="","Mandatory: Tab 5",IFERROR(VLOOKUP($A141,'5. Company (current_at exit)'!$1:$1048576,28,FALSE),"")), "")</f>
        <v/>
      </c>
      <c r="AP141" s="17" t="str">
        <f>IF($A141&lt;&gt;"",IF(IFERROR(VLOOKUP($A141,'5. Company (current_at exit)'!$1:$1048576,29,FALSE),"")="","Mandatory: Tab 5",IFERROR(VLOOKUP($A141,'5. Company (current_at exit)'!$1:$1048576,29,FALSE),"")), "")</f>
        <v/>
      </c>
      <c r="AQ141" s="17" t="str">
        <f>IF($A141&lt;&gt;"",IF(IFERROR(VLOOKUP($A141,'5. Company (current_at exit)'!$1:$1048576,30,FALSE),"")="","Mandatory: Tab 5",IFERROR(VLOOKUP($A141,'5. Company (current_at exit)'!$1:$1048576,30,FALSE),"")), "")</f>
        <v/>
      </c>
      <c r="AR141" s="17" t="str">
        <f>IF($A141&lt;&gt;"",IF(IFERROR(VLOOKUP($A141,'5. Company (current_at exit)'!$1:$1048576,31,FALSE),"")="","Mandatory: Tab 5",IFERROR(VLOOKUP($A141,'5. Company (current_at exit)'!$1:$1048576,31,FALSE),"")), "")</f>
        <v/>
      </c>
      <c r="AS141" s="17" t="str">
        <f>IF($A141&lt;&gt;"",IF(IFERROR(VLOOKUP($A141,'5. Company (current_at exit)'!$1:$1048576,32,FALSE),"")="","Mandatory: Tab 5",IFERROR(VLOOKUP($A141,'5. Company (current_at exit)'!$1:$1048576,32,FALSE),"")), "")</f>
        <v/>
      </c>
      <c r="AT141" s="17" t="str">
        <f>IF($A141&lt;&gt;"",IF(IFERROR(VLOOKUP($A141,'5. Company (current_at exit)'!$1:$1048576,33,FALSE),"")="","Mandatory: Tab 5",IFERROR(VLOOKUP($A141,'5. Company (current_at exit)'!$1:$1048576,33,FALSE),"")), "")</f>
        <v/>
      </c>
      <c r="AU141" s="17" t="str">
        <f>IF($A141&lt;&gt;"",IF(IFERROR(VLOOKUP($A141,'5. Company (current_at exit)'!$1:$1048576,34,FALSE),"")="","",IFERROR(VLOOKUP($A141,'5. Company (current_at exit)'!$1:$1048576,34,FALSE),"")), "")</f>
        <v/>
      </c>
      <c r="AV141" s="241" t="str">
        <f>IF($A141&lt;&gt;"",IF(IFERROR(VLOOKUP($A141,'5. Company (current_at exit)'!$1:$1048576,35,FALSE),"")="","",IFERROR(VLOOKUP($A141,'5. Company (current_at exit)'!$1:$1048576,35,FALSE),"")), "")</f>
        <v/>
      </c>
      <c r="AW141" s="17" t="str">
        <f>IF($D141="Fully Exited",IF($A141&lt;&gt;"",IF(IFERROR(VLOOKUP($A141,'5. Company (current_at exit)'!$1:$1048576,36,FALSE),"")="","",IFERROR(VLOOKUP($A141,'5. Company (current_at exit)'!$1:$1048576,36,FALSE),"")), ""),IF($A141&lt;&gt;"",IF(IFERROR(VLOOKUP($A141,'5. Company (current_at exit)'!$1:$1048576,36,FALSE),"")="","",IFERROR(VLOOKUP($A141,'5. Company (current_at exit)'!$1:$1048576,36,FALSE),"")), ""))</f>
        <v/>
      </c>
      <c r="AX141" s="239" t="str">
        <f>IF($A141&lt;&gt;"",IF(IFERROR(VLOOKUP($A141,'5. Company (current_at exit)'!$1:$1048576,37,FALSE),"")="","",IFERROR(VLOOKUP($A141,'5. Company (current_at exit)'!$1:$1048576,37,FALSE),"")), "")</f>
        <v/>
      </c>
      <c r="AY141" s="204" t="str">
        <f>IF($A141&lt;&gt;"",IF(IFERROR(VLOOKUP($A141,'5. Company (current_at exit)'!$1:$1048576,38,FALSE),"")="","",IFERROR(VLOOKUP($A141,'5. Company (current_at exit)'!$1:$1048576,38,FALSE),"")), "")</f>
        <v/>
      </c>
      <c r="AZ141" s="244" t="str">
        <f>IF($A141&lt;&gt;"",IF(IFERROR(VLOOKUP($A141,'5. Company (current_at exit)'!$1:$1048576,39,FALSE),"")="","",IFERROR(VLOOKUP($A141,'5. Company (current_at exit)'!$1:$1048576,39,FALSE),"")), "")</f>
        <v/>
      </c>
      <c r="BA141" s="244" t="str">
        <f>IF($A141&lt;&gt;"",IF(IFERROR(VLOOKUP($A141,'5. Company (current_at exit)'!$1:$1048576,40,FALSE),"")="","",IFERROR(VLOOKUP($A141,'5. Company (current_at exit)'!$1:$1048576,40,FALSE),"")), "")</f>
        <v/>
      </c>
      <c r="BB141" s="244" t="str">
        <f>IF($A141&lt;&gt;"",IF(IFERROR(VLOOKUP($A141,'5. Company (current_at exit)'!$1:$1048576,41,FALSE),"")="","",IFERROR(VLOOKUP($A141,'5. Company (current_at exit)'!$1:$1048576,41,FALSE),"")), "")</f>
        <v/>
      </c>
      <c r="BC141" s="76" t="str">
        <f>IF($A141&lt;&gt;"",IF(IFERROR(VLOOKUP($A141,'5. Company (current_at exit)'!$1:$1048576,42,FALSE),"")="","",IFERROR(VLOOKUP($A141,'5. Company (current_at exit)'!$1:$1048576,42,FALSE),"")), "")</f>
        <v/>
      </c>
      <c r="BD141" s="76" t="str">
        <f>IF($A141&lt;&gt;"",IF(IFERROR(VLOOKUP($A141,'5. Company (current_at exit)'!$1:$1048576,43,FALSE),"")="","",IFERROR(VLOOKUP($A141,'5. Company (current_at exit)'!$1:$1048576,43,FALSE),"")), "")</f>
        <v/>
      </c>
      <c r="BE141" s="239" t="str">
        <f>IF($A141&lt;&gt;"",IF(IFERROR(VLOOKUP($A141,'5. Company (current_at exit)'!$1:$1048576,44,FALSE),"")="","",IFERROR(VLOOKUP($A141,'5. Company (current_at exit)'!$1:$1048576,44,FALSE),"")), "")</f>
        <v/>
      </c>
      <c r="BF141" s="239" t="str">
        <f>IF($A141&lt;&gt;"",IF(IFERROR(VLOOKUP($A141,'5. Company (current_at exit)'!$1:$1048576,45,FALSE),"")="","",IFERROR(VLOOKUP($A141,'5. Company (current_at exit)'!$1:$1048576,45,FALSE),"")), "")</f>
        <v/>
      </c>
      <c r="BG141" s="239" t="str">
        <f>IF($A141&lt;&gt;"",IF(IFERROR(VLOOKUP($A141,'5. Company (current_at exit)'!$1:$1048576,46,FALSE),"")="","",IFERROR(VLOOKUP($A141,'5. Company (current_at exit)'!$1:$1048576,46,FALSE),"")), "")</f>
        <v/>
      </c>
      <c r="BH141" s="239" t="str">
        <f>IF($A141&lt;&gt;"",IF(IFERROR(VLOOKUP($A141,'5. Company (current_at exit)'!$1:$1048576,47,FALSE),"")="","",IFERROR(VLOOKUP($A141,'5. Company (current_at exit)'!$1:$1048576,47,FALSE),"")), "")</f>
        <v/>
      </c>
      <c r="BI141" s="239" t="str">
        <f>IF($A141&lt;&gt;"",IF(IFERROR(VLOOKUP($A141,'5. Company (current_at exit)'!$1:$1048576,48,FALSE),"")="","",IFERROR(VLOOKUP($A141,'5. Company (current_at exit)'!$1:$1048576,48,FALSE),"")), "")</f>
        <v/>
      </c>
      <c r="BJ141" s="360" t="str">
        <f>IF($A141&lt;&gt;"",IF(IFERROR(VLOOKUP($A141,'5. Company (current_at exit)'!$1:$1048576,49,FALSE),"")="","",IFERROR(VLOOKUP($A141,'5. Company (current_at exit)'!$1:$1048576,49,FALSE),"")), "")</f>
        <v/>
      </c>
      <c r="BK141" s="76" t="str">
        <f>IF($A141&lt;&gt;"",IF(IFERROR(VLOOKUP($A141,'5. Company (current_at exit)'!$1:$1048576,50,FALSE),"")="","Mandatory: Tab 5",IFERROR(VLOOKUP($A141,'5. Company (current_at exit)'!$1:$1048576,50,FALSE),"")), "")</f>
        <v/>
      </c>
      <c r="BL141" s="483" t="str">
        <f>IF($A141&lt;&gt;"",IF(IFERROR(VLOOKUP($A141,'5. Company (current_at exit)'!$1:$1048576,51,FALSE),"")="","Mandatory: Tab 5",IFERROR(VLOOKUP($A141,'5. Company (current_at exit)'!$1:$1048576,51,FALSE),"")), "")</f>
        <v/>
      </c>
      <c r="BM141" s="483" t="str">
        <f>IF($A141&lt;&gt;"",IF(IFERROR(VLOOKUP($A141,'5. Company (current_at exit)'!$1:$1048576,52,FALSE),"")="","Mandatory: Tab 5",IFERROR(VLOOKUP($A141,'5. Company (current_at exit)'!$1:$1048576,52,FALSE),"")), "")</f>
        <v/>
      </c>
      <c r="BN141" s="483" t="str">
        <f>IF($A141&lt;&gt;"",IF(IFERROR(VLOOKUP($A141,'5. Company (current_at exit)'!$1:$1048576,53,FALSE),"")="","Mandatory: Tab 5",IFERROR(VLOOKUP($A141,'5. Company (current_at exit)'!$1:$1048576,53,FALSE),"")), "")</f>
        <v/>
      </c>
      <c r="BO141" s="360" t="str">
        <f>IF($A141&lt;&gt;"",IF(IFERROR(VLOOKUP($A141,'5. Company (current_at exit)'!$1:$1048576,54,FALSE),"")="","",IFERROR(VLOOKUP($A141,'5. Company (current_at exit)'!$1:$1048576,54,FALSE),"")), "")</f>
        <v/>
      </c>
      <c r="BP141" s="17" t="str">
        <f>IF($A141&lt;&gt;"",IF(IFERROR(VLOOKUP($A141, '4. Company (at entry)'!$1:$1048576,3,FALSE),"")="","Mandatory: Tab 4",IFERROR(VLOOKUP($A141, '4. Company (at entry)'!$1:$1048576,3,FALSE),"")), "")</f>
        <v/>
      </c>
      <c r="BQ141" s="17" t="str">
        <f>IF($A141&lt;&gt;"",IF(IFERROR(VLOOKUP($A141, '4. Company (at entry)'!$1:$1048576,4,FALSE),"")="","Mandatory: Tab 4",IFERROR(VLOOKUP($A141, '4. Company (at entry)'!$1:$1048576,4,FALSE),"")), "")</f>
        <v/>
      </c>
      <c r="BR141" s="17" t="str">
        <f>IF($A141&lt;&gt;"",IF(IFERROR(VLOOKUP($A141, '4. Company (at entry)'!$1:$1048576,5,FALSE),"")="","Mandatory: Tab 4",IFERROR(VLOOKUP($A141, '4. Company (at entry)'!$1:$1048576,5,FALSE),"")), "")</f>
        <v/>
      </c>
      <c r="BS141" s="17" t="str">
        <f>IF($A141&lt;&gt;"",IF(IFERROR(VLOOKUP($A141, '4. Company (at entry)'!$1:$1048576,6,FALSE),"")="","Mandatory: Tab 4",IFERROR(VLOOKUP($A141, '4. Company (at entry)'!$1:$1048576,6,FALSE),"")), "")</f>
        <v/>
      </c>
      <c r="BT141" s="17" t="str">
        <f>IF($A141&lt;&gt;"",IF(IFERROR(VLOOKUP($A141, '4. Company (at entry)'!$1:$1048576,7,FALSE),"")="","Mandatory: Tab 4",IFERROR(VLOOKUP($A141, '4. Company (at entry)'!$1:$1048576,7,FALSE),"")), "")</f>
        <v/>
      </c>
      <c r="BU141" s="17" t="str">
        <f>IF($A141&lt;&gt;"",IF(IFERROR(VLOOKUP($A141, '4. Company (at entry)'!$1:$1048576,8,FALSE),"")="","Mandatory: Tab 4",IFERROR(VLOOKUP($A141, '4. Company (at entry)'!$1:$1048576,8,FALSE),"")), "")</f>
        <v/>
      </c>
      <c r="BV141" s="17" t="str">
        <f>IF($A141&lt;&gt;"",IF(IFERROR(VLOOKUP($A141, '4. Company (at entry)'!$1:$1048576,9,FALSE),"")="","Mandatory: Tab 4",IFERROR(VLOOKUP($A141, '4. Company (at entry)'!$1:$1048576,9,FALSE),"")), "")</f>
        <v/>
      </c>
      <c r="BW141" s="17" t="str">
        <f>IF($A141&lt;&gt;"",IF(IFERROR(VLOOKUP($A141, '4. Company (at entry)'!$1:$1048576,10,FALSE),"")="","",IFERROR(VLOOKUP($A141, '4. Company (at entry)'!$1:$1048576,10,FALSE),"")), "")</f>
        <v/>
      </c>
      <c r="BX141" s="208" t="str">
        <f>IF($A141&lt;&gt;"",IF(IFERROR(VLOOKUP($A141, '4. Company (at entry)'!$1:$1048576,11,FALSE),"")="","",IFERROR(VLOOKUP($A141, '4. Company (at entry)'!$1:$1048576,11,FALSE),"")), "")</f>
        <v/>
      </c>
      <c r="BY141" s="17" t="str">
        <f>IF($A141&lt;&gt;"",IF(IFERROR(VLOOKUP($A141, '4. Company (at entry)'!$1:$1048576,12,FALSE),"")="","",IFERROR(VLOOKUP($A141, '4. Company (at entry)'!$1:$1048576,12,FALSE),"")), "")</f>
        <v/>
      </c>
      <c r="BZ141" s="360" t="str">
        <f>IF($A141&lt;&gt;"",IF(IFERROR(VLOOKUP($A141, '4. Company (at entry)'!$1:$1048576,13,FALSE),"")="","",IFERROR(VLOOKUP($A141, '4. Company (at entry)'!$1:$1048576,13,FALSE),"")), "")</f>
        <v/>
      </c>
      <c r="CA141" s="17" t="str">
        <f>IF($A141&lt;&gt;"",IF(IFERROR('7. Position (current_at exit)'!F141,"")="", "Mandatory: Tab 7",IFERROR('7. Position (current_at exit)'!F141,"")),"")</f>
        <v/>
      </c>
      <c r="CB141" s="17" t="str">
        <f>IF($D141&lt;&gt;"Pending, Subsequently Closed",IF($A141&lt;&gt;"",IF(IFERROR('7. Position (current_at exit)'!G141,"")="", "Mandatory: Tab 7",IFERROR('7. Position (current_at exit)'!G141,"")),""), IF($A141&lt;&gt;"",IF(IFERROR('7. Position (current_at exit)'!G141,"")="", "",IFERROR('7. Position (current_at exit)'!G141,"")),""))</f>
        <v/>
      </c>
      <c r="CC141" s="17" t="str">
        <f>IF($D141&lt;&gt;"Pending, Subsequently Closed",IF($A141&lt;&gt;"",IF(IFERROR('7. Position (current_at exit)'!H141,"")="", "Mandatory: Tab 7",IFERROR('7. Position (current_at exit)'!H141,"")),""), IF($A141&lt;&gt;"",IF(IFERROR('7. Position (current_at exit)'!H141,"")="", "",IFERROR('7. Position (current_at exit)'!H141,"")),""))</f>
        <v/>
      </c>
      <c r="CD141" s="17" t="str">
        <f>IF($D141&lt;&gt;"Pending, Subsequently Closed",IF($A141&lt;&gt;"",IF(IFERROR('7. Position (current_at exit)'!I141,"")="", "Mandatory: Tab 7",IFERROR('7. Position (current_at exit)'!I141,"")),""), IF($A141&lt;&gt;"",IF(IFERROR('7. Position (current_at exit)'!I141,"")="", "",IFERROR('7. Position (current_at exit)'!I141,"")),""))</f>
        <v/>
      </c>
      <c r="CE141" s="17" t="str">
        <f>IF($D141&lt;&gt;"Pending, Subsequently Closed",IF($A141&lt;&gt;"",IF(IFERROR('7. Position (current_at exit)'!J141,"")="", "Mandatory: Tab 7",IFERROR('7. Position (current_at exit)'!J141,"")),""), IF($A141&lt;&gt;"",IF(IFERROR('7. Position (current_at exit)'!J141,"")="", "",IFERROR('7. Position (current_at exit)'!J141,"")),""))</f>
        <v/>
      </c>
      <c r="CF141" s="208" t="str">
        <f>IF($D141&lt;&gt;"Pending, Subsequently Closed",IF($A141&lt;&gt;"",IF(IFERROR('7. Position (current_at exit)'!K141,"")="", "Mandatory: Tab 7",IFERROR('7. Position (current_at exit)'!K141,"")),""), IF($A141&lt;&gt;"",IF(IFERROR('7. Position (current_at exit)'!K141,"")="", "",IFERROR('7. Position (current_at exit)'!K141,"")),""))</f>
        <v/>
      </c>
      <c r="CG141" s="186" t="str">
        <f>IF($D141&lt;&gt;"Pending, Subsequently Closed",IF($A141&lt;&gt;"",IF(IFERROR('7. Position (current_at exit)'!L141,"")="", "Mandatory: Tab 7",IFERROR('7. Position (current_at exit)'!L141,"")),""), IF($A141&lt;&gt;"",IF(IFERROR('7. Position (current_at exit)'!L141,"")="", "",IFERROR('7. Position (current_at exit)'!L141,"")),""))</f>
        <v/>
      </c>
      <c r="CH141" s="186" t="str">
        <f>IF($D141&lt;&gt;"Pending, Subsequently Closed",IF($A141&lt;&gt;"",IF(IFERROR('7. Position (current_at exit)'!M141,"")="", "Mandatory: Tab 7",IFERROR('7. Position (current_at exit)'!M141,"")),""), IF($A141&lt;&gt;"",IF(IFERROR('7. Position (current_at exit)'!M141,"")="", "",IFERROR('7. Position (current_at exit)'!M141,"")),""))</f>
        <v/>
      </c>
      <c r="CI141" s="186" t="str">
        <f>IF($D141&lt;&gt;"Pending, Subsequently Closed",IF($A141&lt;&gt;"",IF(IFERROR('7. Position (current_at exit)'!N141,"")="", "Mandatory: Tab 7",IFERROR('7. Position (current_at exit)'!N141,"")),""), IF($A141&lt;&gt;"",IF(IFERROR('7. Position (current_at exit)'!N141,"")="", "",IFERROR('7. Position (current_at exit)'!N141,"")),""))</f>
        <v/>
      </c>
      <c r="CJ141" s="408" t="str">
        <f>IF($D141&lt;&gt;"Pending, Subsequently Closed",IF($A141&lt;&gt;"",IF(IFERROR('7. Position (current_at exit)'!O141,"")="", "Mandatory: Tab 7",IFERROR('7. Position (current_at exit)'!O141,"")),""), IF($A141&lt;&gt;"",IF(IFERROR('7. Position (current_at exit)'!O141,"")="", "",IFERROR('7. Position (current_at exit)'!O141,"")),""))</f>
        <v/>
      </c>
      <c r="CK141" s="408" t="str">
        <f>IF($D141&lt;&gt;"Pending, Subsequently Closed",IF($A141&lt;&gt;"",IF(IFERROR('7. Position (current_at exit)'!P141,"")="", "Mandatory: Tab 7",IFERROR('7. Position (current_at exit)'!P141,"")),""), IF($A141&lt;&gt;"",IF(IFERROR('7. Position (current_at exit)'!P141,"")="", "",IFERROR('7. Position (current_at exit)'!P141,"")),""))</f>
        <v/>
      </c>
      <c r="CL141" s="360" t="str">
        <f>IF($A141&lt;&gt;"",IF(IFERROR('7. Position (current_at exit)'!Q141,"")="", "",IFERROR('7. Position (current_at exit)'!Q141,"")),"")</f>
        <v/>
      </c>
      <c r="CM141" s="18" t="str">
        <f>IF($F141&lt;&gt;"Debt",IF($A141&lt;&gt;"",IF(IFERROR('7. Position (current_at exit)'!R141,"")="", "Mandatory: Tab 7",IFERROR('7. Position (current_at exit)'!R141,"")),""), IF($A141&lt;&gt;"",IF(IFERROR('7. Position (current_at exit)'!R141,"")="", "",IFERROR('7. Position (current_at exit)'!R141,"")),""))</f>
        <v/>
      </c>
      <c r="CN141" s="18" t="str">
        <f>IF($F141&lt;&gt;"Debt",IF($A141&lt;&gt;"",IF(IFERROR('7. Position (current_at exit)'!S141,"")="", "Mandatory: Tab 7",IFERROR('7. Position (current_at exit)'!S141,"")),""), IF($A141&lt;&gt;"",IF(IFERROR('7. Position (current_at exit)'!S141,"")="", "",IFERROR('7. Position (current_at exit)'!S141,"")),""))</f>
        <v/>
      </c>
      <c r="CO141" s="17" t="str">
        <f>IF($F141&lt;&gt;"Debt",IF($A141&lt;&gt;"",IF(IFERROR('7. Position (current_at exit)'!T141,"")="", "Mandatory: Tab 7",IFERROR('7. Position (current_at exit)'!T141,"")),""), IF($A141&lt;&gt;"",IF(IFERROR('7. Position (current_at exit)'!T141,"")="", "",IFERROR('7. Position (current_at exit)'!T141,"")),""))</f>
        <v/>
      </c>
      <c r="CP141" s="17" t="str">
        <f>IF($A141&lt;&gt;"",IF(IFERROR('7. Position (current_at exit)'!U141,"")="", "Mandatory: Tab 7",IFERROR('7. Position (current_at exit)'!U141,"")),"")</f>
        <v/>
      </c>
      <c r="CQ141" s="17" t="str">
        <f>IF($F141&lt;&gt;"Debt",IF($A141&lt;&gt;"",IF(IFERROR('7. Position (current_at exit)'!V141,"")="", "Mandatory: Tab 7",IFERROR('7. Position (current_at exit)'!V141,"")),""), IF($A141&lt;&gt;"",IF(IFERROR('7. Position (current_at exit)'!V141,"")="", "",IFERROR('7. Position (current_at exit)'!V141,"")),""))</f>
        <v/>
      </c>
      <c r="CR141" s="16" t="str">
        <f>IF($F141&lt;&gt;"Debt",IF($A141&lt;&gt;"",IF(IFERROR('7. Position (current_at exit)'!W141,"")="", "",IFERROR('7. Position (current_at exit)'!W141,"")),""), IF($A141&lt;&gt;"",IF(IFERROR('7. Position (current_at exit)'!W141,"")="", "",IFERROR('7. Position (current_at exit)'!W141,"")),""))</f>
        <v/>
      </c>
      <c r="CS141" s="80" t="str">
        <f>IF($A141&lt;&gt;"",IF(IFERROR('7. Position (current_at exit)'!X141,"")="", "",IFERROR('7. Position (current_at exit)'!X141,"")),"")</f>
        <v/>
      </c>
      <c r="CT141" s="360" t="str">
        <f>IF($A141&lt;&gt;"",IF(IFERROR('7. Position (current_at exit)'!Y141,"")="", "",IFERROR('7. Position (current_at exit)'!Y141,"")),"")</f>
        <v/>
      </c>
      <c r="CU141" s="159" t="str">
        <f>IF(OR($D141="Fully Exited, No Escrow", $D141="Fully Exited, Escrow Pending", $D141="Fully Exited, Subsequently Closed"), IF($A141&lt;&gt;"",IF(IFERROR('7. Position (current_at exit)'!Z141,"")="", "Mandatory: Tab 7",IFERROR('7. Position (current_at exit)'!Z141,"")),""), IF($A141&lt;&gt;"",IF(IFERROR('7. Position (current_at exit)'!Z141,"")="", "",IFERROR('7. Position (current_at exit)'!Z141,"")),""))</f>
        <v/>
      </c>
      <c r="CV141" s="159" t="str">
        <f>IF(OR($D141="Fully Exited, No Escrow", $D141="Fully Exited, Escrow Pending", $D141="Fully Exited, Subsequently Closed"), IF($A141&lt;&gt;"",IF(IFERROR('7. Position (current_at exit)'!AA141,"")="", "Mandatory: Tab 7",IFERROR('7. Position (current_at exit)'!AA141,"")),""), IF($A141&lt;&gt;"",IF(IFERROR('7. Position (current_at exit)'!AA141,"")="", "",IFERROR('7. Position (current_at exit)'!AA141,"")),""))</f>
        <v/>
      </c>
      <c r="CW141" s="16" t="str">
        <f>IF($D141="Fully Exited",IF($A141&lt;&gt;"",IF(IFERROR('7. Position (current_at exit)'!AB141,"")="", "",IFERROR('7. Position (current_at exit)'!AB141,"")),""), IF($A141&lt;&gt;"",IF(IFERROR('7. Position (current_at exit)'!AB141,"")="", "",IFERROR('7. Position (current_at exit)'!AB141,"")),""))</f>
        <v/>
      </c>
      <c r="CX141" s="360" t="str">
        <f>IF($A141&lt;&gt;"",IF(IFERROR('7. Position (current_at exit)'!AC141,"")="", "",IFERROR('7. Position (current_at exit)'!AC141,"")),"")</f>
        <v/>
      </c>
      <c r="CY141" s="16" t="str">
        <f>IF($D141&lt;&gt;"Pending, Subsequently Closed",IF($A141&lt;&gt;"",IF(IFERROR('7. Position (current_at exit)'!AD141,"")="", "Mandatory: Tab 7",IFERROR('7. Position (current_at exit)'!AD141,"")),""), IF($A141&lt;&gt;"",IF(IFERROR('7. Position (current_at exit)'!AD141,"")="", "",IFERROR('7. Position (current_at exit)'!AD141,"")),""))</f>
        <v/>
      </c>
      <c r="CZ141" s="187" t="str">
        <f>IF($A141&lt;&gt;"",IF(IFERROR('7. Position (current_at exit)'!AE141,"")="", "",IFERROR('7. Position (current_at exit)'!AE141,"")),"")</f>
        <v/>
      </c>
      <c r="DA141" s="76" t="str">
        <f>IF($A141&lt;&gt;"",IF(IFERROR('7. Position (current_at exit)'!AF141,"")="", "",IFERROR('7. Position (current_at exit)'!AF141,"")),"")</f>
        <v/>
      </c>
      <c r="DB141" s="239" t="str">
        <f>IF($A141&lt;&gt;"",IF(IFERROR('7. Position (current_at exit)'!AG141,"")="", "",IFERROR('7. Position (current_at exit)'!AG141,"")),"")</f>
        <v/>
      </c>
      <c r="DC141" s="165" t="str">
        <f>IF($A141&lt;&gt;"",IF(IFERROR('7. Position (current_at exit)'!AH141,"")="", "",IFERROR('7. Position (current_at exit)'!AH141,"")),"")</f>
        <v/>
      </c>
      <c r="DD141" s="165" t="str">
        <f>IF($A141&lt;&gt;"",IF(IFERROR('7. Position (current_at exit)'!AI141,"")="", "",IFERROR('7. Position (current_at exit)'!AI141,"")),"")</f>
        <v/>
      </c>
      <c r="DE141" s="360" t="str">
        <f>IF($A141&lt;&gt;"",IF(IFERROR('7. Position (current_at exit)'!AJ141,"")="", "",IFERROR('7. Position (current_at exit)'!AJ141,"")),"")</f>
        <v/>
      </c>
      <c r="DF141" s="16" t="str">
        <f>IF($A141&lt;&gt;"",IF(IFERROR('7. Position (current_at exit)'!AK141,"")="", "",IFERROR('7. Position (current_at exit)'!AK141,"")),"")</f>
        <v/>
      </c>
      <c r="DG141" s="187" t="str">
        <f>IF($A141&lt;&gt;"",IF(IFERROR('7. Position (current_at exit)'!AL141,"")="", "",IFERROR('7. Position (current_at exit)'!AL141,"")),"")</f>
        <v/>
      </c>
      <c r="DH141" s="76" t="str">
        <f>IF($A141&lt;&gt;"",IF(IFERROR('7. Position (current_at exit)'!AM141,"")="", "",IFERROR('7. Position (current_at exit)'!AM141,"")),"")</f>
        <v/>
      </c>
      <c r="DI141" s="239" t="str">
        <f>IF($A141&lt;&gt;"",IF(IFERROR('7. Position (current_at exit)'!AN141,"")="", "",IFERROR('7. Position (current_at exit)'!AN141,"")),"")</f>
        <v/>
      </c>
      <c r="DJ141" s="165" t="str">
        <f>IF($A141&lt;&gt;"",IF(IFERROR('7. Position (current_at exit)'!AO141,"")="", "",IFERROR('7. Position (current_at exit)'!AO141,"")),"")</f>
        <v/>
      </c>
      <c r="DK141" s="165" t="str">
        <f>IF($A141&lt;&gt;"",IF(IFERROR('7. Position (current_at exit)'!AP141,"")="", "",IFERROR('7. Position (current_at exit)'!AP141,"")),"")</f>
        <v/>
      </c>
      <c r="DL141" s="360" t="str">
        <f>IF($A141&lt;&gt;"",IF(IFERROR('7. Position (current_at exit)'!AQ141,"")="", "",IFERROR('7. Position (current_at exit)'!AQ141,"")),"")</f>
        <v/>
      </c>
      <c r="DM141" s="17" t="str">
        <f>IF(OR($F141="Equity - Publicly Traded", $F141="Equity - Private"), IF($A141&lt;&gt;"",IF(IFERROR('6. Position (at entry)'!N141,"")="", "Mandatory: Tab 6",IFERROR('6. Position (at entry)'!N141,"")),""), IF($A141&lt;&gt;"",IF(IFERROR('6. Position (at entry)'!N141,"")="", "",IFERROR('6. Position (at entry)'!N141,"")),""))</f>
        <v/>
      </c>
      <c r="DN141" s="17" t="str">
        <f>IF(OR($F141="Equity - Publicly Traded", $F141="Equity - Private"), IF($A141&lt;&gt;"",IF(IFERROR('6. Position (at entry)'!O141,"")="", "Mandatory: Tab 6",IFERROR('6. Position (at entry)'!O141,"")),""), IF($A141&lt;&gt;"",IF(IFERROR('6. Position (at entry)'!O141,"")="", "",IFERROR('6. Position (at entry)'!O141,"")),""))</f>
        <v/>
      </c>
      <c r="DO141" s="17" t="str">
        <f>IF(OR($F141="Equity - Publicly Traded", $F141="Equity - Private"), IF($A141&lt;&gt;"",IF(IFERROR('6. Position (at entry)'!P141,"")="", "Mandatory: Tab 6",IFERROR('6. Position (at entry)'!P141,"")),""), IF($A141&lt;&gt;"",IF(IFERROR('6. Position (at entry)'!P141,"")="", "",IFERROR('6. Position (at entry)'!P141,"")),""))</f>
        <v/>
      </c>
      <c r="DP141" s="17" t="str">
        <f>IF(OR($F141="Equity - Publicly Traded", $F141="Equity - Private"), IF($A141&lt;&gt;"",IF(IFERROR('6. Position (at entry)'!Q141,"")="", "Mandatory: Tab 6",IFERROR('6. Position (at entry)'!Q141,"")),""), IF($A141&lt;&gt;"",IF(IFERROR('6. Position (at entry)'!Q141,"")="", "",IFERROR('6. Position (at entry)'!Q141,"")),""))</f>
        <v/>
      </c>
      <c r="DQ141" s="18" t="str">
        <f>IF(OR($F141="Equity - Publicly Traded", $F141="Equity - Private"), IF($A141&lt;&gt;"",IF(IFERROR('6. Position (at entry)'!R141,"")="", "Mandatory: Tab 6",IFERROR('6. Position (at entry)'!R141,"")),""), IF($A141&lt;&gt;"",IF(IFERROR('6. Position (at entry)'!R141,"")="", "",IFERROR('6. Position (at entry)'!R141,"")),""))</f>
        <v/>
      </c>
      <c r="DR141" s="18" t="str">
        <f>IF(OR($F141="Equity - Publicly Traded", $F141="Equity - Private"), IF($A141&lt;&gt;"",IF(IFERROR('6. Position (at entry)'!S141,"")="", "Mandatory: Tab 6",IFERROR('6. Position (at entry)'!S141,"")),""), IF($A141&lt;&gt;"",IF(IFERROR('6. Position (at entry)'!S141,"")="", "",IFERROR('6. Position (at entry)'!S141,"")),""))</f>
        <v/>
      </c>
      <c r="DS141" s="17" t="str">
        <f>IF(OR($F141="Equity - Publicly Traded", $F141="Equity - Private"), IF($A141&lt;&gt;"",IF(IFERROR('6. Position (at entry)'!T141,"")="", "Mandatory: Tab 6",IFERROR('6. Position (at entry)'!T141,"")),""), IF($A141&lt;&gt;"",IF(IFERROR('6. Position (at entry)'!T141,"")="", "",IFERROR('6. Position (at entry)'!T141,"")),""))</f>
        <v/>
      </c>
      <c r="DT141" s="16" t="str">
        <f>IF(OR($F141="Equity - Publicly Traded", $F141="Equity - Private"), IF($A141&lt;&gt;"",IF(IFERROR('6. Position (at entry)'!U141,"")="", "Mandatory: Tab 6",IFERROR('6. Position (at entry)'!U141,"")),""), IF($A141&lt;&gt;"",IF(IFERROR('6. Position (at entry)'!U141,"")="", "",IFERROR('6. Position (at entry)'!U141,"")),""))</f>
        <v/>
      </c>
      <c r="DU141" s="16" t="str">
        <f>IF(OR($F141="Equity - Publicly Traded", $F141="Equity - Private"), IF($A141&lt;&gt;"",IF(IFERROR('6. Position (at entry)'!V141,"")="", "",IFERROR('6. Position (at entry)'!V141,"")),""), IF($A141&lt;&gt;"",IF(IFERROR('6. Position (at entry)'!V141,"")="", "",IFERROR('6. Position (at entry)'!V141,"")),""))</f>
        <v/>
      </c>
      <c r="DV141" s="239" t="str">
        <f>IF(OR($F141="Equity - Publicly Traded", $F141="Equity - Private"), IF($A141&lt;&gt;"",IF(IFERROR('6. Position (at entry)'!W141,"")="", "",IFERROR('6. Position (at entry)'!W141,"")),""), IF($A141&lt;&gt;"",IF(IFERROR('6. Position (at entry)'!W141,"")="", "",IFERROR('6. Position (at entry)'!W141,"")),""))</f>
        <v/>
      </c>
      <c r="DW141" s="239" t="str">
        <f>IF(OR($F141="Equity - Publicly Traded", $F141="Equity - Private"), IF($A141&lt;&gt;"",IF(IFERROR('6. Position (at entry)'!X141,"")="", "",IFERROR('6. Position (at entry)'!X141,"")),""), IF($A141&lt;&gt;"",IF(IFERROR('6. Position (at entry)'!X141,"")="", "",IFERROR('6. Position (at entry)'!X141,"")),""))</f>
        <v/>
      </c>
      <c r="DX141" s="239" t="str">
        <f>IF(OR($F141="Equity - Publicly Traded", $F141="Equity - Private"), IF($A141&lt;&gt;"",IF(IFERROR('6. Position (at entry)'!Y141,"")="", "",IFERROR('6. Position (at entry)'!Y141,"")),""), IF($A141&lt;&gt;"",IF(IFERROR('6. Position (at entry)'!Y141,"")="", "",IFERROR('6. Position (at entry)'!Y141,"")),""))</f>
        <v/>
      </c>
      <c r="DY141" s="360" t="str">
        <f>IF($A141&lt;&gt;"",IF(IFERROR('6. Position (at entry)'!Z141,"")="", "",IFERROR('6. Position (at entry)'!Z141,"")),"")</f>
        <v/>
      </c>
      <c r="DZ141" s="76" t="str">
        <f>IF($A141&lt;&gt;"",IF(IFERROR('6. Position (at entry)'!AA141,"")="", "",IFERROR('6. Position (at entry)'!AA141,"")),"")</f>
        <v/>
      </c>
      <c r="EA141" s="76" t="str">
        <f>IF($A141&lt;&gt;"",IF(IFERROR('6. Position (at entry)'!AB141,"")="", "",IFERROR('6. Position (at entry)'!AB141,"")),"")</f>
        <v/>
      </c>
      <c r="EB141" s="78" t="str">
        <f>IF($A141&lt;&gt;"",IF(IFERROR('6. Position (at entry)'!AC141,"")="", "",IFERROR('6. Position (at entry)'!AC141,"")),"")</f>
        <v/>
      </c>
      <c r="EC141" s="78" t="str">
        <f>IF($A141&lt;&gt;"",IF(IFERROR('6. Position (at entry)'!AD141,"")="", "",IFERROR('6. Position (at entry)'!AD141,"")),"")</f>
        <v/>
      </c>
      <c r="ED141" s="226" t="str">
        <f>IF($A141&lt;&gt;"",IF(IFERROR('6. Position (at entry)'!AE141,"")="", "",IFERROR('6. Position (at entry)'!AE141,"")),"")</f>
        <v/>
      </c>
      <c r="EE141" s="80" t="str">
        <f>IF($A141&lt;&gt;"",IF(IFERROR('6. Position (at entry)'!AF141,"")="", "",IFERROR('6. Position (at entry)'!AF141,"")),"")</f>
        <v/>
      </c>
      <c r="EF141" s="80" t="str">
        <f>IF($A141&lt;&gt;"",IF(IFERROR('6. Position (at entry)'!AG141,"")="", "",IFERROR('6. Position (at entry)'!AG141,"")),"")</f>
        <v/>
      </c>
      <c r="EG141" s="80" t="str">
        <f>IF($A141&lt;&gt;"",IF(IFERROR('6. Position (at entry)'!AH141,"")="", "",IFERROR('6. Position (at entry)'!AH141,"")),"")</f>
        <v/>
      </c>
      <c r="EH141" s="360" t="str">
        <f>IF($A141&lt;&gt;"",IF(IFERROR('6. Position (at entry)'!AI141,"")="", "",IFERROR('6. Position (at entry)'!AI141,"")),"")</f>
        <v/>
      </c>
    </row>
    <row r="142" spans="1:138" ht="15" customHeight="1" x14ac:dyDescent="0.2">
      <c r="A142" s="16" t="str">
        <f>IF(ISBLANK('6. Position (at entry)'!A142), "", '6. Position (at entry)'!A142)</f>
        <v/>
      </c>
      <c r="B142" s="347" t="str">
        <f>IF($A142&lt;&gt;"",IF(IFERROR('6. Position (at entry)'!B142,"")="", "Mandatory: Tab 6",IFERROR('6. Position (at entry)'!B142,"")),"")</f>
        <v/>
      </c>
      <c r="C142" s="16" t="str">
        <f>IF($A142&lt;&gt;"",IF(IFERROR(VLOOKUP($A142, '4. Company (at entry)'!$1:$1048576,2,FALSE),"")="","Mandatory: Tab 4",IFERROR(VLOOKUP($A142, '4. Company (at entry)'!$1:$1048576,2,FALSE),"")), "")</f>
        <v/>
      </c>
      <c r="D142" s="16" t="str">
        <f>IF($A142&lt;&gt;"",IF(IFERROR('7. Position (current_at exit)'!D142,"")="", "Mandatory: Tab 7",IFERROR('7. Position (current_at exit)'!D142,"")),"")</f>
        <v/>
      </c>
      <c r="E142" s="16" t="str">
        <f>IF($A142&lt;&gt;"",IF(IFERROR('7. Position (current_at exit)'!E142,"")="", "Mandatory: Tab 7",IFERROR('7. Position (current_at exit)'!E142,"")),"")</f>
        <v/>
      </c>
      <c r="F142" s="16" t="str">
        <f>IF($A142&lt;&gt;"",IF(IFERROR('6. Position (at entry)'!D142,"")="", "Mandatory: Tab 6",IFERROR('6. Position (at entry)'!D142,"")),"")</f>
        <v/>
      </c>
      <c r="G142" s="16" t="str">
        <f>IF($A142&lt;&gt;"",IF(IFERROR('6. Position (at entry)'!E142,"")="", "Mandatory: Tab 6",IFERROR('6. Position (at entry)'!E142,"")),"")</f>
        <v/>
      </c>
      <c r="H142" s="16" t="str">
        <f>IF($A142&lt;&gt;"",IF(IFERROR('6. Position (at entry)'!F142,"")="", "Mandatory: Tab 6",IFERROR('6. Position (at entry)'!F142,"")),"")</f>
        <v/>
      </c>
      <c r="I142" s="16" t="str">
        <f>IF($A142&lt;&gt;"",IF(IFERROR('6. Position (at entry)'!G142,"")="", "Mandatory: Tab 6",IFERROR('6. Position (at entry)'!G142,"")),"")</f>
        <v/>
      </c>
      <c r="J142" s="16" t="str">
        <f>IF($A142&lt;&gt;"",IF(IFERROR('6. Position (at entry)'!H142,"")="", "Mandatory: Tab 6",IFERROR('6. Position (at entry)'!H142,"")),"")</f>
        <v/>
      </c>
      <c r="K142" s="159" t="str">
        <f>IF($A142&lt;&gt;"",IF(IFERROR('6. Position (at entry)'!I142,"")="", "Mandatory: Tab 6",IFERROR('6. Position (at entry)'!I142,"")),"")</f>
        <v/>
      </c>
      <c r="L142" s="16" t="str">
        <f>IF($A142&lt;&gt;"",IF(IFERROR('6. Position (at entry)'!J142,"")="", "Mandatory: Tab 6",IFERROR('6. Position (at entry)'!J142,"")),"")</f>
        <v/>
      </c>
      <c r="M142" s="16" t="str">
        <f>IF($A142&lt;&gt;"",IF(IFERROR('6. Position (at entry)'!K142,"")="", "Mandatory: Tab 6",IFERROR('6. Position (at entry)'!K142,"")),"")</f>
        <v/>
      </c>
      <c r="N142" s="16" t="str">
        <f>IF($A142&lt;&gt;"",IF(IFERROR('6. Position (at entry)'!L142,"")="", "",IFERROR('6. Position (at entry)'!L142,"")),"")</f>
        <v/>
      </c>
      <c r="O142" s="360" t="str">
        <f>IF($A142&lt;&gt;"",IF(IFERROR('6. Position (at entry)'!M142,"")="", "",IFERROR('6. Position (at entry)'!M142,"")),"")</f>
        <v/>
      </c>
      <c r="P142" s="16" t="str">
        <f>IF($A142&lt;&gt;"",IF(IFERROR(VLOOKUP($A142,'5. Company (current_at exit)'!$1:$1048576,3,FALSE),"")="","",IFERROR(VLOOKUP($A142,'5. Company (current_at exit)'!$1:$1048576,3,FALSE),"")), "")</f>
        <v/>
      </c>
      <c r="Q142" s="16" t="str">
        <f>IF($A142&lt;&gt;"",IF(IFERROR(VLOOKUP($A142,'5. Company (current_at exit)'!$1:$1048576,4,FALSE),"")="","",IFERROR(VLOOKUP($A142,'5. Company (current_at exit)'!$1:$1048576,4,FALSE),"")), "")</f>
        <v/>
      </c>
      <c r="R142" s="16" t="str">
        <f>IF($A142&lt;&gt;"",IF(IFERROR(VLOOKUP($A142,'5. Company (current_at exit)'!$1:$1048576,5,FALSE),"")="","",IFERROR(VLOOKUP($A142,'5. Company (current_at exit)'!$1:$1048576,5,FALSE),"")), "")</f>
        <v/>
      </c>
      <c r="S142" s="16" t="str">
        <f>IF($A142&lt;&gt;"",IF(IFERROR(VLOOKUP($A142,'5. Company (current_at exit)'!$1:$1048576,6,FALSE),"")="","",IFERROR(VLOOKUP($A142,'5. Company (current_at exit)'!$1:$1048576,6,FALSE),"")), "")</f>
        <v/>
      </c>
      <c r="T142" s="16" t="str">
        <f>IF($A142&lt;&gt;"",IF(IFERROR(VLOOKUP($A142,'5. Company (current_at exit)'!$1:$1048576,7,FALSE),"")="","Mandatory: Tab 5",IFERROR(VLOOKUP($A142,'5. Company (current_at exit)'!$1:$1048576,7,FALSE),"")), "")</f>
        <v/>
      </c>
      <c r="U142" s="72" t="str">
        <f>IF($A142&lt;&gt;"",IF(IFERROR(VLOOKUP($A142,'5. Company (current_at exit)'!$1:$1048576,8,FALSE),"")="","Mandatory: Tab 5",IFERROR(VLOOKUP($A142,'5. Company (current_at exit)'!$1:$1048576,8,FALSE),"")), "")</f>
        <v/>
      </c>
      <c r="V142" s="16" t="str">
        <f>IF($A142&lt;&gt;"",IF(IFERROR(VLOOKUP($A142,'5. Company (current_at exit)'!$1:$1048576,9,FALSE),"")="","",IFERROR(VLOOKUP($A142,'5. Company (current_at exit)'!$1:$1048576,9,FALSE),"")), "")</f>
        <v/>
      </c>
      <c r="W142" s="16" t="str">
        <f>IF($A142&lt;&gt;"",IF(IFERROR(VLOOKUP($A142,'5. Company (current_at exit)'!$1:$1048576,10,FALSE),"")="","Mandatory: Tab 5",IFERROR(VLOOKUP($A142,'5. Company (current_at exit)'!$1:$1048576,10,FALSE),"")), "")</f>
        <v/>
      </c>
      <c r="X142" s="73" t="str">
        <f>IF($A142&lt;&gt;"",IF(IFERROR(VLOOKUP($A142,'5. Company (current_at exit)'!$1:$1048576,11,FALSE),"")="","Mandatory: Tab 5",IFERROR(VLOOKUP($A142,'5. Company (current_at exit)'!$1:$1048576,11,FALSE),"")), "")</f>
        <v/>
      </c>
      <c r="Y142" s="73" t="str">
        <f>IF($A142&lt;&gt;"",IF(IFERROR(VLOOKUP($A142,'5. Company (current_at exit)'!$1:$1048576,12,FALSE),"")="","",IFERROR(VLOOKUP($A142,'5. Company (current_at exit)'!$1:$1048576,12,FALSE),"")), "")</f>
        <v/>
      </c>
      <c r="Z142" s="73" t="str">
        <f>IF($A142&lt;&gt;"",IF(IFERROR(VLOOKUP($A142,'5. Company (current_at exit)'!$1:$1048576,13,FALSE),"")="","",IFERROR(VLOOKUP($A142,'5. Company (current_at exit)'!$1:$1048576,13,FALSE),"")), "")</f>
        <v/>
      </c>
      <c r="AA142" s="16" t="str">
        <f>IF($A142&lt;&gt;"",IF(IFERROR(VLOOKUP($A142,'5. Company (current_at exit)'!$1:$1048576,14,FALSE),"")="","Mandatory: Tab 5",IFERROR(VLOOKUP($A142,'5. Company (current_at exit)'!$1:$1048576,14,FALSE),"")), "")</f>
        <v/>
      </c>
      <c r="AB142" s="16" t="str">
        <f>IF($A142&lt;&gt;"",IF(IFERROR(VLOOKUP($A142,'5. Company (current_at exit)'!$1:$1048576,15,FALSE),"")="","Mandatory: Tab 5",IFERROR(VLOOKUP($A142,'5. Company (current_at exit)'!$1:$1048576,15,FALSE),"")), "")</f>
        <v/>
      </c>
      <c r="AC142" s="76" t="str">
        <f>IF($A142&lt;&gt;"",IF(IFERROR(VLOOKUP($A142,'5. Company (current_at exit)'!$1:$1048576,16,FALSE),"")="","",IFERROR(VLOOKUP($A142,'5. Company (current_at exit)'!$1:$1048576,16,FALSE),"")), "")</f>
        <v/>
      </c>
      <c r="AD142" s="16" t="str">
        <f>IF($A142&lt;&gt;"",IF(IFERROR(VLOOKUP($A142,'5. Company (current_at exit)'!$1:$1048576,17,FALSE),"")="","",IFERROR(VLOOKUP($A142,'5. Company (current_at exit)'!$1:$1048576,17,FALSE),"")), "")</f>
        <v/>
      </c>
      <c r="AE142" s="401" t="str">
        <f>IF($A142&lt;&gt;"",IF(IFERROR(VLOOKUP($A142,'5. Company (current_at exit)'!$1:$1048576,18,FALSE),"")="","",IFERROR(VLOOKUP($A142,'5. Company (current_at exit)'!$1:$1048576,18,FALSE),"")), "")</f>
        <v/>
      </c>
      <c r="AF142" s="16" t="str">
        <f>IF($A142&lt;&gt;"",IF(IFERROR(VLOOKUP($A142,'5. Company (current_at exit)'!$1:$1048576,19,FALSE),"")="","Mandatory: Tab 5",IFERROR(VLOOKUP($A142,'5. Company (current_at exit)'!$1:$1048576,19,FALSE),"")), "")</f>
        <v/>
      </c>
      <c r="AG142" s="159" t="str">
        <f>IF($AF142="Yes",IF($A142&lt;&gt;"",IF(IFERROR(VLOOKUP($A142,'5. Company (current_at exit)'!$1:$1048576,20,FALSE),"")="","Mandatory: Tab 5",IFERROR(VLOOKUP($A142,'5. Company (current_at exit)'!$1:$1048576,20,FALSE),"")), ""),IF($A142&lt;&gt;"",IF(IFERROR(VLOOKUP($A142,'5. Company (current_at exit)'!$1:$1048576,20,FALSE),"")="","",IFERROR(VLOOKUP($A142,'5. Company (current_at exit)'!$1:$1048576,20,FALSE),"")), ""))</f>
        <v/>
      </c>
      <c r="AH142" s="159" t="str">
        <f>IF($AF142="Yes",IF($A142&lt;&gt;"",IF(IFERROR(VLOOKUP($A142,'5. Company (current_at exit)'!$1:$1048576,21,FALSE),"")="","Mandatory: Tab 5",IFERROR(VLOOKUP($A142,'5. Company (current_at exit)'!$1:$1048576,21,FALSE),"")), ""),IF($A142&lt;&gt;"",IF(IFERROR(VLOOKUP($A142,'5. Company (current_at exit)'!$1:$1048576,21,FALSE),"")="","",IFERROR(VLOOKUP($A142,'5. Company (current_at exit)'!$1:$1048576,21,FALSE),"")), ""))</f>
        <v/>
      </c>
      <c r="AI142" s="69" t="str">
        <f>IF($AF142="Yes",IF($A142&lt;&gt;"",IF(IFERROR(VLOOKUP($A142,'5. Company (current_at exit)'!$1:$1048576,22,FALSE),"")="","Mandatory: Tab 5",IFERROR(VLOOKUP($A142,'5. Company (current_at exit)'!$1:$1048576,22,FALSE),"")), ""),IF($A142&lt;&gt;"",IF(IFERROR(VLOOKUP($A142,'5. Company (current_at exit)'!$1:$1048576,22,FALSE),"")="","",IFERROR(VLOOKUP($A142,'5. Company (current_at exit)'!$1:$1048576,22,FALSE),"")), ""))</f>
        <v/>
      </c>
      <c r="AJ142" s="69" t="str">
        <f>IF($AF142="Yes",IF($A142&lt;&gt;"",IF(IFERROR(VLOOKUP($A142,'5. Company (current_at exit)'!$1:$1048576,23,FALSE),"")="","Mandatory: Tab 5",IFERROR(VLOOKUP($A142,'5. Company (current_at exit)'!$1:$1048576,23,FALSE),"")), ""),IF($A142&lt;&gt;"",IF(IFERROR(VLOOKUP($A142,'5. Company (current_at exit)'!$1:$1048576,23,FALSE),"")="","",IFERROR(VLOOKUP($A142,'5. Company (current_at exit)'!$1:$1048576,23,FALSE),"")), ""))</f>
        <v/>
      </c>
      <c r="AK142" s="159" t="str">
        <f>IF($AF142="Yes",IF($A142&lt;&gt;"",IF(IFERROR(VLOOKUP($A142,'5. Company (current_at exit)'!$1:$1048576,24,FALSE),"")="","",IFERROR(VLOOKUP($A142,'5. Company (current_at exit)'!$1:$1048576,24,FALSE),"")), ""),IF($A142&lt;&gt;"",IF(IFERROR(VLOOKUP($A142,'5. Company (current_at exit)'!$1:$1048576,24,FALSE),"")="","",IFERROR(VLOOKUP($A142,'5. Company (current_at exit)'!$1:$1048576,24,FALSE),"")), ""))</f>
        <v/>
      </c>
      <c r="AL142" s="403" t="str">
        <f>IF($A142&lt;&gt;"",IF(IFERROR(VLOOKUP($A142,'5. Company (current_at exit)'!$1:$1048576,25,FALSE),"")="","",IFERROR(VLOOKUP($A142,'5. Company (current_at exit)'!$1:$1048576,25,FALSE),"")), "")</f>
        <v/>
      </c>
      <c r="AM142" s="17" t="str">
        <f>IF($A142&lt;&gt;"",IF(IFERROR(VLOOKUP($A142,'5. Company (current_at exit)'!$1:$1048576,26,FALSE),"")="","Mandatory: Tab 5",IFERROR(VLOOKUP($A142,'5. Company (current_at exit)'!$1:$1048576,26,FALSE),"")), "")</f>
        <v/>
      </c>
      <c r="AN142" s="17" t="str">
        <f>IF($A142&lt;&gt;"",IF(IFERROR(VLOOKUP($A142,'5. Company (current_at exit)'!$1:$1048576,27,FALSE),"")="","Mandatory: Tab 5",IFERROR(VLOOKUP($A142,'5. Company (current_at exit)'!$1:$1048576,27,FALSE),"")), "")</f>
        <v/>
      </c>
      <c r="AO142" s="17" t="str">
        <f>IF($A142&lt;&gt;"",IF(IFERROR(VLOOKUP($A142,'5. Company (current_at exit)'!$1:$1048576,28,FALSE),"")="","Mandatory: Tab 5",IFERROR(VLOOKUP($A142,'5. Company (current_at exit)'!$1:$1048576,28,FALSE),"")), "")</f>
        <v/>
      </c>
      <c r="AP142" s="17" t="str">
        <f>IF($A142&lt;&gt;"",IF(IFERROR(VLOOKUP($A142,'5. Company (current_at exit)'!$1:$1048576,29,FALSE),"")="","Mandatory: Tab 5",IFERROR(VLOOKUP($A142,'5. Company (current_at exit)'!$1:$1048576,29,FALSE),"")), "")</f>
        <v/>
      </c>
      <c r="AQ142" s="17" t="str">
        <f>IF($A142&lt;&gt;"",IF(IFERROR(VLOOKUP($A142,'5. Company (current_at exit)'!$1:$1048576,30,FALSE),"")="","Mandatory: Tab 5",IFERROR(VLOOKUP($A142,'5. Company (current_at exit)'!$1:$1048576,30,FALSE),"")), "")</f>
        <v/>
      </c>
      <c r="AR142" s="17" t="str">
        <f>IF($A142&lt;&gt;"",IF(IFERROR(VLOOKUP($A142,'5. Company (current_at exit)'!$1:$1048576,31,FALSE),"")="","Mandatory: Tab 5",IFERROR(VLOOKUP($A142,'5. Company (current_at exit)'!$1:$1048576,31,FALSE),"")), "")</f>
        <v/>
      </c>
      <c r="AS142" s="17" t="str">
        <f>IF($A142&lt;&gt;"",IF(IFERROR(VLOOKUP($A142,'5. Company (current_at exit)'!$1:$1048576,32,FALSE),"")="","Mandatory: Tab 5",IFERROR(VLOOKUP($A142,'5. Company (current_at exit)'!$1:$1048576,32,FALSE),"")), "")</f>
        <v/>
      </c>
      <c r="AT142" s="17" t="str">
        <f>IF($A142&lt;&gt;"",IF(IFERROR(VLOOKUP($A142,'5. Company (current_at exit)'!$1:$1048576,33,FALSE),"")="","Mandatory: Tab 5",IFERROR(VLOOKUP($A142,'5. Company (current_at exit)'!$1:$1048576,33,FALSE),"")), "")</f>
        <v/>
      </c>
      <c r="AU142" s="17" t="str">
        <f>IF($A142&lt;&gt;"",IF(IFERROR(VLOOKUP($A142,'5. Company (current_at exit)'!$1:$1048576,34,FALSE),"")="","",IFERROR(VLOOKUP($A142,'5. Company (current_at exit)'!$1:$1048576,34,FALSE),"")), "")</f>
        <v/>
      </c>
      <c r="AV142" s="241" t="str">
        <f>IF($A142&lt;&gt;"",IF(IFERROR(VLOOKUP($A142,'5. Company (current_at exit)'!$1:$1048576,35,FALSE),"")="","",IFERROR(VLOOKUP($A142,'5. Company (current_at exit)'!$1:$1048576,35,FALSE),"")), "")</f>
        <v/>
      </c>
      <c r="AW142" s="17" t="str">
        <f>IF($D142="Fully Exited",IF($A142&lt;&gt;"",IF(IFERROR(VLOOKUP($A142,'5. Company (current_at exit)'!$1:$1048576,36,FALSE),"")="","",IFERROR(VLOOKUP($A142,'5. Company (current_at exit)'!$1:$1048576,36,FALSE),"")), ""),IF($A142&lt;&gt;"",IF(IFERROR(VLOOKUP($A142,'5. Company (current_at exit)'!$1:$1048576,36,FALSE),"")="","",IFERROR(VLOOKUP($A142,'5. Company (current_at exit)'!$1:$1048576,36,FALSE),"")), ""))</f>
        <v/>
      </c>
      <c r="AX142" s="239" t="str">
        <f>IF($A142&lt;&gt;"",IF(IFERROR(VLOOKUP($A142,'5. Company (current_at exit)'!$1:$1048576,37,FALSE),"")="","",IFERROR(VLOOKUP($A142,'5. Company (current_at exit)'!$1:$1048576,37,FALSE),"")), "")</f>
        <v/>
      </c>
      <c r="AY142" s="204" t="str">
        <f>IF($A142&lt;&gt;"",IF(IFERROR(VLOOKUP($A142,'5. Company (current_at exit)'!$1:$1048576,38,FALSE),"")="","",IFERROR(VLOOKUP($A142,'5. Company (current_at exit)'!$1:$1048576,38,FALSE),"")), "")</f>
        <v/>
      </c>
      <c r="AZ142" s="244" t="str">
        <f>IF($A142&lt;&gt;"",IF(IFERROR(VLOOKUP($A142,'5. Company (current_at exit)'!$1:$1048576,39,FALSE),"")="","",IFERROR(VLOOKUP($A142,'5. Company (current_at exit)'!$1:$1048576,39,FALSE),"")), "")</f>
        <v/>
      </c>
      <c r="BA142" s="244" t="str">
        <f>IF($A142&lt;&gt;"",IF(IFERROR(VLOOKUP($A142,'5. Company (current_at exit)'!$1:$1048576,40,FALSE),"")="","",IFERROR(VLOOKUP($A142,'5. Company (current_at exit)'!$1:$1048576,40,FALSE),"")), "")</f>
        <v/>
      </c>
      <c r="BB142" s="244" t="str">
        <f>IF($A142&lt;&gt;"",IF(IFERROR(VLOOKUP($A142,'5. Company (current_at exit)'!$1:$1048576,41,FALSE),"")="","",IFERROR(VLOOKUP($A142,'5. Company (current_at exit)'!$1:$1048576,41,FALSE),"")), "")</f>
        <v/>
      </c>
      <c r="BC142" s="76" t="str">
        <f>IF($A142&lt;&gt;"",IF(IFERROR(VLOOKUP($A142,'5. Company (current_at exit)'!$1:$1048576,42,FALSE),"")="","",IFERROR(VLOOKUP($A142,'5. Company (current_at exit)'!$1:$1048576,42,FALSE),"")), "")</f>
        <v/>
      </c>
      <c r="BD142" s="76" t="str">
        <f>IF($A142&lt;&gt;"",IF(IFERROR(VLOOKUP($A142,'5. Company (current_at exit)'!$1:$1048576,43,FALSE),"")="","",IFERROR(VLOOKUP($A142,'5. Company (current_at exit)'!$1:$1048576,43,FALSE),"")), "")</f>
        <v/>
      </c>
      <c r="BE142" s="239" t="str">
        <f>IF($A142&lt;&gt;"",IF(IFERROR(VLOOKUP($A142,'5. Company (current_at exit)'!$1:$1048576,44,FALSE),"")="","",IFERROR(VLOOKUP($A142,'5. Company (current_at exit)'!$1:$1048576,44,FALSE),"")), "")</f>
        <v/>
      </c>
      <c r="BF142" s="239" t="str">
        <f>IF($A142&lt;&gt;"",IF(IFERROR(VLOOKUP($A142,'5. Company (current_at exit)'!$1:$1048576,45,FALSE),"")="","",IFERROR(VLOOKUP($A142,'5. Company (current_at exit)'!$1:$1048576,45,FALSE),"")), "")</f>
        <v/>
      </c>
      <c r="BG142" s="239" t="str">
        <f>IF($A142&lt;&gt;"",IF(IFERROR(VLOOKUP($A142,'5. Company (current_at exit)'!$1:$1048576,46,FALSE),"")="","",IFERROR(VLOOKUP($A142,'5. Company (current_at exit)'!$1:$1048576,46,FALSE),"")), "")</f>
        <v/>
      </c>
      <c r="BH142" s="239" t="str">
        <f>IF($A142&lt;&gt;"",IF(IFERROR(VLOOKUP($A142,'5. Company (current_at exit)'!$1:$1048576,47,FALSE),"")="","",IFERROR(VLOOKUP($A142,'5. Company (current_at exit)'!$1:$1048576,47,FALSE),"")), "")</f>
        <v/>
      </c>
      <c r="BI142" s="239" t="str">
        <f>IF($A142&lt;&gt;"",IF(IFERROR(VLOOKUP($A142,'5. Company (current_at exit)'!$1:$1048576,48,FALSE),"")="","",IFERROR(VLOOKUP($A142,'5. Company (current_at exit)'!$1:$1048576,48,FALSE),"")), "")</f>
        <v/>
      </c>
      <c r="BJ142" s="360" t="str">
        <f>IF($A142&lt;&gt;"",IF(IFERROR(VLOOKUP($A142,'5. Company (current_at exit)'!$1:$1048576,49,FALSE),"")="","",IFERROR(VLOOKUP($A142,'5. Company (current_at exit)'!$1:$1048576,49,FALSE),"")), "")</f>
        <v/>
      </c>
      <c r="BK142" s="76" t="str">
        <f>IF($A142&lt;&gt;"",IF(IFERROR(VLOOKUP($A142,'5. Company (current_at exit)'!$1:$1048576,50,FALSE),"")="","Mandatory: Tab 5",IFERROR(VLOOKUP($A142,'5. Company (current_at exit)'!$1:$1048576,50,FALSE),"")), "")</f>
        <v/>
      </c>
      <c r="BL142" s="483" t="str">
        <f>IF($A142&lt;&gt;"",IF(IFERROR(VLOOKUP($A142,'5. Company (current_at exit)'!$1:$1048576,51,FALSE),"")="","Mandatory: Tab 5",IFERROR(VLOOKUP($A142,'5. Company (current_at exit)'!$1:$1048576,51,FALSE),"")), "")</f>
        <v/>
      </c>
      <c r="BM142" s="483" t="str">
        <f>IF($A142&lt;&gt;"",IF(IFERROR(VLOOKUP($A142,'5. Company (current_at exit)'!$1:$1048576,52,FALSE),"")="","Mandatory: Tab 5",IFERROR(VLOOKUP($A142,'5. Company (current_at exit)'!$1:$1048576,52,FALSE),"")), "")</f>
        <v/>
      </c>
      <c r="BN142" s="483" t="str">
        <f>IF($A142&lt;&gt;"",IF(IFERROR(VLOOKUP($A142,'5. Company (current_at exit)'!$1:$1048576,53,FALSE),"")="","Mandatory: Tab 5",IFERROR(VLOOKUP($A142,'5. Company (current_at exit)'!$1:$1048576,53,FALSE),"")), "")</f>
        <v/>
      </c>
      <c r="BO142" s="360" t="str">
        <f>IF($A142&lt;&gt;"",IF(IFERROR(VLOOKUP($A142,'5. Company (current_at exit)'!$1:$1048576,54,FALSE),"")="","",IFERROR(VLOOKUP($A142,'5. Company (current_at exit)'!$1:$1048576,54,FALSE),"")), "")</f>
        <v/>
      </c>
      <c r="BP142" s="17" t="str">
        <f>IF($A142&lt;&gt;"",IF(IFERROR(VLOOKUP($A142, '4. Company (at entry)'!$1:$1048576,3,FALSE),"")="","Mandatory: Tab 4",IFERROR(VLOOKUP($A142, '4. Company (at entry)'!$1:$1048576,3,FALSE),"")), "")</f>
        <v/>
      </c>
      <c r="BQ142" s="17" t="str">
        <f>IF($A142&lt;&gt;"",IF(IFERROR(VLOOKUP($A142, '4. Company (at entry)'!$1:$1048576,4,FALSE),"")="","Mandatory: Tab 4",IFERROR(VLOOKUP($A142, '4. Company (at entry)'!$1:$1048576,4,FALSE),"")), "")</f>
        <v/>
      </c>
      <c r="BR142" s="17" t="str">
        <f>IF($A142&lt;&gt;"",IF(IFERROR(VLOOKUP($A142, '4. Company (at entry)'!$1:$1048576,5,FALSE),"")="","Mandatory: Tab 4",IFERROR(VLOOKUP($A142, '4. Company (at entry)'!$1:$1048576,5,FALSE),"")), "")</f>
        <v/>
      </c>
      <c r="BS142" s="17" t="str">
        <f>IF($A142&lt;&gt;"",IF(IFERROR(VLOOKUP($A142, '4. Company (at entry)'!$1:$1048576,6,FALSE),"")="","Mandatory: Tab 4",IFERROR(VLOOKUP($A142, '4. Company (at entry)'!$1:$1048576,6,FALSE),"")), "")</f>
        <v/>
      </c>
      <c r="BT142" s="17" t="str">
        <f>IF($A142&lt;&gt;"",IF(IFERROR(VLOOKUP($A142, '4. Company (at entry)'!$1:$1048576,7,FALSE),"")="","Mandatory: Tab 4",IFERROR(VLOOKUP($A142, '4. Company (at entry)'!$1:$1048576,7,FALSE),"")), "")</f>
        <v/>
      </c>
      <c r="BU142" s="17" t="str">
        <f>IF($A142&lt;&gt;"",IF(IFERROR(VLOOKUP($A142, '4. Company (at entry)'!$1:$1048576,8,FALSE),"")="","Mandatory: Tab 4",IFERROR(VLOOKUP($A142, '4. Company (at entry)'!$1:$1048576,8,FALSE),"")), "")</f>
        <v/>
      </c>
      <c r="BV142" s="17" t="str">
        <f>IF($A142&lt;&gt;"",IF(IFERROR(VLOOKUP($A142, '4. Company (at entry)'!$1:$1048576,9,FALSE),"")="","Mandatory: Tab 4",IFERROR(VLOOKUP($A142, '4. Company (at entry)'!$1:$1048576,9,FALSE),"")), "")</f>
        <v/>
      </c>
      <c r="BW142" s="17" t="str">
        <f>IF($A142&lt;&gt;"",IF(IFERROR(VLOOKUP($A142, '4. Company (at entry)'!$1:$1048576,10,FALSE),"")="","",IFERROR(VLOOKUP($A142, '4. Company (at entry)'!$1:$1048576,10,FALSE),"")), "")</f>
        <v/>
      </c>
      <c r="BX142" s="208" t="str">
        <f>IF($A142&lt;&gt;"",IF(IFERROR(VLOOKUP($A142, '4. Company (at entry)'!$1:$1048576,11,FALSE),"")="","",IFERROR(VLOOKUP($A142, '4. Company (at entry)'!$1:$1048576,11,FALSE),"")), "")</f>
        <v/>
      </c>
      <c r="BY142" s="17" t="str">
        <f>IF($A142&lt;&gt;"",IF(IFERROR(VLOOKUP($A142, '4. Company (at entry)'!$1:$1048576,12,FALSE),"")="","",IFERROR(VLOOKUP($A142, '4. Company (at entry)'!$1:$1048576,12,FALSE),"")), "")</f>
        <v/>
      </c>
      <c r="BZ142" s="360" t="str">
        <f>IF($A142&lt;&gt;"",IF(IFERROR(VLOOKUP($A142, '4. Company (at entry)'!$1:$1048576,13,FALSE),"")="","",IFERROR(VLOOKUP($A142, '4. Company (at entry)'!$1:$1048576,13,FALSE),"")), "")</f>
        <v/>
      </c>
      <c r="CA142" s="17" t="str">
        <f>IF($A142&lt;&gt;"",IF(IFERROR('7. Position (current_at exit)'!F142,"")="", "Mandatory: Tab 7",IFERROR('7. Position (current_at exit)'!F142,"")),"")</f>
        <v/>
      </c>
      <c r="CB142" s="17" t="str">
        <f>IF($D142&lt;&gt;"Pending, Subsequently Closed",IF($A142&lt;&gt;"",IF(IFERROR('7. Position (current_at exit)'!G142,"")="", "Mandatory: Tab 7",IFERROR('7. Position (current_at exit)'!G142,"")),""), IF($A142&lt;&gt;"",IF(IFERROR('7. Position (current_at exit)'!G142,"")="", "",IFERROR('7. Position (current_at exit)'!G142,"")),""))</f>
        <v/>
      </c>
      <c r="CC142" s="17" t="str">
        <f>IF($D142&lt;&gt;"Pending, Subsequently Closed",IF($A142&lt;&gt;"",IF(IFERROR('7. Position (current_at exit)'!H142,"")="", "Mandatory: Tab 7",IFERROR('7. Position (current_at exit)'!H142,"")),""), IF($A142&lt;&gt;"",IF(IFERROR('7. Position (current_at exit)'!H142,"")="", "",IFERROR('7. Position (current_at exit)'!H142,"")),""))</f>
        <v/>
      </c>
      <c r="CD142" s="17" t="str">
        <f>IF($D142&lt;&gt;"Pending, Subsequently Closed",IF($A142&lt;&gt;"",IF(IFERROR('7. Position (current_at exit)'!I142,"")="", "Mandatory: Tab 7",IFERROR('7. Position (current_at exit)'!I142,"")),""), IF($A142&lt;&gt;"",IF(IFERROR('7. Position (current_at exit)'!I142,"")="", "",IFERROR('7. Position (current_at exit)'!I142,"")),""))</f>
        <v/>
      </c>
      <c r="CE142" s="17" t="str">
        <f>IF($D142&lt;&gt;"Pending, Subsequently Closed",IF($A142&lt;&gt;"",IF(IFERROR('7. Position (current_at exit)'!J142,"")="", "Mandatory: Tab 7",IFERROR('7. Position (current_at exit)'!J142,"")),""), IF($A142&lt;&gt;"",IF(IFERROR('7. Position (current_at exit)'!J142,"")="", "",IFERROR('7. Position (current_at exit)'!J142,"")),""))</f>
        <v/>
      </c>
      <c r="CF142" s="208" t="str">
        <f>IF($D142&lt;&gt;"Pending, Subsequently Closed",IF($A142&lt;&gt;"",IF(IFERROR('7. Position (current_at exit)'!K142,"")="", "Mandatory: Tab 7",IFERROR('7. Position (current_at exit)'!K142,"")),""), IF($A142&lt;&gt;"",IF(IFERROR('7. Position (current_at exit)'!K142,"")="", "",IFERROR('7. Position (current_at exit)'!K142,"")),""))</f>
        <v/>
      </c>
      <c r="CG142" s="186" t="str">
        <f>IF($D142&lt;&gt;"Pending, Subsequently Closed",IF($A142&lt;&gt;"",IF(IFERROR('7. Position (current_at exit)'!L142,"")="", "Mandatory: Tab 7",IFERROR('7. Position (current_at exit)'!L142,"")),""), IF($A142&lt;&gt;"",IF(IFERROR('7. Position (current_at exit)'!L142,"")="", "",IFERROR('7. Position (current_at exit)'!L142,"")),""))</f>
        <v/>
      </c>
      <c r="CH142" s="186" t="str">
        <f>IF($D142&lt;&gt;"Pending, Subsequently Closed",IF($A142&lt;&gt;"",IF(IFERROR('7. Position (current_at exit)'!M142,"")="", "Mandatory: Tab 7",IFERROR('7. Position (current_at exit)'!M142,"")),""), IF($A142&lt;&gt;"",IF(IFERROR('7. Position (current_at exit)'!M142,"")="", "",IFERROR('7. Position (current_at exit)'!M142,"")),""))</f>
        <v/>
      </c>
      <c r="CI142" s="186" t="str">
        <f>IF($D142&lt;&gt;"Pending, Subsequently Closed",IF($A142&lt;&gt;"",IF(IFERROR('7. Position (current_at exit)'!N142,"")="", "Mandatory: Tab 7",IFERROR('7. Position (current_at exit)'!N142,"")),""), IF($A142&lt;&gt;"",IF(IFERROR('7. Position (current_at exit)'!N142,"")="", "",IFERROR('7. Position (current_at exit)'!N142,"")),""))</f>
        <v/>
      </c>
      <c r="CJ142" s="408" t="str">
        <f>IF($D142&lt;&gt;"Pending, Subsequently Closed",IF($A142&lt;&gt;"",IF(IFERROR('7. Position (current_at exit)'!O142,"")="", "Mandatory: Tab 7",IFERROR('7. Position (current_at exit)'!O142,"")),""), IF($A142&lt;&gt;"",IF(IFERROR('7. Position (current_at exit)'!O142,"")="", "",IFERROR('7. Position (current_at exit)'!O142,"")),""))</f>
        <v/>
      </c>
      <c r="CK142" s="408" t="str">
        <f>IF($D142&lt;&gt;"Pending, Subsequently Closed",IF($A142&lt;&gt;"",IF(IFERROR('7. Position (current_at exit)'!P142,"")="", "Mandatory: Tab 7",IFERROR('7. Position (current_at exit)'!P142,"")),""), IF($A142&lt;&gt;"",IF(IFERROR('7. Position (current_at exit)'!P142,"")="", "",IFERROR('7. Position (current_at exit)'!P142,"")),""))</f>
        <v/>
      </c>
      <c r="CL142" s="360" t="str">
        <f>IF($A142&lt;&gt;"",IF(IFERROR('7. Position (current_at exit)'!Q142,"")="", "",IFERROR('7. Position (current_at exit)'!Q142,"")),"")</f>
        <v/>
      </c>
      <c r="CM142" s="18" t="str">
        <f>IF($F142&lt;&gt;"Debt",IF($A142&lt;&gt;"",IF(IFERROR('7. Position (current_at exit)'!R142,"")="", "Mandatory: Tab 7",IFERROR('7. Position (current_at exit)'!R142,"")),""), IF($A142&lt;&gt;"",IF(IFERROR('7. Position (current_at exit)'!R142,"")="", "",IFERROR('7. Position (current_at exit)'!R142,"")),""))</f>
        <v/>
      </c>
      <c r="CN142" s="18" t="str">
        <f>IF($F142&lt;&gt;"Debt",IF($A142&lt;&gt;"",IF(IFERROR('7. Position (current_at exit)'!S142,"")="", "Mandatory: Tab 7",IFERROR('7. Position (current_at exit)'!S142,"")),""), IF($A142&lt;&gt;"",IF(IFERROR('7. Position (current_at exit)'!S142,"")="", "",IFERROR('7. Position (current_at exit)'!S142,"")),""))</f>
        <v/>
      </c>
      <c r="CO142" s="17" t="str">
        <f>IF($F142&lt;&gt;"Debt",IF($A142&lt;&gt;"",IF(IFERROR('7. Position (current_at exit)'!T142,"")="", "Mandatory: Tab 7",IFERROR('7. Position (current_at exit)'!T142,"")),""), IF($A142&lt;&gt;"",IF(IFERROR('7. Position (current_at exit)'!T142,"")="", "",IFERROR('7. Position (current_at exit)'!T142,"")),""))</f>
        <v/>
      </c>
      <c r="CP142" s="17" t="str">
        <f>IF($A142&lt;&gt;"",IF(IFERROR('7. Position (current_at exit)'!U142,"")="", "Mandatory: Tab 7",IFERROR('7. Position (current_at exit)'!U142,"")),"")</f>
        <v/>
      </c>
      <c r="CQ142" s="17" t="str">
        <f>IF($F142&lt;&gt;"Debt",IF($A142&lt;&gt;"",IF(IFERROR('7. Position (current_at exit)'!V142,"")="", "Mandatory: Tab 7",IFERROR('7. Position (current_at exit)'!V142,"")),""), IF($A142&lt;&gt;"",IF(IFERROR('7. Position (current_at exit)'!V142,"")="", "",IFERROR('7. Position (current_at exit)'!V142,"")),""))</f>
        <v/>
      </c>
      <c r="CR142" s="16" t="str">
        <f>IF($F142&lt;&gt;"Debt",IF($A142&lt;&gt;"",IF(IFERROR('7. Position (current_at exit)'!W142,"")="", "",IFERROR('7. Position (current_at exit)'!W142,"")),""), IF($A142&lt;&gt;"",IF(IFERROR('7. Position (current_at exit)'!W142,"")="", "",IFERROR('7. Position (current_at exit)'!W142,"")),""))</f>
        <v/>
      </c>
      <c r="CS142" s="80" t="str">
        <f>IF($A142&lt;&gt;"",IF(IFERROR('7. Position (current_at exit)'!X142,"")="", "",IFERROR('7. Position (current_at exit)'!X142,"")),"")</f>
        <v/>
      </c>
      <c r="CT142" s="360" t="str">
        <f>IF($A142&lt;&gt;"",IF(IFERROR('7. Position (current_at exit)'!Y142,"")="", "",IFERROR('7. Position (current_at exit)'!Y142,"")),"")</f>
        <v/>
      </c>
      <c r="CU142" s="159" t="str">
        <f>IF(OR($D142="Fully Exited, No Escrow", $D142="Fully Exited, Escrow Pending", $D142="Fully Exited, Subsequently Closed"), IF($A142&lt;&gt;"",IF(IFERROR('7. Position (current_at exit)'!Z142,"")="", "Mandatory: Tab 7",IFERROR('7. Position (current_at exit)'!Z142,"")),""), IF($A142&lt;&gt;"",IF(IFERROR('7. Position (current_at exit)'!Z142,"")="", "",IFERROR('7. Position (current_at exit)'!Z142,"")),""))</f>
        <v/>
      </c>
      <c r="CV142" s="159" t="str">
        <f>IF(OR($D142="Fully Exited, No Escrow", $D142="Fully Exited, Escrow Pending", $D142="Fully Exited, Subsequently Closed"), IF($A142&lt;&gt;"",IF(IFERROR('7. Position (current_at exit)'!AA142,"")="", "Mandatory: Tab 7",IFERROR('7. Position (current_at exit)'!AA142,"")),""), IF($A142&lt;&gt;"",IF(IFERROR('7. Position (current_at exit)'!AA142,"")="", "",IFERROR('7. Position (current_at exit)'!AA142,"")),""))</f>
        <v/>
      </c>
      <c r="CW142" s="16" t="str">
        <f>IF($D142="Fully Exited",IF($A142&lt;&gt;"",IF(IFERROR('7. Position (current_at exit)'!AB142,"")="", "",IFERROR('7. Position (current_at exit)'!AB142,"")),""), IF($A142&lt;&gt;"",IF(IFERROR('7. Position (current_at exit)'!AB142,"")="", "",IFERROR('7. Position (current_at exit)'!AB142,"")),""))</f>
        <v/>
      </c>
      <c r="CX142" s="360" t="str">
        <f>IF($A142&lt;&gt;"",IF(IFERROR('7. Position (current_at exit)'!AC142,"")="", "",IFERROR('7. Position (current_at exit)'!AC142,"")),"")</f>
        <v/>
      </c>
      <c r="CY142" s="16" t="str">
        <f>IF($D142&lt;&gt;"Pending, Subsequently Closed",IF($A142&lt;&gt;"",IF(IFERROR('7. Position (current_at exit)'!AD142,"")="", "Mandatory: Tab 7",IFERROR('7. Position (current_at exit)'!AD142,"")),""), IF($A142&lt;&gt;"",IF(IFERROR('7. Position (current_at exit)'!AD142,"")="", "",IFERROR('7. Position (current_at exit)'!AD142,"")),""))</f>
        <v/>
      </c>
      <c r="CZ142" s="187" t="str">
        <f>IF($A142&lt;&gt;"",IF(IFERROR('7. Position (current_at exit)'!AE142,"")="", "",IFERROR('7. Position (current_at exit)'!AE142,"")),"")</f>
        <v/>
      </c>
      <c r="DA142" s="76" t="str">
        <f>IF($A142&lt;&gt;"",IF(IFERROR('7. Position (current_at exit)'!AF142,"")="", "",IFERROR('7. Position (current_at exit)'!AF142,"")),"")</f>
        <v/>
      </c>
      <c r="DB142" s="239" t="str">
        <f>IF($A142&lt;&gt;"",IF(IFERROR('7. Position (current_at exit)'!AG142,"")="", "",IFERROR('7. Position (current_at exit)'!AG142,"")),"")</f>
        <v/>
      </c>
      <c r="DC142" s="165" t="str">
        <f>IF($A142&lt;&gt;"",IF(IFERROR('7. Position (current_at exit)'!AH142,"")="", "",IFERROR('7. Position (current_at exit)'!AH142,"")),"")</f>
        <v/>
      </c>
      <c r="DD142" s="165" t="str">
        <f>IF($A142&lt;&gt;"",IF(IFERROR('7. Position (current_at exit)'!AI142,"")="", "",IFERROR('7. Position (current_at exit)'!AI142,"")),"")</f>
        <v/>
      </c>
      <c r="DE142" s="360" t="str">
        <f>IF($A142&lt;&gt;"",IF(IFERROR('7. Position (current_at exit)'!AJ142,"")="", "",IFERROR('7. Position (current_at exit)'!AJ142,"")),"")</f>
        <v/>
      </c>
      <c r="DF142" s="16" t="str">
        <f>IF($A142&lt;&gt;"",IF(IFERROR('7. Position (current_at exit)'!AK142,"")="", "",IFERROR('7. Position (current_at exit)'!AK142,"")),"")</f>
        <v/>
      </c>
      <c r="DG142" s="187" t="str">
        <f>IF($A142&lt;&gt;"",IF(IFERROR('7. Position (current_at exit)'!AL142,"")="", "",IFERROR('7. Position (current_at exit)'!AL142,"")),"")</f>
        <v/>
      </c>
      <c r="DH142" s="76" t="str">
        <f>IF($A142&lt;&gt;"",IF(IFERROR('7. Position (current_at exit)'!AM142,"")="", "",IFERROR('7. Position (current_at exit)'!AM142,"")),"")</f>
        <v/>
      </c>
      <c r="DI142" s="239" t="str">
        <f>IF($A142&lt;&gt;"",IF(IFERROR('7. Position (current_at exit)'!AN142,"")="", "",IFERROR('7. Position (current_at exit)'!AN142,"")),"")</f>
        <v/>
      </c>
      <c r="DJ142" s="165" t="str">
        <f>IF($A142&lt;&gt;"",IF(IFERROR('7. Position (current_at exit)'!AO142,"")="", "",IFERROR('7. Position (current_at exit)'!AO142,"")),"")</f>
        <v/>
      </c>
      <c r="DK142" s="165" t="str">
        <f>IF($A142&lt;&gt;"",IF(IFERROR('7. Position (current_at exit)'!AP142,"")="", "",IFERROR('7. Position (current_at exit)'!AP142,"")),"")</f>
        <v/>
      </c>
      <c r="DL142" s="360" t="str">
        <f>IF($A142&lt;&gt;"",IF(IFERROR('7. Position (current_at exit)'!AQ142,"")="", "",IFERROR('7. Position (current_at exit)'!AQ142,"")),"")</f>
        <v/>
      </c>
      <c r="DM142" s="17" t="str">
        <f>IF(OR($F142="Equity - Publicly Traded", $F142="Equity - Private"), IF($A142&lt;&gt;"",IF(IFERROR('6. Position (at entry)'!N142,"")="", "Mandatory: Tab 6",IFERROR('6. Position (at entry)'!N142,"")),""), IF($A142&lt;&gt;"",IF(IFERROR('6. Position (at entry)'!N142,"")="", "",IFERROR('6. Position (at entry)'!N142,"")),""))</f>
        <v/>
      </c>
      <c r="DN142" s="17" t="str">
        <f>IF(OR($F142="Equity - Publicly Traded", $F142="Equity - Private"), IF($A142&lt;&gt;"",IF(IFERROR('6. Position (at entry)'!O142,"")="", "Mandatory: Tab 6",IFERROR('6. Position (at entry)'!O142,"")),""), IF($A142&lt;&gt;"",IF(IFERROR('6. Position (at entry)'!O142,"")="", "",IFERROR('6. Position (at entry)'!O142,"")),""))</f>
        <v/>
      </c>
      <c r="DO142" s="17" t="str">
        <f>IF(OR($F142="Equity - Publicly Traded", $F142="Equity - Private"), IF($A142&lt;&gt;"",IF(IFERROR('6. Position (at entry)'!P142,"")="", "Mandatory: Tab 6",IFERROR('6. Position (at entry)'!P142,"")),""), IF($A142&lt;&gt;"",IF(IFERROR('6. Position (at entry)'!P142,"")="", "",IFERROR('6. Position (at entry)'!P142,"")),""))</f>
        <v/>
      </c>
      <c r="DP142" s="17" t="str">
        <f>IF(OR($F142="Equity - Publicly Traded", $F142="Equity - Private"), IF($A142&lt;&gt;"",IF(IFERROR('6. Position (at entry)'!Q142,"")="", "Mandatory: Tab 6",IFERROR('6. Position (at entry)'!Q142,"")),""), IF($A142&lt;&gt;"",IF(IFERROR('6. Position (at entry)'!Q142,"")="", "",IFERROR('6. Position (at entry)'!Q142,"")),""))</f>
        <v/>
      </c>
      <c r="DQ142" s="18" t="str">
        <f>IF(OR($F142="Equity - Publicly Traded", $F142="Equity - Private"), IF($A142&lt;&gt;"",IF(IFERROR('6. Position (at entry)'!R142,"")="", "Mandatory: Tab 6",IFERROR('6. Position (at entry)'!R142,"")),""), IF($A142&lt;&gt;"",IF(IFERROR('6. Position (at entry)'!R142,"")="", "",IFERROR('6. Position (at entry)'!R142,"")),""))</f>
        <v/>
      </c>
      <c r="DR142" s="18" t="str">
        <f>IF(OR($F142="Equity - Publicly Traded", $F142="Equity - Private"), IF($A142&lt;&gt;"",IF(IFERROR('6. Position (at entry)'!S142,"")="", "Mandatory: Tab 6",IFERROR('6. Position (at entry)'!S142,"")),""), IF($A142&lt;&gt;"",IF(IFERROR('6. Position (at entry)'!S142,"")="", "",IFERROR('6. Position (at entry)'!S142,"")),""))</f>
        <v/>
      </c>
      <c r="DS142" s="17" t="str">
        <f>IF(OR($F142="Equity - Publicly Traded", $F142="Equity - Private"), IF($A142&lt;&gt;"",IF(IFERROR('6. Position (at entry)'!T142,"")="", "Mandatory: Tab 6",IFERROR('6. Position (at entry)'!T142,"")),""), IF($A142&lt;&gt;"",IF(IFERROR('6. Position (at entry)'!T142,"")="", "",IFERROR('6. Position (at entry)'!T142,"")),""))</f>
        <v/>
      </c>
      <c r="DT142" s="16" t="str">
        <f>IF(OR($F142="Equity - Publicly Traded", $F142="Equity - Private"), IF($A142&lt;&gt;"",IF(IFERROR('6. Position (at entry)'!U142,"")="", "Mandatory: Tab 6",IFERROR('6. Position (at entry)'!U142,"")),""), IF($A142&lt;&gt;"",IF(IFERROR('6. Position (at entry)'!U142,"")="", "",IFERROR('6. Position (at entry)'!U142,"")),""))</f>
        <v/>
      </c>
      <c r="DU142" s="16" t="str">
        <f>IF(OR($F142="Equity - Publicly Traded", $F142="Equity - Private"), IF($A142&lt;&gt;"",IF(IFERROR('6. Position (at entry)'!V142,"")="", "",IFERROR('6. Position (at entry)'!V142,"")),""), IF($A142&lt;&gt;"",IF(IFERROR('6. Position (at entry)'!V142,"")="", "",IFERROR('6. Position (at entry)'!V142,"")),""))</f>
        <v/>
      </c>
      <c r="DV142" s="239" t="str">
        <f>IF(OR($F142="Equity - Publicly Traded", $F142="Equity - Private"), IF($A142&lt;&gt;"",IF(IFERROR('6. Position (at entry)'!W142,"")="", "",IFERROR('6. Position (at entry)'!W142,"")),""), IF($A142&lt;&gt;"",IF(IFERROR('6. Position (at entry)'!W142,"")="", "",IFERROR('6. Position (at entry)'!W142,"")),""))</f>
        <v/>
      </c>
      <c r="DW142" s="239" t="str">
        <f>IF(OR($F142="Equity - Publicly Traded", $F142="Equity - Private"), IF($A142&lt;&gt;"",IF(IFERROR('6. Position (at entry)'!X142,"")="", "",IFERROR('6. Position (at entry)'!X142,"")),""), IF($A142&lt;&gt;"",IF(IFERROR('6. Position (at entry)'!X142,"")="", "",IFERROR('6. Position (at entry)'!X142,"")),""))</f>
        <v/>
      </c>
      <c r="DX142" s="239" t="str">
        <f>IF(OR($F142="Equity - Publicly Traded", $F142="Equity - Private"), IF($A142&lt;&gt;"",IF(IFERROR('6. Position (at entry)'!Y142,"")="", "",IFERROR('6. Position (at entry)'!Y142,"")),""), IF($A142&lt;&gt;"",IF(IFERROR('6. Position (at entry)'!Y142,"")="", "",IFERROR('6. Position (at entry)'!Y142,"")),""))</f>
        <v/>
      </c>
      <c r="DY142" s="360" t="str">
        <f>IF($A142&lt;&gt;"",IF(IFERROR('6. Position (at entry)'!Z142,"")="", "",IFERROR('6. Position (at entry)'!Z142,"")),"")</f>
        <v/>
      </c>
      <c r="DZ142" s="76" t="str">
        <f>IF($A142&lt;&gt;"",IF(IFERROR('6. Position (at entry)'!AA142,"")="", "",IFERROR('6. Position (at entry)'!AA142,"")),"")</f>
        <v/>
      </c>
      <c r="EA142" s="76" t="str">
        <f>IF($A142&lt;&gt;"",IF(IFERROR('6. Position (at entry)'!AB142,"")="", "",IFERROR('6. Position (at entry)'!AB142,"")),"")</f>
        <v/>
      </c>
      <c r="EB142" s="78" t="str">
        <f>IF($A142&lt;&gt;"",IF(IFERROR('6. Position (at entry)'!AC142,"")="", "",IFERROR('6. Position (at entry)'!AC142,"")),"")</f>
        <v/>
      </c>
      <c r="EC142" s="78" t="str">
        <f>IF($A142&lt;&gt;"",IF(IFERROR('6. Position (at entry)'!AD142,"")="", "",IFERROR('6. Position (at entry)'!AD142,"")),"")</f>
        <v/>
      </c>
      <c r="ED142" s="226" t="str">
        <f>IF($A142&lt;&gt;"",IF(IFERROR('6. Position (at entry)'!AE142,"")="", "",IFERROR('6. Position (at entry)'!AE142,"")),"")</f>
        <v/>
      </c>
      <c r="EE142" s="80" t="str">
        <f>IF($A142&lt;&gt;"",IF(IFERROR('6. Position (at entry)'!AF142,"")="", "",IFERROR('6. Position (at entry)'!AF142,"")),"")</f>
        <v/>
      </c>
      <c r="EF142" s="80" t="str">
        <f>IF($A142&lt;&gt;"",IF(IFERROR('6. Position (at entry)'!AG142,"")="", "",IFERROR('6. Position (at entry)'!AG142,"")),"")</f>
        <v/>
      </c>
      <c r="EG142" s="80" t="str">
        <f>IF($A142&lt;&gt;"",IF(IFERROR('6. Position (at entry)'!AH142,"")="", "",IFERROR('6. Position (at entry)'!AH142,"")),"")</f>
        <v/>
      </c>
      <c r="EH142" s="360" t="str">
        <f>IF($A142&lt;&gt;"",IF(IFERROR('6. Position (at entry)'!AI142,"")="", "",IFERROR('6. Position (at entry)'!AI142,"")),"")</f>
        <v/>
      </c>
    </row>
    <row r="143" spans="1:138" ht="15" customHeight="1" x14ac:dyDescent="0.2">
      <c r="A143" s="16" t="str">
        <f>IF(ISBLANK('6. Position (at entry)'!A143), "", '6. Position (at entry)'!A143)</f>
        <v/>
      </c>
      <c r="B143" s="347" t="str">
        <f>IF($A143&lt;&gt;"",IF(IFERROR('6. Position (at entry)'!B143,"")="", "Mandatory: Tab 6",IFERROR('6. Position (at entry)'!B143,"")),"")</f>
        <v/>
      </c>
      <c r="C143" s="16" t="str">
        <f>IF($A143&lt;&gt;"",IF(IFERROR(VLOOKUP($A143, '4. Company (at entry)'!$1:$1048576,2,FALSE),"")="","Mandatory: Tab 4",IFERROR(VLOOKUP($A143, '4. Company (at entry)'!$1:$1048576,2,FALSE),"")), "")</f>
        <v/>
      </c>
      <c r="D143" s="16" t="str">
        <f>IF($A143&lt;&gt;"",IF(IFERROR('7. Position (current_at exit)'!D143,"")="", "Mandatory: Tab 7",IFERROR('7. Position (current_at exit)'!D143,"")),"")</f>
        <v/>
      </c>
      <c r="E143" s="16" t="str">
        <f>IF($A143&lt;&gt;"",IF(IFERROR('7. Position (current_at exit)'!E143,"")="", "Mandatory: Tab 7",IFERROR('7. Position (current_at exit)'!E143,"")),"")</f>
        <v/>
      </c>
      <c r="F143" s="16" t="str">
        <f>IF($A143&lt;&gt;"",IF(IFERROR('6. Position (at entry)'!D143,"")="", "Mandatory: Tab 6",IFERROR('6. Position (at entry)'!D143,"")),"")</f>
        <v/>
      </c>
      <c r="G143" s="16" t="str">
        <f>IF($A143&lt;&gt;"",IF(IFERROR('6. Position (at entry)'!E143,"")="", "Mandatory: Tab 6",IFERROR('6. Position (at entry)'!E143,"")),"")</f>
        <v/>
      </c>
      <c r="H143" s="16" t="str">
        <f>IF($A143&lt;&gt;"",IF(IFERROR('6. Position (at entry)'!F143,"")="", "Mandatory: Tab 6",IFERROR('6. Position (at entry)'!F143,"")),"")</f>
        <v/>
      </c>
      <c r="I143" s="16" t="str">
        <f>IF($A143&lt;&gt;"",IF(IFERROR('6. Position (at entry)'!G143,"")="", "Mandatory: Tab 6",IFERROR('6. Position (at entry)'!G143,"")),"")</f>
        <v/>
      </c>
      <c r="J143" s="16" t="str">
        <f>IF($A143&lt;&gt;"",IF(IFERROR('6. Position (at entry)'!H143,"")="", "Mandatory: Tab 6",IFERROR('6. Position (at entry)'!H143,"")),"")</f>
        <v/>
      </c>
      <c r="K143" s="159" t="str">
        <f>IF($A143&lt;&gt;"",IF(IFERROR('6. Position (at entry)'!I143,"")="", "Mandatory: Tab 6",IFERROR('6. Position (at entry)'!I143,"")),"")</f>
        <v/>
      </c>
      <c r="L143" s="16" t="str">
        <f>IF($A143&lt;&gt;"",IF(IFERROR('6. Position (at entry)'!J143,"")="", "Mandatory: Tab 6",IFERROR('6. Position (at entry)'!J143,"")),"")</f>
        <v/>
      </c>
      <c r="M143" s="16" t="str">
        <f>IF($A143&lt;&gt;"",IF(IFERROR('6. Position (at entry)'!K143,"")="", "Mandatory: Tab 6",IFERROR('6. Position (at entry)'!K143,"")),"")</f>
        <v/>
      </c>
      <c r="N143" s="16" t="str">
        <f>IF($A143&lt;&gt;"",IF(IFERROR('6. Position (at entry)'!L143,"")="", "",IFERROR('6. Position (at entry)'!L143,"")),"")</f>
        <v/>
      </c>
      <c r="O143" s="360" t="str">
        <f>IF($A143&lt;&gt;"",IF(IFERROR('6. Position (at entry)'!M143,"")="", "",IFERROR('6. Position (at entry)'!M143,"")),"")</f>
        <v/>
      </c>
      <c r="P143" s="16" t="str">
        <f>IF($A143&lt;&gt;"",IF(IFERROR(VLOOKUP($A143,'5. Company (current_at exit)'!$1:$1048576,3,FALSE),"")="","",IFERROR(VLOOKUP($A143,'5. Company (current_at exit)'!$1:$1048576,3,FALSE),"")), "")</f>
        <v/>
      </c>
      <c r="Q143" s="16" t="str">
        <f>IF($A143&lt;&gt;"",IF(IFERROR(VLOOKUP($A143,'5. Company (current_at exit)'!$1:$1048576,4,FALSE),"")="","",IFERROR(VLOOKUP($A143,'5. Company (current_at exit)'!$1:$1048576,4,FALSE),"")), "")</f>
        <v/>
      </c>
      <c r="R143" s="16" t="str">
        <f>IF($A143&lt;&gt;"",IF(IFERROR(VLOOKUP($A143,'5. Company (current_at exit)'!$1:$1048576,5,FALSE),"")="","",IFERROR(VLOOKUP($A143,'5. Company (current_at exit)'!$1:$1048576,5,FALSE),"")), "")</f>
        <v/>
      </c>
      <c r="S143" s="16" t="str">
        <f>IF($A143&lt;&gt;"",IF(IFERROR(VLOOKUP($A143,'5. Company (current_at exit)'!$1:$1048576,6,FALSE),"")="","",IFERROR(VLOOKUP($A143,'5. Company (current_at exit)'!$1:$1048576,6,FALSE),"")), "")</f>
        <v/>
      </c>
      <c r="T143" s="16" t="str">
        <f>IF($A143&lt;&gt;"",IF(IFERROR(VLOOKUP($A143,'5. Company (current_at exit)'!$1:$1048576,7,FALSE),"")="","Mandatory: Tab 5",IFERROR(VLOOKUP($A143,'5. Company (current_at exit)'!$1:$1048576,7,FALSE),"")), "")</f>
        <v/>
      </c>
      <c r="U143" s="72" t="str">
        <f>IF($A143&lt;&gt;"",IF(IFERROR(VLOOKUP($A143,'5. Company (current_at exit)'!$1:$1048576,8,FALSE),"")="","Mandatory: Tab 5",IFERROR(VLOOKUP($A143,'5. Company (current_at exit)'!$1:$1048576,8,FALSE),"")), "")</f>
        <v/>
      </c>
      <c r="V143" s="16" t="str">
        <f>IF($A143&lt;&gt;"",IF(IFERROR(VLOOKUP($A143,'5. Company (current_at exit)'!$1:$1048576,9,FALSE),"")="","",IFERROR(VLOOKUP($A143,'5. Company (current_at exit)'!$1:$1048576,9,FALSE),"")), "")</f>
        <v/>
      </c>
      <c r="W143" s="16" t="str">
        <f>IF($A143&lt;&gt;"",IF(IFERROR(VLOOKUP($A143,'5. Company (current_at exit)'!$1:$1048576,10,FALSE),"")="","Mandatory: Tab 5",IFERROR(VLOOKUP($A143,'5. Company (current_at exit)'!$1:$1048576,10,FALSE),"")), "")</f>
        <v/>
      </c>
      <c r="X143" s="73" t="str">
        <f>IF($A143&lt;&gt;"",IF(IFERROR(VLOOKUP($A143,'5. Company (current_at exit)'!$1:$1048576,11,FALSE),"")="","Mandatory: Tab 5",IFERROR(VLOOKUP($A143,'5. Company (current_at exit)'!$1:$1048576,11,FALSE),"")), "")</f>
        <v/>
      </c>
      <c r="Y143" s="73" t="str">
        <f>IF($A143&lt;&gt;"",IF(IFERROR(VLOOKUP($A143,'5. Company (current_at exit)'!$1:$1048576,12,FALSE),"")="","",IFERROR(VLOOKUP($A143,'5. Company (current_at exit)'!$1:$1048576,12,FALSE),"")), "")</f>
        <v/>
      </c>
      <c r="Z143" s="73" t="str">
        <f>IF($A143&lt;&gt;"",IF(IFERROR(VLOOKUP($A143,'5. Company (current_at exit)'!$1:$1048576,13,FALSE),"")="","",IFERROR(VLOOKUP($A143,'5. Company (current_at exit)'!$1:$1048576,13,FALSE),"")), "")</f>
        <v/>
      </c>
      <c r="AA143" s="16" t="str">
        <f>IF($A143&lt;&gt;"",IF(IFERROR(VLOOKUP($A143,'5. Company (current_at exit)'!$1:$1048576,14,FALSE),"")="","Mandatory: Tab 5",IFERROR(VLOOKUP($A143,'5. Company (current_at exit)'!$1:$1048576,14,FALSE),"")), "")</f>
        <v/>
      </c>
      <c r="AB143" s="16" t="str">
        <f>IF($A143&lt;&gt;"",IF(IFERROR(VLOOKUP($A143,'5. Company (current_at exit)'!$1:$1048576,15,FALSE),"")="","Mandatory: Tab 5",IFERROR(VLOOKUP($A143,'5. Company (current_at exit)'!$1:$1048576,15,FALSE),"")), "")</f>
        <v/>
      </c>
      <c r="AC143" s="76" t="str">
        <f>IF($A143&lt;&gt;"",IF(IFERROR(VLOOKUP($A143,'5. Company (current_at exit)'!$1:$1048576,16,FALSE),"")="","",IFERROR(VLOOKUP($A143,'5. Company (current_at exit)'!$1:$1048576,16,FALSE),"")), "")</f>
        <v/>
      </c>
      <c r="AD143" s="16" t="str">
        <f>IF($A143&lt;&gt;"",IF(IFERROR(VLOOKUP($A143,'5. Company (current_at exit)'!$1:$1048576,17,FALSE),"")="","",IFERROR(VLOOKUP($A143,'5. Company (current_at exit)'!$1:$1048576,17,FALSE),"")), "")</f>
        <v/>
      </c>
      <c r="AE143" s="401" t="str">
        <f>IF($A143&lt;&gt;"",IF(IFERROR(VLOOKUP($A143,'5. Company (current_at exit)'!$1:$1048576,18,FALSE),"")="","",IFERROR(VLOOKUP($A143,'5. Company (current_at exit)'!$1:$1048576,18,FALSE),"")), "")</f>
        <v/>
      </c>
      <c r="AF143" s="16" t="str">
        <f>IF($A143&lt;&gt;"",IF(IFERROR(VLOOKUP($A143,'5. Company (current_at exit)'!$1:$1048576,19,FALSE),"")="","Mandatory: Tab 5",IFERROR(VLOOKUP($A143,'5. Company (current_at exit)'!$1:$1048576,19,FALSE),"")), "")</f>
        <v/>
      </c>
      <c r="AG143" s="159" t="str">
        <f>IF($AF143="Yes",IF($A143&lt;&gt;"",IF(IFERROR(VLOOKUP($A143,'5. Company (current_at exit)'!$1:$1048576,20,FALSE),"")="","Mandatory: Tab 5",IFERROR(VLOOKUP($A143,'5. Company (current_at exit)'!$1:$1048576,20,FALSE),"")), ""),IF($A143&lt;&gt;"",IF(IFERROR(VLOOKUP($A143,'5. Company (current_at exit)'!$1:$1048576,20,FALSE),"")="","",IFERROR(VLOOKUP($A143,'5. Company (current_at exit)'!$1:$1048576,20,FALSE),"")), ""))</f>
        <v/>
      </c>
      <c r="AH143" s="159" t="str">
        <f>IF($AF143="Yes",IF($A143&lt;&gt;"",IF(IFERROR(VLOOKUP($A143,'5. Company (current_at exit)'!$1:$1048576,21,FALSE),"")="","Mandatory: Tab 5",IFERROR(VLOOKUP($A143,'5. Company (current_at exit)'!$1:$1048576,21,FALSE),"")), ""),IF($A143&lt;&gt;"",IF(IFERROR(VLOOKUP($A143,'5. Company (current_at exit)'!$1:$1048576,21,FALSE),"")="","",IFERROR(VLOOKUP($A143,'5. Company (current_at exit)'!$1:$1048576,21,FALSE),"")), ""))</f>
        <v/>
      </c>
      <c r="AI143" s="69" t="str">
        <f>IF($AF143="Yes",IF($A143&lt;&gt;"",IF(IFERROR(VLOOKUP($A143,'5. Company (current_at exit)'!$1:$1048576,22,FALSE),"")="","Mandatory: Tab 5",IFERROR(VLOOKUP($A143,'5. Company (current_at exit)'!$1:$1048576,22,FALSE),"")), ""),IF($A143&lt;&gt;"",IF(IFERROR(VLOOKUP($A143,'5. Company (current_at exit)'!$1:$1048576,22,FALSE),"")="","",IFERROR(VLOOKUP($A143,'5. Company (current_at exit)'!$1:$1048576,22,FALSE),"")), ""))</f>
        <v/>
      </c>
      <c r="AJ143" s="69" t="str">
        <f>IF($AF143="Yes",IF($A143&lt;&gt;"",IF(IFERROR(VLOOKUP($A143,'5. Company (current_at exit)'!$1:$1048576,23,FALSE),"")="","Mandatory: Tab 5",IFERROR(VLOOKUP($A143,'5. Company (current_at exit)'!$1:$1048576,23,FALSE),"")), ""),IF($A143&lt;&gt;"",IF(IFERROR(VLOOKUP($A143,'5. Company (current_at exit)'!$1:$1048576,23,FALSE),"")="","",IFERROR(VLOOKUP($A143,'5. Company (current_at exit)'!$1:$1048576,23,FALSE),"")), ""))</f>
        <v/>
      </c>
      <c r="AK143" s="159" t="str">
        <f>IF($AF143="Yes",IF($A143&lt;&gt;"",IF(IFERROR(VLOOKUP($A143,'5. Company (current_at exit)'!$1:$1048576,24,FALSE),"")="","",IFERROR(VLOOKUP($A143,'5. Company (current_at exit)'!$1:$1048576,24,FALSE),"")), ""),IF($A143&lt;&gt;"",IF(IFERROR(VLOOKUP($A143,'5. Company (current_at exit)'!$1:$1048576,24,FALSE),"")="","",IFERROR(VLOOKUP($A143,'5. Company (current_at exit)'!$1:$1048576,24,FALSE),"")), ""))</f>
        <v/>
      </c>
      <c r="AL143" s="403" t="str">
        <f>IF($A143&lt;&gt;"",IF(IFERROR(VLOOKUP($A143,'5. Company (current_at exit)'!$1:$1048576,25,FALSE),"")="","",IFERROR(VLOOKUP($A143,'5. Company (current_at exit)'!$1:$1048576,25,FALSE),"")), "")</f>
        <v/>
      </c>
      <c r="AM143" s="17" t="str">
        <f>IF($A143&lt;&gt;"",IF(IFERROR(VLOOKUP($A143,'5. Company (current_at exit)'!$1:$1048576,26,FALSE),"")="","Mandatory: Tab 5",IFERROR(VLOOKUP($A143,'5. Company (current_at exit)'!$1:$1048576,26,FALSE),"")), "")</f>
        <v/>
      </c>
      <c r="AN143" s="17" t="str">
        <f>IF($A143&lt;&gt;"",IF(IFERROR(VLOOKUP($A143,'5. Company (current_at exit)'!$1:$1048576,27,FALSE),"")="","Mandatory: Tab 5",IFERROR(VLOOKUP($A143,'5. Company (current_at exit)'!$1:$1048576,27,FALSE),"")), "")</f>
        <v/>
      </c>
      <c r="AO143" s="17" t="str">
        <f>IF($A143&lt;&gt;"",IF(IFERROR(VLOOKUP($A143,'5. Company (current_at exit)'!$1:$1048576,28,FALSE),"")="","Mandatory: Tab 5",IFERROR(VLOOKUP($A143,'5. Company (current_at exit)'!$1:$1048576,28,FALSE),"")), "")</f>
        <v/>
      </c>
      <c r="AP143" s="17" t="str">
        <f>IF($A143&lt;&gt;"",IF(IFERROR(VLOOKUP($A143,'5. Company (current_at exit)'!$1:$1048576,29,FALSE),"")="","Mandatory: Tab 5",IFERROR(VLOOKUP($A143,'5. Company (current_at exit)'!$1:$1048576,29,FALSE),"")), "")</f>
        <v/>
      </c>
      <c r="AQ143" s="17" t="str">
        <f>IF($A143&lt;&gt;"",IF(IFERROR(VLOOKUP($A143,'5. Company (current_at exit)'!$1:$1048576,30,FALSE),"")="","Mandatory: Tab 5",IFERROR(VLOOKUP($A143,'5. Company (current_at exit)'!$1:$1048576,30,FALSE),"")), "")</f>
        <v/>
      </c>
      <c r="AR143" s="17" t="str">
        <f>IF($A143&lt;&gt;"",IF(IFERROR(VLOOKUP($A143,'5. Company (current_at exit)'!$1:$1048576,31,FALSE),"")="","Mandatory: Tab 5",IFERROR(VLOOKUP($A143,'5. Company (current_at exit)'!$1:$1048576,31,FALSE),"")), "")</f>
        <v/>
      </c>
      <c r="AS143" s="17" t="str">
        <f>IF($A143&lt;&gt;"",IF(IFERROR(VLOOKUP($A143,'5. Company (current_at exit)'!$1:$1048576,32,FALSE),"")="","Mandatory: Tab 5",IFERROR(VLOOKUP($A143,'5. Company (current_at exit)'!$1:$1048576,32,FALSE),"")), "")</f>
        <v/>
      </c>
      <c r="AT143" s="17" t="str">
        <f>IF($A143&lt;&gt;"",IF(IFERROR(VLOOKUP($A143,'5. Company (current_at exit)'!$1:$1048576,33,FALSE),"")="","Mandatory: Tab 5",IFERROR(VLOOKUP($A143,'5. Company (current_at exit)'!$1:$1048576,33,FALSE),"")), "")</f>
        <v/>
      </c>
      <c r="AU143" s="17" t="str">
        <f>IF($A143&lt;&gt;"",IF(IFERROR(VLOOKUP($A143,'5. Company (current_at exit)'!$1:$1048576,34,FALSE),"")="","",IFERROR(VLOOKUP($A143,'5. Company (current_at exit)'!$1:$1048576,34,FALSE),"")), "")</f>
        <v/>
      </c>
      <c r="AV143" s="241" t="str">
        <f>IF($A143&lt;&gt;"",IF(IFERROR(VLOOKUP($A143,'5. Company (current_at exit)'!$1:$1048576,35,FALSE),"")="","",IFERROR(VLOOKUP($A143,'5. Company (current_at exit)'!$1:$1048576,35,FALSE),"")), "")</f>
        <v/>
      </c>
      <c r="AW143" s="17" t="str">
        <f>IF($D143="Fully Exited",IF($A143&lt;&gt;"",IF(IFERROR(VLOOKUP($A143,'5. Company (current_at exit)'!$1:$1048576,36,FALSE),"")="","",IFERROR(VLOOKUP($A143,'5. Company (current_at exit)'!$1:$1048576,36,FALSE),"")), ""),IF($A143&lt;&gt;"",IF(IFERROR(VLOOKUP($A143,'5. Company (current_at exit)'!$1:$1048576,36,FALSE),"")="","",IFERROR(VLOOKUP($A143,'5. Company (current_at exit)'!$1:$1048576,36,FALSE),"")), ""))</f>
        <v/>
      </c>
      <c r="AX143" s="239" t="str">
        <f>IF($A143&lt;&gt;"",IF(IFERROR(VLOOKUP($A143,'5. Company (current_at exit)'!$1:$1048576,37,FALSE),"")="","",IFERROR(VLOOKUP($A143,'5. Company (current_at exit)'!$1:$1048576,37,FALSE),"")), "")</f>
        <v/>
      </c>
      <c r="AY143" s="204" t="str">
        <f>IF($A143&lt;&gt;"",IF(IFERROR(VLOOKUP($A143,'5. Company (current_at exit)'!$1:$1048576,38,FALSE),"")="","",IFERROR(VLOOKUP($A143,'5. Company (current_at exit)'!$1:$1048576,38,FALSE),"")), "")</f>
        <v/>
      </c>
      <c r="AZ143" s="244" t="str">
        <f>IF($A143&lt;&gt;"",IF(IFERROR(VLOOKUP($A143,'5. Company (current_at exit)'!$1:$1048576,39,FALSE),"")="","",IFERROR(VLOOKUP($A143,'5. Company (current_at exit)'!$1:$1048576,39,FALSE),"")), "")</f>
        <v/>
      </c>
      <c r="BA143" s="244" t="str">
        <f>IF($A143&lt;&gt;"",IF(IFERROR(VLOOKUP($A143,'5. Company (current_at exit)'!$1:$1048576,40,FALSE),"")="","",IFERROR(VLOOKUP($A143,'5. Company (current_at exit)'!$1:$1048576,40,FALSE),"")), "")</f>
        <v/>
      </c>
      <c r="BB143" s="244" t="str">
        <f>IF($A143&lt;&gt;"",IF(IFERROR(VLOOKUP($A143,'5. Company (current_at exit)'!$1:$1048576,41,FALSE),"")="","",IFERROR(VLOOKUP($A143,'5. Company (current_at exit)'!$1:$1048576,41,FALSE),"")), "")</f>
        <v/>
      </c>
      <c r="BC143" s="76" t="str">
        <f>IF($A143&lt;&gt;"",IF(IFERROR(VLOOKUP($A143,'5. Company (current_at exit)'!$1:$1048576,42,FALSE),"")="","",IFERROR(VLOOKUP($A143,'5. Company (current_at exit)'!$1:$1048576,42,FALSE),"")), "")</f>
        <v/>
      </c>
      <c r="BD143" s="76" t="str">
        <f>IF($A143&lt;&gt;"",IF(IFERROR(VLOOKUP($A143,'5. Company (current_at exit)'!$1:$1048576,43,FALSE),"")="","",IFERROR(VLOOKUP($A143,'5. Company (current_at exit)'!$1:$1048576,43,FALSE),"")), "")</f>
        <v/>
      </c>
      <c r="BE143" s="239" t="str">
        <f>IF($A143&lt;&gt;"",IF(IFERROR(VLOOKUP($A143,'5. Company (current_at exit)'!$1:$1048576,44,FALSE),"")="","",IFERROR(VLOOKUP($A143,'5. Company (current_at exit)'!$1:$1048576,44,FALSE),"")), "")</f>
        <v/>
      </c>
      <c r="BF143" s="239" t="str">
        <f>IF($A143&lt;&gt;"",IF(IFERROR(VLOOKUP($A143,'5. Company (current_at exit)'!$1:$1048576,45,FALSE),"")="","",IFERROR(VLOOKUP($A143,'5. Company (current_at exit)'!$1:$1048576,45,FALSE),"")), "")</f>
        <v/>
      </c>
      <c r="BG143" s="239" t="str">
        <f>IF($A143&lt;&gt;"",IF(IFERROR(VLOOKUP($A143,'5. Company (current_at exit)'!$1:$1048576,46,FALSE),"")="","",IFERROR(VLOOKUP($A143,'5. Company (current_at exit)'!$1:$1048576,46,FALSE),"")), "")</f>
        <v/>
      </c>
      <c r="BH143" s="239" t="str">
        <f>IF($A143&lt;&gt;"",IF(IFERROR(VLOOKUP($A143,'5. Company (current_at exit)'!$1:$1048576,47,FALSE),"")="","",IFERROR(VLOOKUP($A143,'5. Company (current_at exit)'!$1:$1048576,47,FALSE),"")), "")</f>
        <v/>
      </c>
      <c r="BI143" s="239" t="str">
        <f>IF($A143&lt;&gt;"",IF(IFERROR(VLOOKUP($A143,'5. Company (current_at exit)'!$1:$1048576,48,FALSE),"")="","",IFERROR(VLOOKUP($A143,'5. Company (current_at exit)'!$1:$1048576,48,FALSE),"")), "")</f>
        <v/>
      </c>
      <c r="BJ143" s="360" t="str">
        <f>IF($A143&lt;&gt;"",IF(IFERROR(VLOOKUP($A143,'5. Company (current_at exit)'!$1:$1048576,49,FALSE),"")="","",IFERROR(VLOOKUP($A143,'5. Company (current_at exit)'!$1:$1048576,49,FALSE),"")), "")</f>
        <v/>
      </c>
      <c r="BK143" s="76" t="str">
        <f>IF($A143&lt;&gt;"",IF(IFERROR(VLOOKUP($A143,'5. Company (current_at exit)'!$1:$1048576,50,FALSE),"")="","Mandatory: Tab 5",IFERROR(VLOOKUP($A143,'5. Company (current_at exit)'!$1:$1048576,50,FALSE),"")), "")</f>
        <v/>
      </c>
      <c r="BL143" s="483" t="str">
        <f>IF($A143&lt;&gt;"",IF(IFERROR(VLOOKUP($A143,'5. Company (current_at exit)'!$1:$1048576,51,FALSE),"")="","Mandatory: Tab 5",IFERROR(VLOOKUP($A143,'5. Company (current_at exit)'!$1:$1048576,51,FALSE),"")), "")</f>
        <v/>
      </c>
      <c r="BM143" s="483" t="str">
        <f>IF($A143&lt;&gt;"",IF(IFERROR(VLOOKUP($A143,'5. Company (current_at exit)'!$1:$1048576,52,FALSE),"")="","Mandatory: Tab 5",IFERROR(VLOOKUP($A143,'5. Company (current_at exit)'!$1:$1048576,52,FALSE),"")), "")</f>
        <v/>
      </c>
      <c r="BN143" s="483" t="str">
        <f>IF($A143&lt;&gt;"",IF(IFERROR(VLOOKUP($A143,'5. Company (current_at exit)'!$1:$1048576,53,FALSE),"")="","Mandatory: Tab 5",IFERROR(VLOOKUP($A143,'5. Company (current_at exit)'!$1:$1048576,53,FALSE),"")), "")</f>
        <v/>
      </c>
      <c r="BO143" s="360" t="str">
        <f>IF($A143&lt;&gt;"",IF(IFERROR(VLOOKUP($A143,'5. Company (current_at exit)'!$1:$1048576,54,FALSE),"")="","",IFERROR(VLOOKUP($A143,'5. Company (current_at exit)'!$1:$1048576,54,FALSE),"")), "")</f>
        <v/>
      </c>
      <c r="BP143" s="17" t="str">
        <f>IF($A143&lt;&gt;"",IF(IFERROR(VLOOKUP($A143, '4. Company (at entry)'!$1:$1048576,3,FALSE),"")="","Mandatory: Tab 4",IFERROR(VLOOKUP($A143, '4. Company (at entry)'!$1:$1048576,3,FALSE),"")), "")</f>
        <v/>
      </c>
      <c r="BQ143" s="17" t="str">
        <f>IF($A143&lt;&gt;"",IF(IFERROR(VLOOKUP($A143, '4. Company (at entry)'!$1:$1048576,4,FALSE),"")="","Mandatory: Tab 4",IFERROR(VLOOKUP($A143, '4. Company (at entry)'!$1:$1048576,4,FALSE),"")), "")</f>
        <v/>
      </c>
      <c r="BR143" s="17" t="str">
        <f>IF($A143&lt;&gt;"",IF(IFERROR(VLOOKUP($A143, '4. Company (at entry)'!$1:$1048576,5,FALSE),"")="","Mandatory: Tab 4",IFERROR(VLOOKUP($A143, '4. Company (at entry)'!$1:$1048576,5,FALSE),"")), "")</f>
        <v/>
      </c>
      <c r="BS143" s="17" t="str">
        <f>IF($A143&lt;&gt;"",IF(IFERROR(VLOOKUP($A143, '4. Company (at entry)'!$1:$1048576,6,FALSE),"")="","Mandatory: Tab 4",IFERROR(VLOOKUP($A143, '4. Company (at entry)'!$1:$1048576,6,FALSE),"")), "")</f>
        <v/>
      </c>
      <c r="BT143" s="17" t="str">
        <f>IF($A143&lt;&gt;"",IF(IFERROR(VLOOKUP($A143, '4. Company (at entry)'!$1:$1048576,7,FALSE),"")="","Mandatory: Tab 4",IFERROR(VLOOKUP($A143, '4. Company (at entry)'!$1:$1048576,7,FALSE),"")), "")</f>
        <v/>
      </c>
      <c r="BU143" s="17" t="str">
        <f>IF($A143&lt;&gt;"",IF(IFERROR(VLOOKUP($A143, '4. Company (at entry)'!$1:$1048576,8,FALSE),"")="","Mandatory: Tab 4",IFERROR(VLOOKUP($A143, '4. Company (at entry)'!$1:$1048576,8,FALSE),"")), "")</f>
        <v/>
      </c>
      <c r="BV143" s="17" t="str">
        <f>IF($A143&lt;&gt;"",IF(IFERROR(VLOOKUP($A143, '4. Company (at entry)'!$1:$1048576,9,FALSE),"")="","Mandatory: Tab 4",IFERROR(VLOOKUP($A143, '4. Company (at entry)'!$1:$1048576,9,FALSE),"")), "")</f>
        <v/>
      </c>
      <c r="BW143" s="17" t="str">
        <f>IF($A143&lt;&gt;"",IF(IFERROR(VLOOKUP($A143, '4. Company (at entry)'!$1:$1048576,10,FALSE),"")="","",IFERROR(VLOOKUP($A143, '4. Company (at entry)'!$1:$1048576,10,FALSE),"")), "")</f>
        <v/>
      </c>
      <c r="BX143" s="208" t="str">
        <f>IF($A143&lt;&gt;"",IF(IFERROR(VLOOKUP($A143, '4. Company (at entry)'!$1:$1048576,11,FALSE),"")="","",IFERROR(VLOOKUP($A143, '4. Company (at entry)'!$1:$1048576,11,FALSE),"")), "")</f>
        <v/>
      </c>
      <c r="BY143" s="17" t="str">
        <f>IF($A143&lt;&gt;"",IF(IFERROR(VLOOKUP($A143, '4. Company (at entry)'!$1:$1048576,12,FALSE),"")="","",IFERROR(VLOOKUP($A143, '4. Company (at entry)'!$1:$1048576,12,FALSE),"")), "")</f>
        <v/>
      </c>
      <c r="BZ143" s="360" t="str">
        <f>IF($A143&lt;&gt;"",IF(IFERROR(VLOOKUP($A143, '4. Company (at entry)'!$1:$1048576,13,FALSE),"")="","",IFERROR(VLOOKUP($A143, '4. Company (at entry)'!$1:$1048576,13,FALSE),"")), "")</f>
        <v/>
      </c>
      <c r="CA143" s="17" t="str">
        <f>IF($A143&lt;&gt;"",IF(IFERROR('7. Position (current_at exit)'!F143,"")="", "Mandatory: Tab 7",IFERROR('7. Position (current_at exit)'!F143,"")),"")</f>
        <v/>
      </c>
      <c r="CB143" s="17" t="str">
        <f>IF($D143&lt;&gt;"Pending, Subsequently Closed",IF($A143&lt;&gt;"",IF(IFERROR('7. Position (current_at exit)'!G143,"")="", "Mandatory: Tab 7",IFERROR('7. Position (current_at exit)'!G143,"")),""), IF($A143&lt;&gt;"",IF(IFERROR('7. Position (current_at exit)'!G143,"")="", "",IFERROR('7. Position (current_at exit)'!G143,"")),""))</f>
        <v/>
      </c>
      <c r="CC143" s="17" t="str">
        <f>IF($D143&lt;&gt;"Pending, Subsequently Closed",IF($A143&lt;&gt;"",IF(IFERROR('7. Position (current_at exit)'!H143,"")="", "Mandatory: Tab 7",IFERROR('7. Position (current_at exit)'!H143,"")),""), IF($A143&lt;&gt;"",IF(IFERROR('7. Position (current_at exit)'!H143,"")="", "",IFERROR('7. Position (current_at exit)'!H143,"")),""))</f>
        <v/>
      </c>
      <c r="CD143" s="17" t="str">
        <f>IF($D143&lt;&gt;"Pending, Subsequently Closed",IF($A143&lt;&gt;"",IF(IFERROR('7. Position (current_at exit)'!I143,"")="", "Mandatory: Tab 7",IFERROR('7. Position (current_at exit)'!I143,"")),""), IF($A143&lt;&gt;"",IF(IFERROR('7. Position (current_at exit)'!I143,"")="", "",IFERROR('7. Position (current_at exit)'!I143,"")),""))</f>
        <v/>
      </c>
      <c r="CE143" s="17" t="str">
        <f>IF($D143&lt;&gt;"Pending, Subsequently Closed",IF($A143&lt;&gt;"",IF(IFERROR('7. Position (current_at exit)'!J143,"")="", "Mandatory: Tab 7",IFERROR('7. Position (current_at exit)'!J143,"")),""), IF($A143&lt;&gt;"",IF(IFERROR('7. Position (current_at exit)'!J143,"")="", "",IFERROR('7. Position (current_at exit)'!J143,"")),""))</f>
        <v/>
      </c>
      <c r="CF143" s="208" t="str">
        <f>IF($D143&lt;&gt;"Pending, Subsequently Closed",IF($A143&lt;&gt;"",IF(IFERROR('7. Position (current_at exit)'!K143,"")="", "Mandatory: Tab 7",IFERROR('7. Position (current_at exit)'!K143,"")),""), IF($A143&lt;&gt;"",IF(IFERROR('7. Position (current_at exit)'!K143,"")="", "",IFERROR('7. Position (current_at exit)'!K143,"")),""))</f>
        <v/>
      </c>
      <c r="CG143" s="186" t="str">
        <f>IF($D143&lt;&gt;"Pending, Subsequently Closed",IF($A143&lt;&gt;"",IF(IFERROR('7. Position (current_at exit)'!L143,"")="", "Mandatory: Tab 7",IFERROR('7. Position (current_at exit)'!L143,"")),""), IF($A143&lt;&gt;"",IF(IFERROR('7. Position (current_at exit)'!L143,"")="", "",IFERROR('7. Position (current_at exit)'!L143,"")),""))</f>
        <v/>
      </c>
      <c r="CH143" s="186" t="str">
        <f>IF($D143&lt;&gt;"Pending, Subsequently Closed",IF($A143&lt;&gt;"",IF(IFERROR('7. Position (current_at exit)'!M143,"")="", "Mandatory: Tab 7",IFERROR('7. Position (current_at exit)'!M143,"")),""), IF($A143&lt;&gt;"",IF(IFERROR('7. Position (current_at exit)'!M143,"")="", "",IFERROR('7. Position (current_at exit)'!M143,"")),""))</f>
        <v/>
      </c>
      <c r="CI143" s="186" t="str">
        <f>IF($D143&lt;&gt;"Pending, Subsequently Closed",IF($A143&lt;&gt;"",IF(IFERROR('7. Position (current_at exit)'!N143,"")="", "Mandatory: Tab 7",IFERROR('7. Position (current_at exit)'!N143,"")),""), IF($A143&lt;&gt;"",IF(IFERROR('7. Position (current_at exit)'!N143,"")="", "",IFERROR('7. Position (current_at exit)'!N143,"")),""))</f>
        <v/>
      </c>
      <c r="CJ143" s="408" t="str">
        <f>IF($D143&lt;&gt;"Pending, Subsequently Closed",IF($A143&lt;&gt;"",IF(IFERROR('7. Position (current_at exit)'!O143,"")="", "Mandatory: Tab 7",IFERROR('7. Position (current_at exit)'!O143,"")),""), IF($A143&lt;&gt;"",IF(IFERROR('7. Position (current_at exit)'!O143,"")="", "",IFERROR('7. Position (current_at exit)'!O143,"")),""))</f>
        <v/>
      </c>
      <c r="CK143" s="408" t="str">
        <f>IF($D143&lt;&gt;"Pending, Subsequently Closed",IF($A143&lt;&gt;"",IF(IFERROR('7. Position (current_at exit)'!P143,"")="", "Mandatory: Tab 7",IFERROR('7. Position (current_at exit)'!P143,"")),""), IF($A143&lt;&gt;"",IF(IFERROR('7. Position (current_at exit)'!P143,"")="", "",IFERROR('7. Position (current_at exit)'!P143,"")),""))</f>
        <v/>
      </c>
      <c r="CL143" s="360" t="str">
        <f>IF($A143&lt;&gt;"",IF(IFERROR('7. Position (current_at exit)'!Q143,"")="", "",IFERROR('7. Position (current_at exit)'!Q143,"")),"")</f>
        <v/>
      </c>
      <c r="CM143" s="18" t="str">
        <f>IF($F143&lt;&gt;"Debt",IF($A143&lt;&gt;"",IF(IFERROR('7. Position (current_at exit)'!R143,"")="", "Mandatory: Tab 7",IFERROR('7. Position (current_at exit)'!R143,"")),""), IF($A143&lt;&gt;"",IF(IFERROR('7. Position (current_at exit)'!R143,"")="", "",IFERROR('7. Position (current_at exit)'!R143,"")),""))</f>
        <v/>
      </c>
      <c r="CN143" s="18" t="str">
        <f>IF($F143&lt;&gt;"Debt",IF($A143&lt;&gt;"",IF(IFERROR('7. Position (current_at exit)'!S143,"")="", "Mandatory: Tab 7",IFERROR('7. Position (current_at exit)'!S143,"")),""), IF($A143&lt;&gt;"",IF(IFERROR('7. Position (current_at exit)'!S143,"")="", "",IFERROR('7. Position (current_at exit)'!S143,"")),""))</f>
        <v/>
      </c>
      <c r="CO143" s="17" t="str">
        <f>IF($F143&lt;&gt;"Debt",IF($A143&lt;&gt;"",IF(IFERROR('7. Position (current_at exit)'!T143,"")="", "Mandatory: Tab 7",IFERROR('7. Position (current_at exit)'!T143,"")),""), IF($A143&lt;&gt;"",IF(IFERROR('7. Position (current_at exit)'!T143,"")="", "",IFERROR('7. Position (current_at exit)'!T143,"")),""))</f>
        <v/>
      </c>
      <c r="CP143" s="17" t="str">
        <f>IF($A143&lt;&gt;"",IF(IFERROR('7. Position (current_at exit)'!U143,"")="", "Mandatory: Tab 7",IFERROR('7. Position (current_at exit)'!U143,"")),"")</f>
        <v/>
      </c>
      <c r="CQ143" s="17" t="str">
        <f>IF($F143&lt;&gt;"Debt",IF($A143&lt;&gt;"",IF(IFERROR('7. Position (current_at exit)'!V143,"")="", "Mandatory: Tab 7",IFERROR('7. Position (current_at exit)'!V143,"")),""), IF($A143&lt;&gt;"",IF(IFERROR('7. Position (current_at exit)'!V143,"")="", "",IFERROR('7. Position (current_at exit)'!V143,"")),""))</f>
        <v/>
      </c>
      <c r="CR143" s="16" t="str">
        <f>IF($F143&lt;&gt;"Debt",IF($A143&lt;&gt;"",IF(IFERROR('7. Position (current_at exit)'!W143,"")="", "",IFERROR('7. Position (current_at exit)'!W143,"")),""), IF($A143&lt;&gt;"",IF(IFERROR('7. Position (current_at exit)'!W143,"")="", "",IFERROR('7. Position (current_at exit)'!W143,"")),""))</f>
        <v/>
      </c>
      <c r="CS143" s="80" t="str">
        <f>IF($A143&lt;&gt;"",IF(IFERROR('7. Position (current_at exit)'!X143,"")="", "",IFERROR('7. Position (current_at exit)'!X143,"")),"")</f>
        <v/>
      </c>
      <c r="CT143" s="360" t="str">
        <f>IF($A143&lt;&gt;"",IF(IFERROR('7. Position (current_at exit)'!Y143,"")="", "",IFERROR('7. Position (current_at exit)'!Y143,"")),"")</f>
        <v/>
      </c>
      <c r="CU143" s="159" t="str">
        <f>IF(OR($D143="Fully Exited, No Escrow", $D143="Fully Exited, Escrow Pending", $D143="Fully Exited, Subsequently Closed"), IF($A143&lt;&gt;"",IF(IFERROR('7. Position (current_at exit)'!Z143,"")="", "Mandatory: Tab 7",IFERROR('7. Position (current_at exit)'!Z143,"")),""), IF($A143&lt;&gt;"",IF(IFERROR('7. Position (current_at exit)'!Z143,"")="", "",IFERROR('7. Position (current_at exit)'!Z143,"")),""))</f>
        <v/>
      </c>
      <c r="CV143" s="159" t="str">
        <f>IF(OR($D143="Fully Exited, No Escrow", $D143="Fully Exited, Escrow Pending", $D143="Fully Exited, Subsequently Closed"), IF($A143&lt;&gt;"",IF(IFERROR('7. Position (current_at exit)'!AA143,"")="", "Mandatory: Tab 7",IFERROR('7. Position (current_at exit)'!AA143,"")),""), IF($A143&lt;&gt;"",IF(IFERROR('7. Position (current_at exit)'!AA143,"")="", "",IFERROR('7. Position (current_at exit)'!AA143,"")),""))</f>
        <v/>
      </c>
      <c r="CW143" s="16" t="str">
        <f>IF($D143="Fully Exited",IF($A143&lt;&gt;"",IF(IFERROR('7. Position (current_at exit)'!AB143,"")="", "",IFERROR('7. Position (current_at exit)'!AB143,"")),""), IF($A143&lt;&gt;"",IF(IFERROR('7. Position (current_at exit)'!AB143,"")="", "",IFERROR('7. Position (current_at exit)'!AB143,"")),""))</f>
        <v/>
      </c>
      <c r="CX143" s="360" t="str">
        <f>IF($A143&lt;&gt;"",IF(IFERROR('7. Position (current_at exit)'!AC143,"")="", "",IFERROR('7. Position (current_at exit)'!AC143,"")),"")</f>
        <v/>
      </c>
      <c r="CY143" s="16" t="str">
        <f>IF($D143&lt;&gt;"Pending, Subsequently Closed",IF($A143&lt;&gt;"",IF(IFERROR('7. Position (current_at exit)'!AD143,"")="", "Mandatory: Tab 7",IFERROR('7. Position (current_at exit)'!AD143,"")),""), IF($A143&lt;&gt;"",IF(IFERROR('7. Position (current_at exit)'!AD143,"")="", "",IFERROR('7. Position (current_at exit)'!AD143,"")),""))</f>
        <v/>
      </c>
      <c r="CZ143" s="187" t="str">
        <f>IF($A143&lt;&gt;"",IF(IFERROR('7. Position (current_at exit)'!AE143,"")="", "",IFERROR('7. Position (current_at exit)'!AE143,"")),"")</f>
        <v/>
      </c>
      <c r="DA143" s="76" t="str">
        <f>IF($A143&lt;&gt;"",IF(IFERROR('7. Position (current_at exit)'!AF143,"")="", "",IFERROR('7. Position (current_at exit)'!AF143,"")),"")</f>
        <v/>
      </c>
      <c r="DB143" s="239" t="str">
        <f>IF($A143&lt;&gt;"",IF(IFERROR('7. Position (current_at exit)'!AG143,"")="", "",IFERROR('7. Position (current_at exit)'!AG143,"")),"")</f>
        <v/>
      </c>
      <c r="DC143" s="165" t="str">
        <f>IF($A143&lt;&gt;"",IF(IFERROR('7. Position (current_at exit)'!AH143,"")="", "",IFERROR('7. Position (current_at exit)'!AH143,"")),"")</f>
        <v/>
      </c>
      <c r="DD143" s="165" t="str">
        <f>IF($A143&lt;&gt;"",IF(IFERROR('7. Position (current_at exit)'!AI143,"")="", "",IFERROR('7. Position (current_at exit)'!AI143,"")),"")</f>
        <v/>
      </c>
      <c r="DE143" s="360" t="str">
        <f>IF($A143&lt;&gt;"",IF(IFERROR('7. Position (current_at exit)'!AJ143,"")="", "",IFERROR('7. Position (current_at exit)'!AJ143,"")),"")</f>
        <v/>
      </c>
      <c r="DF143" s="16" t="str">
        <f>IF($A143&lt;&gt;"",IF(IFERROR('7. Position (current_at exit)'!AK143,"")="", "",IFERROR('7. Position (current_at exit)'!AK143,"")),"")</f>
        <v/>
      </c>
      <c r="DG143" s="187" t="str">
        <f>IF($A143&lt;&gt;"",IF(IFERROR('7. Position (current_at exit)'!AL143,"")="", "",IFERROR('7. Position (current_at exit)'!AL143,"")),"")</f>
        <v/>
      </c>
      <c r="DH143" s="76" t="str">
        <f>IF($A143&lt;&gt;"",IF(IFERROR('7. Position (current_at exit)'!AM143,"")="", "",IFERROR('7. Position (current_at exit)'!AM143,"")),"")</f>
        <v/>
      </c>
      <c r="DI143" s="239" t="str">
        <f>IF($A143&lt;&gt;"",IF(IFERROR('7. Position (current_at exit)'!AN143,"")="", "",IFERROR('7. Position (current_at exit)'!AN143,"")),"")</f>
        <v/>
      </c>
      <c r="DJ143" s="165" t="str">
        <f>IF($A143&lt;&gt;"",IF(IFERROR('7. Position (current_at exit)'!AO143,"")="", "",IFERROR('7. Position (current_at exit)'!AO143,"")),"")</f>
        <v/>
      </c>
      <c r="DK143" s="165" t="str">
        <f>IF($A143&lt;&gt;"",IF(IFERROR('7. Position (current_at exit)'!AP143,"")="", "",IFERROR('7. Position (current_at exit)'!AP143,"")),"")</f>
        <v/>
      </c>
      <c r="DL143" s="360" t="str">
        <f>IF($A143&lt;&gt;"",IF(IFERROR('7. Position (current_at exit)'!AQ143,"")="", "",IFERROR('7. Position (current_at exit)'!AQ143,"")),"")</f>
        <v/>
      </c>
      <c r="DM143" s="17" t="str">
        <f>IF(OR($F143="Equity - Publicly Traded", $F143="Equity - Private"), IF($A143&lt;&gt;"",IF(IFERROR('6. Position (at entry)'!N143,"")="", "Mandatory: Tab 6",IFERROR('6. Position (at entry)'!N143,"")),""), IF($A143&lt;&gt;"",IF(IFERROR('6. Position (at entry)'!N143,"")="", "",IFERROR('6. Position (at entry)'!N143,"")),""))</f>
        <v/>
      </c>
      <c r="DN143" s="17" t="str">
        <f>IF(OR($F143="Equity - Publicly Traded", $F143="Equity - Private"), IF($A143&lt;&gt;"",IF(IFERROR('6. Position (at entry)'!O143,"")="", "Mandatory: Tab 6",IFERROR('6. Position (at entry)'!O143,"")),""), IF($A143&lt;&gt;"",IF(IFERROR('6. Position (at entry)'!O143,"")="", "",IFERROR('6. Position (at entry)'!O143,"")),""))</f>
        <v/>
      </c>
      <c r="DO143" s="17" t="str">
        <f>IF(OR($F143="Equity - Publicly Traded", $F143="Equity - Private"), IF($A143&lt;&gt;"",IF(IFERROR('6. Position (at entry)'!P143,"")="", "Mandatory: Tab 6",IFERROR('6. Position (at entry)'!P143,"")),""), IF($A143&lt;&gt;"",IF(IFERROR('6. Position (at entry)'!P143,"")="", "",IFERROR('6. Position (at entry)'!P143,"")),""))</f>
        <v/>
      </c>
      <c r="DP143" s="17" t="str">
        <f>IF(OR($F143="Equity - Publicly Traded", $F143="Equity - Private"), IF($A143&lt;&gt;"",IF(IFERROR('6. Position (at entry)'!Q143,"")="", "Mandatory: Tab 6",IFERROR('6. Position (at entry)'!Q143,"")),""), IF($A143&lt;&gt;"",IF(IFERROR('6. Position (at entry)'!Q143,"")="", "",IFERROR('6. Position (at entry)'!Q143,"")),""))</f>
        <v/>
      </c>
      <c r="DQ143" s="18" t="str">
        <f>IF(OR($F143="Equity - Publicly Traded", $F143="Equity - Private"), IF($A143&lt;&gt;"",IF(IFERROR('6. Position (at entry)'!R143,"")="", "Mandatory: Tab 6",IFERROR('6. Position (at entry)'!R143,"")),""), IF($A143&lt;&gt;"",IF(IFERROR('6. Position (at entry)'!R143,"")="", "",IFERROR('6. Position (at entry)'!R143,"")),""))</f>
        <v/>
      </c>
      <c r="DR143" s="18" t="str">
        <f>IF(OR($F143="Equity - Publicly Traded", $F143="Equity - Private"), IF($A143&lt;&gt;"",IF(IFERROR('6. Position (at entry)'!S143,"")="", "Mandatory: Tab 6",IFERROR('6. Position (at entry)'!S143,"")),""), IF($A143&lt;&gt;"",IF(IFERROR('6. Position (at entry)'!S143,"")="", "",IFERROR('6. Position (at entry)'!S143,"")),""))</f>
        <v/>
      </c>
      <c r="DS143" s="17" t="str">
        <f>IF(OR($F143="Equity - Publicly Traded", $F143="Equity - Private"), IF($A143&lt;&gt;"",IF(IFERROR('6. Position (at entry)'!T143,"")="", "Mandatory: Tab 6",IFERROR('6. Position (at entry)'!T143,"")),""), IF($A143&lt;&gt;"",IF(IFERROR('6. Position (at entry)'!T143,"")="", "",IFERROR('6. Position (at entry)'!T143,"")),""))</f>
        <v/>
      </c>
      <c r="DT143" s="16" t="str">
        <f>IF(OR($F143="Equity - Publicly Traded", $F143="Equity - Private"), IF($A143&lt;&gt;"",IF(IFERROR('6. Position (at entry)'!U143,"")="", "Mandatory: Tab 6",IFERROR('6. Position (at entry)'!U143,"")),""), IF($A143&lt;&gt;"",IF(IFERROR('6. Position (at entry)'!U143,"")="", "",IFERROR('6. Position (at entry)'!U143,"")),""))</f>
        <v/>
      </c>
      <c r="DU143" s="16" t="str">
        <f>IF(OR($F143="Equity - Publicly Traded", $F143="Equity - Private"), IF($A143&lt;&gt;"",IF(IFERROR('6. Position (at entry)'!V143,"")="", "",IFERROR('6. Position (at entry)'!V143,"")),""), IF($A143&lt;&gt;"",IF(IFERROR('6. Position (at entry)'!V143,"")="", "",IFERROR('6. Position (at entry)'!V143,"")),""))</f>
        <v/>
      </c>
      <c r="DV143" s="239" t="str">
        <f>IF(OR($F143="Equity - Publicly Traded", $F143="Equity - Private"), IF($A143&lt;&gt;"",IF(IFERROR('6. Position (at entry)'!W143,"")="", "",IFERROR('6. Position (at entry)'!W143,"")),""), IF($A143&lt;&gt;"",IF(IFERROR('6. Position (at entry)'!W143,"")="", "",IFERROR('6. Position (at entry)'!W143,"")),""))</f>
        <v/>
      </c>
      <c r="DW143" s="239" t="str">
        <f>IF(OR($F143="Equity - Publicly Traded", $F143="Equity - Private"), IF($A143&lt;&gt;"",IF(IFERROR('6. Position (at entry)'!X143,"")="", "",IFERROR('6. Position (at entry)'!X143,"")),""), IF($A143&lt;&gt;"",IF(IFERROR('6. Position (at entry)'!X143,"")="", "",IFERROR('6. Position (at entry)'!X143,"")),""))</f>
        <v/>
      </c>
      <c r="DX143" s="239" t="str">
        <f>IF(OR($F143="Equity - Publicly Traded", $F143="Equity - Private"), IF($A143&lt;&gt;"",IF(IFERROR('6. Position (at entry)'!Y143,"")="", "",IFERROR('6. Position (at entry)'!Y143,"")),""), IF($A143&lt;&gt;"",IF(IFERROR('6. Position (at entry)'!Y143,"")="", "",IFERROR('6. Position (at entry)'!Y143,"")),""))</f>
        <v/>
      </c>
      <c r="DY143" s="360" t="str">
        <f>IF($A143&lt;&gt;"",IF(IFERROR('6. Position (at entry)'!Z143,"")="", "",IFERROR('6. Position (at entry)'!Z143,"")),"")</f>
        <v/>
      </c>
      <c r="DZ143" s="76" t="str">
        <f>IF($A143&lt;&gt;"",IF(IFERROR('6. Position (at entry)'!AA143,"")="", "",IFERROR('6. Position (at entry)'!AA143,"")),"")</f>
        <v/>
      </c>
      <c r="EA143" s="76" t="str">
        <f>IF($A143&lt;&gt;"",IF(IFERROR('6. Position (at entry)'!AB143,"")="", "",IFERROR('6. Position (at entry)'!AB143,"")),"")</f>
        <v/>
      </c>
      <c r="EB143" s="78" t="str">
        <f>IF($A143&lt;&gt;"",IF(IFERROR('6. Position (at entry)'!AC143,"")="", "",IFERROR('6. Position (at entry)'!AC143,"")),"")</f>
        <v/>
      </c>
      <c r="EC143" s="78" t="str">
        <f>IF($A143&lt;&gt;"",IF(IFERROR('6. Position (at entry)'!AD143,"")="", "",IFERROR('6. Position (at entry)'!AD143,"")),"")</f>
        <v/>
      </c>
      <c r="ED143" s="226" t="str">
        <f>IF($A143&lt;&gt;"",IF(IFERROR('6. Position (at entry)'!AE143,"")="", "",IFERROR('6. Position (at entry)'!AE143,"")),"")</f>
        <v/>
      </c>
      <c r="EE143" s="80" t="str">
        <f>IF($A143&lt;&gt;"",IF(IFERROR('6. Position (at entry)'!AF143,"")="", "",IFERROR('6. Position (at entry)'!AF143,"")),"")</f>
        <v/>
      </c>
      <c r="EF143" s="80" t="str">
        <f>IF($A143&lt;&gt;"",IF(IFERROR('6. Position (at entry)'!AG143,"")="", "",IFERROR('6. Position (at entry)'!AG143,"")),"")</f>
        <v/>
      </c>
      <c r="EG143" s="80" t="str">
        <f>IF($A143&lt;&gt;"",IF(IFERROR('6. Position (at entry)'!AH143,"")="", "",IFERROR('6. Position (at entry)'!AH143,"")),"")</f>
        <v/>
      </c>
      <c r="EH143" s="360" t="str">
        <f>IF($A143&lt;&gt;"",IF(IFERROR('6. Position (at entry)'!AI143,"")="", "",IFERROR('6. Position (at entry)'!AI143,"")),"")</f>
        <v/>
      </c>
    </row>
    <row r="144" spans="1:138" ht="15" customHeight="1" x14ac:dyDescent="0.2">
      <c r="A144" s="16" t="str">
        <f>IF(ISBLANK('6. Position (at entry)'!A144), "", '6. Position (at entry)'!A144)</f>
        <v/>
      </c>
      <c r="B144" s="347" t="str">
        <f>IF($A144&lt;&gt;"",IF(IFERROR('6. Position (at entry)'!B144,"")="", "Mandatory: Tab 6",IFERROR('6. Position (at entry)'!B144,"")),"")</f>
        <v/>
      </c>
      <c r="C144" s="16" t="str">
        <f>IF($A144&lt;&gt;"",IF(IFERROR(VLOOKUP($A144, '4. Company (at entry)'!$1:$1048576,2,FALSE),"")="","Mandatory: Tab 4",IFERROR(VLOOKUP($A144, '4. Company (at entry)'!$1:$1048576,2,FALSE),"")), "")</f>
        <v/>
      </c>
      <c r="D144" s="16" t="str">
        <f>IF($A144&lt;&gt;"",IF(IFERROR('7. Position (current_at exit)'!D144,"")="", "Mandatory: Tab 7",IFERROR('7. Position (current_at exit)'!D144,"")),"")</f>
        <v/>
      </c>
      <c r="E144" s="16" t="str">
        <f>IF($A144&lt;&gt;"",IF(IFERROR('7. Position (current_at exit)'!E144,"")="", "Mandatory: Tab 7",IFERROR('7. Position (current_at exit)'!E144,"")),"")</f>
        <v/>
      </c>
      <c r="F144" s="16" t="str">
        <f>IF($A144&lt;&gt;"",IF(IFERROR('6. Position (at entry)'!D144,"")="", "Mandatory: Tab 6",IFERROR('6. Position (at entry)'!D144,"")),"")</f>
        <v/>
      </c>
      <c r="G144" s="16" t="str">
        <f>IF($A144&lt;&gt;"",IF(IFERROR('6. Position (at entry)'!E144,"")="", "Mandatory: Tab 6",IFERROR('6. Position (at entry)'!E144,"")),"")</f>
        <v/>
      </c>
      <c r="H144" s="16" t="str">
        <f>IF($A144&lt;&gt;"",IF(IFERROR('6. Position (at entry)'!F144,"")="", "Mandatory: Tab 6",IFERROR('6. Position (at entry)'!F144,"")),"")</f>
        <v/>
      </c>
      <c r="I144" s="16" t="str">
        <f>IF($A144&lt;&gt;"",IF(IFERROR('6. Position (at entry)'!G144,"")="", "Mandatory: Tab 6",IFERROR('6. Position (at entry)'!G144,"")),"")</f>
        <v/>
      </c>
      <c r="J144" s="16" t="str">
        <f>IF($A144&lt;&gt;"",IF(IFERROR('6. Position (at entry)'!H144,"")="", "Mandatory: Tab 6",IFERROR('6. Position (at entry)'!H144,"")),"")</f>
        <v/>
      </c>
      <c r="K144" s="159" t="str">
        <f>IF($A144&lt;&gt;"",IF(IFERROR('6. Position (at entry)'!I144,"")="", "Mandatory: Tab 6",IFERROR('6. Position (at entry)'!I144,"")),"")</f>
        <v/>
      </c>
      <c r="L144" s="16" t="str">
        <f>IF($A144&lt;&gt;"",IF(IFERROR('6. Position (at entry)'!J144,"")="", "Mandatory: Tab 6",IFERROR('6. Position (at entry)'!J144,"")),"")</f>
        <v/>
      </c>
      <c r="M144" s="16" t="str">
        <f>IF($A144&lt;&gt;"",IF(IFERROR('6. Position (at entry)'!K144,"")="", "Mandatory: Tab 6",IFERROR('6. Position (at entry)'!K144,"")),"")</f>
        <v/>
      </c>
      <c r="N144" s="16" t="str">
        <f>IF($A144&lt;&gt;"",IF(IFERROR('6. Position (at entry)'!L144,"")="", "",IFERROR('6. Position (at entry)'!L144,"")),"")</f>
        <v/>
      </c>
      <c r="O144" s="360" t="str">
        <f>IF($A144&lt;&gt;"",IF(IFERROR('6. Position (at entry)'!M144,"")="", "",IFERROR('6. Position (at entry)'!M144,"")),"")</f>
        <v/>
      </c>
      <c r="P144" s="16" t="str">
        <f>IF($A144&lt;&gt;"",IF(IFERROR(VLOOKUP($A144,'5. Company (current_at exit)'!$1:$1048576,3,FALSE),"")="","",IFERROR(VLOOKUP($A144,'5. Company (current_at exit)'!$1:$1048576,3,FALSE),"")), "")</f>
        <v/>
      </c>
      <c r="Q144" s="16" t="str">
        <f>IF($A144&lt;&gt;"",IF(IFERROR(VLOOKUP($A144,'5. Company (current_at exit)'!$1:$1048576,4,FALSE),"")="","",IFERROR(VLOOKUP($A144,'5. Company (current_at exit)'!$1:$1048576,4,FALSE),"")), "")</f>
        <v/>
      </c>
      <c r="R144" s="16" t="str">
        <f>IF($A144&lt;&gt;"",IF(IFERROR(VLOOKUP($A144,'5. Company (current_at exit)'!$1:$1048576,5,FALSE),"")="","",IFERROR(VLOOKUP($A144,'5. Company (current_at exit)'!$1:$1048576,5,FALSE),"")), "")</f>
        <v/>
      </c>
      <c r="S144" s="16" t="str">
        <f>IF($A144&lt;&gt;"",IF(IFERROR(VLOOKUP($A144,'5. Company (current_at exit)'!$1:$1048576,6,FALSE),"")="","",IFERROR(VLOOKUP($A144,'5. Company (current_at exit)'!$1:$1048576,6,FALSE),"")), "")</f>
        <v/>
      </c>
      <c r="T144" s="16" t="str">
        <f>IF($A144&lt;&gt;"",IF(IFERROR(VLOOKUP($A144,'5. Company (current_at exit)'!$1:$1048576,7,FALSE),"")="","Mandatory: Tab 5",IFERROR(VLOOKUP($A144,'5. Company (current_at exit)'!$1:$1048576,7,FALSE),"")), "")</f>
        <v/>
      </c>
      <c r="U144" s="72" t="str">
        <f>IF($A144&lt;&gt;"",IF(IFERROR(VLOOKUP($A144,'5. Company (current_at exit)'!$1:$1048576,8,FALSE),"")="","Mandatory: Tab 5",IFERROR(VLOOKUP($A144,'5. Company (current_at exit)'!$1:$1048576,8,FALSE),"")), "")</f>
        <v/>
      </c>
      <c r="V144" s="16" t="str">
        <f>IF($A144&lt;&gt;"",IF(IFERROR(VLOOKUP($A144,'5. Company (current_at exit)'!$1:$1048576,9,FALSE),"")="","",IFERROR(VLOOKUP($A144,'5. Company (current_at exit)'!$1:$1048576,9,FALSE),"")), "")</f>
        <v/>
      </c>
      <c r="W144" s="16" t="str">
        <f>IF($A144&lt;&gt;"",IF(IFERROR(VLOOKUP($A144,'5. Company (current_at exit)'!$1:$1048576,10,FALSE),"")="","Mandatory: Tab 5",IFERROR(VLOOKUP($A144,'5. Company (current_at exit)'!$1:$1048576,10,FALSE),"")), "")</f>
        <v/>
      </c>
      <c r="X144" s="73" t="str">
        <f>IF($A144&lt;&gt;"",IF(IFERROR(VLOOKUP($A144,'5. Company (current_at exit)'!$1:$1048576,11,FALSE),"")="","Mandatory: Tab 5",IFERROR(VLOOKUP($A144,'5. Company (current_at exit)'!$1:$1048576,11,FALSE),"")), "")</f>
        <v/>
      </c>
      <c r="Y144" s="73" t="str">
        <f>IF($A144&lt;&gt;"",IF(IFERROR(VLOOKUP($A144,'5. Company (current_at exit)'!$1:$1048576,12,FALSE),"")="","",IFERROR(VLOOKUP($A144,'5. Company (current_at exit)'!$1:$1048576,12,FALSE),"")), "")</f>
        <v/>
      </c>
      <c r="Z144" s="73" t="str">
        <f>IF($A144&lt;&gt;"",IF(IFERROR(VLOOKUP($A144,'5. Company (current_at exit)'!$1:$1048576,13,FALSE),"")="","",IFERROR(VLOOKUP($A144,'5. Company (current_at exit)'!$1:$1048576,13,FALSE),"")), "")</f>
        <v/>
      </c>
      <c r="AA144" s="16" t="str">
        <f>IF($A144&lt;&gt;"",IF(IFERROR(VLOOKUP($A144,'5. Company (current_at exit)'!$1:$1048576,14,FALSE),"")="","Mandatory: Tab 5",IFERROR(VLOOKUP($A144,'5. Company (current_at exit)'!$1:$1048576,14,FALSE),"")), "")</f>
        <v/>
      </c>
      <c r="AB144" s="16" t="str">
        <f>IF($A144&lt;&gt;"",IF(IFERROR(VLOOKUP($A144,'5. Company (current_at exit)'!$1:$1048576,15,FALSE),"")="","Mandatory: Tab 5",IFERROR(VLOOKUP($A144,'5. Company (current_at exit)'!$1:$1048576,15,FALSE),"")), "")</f>
        <v/>
      </c>
      <c r="AC144" s="76" t="str">
        <f>IF($A144&lt;&gt;"",IF(IFERROR(VLOOKUP($A144,'5. Company (current_at exit)'!$1:$1048576,16,FALSE),"")="","",IFERROR(VLOOKUP($A144,'5. Company (current_at exit)'!$1:$1048576,16,FALSE),"")), "")</f>
        <v/>
      </c>
      <c r="AD144" s="16" t="str">
        <f>IF($A144&lt;&gt;"",IF(IFERROR(VLOOKUP($A144,'5. Company (current_at exit)'!$1:$1048576,17,FALSE),"")="","",IFERROR(VLOOKUP($A144,'5. Company (current_at exit)'!$1:$1048576,17,FALSE),"")), "")</f>
        <v/>
      </c>
      <c r="AE144" s="401" t="str">
        <f>IF($A144&lt;&gt;"",IF(IFERROR(VLOOKUP($A144,'5. Company (current_at exit)'!$1:$1048576,18,FALSE),"")="","",IFERROR(VLOOKUP($A144,'5. Company (current_at exit)'!$1:$1048576,18,FALSE),"")), "")</f>
        <v/>
      </c>
      <c r="AF144" s="16" t="str">
        <f>IF($A144&lt;&gt;"",IF(IFERROR(VLOOKUP($A144,'5. Company (current_at exit)'!$1:$1048576,19,FALSE),"")="","Mandatory: Tab 5",IFERROR(VLOOKUP($A144,'5. Company (current_at exit)'!$1:$1048576,19,FALSE),"")), "")</f>
        <v/>
      </c>
      <c r="AG144" s="159" t="str">
        <f>IF($AF144="Yes",IF($A144&lt;&gt;"",IF(IFERROR(VLOOKUP($A144,'5. Company (current_at exit)'!$1:$1048576,20,FALSE),"")="","Mandatory: Tab 5",IFERROR(VLOOKUP($A144,'5. Company (current_at exit)'!$1:$1048576,20,FALSE),"")), ""),IF($A144&lt;&gt;"",IF(IFERROR(VLOOKUP($A144,'5. Company (current_at exit)'!$1:$1048576,20,FALSE),"")="","",IFERROR(VLOOKUP($A144,'5. Company (current_at exit)'!$1:$1048576,20,FALSE),"")), ""))</f>
        <v/>
      </c>
      <c r="AH144" s="159" t="str">
        <f>IF($AF144="Yes",IF($A144&lt;&gt;"",IF(IFERROR(VLOOKUP($A144,'5. Company (current_at exit)'!$1:$1048576,21,FALSE),"")="","Mandatory: Tab 5",IFERROR(VLOOKUP($A144,'5. Company (current_at exit)'!$1:$1048576,21,FALSE),"")), ""),IF($A144&lt;&gt;"",IF(IFERROR(VLOOKUP($A144,'5. Company (current_at exit)'!$1:$1048576,21,FALSE),"")="","",IFERROR(VLOOKUP($A144,'5. Company (current_at exit)'!$1:$1048576,21,FALSE),"")), ""))</f>
        <v/>
      </c>
      <c r="AI144" s="69" t="str">
        <f>IF($AF144="Yes",IF($A144&lt;&gt;"",IF(IFERROR(VLOOKUP($A144,'5. Company (current_at exit)'!$1:$1048576,22,FALSE),"")="","Mandatory: Tab 5",IFERROR(VLOOKUP($A144,'5. Company (current_at exit)'!$1:$1048576,22,FALSE),"")), ""),IF($A144&lt;&gt;"",IF(IFERROR(VLOOKUP($A144,'5. Company (current_at exit)'!$1:$1048576,22,FALSE),"")="","",IFERROR(VLOOKUP($A144,'5. Company (current_at exit)'!$1:$1048576,22,FALSE),"")), ""))</f>
        <v/>
      </c>
      <c r="AJ144" s="69" t="str">
        <f>IF($AF144="Yes",IF($A144&lt;&gt;"",IF(IFERROR(VLOOKUP($A144,'5. Company (current_at exit)'!$1:$1048576,23,FALSE),"")="","Mandatory: Tab 5",IFERROR(VLOOKUP($A144,'5. Company (current_at exit)'!$1:$1048576,23,FALSE),"")), ""),IF($A144&lt;&gt;"",IF(IFERROR(VLOOKUP($A144,'5. Company (current_at exit)'!$1:$1048576,23,FALSE),"")="","",IFERROR(VLOOKUP($A144,'5. Company (current_at exit)'!$1:$1048576,23,FALSE),"")), ""))</f>
        <v/>
      </c>
      <c r="AK144" s="159" t="str">
        <f>IF($AF144="Yes",IF($A144&lt;&gt;"",IF(IFERROR(VLOOKUP($A144,'5. Company (current_at exit)'!$1:$1048576,24,FALSE),"")="","",IFERROR(VLOOKUP($A144,'5. Company (current_at exit)'!$1:$1048576,24,FALSE),"")), ""),IF($A144&lt;&gt;"",IF(IFERROR(VLOOKUP($A144,'5. Company (current_at exit)'!$1:$1048576,24,FALSE),"")="","",IFERROR(VLOOKUP($A144,'5. Company (current_at exit)'!$1:$1048576,24,FALSE),"")), ""))</f>
        <v/>
      </c>
      <c r="AL144" s="403" t="str">
        <f>IF($A144&lt;&gt;"",IF(IFERROR(VLOOKUP($A144,'5. Company (current_at exit)'!$1:$1048576,25,FALSE),"")="","",IFERROR(VLOOKUP($A144,'5. Company (current_at exit)'!$1:$1048576,25,FALSE),"")), "")</f>
        <v/>
      </c>
      <c r="AM144" s="17" t="str">
        <f>IF($A144&lt;&gt;"",IF(IFERROR(VLOOKUP($A144,'5. Company (current_at exit)'!$1:$1048576,26,FALSE),"")="","Mandatory: Tab 5",IFERROR(VLOOKUP($A144,'5. Company (current_at exit)'!$1:$1048576,26,FALSE),"")), "")</f>
        <v/>
      </c>
      <c r="AN144" s="17" t="str">
        <f>IF($A144&lt;&gt;"",IF(IFERROR(VLOOKUP($A144,'5. Company (current_at exit)'!$1:$1048576,27,FALSE),"")="","Mandatory: Tab 5",IFERROR(VLOOKUP($A144,'5. Company (current_at exit)'!$1:$1048576,27,FALSE),"")), "")</f>
        <v/>
      </c>
      <c r="AO144" s="17" t="str">
        <f>IF($A144&lt;&gt;"",IF(IFERROR(VLOOKUP($A144,'5. Company (current_at exit)'!$1:$1048576,28,FALSE),"")="","Mandatory: Tab 5",IFERROR(VLOOKUP($A144,'5. Company (current_at exit)'!$1:$1048576,28,FALSE),"")), "")</f>
        <v/>
      </c>
      <c r="AP144" s="17" t="str">
        <f>IF($A144&lt;&gt;"",IF(IFERROR(VLOOKUP($A144,'5. Company (current_at exit)'!$1:$1048576,29,FALSE),"")="","Mandatory: Tab 5",IFERROR(VLOOKUP($A144,'5. Company (current_at exit)'!$1:$1048576,29,FALSE),"")), "")</f>
        <v/>
      </c>
      <c r="AQ144" s="17" t="str">
        <f>IF($A144&lt;&gt;"",IF(IFERROR(VLOOKUP($A144,'5. Company (current_at exit)'!$1:$1048576,30,FALSE),"")="","Mandatory: Tab 5",IFERROR(VLOOKUP($A144,'5. Company (current_at exit)'!$1:$1048576,30,FALSE),"")), "")</f>
        <v/>
      </c>
      <c r="AR144" s="17" t="str">
        <f>IF($A144&lt;&gt;"",IF(IFERROR(VLOOKUP($A144,'5. Company (current_at exit)'!$1:$1048576,31,FALSE),"")="","Mandatory: Tab 5",IFERROR(VLOOKUP($A144,'5. Company (current_at exit)'!$1:$1048576,31,FALSE),"")), "")</f>
        <v/>
      </c>
      <c r="AS144" s="17" t="str">
        <f>IF($A144&lt;&gt;"",IF(IFERROR(VLOOKUP($A144,'5. Company (current_at exit)'!$1:$1048576,32,FALSE),"")="","Mandatory: Tab 5",IFERROR(VLOOKUP($A144,'5. Company (current_at exit)'!$1:$1048576,32,FALSE),"")), "")</f>
        <v/>
      </c>
      <c r="AT144" s="17" t="str">
        <f>IF($A144&lt;&gt;"",IF(IFERROR(VLOOKUP($A144,'5. Company (current_at exit)'!$1:$1048576,33,FALSE),"")="","Mandatory: Tab 5",IFERROR(VLOOKUP($A144,'5. Company (current_at exit)'!$1:$1048576,33,FALSE),"")), "")</f>
        <v/>
      </c>
      <c r="AU144" s="17" t="str">
        <f>IF($A144&lt;&gt;"",IF(IFERROR(VLOOKUP($A144,'5. Company (current_at exit)'!$1:$1048576,34,FALSE),"")="","",IFERROR(VLOOKUP($A144,'5. Company (current_at exit)'!$1:$1048576,34,FALSE),"")), "")</f>
        <v/>
      </c>
      <c r="AV144" s="241" t="str">
        <f>IF($A144&lt;&gt;"",IF(IFERROR(VLOOKUP($A144,'5. Company (current_at exit)'!$1:$1048576,35,FALSE),"")="","",IFERROR(VLOOKUP($A144,'5. Company (current_at exit)'!$1:$1048576,35,FALSE),"")), "")</f>
        <v/>
      </c>
      <c r="AW144" s="17" t="str">
        <f>IF($D144="Fully Exited",IF($A144&lt;&gt;"",IF(IFERROR(VLOOKUP($A144,'5. Company (current_at exit)'!$1:$1048576,36,FALSE),"")="","",IFERROR(VLOOKUP($A144,'5. Company (current_at exit)'!$1:$1048576,36,FALSE),"")), ""),IF($A144&lt;&gt;"",IF(IFERROR(VLOOKUP($A144,'5. Company (current_at exit)'!$1:$1048576,36,FALSE),"")="","",IFERROR(VLOOKUP($A144,'5. Company (current_at exit)'!$1:$1048576,36,FALSE),"")), ""))</f>
        <v/>
      </c>
      <c r="AX144" s="239" t="str">
        <f>IF($A144&lt;&gt;"",IF(IFERROR(VLOOKUP($A144,'5. Company (current_at exit)'!$1:$1048576,37,FALSE),"")="","",IFERROR(VLOOKUP($A144,'5. Company (current_at exit)'!$1:$1048576,37,FALSE),"")), "")</f>
        <v/>
      </c>
      <c r="AY144" s="204" t="str">
        <f>IF($A144&lt;&gt;"",IF(IFERROR(VLOOKUP($A144,'5. Company (current_at exit)'!$1:$1048576,38,FALSE),"")="","",IFERROR(VLOOKUP($A144,'5. Company (current_at exit)'!$1:$1048576,38,FALSE),"")), "")</f>
        <v/>
      </c>
      <c r="AZ144" s="244" t="str">
        <f>IF($A144&lt;&gt;"",IF(IFERROR(VLOOKUP($A144,'5. Company (current_at exit)'!$1:$1048576,39,FALSE),"")="","",IFERROR(VLOOKUP($A144,'5. Company (current_at exit)'!$1:$1048576,39,FALSE),"")), "")</f>
        <v/>
      </c>
      <c r="BA144" s="244" t="str">
        <f>IF($A144&lt;&gt;"",IF(IFERROR(VLOOKUP($A144,'5. Company (current_at exit)'!$1:$1048576,40,FALSE),"")="","",IFERROR(VLOOKUP($A144,'5. Company (current_at exit)'!$1:$1048576,40,FALSE),"")), "")</f>
        <v/>
      </c>
      <c r="BB144" s="244" t="str">
        <f>IF($A144&lt;&gt;"",IF(IFERROR(VLOOKUP($A144,'5. Company (current_at exit)'!$1:$1048576,41,FALSE),"")="","",IFERROR(VLOOKUP($A144,'5. Company (current_at exit)'!$1:$1048576,41,FALSE),"")), "")</f>
        <v/>
      </c>
      <c r="BC144" s="76" t="str">
        <f>IF($A144&lt;&gt;"",IF(IFERROR(VLOOKUP($A144,'5. Company (current_at exit)'!$1:$1048576,42,FALSE),"")="","",IFERROR(VLOOKUP($A144,'5. Company (current_at exit)'!$1:$1048576,42,FALSE),"")), "")</f>
        <v/>
      </c>
      <c r="BD144" s="76" t="str">
        <f>IF($A144&lt;&gt;"",IF(IFERROR(VLOOKUP($A144,'5. Company (current_at exit)'!$1:$1048576,43,FALSE),"")="","",IFERROR(VLOOKUP($A144,'5. Company (current_at exit)'!$1:$1048576,43,FALSE),"")), "")</f>
        <v/>
      </c>
      <c r="BE144" s="239" t="str">
        <f>IF($A144&lt;&gt;"",IF(IFERROR(VLOOKUP($A144,'5. Company (current_at exit)'!$1:$1048576,44,FALSE),"")="","",IFERROR(VLOOKUP($A144,'5. Company (current_at exit)'!$1:$1048576,44,FALSE),"")), "")</f>
        <v/>
      </c>
      <c r="BF144" s="239" t="str">
        <f>IF($A144&lt;&gt;"",IF(IFERROR(VLOOKUP($A144,'5. Company (current_at exit)'!$1:$1048576,45,FALSE),"")="","",IFERROR(VLOOKUP($A144,'5. Company (current_at exit)'!$1:$1048576,45,FALSE),"")), "")</f>
        <v/>
      </c>
      <c r="BG144" s="239" t="str">
        <f>IF($A144&lt;&gt;"",IF(IFERROR(VLOOKUP($A144,'5. Company (current_at exit)'!$1:$1048576,46,FALSE),"")="","",IFERROR(VLOOKUP($A144,'5. Company (current_at exit)'!$1:$1048576,46,FALSE),"")), "")</f>
        <v/>
      </c>
      <c r="BH144" s="239" t="str">
        <f>IF($A144&lt;&gt;"",IF(IFERROR(VLOOKUP($A144,'5. Company (current_at exit)'!$1:$1048576,47,FALSE),"")="","",IFERROR(VLOOKUP($A144,'5. Company (current_at exit)'!$1:$1048576,47,FALSE),"")), "")</f>
        <v/>
      </c>
      <c r="BI144" s="239" t="str">
        <f>IF($A144&lt;&gt;"",IF(IFERROR(VLOOKUP($A144,'5. Company (current_at exit)'!$1:$1048576,48,FALSE),"")="","",IFERROR(VLOOKUP($A144,'5. Company (current_at exit)'!$1:$1048576,48,FALSE),"")), "")</f>
        <v/>
      </c>
      <c r="BJ144" s="360" t="str">
        <f>IF($A144&lt;&gt;"",IF(IFERROR(VLOOKUP($A144,'5. Company (current_at exit)'!$1:$1048576,49,FALSE),"")="","",IFERROR(VLOOKUP($A144,'5. Company (current_at exit)'!$1:$1048576,49,FALSE),"")), "")</f>
        <v/>
      </c>
      <c r="BK144" s="76" t="str">
        <f>IF($A144&lt;&gt;"",IF(IFERROR(VLOOKUP($A144,'5. Company (current_at exit)'!$1:$1048576,50,FALSE),"")="","Mandatory: Tab 5",IFERROR(VLOOKUP($A144,'5. Company (current_at exit)'!$1:$1048576,50,FALSE),"")), "")</f>
        <v/>
      </c>
      <c r="BL144" s="483" t="str">
        <f>IF($A144&lt;&gt;"",IF(IFERROR(VLOOKUP($A144,'5. Company (current_at exit)'!$1:$1048576,51,FALSE),"")="","Mandatory: Tab 5",IFERROR(VLOOKUP($A144,'5. Company (current_at exit)'!$1:$1048576,51,FALSE),"")), "")</f>
        <v/>
      </c>
      <c r="BM144" s="483" t="str">
        <f>IF($A144&lt;&gt;"",IF(IFERROR(VLOOKUP($A144,'5. Company (current_at exit)'!$1:$1048576,52,FALSE),"")="","Mandatory: Tab 5",IFERROR(VLOOKUP($A144,'5. Company (current_at exit)'!$1:$1048576,52,FALSE),"")), "")</f>
        <v/>
      </c>
      <c r="BN144" s="483" t="str">
        <f>IF($A144&lt;&gt;"",IF(IFERROR(VLOOKUP($A144,'5. Company (current_at exit)'!$1:$1048576,53,FALSE),"")="","Mandatory: Tab 5",IFERROR(VLOOKUP($A144,'5. Company (current_at exit)'!$1:$1048576,53,FALSE),"")), "")</f>
        <v/>
      </c>
      <c r="BO144" s="360" t="str">
        <f>IF($A144&lt;&gt;"",IF(IFERROR(VLOOKUP($A144,'5. Company (current_at exit)'!$1:$1048576,54,FALSE),"")="","",IFERROR(VLOOKUP($A144,'5. Company (current_at exit)'!$1:$1048576,54,FALSE),"")), "")</f>
        <v/>
      </c>
      <c r="BP144" s="17" t="str">
        <f>IF($A144&lt;&gt;"",IF(IFERROR(VLOOKUP($A144, '4. Company (at entry)'!$1:$1048576,3,FALSE),"")="","Mandatory: Tab 4",IFERROR(VLOOKUP($A144, '4. Company (at entry)'!$1:$1048576,3,FALSE),"")), "")</f>
        <v/>
      </c>
      <c r="BQ144" s="17" t="str">
        <f>IF($A144&lt;&gt;"",IF(IFERROR(VLOOKUP($A144, '4. Company (at entry)'!$1:$1048576,4,FALSE),"")="","Mandatory: Tab 4",IFERROR(VLOOKUP($A144, '4. Company (at entry)'!$1:$1048576,4,FALSE),"")), "")</f>
        <v/>
      </c>
      <c r="BR144" s="17" t="str">
        <f>IF($A144&lt;&gt;"",IF(IFERROR(VLOOKUP($A144, '4. Company (at entry)'!$1:$1048576,5,FALSE),"")="","Mandatory: Tab 4",IFERROR(VLOOKUP($A144, '4. Company (at entry)'!$1:$1048576,5,FALSE),"")), "")</f>
        <v/>
      </c>
      <c r="BS144" s="17" t="str">
        <f>IF($A144&lt;&gt;"",IF(IFERROR(VLOOKUP($A144, '4. Company (at entry)'!$1:$1048576,6,FALSE),"")="","Mandatory: Tab 4",IFERROR(VLOOKUP($A144, '4. Company (at entry)'!$1:$1048576,6,FALSE),"")), "")</f>
        <v/>
      </c>
      <c r="BT144" s="17" t="str">
        <f>IF($A144&lt;&gt;"",IF(IFERROR(VLOOKUP($A144, '4. Company (at entry)'!$1:$1048576,7,FALSE),"")="","Mandatory: Tab 4",IFERROR(VLOOKUP($A144, '4. Company (at entry)'!$1:$1048576,7,FALSE),"")), "")</f>
        <v/>
      </c>
      <c r="BU144" s="17" t="str">
        <f>IF($A144&lt;&gt;"",IF(IFERROR(VLOOKUP($A144, '4. Company (at entry)'!$1:$1048576,8,FALSE),"")="","Mandatory: Tab 4",IFERROR(VLOOKUP($A144, '4. Company (at entry)'!$1:$1048576,8,FALSE),"")), "")</f>
        <v/>
      </c>
      <c r="BV144" s="17" t="str">
        <f>IF($A144&lt;&gt;"",IF(IFERROR(VLOOKUP($A144, '4. Company (at entry)'!$1:$1048576,9,FALSE),"")="","Mandatory: Tab 4",IFERROR(VLOOKUP($A144, '4. Company (at entry)'!$1:$1048576,9,FALSE),"")), "")</f>
        <v/>
      </c>
      <c r="BW144" s="17" t="str">
        <f>IF($A144&lt;&gt;"",IF(IFERROR(VLOOKUP($A144, '4. Company (at entry)'!$1:$1048576,10,FALSE),"")="","",IFERROR(VLOOKUP($A144, '4. Company (at entry)'!$1:$1048576,10,FALSE),"")), "")</f>
        <v/>
      </c>
      <c r="BX144" s="208" t="str">
        <f>IF($A144&lt;&gt;"",IF(IFERROR(VLOOKUP($A144, '4. Company (at entry)'!$1:$1048576,11,FALSE),"")="","",IFERROR(VLOOKUP($A144, '4. Company (at entry)'!$1:$1048576,11,FALSE),"")), "")</f>
        <v/>
      </c>
      <c r="BY144" s="17" t="str">
        <f>IF($A144&lt;&gt;"",IF(IFERROR(VLOOKUP($A144, '4. Company (at entry)'!$1:$1048576,12,FALSE),"")="","",IFERROR(VLOOKUP($A144, '4. Company (at entry)'!$1:$1048576,12,FALSE),"")), "")</f>
        <v/>
      </c>
      <c r="BZ144" s="360" t="str">
        <f>IF($A144&lt;&gt;"",IF(IFERROR(VLOOKUP($A144, '4. Company (at entry)'!$1:$1048576,13,FALSE),"")="","",IFERROR(VLOOKUP($A144, '4. Company (at entry)'!$1:$1048576,13,FALSE),"")), "")</f>
        <v/>
      </c>
      <c r="CA144" s="17" t="str">
        <f>IF($A144&lt;&gt;"",IF(IFERROR('7. Position (current_at exit)'!F144,"")="", "Mandatory: Tab 7",IFERROR('7. Position (current_at exit)'!F144,"")),"")</f>
        <v/>
      </c>
      <c r="CB144" s="17" t="str">
        <f>IF($D144&lt;&gt;"Pending, Subsequently Closed",IF($A144&lt;&gt;"",IF(IFERROR('7. Position (current_at exit)'!G144,"")="", "Mandatory: Tab 7",IFERROR('7. Position (current_at exit)'!G144,"")),""), IF($A144&lt;&gt;"",IF(IFERROR('7. Position (current_at exit)'!G144,"")="", "",IFERROR('7. Position (current_at exit)'!G144,"")),""))</f>
        <v/>
      </c>
      <c r="CC144" s="17" t="str">
        <f>IF($D144&lt;&gt;"Pending, Subsequently Closed",IF($A144&lt;&gt;"",IF(IFERROR('7. Position (current_at exit)'!H144,"")="", "Mandatory: Tab 7",IFERROR('7. Position (current_at exit)'!H144,"")),""), IF($A144&lt;&gt;"",IF(IFERROR('7. Position (current_at exit)'!H144,"")="", "",IFERROR('7. Position (current_at exit)'!H144,"")),""))</f>
        <v/>
      </c>
      <c r="CD144" s="17" t="str">
        <f>IF($D144&lt;&gt;"Pending, Subsequently Closed",IF($A144&lt;&gt;"",IF(IFERROR('7. Position (current_at exit)'!I144,"")="", "Mandatory: Tab 7",IFERROR('7. Position (current_at exit)'!I144,"")),""), IF($A144&lt;&gt;"",IF(IFERROR('7. Position (current_at exit)'!I144,"")="", "",IFERROR('7. Position (current_at exit)'!I144,"")),""))</f>
        <v/>
      </c>
      <c r="CE144" s="17" t="str">
        <f>IF($D144&lt;&gt;"Pending, Subsequently Closed",IF($A144&lt;&gt;"",IF(IFERROR('7. Position (current_at exit)'!J144,"")="", "Mandatory: Tab 7",IFERROR('7. Position (current_at exit)'!J144,"")),""), IF($A144&lt;&gt;"",IF(IFERROR('7. Position (current_at exit)'!J144,"")="", "",IFERROR('7. Position (current_at exit)'!J144,"")),""))</f>
        <v/>
      </c>
      <c r="CF144" s="208" t="str">
        <f>IF($D144&lt;&gt;"Pending, Subsequently Closed",IF($A144&lt;&gt;"",IF(IFERROR('7. Position (current_at exit)'!K144,"")="", "Mandatory: Tab 7",IFERROR('7. Position (current_at exit)'!K144,"")),""), IF($A144&lt;&gt;"",IF(IFERROR('7. Position (current_at exit)'!K144,"")="", "",IFERROR('7. Position (current_at exit)'!K144,"")),""))</f>
        <v/>
      </c>
      <c r="CG144" s="186" t="str">
        <f>IF($D144&lt;&gt;"Pending, Subsequently Closed",IF($A144&lt;&gt;"",IF(IFERROR('7. Position (current_at exit)'!L144,"")="", "Mandatory: Tab 7",IFERROR('7. Position (current_at exit)'!L144,"")),""), IF($A144&lt;&gt;"",IF(IFERROR('7. Position (current_at exit)'!L144,"")="", "",IFERROR('7. Position (current_at exit)'!L144,"")),""))</f>
        <v/>
      </c>
      <c r="CH144" s="186" t="str">
        <f>IF($D144&lt;&gt;"Pending, Subsequently Closed",IF($A144&lt;&gt;"",IF(IFERROR('7. Position (current_at exit)'!M144,"")="", "Mandatory: Tab 7",IFERROR('7. Position (current_at exit)'!M144,"")),""), IF($A144&lt;&gt;"",IF(IFERROR('7. Position (current_at exit)'!M144,"")="", "",IFERROR('7. Position (current_at exit)'!M144,"")),""))</f>
        <v/>
      </c>
      <c r="CI144" s="186" t="str">
        <f>IF($D144&lt;&gt;"Pending, Subsequently Closed",IF($A144&lt;&gt;"",IF(IFERROR('7. Position (current_at exit)'!N144,"")="", "Mandatory: Tab 7",IFERROR('7. Position (current_at exit)'!N144,"")),""), IF($A144&lt;&gt;"",IF(IFERROR('7. Position (current_at exit)'!N144,"")="", "",IFERROR('7. Position (current_at exit)'!N144,"")),""))</f>
        <v/>
      </c>
      <c r="CJ144" s="408" t="str">
        <f>IF($D144&lt;&gt;"Pending, Subsequently Closed",IF($A144&lt;&gt;"",IF(IFERROR('7. Position (current_at exit)'!O144,"")="", "Mandatory: Tab 7",IFERROR('7. Position (current_at exit)'!O144,"")),""), IF($A144&lt;&gt;"",IF(IFERROR('7. Position (current_at exit)'!O144,"")="", "",IFERROR('7. Position (current_at exit)'!O144,"")),""))</f>
        <v/>
      </c>
      <c r="CK144" s="408" t="str">
        <f>IF($D144&lt;&gt;"Pending, Subsequently Closed",IF($A144&lt;&gt;"",IF(IFERROR('7. Position (current_at exit)'!P144,"")="", "Mandatory: Tab 7",IFERROR('7. Position (current_at exit)'!P144,"")),""), IF($A144&lt;&gt;"",IF(IFERROR('7. Position (current_at exit)'!P144,"")="", "",IFERROR('7. Position (current_at exit)'!P144,"")),""))</f>
        <v/>
      </c>
      <c r="CL144" s="360" t="str">
        <f>IF($A144&lt;&gt;"",IF(IFERROR('7. Position (current_at exit)'!Q144,"")="", "",IFERROR('7. Position (current_at exit)'!Q144,"")),"")</f>
        <v/>
      </c>
      <c r="CM144" s="18" t="str">
        <f>IF($F144&lt;&gt;"Debt",IF($A144&lt;&gt;"",IF(IFERROR('7. Position (current_at exit)'!R144,"")="", "Mandatory: Tab 7",IFERROR('7. Position (current_at exit)'!R144,"")),""), IF($A144&lt;&gt;"",IF(IFERROR('7. Position (current_at exit)'!R144,"")="", "",IFERROR('7. Position (current_at exit)'!R144,"")),""))</f>
        <v/>
      </c>
      <c r="CN144" s="18" t="str">
        <f>IF($F144&lt;&gt;"Debt",IF($A144&lt;&gt;"",IF(IFERROR('7. Position (current_at exit)'!S144,"")="", "Mandatory: Tab 7",IFERROR('7. Position (current_at exit)'!S144,"")),""), IF($A144&lt;&gt;"",IF(IFERROR('7. Position (current_at exit)'!S144,"")="", "",IFERROR('7. Position (current_at exit)'!S144,"")),""))</f>
        <v/>
      </c>
      <c r="CO144" s="17" t="str">
        <f>IF($F144&lt;&gt;"Debt",IF($A144&lt;&gt;"",IF(IFERROR('7. Position (current_at exit)'!T144,"")="", "Mandatory: Tab 7",IFERROR('7. Position (current_at exit)'!T144,"")),""), IF($A144&lt;&gt;"",IF(IFERROR('7. Position (current_at exit)'!T144,"")="", "",IFERROR('7. Position (current_at exit)'!T144,"")),""))</f>
        <v/>
      </c>
      <c r="CP144" s="17" t="str">
        <f>IF($A144&lt;&gt;"",IF(IFERROR('7. Position (current_at exit)'!U144,"")="", "Mandatory: Tab 7",IFERROR('7. Position (current_at exit)'!U144,"")),"")</f>
        <v/>
      </c>
      <c r="CQ144" s="17" t="str">
        <f>IF($F144&lt;&gt;"Debt",IF($A144&lt;&gt;"",IF(IFERROR('7. Position (current_at exit)'!V144,"")="", "Mandatory: Tab 7",IFERROR('7. Position (current_at exit)'!V144,"")),""), IF($A144&lt;&gt;"",IF(IFERROR('7. Position (current_at exit)'!V144,"")="", "",IFERROR('7. Position (current_at exit)'!V144,"")),""))</f>
        <v/>
      </c>
      <c r="CR144" s="16" t="str">
        <f>IF($F144&lt;&gt;"Debt",IF($A144&lt;&gt;"",IF(IFERROR('7. Position (current_at exit)'!W144,"")="", "",IFERROR('7. Position (current_at exit)'!W144,"")),""), IF($A144&lt;&gt;"",IF(IFERROR('7. Position (current_at exit)'!W144,"")="", "",IFERROR('7. Position (current_at exit)'!W144,"")),""))</f>
        <v/>
      </c>
      <c r="CS144" s="80" t="str">
        <f>IF($A144&lt;&gt;"",IF(IFERROR('7. Position (current_at exit)'!X144,"")="", "",IFERROR('7. Position (current_at exit)'!X144,"")),"")</f>
        <v/>
      </c>
      <c r="CT144" s="360" t="str">
        <f>IF($A144&lt;&gt;"",IF(IFERROR('7. Position (current_at exit)'!Y144,"")="", "",IFERROR('7. Position (current_at exit)'!Y144,"")),"")</f>
        <v/>
      </c>
      <c r="CU144" s="159" t="str">
        <f>IF(OR($D144="Fully Exited, No Escrow", $D144="Fully Exited, Escrow Pending", $D144="Fully Exited, Subsequently Closed"), IF($A144&lt;&gt;"",IF(IFERROR('7. Position (current_at exit)'!Z144,"")="", "Mandatory: Tab 7",IFERROR('7. Position (current_at exit)'!Z144,"")),""), IF($A144&lt;&gt;"",IF(IFERROR('7. Position (current_at exit)'!Z144,"")="", "",IFERROR('7. Position (current_at exit)'!Z144,"")),""))</f>
        <v/>
      </c>
      <c r="CV144" s="159" t="str">
        <f>IF(OR($D144="Fully Exited, No Escrow", $D144="Fully Exited, Escrow Pending", $D144="Fully Exited, Subsequently Closed"), IF($A144&lt;&gt;"",IF(IFERROR('7. Position (current_at exit)'!AA144,"")="", "Mandatory: Tab 7",IFERROR('7. Position (current_at exit)'!AA144,"")),""), IF($A144&lt;&gt;"",IF(IFERROR('7. Position (current_at exit)'!AA144,"")="", "",IFERROR('7. Position (current_at exit)'!AA144,"")),""))</f>
        <v/>
      </c>
      <c r="CW144" s="16" t="str">
        <f>IF($D144="Fully Exited",IF($A144&lt;&gt;"",IF(IFERROR('7. Position (current_at exit)'!AB144,"")="", "",IFERROR('7. Position (current_at exit)'!AB144,"")),""), IF($A144&lt;&gt;"",IF(IFERROR('7. Position (current_at exit)'!AB144,"")="", "",IFERROR('7. Position (current_at exit)'!AB144,"")),""))</f>
        <v/>
      </c>
      <c r="CX144" s="360" t="str">
        <f>IF($A144&lt;&gt;"",IF(IFERROR('7. Position (current_at exit)'!AC144,"")="", "",IFERROR('7. Position (current_at exit)'!AC144,"")),"")</f>
        <v/>
      </c>
      <c r="CY144" s="16" t="str">
        <f>IF($D144&lt;&gt;"Pending, Subsequently Closed",IF($A144&lt;&gt;"",IF(IFERROR('7. Position (current_at exit)'!AD144,"")="", "Mandatory: Tab 7",IFERROR('7. Position (current_at exit)'!AD144,"")),""), IF($A144&lt;&gt;"",IF(IFERROR('7. Position (current_at exit)'!AD144,"")="", "",IFERROR('7. Position (current_at exit)'!AD144,"")),""))</f>
        <v/>
      </c>
      <c r="CZ144" s="187" t="str">
        <f>IF($A144&lt;&gt;"",IF(IFERROR('7. Position (current_at exit)'!AE144,"")="", "",IFERROR('7. Position (current_at exit)'!AE144,"")),"")</f>
        <v/>
      </c>
      <c r="DA144" s="76" t="str">
        <f>IF($A144&lt;&gt;"",IF(IFERROR('7. Position (current_at exit)'!AF144,"")="", "",IFERROR('7. Position (current_at exit)'!AF144,"")),"")</f>
        <v/>
      </c>
      <c r="DB144" s="239" t="str">
        <f>IF($A144&lt;&gt;"",IF(IFERROR('7. Position (current_at exit)'!AG144,"")="", "",IFERROR('7. Position (current_at exit)'!AG144,"")),"")</f>
        <v/>
      </c>
      <c r="DC144" s="165" t="str">
        <f>IF($A144&lt;&gt;"",IF(IFERROR('7. Position (current_at exit)'!AH144,"")="", "",IFERROR('7. Position (current_at exit)'!AH144,"")),"")</f>
        <v/>
      </c>
      <c r="DD144" s="165" t="str">
        <f>IF($A144&lt;&gt;"",IF(IFERROR('7. Position (current_at exit)'!AI144,"")="", "",IFERROR('7. Position (current_at exit)'!AI144,"")),"")</f>
        <v/>
      </c>
      <c r="DE144" s="360" t="str">
        <f>IF($A144&lt;&gt;"",IF(IFERROR('7. Position (current_at exit)'!AJ144,"")="", "",IFERROR('7. Position (current_at exit)'!AJ144,"")),"")</f>
        <v/>
      </c>
      <c r="DF144" s="16" t="str">
        <f>IF($A144&lt;&gt;"",IF(IFERROR('7. Position (current_at exit)'!AK144,"")="", "",IFERROR('7. Position (current_at exit)'!AK144,"")),"")</f>
        <v/>
      </c>
      <c r="DG144" s="187" t="str">
        <f>IF($A144&lt;&gt;"",IF(IFERROR('7. Position (current_at exit)'!AL144,"")="", "",IFERROR('7. Position (current_at exit)'!AL144,"")),"")</f>
        <v/>
      </c>
      <c r="DH144" s="76" t="str">
        <f>IF($A144&lt;&gt;"",IF(IFERROR('7. Position (current_at exit)'!AM144,"")="", "",IFERROR('7. Position (current_at exit)'!AM144,"")),"")</f>
        <v/>
      </c>
      <c r="DI144" s="239" t="str">
        <f>IF($A144&lt;&gt;"",IF(IFERROR('7. Position (current_at exit)'!AN144,"")="", "",IFERROR('7. Position (current_at exit)'!AN144,"")),"")</f>
        <v/>
      </c>
      <c r="DJ144" s="165" t="str">
        <f>IF($A144&lt;&gt;"",IF(IFERROR('7. Position (current_at exit)'!AO144,"")="", "",IFERROR('7. Position (current_at exit)'!AO144,"")),"")</f>
        <v/>
      </c>
      <c r="DK144" s="165" t="str">
        <f>IF($A144&lt;&gt;"",IF(IFERROR('7. Position (current_at exit)'!AP144,"")="", "",IFERROR('7. Position (current_at exit)'!AP144,"")),"")</f>
        <v/>
      </c>
      <c r="DL144" s="360" t="str">
        <f>IF($A144&lt;&gt;"",IF(IFERROR('7. Position (current_at exit)'!AQ144,"")="", "",IFERROR('7. Position (current_at exit)'!AQ144,"")),"")</f>
        <v/>
      </c>
      <c r="DM144" s="17" t="str">
        <f>IF(OR($F144="Equity - Publicly Traded", $F144="Equity - Private"), IF($A144&lt;&gt;"",IF(IFERROR('6. Position (at entry)'!N144,"")="", "Mandatory: Tab 6",IFERROR('6. Position (at entry)'!N144,"")),""), IF($A144&lt;&gt;"",IF(IFERROR('6. Position (at entry)'!N144,"")="", "",IFERROR('6. Position (at entry)'!N144,"")),""))</f>
        <v/>
      </c>
      <c r="DN144" s="17" t="str">
        <f>IF(OR($F144="Equity - Publicly Traded", $F144="Equity - Private"), IF($A144&lt;&gt;"",IF(IFERROR('6. Position (at entry)'!O144,"")="", "Mandatory: Tab 6",IFERROR('6. Position (at entry)'!O144,"")),""), IF($A144&lt;&gt;"",IF(IFERROR('6. Position (at entry)'!O144,"")="", "",IFERROR('6. Position (at entry)'!O144,"")),""))</f>
        <v/>
      </c>
      <c r="DO144" s="17" t="str">
        <f>IF(OR($F144="Equity - Publicly Traded", $F144="Equity - Private"), IF($A144&lt;&gt;"",IF(IFERROR('6. Position (at entry)'!P144,"")="", "Mandatory: Tab 6",IFERROR('6. Position (at entry)'!P144,"")),""), IF($A144&lt;&gt;"",IF(IFERROR('6. Position (at entry)'!P144,"")="", "",IFERROR('6. Position (at entry)'!P144,"")),""))</f>
        <v/>
      </c>
      <c r="DP144" s="17" t="str">
        <f>IF(OR($F144="Equity - Publicly Traded", $F144="Equity - Private"), IF($A144&lt;&gt;"",IF(IFERROR('6. Position (at entry)'!Q144,"")="", "Mandatory: Tab 6",IFERROR('6. Position (at entry)'!Q144,"")),""), IF($A144&lt;&gt;"",IF(IFERROR('6. Position (at entry)'!Q144,"")="", "",IFERROR('6. Position (at entry)'!Q144,"")),""))</f>
        <v/>
      </c>
      <c r="DQ144" s="18" t="str">
        <f>IF(OR($F144="Equity - Publicly Traded", $F144="Equity - Private"), IF($A144&lt;&gt;"",IF(IFERROR('6. Position (at entry)'!R144,"")="", "Mandatory: Tab 6",IFERROR('6. Position (at entry)'!R144,"")),""), IF($A144&lt;&gt;"",IF(IFERROR('6. Position (at entry)'!R144,"")="", "",IFERROR('6. Position (at entry)'!R144,"")),""))</f>
        <v/>
      </c>
      <c r="DR144" s="18" t="str">
        <f>IF(OR($F144="Equity - Publicly Traded", $F144="Equity - Private"), IF($A144&lt;&gt;"",IF(IFERROR('6. Position (at entry)'!S144,"")="", "Mandatory: Tab 6",IFERROR('6. Position (at entry)'!S144,"")),""), IF($A144&lt;&gt;"",IF(IFERROR('6. Position (at entry)'!S144,"")="", "",IFERROR('6. Position (at entry)'!S144,"")),""))</f>
        <v/>
      </c>
      <c r="DS144" s="17" t="str">
        <f>IF(OR($F144="Equity - Publicly Traded", $F144="Equity - Private"), IF($A144&lt;&gt;"",IF(IFERROR('6. Position (at entry)'!T144,"")="", "Mandatory: Tab 6",IFERROR('6. Position (at entry)'!T144,"")),""), IF($A144&lt;&gt;"",IF(IFERROR('6. Position (at entry)'!T144,"")="", "",IFERROR('6. Position (at entry)'!T144,"")),""))</f>
        <v/>
      </c>
      <c r="DT144" s="16" t="str">
        <f>IF(OR($F144="Equity - Publicly Traded", $F144="Equity - Private"), IF($A144&lt;&gt;"",IF(IFERROR('6. Position (at entry)'!U144,"")="", "Mandatory: Tab 6",IFERROR('6. Position (at entry)'!U144,"")),""), IF($A144&lt;&gt;"",IF(IFERROR('6. Position (at entry)'!U144,"")="", "",IFERROR('6. Position (at entry)'!U144,"")),""))</f>
        <v/>
      </c>
      <c r="DU144" s="16" t="str">
        <f>IF(OR($F144="Equity - Publicly Traded", $F144="Equity - Private"), IF($A144&lt;&gt;"",IF(IFERROR('6. Position (at entry)'!V144,"")="", "",IFERROR('6. Position (at entry)'!V144,"")),""), IF($A144&lt;&gt;"",IF(IFERROR('6. Position (at entry)'!V144,"")="", "",IFERROR('6. Position (at entry)'!V144,"")),""))</f>
        <v/>
      </c>
      <c r="DV144" s="239" t="str">
        <f>IF(OR($F144="Equity - Publicly Traded", $F144="Equity - Private"), IF($A144&lt;&gt;"",IF(IFERROR('6. Position (at entry)'!W144,"")="", "",IFERROR('6. Position (at entry)'!W144,"")),""), IF($A144&lt;&gt;"",IF(IFERROR('6. Position (at entry)'!W144,"")="", "",IFERROR('6. Position (at entry)'!W144,"")),""))</f>
        <v/>
      </c>
      <c r="DW144" s="239" t="str">
        <f>IF(OR($F144="Equity - Publicly Traded", $F144="Equity - Private"), IF($A144&lt;&gt;"",IF(IFERROR('6. Position (at entry)'!X144,"")="", "",IFERROR('6. Position (at entry)'!X144,"")),""), IF($A144&lt;&gt;"",IF(IFERROR('6. Position (at entry)'!X144,"")="", "",IFERROR('6. Position (at entry)'!X144,"")),""))</f>
        <v/>
      </c>
      <c r="DX144" s="239" t="str">
        <f>IF(OR($F144="Equity - Publicly Traded", $F144="Equity - Private"), IF($A144&lt;&gt;"",IF(IFERROR('6. Position (at entry)'!Y144,"")="", "",IFERROR('6. Position (at entry)'!Y144,"")),""), IF($A144&lt;&gt;"",IF(IFERROR('6. Position (at entry)'!Y144,"")="", "",IFERROR('6. Position (at entry)'!Y144,"")),""))</f>
        <v/>
      </c>
      <c r="DY144" s="360" t="str">
        <f>IF($A144&lt;&gt;"",IF(IFERROR('6. Position (at entry)'!Z144,"")="", "",IFERROR('6. Position (at entry)'!Z144,"")),"")</f>
        <v/>
      </c>
      <c r="DZ144" s="76" t="str">
        <f>IF($A144&lt;&gt;"",IF(IFERROR('6. Position (at entry)'!AA144,"")="", "",IFERROR('6. Position (at entry)'!AA144,"")),"")</f>
        <v/>
      </c>
      <c r="EA144" s="76" t="str">
        <f>IF($A144&lt;&gt;"",IF(IFERROR('6. Position (at entry)'!AB144,"")="", "",IFERROR('6. Position (at entry)'!AB144,"")),"")</f>
        <v/>
      </c>
      <c r="EB144" s="78" t="str">
        <f>IF($A144&lt;&gt;"",IF(IFERROR('6. Position (at entry)'!AC144,"")="", "",IFERROR('6. Position (at entry)'!AC144,"")),"")</f>
        <v/>
      </c>
      <c r="EC144" s="78" t="str">
        <f>IF($A144&lt;&gt;"",IF(IFERROR('6. Position (at entry)'!AD144,"")="", "",IFERROR('6. Position (at entry)'!AD144,"")),"")</f>
        <v/>
      </c>
      <c r="ED144" s="226" t="str">
        <f>IF($A144&lt;&gt;"",IF(IFERROR('6. Position (at entry)'!AE144,"")="", "",IFERROR('6. Position (at entry)'!AE144,"")),"")</f>
        <v/>
      </c>
      <c r="EE144" s="80" t="str">
        <f>IF($A144&lt;&gt;"",IF(IFERROR('6. Position (at entry)'!AF144,"")="", "",IFERROR('6. Position (at entry)'!AF144,"")),"")</f>
        <v/>
      </c>
      <c r="EF144" s="80" t="str">
        <f>IF($A144&lt;&gt;"",IF(IFERROR('6. Position (at entry)'!AG144,"")="", "",IFERROR('6. Position (at entry)'!AG144,"")),"")</f>
        <v/>
      </c>
      <c r="EG144" s="80" t="str">
        <f>IF($A144&lt;&gt;"",IF(IFERROR('6. Position (at entry)'!AH144,"")="", "",IFERROR('6. Position (at entry)'!AH144,"")),"")</f>
        <v/>
      </c>
      <c r="EH144" s="360" t="str">
        <f>IF($A144&lt;&gt;"",IF(IFERROR('6. Position (at entry)'!AI144,"")="", "",IFERROR('6. Position (at entry)'!AI144,"")),"")</f>
        <v/>
      </c>
    </row>
    <row r="145" spans="1:138" ht="15" customHeight="1" x14ac:dyDescent="0.2">
      <c r="A145" s="16" t="str">
        <f>IF(ISBLANK('6. Position (at entry)'!A145), "", '6. Position (at entry)'!A145)</f>
        <v/>
      </c>
      <c r="B145" s="347" t="str">
        <f>IF($A145&lt;&gt;"",IF(IFERROR('6. Position (at entry)'!B145,"")="", "Mandatory: Tab 6",IFERROR('6. Position (at entry)'!B145,"")),"")</f>
        <v/>
      </c>
      <c r="C145" s="16" t="str">
        <f>IF($A145&lt;&gt;"",IF(IFERROR(VLOOKUP($A145, '4. Company (at entry)'!$1:$1048576,2,FALSE),"")="","Mandatory: Tab 4",IFERROR(VLOOKUP($A145, '4. Company (at entry)'!$1:$1048576,2,FALSE),"")), "")</f>
        <v/>
      </c>
      <c r="D145" s="16" t="str">
        <f>IF($A145&lt;&gt;"",IF(IFERROR('7. Position (current_at exit)'!D145,"")="", "Mandatory: Tab 7",IFERROR('7. Position (current_at exit)'!D145,"")),"")</f>
        <v/>
      </c>
      <c r="E145" s="16" t="str">
        <f>IF($A145&lt;&gt;"",IF(IFERROR('7. Position (current_at exit)'!E145,"")="", "Mandatory: Tab 7",IFERROR('7. Position (current_at exit)'!E145,"")),"")</f>
        <v/>
      </c>
      <c r="F145" s="16" t="str">
        <f>IF($A145&lt;&gt;"",IF(IFERROR('6. Position (at entry)'!D145,"")="", "Mandatory: Tab 6",IFERROR('6. Position (at entry)'!D145,"")),"")</f>
        <v/>
      </c>
      <c r="G145" s="16" t="str">
        <f>IF($A145&lt;&gt;"",IF(IFERROR('6. Position (at entry)'!E145,"")="", "Mandatory: Tab 6",IFERROR('6. Position (at entry)'!E145,"")),"")</f>
        <v/>
      </c>
      <c r="H145" s="16" t="str">
        <f>IF($A145&lt;&gt;"",IF(IFERROR('6. Position (at entry)'!F145,"")="", "Mandatory: Tab 6",IFERROR('6. Position (at entry)'!F145,"")),"")</f>
        <v/>
      </c>
      <c r="I145" s="16" t="str">
        <f>IF($A145&lt;&gt;"",IF(IFERROR('6. Position (at entry)'!G145,"")="", "Mandatory: Tab 6",IFERROR('6. Position (at entry)'!G145,"")),"")</f>
        <v/>
      </c>
      <c r="J145" s="16" t="str">
        <f>IF($A145&lt;&gt;"",IF(IFERROR('6. Position (at entry)'!H145,"")="", "Mandatory: Tab 6",IFERROR('6. Position (at entry)'!H145,"")),"")</f>
        <v/>
      </c>
      <c r="K145" s="159" t="str">
        <f>IF($A145&lt;&gt;"",IF(IFERROR('6. Position (at entry)'!I145,"")="", "Mandatory: Tab 6",IFERROR('6. Position (at entry)'!I145,"")),"")</f>
        <v/>
      </c>
      <c r="L145" s="16" t="str">
        <f>IF($A145&lt;&gt;"",IF(IFERROR('6. Position (at entry)'!J145,"")="", "Mandatory: Tab 6",IFERROR('6. Position (at entry)'!J145,"")),"")</f>
        <v/>
      </c>
      <c r="M145" s="16" t="str">
        <f>IF($A145&lt;&gt;"",IF(IFERROR('6. Position (at entry)'!K145,"")="", "Mandatory: Tab 6",IFERROR('6. Position (at entry)'!K145,"")),"")</f>
        <v/>
      </c>
      <c r="N145" s="16" t="str">
        <f>IF($A145&lt;&gt;"",IF(IFERROR('6. Position (at entry)'!L145,"")="", "",IFERROR('6. Position (at entry)'!L145,"")),"")</f>
        <v/>
      </c>
      <c r="O145" s="360" t="str">
        <f>IF($A145&lt;&gt;"",IF(IFERROR('6. Position (at entry)'!M145,"")="", "",IFERROR('6. Position (at entry)'!M145,"")),"")</f>
        <v/>
      </c>
      <c r="P145" s="16" t="str">
        <f>IF($A145&lt;&gt;"",IF(IFERROR(VLOOKUP($A145,'5. Company (current_at exit)'!$1:$1048576,3,FALSE),"")="","",IFERROR(VLOOKUP($A145,'5. Company (current_at exit)'!$1:$1048576,3,FALSE),"")), "")</f>
        <v/>
      </c>
      <c r="Q145" s="16" t="str">
        <f>IF($A145&lt;&gt;"",IF(IFERROR(VLOOKUP($A145,'5. Company (current_at exit)'!$1:$1048576,4,FALSE),"")="","",IFERROR(VLOOKUP($A145,'5. Company (current_at exit)'!$1:$1048576,4,FALSE),"")), "")</f>
        <v/>
      </c>
      <c r="R145" s="16" t="str">
        <f>IF($A145&lt;&gt;"",IF(IFERROR(VLOOKUP($A145,'5. Company (current_at exit)'!$1:$1048576,5,FALSE),"")="","",IFERROR(VLOOKUP($A145,'5. Company (current_at exit)'!$1:$1048576,5,FALSE),"")), "")</f>
        <v/>
      </c>
      <c r="S145" s="16" t="str">
        <f>IF($A145&lt;&gt;"",IF(IFERROR(VLOOKUP($A145,'5. Company (current_at exit)'!$1:$1048576,6,FALSE),"")="","",IFERROR(VLOOKUP($A145,'5. Company (current_at exit)'!$1:$1048576,6,FALSE),"")), "")</f>
        <v/>
      </c>
      <c r="T145" s="16" t="str">
        <f>IF($A145&lt;&gt;"",IF(IFERROR(VLOOKUP($A145,'5. Company (current_at exit)'!$1:$1048576,7,FALSE),"")="","Mandatory: Tab 5",IFERROR(VLOOKUP($A145,'5. Company (current_at exit)'!$1:$1048576,7,FALSE),"")), "")</f>
        <v/>
      </c>
      <c r="U145" s="72" t="str">
        <f>IF($A145&lt;&gt;"",IF(IFERROR(VLOOKUP($A145,'5. Company (current_at exit)'!$1:$1048576,8,FALSE),"")="","Mandatory: Tab 5",IFERROR(VLOOKUP($A145,'5. Company (current_at exit)'!$1:$1048576,8,FALSE),"")), "")</f>
        <v/>
      </c>
      <c r="V145" s="16" t="str">
        <f>IF($A145&lt;&gt;"",IF(IFERROR(VLOOKUP($A145,'5. Company (current_at exit)'!$1:$1048576,9,FALSE),"")="","",IFERROR(VLOOKUP($A145,'5. Company (current_at exit)'!$1:$1048576,9,FALSE),"")), "")</f>
        <v/>
      </c>
      <c r="W145" s="16" t="str">
        <f>IF($A145&lt;&gt;"",IF(IFERROR(VLOOKUP($A145,'5. Company (current_at exit)'!$1:$1048576,10,FALSE),"")="","Mandatory: Tab 5",IFERROR(VLOOKUP($A145,'5. Company (current_at exit)'!$1:$1048576,10,FALSE),"")), "")</f>
        <v/>
      </c>
      <c r="X145" s="73" t="str">
        <f>IF($A145&lt;&gt;"",IF(IFERROR(VLOOKUP($A145,'5. Company (current_at exit)'!$1:$1048576,11,FALSE),"")="","Mandatory: Tab 5",IFERROR(VLOOKUP($A145,'5. Company (current_at exit)'!$1:$1048576,11,FALSE),"")), "")</f>
        <v/>
      </c>
      <c r="Y145" s="73" t="str">
        <f>IF($A145&lt;&gt;"",IF(IFERROR(VLOOKUP($A145,'5. Company (current_at exit)'!$1:$1048576,12,FALSE),"")="","",IFERROR(VLOOKUP($A145,'5. Company (current_at exit)'!$1:$1048576,12,FALSE),"")), "")</f>
        <v/>
      </c>
      <c r="Z145" s="73" t="str">
        <f>IF($A145&lt;&gt;"",IF(IFERROR(VLOOKUP($A145,'5. Company (current_at exit)'!$1:$1048576,13,FALSE),"")="","",IFERROR(VLOOKUP($A145,'5. Company (current_at exit)'!$1:$1048576,13,FALSE),"")), "")</f>
        <v/>
      </c>
      <c r="AA145" s="16" t="str">
        <f>IF($A145&lt;&gt;"",IF(IFERROR(VLOOKUP($A145,'5. Company (current_at exit)'!$1:$1048576,14,FALSE),"")="","Mandatory: Tab 5",IFERROR(VLOOKUP($A145,'5. Company (current_at exit)'!$1:$1048576,14,FALSE),"")), "")</f>
        <v/>
      </c>
      <c r="AB145" s="16" t="str">
        <f>IF($A145&lt;&gt;"",IF(IFERROR(VLOOKUP($A145,'5. Company (current_at exit)'!$1:$1048576,15,FALSE),"")="","Mandatory: Tab 5",IFERROR(VLOOKUP($A145,'5. Company (current_at exit)'!$1:$1048576,15,FALSE),"")), "")</f>
        <v/>
      </c>
      <c r="AC145" s="76" t="str">
        <f>IF($A145&lt;&gt;"",IF(IFERROR(VLOOKUP($A145,'5. Company (current_at exit)'!$1:$1048576,16,FALSE),"")="","",IFERROR(VLOOKUP($A145,'5. Company (current_at exit)'!$1:$1048576,16,FALSE),"")), "")</f>
        <v/>
      </c>
      <c r="AD145" s="16" t="str">
        <f>IF($A145&lt;&gt;"",IF(IFERROR(VLOOKUP($A145,'5. Company (current_at exit)'!$1:$1048576,17,FALSE),"")="","",IFERROR(VLOOKUP($A145,'5. Company (current_at exit)'!$1:$1048576,17,FALSE),"")), "")</f>
        <v/>
      </c>
      <c r="AE145" s="401" t="str">
        <f>IF($A145&lt;&gt;"",IF(IFERROR(VLOOKUP($A145,'5. Company (current_at exit)'!$1:$1048576,18,FALSE),"")="","",IFERROR(VLOOKUP($A145,'5. Company (current_at exit)'!$1:$1048576,18,FALSE),"")), "")</f>
        <v/>
      </c>
      <c r="AF145" s="16" t="str">
        <f>IF($A145&lt;&gt;"",IF(IFERROR(VLOOKUP($A145,'5. Company (current_at exit)'!$1:$1048576,19,FALSE),"")="","Mandatory: Tab 5",IFERROR(VLOOKUP($A145,'5. Company (current_at exit)'!$1:$1048576,19,FALSE),"")), "")</f>
        <v/>
      </c>
      <c r="AG145" s="159" t="str">
        <f>IF($AF145="Yes",IF($A145&lt;&gt;"",IF(IFERROR(VLOOKUP($A145,'5. Company (current_at exit)'!$1:$1048576,20,FALSE),"")="","Mandatory: Tab 5",IFERROR(VLOOKUP($A145,'5. Company (current_at exit)'!$1:$1048576,20,FALSE),"")), ""),IF($A145&lt;&gt;"",IF(IFERROR(VLOOKUP($A145,'5. Company (current_at exit)'!$1:$1048576,20,FALSE),"")="","",IFERROR(VLOOKUP($A145,'5. Company (current_at exit)'!$1:$1048576,20,FALSE),"")), ""))</f>
        <v/>
      </c>
      <c r="AH145" s="159" t="str">
        <f>IF($AF145="Yes",IF($A145&lt;&gt;"",IF(IFERROR(VLOOKUP($A145,'5. Company (current_at exit)'!$1:$1048576,21,FALSE),"")="","Mandatory: Tab 5",IFERROR(VLOOKUP($A145,'5. Company (current_at exit)'!$1:$1048576,21,FALSE),"")), ""),IF($A145&lt;&gt;"",IF(IFERROR(VLOOKUP($A145,'5. Company (current_at exit)'!$1:$1048576,21,FALSE),"")="","",IFERROR(VLOOKUP($A145,'5. Company (current_at exit)'!$1:$1048576,21,FALSE),"")), ""))</f>
        <v/>
      </c>
      <c r="AI145" s="69" t="str">
        <f>IF($AF145="Yes",IF($A145&lt;&gt;"",IF(IFERROR(VLOOKUP($A145,'5. Company (current_at exit)'!$1:$1048576,22,FALSE),"")="","Mandatory: Tab 5",IFERROR(VLOOKUP($A145,'5. Company (current_at exit)'!$1:$1048576,22,FALSE),"")), ""),IF($A145&lt;&gt;"",IF(IFERROR(VLOOKUP($A145,'5. Company (current_at exit)'!$1:$1048576,22,FALSE),"")="","",IFERROR(VLOOKUP($A145,'5. Company (current_at exit)'!$1:$1048576,22,FALSE),"")), ""))</f>
        <v/>
      </c>
      <c r="AJ145" s="69" t="str">
        <f>IF($AF145="Yes",IF($A145&lt;&gt;"",IF(IFERROR(VLOOKUP($A145,'5. Company (current_at exit)'!$1:$1048576,23,FALSE),"")="","Mandatory: Tab 5",IFERROR(VLOOKUP($A145,'5. Company (current_at exit)'!$1:$1048576,23,FALSE),"")), ""),IF($A145&lt;&gt;"",IF(IFERROR(VLOOKUP($A145,'5. Company (current_at exit)'!$1:$1048576,23,FALSE),"")="","",IFERROR(VLOOKUP($A145,'5. Company (current_at exit)'!$1:$1048576,23,FALSE),"")), ""))</f>
        <v/>
      </c>
      <c r="AK145" s="159" t="str">
        <f>IF($AF145="Yes",IF($A145&lt;&gt;"",IF(IFERROR(VLOOKUP($A145,'5. Company (current_at exit)'!$1:$1048576,24,FALSE),"")="","",IFERROR(VLOOKUP($A145,'5. Company (current_at exit)'!$1:$1048576,24,FALSE),"")), ""),IF($A145&lt;&gt;"",IF(IFERROR(VLOOKUP($A145,'5. Company (current_at exit)'!$1:$1048576,24,FALSE),"")="","",IFERROR(VLOOKUP($A145,'5. Company (current_at exit)'!$1:$1048576,24,FALSE),"")), ""))</f>
        <v/>
      </c>
      <c r="AL145" s="403" t="str">
        <f>IF($A145&lt;&gt;"",IF(IFERROR(VLOOKUP($A145,'5. Company (current_at exit)'!$1:$1048576,25,FALSE),"")="","",IFERROR(VLOOKUP($A145,'5. Company (current_at exit)'!$1:$1048576,25,FALSE),"")), "")</f>
        <v/>
      </c>
      <c r="AM145" s="17" t="str">
        <f>IF($A145&lt;&gt;"",IF(IFERROR(VLOOKUP($A145,'5. Company (current_at exit)'!$1:$1048576,26,FALSE),"")="","Mandatory: Tab 5",IFERROR(VLOOKUP($A145,'5. Company (current_at exit)'!$1:$1048576,26,FALSE),"")), "")</f>
        <v/>
      </c>
      <c r="AN145" s="17" t="str">
        <f>IF($A145&lt;&gt;"",IF(IFERROR(VLOOKUP($A145,'5. Company (current_at exit)'!$1:$1048576,27,FALSE),"")="","Mandatory: Tab 5",IFERROR(VLOOKUP($A145,'5. Company (current_at exit)'!$1:$1048576,27,FALSE),"")), "")</f>
        <v/>
      </c>
      <c r="AO145" s="17" t="str">
        <f>IF($A145&lt;&gt;"",IF(IFERROR(VLOOKUP($A145,'5. Company (current_at exit)'!$1:$1048576,28,FALSE),"")="","Mandatory: Tab 5",IFERROR(VLOOKUP($A145,'5. Company (current_at exit)'!$1:$1048576,28,FALSE),"")), "")</f>
        <v/>
      </c>
      <c r="AP145" s="17" t="str">
        <f>IF($A145&lt;&gt;"",IF(IFERROR(VLOOKUP($A145,'5. Company (current_at exit)'!$1:$1048576,29,FALSE),"")="","Mandatory: Tab 5",IFERROR(VLOOKUP($A145,'5. Company (current_at exit)'!$1:$1048576,29,FALSE),"")), "")</f>
        <v/>
      </c>
      <c r="AQ145" s="17" t="str">
        <f>IF($A145&lt;&gt;"",IF(IFERROR(VLOOKUP($A145,'5. Company (current_at exit)'!$1:$1048576,30,FALSE),"")="","Mandatory: Tab 5",IFERROR(VLOOKUP($A145,'5. Company (current_at exit)'!$1:$1048576,30,FALSE),"")), "")</f>
        <v/>
      </c>
      <c r="AR145" s="17" t="str">
        <f>IF($A145&lt;&gt;"",IF(IFERROR(VLOOKUP($A145,'5. Company (current_at exit)'!$1:$1048576,31,FALSE),"")="","Mandatory: Tab 5",IFERROR(VLOOKUP($A145,'5. Company (current_at exit)'!$1:$1048576,31,FALSE),"")), "")</f>
        <v/>
      </c>
      <c r="AS145" s="17" t="str">
        <f>IF($A145&lt;&gt;"",IF(IFERROR(VLOOKUP($A145,'5. Company (current_at exit)'!$1:$1048576,32,FALSE),"")="","Mandatory: Tab 5",IFERROR(VLOOKUP($A145,'5. Company (current_at exit)'!$1:$1048576,32,FALSE),"")), "")</f>
        <v/>
      </c>
      <c r="AT145" s="17" t="str">
        <f>IF($A145&lt;&gt;"",IF(IFERROR(VLOOKUP($A145,'5. Company (current_at exit)'!$1:$1048576,33,FALSE),"")="","Mandatory: Tab 5",IFERROR(VLOOKUP($A145,'5. Company (current_at exit)'!$1:$1048576,33,FALSE),"")), "")</f>
        <v/>
      </c>
      <c r="AU145" s="17" t="str">
        <f>IF($A145&lt;&gt;"",IF(IFERROR(VLOOKUP($A145,'5. Company (current_at exit)'!$1:$1048576,34,FALSE),"")="","",IFERROR(VLOOKUP($A145,'5. Company (current_at exit)'!$1:$1048576,34,FALSE),"")), "")</f>
        <v/>
      </c>
      <c r="AV145" s="241" t="str">
        <f>IF($A145&lt;&gt;"",IF(IFERROR(VLOOKUP($A145,'5. Company (current_at exit)'!$1:$1048576,35,FALSE),"")="","",IFERROR(VLOOKUP($A145,'5. Company (current_at exit)'!$1:$1048576,35,FALSE),"")), "")</f>
        <v/>
      </c>
      <c r="AW145" s="17" t="str">
        <f>IF($D145="Fully Exited",IF($A145&lt;&gt;"",IF(IFERROR(VLOOKUP($A145,'5. Company (current_at exit)'!$1:$1048576,36,FALSE),"")="","",IFERROR(VLOOKUP($A145,'5. Company (current_at exit)'!$1:$1048576,36,FALSE),"")), ""),IF($A145&lt;&gt;"",IF(IFERROR(VLOOKUP($A145,'5. Company (current_at exit)'!$1:$1048576,36,FALSE),"")="","",IFERROR(VLOOKUP($A145,'5. Company (current_at exit)'!$1:$1048576,36,FALSE),"")), ""))</f>
        <v/>
      </c>
      <c r="AX145" s="239" t="str">
        <f>IF($A145&lt;&gt;"",IF(IFERROR(VLOOKUP($A145,'5. Company (current_at exit)'!$1:$1048576,37,FALSE),"")="","",IFERROR(VLOOKUP($A145,'5. Company (current_at exit)'!$1:$1048576,37,FALSE),"")), "")</f>
        <v/>
      </c>
      <c r="AY145" s="204" t="str">
        <f>IF($A145&lt;&gt;"",IF(IFERROR(VLOOKUP($A145,'5. Company (current_at exit)'!$1:$1048576,38,FALSE),"")="","",IFERROR(VLOOKUP($A145,'5. Company (current_at exit)'!$1:$1048576,38,FALSE),"")), "")</f>
        <v/>
      </c>
      <c r="AZ145" s="244" t="str">
        <f>IF($A145&lt;&gt;"",IF(IFERROR(VLOOKUP($A145,'5. Company (current_at exit)'!$1:$1048576,39,FALSE),"")="","",IFERROR(VLOOKUP($A145,'5. Company (current_at exit)'!$1:$1048576,39,FALSE),"")), "")</f>
        <v/>
      </c>
      <c r="BA145" s="244" t="str">
        <f>IF($A145&lt;&gt;"",IF(IFERROR(VLOOKUP($A145,'5. Company (current_at exit)'!$1:$1048576,40,FALSE),"")="","",IFERROR(VLOOKUP($A145,'5. Company (current_at exit)'!$1:$1048576,40,FALSE),"")), "")</f>
        <v/>
      </c>
      <c r="BB145" s="244" t="str">
        <f>IF($A145&lt;&gt;"",IF(IFERROR(VLOOKUP($A145,'5. Company (current_at exit)'!$1:$1048576,41,FALSE),"")="","",IFERROR(VLOOKUP($A145,'5. Company (current_at exit)'!$1:$1048576,41,FALSE),"")), "")</f>
        <v/>
      </c>
      <c r="BC145" s="76" t="str">
        <f>IF($A145&lt;&gt;"",IF(IFERROR(VLOOKUP($A145,'5. Company (current_at exit)'!$1:$1048576,42,FALSE),"")="","",IFERROR(VLOOKUP($A145,'5. Company (current_at exit)'!$1:$1048576,42,FALSE),"")), "")</f>
        <v/>
      </c>
      <c r="BD145" s="76" t="str">
        <f>IF($A145&lt;&gt;"",IF(IFERROR(VLOOKUP($A145,'5. Company (current_at exit)'!$1:$1048576,43,FALSE),"")="","",IFERROR(VLOOKUP($A145,'5. Company (current_at exit)'!$1:$1048576,43,FALSE),"")), "")</f>
        <v/>
      </c>
      <c r="BE145" s="239" t="str">
        <f>IF($A145&lt;&gt;"",IF(IFERROR(VLOOKUP($A145,'5. Company (current_at exit)'!$1:$1048576,44,FALSE),"")="","",IFERROR(VLOOKUP($A145,'5. Company (current_at exit)'!$1:$1048576,44,FALSE),"")), "")</f>
        <v/>
      </c>
      <c r="BF145" s="239" t="str">
        <f>IF($A145&lt;&gt;"",IF(IFERROR(VLOOKUP($A145,'5. Company (current_at exit)'!$1:$1048576,45,FALSE),"")="","",IFERROR(VLOOKUP($A145,'5. Company (current_at exit)'!$1:$1048576,45,FALSE),"")), "")</f>
        <v/>
      </c>
      <c r="BG145" s="239" t="str">
        <f>IF($A145&lt;&gt;"",IF(IFERROR(VLOOKUP($A145,'5. Company (current_at exit)'!$1:$1048576,46,FALSE),"")="","",IFERROR(VLOOKUP($A145,'5. Company (current_at exit)'!$1:$1048576,46,FALSE),"")), "")</f>
        <v/>
      </c>
      <c r="BH145" s="239" t="str">
        <f>IF($A145&lt;&gt;"",IF(IFERROR(VLOOKUP($A145,'5. Company (current_at exit)'!$1:$1048576,47,FALSE),"")="","",IFERROR(VLOOKUP($A145,'5. Company (current_at exit)'!$1:$1048576,47,FALSE),"")), "")</f>
        <v/>
      </c>
      <c r="BI145" s="239" t="str">
        <f>IF($A145&lt;&gt;"",IF(IFERROR(VLOOKUP($A145,'5. Company (current_at exit)'!$1:$1048576,48,FALSE),"")="","",IFERROR(VLOOKUP($A145,'5. Company (current_at exit)'!$1:$1048576,48,FALSE),"")), "")</f>
        <v/>
      </c>
      <c r="BJ145" s="360" t="str">
        <f>IF($A145&lt;&gt;"",IF(IFERROR(VLOOKUP($A145,'5. Company (current_at exit)'!$1:$1048576,49,FALSE),"")="","",IFERROR(VLOOKUP($A145,'5. Company (current_at exit)'!$1:$1048576,49,FALSE),"")), "")</f>
        <v/>
      </c>
      <c r="BK145" s="76" t="str">
        <f>IF($A145&lt;&gt;"",IF(IFERROR(VLOOKUP($A145,'5. Company (current_at exit)'!$1:$1048576,50,FALSE),"")="","Mandatory: Tab 5",IFERROR(VLOOKUP($A145,'5. Company (current_at exit)'!$1:$1048576,50,FALSE),"")), "")</f>
        <v/>
      </c>
      <c r="BL145" s="483" t="str">
        <f>IF($A145&lt;&gt;"",IF(IFERROR(VLOOKUP($A145,'5. Company (current_at exit)'!$1:$1048576,51,FALSE),"")="","Mandatory: Tab 5",IFERROR(VLOOKUP($A145,'5. Company (current_at exit)'!$1:$1048576,51,FALSE),"")), "")</f>
        <v/>
      </c>
      <c r="BM145" s="483" t="str">
        <f>IF($A145&lt;&gt;"",IF(IFERROR(VLOOKUP($A145,'5. Company (current_at exit)'!$1:$1048576,52,FALSE),"")="","Mandatory: Tab 5",IFERROR(VLOOKUP($A145,'5. Company (current_at exit)'!$1:$1048576,52,FALSE),"")), "")</f>
        <v/>
      </c>
      <c r="BN145" s="483" t="str">
        <f>IF($A145&lt;&gt;"",IF(IFERROR(VLOOKUP($A145,'5. Company (current_at exit)'!$1:$1048576,53,FALSE),"")="","Mandatory: Tab 5",IFERROR(VLOOKUP($A145,'5. Company (current_at exit)'!$1:$1048576,53,FALSE),"")), "")</f>
        <v/>
      </c>
      <c r="BO145" s="360" t="str">
        <f>IF($A145&lt;&gt;"",IF(IFERROR(VLOOKUP($A145,'5. Company (current_at exit)'!$1:$1048576,54,FALSE),"")="","",IFERROR(VLOOKUP($A145,'5. Company (current_at exit)'!$1:$1048576,54,FALSE),"")), "")</f>
        <v/>
      </c>
      <c r="BP145" s="17" t="str">
        <f>IF($A145&lt;&gt;"",IF(IFERROR(VLOOKUP($A145, '4. Company (at entry)'!$1:$1048576,3,FALSE),"")="","Mandatory: Tab 4",IFERROR(VLOOKUP($A145, '4. Company (at entry)'!$1:$1048576,3,FALSE),"")), "")</f>
        <v/>
      </c>
      <c r="BQ145" s="17" t="str">
        <f>IF($A145&lt;&gt;"",IF(IFERROR(VLOOKUP($A145, '4. Company (at entry)'!$1:$1048576,4,FALSE),"")="","Mandatory: Tab 4",IFERROR(VLOOKUP($A145, '4. Company (at entry)'!$1:$1048576,4,FALSE),"")), "")</f>
        <v/>
      </c>
      <c r="BR145" s="17" t="str">
        <f>IF($A145&lt;&gt;"",IF(IFERROR(VLOOKUP($A145, '4. Company (at entry)'!$1:$1048576,5,FALSE),"")="","Mandatory: Tab 4",IFERROR(VLOOKUP($A145, '4. Company (at entry)'!$1:$1048576,5,FALSE),"")), "")</f>
        <v/>
      </c>
      <c r="BS145" s="17" t="str">
        <f>IF($A145&lt;&gt;"",IF(IFERROR(VLOOKUP($A145, '4. Company (at entry)'!$1:$1048576,6,FALSE),"")="","Mandatory: Tab 4",IFERROR(VLOOKUP($A145, '4. Company (at entry)'!$1:$1048576,6,FALSE),"")), "")</f>
        <v/>
      </c>
      <c r="BT145" s="17" t="str">
        <f>IF($A145&lt;&gt;"",IF(IFERROR(VLOOKUP($A145, '4. Company (at entry)'!$1:$1048576,7,FALSE),"")="","Mandatory: Tab 4",IFERROR(VLOOKUP($A145, '4. Company (at entry)'!$1:$1048576,7,FALSE),"")), "")</f>
        <v/>
      </c>
      <c r="BU145" s="17" t="str">
        <f>IF($A145&lt;&gt;"",IF(IFERROR(VLOOKUP($A145, '4. Company (at entry)'!$1:$1048576,8,FALSE),"")="","Mandatory: Tab 4",IFERROR(VLOOKUP($A145, '4. Company (at entry)'!$1:$1048576,8,FALSE),"")), "")</f>
        <v/>
      </c>
      <c r="BV145" s="17" t="str">
        <f>IF($A145&lt;&gt;"",IF(IFERROR(VLOOKUP($A145, '4. Company (at entry)'!$1:$1048576,9,FALSE),"")="","Mandatory: Tab 4",IFERROR(VLOOKUP($A145, '4. Company (at entry)'!$1:$1048576,9,FALSE),"")), "")</f>
        <v/>
      </c>
      <c r="BW145" s="17" t="str">
        <f>IF($A145&lt;&gt;"",IF(IFERROR(VLOOKUP($A145, '4. Company (at entry)'!$1:$1048576,10,FALSE),"")="","",IFERROR(VLOOKUP($A145, '4. Company (at entry)'!$1:$1048576,10,FALSE),"")), "")</f>
        <v/>
      </c>
      <c r="BX145" s="208" t="str">
        <f>IF($A145&lt;&gt;"",IF(IFERROR(VLOOKUP($A145, '4. Company (at entry)'!$1:$1048576,11,FALSE),"")="","",IFERROR(VLOOKUP($A145, '4. Company (at entry)'!$1:$1048576,11,FALSE),"")), "")</f>
        <v/>
      </c>
      <c r="BY145" s="17" t="str">
        <f>IF($A145&lt;&gt;"",IF(IFERROR(VLOOKUP($A145, '4. Company (at entry)'!$1:$1048576,12,FALSE),"")="","",IFERROR(VLOOKUP($A145, '4. Company (at entry)'!$1:$1048576,12,FALSE),"")), "")</f>
        <v/>
      </c>
      <c r="BZ145" s="360" t="str">
        <f>IF($A145&lt;&gt;"",IF(IFERROR(VLOOKUP($A145, '4. Company (at entry)'!$1:$1048576,13,FALSE),"")="","",IFERROR(VLOOKUP($A145, '4. Company (at entry)'!$1:$1048576,13,FALSE),"")), "")</f>
        <v/>
      </c>
      <c r="CA145" s="17" t="str">
        <f>IF($A145&lt;&gt;"",IF(IFERROR('7. Position (current_at exit)'!F145,"")="", "Mandatory: Tab 7",IFERROR('7. Position (current_at exit)'!F145,"")),"")</f>
        <v/>
      </c>
      <c r="CB145" s="17" t="str">
        <f>IF($D145&lt;&gt;"Pending, Subsequently Closed",IF($A145&lt;&gt;"",IF(IFERROR('7. Position (current_at exit)'!G145,"")="", "Mandatory: Tab 7",IFERROR('7. Position (current_at exit)'!G145,"")),""), IF($A145&lt;&gt;"",IF(IFERROR('7. Position (current_at exit)'!G145,"")="", "",IFERROR('7. Position (current_at exit)'!G145,"")),""))</f>
        <v/>
      </c>
      <c r="CC145" s="17" t="str">
        <f>IF($D145&lt;&gt;"Pending, Subsequently Closed",IF($A145&lt;&gt;"",IF(IFERROR('7. Position (current_at exit)'!H145,"")="", "Mandatory: Tab 7",IFERROR('7. Position (current_at exit)'!H145,"")),""), IF($A145&lt;&gt;"",IF(IFERROR('7. Position (current_at exit)'!H145,"")="", "",IFERROR('7. Position (current_at exit)'!H145,"")),""))</f>
        <v/>
      </c>
      <c r="CD145" s="17" t="str">
        <f>IF($D145&lt;&gt;"Pending, Subsequently Closed",IF($A145&lt;&gt;"",IF(IFERROR('7. Position (current_at exit)'!I145,"")="", "Mandatory: Tab 7",IFERROR('7. Position (current_at exit)'!I145,"")),""), IF($A145&lt;&gt;"",IF(IFERROR('7. Position (current_at exit)'!I145,"")="", "",IFERROR('7. Position (current_at exit)'!I145,"")),""))</f>
        <v/>
      </c>
      <c r="CE145" s="17" t="str">
        <f>IF($D145&lt;&gt;"Pending, Subsequently Closed",IF($A145&lt;&gt;"",IF(IFERROR('7. Position (current_at exit)'!J145,"")="", "Mandatory: Tab 7",IFERROR('7. Position (current_at exit)'!J145,"")),""), IF($A145&lt;&gt;"",IF(IFERROR('7. Position (current_at exit)'!J145,"")="", "",IFERROR('7. Position (current_at exit)'!J145,"")),""))</f>
        <v/>
      </c>
      <c r="CF145" s="208" t="str">
        <f>IF($D145&lt;&gt;"Pending, Subsequently Closed",IF($A145&lt;&gt;"",IF(IFERROR('7. Position (current_at exit)'!K145,"")="", "Mandatory: Tab 7",IFERROR('7. Position (current_at exit)'!K145,"")),""), IF($A145&lt;&gt;"",IF(IFERROR('7. Position (current_at exit)'!K145,"")="", "",IFERROR('7. Position (current_at exit)'!K145,"")),""))</f>
        <v/>
      </c>
      <c r="CG145" s="186" t="str">
        <f>IF($D145&lt;&gt;"Pending, Subsequently Closed",IF($A145&lt;&gt;"",IF(IFERROR('7. Position (current_at exit)'!L145,"")="", "Mandatory: Tab 7",IFERROR('7. Position (current_at exit)'!L145,"")),""), IF($A145&lt;&gt;"",IF(IFERROR('7. Position (current_at exit)'!L145,"")="", "",IFERROR('7. Position (current_at exit)'!L145,"")),""))</f>
        <v/>
      </c>
      <c r="CH145" s="186" t="str">
        <f>IF($D145&lt;&gt;"Pending, Subsequently Closed",IF($A145&lt;&gt;"",IF(IFERROR('7. Position (current_at exit)'!M145,"")="", "Mandatory: Tab 7",IFERROR('7. Position (current_at exit)'!M145,"")),""), IF($A145&lt;&gt;"",IF(IFERROR('7. Position (current_at exit)'!M145,"")="", "",IFERROR('7. Position (current_at exit)'!M145,"")),""))</f>
        <v/>
      </c>
      <c r="CI145" s="186" t="str">
        <f>IF($D145&lt;&gt;"Pending, Subsequently Closed",IF($A145&lt;&gt;"",IF(IFERROR('7. Position (current_at exit)'!N145,"")="", "Mandatory: Tab 7",IFERROR('7. Position (current_at exit)'!N145,"")),""), IF($A145&lt;&gt;"",IF(IFERROR('7. Position (current_at exit)'!N145,"")="", "",IFERROR('7. Position (current_at exit)'!N145,"")),""))</f>
        <v/>
      </c>
      <c r="CJ145" s="408" t="str">
        <f>IF($D145&lt;&gt;"Pending, Subsequently Closed",IF($A145&lt;&gt;"",IF(IFERROR('7. Position (current_at exit)'!O145,"")="", "Mandatory: Tab 7",IFERROR('7. Position (current_at exit)'!O145,"")),""), IF($A145&lt;&gt;"",IF(IFERROR('7. Position (current_at exit)'!O145,"")="", "",IFERROR('7. Position (current_at exit)'!O145,"")),""))</f>
        <v/>
      </c>
      <c r="CK145" s="408" t="str">
        <f>IF($D145&lt;&gt;"Pending, Subsequently Closed",IF($A145&lt;&gt;"",IF(IFERROR('7. Position (current_at exit)'!P145,"")="", "Mandatory: Tab 7",IFERROR('7. Position (current_at exit)'!P145,"")),""), IF($A145&lt;&gt;"",IF(IFERROR('7. Position (current_at exit)'!P145,"")="", "",IFERROR('7. Position (current_at exit)'!P145,"")),""))</f>
        <v/>
      </c>
      <c r="CL145" s="360" t="str">
        <f>IF($A145&lt;&gt;"",IF(IFERROR('7. Position (current_at exit)'!Q145,"")="", "",IFERROR('7. Position (current_at exit)'!Q145,"")),"")</f>
        <v/>
      </c>
      <c r="CM145" s="18" t="str">
        <f>IF($F145&lt;&gt;"Debt",IF($A145&lt;&gt;"",IF(IFERROR('7. Position (current_at exit)'!R145,"")="", "Mandatory: Tab 7",IFERROR('7. Position (current_at exit)'!R145,"")),""), IF($A145&lt;&gt;"",IF(IFERROR('7. Position (current_at exit)'!R145,"")="", "",IFERROR('7. Position (current_at exit)'!R145,"")),""))</f>
        <v/>
      </c>
      <c r="CN145" s="18" t="str">
        <f>IF($F145&lt;&gt;"Debt",IF($A145&lt;&gt;"",IF(IFERROR('7. Position (current_at exit)'!S145,"")="", "Mandatory: Tab 7",IFERROR('7. Position (current_at exit)'!S145,"")),""), IF($A145&lt;&gt;"",IF(IFERROR('7. Position (current_at exit)'!S145,"")="", "",IFERROR('7. Position (current_at exit)'!S145,"")),""))</f>
        <v/>
      </c>
      <c r="CO145" s="17" t="str">
        <f>IF($F145&lt;&gt;"Debt",IF($A145&lt;&gt;"",IF(IFERROR('7. Position (current_at exit)'!T145,"")="", "Mandatory: Tab 7",IFERROR('7. Position (current_at exit)'!T145,"")),""), IF($A145&lt;&gt;"",IF(IFERROR('7. Position (current_at exit)'!T145,"")="", "",IFERROR('7. Position (current_at exit)'!T145,"")),""))</f>
        <v/>
      </c>
      <c r="CP145" s="17" t="str">
        <f>IF($A145&lt;&gt;"",IF(IFERROR('7. Position (current_at exit)'!U145,"")="", "Mandatory: Tab 7",IFERROR('7. Position (current_at exit)'!U145,"")),"")</f>
        <v/>
      </c>
      <c r="CQ145" s="17" t="str">
        <f>IF($F145&lt;&gt;"Debt",IF($A145&lt;&gt;"",IF(IFERROR('7. Position (current_at exit)'!V145,"")="", "Mandatory: Tab 7",IFERROR('7. Position (current_at exit)'!V145,"")),""), IF($A145&lt;&gt;"",IF(IFERROR('7. Position (current_at exit)'!V145,"")="", "",IFERROR('7. Position (current_at exit)'!V145,"")),""))</f>
        <v/>
      </c>
      <c r="CR145" s="16" t="str">
        <f>IF($F145&lt;&gt;"Debt",IF($A145&lt;&gt;"",IF(IFERROR('7. Position (current_at exit)'!W145,"")="", "",IFERROR('7. Position (current_at exit)'!W145,"")),""), IF($A145&lt;&gt;"",IF(IFERROR('7. Position (current_at exit)'!W145,"")="", "",IFERROR('7. Position (current_at exit)'!W145,"")),""))</f>
        <v/>
      </c>
      <c r="CS145" s="80" t="str">
        <f>IF($A145&lt;&gt;"",IF(IFERROR('7. Position (current_at exit)'!X145,"")="", "",IFERROR('7. Position (current_at exit)'!X145,"")),"")</f>
        <v/>
      </c>
      <c r="CT145" s="360" t="str">
        <f>IF($A145&lt;&gt;"",IF(IFERROR('7. Position (current_at exit)'!Y145,"")="", "",IFERROR('7. Position (current_at exit)'!Y145,"")),"")</f>
        <v/>
      </c>
      <c r="CU145" s="159" t="str">
        <f>IF(OR($D145="Fully Exited, No Escrow", $D145="Fully Exited, Escrow Pending", $D145="Fully Exited, Subsequently Closed"), IF($A145&lt;&gt;"",IF(IFERROR('7. Position (current_at exit)'!Z145,"")="", "Mandatory: Tab 7",IFERROR('7. Position (current_at exit)'!Z145,"")),""), IF($A145&lt;&gt;"",IF(IFERROR('7. Position (current_at exit)'!Z145,"")="", "",IFERROR('7. Position (current_at exit)'!Z145,"")),""))</f>
        <v/>
      </c>
      <c r="CV145" s="159" t="str">
        <f>IF(OR($D145="Fully Exited, No Escrow", $D145="Fully Exited, Escrow Pending", $D145="Fully Exited, Subsequently Closed"), IF($A145&lt;&gt;"",IF(IFERROR('7. Position (current_at exit)'!AA145,"")="", "Mandatory: Tab 7",IFERROR('7. Position (current_at exit)'!AA145,"")),""), IF($A145&lt;&gt;"",IF(IFERROR('7. Position (current_at exit)'!AA145,"")="", "",IFERROR('7. Position (current_at exit)'!AA145,"")),""))</f>
        <v/>
      </c>
      <c r="CW145" s="16" t="str">
        <f>IF($D145="Fully Exited",IF($A145&lt;&gt;"",IF(IFERROR('7. Position (current_at exit)'!AB145,"")="", "",IFERROR('7. Position (current_at exit)'!AB145,"")),""), IF($A145&lt;&gt;"",IF(IFERROR('7. Position (current_at exit)'!AB145,"")="", "",IFERROR('7. Position (current_at exit)'!AB145,"")),""))</f>
        <v/>
      </c>
      <c r="CX145" s="360" t="str">
        <f>IF($A145&lt;&gt;"",IF(IFERROR('7. Position (current_at exit)'!AC145,"")="", "",IFERROR('7. Position (current_at exit)'!AC145,"")),"")</f>
        <v/>
      </c>
      <c r="CY145" s="16" t="str">
        <f>IF($D145&lt;&gt;"Pending, Subsequently Closed",IF($A145&lt;&gt;"",IF(IFERROR('7. Position (current_at exit)'!AD145,"")="", "Mandatory: Tab 7",IFERROR('7. Position (current_at exit)'!AD145,"")),""), IF($A145&lt;&gt;"",IF(IFERROR('7. Position (current_at exit)'!AD145,"")="", "",IFERROR('7. Position (current_at exit)'!AD145,"")),""))</f>
        <v/>
      </c>
      <c r="CZ145" s="187" t="str">
        <f>IF($A145&lt;&gt;"",IF(IFERROR('7. Position (current_at exit)'!AE145,"")="", "",IFERROR('7. Position (current_at exit)'!AE145,"")),"")</f>
        <v/>
      </c>
      <c r="DA145" s="76" t="str">
        <f>IF($A145&lt;&gt;"",IF(IFERROR('7. Position (current_at exit)'!AF145,"")="", "",IFERROR('7. Position (current_at exit)'!AF145,"")),"")</f>
        <v/>
      </c>
      <c r="DB145" s="239" t="str">
        <f>IF($A145&lt;&gt;"",IF(IFERROR('7. Position (current_at exit)'!AG145,"")="", "",IFERROR('7. Position (current_at exit)'!AG145,"")),"")</f>
        <v/>
      </c>
      <c r="DC145" s="165" t="str">
        <f>IF($A145&lt;&gt;"",IF(IFERROR('7. Position (current_at exit)'!AH145,"")="", "",IFERROR('7. Position (current_at exit)'!AH145,"")),"")</f>
        <v/>
      </c>
      <c r="DD145" s="165" t="str">
        <f>IF($A145&lt;&gt;"",IF(IFERROR('7. Position (current_at exit)'!AI145,"")="", "",IFERROR('7. Position (current_at exit)'!AI145,"")),"")</f>
        <v/>
      </c>
      <c r="DE145" s="360" t="str">
        <f>IF($A145&lt;&gt;"",IF(IFERROR('7. Position (current_at exit)'!AJ145,"")="", "",IFERROR('7. Position (current_at exit)'!AJ145,"")),"")</f>
        <v/>
      </c>
      <c r="DF145" s="16" t="str">
        <f>IF($A145&lt;&gt;"",IF(IFERROR('7. Position (current_at exit)'!AK145,"")="", "",IFERROR('7. Position (current_at exit)'!AK145,"")),"")</f>
        <v/>
      </c>
      <c r="DG145" s="187" t="str">
        <f>IF($A145&lt;&gt;"",IF(IFERROR('7. Position (current_at exit)'!AL145,"")="", "",IFERROR('7. Position (current_at exit)'!AL145,"")),"")</f>
        <v/>
      </c>
      <c r="DH145" s="76" t="str">
        <f>IF($A145&lt;&gt;"",IF(IFERROR('7. Position (current_at exit)'!AM145,"")="", "",IFERROR('7. Position (current_at exit)'!AM145,"")),"")</f>
        <v/>
      </c>
      <c r="DI145" s="239" t="str">
        <f>IF($A145&lt;&gt;"",IF(IFERROR('7. Position (current_at exit)'!AN145,"")="", "",IFERROR('7. Position (current_at exit)'!AN145,"")),"")</f>
        <v/>
      </c>
      <c r="DJ145" s="165" t="str">
        <f>IF($A145&lt;&gt;"",IF(IFERROR('7. Position (current_at exit)'!AO145,"")="", "",IFERROR('7. Position (current_at exit)'!AO145,"")),"")</f>
        <v/>
      </c>
      <c r="DK145" s="165" t="str">
        <f>IF($A145&lt;&gt;"",IF(IFERROR('7. Position (current_at exit)'!AP145,"")="", "",IFERROR('7. Position (current_at exit)'!AP145,"")),"")</f>
        <v/>
      </c>
      <c r="DL145" s="360" t="str">
        <f>IF($A145&lt;&gt;"",IF(IFERROR('7. Position (current_at exit)'!AQ145,"")="", "",IFERROR('7. Position (current_at exit)'!AQ145,"")),"")</f>
        <v/>
      </c>
      <c r="DM145" s="17" t="str">
        <f>IF(OR($F145="Equity - Publicly Traded", $F145="Equity - Private"), IF($A145&lt;&gt;"",IF(IFERROR('6. Position (at entry)'!N145,"")="", "Mandatory: Tab 6",IFERROR('6. Position (at entry)'!N145,"")),""), IF($A145&lt;&gt;"",IF(IFERROR('6. Position (at entry)'!N145,"")="", "",IFERROR('6. Position (at entry)'!N145,"")),""))</f>
        <v/>
      </c>
      <c r="DN145" s="17" t="str">
        <f>IF(OR($F145="Equity - Publicly Traded", $F145="Equity - Private"), IF($A145&lt;&gt;"",IF(IFERROR('6. Position (at entry)'!O145,"")="", "Mandatory: Tab 6",IFERROR('6. Position (at entry)'!O145,"")),""), IF($A145&lt;&gt;"",IF(IFERROR('6. Position (at entry)'!O145,"")="", "",IFERROR('6. Position (at entry)'!O145,"")),""))</f>
        <v/>
      </c>
      <c r="DO145" s="17" t="str">
        <f>IF(OR($F145="Equity - Publicly Traded", $F145="Equity - Private"), IF($A145&lt;&gt;"",IF(IFERROR('6. Position (at entry)'!P145,"")="", "Mandatory: Tab 6",IFERROR('6. Position (at entry)'!P145,"")),""), IF($A145&lt;&gt;"",IF(IFERROR('6. Position (at entry)'!P145,"")="", "",IFERROR('6. Position (at entry)'!P145,"")),""))</f>
        <v/>
      </c>
      <c r="DP145" s="17" t="str">
        <f>IF(OR($F145="Equity - Publicly Traded", $F145="Equity - Private"), IF($A145&lt;&gt;"",IF(IFERROR('6. Position (at entry)'!Q145,"")="", "Mandatory: Tab 6",IFERROR('6. Position (at entry)'!Q145,"")),""), IF($A145&lt;&gt;"",IF(IFERROR('6. Position (at entry)'!Q145,"")="", "",IFERROR('6. Position (at entry)'!Q145,"")),""))</f>
        <v/>
      </c>
      <c r="DQ145" s="18" t="str">
        <f>IF(OR($F145="Equity - Publicly Traded", $F145="Equity - Private"), IF($A145&lt;&gt;"",IF(IFERROR('6. Position (at entry)'!R145,"")="", "Mandatory: Tab 6",IFERROR('6. Position (at entry)'!R145,"")),""), IF($A145&lt;&gt;"",IF(IFERROR('6. Position (at entry)'!R145,"")="", "",IFERROR('6. Position (at entry)'!R145,"")),""))</f>
        <v/>
      </c>
      <c r="DR145" s="18" t="str">
        <f>IF(OR($F145="Equity - Publicly Traded", $F145="Equity - Private"), IF($A145&lt;&gt;"",IF(IFERROR('6. Position (at entry)'!S145,"")="", "Mandatory: Tab 6",IFERROR('6. Position (at entry)'!S145,"")),""), IF($A145&lt;&gt;"",IF(IFERROR('6. Position (at entry)'!S145,"")="", "",IFERROR('6. Position (at entry)'!S145,"")),""))</f>
        <v/>
      </c>
      <c r="DS145" s="17" t="str">
        <f>IF(OR($F145="Equity - Publicly Traded", $F145="Equity - Private"), IF($A145&lt;&gt;"",IF(IFERROR('6. Position (at entry)'!T145,"")="", "Mandatory: Tab 6",IFERROR('6. Position (at entry)'!T145,"")),""), IF($A145&lt;&gt;"",IF(IFERROR('6. Position (at entry)'!T145,"")="", "",IFERROR('6. Position (at entry)'!T145,"")),""))</f>
        <v/>
      </c>
      <c r="DT145" s="16" t="str">
        <f>IF(OR($F145="Equity - Publicly Traded", $F145="Equity - Private"), IF($A145&lt;&gt;"",IF(IFERROR('6. Position (at entry)'!U145,"")="", "Mandatory: Tab 6",IFERROR('6. Position (at entry)'!U145,"")),""), IF($A145&lt;&gt;"",IF(IFERROR('6. Position (at entry)'!U145,"")="", "",IFERROR('6. Position (at entry)'!U145,"")),""))</f>
        <v/>
      </c>
      <c r="DU145" s="16" t="str">
        <f>IF(OR($F145="Equity - Publicly Traded", $F145="Equity - Private"), IF($A145&lt;&gt;"",IF(IFERROR('6. Position (at entry)'!V145,"")="", "",IFERROR('6. Position (at entry)'!V145,"")),""), IF($A145&lt;&gt;"",IF(IFERROR('6. Position (at entry)'!V145,"")="", "",IFERROR('6. Position (at entry)'!V145,"")),""))</f>
        <v/>
      </c>
      <c r="DV145" s="239" t="str">
        <f>IF(OR($F145="Equity - Publicly Traded", $F145="Equity - Private"), IF($A145&lt;&gt;"",IF(IFERROR('6. Position (at entry)'!W145,"")="", "",IFERROR('6. Position (at entry)'!W145,"")),""), IF($A145&lt;&gt;"",IF(IFERROR('6. Position (at entry)'!W145,"")="", "",IFERROR('6. Position (at entry)'!W145,"")),""))</f>
        <v/>
      </c>
      <c r="DW145" s="239" t="str">
        <f>IF(OR($F145="Equity - Publicly Traded", $F145="Equity - Private"), IF($A145&lt;&gt;"",IF(IFERROR('6. Position (at entry)'!X145,"")="", "",IFERROR('6. Position (at entry)'!X145,"")),""), IF($A145&lt;&gt;"",IF(IFERROR('6. Position (at entry)'!X145,"")="", "",IFERROR('6. Position (at entry)'!X145,"")),""))</f>
        <v/>
      </c>
      <c r="DX145" s="239" t="str">
        <f>IF(OR($F145="Equity - Publicly Traded", $F145="Equity - Private"), IF($A145&lt;&gt;"",IF(IFERROR('6. Position (at entry)'!Y145,"")="", "",IFERROR('6. Position (at entry)'!Y145,"")),""), IF($A145&lt;&gt;"",IF(IFERROR('6. Position (at entry)'!Y145,"")="", "",IFERROR('6. Position (at entry)'!Y145,"")),""))</f>
        <v/>
      </c>
      <c r="DY145" s="360" t="str">
        <f>IF($A145&lt;&gt;"",IF(IFERROR('6. Position (at entry)'!Z145,"")="", "",IFERROR('6. Position (at entry)'!Z145,"")),"")</f>
        <v/>
      </c>
      <c r="DZ145" s="76" t="str">
        <f>IF($A145&lt;&gt;"",IF(IFERROR('6. Position (at entry)'!AA145,"")="", "",IFERROR('6. Position (at entry)'!AA145,"")),"")</f>
        <v/>
      </c>
      <c r="EA145" s="76" t="str">
        <f>IF($A145&lt;&gt;"",IF(IFERROR('6. Position (at entry)'!AB145,"")="", "",IFERROR('6. Position (at entry)'!AB145,"")),"")</f>
        <v/>
      </c>
      <c r="EB145" s="78" t="str">
        <f>IF($A145&lt;&gt;"",IF(IFERROR('6. Position (at entry)'!AC145,"")="", "",IFERROR('6. Position (at entry)'!AC145,"")),"")</f>
        <v/>
      </c>
      <c r="EC145" s="78" t="str">
        <f>IF($A145&lt;&gt;"",IF(IFERROR('6. Position (at entry)'!AD145,"")="", "",IFERROR('6. Position (at entry)'!AD145,"")),"")</f>
        <v/>
      </c>
      <c r="ED145" s="226" t="str">
        <f>IF($A145&lt;&gt;"",IF(IFERROR('6. Position (at entry)'!AE145,"")="", "",IFERROR('6. Position (at entry)'!AE145,"")),"")</f>
        <v/>
      </c>
      <c r="EE145" s="80" t="str">
        <f>IF($A145&lt;&gt;"",IF(IFERROR('6. Position (at entry)'!AF145,"")="", "",IFERROR('6. Position (at entry)'!AF145,"")),"")</f>
        <v/>
      </c>
      <c r="EF145" s="80" t="str">
        <f>IF($A145&lt;&gt;"",IF(IFERROR('6. Position (at entry)'!AG145,"")="", "",IFERROR('6. Position (at entry)'!AG145,"")),"")</f>
        <v/>
      </c>
      <c r="EG145" s="80" t="str">
        <f>IF($A145&lt;&gt;"",IF(IFERROR('6. Position (at entry)'!AH145,"")="", "",IFERROR('6. Position (at entry)'!AH145,"")),"")</f>
        <v/>
      </c>
      <c r="EH145" s="360" t="str">
        <f>IF($A145&lt;&gt;"",IF(IFERROR('6. Position (at entry)'!AI145,"")="", "",IFERROR('6. Position (at entry)'!AI145,"")),"")</f>
        <v/>
      </c>
    </row>
    <row r="146" spans="1:138" ht="15" customHeight="1" x14ac:dyDescent="0.2">
      <c r="A146" s="16" t="str">
        <f>IF(ISBLANK('6. Position (at entry)'!A146), "", '6. Position (at entry)'!A146)</f>
        <v/>
      </c>
      <c r="B146" s="347" t="str">
        <f>IF($A146&lt;&gt;"",IF(IFERROR('6. Position (at entry)'!B146,"")="", "Mandatory: Tab 6",IFERROR('6. Position (at entry)'!B146,"")),"")</f>
        <v/>
      </c>
      <c r="C146" s="16" t="str">
        <f>IF($A146&lt;&gt;"",IF(IFERROR(VLOOKUP($A146, '4. Company (at entry)'!$1:$1048576,2,FALSE),"")="","Mandatory: Tab 4",IFERROR(VLOOKUP($A146, '4. Company (at entry)'!$1:$1048576,2,FALSE),"")), "")</f>
        <v/>
      </c>
      <c r="D146" s="16" t="str">
        <f>IF($A146&lt;&gt;"",IF(IFERROR('7. Position (current_at exit)'!D146,"")="", "Mandatory: Tab 7",IFERROR('7. Position (current_at exit)'!D146,"")),"")</f>
        <v/>
      </c>
      <c r="E146" s="16" t="str">
        <f>IF($A146&lt;&gt;"",IF(IFERROR('7. Position (current_at exit)'!E146,"")="", "Mandatory: Tab 7",IFERROR('7. Position (current_at exit)'!E146,"")),"")</f>
        <v/>
      </c>
      <c r="F146" s="16" t="str">
        <f>IF($A146&lt;&gt;"",IF(IFERROR('6. Position (at entry)'!D146,"")="", "Mandatory: Tab 6",IFERROR('6. Position (at entry)'!D146,"")),"")</f>
        <v/>
      </c>
      <c r="G146" s="16" t="str">
        <f>IF($A146&lt;&gt;"",IF(IFERROR('6. Position (at entry)'!E146,"")="", "Mandatory: Tab 6",IFERROR('6. Position (at entry)'!E146,"")),"")</f>
        <v/>
      </c>
      <c r="H146" s="16" t="str">
        <f>IF($A146&lt;&gt;"",IF(IFERROR('6. Position (at entry)'!F146,"")="", "Mandatory: Tab 6",IFERROR('6. Position (at entry)'!F146,"")),"")</f>
        <v/>
      </c>
      <c r="I146" s="16" t="str">
        <f>IF($A146&lt;&gt;"",IF(IFERROR('6. Position (at entry)'!G146,"")="", "Mandatory: Tab 6",IFERROR('6. Position (at entry)'!G146,"")),"")</f>
        <v/>
      </c>
      <c r="J146" s="16" t="str">
        <f>IF($A146&lt;&gt;"",IF(IFERROR('6. Position (at entry)'!H146,"")="", "Mandatory: Tab 6",IFERROR('6. Position (at entry)'!H146,"")),"")</f>
        <v/>
      </c>
      <c r="K146" s="159" t="str">
        <f>IF($A146&lt;&gt;"",IF(IFERROR('6. Position (at entry)'!I146,"")="", "Mandatory: Tab 6",IFERROR('6. Position (at entry)'!I146,"")),"")</f>
        <v/>
      </c>
      <c r="L146" s="16" t="str">
        <f>IF($A146&lt;&gt;"",IF(IFERROR('6. Position (at entry)'!J146,"")="", "Mandatory: Tab 6",IFERROR('6. Position (at entry)'!J146,"")),"")</f>
        <v/>
      </c>
      <c r="M146" s="16" t="str">
        <f>IF($A146&lt;&gt;"",IF(IFERROR('6. Position (at entry)'!K146,"")="", "Mandatory: Tab 6",IFERROR('6. Position (at entry)'!K146,"")),"")</f>
        <v/>
      </c>
      <c r="N146" s="16" t="str">
        <f>IF($A146&lt;&gt;"",IF(IFERROR('6. Position (at entry)'!L146,"")="", "",IFERROR('6. Position (at entry)'!L146,"")),"")</f>
        <v/>
      </c>
      <c r="O146" s="360" t="str">
        <f>IF($A146&lt;&gt;"",IF(IFERROR('6. Position (at entry)'!M146,"")="", "",IFERROR('6. Position (at entry)'!M146,"")),"")</f>
        <v/>
      </c>
      <c r="P146" s="16" t="str">
        <f>IF($A146&lt;&gt;"",IF(IFERROR(VLOOKUP($A146,'5. Company (current_at exit)'!$1:$1048576,3,FALSE),"")="","",IFERROR(VLOOKUP($A146,'5. Company (current_at exit)'!$1:$1048576,3,FALSE),"")), "")</f>
        <v/>
      </c>
      <c r="Q146" s="16" t="str">
        <f>IF($A146&lt;&gt;"",IF(IFERROR(VLOOKUP($A146,'5. Company (current_at exit)'!$1:$1048576,4,FALSE),"")="","",IFERROR(VLOOKUP($A146,'5. Company (current_at exit)'!$1:$1048576,4,FALSE),"")), "")</f>
        <v/>
      </c>
      <c r="R146" s="16" t="str">
        <f>IF($A146&lt;&gt;"",IF(IFERROR(VLOOKUP($A146,'5. Company (current_at exit)'!$1:$1048576,5,FALSE),"")="","",IFERROR(VLOOKUP($A146,'5. Company (current_at exit)'!$1:$1048576,5,FALSE),"")), "")</f>
        <v/>
      </c>
      <c r="S146" s="16" t="str">
        <f>IF($A146&lt;&gt;"",IF(IFERROR(VLOOKUP($A146,'5. Company (current_at exit)'!$1:$1048576,6,FALSE),"")="","",IFERROR(VLOOKUP($A146,'5. Company (current_at exit)'!$1:$1048576,6,FALSE),"")), "")</f>
        <v/>
      </c>
      <c r="T146" s="16" t="str">
        <f>IF($A146&lt;&gt;"",IF(IFERROR(VLOOKUP($A146,'5. Company (current_at exit)'!$1:$1048576,7,FALSE),"")="","Mandatory: Tab 5",IFERROR(VLOOKUP($A146,'5. Company (current_at exit)'!$1:$1048576,7,FALSE),"")), "")</f>
        <v/>
      </c>
      <c r="U146" s="72" t="str">
        <f>IF($A146&lt;&gt;"",IF(IFERROR(VLOOKUP($A146,'5. Company (current_at exit)'!$1:$1048576,8,FALSE),"")="","Mandatory: Tab 5",IFERROR(VLOOKUP($A146,'5. Company (current_at exit)'!$1:$1048576,8,FALSE),"")), "")</f>
        <v/>
      </c>
      <c r="V146" s="16" t="str">
        <f>IF($A146&lt;&gt;"",IF(IFERROR(VLOOKUP($A146,'5. Company (current_at exit)'!$1:$1048576,9,FALSE),"")="","",IFERROR(VLOOKUP($A146,'5. Company (current_at exit)'!$1:$1048576,9,FALSE),"")), "")</f>
        <v/>
      </c>
      <c r="W146" s="16" t="str">
        <f>IF($A146&lt;&gt;"",IF(IFERROR(VLOOKUP($A146,'5. Company (current_at exit)'!$1:$1048576,10,FALSE),"")="","Mandatory: Tab 5",IFERROR(VLOOKUP($A146,'5. Company (current_at exit)'!$1:$1048576,10,FALSE),"")), "")</f>
        <v/>
      </c>
      <c r="X146" s="73" t="str">
        <f>IF($A146&lt;&gt;"",IF(IFERROR(VLOOKUP($A146,'5. Company (current_at exit)'!$1:$1048576,11,FALSE),"")="","Mandatory: Tab 5",IFERROR(VLOOKUP($A146,'5. Company (current_at exit)'!$1:$1048576,11,FALSE),"")), "")</f>
        <v/>
      </c>
      <c r="Y146" s="73" t="str">
        <f>IF($A146&lt;&gt;"",IF(IFERROR(VLOOKUP($A146,'5. Company (current_at exit)'!$1:$1048576,12,FALSE),"")="","",IFERROR(VLOOKUP($A146,'5. Company (current_at exit)'!$1:$1048576,12,FALSE),"")), "")</f>
        <v/>
      </c>
      <c r="Z146" s="73" t="str">
        <f>IF($A146&lt;&gt;"",IF(IFERROR(VLOOKUP($A146,'5. Company (current_at exit)'!$1:$1048576,13,FALSE),"")="","",IFERROR(VLOOKUP($A146,'5. Company (current_at exit)'!$1:$1048576,13,FALSE),"")), "")</f>
        <v/>
      </c>
      <c r="AA146" s="16" t="str">
        <f>IF($A146&lt;&gt;"",IF(IFERROR(VLOOKUP($A146,'5. Company (current_at exit)'!$1:$1048576,14,FALSE),"")="","Mandatory: Tab 5",IFERROR(VLOOKUP($A146,'5. Company (current_at exit)'!$1:$1048576,14,FALSE),"")), "")</f>
        <v/>
      </c>
      <c r="AB146" s="16" t="str">
        <f>IF($A146&lt;&gt;"",IF(IFERROR(VLOOKUP($A146,'5. Company (current_at exit)'!$1:$1048576,15,FALSE),"")="","Mandatory: Tab 5",IFERROR(VLOOKUP($A146,'5. Company (current_at exit)'!$1:$1048576,15,FALSE),"")), "")</f>
        <v/>
      </c>
      <c r="AC146" s="76" t="str">
        <f>IF($A146&lt;&gt;"",IF(IFERROR(VLOOKUP($A146,'5. Company (current_at exit)'!$1:$1048576,16,FALSE),"")="","",IFERROR(VLOOKUP($A146,'5. Company (current_at exit)'!$1:$1048576,16,FALSE),"")), "")</f>
        <v/>
      </c>
      <c r="AD146" s="16" t="str">
        <f>IF($A146&lt;&gt;"",IF(IFERROR(VLOOKUP($A146,'5. Company (current_at exit)'!$1:$1048576,17,FALSE),"")="","",IFERROR(VLOOKUP($A146,'5. Company (current_at exit)'!$1:$1048576,17,FALSE),"")), "")</f>
        <v/>
      </c>
      <c r="AE146" s="401" t="str">
        <f>IF($A146&lt;&gt;"",IF(IFERROR(VLOOKUP($A146,'5. Company (current_at exit)'!$1:$1048576,18,FALSE),"")="","",IFERROR(VLOOKUP($A146,'5. Company (current_at exit)'!$1:$1048576,18,FALSE),"")), "")</f>
        <v/>
      </c>
      <c r="AF146" s="16" t="str">
        <f>IF($A146&lt;&gt;"",IF(IFERROR(VLOOKUP($A146,'5. Company (current_at exit)'!$1:$1048576,19,FALSE),"")="","Mandatory: Tab 5",IFERROR(VLOOKUP($A146,'5. Company (current_at exit)'!$1:$1048576,19,FALSE),"")), "")</f>
        <v/>
      </c>
      <c r="AG146" s="159" t="str">
        <f>IF($AF146="Yes",IF($A146&lt;&gt;"",IF(IFERROR(VLOOKUP($A146,'5. Company (current_at exit)'!$1:$1048576,20,FALSE),"")="","Mandatory: Tab 5",IFERROR(VLOOKUP($A146,'5. Company (current_at exit)'!$1:$1048576,20,FALSE),"")), ""),IF($A146&lt;&gt;"",IF(IFERROR(VLOOKUP($A146,'5. Company (current_at exit)'!$1:$1048576,20,FALSE),"")="","",IFERROR(VLOOKUP($A146,'5. Company (current_at exit)'!$1:$1048576,20,FALSE),"")), ""))</f>
        <v/>
      </c>
      <c r="AH146" s="159" t="str">
        <f>IF($AF146="Yes",IF($A146&lt;&gt;"",IF(IFERROR(VLOOKUP($A146,'5. Company (current_at exit)'!$1:$1048576,21,FALSE),"")="","Mandatory: Tab 5",IFERROR(VLOOKUP($A146,'5. Company (current_at exit)'!$1:$1048576,21,FALSE),"")), ""),IF($A146&lt;&gt;"",IF(IFERROR(VLOOKUP($A146,'5. Company (current_at exit)'!$1:$1048576,21,FALSE),"")="","",IFERROR(VLOOKUP($A146,'5. Company (current_at exit)'!$1:$1048576,21,FALSE),"")), ""))</f>
        <v/>
      </c>
      <c r="AI146" s="69" t="str">
        <f>IF($AF146="Yes",IF($A146&lt;&gt;"",IF(IFERROR(VLOOKUP($A146,'5. Company (current_at exit)'!$1:$1048576,22,FALSE),"")="","Mandatory: Tab 5",IFERROR(VLOOKUP($A146,'5. Company (current_at exit)'!$1:$1048576,22,FALSE),"")), ""),IF($A146&lt;&gt;"",IF(IFERROR(VLOOKUP($A146,'5. Company (current_at exit)'!$1:$1048576,22,FALSE),"")="","",IFERROR(VLOOKUP($A146,'5. Company (current_at exit)'!$1:$1048576,22,FALSE),"")), ""))</f>
        <v/>
      </c>
      <c r="AJ146" s="69" t="str">
        <f>IF($AF146="Yes",IF($A146&lt;&gt;"",IF(IFERROR(VLOOKUP($A146,'5. Company (current_at exit)'!$1:$1048576,23,FALSE),"")="","Mandatory: Tab 5",IFERROR(VLOOKUP($A146,'5. Company (current_at exit)'!$1:$1048576,23,FALSE),"")), ""),IF($A146&lt;&gt;"",IF(IFERROR(VLOOKUP($A146,'5. Company (current_at exit)'!$1:$1048576,23,FALSE),"")="","",IFERROR(VLOOKUP($A146,'5. Company (current_at exit)'!$1:$1048576,23,FALSE),"")), ""))</f>
        <v/>
      </c>
      <c r="AK146" s="159" t="str">
        <f>IF($AF146="Yes",IF($A146&lt;&gt;"",IF(IFERROR(VLOOKUP($A146,'5. Company (current_at exit)'!$1:$1048576,24,FALSE),"")="","",IFERROR(VLOOKUP($A146,'5. Company (current_at exit)'!$1:$1048576,24,FALSE),"")), ""),IF($A146&lt;&gt;"",IF(IFERROR(VLOOKUP($A146,'5. Company (current_at exit)'!$1:$1048576,24,FALSE),"")="","",IFERROR(VLOOKUP($A146,'5. Company (current_at exit)'!$1:$1048576,24,FALSE),"")), ""))</f>
        <v/>
      </c>
      <c r="AL146" s="403" t="str">
        <f>IF($A146&lt;&gt;"",IF(IFERROR(VLOOKUP($A146,'5. Company (current_at exit)'!$1:$1048576,25,FALSE),"")="","",IFERROR(VLOOKUP($A146,'5. Company (current_at exit)'!$1:$1048576,25,FALSE),"")), "")</f>
        <v/>
      </c>
      <c r="AM146" s="17" t="str">
        <f>IF($A146&lt;&gt;"",IF(IFERROR(VLOOKUP($A146,'5. Company (current_at exit)'!$1:$1048576,26,FALSE),"")="","Mandatory: Tab 5",IFERROR(VLOOKUP($A146,'5. Company (current_at exit)'!$1:$1048576,26,FALSE),"")), "")</f>
        <v/>
      </c>
      <c r="AN146" s="17" t="str">
        <f>IF($A146&lt;&gt;"",IF(IFERROR(VLOOKUP($A146,'5. Company (current_at exit)'!$1:$1048576,27,FALSE),"")="","Mandatory: Tab 5",IFERROR(VLOOKUP($A146,'5. Company (current_at exit)'!$1:$1048576,27,FALSE),"")), "")</f>
        <v/>
      </c>
      <c r="AO146" s="17" t="str">
        <f>IF($A146&lt;&gt;"",IF(IFERROR(VLOOKUP($A146,'5. Company (current_at exit)'!$1:$1048576,28,FALSE),"")="","Mandatory: Tab 5",IFERROR(VLOOKUP($A146,'5. Company (current_at exit)'!$1:$1048576,28,FALSE),"")), "")</f>
        <v/>
      </c>
      <c r="AP146" s="17" t="str">
        <f>IF($A146&lt;&gt;"",IF(IFERROR(VLOOKUP($A146,'5. Company (current_at exit)'!$1:$1048576,29,FALSE),"")="","Mandatory: Tab 5",IFERROR(VLOOKUP($A146,'5. Company (current_at exit)'!$1:$1048576,29,FALSE),"")), "")</f>
        <v/>
      </c>
      <c r="AQ146" s="17" t="str">
        <f>IF($A146&lt;&gt;"",IF(IFERROR(VLOOKUP($A146,'5. Company (current_at exit)'!$1:$1048576,30,FALSE),"")="","Mandatory: Tab 5",IFERROR(VLOOKUP($A146,'5. Company (current_at exit)'!$1:$1048576,30,FALSE),"")), "")</f>
        <v/>
      </c>
      <c r="AR146" s="17" t="str">
        <f>IF($A146&lt;&gt;"",IF(IFERROR(VLOOKUP($A146,'5. Company (current_at exit)'!$1:$1048576,31,FALSE),"")="","Mandatory: Tab 5",IFERROR(VLOOKUP($A146,'5. Company (current_at exit)'!$1:$1048576,31,FALSE),"")), "")</f>
        <v/>
      </c>
      <c r="AS146" s="17" t="str">
        <f>IF($A146&lt;&gt;"",IF(IFERROR(VLOOKUP($A146,'5. Company (current_at exit)'!$1:$1048576,32,FALSE),"")="","Mandatory: Tab 5",IFERROR(VLOOKUP($A146,'5. Company (current_at exit)'!$1:$1048576,32,FALSE),"")), "")</f>
        <v/>
      </c>
      <c r="AT146" s="17" t="str">
        <f>IF($A146&lt;&gt;"",IF(IFERROR(VLOOKUP($A146,'5. Company (current_at exit)'!$1:$1048576,33,FALSE),"")="","Mandatory: Tab 5",IFERROR(VLOOKUP($A146,'5. Company (current_at exit)'!$1:$1048576,33,FALSE),"")), "")</f>
        <v/>
      </c>
      <c r="AU146" s="17" t="str">
        <f>IF($A146&lt;&gt;"",IF(IFERROR(VLOOKUP($A146,'5. Company (current_at exit)'!$1:$1048576,34,FALSE),"")="","",IFERROR(VLOOKUP($A146,'5. Company (current_at exit)'!$1:$1048576,34,FALSE),"")), "")</f>
        <v/>
      </c>
      <c r="AV146" s="241" t="str">
        <f>IF($A146&lt;&gt;"",IF(IFERROR(VLOOKUP($A146,'5. Company (current_at exit)'!$1:$1048576,35,FALSE),"")="","",IFERROR(VLOOKUP($A146,'5. Company (current_at exit)'!$1:$1048576,35,FALSE),"")), "")</f>
        <v/>
      </c>
      <c r="AW146" s="17" t="str">
        <f>IF($D146="Fully Exited",IF($A146&lt;&gt;"",IF(IFERROR(VLOOKUP($A146,'5. Company (current_at exit)'!$1:$1048576,36,FALSE),"")="","",IFERROR(VLOOKUP($A146,'5. Company (current_at exit)'!$1:$1048576,36,FALSE),"")), ""),IF($A146&lt;&gt;"",IF(IFERROR(VLOOKUP($A146,'5. Company (current_at exit)'!$1:$1048576,36,FALSE),"")="","",IFERROR(VLOOKUP($A146,'5. Company (current_at exit)'!$1:$1048576,36,FALSE),"")), ""))</f>
        <v/>
      </c>
      <c r="AX146" s="239" t="str">
        <f>IF($A146&lt;&gt;"",IF(IFERROR(VLOOKUP($A146,'5. Company (current_at exit)'!$1:$1048576,37,FALSE),"")="","",IFERROR(VLOOKUP($A146,'5. Company (current_at exit)'!$1:$1048576,37,FALSE),"")), "")</f>
        <v/>
      </c>
      <c r="AY146" s="204" t="str">
        <f>IF($A146&lt;&gt;"",IF(IFERROR(VLOOKUP($A146,'5. Company (current_at exit)'!$1:$1048576,38,FALSE),"")="","",IFERROR(VLOOKUP($A146,'5. Company (current_at exit)'!$1:$1048576,38,FALSE),"")), "")</f>
        <v/>
      </c>
      <c r="AZ146" s="244" t="str">
        <f>IF($A146&lt;&gt;"",IF(IFERROR(VLOOKUP($A146,'5. Company (current_at exit)'!$1:$1048576,39,FALSE),"")="","",IFERROR(VLOOKUP($A146,'5. Company (current_at exit)'!$1:$1048576,39,FALSE),"")), "")</f>
        <v/>
      </c>
      <c r="BA146" s="244" t="str">
        <f>IF($A146&lt;&gt;"",IF(IFERROR(VLOOKUP($A146,'5. Company (current_at exit)'!$1:$1048576,40,FALSE),"")="","",IFERROR(VLOOKUP($A146,'5. Company (current_at exit)'!$1:$1048576,40,FALSE),"")), "")</f>
        <v/>
      </c>
      <c r="BB146" s="244" t="str">
        <f>IF($A146&lt;&gt;"",IF(IFERROR(VLOOKUP($A146,'5. Company (current_at exit)'!$1:$1048576,41,FALSE),"")="","",IFERROR(VLOOKUP($A146,'5. Company (current_at exit)'!$1:$1048576,41,FALSE),"")), "")</f>
        <v/>
      </c>
      <c r="BC146" s="76" t="str">
        <f>IF($A146&lt;&gt;"",IF(IFERROR(VLOOKUP($A146,'5. Company (current_at exit)'!$1:$1048576,42,FALSE),"")="","",IFERROR(VLOOKUP($A146,'5. Company (current_at exit)'!$1:$1048576,42,FALSE),"")), "")</f>
        <v/>
      </c>
      <c r="BD146" s="76" t="str">
        <f>IF($A146&lt;&gt;"",IF(IFERROR(VLOOKUP($A146,'5. Company (current_at exit)'!$1:$1048576,43,FALSE),"")="","",IFERROR(VLOOKUP($A146,'5. Company (current_at exit)'!$1:$1048576,43,FALSE),"")), "")</f>
        <v/>
      </c>
      <c r="BE146" s="239" t="str">
        <f>IF($A146&lt;&gt;"",IF(IFERROR(VLOOKUP($A146,'5. Company (current_at exit)'!$1:$1048576,44,FALSE),"")="","",IFERROR(VLOOKUP($A146,'5. Company (current_at exit)'!$1:$1048576,44,FALSE),"")), "")</f>
        <v/>
      </c>
      <c r="BF146" s="239" t="str">
        <f>IF($A146&lt;&gt;"",IF(IFERROR(VLOOKUP($A146,'5. Company (current_at exit)'!$1:$1048576,45,FALSE),"")="","",IFERROR(VLOOKUP($A146,'5. Company (current_at exit)'!$1:$1048576,45,FALSE),"")), "")</f>
        <v/>
      </c>
      <c r="BG146" s="239" t="str">
        <f>IF($A146&lt;&gt;"",IF(IFERROR(VLOOKUP($A146,'5. Company (current_at exit)'!$1:$1048576,46,FALSE),"")="","",IFERROR(VLOOKUP($A146,'5. Company (current_at exit)'!$1:$1048576,46,FALSE),"")), "")</f>
        <v/>
      </c>
      <c r="BH146" s="239" t="str">
        <f>IF($A146&lt;&gt;"",IF(IFERROR(VLOOKUP($A146,'5. Company (current_at exit)'!$1:$1048576,47,FALSE),"")="","",IFERROR(VLOOKUP($A146,'5. Company (current_at exit)'!$1:$1048576,47,FALSE),"")), "")</f>
        <v/>
      </c>
      <c r="BI146" s="239" t="str">
        <f>IF($A146&lt;&gt;"",IF(IFERROR(VLOOKUP($A146,'5. Company (current_at exit)'!$1:$1048576,48,FALSE),"")="","",IFERROR(VLOOKUP($A146,'5. Company (current_at exit)'!$1:$1048576,48,FALSE),"")), "")</f>
        <v/>
      </c>
      <c r="BJ146" s="360" t="str">
        <f>IF($A146&lt;&gt;"",IF(IFERROR(VLOOKUP($A146,'5. Company (current_at exit)'!$1:$1048576,49,FALSE),"")="","",IFERROR(VLOOKUP($A146,'5. Company (current_at exit)'!$1:$1048576,49,FALSE),"")), "")</f>
        <v/>
      </c>
      <c r="BK146" s="76" t="str">
        <f>IF($A146&lt;&gt;"",IF(IFERROR(VLOOKUP($A146,'5. Company (current_at exit)'!$1:$1048576,50,FALSE),"")="","Mandatory: Tab 5",IFERROR(VLOOKUP($A146,'5. Company (current_at exit)'!$1:$1048576,50,FALSE),"")), "")</f>
        <v/>
      </c>
      <c r="BL146" s="483" t="str">
        <f>IF($A146&lt;&gt;"",IF(IFERROR(VLOOKUP($A146,'5. Company (current_at exit)'!$1:$1048576,51,FALSE),"")="","Mandatory: Tab 5",IFERROR(VLOOKUP($A146,'5. Company (current_at exit)'!$1:$1048576,51,FALSE),"")), "")</f>
        <v/>
      </c>
      <c r="BM146" s="483" t="str">
        <f>IF($A146&lt;&gt;"",IF(IFERROR(VLOOKUP($A146,'5. Company (current_at exit)'!$1:$1048576,52,FALSE),"")="","Mandatory: Tab 5",IFERROR(VLOOKUP($A146,'5. Company (current_at exit)'!$1:$1048576,52,FALSE),"")), "")</f>
        <v/>
      </c>
      <c r="BN146" s="483" t="str">
        <f>IF($A146&lt;&gt;"",IF(IFERROR(VLOOKUP($A146,'5. Company (current_at exit)'!$1:$1048576,53,FALSE),"")="","Mandatory: Tab 5",IFERROR(VLOOKUP($A146,'5. Company (current_at exit)'!$1:$1048576,53,FALSE),"")), "")</f>
        <v/>
      </c>
      <c r="BO146" s="360" t="str">
        <f>IF($A146&lt;&gt;"",IF(IFERROR(VLOOKUP($A146,'5. Company (current_at exit)'!$1:$1048576,54,FALSE),"")="","",IFERROR(VLOOKUP($A146,'5. Company (current_at exit)'!$1:$1048576,54,FALSE),"")), "")</f>
        <v/>
      </c>
      <c r="BP146" s="17" t="str">
        <f>IF($A146&lt;&gt;"",IF(IFERROR(VLOOKUP($A146, '4. Company (at entry)'!$1:$1048576,3,FALSE),"")="","Mandatory: Tab 4",IFERROR(VLOOKUP($A146, '4. Company (at entry)'!$1:$1048576,3,FALSE),"")), "")</f>
        <v/>
      </c>
      <c r="BQ146" s="17" t="str">
        <f>IF($A146&lt;&gt;"",IF(IFERROR(VLOOKUP($A146, '4. Company (at entry)'!$1:$1048576,4,FALSE),"")="","Mandatory: Tab 4",IFERROR(VLOOKUP($A146, '4. Company (at entry)'!$1:$1048576,4,FALSE),"")), "")</f>
        <v/>
      </c>
      <c r="BR146" s="17" t="str">
        <f>IF($A146&lt;&gt;"",IF(IFERROR(VLOOKUP($A146, '4. Company (at entry)'!$1:$1048576,5,FALSE),"")="","Mandatory: Tab 4",IFERROR(VLOOKUP($A146, '4. Company (at entry)'!$1:$1048576,5,FALSE),"")), "")</f>
        <v/>
      </c>
      <c r="BS146" s="17" t="str">
        <f>IF($A146&lt;&gt;"",IF(IFERROR(VLOOKUP($A146, '4. Company (at entry)'!$1:$1048576,6,FALSE),"")="","Mandatory: Tab 4",IFERROR(VLOOKUP($A146, '4. Company (at entry)'!$1:$1048576,6,FALSE),"")), "")</f>
        <v/>
      </c>
      <c r="BT146" s="17" t="str">
        <f>IF($A146&lt;&gt;"",IF(IFERROR(VLOOKUP($A146, '4. Company (at entry)'!$1:$1048576,7,FALSE),"")="","Mandatory: Tab 4",IFERROR(VLOOKUP($A146, '4. Company (at entry)'!$1:$1048576,7,FALSE),"")), "")</f>
        <v/>
      </c>
      <c r="BU146" s="17" t="str">
        <f>IF($A146&lt;&gt;"",IF(IFERROR(VLOOKUP($A146, '4. Company (at entry)'!$1:$1048576,8,FALSE),"")="","Mandatory: Tab 4",IFERROR(VLOOKUP($A146, '4. Company (at entry)'!$1:$1048576,8,FALSE),"")), "")</f>
        <v/>
      </c>
      <c r="BV146" s="17" t="str">
        <f>IF($A146&lt;&gt;"",IF(IFERROR(VLOOKUP($A146, '4. Company (at entry)'!$1:$1048576,9,FALSE),"")="","Mandatory: Tab 4",IFERROR(VLOOKUP($A146, '4. Company (at entry)'!$1:$1048576,9,FALSE),"")), "")</f>
        <v/>
      </c>
      <c r="BW146" s="17" t="str">
        <f>IF($A146&lt;&gt;"",IF(IFERROR(VLOOKUP($A146, '4. Company (at entry)'!$1:$1048576,10,FALSE),"")="","",IFERROR(VLOOKUP($A146, '4. Company (at entry)'!$1:$1048576,10,FALSE),"")), "")</f>
        <v/>
      </c>
      <c r="BX146" s="208" t="str">
        <f>IF($A146&lt;&gt;"",IF(IFERROR(VLOOKUP($A146, '4. Company (at entry)'!$1:$1048576,11,FALSE),"")="","",IFERROR(VLOOKUP($A146, '4. Company (at entry)'!$1:$1048576,11,FALSE),"")), "")</f>
        <v/>
      </c>
      <c r="BY146" s="17" t="str">
        <f>IF($A146&lt;&gt;"",IF(IFERROR(VLOOKUP($A146, '4. Company (at entry)'!$1:$1048576,12,FALSE),"")="","",IFERROR(VLOOKUP($A146, '4. Company (at entry)'!$1:$1048576,12,FALSE),"")), "")</f>
        <v/>
      </c>
      <c r="BZ146" s="360" t="str">
        <f>IF($A146&lt;&gt;"",IF(IFERROR(VLOOKUP($A146, '4. Company (at entry)'!$1:$1048576,13,FALSE),"")="","",IFERROR(VLOOKUP($A146, '4. Company (at entry)'!$1:$1048576,13,FALSE),"")), "")</f>
        <v/>
      </c>
      <c r="CA146" s="17" t="str">
        <f>IF($A146&lt;&gt;"",IF(IFERROR('7. Position (current_at exit)'!F146,"")="", "Mandatory: Tab 7",IFERROR('7. Position (current_at exit)'!F146,"")),"")</f>
        <v/>
      </c>
      <c r="CB146" s="17" t="str">
        <f>IF($D146&lt;&gt;"Pending, Subsequently Closed",IF($A146&lt;&gt;"",IF(IFERROR('7. Position (current_at exit)'!G146,"")="", "Mandatory: Tab 7",IFERROR('7. Position (current_at exit)'!G146,"")),""), IF($A146&lt;&gt;"",IF(IFERROR('7. Position (current_at exit)'!G146,"")="", "",IFERROR('7. Position (current_at exit)'!G146,"")),""))</f>
        <v/>
      </c>
      <c r="CC146" s="17" t="str">
        <f>IF($D146&lt;&gt;"Pending, Subsequently Closed",IF($A146&lt;&gt;"",IF(IFERROR('7. Position (current_at exit)'!H146,"")="", "Mandatory: Tab 7",IFERROR('7. Position (current_at exit)'!H146,"")),""), IF($A146&lt;&gt;"",IF(IFERROR('7. Position (current_at exit)'!H146,"")="", "",IFERROR('7. Position (current_at exit)'!H146,"")),""))</f>
        <v/>
      </c>
      <c r="CD146" s="17" t="str">
        <f>IF($D146&lt;&gt;"Pending, Subsequently Closed",IF($A146&lt;&gt;"",IF(IFERROR('7. Position (current_at exit)'!I146,"")="", "Mandatory: Tab 7",IFERROR('7. Position (current_at exit)'!I146,"")),""), IF($A146&lt;&gt;"",IF(IFERROR('7. Position (current_at exit)'!I146,"")="", "",IFERROR('7. Position (current_at exit)'!I146,"")),""))</f>
        <v/>
      </c>
      <c r="CE146" s="17" t="str">
        <f>IF($D146&lt;&gt;"Pending, Subsequently Closed",IF($A146&lt;&gt;"",IF(IFERROR('7. Position (current_at exit)'!J146,"")="", "Mandatory: Tab 7",IFERROR('7. Position (current_at exit)'!J146,"")),""), IF($A146&lt;&gt;"",IF(IFERROR('7. Position (current_at exit)'!J146,"")="", "",IFERROR('7. Position (current_at exit)'!J146,"")),""))</f>
        <v/>
      </c>
      <c r="CF146" s="208" t="str">
        <f>IF($D146&lt;&gt;"Pending, Subsequently Closed",IF($A146&lt;&gt;"",IF(IFERROR('7. Position (current_at exit)'!K146,"")="", "Mandatory: Tab 7",IFERROR('7. Position (current_at exit)'!K146,"")),""), IF($A146&lt;&gt;"",IF(IFERROR('7. Position (current_at exit)'!K146,"")="", "",IFERROR('7. Position (current_at exit)'!K146,"")),""))</f>
        <v/>
      </c>
      <c r="CG146" s="186" t="str">
        <f>IF($D146&lt;&gt;"Pending, Subsequently Closed",IF($A146&lt;&gt;"",IF(IFERROR('7. Position (current_at exit)'!L146,"")="", "Mandatory: Tab 7",IFERROR('7. Position (current_at exit)'!L146,"")),""), IF($A146&lt;&gt;"",IF(IFERROR('7. Position (current_at exit)'!L146,"")="", "",IFERROR('7. Position (current_at exit)'!L146,"")),""))</f>
        <v/>
      </c>
      <c r="CH146" s="186" t="str">
        <f>IF($D146&lt;&gt;"Pending, Subsequently Closed",IF($A146&lt;&gt;"",IF(IFERROR('7. Position (current_at exit)'!M146,"")="", "Mandatory: Tab 7",IFERROR('7. Position (current_at exit)'!M146,"")),""), IF($A146&lt;&gt;"",IF(IFERROR('7. Position (current_at exit)'!M146,"")="", "",IFERROR('7. Position (current_at exit)'!M146,"")),""))</f>
        <v/>
      </c>
      <c r="CI146" s="186" t="str">
        <f>IF($D146&lt;&gt;"Pending, Subsequently Closed",IF($A146&lt;&gt;"",IF(IFERROR('7. Position (current_at exit)'!N146,"")="", "Mandatory: Tab 7",IFERROR('7. Position (current_at exit)'!N146,"")),""), IF($A146&lt;&gt;"",IF(IFERROR('7. Position (current_at exit)'!N146,"")="", "",IFERROR('7. Position (current_at exit)'!N146,"")),""))</f>
        <v/>
      </c>
      <c r="CJ146" s="408" t="str">
        <f>IF($D146&lt;&gt;"Pending, Subsequently Closed",IF($A146&lt;&gt;"",IF(IFERROR('7. Position (current_at exit)'!O146,"")="", "Mandatory: Tab 7",IFERROR('7. Position (current_at exit)'!O146,"")),""), IF($A146&lt;&gt;"",IF(IFERROR('7. Position (current_at exit)'!O146,"")="", "",IFERROR('7. Position (current_at exit)'!O146,"")),""))</f>
        <v/>
      </c>
      <c r="CK146" s="408" t="str">
        <f>IF($D146&lt;&gt;"Pending, Subsequently Closed",IF($A146&lt;&gt;"",IF(IFERROR('7. Position (current_at exit)'!P146,"")="", "Mandatory: Tab 7",IFERROR('7. Position (current_at exit)'!P146,"")),""), IF($A146&lt;&gt;"",IF(IFERROR('7. Position (current_at exit)'!P146,"")="", "",IFERROR('7. Position (current_at exit)'!P146,"")),""))</f>
        <v/>
      </c>
      <c r="CL146" s="360" t="str">
        <f>IF($A146&lt;&gt;"",IF(IFERROR('7. Position (current_at exit)'!Q146,"")="", "",IFERROR('7. Position (current_at exit)'!Q146,"")),"")</f>
        <v/>
      </c>
      <c r="CM146" s="18" t="str">
        <f>IF($F146&lt;&gt;"Debt",IF($A146&lt;&gt;"",IF(IFERROR('7. Position (current_at exit)'!R146,"")="", "Mandatory: Tab 7",IFERROR('7. Position (current_at exit)'!R146,"")),""), IF($A146&lt;&gt;"",IF(IFERROR('7. Position (current_at exit)'!R146,"")="", "",IFERROR('7. Position (current_at exit)'!R146,"")),""))</f>
        <v/>
      </c>
      <c r="CN146" s="18" t="str">
        <f>IF($F146&lt;&gt;"Debt",IF($A146&lt;&gt;"",IF(IFERROR('7. Position (current_at exit)'!S146,"")="", "Mandatory: Tab 7",IFERROR('7. Position (current_at exit)'!S146,"")),""), IF($A146&lt;&gt;"",IF(IFERROR('7. Position (current_at exit)'!S146,"")="", "",IFERROR('7. Position (current_at exit)'!S146,"")),""))</f>
        <v/>
      </c>
      <c r="CO146" s="17" t="str">
        <f>IF($F146&lt;&gt;"Debt",IF($A146&lt;&gt;"",IF(IFERROR('7. Position (current_at exit)'!T146,"")="", "Mandatory: Tab 7",IFERROR('7. Position (current_at exit)'!T146,"")),""), IF($A146&lt;&gt;"",IF(IFERROR('7. Position (current_at exit)'!T146,"")="", "",IFERROR('7. Position (current_at exit)'!T146,"")),""))</f>
        <v/>
      </c>
      <c r="CP146" s="17" t="str">
        <f>IF($A146&lt;&gt;"",IF(IFERROR('7. Position (current_at exit)'!U146,"")="", "Mandatory: Tab 7",IFERROR('7. Position (current_at exit)'!U146,"")),"")</f>
        <v/>
      </c>
      <c r="CQ146" s="17" t="str">
        <f>IF($F146&lt;&gt;"Debt",IF($A146&lt;&gt;"",IF(IFERROR('7. Position (current_at exit)'!V146,"")="", "Mandatory: Tab 7",IFERROR('7. Position (current_at exit)'!V146,"")),""), IF($A146&lt;&gt;"",IF(IFERROR('7. Position (current_at exit)'!V146,"")="", "",IFERROR('7. Position (current_at exit)'!V146,"")),""))</f>
        <v/>
      </c>
      <c r="CR146" s="16" t="str">
        <f>IF($F146&lt;&gt;"Debt",IF($A146&lt;&gt;"",IF(IFERROR('7. Position (current_at exit)'!W146,"")="", "",IFERROR('7. Position (current_at exit)'!W146,"")),""), IF($A146&lt;&gt;"",IF(IFERROR('7. Position (current_at exit)'!W146,"")="", "",IFERROR('7. Position (current_at exit)'!W146,"")),""))</f>
        <v/>
      </c>
      <c r="CS146" s="80" t="str">
        <f>IF($A146&lt;&gt;"",IF(IFERROR('7. Position (current_at exit)'!X146,"")="", "",IFERROR('7. Position (current_at exit)'!X146,"")),"")</f>
        <v/>
      </c>
      <c r="CT146" s="360" t="str">
        <f>IF($A146&lt;&gt;"",IF(IFERROR('7. Position (current_at exit)'!Y146,"")="", "",IFERROR('7. Position (current_at exit)'!Y146,"")),"")</f>
        <v/>
      </c>
      <c r="CU146" s="159" t="str">
        <f>IF(OR($D146="Fully Exited, No Escrow", $D146="Fully Exited, Escrow Pending", $D146="Fully Exited, Subsequently Closed"), IF($A146&lt;&gt;"",IF(IFERROR('7. Position (current_at exit)'!Z146,"")="", "Mandatory: Tab 7",IFERROR('7. Position (current_at exit)'!Z146,"")),""), IF($A146&lt;&gt;"",IF(IFERROR('7. Position (current_at exit)'!Z146,"")="", "",IFERROR('7. Position (current_at exit)'!Z146,"")),""))</f>
        <v/>
      </c>
      <c r="CV146" s="159" t="str">
        <f>IF(OR($D146="Fully Exited, No Escrow", $D146="Fully Exited, Escrow Pending", $D146="Fully Exited, Subsequently Closed"), IF($A146&lt;&gt;"",IF(IFERROR('7. Position (current_at exit)'!AA146,"")="", "Mandatory: Tab 7",IFERROR('7. Position (current_at exit)'!AA146,"")),""), IF($A146&lt;&gt;"",IF(IFERROR('7. Position (current_at exit)'!AA146,"")="", "",IFERROR('7. Position (current_at exit)'!AA146,"")),""))</f>
        <v/>
      </c>
      <c r="CW146" s="16" t="str">
        <f>IF($D146="Fully Exited",IF($A146&lt;&gt;"",IF(IFERROR('7. Position (current_at exit)'!AB146,"")="", "",IFERROR('7. Position (current_at exit)'!AB146,"")),""), IF($A146&lt;&gt;"",IF(IFERROR('7. Position (current_at exit)'!AB146,"")="", "",IFERROR('7. Position (current_at exit)'!AB146,"")),""))</f>
        <v/>
      </c>
      <c r="CX146" s="360" t="str">
        <f>IF($A146&lt;&gt;"",IF(IFERROR('7. Position (current_at exit)'!AC146,"")="", "",IFERROR('7. Position (current_at exit)'!AC146,"")),"")</f>
        <v/>
      </c>
      <c r="CY146" s="16" t="str">
        <f>IF($D146&lt;&gt;"Pending, Subsequently Closed",IF($A146&lt;&gt;"",IF(IFERROR('7. Position (current_at exit)'!AD146,"")="", "Mandatory: Tab 7",IFERROR('7. Position (current_at exit)'!AD146,"")),""), IF($A146&lt;&gt;"",IF(IFERROR('7. Position (current_at exit)'!AD146,"")="", "",IFERROR('7. Position (current_at exit)'!AD146,"")),""))</f>
        <v/>
      </c>
      <c r="CZ146" s="187" t="str">
        <f>IF($A146&lt;&gt;"",IF(IFERROR('7. Position (current_at exit)'!AE146,"")="", "",IFERROR('7. Position (current_at exit)'!AE146,"")),"")</f>
        <v/>
      </c>
      <c r="DA146" s="76" t="str">
        <f>IF($A146&lt;&gt;"",IF(IFERROR('7. Position (current_at exit)'!AF146,"")="", "",IFERROR('7. Position (current_at exit)'!AF146,"")),"")</f>
        <v/>
      </c>
      <c r="DB146" s="239" t="str">
        <f>IF($A146&lt;&gt;"",IF(IFERROR('7. Position (current_at exit)'!AG146,"")="", "",IFERROR('7. Position (current_at exit)'!AG146,"")),"")</f>
        <v/>
      </c>
      <c r="DC146" s="165" t="str">
        <f>IF($A146&lt;&gt;"",IF(IFERROR('7. Position (current_at exit)'!AH146,"")="", "",IFERROR('7. Position (current_at exit)'!AH146,"")),"")</f>
        <v/>
      </c>
      <c r="DD146" s="165" t="str">
        <f>IF($A146&lt;&gt;"",IF(IFERROR('7. Position (current_at exit)'!AI146,"")="", "",IFERROR('7. Position (current_at exit)'!AI146,"")),"")</f>
        <v/>
      </c>
      <c r="DE146" s="360" t="str">
        <f>IF($A146&lt;&gt;"",IF(IFERROR('7. Position (current_at exit)'!AJ146,"")="", "",IFERROR('7. Position (current_at exit)'!AJ146,"")),"")</f>
        <v/>
      </c>
      <c r="DF146" s="16" t="str">
        <f>IF($A146&lt;&gt;"",IF(IFERROR('7. Position (current_at exit)'!AK146,"")="", "",IFERROR('7. Position (current_at exit)'!AK146,"")),"")</f>
        <v/>
      </c>
      <c r="DG146" s="187" t="str">
        <f>IF($A146&lt;&gt;"",IF(IFERROR('7. Position (current_at exit)'!AL146,"")="", "",IFERROR('7. Position (current_at exit)'!AL146,"")),"")</f>
        <v/>
      </c>
      <c r="DH146" s="76" t="str">
        <f>IF($A146&lt;&gt;"",IF(IFERROR('7. Position (current_at exit)'!AM146,"")="", "",IFERROR('7. Position (current_at exit)'!AM146,"")),"")</f>
        <v/>
      </c>
      <c r="DI146" s="239" t="str">
        <f>IF($A146&lt;&gt;"",IF(IFERROR('7. Position (current_at exit)'!AN146,"")="", "",IFERROR('7. Position (current_at exit)'!AN146,"")),"")</f>
        <v/>
      </c>
      <c r="DJ146" s="165" t="str">
        <f>IF($A146&lt;&gt;"",IF(IFERROR('7. Position (current_at exit)'!AO146,"")="", "",IFERROR('7. Position (current_at exit)'!AO146,"")),"")</f>
        <v/>
      </c>
      <c r="DK146" s="165" t="str">
        <f>IF($A146&lt;&gt;"",IF(IFERROR('7. Position (current_at exit)'!AP146,"")="", "",IFERROR('7. Position (current_at exit)'!AP146,"")),"")</f>
        <v/>
      </c>
      <c r="DL146" s="360" t="str">
        <f>IF($A146&lt;&gt;"",IF(IFERROR('7. Position (current_at exit)'!AQ146,"")="", "",IFERROR('7. Position (current_at exit)'!AQ146,"")),"")</f>
        <v/>
      </c>
      <c r="DM146" s="17" t="str">
        <f>IF(OR($F146="Equity - Publicly Traded", $F146="Equity - Private"), IF($A146&lt;&gt;"",IF(IFERROR('6. Position (at entry)'!N146,"")="", "Mandatory: Tab 6",IFERROR('6. Position (at entry)'!N146,"")),""), IF($A146&lt;&gt;"",IF(IFERROR('6. Position (at entry)'!N146,"")="", "",IFERROR('6. Position (at entry)'!N146,"")),""))</f>
        <v/>
      </c>
      <c r="DN146" s="17" t="str">
        <f>IF(OR($F146="Equity - Publicly Traded", $F146="Equity - Private"), IF($A146&lt;&gt;"",IF(IFERROR('6. Position (at entry)'!O146,"")="", "Mandatory: Tab 6",IFERROR('6. Position (at entry)'!O146,"")),""), IF($A146&lt;&gt;"",IF(IFERROR('6. Position (at entry)'!O146,"")="", "",IFERROR('6. Position (at entry)'!O146,"")),""))</f>
        <v/>
      </c>
      <c r="DO146" s="17" t="str">
        <f>IF(OR($F146="Equity - Publicly Traded", $F146="Equity - Private"), IF($A146&lt;&gt;"",IF(IFERROR('6. Position (at entry)'!P146,"")="", "Mandatory: Tab 6",IFERROR('6. Position (at entry)'!P146,"")),""), IF($A146&lt;&gt;"",IF(IFERROR('6. Position (at entry)'!P146,"")="", "",IFERROR('6. Position (at entry)'!P146,"")),""))</f>
        <v/>
      </c>
      <c r="DP146" s="17" t="str">
        <f>IF(OR($F146="Equity - Publicly Traded", $F146="Equity - Private"), IF($A146&lt;&gt;"",IF(IFERROR('6. Position (at entry)'!Q146,"")="", "Mandatory: Tab 6",IFERROR('6. Position (at entry)'!Q146,"")),""), IF($A146&lt;&gt;"",IF(IFERROR('6. Position (at entry)'!Q146,"")="", "",IFERROR('6. Position (at entry)'!Q146,"")),""))</f>
        <v/>
      </c>
      <c r="DQ146" s="18" t="str">
        <f>IF(OR($F146="Equity - Publicly Traded", $F146="Equity - Private"), IF($A146&lt;&gt;"",IF(IFERROR('6. Position (at entry)'!R146,"")="", "Mandatory: Tab 6",IFERROR('6. Position (at entry)'!R146,"")),""), IF($A146&lt;&gt;"",IF(IFERROR('6. Position (at entry)'!R146,"")="", "",IFERROR('6. Position (at entry)'!R146,"")),""))</f>
        <v/>
      </c>
      <c r="DR146" s="18" t="str">
        <f>IF(OR($F146="Equity - Publicly Traded", $F146="Equity - Private"), IF($A146&lt;&gt;"",IF(IFERROR('6. Position (at entry)'!S146,"")="", "Mandatory: Tab 6",IFERROR('6. Position (at entry)'!S146,"")),""), IF($A146&lt;&gt;"",IF(IFERROR('6. Position (at entry)'!S146,"")="", "",IFERROR('6. Position (at entry)'!S146,"")),""))</f>
        <v/>
      </c>
      <c r="DS146" s="17" t="str">
        <f>IF(OR($F146="Equity - Publicly Traded", $F146="Equity - Private"), IF($A146&lt;&gt;"",IF(IFERROR('6. Position (at entry)'!T146,"")="", "Mandatory: Tab 6",IFERROR('6. Position (at entry)'!T146,"")),""), IF($A146&lt;&gt;"",IF(IFERROR('6. Position (at entry)'!T146,"")="", "",IFERROR('6. Position (at entry)'!T146,"")),""))</f>
        <v/>
      </c>
      <c r="DT146" s="16" t="str">
        <f>IF(OR($F146="Equity - Publicly Traded", $F146="Equity - Private"), IF($A146&lt;&gt;"",IF(IFERROR('6. Position (at entry)'!U146,"")="", "Mandatory: Tab 6",IFERROR('6. Position (at entry)'!U146,"")),""), IF($A146&lt;&gt;"",IF(IFERROR('6. Position (at entry)'!U146,"")="", "",IFERROR('6. Position (at entry)'!U146,"")),""))</f>
        <v/>
      </c>
      <c r="DU146" s="16" t="str">
        <f>IF(OR($F146="Equity - Publicly Traded", $F146="Equity - Private"), IF($A146&lt;&gt;"",IF(IFERROR('6. Position (at entry)'!V146,"")="", "",IFERROR('6. Position (at entry)'!V146,"")),""), IF($A146&lt;&gt;"",IF(IFERROR('6. Position (at entry)'!V146,"")="", "",IFERROR('6. Position (at entry)'!V146,"")),""))</f>
        <v/>
      </c>
      <c r="DV146" s="239" t="str">
        <f>IF(OR($F146="Equity - Publicly Traded", $F146="Equity - Private"), IF($A146&lt;&gt;"",IF(IFERROR('6. Position (at entry)'!W146,"")="", "",IFERROR('6. Position (at entry)'!W146,"")),""), IF($A146&lt;&gt;"",IF(IFERROR('6. Position (at entry)'!W146,"")="", "",IFERROR('6. Position (at entry)'!W146,"")),""))</f>
        <v/>
      </c>
      <c r="DW146" s="239" t="str">
        <f>IF(OR($F146="Equity - Publicly Traded", $F146="Equity - Private"), IF($A146&lt;&gt;"",IF(IFERROR('6. Position (at entry)'!X146,"")="", "",IFERROR('6. Position (at entry)'!X146,"")),""), IF($A146&lt;&gt;"",IF(IFERROR('6. Position (at entry)'!X146,"")="", "",IFERROR('6. Position (at entry)'!X146,"")),""))</f>
        <v/>
      </c>
      <c r="DX146" s="239" t="str">
        <f>IF(OR($F146="Equity - Publicly Traded", $F146="Equity - Private"), IF($A146&lt;&gt;"",IF(IFERROR('6. Position (at entry)'!Y146,"")="", "",IFERROR('6. Position (at entry)'!Y146,"")),""), IF($A146&lt;&gt;"",IF(IFERROR('6. Position (at entry)'!Y146,"")="", "",IFERROR('6. Position (at entry)'!Y146,"")),""))</f>
        <v/>
      </c>
      <c r="DY146" s="360" t="str">
        <f>IF($A146&lt;&gt;"",IF(IFERROR('6. Position (at entry)'!Z146,"")="", "",IFERROR('6. Position (at entry)'!Z146,"")),"")</f>
        <v/>
      </c>
      <c r="DZ146" s="76" t="str">
        <f>IF($A146&lt;&gt;"",IF(IFERROR('6. Position (at entry)'!AA146,"")="", "",IFERROR('6. Position (at entry)'!AA146,"")),"")</f>
        <v/>
      </c>
      <c r="EA146" s="76" t="str">
        <f>IF($A146&lt;&gt;"",IF(IFERROR('6. Position (at entry)'!AB146,"")="", "",IFERROR('6. Position (at entry)'!AB146,"")),"")</f>
        <v/>
      </c>
      <c r="EB146" s="78" t="str">
        <f>IF($A146&lt;&gt;"",IF(IFERROR('6. Position (at entry)'!AC146,"")="", "",IFERROR('6. Position (at entry)'!AC146,"")),"")</f>
        <v/>
      </c>
      <c r="EC146" s="78" t="str">
        <f>IF($A146&lt;&gt;"",IF(IFERROR('6. Position (at entry)'!AD146,"")="", "",IFERROR('6. Position (at entry)'!AD146,"")),"")</f>
        <v/>
      </c>
      <c r="ED146" s="226" t="str">
        <f>IF($A146&lt;&gt;"",IF(IFERROR('6. Position (at entry)'!AE146,"")="", "",IFERROR('6. Position (at entry)'!AE146,"")),"")</f>
        <v/>
      </c>
      <c r="EE146" s="80" t="str">
        <f>IF($A146&lt;&gt;"",IF(IFERROR('6. Position (at entry)'!AF146,"")="", "",IFERROR('6. Position (at entry)'!AF146,"")),"")</f>
        <v/>
      </c>
      <c r="EF146" s="80" t="str">
        <f>IF($A146&lt;&gt;"",IF(IFERROR('6. Position (at entry)'!AG146,"")="", "",IFERROR('6. Position (at entry)'!AG146,"")),"")</f>
        <v/>
      </c>
      <c r="EG146" s="80" t="str">
        <f>IF($A146&lt;&gt;"",IF(IFERROR('6. Position (at entry)'!AH146,"")="", "",IFERROR('6. Position (at entry)'!AH146,"")),"")</f>
        <v/>
      </c>
      <c r="EH146" s="360" t="str">
        <f>IF($A146&lt;&gt;"",IF(IFERROR('6. Position (at entry)'!AI146,"")="", "",IFERROR('6. Position (at entry)'!AI146,"")),"")</f>
        <v/>
      </c>
    </row>
    <row r="147" spans="1:138" ht="15" customHeight="1" x14ac:dyDescent="0.2">
      <c r="A147" s="16" t="str">
        <f>IF(ISBLANK('6. Position (at entry)'!A147), "", '6. Position (at entry)'!A147)</f>
        <v/>
      </c>
      <c r="B147" s="347" t="str">
        <f>IF($A147&lt;&gt;"",IF(IFERROR('6. Position (at entry)'!B147,"")="", "Mandatory: Tab 6",IFERROR('6. Position (at entry)'!B147,"")),"")</f>
        <v/>
      </c>
      <c r="C147" s="16" t="str">
        <f>IF($A147&lt;&gt;"",IF(IFERROR(VLOOKUP($A147, '4. Company (at entry)'!$1:$1048576,2,FALSE),"")="","Mandatory: Tab 4",IFERROR(VLOOKUP($A147, '4. Company (at entry)'!$1:$1048576,2,FALSE),"")), "")</f>
        <v/>
      </c>
      <c r="D147" s="16" t="str">
        <f>IF($A147&lt;&gt;"",IF(IFERROR('7. Position (current_at exit)'!D147,"")="", "Mandatory: Tab 7",IFERROR('7. Position (current_at exit)'!D147,"")),"")</f>
        <v/>
      </c>
      <c r="E147" s="16" t="str">
        <f>IF($A147&lt;&gt;"",IF(IFERROR('7. Position (current_at exit)'!E147,"")="", "Mandatory: Tab 7",IFERROR('7. Position (current_at exit)'!E147,"")),"")</f>
        <v/>
      </c>
      <c r="F147" s="16" t="str">
        <f>IF($A147&lt;&gt;"",IF(IFERROR('6. Position (at entry)'!D147,"")="", "Mandatory: Tab 6",IFERROR('6. Position (at entry)'!D147,"")),"")</f>
        <v/>
      </c>
      <c r="G147" s="16" t="str">
        <f>IF($A147&lt;&gt;"",IF(IFERROR('6. Position (at entry)'!E147,"")="", "Mandatory: Tab 6",IFERROR('6. Position (at entry)'!E147,"")),"")</f>
        <v/>
      </c>
      <c r="H147" s="16" t="str">
        <f>IF($A147&lt;&gt;"",IF(IFERROR('6. Position (at entry)'!F147,"")="", "Mandatory: Tab 6",IFERROR('6. Position (at entry)'!F147,"")),"")</f>
        <v/>
      </c>
      <c r="I147" s="16" t="str">
        <f>IF($A147&lt;&gt;"",IF(IFERROR('6. Position (at entry)'!G147,"")="", "Mandatory: Tab 6",IFERROR('6. Position (at entry)'!G147,"")),"")</f>
        <v/>
      </c>
      <c r="J147" s="16" t="str">
        <f>IF($A147&lt;&gt;"",IF(IFERROR('6. Position (at entry)'!H147,"")="", "Mandatory: Tab 6",IFERROR('6. Position (at entry)'!H147,"")),"")</f>
        <v/>
      </c>
      <c r="K147" s="159" t="str">
        <f>IF($A147&lt;&gt;"",IF(IFERROR('6. Position (at entry)'!I147,"")="", "Mandatory: Tab 6",IFERROR('6. Position (at entry)'!I147,"")),"")</f>
        <v/>
      </c>
      <c r="L147" s="16" t="str">
        <f>IF($A147&lt;&gt;"",IF(IFERROR('6. Position (at entry)'!J147,"")="", "Mandatory: Tab 6",IFERROR('6. Position (at entry)'!J147,"")),"")</f>
        <v/>
      </c>
      <c r="M147" s="16" t="str">
        <f>IF($A147&lt;&gt;"",IF(IFERROR('6. Position (at entry)'!K147,"")="", "Mandatory: Tab 6",IFERROR('6. Position (at entry)'!K147,"")),"")</f>
        <v/>
      </c>
      <c r="N147" s="16" t="str">
        <f>IF($A147&lt;&gt;"",IF(IFERROR('6. Position (at entry)'!L147,"")="", "",IFERROR('6. Position (at entry)'!L147,"")),"")</f>
        <v/>
      </c>
      <c r="O147" s="360" t="str">
        <f>IF($A147&lt;&gt;"",IF(IFERROR('6. Position (at entry)'!M147,"")="", "",IFERROR('6. Position (at entry)'!M147,"")),"")</f>
        <v/>
      </c>
      <c r="P147" s="16" t="str">
        <f>IF($A147&lt;&gt;"",IF(IFERROR(VLOOKUP($A147,'5. Company (current_at exit)'!$1:$1048576,3,FALSE),"")="","",IFERROR(VLOOKUP($A147,'5. Company (current_at exit)'!$1:$1048576,3,FALSE),"")), "")</f>
        <v/>
      </c>
      <c r="Q147" s="16" t="str">
        <f>IF($A147&lt;&gt;"",IF(IFERROR(VLOOKUP($A147,'5. Company (current_at exit)'!$1:$1048576,4,FALSE),"")="","",IFERROR(VLOOKUP($A147,'5. Company (current_at exit)'!$1:$1048576,4,FALSE),"")), "")</f>
        <v/>
      </c>
      <c r="R147" s="16" t="str">
        <f>IF($A147&lt;&gt;"",IF(IFERROR(VLOOKUP($A147,'5. Company (current_at exit)'!$1:$1048576,5,FALSE),"")="","",IFERROR(VLOOKUP($A147,'5. Company (current_at exit)'!$1:$1048576,5,FALSE),"")), "")</f>
        <v/>
      </c>
      <c r="S147" s="16" t="str">
        <f>IF($A147&lt;&gt;"",IF(IFERROR(VLOOKUP($A147,'5. Company (current_at exit)'!$1:$1048576,6,FALSE),"")="","",IFERROR(VLOOKUP($A147,'5. Company (current_at exit)'!$1:$1048576,6,FALSE),"")), "")</f>
        <v/>
      </c>
      <c r="T147" s="16" t="str">
        <f>IF($A147&lt;&gt;"",IF(IFERROR(VLOOKUP($A147,'5. Company (current_at exit)'!$1:$1048576,7,FALSE),"")="","Mandatory: Tab 5",IFERROR(VLOOKUP($A147,'5. Company (current_at exit)'!$1:$1048576,7,FALSE),"")), "")</f>
        <v/>
      </c>
      <c r="U147" s="72" t="str">
        <f>IF($A147&lt;&gt;"",IF(IFERROR(VLOOKUP($A147,'5. Company (current_at exit)'!$1:$1048576,8,FALSE),"")="","Mandatory: Tab 5",IFERROR(VLOOKUP($A147,'5. Company (current_at exit)'!$1:$1048576,8,FALSE),"")), "")</f>
        <v/>
      </c>
      <c r="V147" s="16" t="str">
        <f>IF($A147&lt;&gt;"",IF(IFERROR(VLOOKUP($A147,'5. Company (current_at exit)'!$1:$1048576,9,FALSE),"")="","",IFERROR(VLOOKUP($A147,'5. Company (current_at exit)'!$1:$1048576,9,FALSE),"")), "")</f>
        <v/>
      </c>
      <c r="W147" s="16" t="str">
        <f>IF($A147&lt;&gt;"",IF(IFERROR(VLOOKUP($A147,'5. Company (current_at exit)'!$1:$1048576,10,FALSE),"")="","Mandatory: Tab 5",IFERROR(VLOOKUP($A147,'5. Company (current_at exit)'!$1:$1048576,10,FALSE),"")), "")</f>
        <v/>
      </c>
      <c r="X147" s="73" t="str">
        <f>IF($A147&lt;&gt;"",IF(IFERROR(VLOOKUP($A147,'5. Company (current_at exit)'!$1:$1048576,11,FALSE),"")="","Mandatory: Tab 5",IFERROR(VLOOKUP($A147,'5. Company (current_at exit)'!$1:$1048576,11,FALSE),"")), "")</f>
        <v/>
      </c>
      <c r="Y147" s="73" t="str">
        <f>IF($A147&lt;&gt;"",IF(IFERROR(VLOOKUP($A147,'5. Company (current_at exit)'!$1:$1048576,12,FALSE),"")="","",IFERROR(VLOOKUP($A147,'5. Company (current_at exit)'!$1:$1048576,12,FALSE),"")), "")</f>
        <v/>
      </c>
      <c r="Z147" s="73" t="str">
        <f>IF($A147&lt;&gt;"",IF(IFERROR(VLOOKUP($A147,'5. Company (current_at exit)'!$1:$1048576,13,FALSE),"")="","",IFERROR(VLOOKUP($A147,'5. Company (current_at exit)'!$1:$1048576,13,FALSE),"")), "")</f>
        <v/>
      </c>
      <c r="AA147" s="16" t="str">
        <f>IF($A147&lt;&gt;"",IF(IFERROR(VLOOKUP($A147,'5. Company (current_at exit)'!$1:$1048576,14,FALSE),"")="","Mandatory: Tab 5",IFERROR(VLOOKUP($A147,'5. Company (current_at exit)'!$1:$1048576,14,FALSE),"")), "")</f>
        <v/>
      </c>
      <c r="AB147" s="16" t="str">
        <f>IF($A147&lt;&gt;"",IF(IFERROR(VLOOKUP($A147,'5. Company (current_at exit)'!$1:$1048576,15,FALSE),"")="","Mandatory: Tab 5",IFERROR(VLOOKUP($A147,'5. Company (current_at exit)'!$1:$1048576,15,FALSE),"")), "")</f>
        <v/>
      </c>
      <c r="AC147" s="76" t="str">
        <f>IF($A147&lt;&gt;"",IF(IFERROR(VLOOKUP($A147,'5. Company (current_at exit)'!$1:$1048576,16,FALSE),"")="","",IFERROR(VLOOKUP($A147,'5. Company (current_at exit)'!$1:$1048576,16,FALSE),"")), "")</f>
        <v/>
      </c>
      <c r="AD147" s="16" t="str">
        <f>IF($A147&lt;&gt;"",IF(IFERROR(VLOOKUP($A147,'5. Company (current_at exit)'!$1:$1048576,17,FALSE),"")="","",IFERROR(VLOOKUP($A147,'5. Company (current_at exit)'!$1:$1048576,17,FALSE),"")), "")</f>
        <v/>
      </c>
      <c r="AE147" s="401" t="str">
        <f>IF($A147&lt;&gt;"",IF(IFERROR(VLOOKUP($A147,'5. Company (current_at exit)'!$1:$1048576,18,FALSE),"")="","",IFERROR(VLOOKUP($A147,'5. Company (current_at exit)'!$1:$1048576,18,FALSE),"")), "")</f>
        <v/>
      </c>
      <c r="AF147" s="16" t="str">
        <f>IF($A147&lt;&gt;"",IF(IFERROR(VLOOKUP($A147,'5. Company (current_at exit)'!$1:$1048576,19,FALSE),"")="","Mandatory: Tab 5",IFERROR(VLOOKUP($A147,'5. Company (current_at exit)'!$1:$1048576,19,FALSE),"")), "")</f>
        <v/>
      </c>
      <c r="AG147" s="159" t="str">
        <f>IF($AF147="Yes",IF($A147&lt;&gt;"",IF(IFERROR(VLOOKUP($A147,'5. Company (current_at exit)'!$1:$1048576,20,FALSE),"")="","Mandatory: Tab 5",IFERROR(VLOOKUP($A147,'5. Company (current_at exit)'!$1:$1048576,20,FALSE),"")), ""),IF($A147&lt;&gt;"",IF(IFERROR(VLOOKUP($A147,'5. Company (current_at exit)'!$1:$1048576,20,FALSE),"")="","",IFERROR(VLOOKUP($A147,'5. Company (current_at exit)'!$1:$1048576,20,FALSE),"")), ""))</f>
        <v/>
      </c>
      <c r="AH147" s="159" t="str">
        <f>IF($AF147="Yes",IF($A147&lt;&gt;"",IF(IFERROR(VLOOKUP($A147,'5. Company (current_at exit)'!$1:$1048576,21,FALSE),"")="","Mandatory: Tab 5",IFERROR(VLOOKUP($A147,'5. Company (current_at exit)'!$1:$1048576,21,FALSE),"")), ""),IF($A147&lt;&gt;"",IF(IFERROR(VLOOKUP($A147,'5. Company (current_at exit)'!$1:$1048576,21,FALSE),"")="","",IFERROR(VLOOKUP($A147,'5. Company (current_at exit)'!$1:$1048576,21,FALSE),"")), ""))</f>
        <v/>
      </c>
      <c r="AI147" s="69" t="str">
        <f>IF($AF147="Yes",IF($A147&lt;&gt;"",IF(IFERROR(VLOOKUP($A147,'5. Company (current_at exit)'!$1:$1048576,22,FALSE),"")="","Mandatory: Tab 5",IFERROR(VLOOKUP($A147,'5. Company (current_at exit)'!$1:$1048576,22,FALSE),"")), ""),IF($A147&lt;&gt;"",IF(IFERROR(VLOOKUP($A147,'5. Company (current_at exit)'!$1:$1048576,22,FALSE),"")="","",IFERROR(VLOOKUP($A147,'5. Company (current_at exit)'!$1:$1048576,22,FALSE),"")), ""))</f>
        <v/>
      </c>
      <c r="AJ147" s="69" t="str">
        <f>IF($AF147="Yes",IF($A147&lt;&gt;"",IF(IFERROR(VLOOKUP($A147,'5. Company (current_at exit)'!$1:$1048576,23,FALSE),"")="","Mandatory: Tab 5",IFERROR(VLOOKUP($A147,'5. Company (current_at exit)'!$1:$1048576,23,FALSE),"")), ""),IF($A147&lt;&gt;"",IF(IFERROR(VLOOKUP($A147,'5. Company (current_at exit)'!$1:$1048576,23,FALSE),"")="","",IFERROR(VLOOKUP($A147,'5. Company (current_at exit)'!$1:$1048576,23,FALSE),"")), ""))</f>
        <v/>
      </c>
      <c r="AK147" s="159" t="str">
        <f>IF($AF147="Yes",IF($A147&lt;&gt;"",IF(IFERROR(VLOOKUP($A147,'5. Company (current_at exit)'!$1:$1048576,24,FALSE),"")="","",IFERROR(VLOOKUP($A147,'5. Company (current_at exit)'!$1:$1048576,24,FALSE),"")), ""),IF($A147&lt;&gt;"",IF(IFERROR(VLOOKUP($A147,'5. Company (current_at exit)'!$1:$1048576,24,FALSE),"")="","",IFERROR(VLOOKUP($A147,'5. Company (current_at exit)'!$1:$1048576,24,FALSE),"")), ""))</f>
        <v/>
      </c>
      <c r="AL147" s="403" t="str">
        <f>IF($A147&lt;&gt;"",IF(IFERROR(VLOOKUP($A147,'5. Company (current_at exit)'!$1:$1048576,25,FALSE),"")="","",IFERROR(VLOOKUP($A147,'5. Company (current_at exit)'!$1:$1048576,25,FALSE),"")), "")</f>
        <v/>
      </c>
      <c r="AM147" s="17" t="str">
        <f>IF($A147&lt;&gt;"",IF(IFERROR(VLOOKUP($A147,'5. Company (current_at exit)'!$1:$1048576,26,FALSE),"")="","Mandatory: Tab 5",IFERROR(VLOOKUP($A147,'5. Company (current_at exit)'!$1:$1048576,26,FALSE),"")), "")</f>
        <v/>
      </c>
      <c r="AN147" s="17" t="str">
        <f>IF($A147&lt;&gt;"",IF(IFERROR(VLOOKUP($A147,'5. Company (current_at exit)'!$1:$1048576,27,FALSE),"")="","Mandatory: Tab 5",IFERROR(VLOOKUP($A147,'5. Company (current_at exit)'!$1:$1048576,27,FALSE),"")), "")</f>
        <v/>
      </c>
      <c r="AO147" s="17" t="str">
        <f>IF($A147&lt;&gt;"",IF(IFERROR(VLOOKUP($A147,'5. Company (current_at exit)'!$1:$1048576,28,FALSE),"")="","Mandatory: Tab 5",IFERROR(VLOOKUP($A147,'5. Company (current_at exit)'!$1:$1048576,28,FALSE),"")), "")</f>
        <v/>
      </c>
      <c r="AP147" s="17" t="str">
        <f>IF($A147&lt;&gt;"",IF(IFERROR(VLOOKUP($A147,'5. Company (current_at exit)'!$1:$1048576,29,FALSE),"")="","Mandatory: Tab 5",IFERROR(VLOOKUP($A147,'5. Company (current_at exit)'!$1:$1048576,29,FALSE),"")), "")</f>
        <v/>
      </c>
      <c r="AQ147" s="17" t="str">
        <f>IF($A147&lt;&gt;"",IF(IFERROR(VLOOKUP($A147,'5. Company (current_at exit)'!$1:$1048576,30,FALSE),"")="","Mandatory: Tab 5",IFERROR(VLOOKUP($A147,'5. Company (current_at exit)'!$1:$1048576,30,FALSE),"")), "")</f>
        <v/>
      </c>
      <c r="AR147" s="17" t="str">
        <f>IF($A147&lt;&gt;"",IF(IFERROR(VLOOKUP($A147,'5. Company (current_at exit)'!$1:$1048576,31,FALSE),"")="","Mandatory: Tab 5",IFERROR(VLOOKUP($A147,'5. Company (current_at exit)'!$1:$1048576,31,FALSE),"")), "")</f>
        <v/>
      </c>
      <c r="AS147" s="17" t="str">
        <f>IF($A147&lt;&gt;"",IF(IFERROR(VLOOKUP($A147,'5. Company (current_at exit)'!$1:$1048576,32,FALSE),"")="","Mandatory: Tab 5",IFERROR(VLOOKUP($A147,'5. Company (current_at exit)'!$1:$1048576,32,FALSE),"")), "")</f>
        <v/>
      </c>
      <c r="AT147" s="17" t="str">
        <f>IF($A147&lt;&gt;"",IF(IFERROR(VLOOKUP($A147,'5. Company (current_at exit)'!$1:$1048576,33,FALSE),"")="","Mandatory: Tab 5",IFERROR(VLOOKUP($A147,'5. Company (current_at exit)'!$1:$1048576,33,FALSE),"")), "")</f>
        <v/>
      </c>
      <c r="AU147" s="17" t="str">
        <f>IF($A147&lt;&gt;"",IF(IFERROR(VLOOKUP($A147,'5. Company (current_at exit)'!$1:$1048576,34,FALSE),"")="","",IFERROR(VLOOKUP($A147,'5. Company (current_at exit)'!$1:$1048576,34,FALSE),"")), "")</f>
        <v/>
      </c>
      <c r="AV147" s="241" t="str">
        <f>IF($A147&lt;&gt;"",IF(IFERROR(VLOOKUP($A147,'5. Company (current_at exit)'!$1:$1048576,35,FALSE),"")="","",IFERROR(VLOOKUP($A147,'5. Company (current_at exit)'!$1:$1048576,35,FALSE),"")), "")</f>
        <v/>
      </c>
      <c r="AW147" s="17" t="str">
        <f>IF($D147="Fully Exited",IF($A147&lt;&gt;"",IF(IFERROR(VLOOKUP($A147,'5. Company (current_at exit)'!$1:$1048576,36,FALSE),"")="","",IFERROR(VLOOKUP($A147,'5. Company (current_at exit)'!$1:$1048576,36,FALSE),"")), ""),IF($A147&lt;&gt;"",IF(IFERROR(VLOOKUP($A147,'5. Company (current_at exit)'!$1:$1048576,36,FALSE),"")="","",IFERROR(VLOOKUP($A147,'5. Company (current_at exit)'!$1:$1048576,36,FALSE),"")), ""))</f>
        <v/>
      </c>
      <c r="AX147" s="239" t="str">
        <f>IF($A147&lt;&gt;"",IF(IFERROR(VLOOKUP($A147,'5. Company (current_at exit)'!$1:$1048576,37,FALSE),"")="","",IFERROR(VLOOKUP($A147,'5. Company (current_at exit)'!$1:$1048576,37,FALSE),"")), "")</f>
        <v/>
      </c>
      <c r="AY147" s="204" t="str">
        <f>IF($A147&lt;&gt;"",IF(IFERROR(VLOOKUP($A147,'5. Company (current_at exit)'!$1:$1048576,38,FALSE),"")="","",IFERROR(VLOOKUP($A147,'5. Company (current_at exit)'!$1:$1048576,38,FALSE),"")), "")</f>
        <v/>
      </c>
      <c r="AZ147" s="244" t="str">
        <f>IF($A147&lt;&gt;"",IF(IFERROR(VLOOKUP($A147,'5. Company (current_at exit)'!$1:$1048576,39,FALSE),"")="","",IFERROR(VLOOKUP($A147,'5. Company (current_at exit)'!$1:$1048576,39,FALSE),"")), "")</f>
        <v/>
      </c>
      <c r="BA147" s="244" t="str">
        <f>IF($A147&lt;&gt;"",IF(IFERROR(VLOOKUP($A147,'5. Company (current_at exit)'!$1:$1048576,40,FALSE),"")="","",IFERROR(VLOOKUP($A147,'5. Company (current_at exit)'!$1:$1048576,40,FALSE),"")), "")</f>
        <v/>
      </c>
      <c r="BB147" s="244" t="str">
        <f>IF($A147&lt;&gt;"",IF(IFERROR(VLOOKUP($A147,'5. Company (current_at exit)'!$1:$1048576,41,FALSE),"")="","",IFERROR(VLOOKUP($A147,'5. Company (current_at exit)'!$1:$1048576,41,FALSE),"")), "")</f>
        <v/>
      </c>
      <c r="BC147" s="76" t="str">
        <f>IF($A147&lt;&gt;"",IF(IFERROR(VLOOKUP($A147,'5. Company (current_at exit)'!$1:$1048576,42,FALSE),"")="","",IFERROR(VLOOKUP($A147,'5. Company (current_at exit)'!$1:$1048576,42,FALSE),"")), "")</f>
        <v/>
      </c>
      <c r="BD147" s="76" t="str">
        <f>IF($A147&lt;&gt;"",IF(IFERROR(VLOOKUP($A147,'5. Company (current_at exit)'!$1:$1048576,43,FALSE),"")="","",IFERROR(VLOOKUP($A147,'5. Company (current_at exit)'!$1:$1048576,43,FALSE),"")), "")</f>
        <v/>
      </c>
      <c r="BE147" s="239" t="str">
        <f>IF($A147&lt;&gt;"",IF(IFERROR(VLOOKUP($A147,'5. Company (current_at exit)'!$1:$1048576,44,FALSE),"")="","",IFERROR(VLOOKUP($A147,'5. Company (current_at exit)'!$1:$1048576,44,FALSE),"")), "")</f>
        <v/>
      </c>
      <c r="BF147" s="239" t="str">
        <f>IF($A147&lt;&gt;"",IF(IFERROR(VLOOKUP($A147,'5. Company (current_at exit)'!$1:$1048576,45,FALSE),"")="","",IFERROR(VLOOKUP($A147,'5. Company (current_at exit)'!$1:$1048576,45,FALSE),"")), "")</f>
        <v/>
      </c>
      <c r="BG147" s="239" t="str">
        <f>IF($A147&lt;&gt;"",IF(IFERROR(VLOOKUP($A147,'5. Company (current_at exit)'!$1:$1048576,46,FALSE),"")="","",IFERROR(VLOOKUP($A147,'5. Company (current_at exit)'!$1:$1048576,46,FALSE),"")), "")</f>
        <v/>
      </c>
      <c r="BH147" s="239" t="str">
        <f>IF($A147&lt;&gt;"",IF(IFERROR(VLOOKUP($A147,'5. Company (current_at exit)'!$1:$1048576,47,FALSE),"")="","",IFERROR(VLOOKUP($A147,'5. Company (current_at exit)'!$1:$1048576,47,FALSE),"")), "")</f>
        <v/>
      </c>
      <c r="BI147" s="239" t="str">
        <f>IF($A147&lt;&gt;"",IF(IFERROR(VLOOKUP($A147,'5. Company (current_at exit)'!$1:$1048576,48,FALSE),"")="","",IFERROR(VLOOKUP($A147,'5. Company (current_at exit)'!$1:$1048576,48,FALSE),"")), "")</f>
        <v/>
      </c>
      <c r="BJ147" s="360" t="str">
        <f>IF($A147&lt;&gt;"",IF(IFERROR(VLOOKUP($A147,'5. Company (current_at exit)'!$1:$1048576,49,FALSE),"")="","",IFERROR(VLOOKUP($A147,'5. Company (current_at exit)'!$1:$1048576,49,FALSE),"")), "")</f>
        <v/>
      </c>
      <c r="BK147" s="76" t="str">
        <f>IF($A147&lt;&gt;"",IF(IFERROR(VLOOKUP($A147,'5. Company (current_at exit)'!$1:$1048576,50,FALSE),"")="","Mandatory: Tab 5",IFERROR(VLOOKUP($A147,'5. Company (current_at exit)'!$1:$1048576,50,FALSE),"")), "")</f>
        <v/>
      </c>
      <c r="BL147" s="483" t="str">
        <f>IF($A147&lt;&gt;"",IF(IFERROR(VLOOKUP($A147,'5. Company (current_at exit)'!$1:$1048576,51,FALSE),"")="","Mandatory: Tab 5",IFERROR(VLOOKUP($A147,'5. Company (current_at exit)'!$1:$1048576,51,FALSE),"")), "")</f>
        <v/>
      </c>
      <c r="BM147" s="483" t="str">
        <f>IF($A147&lt;&gt;"",IF(IFERROR(VLOOKUP($A147,'5. Company (current_at exit)'!$1:$1048576,52,FALSE),"")="","Mandatory: Tab 5",IFERROR(VLOOKUP($A147,'5. Company (current_at exit)'!$1:$1048576,52,FALSE),"")), "")</f>
        <v/>
      </c>
      <c r="BN147" s="483" t="str">
        <f>IF($A147&lt;&gt;"",IF(IFERROR(VLOOKUP($A147,'5. Company (current_at exit)'!$1:$1048576,53,FALSE),"")="","Mandatory: Tab 5",IFERROR(VLOOKUP($A147,'5. Company (current_at exit)'!$1:$1048576,53,FALSE),"")), "")</f>
        <v/>
      </c>
      <c r="BO147" s="360" t="str">
        <f>IF($A147&lt;&gt;"",IF(IFERROR(VLOOKUP($A147,'5. Company (current_at exit)'!$1:$1048576,54,FALSE),"")="","",IFERROR(VLOOKUP($A147,'5. Company (current_at exit)'!$1:$1048576,54,FALSE),"")), "")</f>
        <v/>
      </c>
      <c r="BP147" s="17" t="str">
        <f>IF($A147&lt;&gt;"",IF(IFERROR(VLOOKUP($A147, '4. Company (at entry)'!$1:$1048576,3,FALSE),"")="","Mandatory: Tab 4",IFERROR(VLOOKUP($A147, '4. Company (at entry)'!$1:$1048576,3,FALSE),"")), "")</f>
        <v/>
      </c>
      <c r="BQ147" s="17" t="str">
        <f>IF($A147&lt;&gt;"",IF(IFERROR(VLOOKUP($A147, '4. Company (at entry)'!$1:$1048576,4,FALSE),"")="","Mandatory: Tab 4",IFERROR(VLOOKUP($A147, '4. Company (at entry)'!$1:$1048576,4,FALSE),"")), "")</f>
        <v/>
      </c>
      <c r="BR147" s="17" t="str">
        <f>IF($A147&lt;&gt;"",IF(IFERROR(VLOOKUP($A147, '4. Company (at entry)'!$1:$1048576,5,FALSE),"")="","Mandatory: Tab 4",IFERROR(VLOOKUP($A147, '4. Company (at entry)'!$1:$1048576,5,FALSE),"")), "")</f>
        <v/>
      </c>
      <c r="BS147" s="17" t="str">
        <f>IF($A147&lt;&gt;"",IF(IFERROR(VLOOKUP($A147, '4. Company (at entry)'!$1:$1048576,6,FALSE),"")="","Mandatory: Tab 4",IFERROR(VLOOKUP($A147, '4. Company (at entry)'!$1:$1048576,6,FALSE),"")), "")</f>
        <v/>
      </c>
      <c r="BT147" s="17" t="str">
        <f>IF($A147&lt;&gt;"",IF(IFERROR(VLOOKUP($A147, '4. Company (at entry)'!$1:$1048576,7,FALSE),"")="","Mandatory: Tab 4",IFERROR(VLOOKUP($A147, '4. Company (at entry)'!$1:$1048576,7,FALSE),"")), "")</f>
        <v/>
      </c>
      <c r="BU147" s="17" t="str">
        <f>IF($A147&lt;&gt;"",IF(IFERROR(VLOOKUP($A147, '4. Company (at entry)'!$1:$1048576,8,FALSE),"")="","Mandatory: Tab 4",IFERROR(VLOOKUP($A147, '4. Company (at entry)'!$1:$1048576,8,FALSE),"")), "")</f>
        <v/>
      </c>
      <c r="BV147" s="17" t="str">
        <f>IF($A147&lt;&gt;"",IF(IFERROR(VLOOKUP($A147, '4. Company (at entry)'!$1:$1048576,9,FALSE),"")="","Mandatory: Tab 4",IFERROR(VLOOKUP($A147, '4. Company (at entry)'!$1:$1048576,9,FALSE),"")), "")</f>
        <v/>
      </c>
      <c r="BW147" s="17" t="str">
        <f>IF($A147&lt;&gt;"",IF(IFERROR(VLOOKUP($A147, '4. Company (at entry)'!$1:$1048576,10,FALSE),"")="","",IFERROR(VLOOKUP($A147, '4. Company (at entry)'!$1:$1048576,10,FALSE),"")), "")</f>
        <v/>
      </c>
      <c r="BX147" s="208" t="str">
        <f>IF($A147&lt;&gt;"",IF(IFERROR(VLOOKUP($A147, '4. Company (at entry)'!$1:$1048576,11,FALSE),"")="","",IFERROR(VLOOKUP($A147, '4. Company (at entry)'!$1:$1048576,11,FALSE),"")), "")</f>
        <v/>
      </c>
      <c r="BY147" s="17" t="str">
        <f>IF($A147&lt;&gt;"",IF(IFERROR(VLOOKUP($A147, '4. Company (at entry)'!$1:$1048576,12,FALSE),"")="","",IFERROR(VLOOKUP($A147, '4. Company (at entry)'!$1:$1048576,12,FALSE),"")), "")</f>
        <v/>
      </c>
      <c r="BZ147" s="360" t="str">
        <f>IF($A147&lt;&gt;"",IF(IFERROR(VLOOKUP($A147, '4. Company (at entry)'!$1:$1048576,13,FALSE),"")="","",IFERROR(VLOOKUP($A147, '4. Company (at entry)'!$1:$1048576,13,FALSE),"")), "")</f>
        <v/>
      </c>
      <c r="CA147" s="17" t="str">
        <f>IF($A147&lt;&gt;"",IF(IFERROR('7. Position (current_at exit)'!F147,"")="", "Mandatory: Tab 7",IFERROR('7. Position (current_at exit)'!F147,"")),"")</f>
        <v/>
      </c>
      <c r="CB147" s="17" t="str">
        <f>IF($D147&lt;&gt;"Pending, Subsequently Closed",IF($A147&lt;&gt;"",IF(IFERROR('7. Position (current_at exit)'!G147,"")="", "Mandatory: Tab 7",IFERROR('7. Position (current_at exit)'!G147,"")),""), IF($A147&lt;&gt;"",IF(IFERROR('7. Position (current_at exit)'!G147,"")="", "",IFERROR('7. Position (current_at exit)'!G147,"")),""))</f>
        <v/>
      </c>
      <c r="CC147" s="17" t="str">
        <f>IF($D147&lt;&gt;"Pending, Subsequently Closed",IF($A147&lt;&gt;"",IF(IFERROR('7. Position (current_at exit)'!H147,"")="", "Mandatory: Tab 7",IFERROR('7. Position (current_at exit)'!H147,"")),""), IF($A147&lt;&gt;"",IF(IFERROR('7. Position (current_at exit)'!H147,"")="", "",IFERROR('7. Position (current_at exit)'!H147,"")),""))</f>
        <v/>
      </c>
      <c r="CD147" s="17" t="str">
        <f>IF($D147&lt;&gt;"Pending, Subsequently Closed",IF($A147&lt;&gt;"",IF(IFERROR('7. Position (current_at exit)'!I147,"")="", "Mandatory: Tab 7",IFERROR('7. Position (current_at exit)'!I147,"")),""), IF($A147&lt;&gt;"",IF(IFERROR('7. Position (current_at exit)'!I147,"")="", "",IFERROR('7. Position (current_at exit)'!I147,"")),""))</f>
        <v/>
      </c>
      <c r="CE147" s="17" t="str">
        <f>IF($D147&lt;&gt;"Pending, Subsequently Closed",IF($A147&lt;&gt;"",IF(IFERROR('7. Position (current_at exit)'!J147,"")="", "Mandatory: Tab 7",IFERROR('7. Position (current_at exit)'!J147,"")),""), IF($A147&lt;&gt;"",IF(IFERROR('7. Position (current_at exit)'!J147,"")="", "",IFERROR('7. Position (current_at exit)'!J147,"")),""))</f>
        <v/>
      </c>
      <c r="CF147" s="208" t="str">
        <f>IF($D147&lt;&gt;"Pending, Subsequently Closed",IF($A147&lt;&gt;"",IF(IFERROR('7. Position (current_at exit)'!K147,"")="", "Mandatory: Tab 7",IFERROR('7. Position (current_at exit)'!K147,"")),""), IF($A147&lt;&gt;"",IF(IFERROR('7. Position (current_at exit)'!K147,"")="", "",IFERROR('7. Position (current_at exit)'!K147,"")),""))</f>
        <v/>
      </c>
      <c r="CG147" s="186" t="str">
        <f>IF($D147&lt;&gt;"Pending, Subsequently Closed",IF($A147&lt;&gt;"",IF(IFERROR('7. Position (current_at exit)'!L147,"")="", "Mandatory: Tab 7",IFERROR('7. Position (current_at exit)'!L147,"")),""), IF($A147&lt;&gt;"",IF(IFERROR('7. Position (current_at exit)'!L147,"")="", "",IFERROR('7. Position (current_at exit)'!L147,"")),""))</f>
        <v/>
      </c>
      <c r="CH147" s="186" t="str">
        <f>IF($D147&lt;&gt;"Pending, Subsequently Closed",IF($A147&lt;&gt;"",IF(IFERROR('7. Position (current_at exit)'!M147,"")="", "Mandatory: Tab 7",IFERROR('7. Position (current_at exit)'!M147,"")),""), IF($A147&lt;&gt;"",IF(IFERROR('7. Position (current_at exit)'!M147,"")="", "",IFERROR('7. Position (current_at exit)'!M147,"")),""))</f>
        <v/>
      </c>
      <c r="CI147" s="186" t="str">
        <f>IF($D147&lt;&gt;"Pending, Subsequently Closed",IF($A147&lt;&gt;"",IF(IFERROR('7. Position (current_at exit)'!N147,"")="", "Mandatory: Tab 7",IFERROR('7. Position (current_at exit)'!N147,"")),""), IF($A147&lt;&gt;"",IF(IFERROR('7. Position (current_at exit)'!N147,"")="", "",IFERROR('7. Position (current_at exit)'!N147,"")),""))</f>
        <v/>
      </c>
      <c r="CJ147" s="408" t="str">
        <f>IF($D147&lt;&gt;"Pending, Subsequently Closed",IF($A147&lt;&gt;"",IF(IFERROR('7. Position (current_at exit)'!O147,"")="", "Mandatory: Tab 7",IFERROR('7. Position (current_at exit)'!O147,"")),""), IF($A147&lt;&gt;"",IF(IFERROR('7. Position (current_at exit)'!O147,"")="", "",IFERROR('7. Position (current_at exit)'!O147,"")),""))</f>
        <v/>
      </c>
      <c r="CK147" s="408" t="str">
        <f>IF($D147&lt;&gt;"Pending, Subsequently Closed",IF($A147&lt;&gt;"",IF(IFERROR('7. Position (current_at exit)'!P147,"")="", "Mandatory: Tab 7",IFERROR('7. Position (current_at exit)'!P147,"")),""), IF($A147&lt;&gt;"",IF(IFERROR('7. Position (current_at exit)'!P147,"")="", "",IFERROR('7. Position (current_at exit)'!P147,"")),""))</f>
        <v/>
      </c>
      <c r="CL147" s="360" t="str">
        <f>IF($A147&lt;&gt;"",IF(IFERROR('7. Position (current_at exit)'!Q147,"")="", "",IFERROR('7. Position (current_at exit)'!Q147,"")),"")</f>
        <v/>
      </c>
      <c r="CM147" s="18" t="str">
        <f>IF($F147&lt;&gt;"Debt",IF($A147&lt;&gt;"",IF(IFERROR('7. Position (current_at exit)'!R147,"")="", "Mandatory: Tab 7",IFERROR('7. Position (current_at exit)'!R147,"")),""), IF($A147&lt;&gt;"",IF(IFERROR('7. Position (current_at exit)'!R147,"")="", "",IFERROR('7. Position (current_at exit)'!R147,"")),""))</f>
        <v/>
      </c>
      <c r="CN147" s="18" t="str">
        <f>IF($F147&lt;&gt;"Debt",IF($A147&lt;&gt;"",IF(IFERROR('7. Position (current_at exit)'!S147,"")="", "Mandatory: Tab 7",IFERROR('7. Position (current_at exit)'!S147,"")),""), IF($A147&lt;&gt;"",IF(IFERROR('7. Position (current_at exit)'!S147,"")="", "",IFERROR('7. Position (current_at exit)'!S147,"")),""))</f>
        <v/>
      </c>
      <c r="CO147" s="17" t="str">
        <f>IF($F147&lt;&gt;"Debt",IF($A147&lt;&gt;"",IF(IFERROR('7. Position (current_at exit)'!T147,"")="", "Mandatory: Tab 7",IFERROR('7. Position (current_at exit)'!T147,"")),""), IF($A147&lt;&gt;"",IF(IFERROR('7. Position (current_at exit)'!T147,"")="", "",IFERROR('7. Position (current_at exit)'!T147,"")),""))</f>
        <v/>
      </c>
      <c r="CP147" s="17" t="str">
        <f>IF($A147&lt;&gt;"",IF(IFERROR('7. Position (current_at exit)'!U147,"")="", "Mandatory: Tab 7",IFERROR('7. Position (current_at exit)'!U147,"")),"")</f>
        <v/>
      </c>
      <c r="CQ147" s="17" t="str">
        <f>IF($F147&lt;&gt;"Debt",IF($A147&lt;&gt;"",IF(IFERROR('7. Position (current_at exit)'!V147,"")="", "Mandatory: Tab 7",IFERROR('7. Position (current_at exit)'!V147,"")),""), IF($A147&lt;&gt;"",IF(IFERROR('7. Position (current_at exit)'!V147,"")="", "",IFERROR('7. Position (current_at exit)'!V147,"")),""))</f>
        <v/>
      </c>
      <c r="CR147" s="16" t="str">
        <f>IF($F147&lt;&gt;"Debt",IF($A147&lt;&gt;"",IF(IFERROR('7. Position (current_at exit)'!W147,"")="", "",IFERROR('7. Position (current_at exit)'!W147,"")),""), IF($A147&lt;&gt;"",IF(IFERROR('7. Position (current_at exit)'!W147,"")="", "",IFERROR('7. Position (current_at exit)'!W147,"")),""))</f>
        <v/>
      </c>
      <c r="CS147" s="80" t="str">
        <f>IF($A147&lt;&gt;"",IF(IFERROR('7. Position (current_at exit)'!X147,"")="", "",IFERROR('7. Position (current_at exit)'!X147,"")),"")</f>
        <v/>
      </c>
      <c r="CT147" s="360" t="str">
        <f>IF($A147&lt;&gt;"",IF(IFERROR('7. Position (current_at exit)'!Y147,"")="", "",IFERROR('7. Position (current_at exit)'!Y147,"")),"")</f>
        <v/>
      </c>
      <c r="CU147" s="159" t="str">
        <f>IF(OR($D147="Fully Exited, No Escrow", $D147="Fully Exited, Escrow Pending", $D147="Fully Exited, Subsequently Closed"), IF($A147&lt;&gt;"",IF(IFERROR('7. Position (current_at exit)'!Z147,"")="", "Mandatory: Tab 7",IFERROR('7. Position (current_at exit)'!Z147,"")),""), IF($A147&lt;&gt;"",IF(IFERROR('7. Position (current_at exit)'!Z147,"")="", "",IFERROR('7. Position (current_at exit)'!Z147,"")),""))</f>
        <v/>
      </c>
      <c r="CV147" s="159" t="str">
        <f>IF(OR($D147="Fully Exited, No Escrow", $D147="Fully Exited, Escrow Pending", $D147="Fully Exited, Subsequently Closed"), IF($A147&lt;&gt;"",IF(IFERROR('7. Position (current_at exit)'!AA147,"")="", "Mandatory: Tab 7",IFERROR('7. Position (current_at exit)'!AA147,"")),""), IF($A147&lt;&gt;"",IF(IFERROR('7. Position (current_at exit)'!AA147,"")="", "",IFERROR('7. Position (current_at exit)'!AA147,"")),""))</f>
        <v/>
      </c>
      <c r="CW147" s="16" t="str">
        <f>IF($D147="Fully Exited",IF($A147&lt;&gt;"",IF(IFERROR('7. Position (current_at exit)'!AB147,"")="", "",IFERROR('7. Position (current_at exit)'!AB147,"")),""), IF($A147&lt;&gt;"",IF(IFERROR('7. Position (current_at exit)'!AB147,"")="", "",IFERROR('7. Position (current_at exit)'!AB147,"")),""))</f>
        <v/>
      </c>
      <c r="CX147" s="360" t="str">
        <f>IF($A147&lt;&gt;"",IF(IFERROR('7. Position (current_at exit)'!AC147,"")="", "",IFERROR('7. Position (current_at exit)'!AC147,"")),"")</f>
        <v/>
      </c>
      <c r="CY147" s="16" t="str">
        <f>IF($D147&lt;&gt;"Pending, Subsequently Closed",IF($A147&lt;&gt;"",IF(IFERROR('7. Position (current_at exit)'!AD147,"")="", "Mandatory: Tab 7",IFERROR('7. Position (current_at exit)'!AD147,"")),""), IF($A147&lt;&gt;"",IF(IFERROR('7. Position (current_at exit)'!AD147,"")="", "",IFERROR('7. Position (current_at exit)'!AD147,"")),""))</f>
        <v/>
      </c>
      <c r="CZ147" s="187" t="str">
        <f>IF($A147&lt;&gt;"",IF(IFERROR('7. Position (current_at exit)'!AE147,"")="", "",IFERROR('7. Position (current_at exit)'!AE147,"")),"")</f>
        <v/>
      </c>
      <c r="DA147" s="76" t="str">
        <f>IF($A147&lt;&gt;"",IF(IFERROR('7. Position (current_at exit)'!AF147,"")="", "",IFERROR('7. Position (current_at exit)'!AF147,"")),"")</f>
        <v/>
      </c>
      <c r="DB147" s="239" t="str">
        <f>IF($A147&lt;&gt;"",IF(IFERROR('7. Position (current_at exit)'!AG147,"")="", "",IFERROR('7. Position (current_at exit)'!AG147,"")),"")</f>
        <v/>
      </c>
      <c r="DC147" s="165" t="str">
        <f>IF($A147&lt;&gt;"",IF(IFERROR('7. Position (current_at exit)'!AH147,"")="", "",IFERROR('7. Position (current_at exit)'!AH147,"")),"")</f>
        <v/>
      </c>
      <c r="DD147" s="165" t="str">
        <f>IF($A147&lt;&gt;"",IF(IFERROR('7. Position (current_at exit)'!AI147,"")="", "",IFERROR('7. Position (current_at exit)'!AI147,"")),"")</f>
        <v/>
      </c>
      <c r="DE147" s="360" t="str">
        <f>IF($A147&lt;&gt;"",IF(IFERROR('7. Position (current_at exit)'!AJ147,"")="", "",IFERROR('7. Position (current_at exit)'!AJ147,"")),"")</f>
        <v/>
      </c>
      <c r="DF147" s="16" t="str">
        <f>IF($A147&lt;&gt;"",IF(IFERROR('7. Position (current_at exit)'!AK147,"")="", "",IFERROR('7. Position (current_at exit)'!AK147,"")),"")</f>
        <v/>
      </c>
      <c r="DG147" s="187" t="str">
        <f>IF($A147&lt;&gt;"",IF(IFERROR('7. Position (current_at exit)'!AL147,"")="", "",IFERROR('7. Position (current_at exit)'!AL147,"")),"")</f>
        <v/>
      </c>
      <c r="DH147" s="76" t="str">
        <f>IF($A147&lt;&gt;"",IF(IFERROR('7. Position (current_at exit)'!AM147,"")="", "",IFERROR('7. Position (current_at exit)'!AM147,"")),"")</f>
        <v/>
      </c>
      <c r="DI147" s="239" t="str">
        <f>IF($A147&lt;&gt;"",IF(IFERROR('7. Position (current_at exit)'!AN147,"")="", "",IFERROR('7. Position (current_at exit)'!AN147,"")),"")</f>
        <v/>
      </c>
      <c r="DJ147" s="165" t="str">
        <f>IF($A147&lt;&gt;"",IF(IFERROR('7. Position (current_at exit)'!AO147,"")="", "",IFERROR('7. Position (current_at exit)'!AO147,"")),"")</f>
        <v/>
      </c>
      <c r="DK147" s="165" t="str">
        <f>IF($A147&lt;&gt;"",IF(IFERROR('7. Position (current_at exit)'!AP147,"")="", "",IFERROR('7. Position (current_at exit)'!AP147,"")),"")</f>
        <v/>
      </c>
      <c r="DL147" s="360" t="str">
        <f>IF($A147&lt;&gt;"",IF(IFERROR('7. Position (current_at exit)'!AQ147,"")="", "",IFERROR('7. Position (current_at exit)'!AQ147,"")),"")</f>
        <v/>
      </c>
      <c r="DM147" s="17" t="str">
        <f>IF(OR($F147="Equity - Publicly Traded", $F147="Equity - Private"), IF($A147&lt;&gt;"",IF(IFERROR('6. Position (at entry)'!N147,"")="", "Mandatory: Tab 6",IFERROR('6. Position (at entry)'!N147,"")),""), IF($A147&lt;&gt;"",IF(IFERROR('6. Position (at entry)'!N147,"")="", "",IFERROR('6. Position (at entry)'!N147,"")),""))</f>
        <v/>
      </c>
      <c r="DN147" s="17" t="str">
        <f>IF(OR($F147="Equity - Publicly Traded", $F147="Equity - Private"), IF($A147&lt;&gt;"",IF(IFERROR('6. Position (at entry)'!O147,"")="", "Mandatory: Tab 6",IFERROR('6. Position (at entry)'!O147,"")),""), IF($A147&lt;&gt;"",IF(IFERROR('6. Position (at entry)'!O147,"")="", "",IFERROR('6. Position (at entry)'!O147,"")),""))</f>
        <v/>
      </c>
      <c r="DO147" s="17" t="str">
        <f>IF(OR($F147="Equity - Publicly Traded", $F147="Equity - Private"), IF($A147&lt;&gt;"",IF(IFERROR('6. Position (at entry)'!P147,"")="", "Mandatory: Tab 6",IFERROR('6. Position (at entry)'!P147,"")),""), IF($A147&lt;&gt;"",IF(IFERROR('6. Position (at entry)'!P147,"")="", "",IFERROR('6. Position (at entry)'!P147,"")),""))</f>
        <v/>
      </c>
      <c r="DP147" s="17" t="str">
        <f>IF(OR($F147="Equity - Publicly Traded", $F147="Equity - Private"), IF($A147&lt;&gt;"",IF(IFERROR('6. Position (at entry)'!Q147,"")="", "Mandatory: Tab 6",IFERROR('6. Position (at entry)'!Q147,"")),""), IF($A147&lt;&gt;"",IF(IFERROR('6. Position (at entry)'!Q147,"")="", "",IFERROR('6. Position (at entry)'!Q147,"")),""))</f>
        <v/>
      </c>
      <c r="DQ147" s="18" t="str">
        <f>IF(OR($F147="Equity - Publicly Traded", $F147="Equity - Private"), IF($A147&lt;&gt;"",IF(IFERROR('6. Position (at entry)'!R147,"")="", "Mandatory: Tab 6",IFERROR('6. Position (at entry)'!R147,"")),""), IF($A147&lt;&gt;"",IF(IFERROR('6. Position (at entry)'!R147,"")="", "",IFERROR('6. Position (at entry)'!R147,"")),""))</f>
        <v/>
      </c>
      <c r="DR147" s="18" t="str">
        <f>IF(OR($F147="Equity - Publicly Traded", $F147="Equity - Private"), IF($A147&lt;&gt;"",IF(IFERROR('6. Position (at entry)'!S147,"")="", "Mandatory: Tab 6",IFERROR('6. Position (at entry)'!S147,"")),""), IF($A147&lt;&gt;"",IF(IFERROR('6. Position (at entry)'!S147,"")="", "",IFERROR('6. Position (at entry)'!S147,"")),""))</f>
        <v/>
      </c>
      <c r="DS147" s="17" t="str">
        <f>IF(OR($F147="Equity - Publicly Traded", $F147="Equity - Private"), IF($A147&lt;&gt;"",IF(IFERROR('6. Position (at entry)'!T147,"")="", "Mandatory: Tab 6",IFERROR('6. Position (at entry)'!T147,"")),""), IF($A147&lt;&gt;"",IF(IFERROR('6. Position (at entry)'!T147,"")="", "",IFERROR('6. Position (at entry)'!T147,"")),""))</f>
        <v/>
      </c>
      <c r="DT147" s="16" t="str">
        <f>IF(OR($F147="Equity - Publicly Traded", $F147="Equity - Private"), IF($A147&lt;&gt;"",IF(IFERROR('6. Position (at entry)'!U147,"")="", "Mandatory: Tab 6",IFERROR('6. Position (at entry)'!U147,"")),""), IF($A147&lt;&gt;"",IF(IFERROR('6. Position (at entry)'!U147,"")="", "",IFERROR('6. Position (at entry)'!U147,"")),""))</f>
        <v/>
      </c>
      <c r="DU147" s="16" t="str">
        <f>IF(OR($F147="Equity - Publicly Traded", $F147="Equity - Private"), IF($A147&lt;&gt;"",IF(IFERROR('6. Position (at entry)'!V147,"")="", "",IFERROR('6. Position (at entry)'!V147,"")),""), IF($A147&lt;&gt;"",IF(IFERROR('6. Position (at entry)'!V147,"")="", "",IFERROR('6. Position (at entry)'!V147,"")),""))</f>
        <v/>
      </c>
      <c r="DV147" s="239" t="str">
        <f>IF(OR($F147="Equity - Publicly Traded", $F147="Equity - Private"), IF($A147&lt;&gt;"",IF(IFERROR('6. Position (at entry)'!W147,"")="", "",IFERROR('6. Position (at entry)'!W147,"")),""), IF($A147&lt;&gt;"",IF(IFERROR('6. Position (at entry)'!W147,"")="", "",IFERROR('6. Position (at entry)'!W147,"")),""))</f>
        <v/>
      </c>
      <c r="DW147" s="239" t="str">
        <f>IF(OR($F147="Equity - Publicly Traded", $F147="Equity - Private"), IF($A147&lt;&gt;"",IF(IFERROR('6. Position (at entry)'!X147,"")="", "",IFERROR('6. Position (at entry)'!X147,"")),""), IF($A147&lt;&gt;"",IF(IFERROR('6. Position (at entry)'!X147,"")="", "",IFERROR('6. Position (at entry)'!X147,"")),""))</f>
        <v/>
      </c>
      <c r="DX147" s="239" t="str">
        <f>IF(OR($F147="Equity - Publicly Traded", $F147="Equity - Private"), IF($A147&lt;&gt;"",IF(IFERROR('6. Position (at entry)'!Y147,"")="", "",IFERROR('6. Position (at entry)'!Y147,"")),""), IF($A147&lt;&gt;"",IF(IFERROR('6. Position (at entry)'!Y147,"")="", "",IFERROR('6. Position (at entry)'!Y147,"")),""))</f>
        <v/>
      </c>
      <c r="DY147" s="360" t="str">
        <f>IF($A147&lt;&gt;"",IF(IFERROR('6. Position (at entry)'!Z147,"")="", "",IFERROR('6. Position (at entry)'!Z147,"")),"")</f>
        <v/>
      </c>
      <c r="DZ147" s="76" t="str">
        <f>IF($A147&lt;&gt;"",IF(IFERROR('6. Position (at entry)'!AA147,"")="", "",IFERROR('6. Position (at entry)'!AA147,"")),"")</f>
        <v/>
      </c>
      <c r="EA147" s="76" t="str">
        <f>IF($A147&lt;&gt;"",IF(IFERROR('6. Position (at entry)'!AB147,"")="", "",IFERROR('6. Position (at entry)'!AB147,"")),"")</f>
        <v/>
      </c>
      <c r="EB147" s="78" t="str">
        <f>IF($A147&lt;&gt;"",IF(IFERROR('6. Position (at entry)'!AC147,"")="", "",IFERROR('6. Position (at entry)'!AC147,"")),"")</f>
        <v/>
      </c>
      <c r="EC147" s="78" t="str">
        <f>IF($A147&lt;&gt;"",IF(IFERROR('6. Position (at entry)'!AD147,"")="", "",IFERROR('6. Position (at entry)'!AD147,"")),"")</f>
        <v/>
      </c>
      <c r="ED147" s="226" t="str">
        <f>IF($A147&lt;&gt;"",IF(IFERROR('6. Position (at entry)'!AE147,"")="", "",IFERROR('6. Position (at entry)'!AE147,"")),"")</f>
        <v/>
      </c>
      <c r="EE147" s="80" t="str">
        <f>IF($A147&lt;&gt;"",IF(IFERROR('6. Position (at entry)'!AF147,"")="", "",IFERROR('6. Position (at entry)'!AF147,"")),"")</f>
        <v/>
      </c>
      <c r="EF147" s="80" t="str">
        <f>IF($A147&lt;&gt;"",IF(IFERROR('6. Position (at entry)'!AG147,"")="", "",IFERROR('6. Position (at entry)'!AG147,"")),"")</f>
        <v/>
      </c>
      <c r="EG147" s="80" t="str">
        <f>IF($A147&lt;&gt;"",IF(IFERROR('6. Position (at entry)'!AH147,"")="", "",IFERROR('6. Position (at entry)'!AH147,"")),"")</f>
        <v/>
      </c>
      <c r="EH147" s="360" t="str">
        <f>IF($A147&lt;&gt;"",IF(IFERROR('6. Position (at entry)'!AI147,"")="", "",IFERROR('6. Position (at entry)'!AI147,"")),"")</f>
        <v/>
      </c>
    </row>
    <row r="148" spans="1:138" ht="15" customHeight="1" x14ac:dyDescent="0.2">
      <c r="A148" s="16" t="str">
        <f>IF(ISBLANK('6. Position (at entry)'!A148), "", '6. Position (at entry)'!A148)</f>
        <v/>
      </c>
      <c r="B148" s="347" t="str">
        <f>IF($A148&lt;&gt;"",IF(IFERROR('6. Position (at entry)'!B148,"")="", "Mandatory: Tab 6",IFERROR('6. Position (at entry)'!B148,"")),"")</f>
        <v/>
      </c>
      <c r="C148" s="16" t="str">
        <f>IF($A148&lt;&gt;"",IF(IFERROR(VLOOKUP($A148, '4. Company (at entry)'!$1:$1048576,2,FALSE),"")="","Mandatory: Tab 4",IFERROR(VLOOKUP($A148, '4. Company (at entry)'!$1:$1048576,2,FALSE),"")), "")</f>
        <v/>
      </c>
      <c r="D148" s="16" t="str">
        <f>IF($A148&lt;&gt;"",IF(IFERROR('7. Position (current_at exit)'!D148,"")="", "Mandatory: Tab 7",IFERROR('7. Position (current_at exit)'!D148,"")),"")</f>
        <v/>
      </c>
      <c r="E148" s="16" t="str">
        <f>IF($A148&lt;&gt;"",IF(IFERROR('7. Position (current_at exit)'!E148,"")="", "Mandatory: Tab 7",IFERROR('7. Position (current_at exit)'!E148,"")),"")</f>
        <v/>
      </c>
      <c r="F148" s="16" t="str">
        <f>IF($A148&lt;&gt;"",IF(IFERROR('6. Position (at entry)'!D148,"")="", "Mandatory: Tab 6",IFERROR('6. Position (at entry)'!D148,"")),"")</f>
        <v/>
      </c>
      <c r="G148" s="16" t="str">
        <f>IF($A148&lt;&gt;"",IF(IFERROR('6. Position (at entry)'!E148,"")="", "Mandatory: Tab 6",IFERROR('6. Position (at entry)'!E148,"")),"")</f>
        <v/>
      </c>
      <c r="H148" s="16" t="str">
        <f>IF($A148&lt;&gt;"",IF(IFERROR('6. Position (at entry)'!F148,"")="", "Mandatory: Tab 6",IFERROR('6. Position (at entry)'!F148,"")),"")</f>
        <v/>
      </c>
      <c r="I148" s="16" t="str">
        <f>IF($A148&lt;&gt;"",IF(IFERROR('6. Position (at entry)'!G148,"")="", "Mandatory: Tab 6",IFERROR('6. Position (at entry)'!G148,"")),"")</f>
        <v/>
      </c>
      <c r="J148" s="16" t="str">
        <f>IF($A148&lt;&gt;"",IF(IFERROR('6. Position (at entry)'!H148,"")="", "Mandatory: Tab 6",IFERROR('6. Position (at entry)'!H148,"")),"")</f>
        <v/>
      </c>
      <c r="K148" s="159" t="str">
        <f>IF($A148&lt;&gt;"",IF(IFERROR('6. Position (at entry)'!I148,"")="", "Mandatory: Tab 6",IFERROR('6. Position (at entry)'!I148,"")),"")</f>
        <v/>
      </c>
      <c r="L148" s="16" t="str">
        <f>IF($A148&lt;&gt;"",IF(IFERROR('6. Position (at entry)'!J148,"")="", "Mandatory: Tab 6",IFERROR('6. Position (at entry)'!J148,"")),"")</f>
        <v/>
      </c>
      <c r="M148" s="16" t="str">
        <f>IF($A148&lt;&gt;"",IF(IFERROR('6. Position (at entry)'!K148,"")="", "Mandatory: Tab 6",IFERROR('6. Position (at entry)'!K148,"")),"")</f>
        <v/>
      </c>
      <c r="N148" s="16" t="str">
        <f>IF($A148&lt;&gt;"",IF(IFERROR('6. Position (at entry)'!L148,"")="", "",IFERROR('6. Position (at entry)'!L148,"")),"")</f>
        <v/>
      </c>
      <c r="O148" s="360" t="str">
        <f>IF($A148&lt;&gt;"",IF(IFERROR('6. Position (at entry)'!M148,"")="", "",IFERROR('6. Position (at entry)'!M148,"")),"")</f>
        <v/>
      </c>
      <c r="P148" s="16" t="str">
        <f>IF($A148&lt;&gt;"",IF(IFERROR(VLOOKUP($A148,'5. Company (current_at exit)'!$1:$1048576,3,FALSE),"")="","",IFERROR(VLOOKUP($A148,'5. Company (current_at exit)'!$1:$1048576,3,FALSE),"")), "")</f>
        <v/>
      </c>
      <c r="Q148" s="16" t="str">
        <f>IF($A148&lt;&gt;"",IF(IFERROR(VLOOKUP($A148,'5. Company (current_at exit)'!$1:$1048576,4,FALSE),"")="","",IFERROR(VLOOKUP($A148,'5. Company (current_at exit)'!$1:$1048576,4,FALSE),"")), "")</f>
        <v/>
      </c>
      <c r="R148" s="16" t="str">
        <f>IF($A148&lt;&gt;"",IF(IFERROR(VLOOKUP($A148,'5. Company (current_at exit)'!$1:$1048576,5,FALSE),"")="","",IFERROR(VLOOKUP($A148,'5. Company (current_at exit)'!$1:$1048576,5,FALSE),"")), "")</f>
        <v/>
      </c>
      <c r="S148" s="16" t="str">
        <f>IF($A148&lt;&gt;"",IF(IFERROR(VLOOKUP($A148,'5. Company (current_at exit)'!$1:$1048576,6,FALSE),"")="","",IFERROR(VLOOKUP($A148,'5. Company (current_at exit)'!$1:$1048576,6,FALSE),"")), "")</f>
        <v/>
      </c>
      <c r="T148" s="16" t="str">
        <f>IF($A148&lt;&gt;"",IF(IFERROR(VLOOKUP($A148,'5. Company (current_at exit)'!$1:$1048576,7,FALSE),"")="","Mandatory: Tab 5",IFERROR(VLOOKUP($A148,'5. Company (current_at exit)'!$1:$1048576,7,FALSE),"")), "")</f>
        <v/>
      </c>
      <c r="U148" s="72" t="str">
        <f>IF($A148&lt;&gt;"",IF(IFERROR(VLOOKUP($A148,'5. Company (current_at exit)'!$1:$1048576,8,FALSE),"")="","Mandatory: Tab 5",IFERROR(VLOOKUP($A148,'5. Company (current_at exit)'!$1:$1048576,8,FALSE),"")), "")</f>
        <v/>
      </c>
      <c r="V148" s="16" t="str">
        <f>IF($A148&lt;&gt;"",IF(IFERROR(VLOOKUP($A148,'5. Company (current_at exit)'!$1:$1048576,9,FALSE),"")="","",IFERROR(VLOOKUP($A148,'5. Company (current_at exit)'!$1:$1048576,9,FALSE),"")), "")</f>
        <v/>
      </c>
      <c r="W148" s="16" t="str">
        <f>IF($A148&lt;&gt;"",IF(IFERROR(VLOOKUP($A148,'5. Company (current_at exit)'!$1:$1048576,10,FALSE),"")="","Mandatory: Tab 5",IFERROR(VLOOKUP($A148,'5. Company (current_at exit)'!$1:$1048576,10,FALSE),"")), "")</f>
        <v/>
      </c>
      <c r="X148" s="73" t="str">
        <f>IF($A148&lt;&gt;"",IF(IFERROR(VLOOKUP($A148,'5. Company (current_at exit)'!$1:$1048576,11,FALSE),"")="","Mandatory: Tab 5",IFERROR(VLOOKUP($A148,'5. Company (current_at exit)'!$1:$1048576,11,FALSE),"")), "")</f>
        <v/>
      </c>
      <c r="Y148" s="73" t="str">
        <f>IF($A148&lt;&gt;"",IF(IFERROR(VLOOKUP($A148,'5. Company (current_at exit)'!$1:$1048576,12,FALSE),"")="","",IFERROR(VLOOKUP($A148,'5. Company (current_at exit)'!$1:$1048576,12,FALSE),"")), "")</f>
        <v/>
      </c>
      <c r="Z148" s="73" t="str">
        <f>IF($A148&lt;&gt;"",IF(IFERROR(VLOOKUP($A148,'5. Company (current_at exit)'!$1:$1048576,13,FALSE),"")="","",IFERROR(VLOOKUP($A148,'5. Company (current_at exit)'!$1:$1048576,13,FALSE),"")), "")</f>
        <v/>
      </c>
      <c r="AA148" s="16" t="str">
        <f>IF($A148&lt;&gt;"",IF(IFERROR(VLOOKUP($A148,'5. Company (current_at exit)'!$1:$1048576,14,FALSE),"")="","Mandatory: Tab 5",IFERROR(VLOOKUP($A148,'5. Company (current_at exit)'!$1:$1048576,14,FALSE),"")), "")</f>
        <v/>
      </c>
      <c r="AB148" s="16" t="str">
        <f>IF($A148&lt;&gt;"",IF(IFERROR(VLOOKUP($A148,'5. Company (current_at exit)'!$1:$1048576,15,FALSE),"")="","Mandatory: Tab 5",IFERROR(VLOOKUP($A148,'5. Company (current_at exit)'!$1:$1048576,15,FALSE),"")), "")</f>
        <v/>
      </c>
      <c r="AC148" s="76" t="str">
        <f>IF($A148&lt;&gt;"",IF(IFERROR(VLOOKUP($A148,'5. Company (current_at exit)'!$1:$1048576,16,FALSE),"")="","",IFERROR(VLOOKUP($A148,'5. Company (current_at exit)'!$1:$1048576,16,FALSE),"")), "")</f>
        <v/>
      </c>
      <c r="AD148" s="16" t="str">
        <f>IF($A148&lt;&gt;"",IF(IFERROR(VLOOKUP($A148,'5. Company (current_at exit)'!$1:$1048576,17,FALSE),"")="","",IFERROR(VLOOKUP($A148,'5. Company (current_at exit)'!$1:$1048576,17,FALSE),"")), "")</f>
        <v/>
      </c>
      <c r="AE148" s="401" t="str">
        <f>IF($A148&lt;&gt;"",IF(IFERROR(VLOOKUP($A148,'5. Company (current_at exit)'!$1:$1048576,18,FALSE),"")="","",IFERROR(VLOOKUP($A148,'5. Company (current_at exit)'!$1:$1048576,18,FALSE),"")), "")</f>
        <v/>
      </c>
      <c r="AF148" s="16" t="str">
        <f>IF($A148&lt;&gt;"",IF(IFERROR(VLOOKUP($A148,'5. Company (current_at exit)'!$1:$1048576,19,FALSE),"")="","Mandatory: Tab 5",IFERROR(VLOOKUP($A148,'5. Company (current_at exit)'!$1:$1048576,19,FALSE),"")), "")</f>
        <v/>
      </c>
      <c r="AG148" s="159" t="str">
        <f>IF($AF148="Yes",IF($A148&lt;&gt;"",IF(IFERROR(VLOOKUP($A148,'5. Company (current_at exit)'!$1:$1048576,20,FALSE),"")="","Mandatory: Tab 5",IFERROR(VLOOKUP($A148,'5. Company (current_at exit)'!$1:$1048576,20,FALSE),"")), ""),IF($A148&lt;&gt;"",IF(IFERROR(VLOOKUP($A148,'5. Company (current_at exit)'!$1:$1048576,20,FALSE),"")="","",IFERROR(VLOOKUP($A148,'5. Company (current_at exit)'!$1:$1048576,20,FALSE),"")), ""))</f>
        <v/>
      </c>
      <c r="AH148" s="159" t="str">
        <f>IF($AF148="Yes",IF($A148&lt;&gt;"",IF(IFERROR(VLOOKUP($A148,'5. Company (current_at exit)'!$1:$1048576,21,FALSE),"")="","Mandatory: Tab 5",IFERROR(VLOOKUP($A148,'5. Company (current_at exit)'!$1:$1048576,21,FALSE),"")), ""),IF($A148&lt;&gt;"",IF(IFERROR(VLOOKUP($A148,'5. Company (current_at exit)'!$1:$1048576,21,FALSE),"")="","",IFERROR(VLOOKUP($A148,'5. Company (current_at exit)'!$1:$1048576,21,FALSE),"")), ""))</f>
        <v/>
      </c>
      <c r="AI148" s="69" t="str">
        <f>IF($AF148="Yes",IF($A148&lt;&gt;"",IF(IFERROR(VLOOKUP($A148,'5. Company (current_at exit)'!$1:$1048576,22,FALSE),"")="","Mandatory: Tab 5",IFERROR(VLOOKUP($A148,'5. Company (current_at exit)'!$1:$1048576,22,FALSE),"")), ""),IF($A148&lt;&gt;"",IF(IFERROR(VLOOKUP($A148,'5. Company (current_at exit)'!$1:$1048576,22,FALSE),"")="","",IFERROR(VLOOKUP($A148,'5. Company (current_at exit)'!$1:$1048576,22,FALSE),"")), ""))</f>
        <v/>
      </c>
      <c r="AJ148" s="69" t="str">
        <f>IF($AF148="Yes",IF($A148&lt;&gt;"",IF(IFERROR(VLOOKUP($A148,'5. Company (current_at exit)'!$1:$1048576,23,FALSE),"")="","Mandatory: Tab 5",IFERROR(VLOOKUP($A148,'5. Company (current_at exit)'!$1:$1048576,23,FALSE),"")), ""),IF($A148&lt;&gt;"",IF(IFERROR(VLOOKUP($A148,'5. Company (current_at exit)'!$1:$1048576,23,FALSE),"")="","",IFERROR(VLOOKUP($A148,'5. Company (current_at exit)'!$1:$1048576,23,FALSE),"")), ""))</f>
        <v/>
      </c>
      <c r="AK148" s="159" t="str">
        <f>IF($AF148="Yes",IF($A148&lt;&gt;"",IF(IFERROR(VLOOKUP($A148,'5. Company (current_at exit)'!$1:$1048576,24,FALSE),"")="","",IFERROR(VLOOKUP($A148,'5. Company (current_at exit)'!$1:$1048576,24,FALSE),"")), ""),IF($A148&lt;&gt;"",IF(IFERROR(VLOOKUP($A148,'5. Company (current_at exit)'!$1:$1048576,24,FALSE),"")="","",IFERROR(VLOOKUP($A148,'5. Company (current_at exit)'!$1:$1048576,24,FALSE),"")), ""))</f>
        <v/>
      </c>
      <c r="AL148" s="403" t="str">
        <f>IF($A148&lt;&gt;"",IF(IFERROR(VLOOKUP($A148,'5. Company (current_at exit)'!$1:$1048576,25,FALSE),"")="","",IFERROR(VLOOKUP($A148,'5. Company (current_at exit)'!$1:$1048576,25,FALSE),"")), "")</f>
        <v/>
      </c>
      <c r="AM148" s="17" t="str">
        <f>IF($A148&lt;&gt;"",IF(IFERROR(VLOOKUP($A148,'5. Company (current_at exit)'!$1:$1048576,26,FALSE),"")="","Mandatory: Tab 5",IFERROR(VLOOKUP($A148,'5. Company (current_at exit)'!$1:$1048576,26,FALSE),"")), "")</f>
        <v/>
      </c>
      <c r="AN148" s="17" t="str">
        <f>IF($A148&lt;&gt;"",IF(IFERROR(VLOOKUP($A148,'5. Company (current_at exit)'!$1:$1048576,27,FALSE),"")="","Mandatory: Tab 5",IFERROR(VLOOKUP($A148,'5. Company (current_at exit)'!$1:$1048576,27,FALSE),"")), "")</f>
        <v/>
      </c>
      <c r="AO148" s="17" t="str">
        <f>IF($A148&lt;&gt;"",IF(IFERROR(VLOOKUP($A148,'5. Company (current_at exit)'!$1:$1048576,28,FALSE),"")="","Mandatory: Tab 5",IFERROR(VLOOKUP($A148,'5. Company (current_at exit)'!$1:$1048576,28,FALSE),"")), "")</f>
        <v/>
      </c>
      <c r="AP148" s="17" t="str">
        <f>IF($A148&lt;&gt;"",IF(IFERROR(VLOOKUP($A148,'5. Company (current_at exit)'!$1:$1048576,29,FALSE),"")="","Mandatory: Tab 5",IFERROR(VLOOKUP($A148,'5. Company (current_at exit)'!$1:$1048576,29,FALSE),"")), "")</f>
        <v/>
      </c>
      <c r="AQ148" s="17" t="str">
        <f>IF($A148&lt;&gt;"",IF(IFERROR(VLOOKUP($A148,'5. Company (current_at exit)'!$1:$1048576,30,FALSE),"")="","Mandatory: Tab 5",IFERROR(VLOOKUP($A148,'5. Company (current_at exit)'!$1:$1048576,30,FALSE),"")), "")</f>
        <v/>
      </c>
      <c r="AR148" s="17" t="str">
        <f>IF($A148&lt;&gt;"",IF(IFERROR(VLOOKUP($A148,'5. Company (current_at exit)'!$1:$1048576,31,FALSE),"")="","Mandatory: Tab 5",IFERROR(VLOOKUP($A148,'5. Company (current_at exit)'!$1:$1048576,31,FALSE),"")), "")</f>
        <v/>
      </c>
      <c r="AS148" s="17" t="str">
        <f>IF($A148&lt;&gt;"",IF(IFERROR(VLOOKUP($A148,'5. Company (current_at exit)'!$1:$1048576,32,FALSE),"")="","Mandatory: Tab 5",IFERROR(VLOOKUP($A148,'5. Company (current_at exit)'!$1:$1048576,32,FALSE),"")), "")</f>
        <v/>
      </c>
      <c r="AT148" s="17" t="str">
        <f>IF($A148&lt;&gt;"",IF(IFERROR(VLOOKUP($A148,'5. Company (current_at exit)'!$1:$1048576,33,FALSE),"")="","Mandatory: Tab 5",IFERROR(VLOOKUP($A148,'5. Company (current_at exit)'!$1:$1048576,33,FALSE),"")), "")</f>
        <v/>
      </c>
      <c r="AU148" s="17" t="str">
        <f>IF($A148&lt;&gt;"",IF(IFERROR(VLOOKUP($A148,'5. Company (current_at exit)'!$1:$1048576,34,FALSE),"")="","",IFERROR(VLOOKUP($A148,'5. Company (current_at exit)'!$1:$1048576,34,FALSE),"")), "")</f>
        <v/>
      </c>
      <c r="AV148" s="241" t="str">
        <f>IF($A148&lt;&gt;"",IF(IFERROR(VLOOKUP($A148,'5. Company (current_at exit)'!$1:$1048576,35,FALSE),"")="","",IFERROR(VLOOKUP($A148,'5. Company (current_at exit)'!$1:$1048576,35,FALSE),"")), "")</f>
        <v/>
      </c>
      <c r="AW148" s="17" t="str">
        <f>IF($D148="Fully Exited",IF($A148&lt;&gt;"",IF(IFERROR(VLOOKUP($A148,'5. Company (current_at exit)'!$1:$1048576,36,FALSE),"")="","",IFERROR(VLOOKUP($A148,'5. Company (current_at exit)'!$1:$1048576,36,FALSE),"")), ""),IF($A148&lt;&gt;"",IF(IFERROR(VLOOKUP($A148,'5. Company (current_at exit)'!$1:$1048576,36,FALSE),"")="","",IFERROR(VLOOKUP($A148,'5. Company (current_at exit)'!$1:$1048576,36,FALSE),"")), ""))</f>
        <v/>
      </c>
      <c r="AX148" s="239" t="str">
        <f>IF($A148&lt;&gt;"",IF(IFERROR(VLOOKUP($A148,'5. Company (current_at exit)'!$1:$1048576,37,FALSE),"")="","",IFERROR(VLOOKUP($A148,'5. Company (current_at exit)'!$1:$1048576,37,FALSE),"")), "")</f>
        <v/>
      </c>
      <c r="AY148" s="204" t="str">
        <f>IF($A148&lt;&gt;"",IF(IFERROR(VLOOKUP($A148,'5. Company (current_at exit)'!$1:$1048576,38,FALSE),"")="","",IFERROR(VLOOKUP($A148,'5. Company (current_at exit)'!$1:$1048576,38,FALSE),"")), "")</f>
        <v/>
      </c>
      <c r="AZ148" s="244" t="str">
        <f>IF($A148&lt;&gt;"",IF(IFERROR(VLOOKUP($A148,'5. Company (current_at exit)'!$1:$1048576,39,FALSE),"")="","",IFERROR(VLOOKUP($A148,'5. Company (current_at exit)'!$1:$1048576,39,FALSE),"")), "")</f>
        <v/>
      </c>
      <c r="BA148" s="244" t="str">
        <f>IF($A148&lt;&gt;"",IF(IFERROR(VLOOKUP($A148,'5. Company (current_at exit)'!$1:$1048576,40,FALSE),"")="","",IFERROR(VLOOKUP($A148,'5. Company (current_at exit)'!$1:$1048576,40,FALSE),"")), "")</f>
        <v/>
      </c>
      <c r="BB148" s="244" t="str">
        <f>IF($A148&lt;&gt;"",IF(IFERROR(VLOOKUP($A148,'5. Company (current_at exit)'!$1:$1048576,41,FALSE),"")="","",IFERROR(VLOOKUP($A148,'5. Company (current_at exit)'!$1:$1048576,41,FALSE),"")), "")</f>
        <v/>
      </c>
      <c r="BC148" s="76" t="str">
        <f>IF($A148&lt;&gt;"",IF(IFERROR(VLOOKUP($A148,'5. Company (current_at exit)'!$1:$1048576,42,FALSE),"")="","",IFERROR(VLOOKUP($A148,'5. Company (current_at exit)'!$1:$1048576,42,FALSE),"")), "")</f>
        <v/>
      </c>
      <c r="BD148" s="76" t="str">
        <f>IF($A148&lt;&gt;"",IF(IFERROR(VLOOKUP($A148,'5. Company (current_at exit)'!$1:$1048576,43,FALSE),"")="","",IFERROR(VLOOKUP($A148,'5. Company (current_at exit)'!$1:$1048576,43,FALSE),"")), "")</f>
        <v/>
      </c>
      <c r="BE148" s="239" t="str">
        <f>IF($A148&lt;&gt;"",IF(IFERROR(VLOOKUP($A148,'5. Company (current_at exit)'!$1:$1048576,44,FALSE),"")="","",IFERROR(VLOOKUP($A148,'5. Company (current_at exit)'!$1:$1048576,44,FALSE),"")), "")</f>
        <v/>
      </c>
      <c r="BF148" s="239" t="str">
        <f>IF($A148&lt;&gt;"",IF(IFERROR(VLOOKUP($A148,'5. Company (current_at exit)'!$1:$1048576,45,FALSE),"")="","",IFERROR(VLOOKUP($A148,'5. Company (current_at exit)'!$1:$1048576,45,FALSE),"")), "")</f>
        <v/>
      </c>
      <c r="BG148" s="239" t="str">
        <f>IF($A148&lt;&gt;"",IF(IFERROR(VLOOKUP($A148,'5. Company (current_at exit)'!$1:$1048576,46,FALSE),"")="","",IFERROR(VLOOKUP($A148,'5. Company (current_at exit)'!$1:$1048576,46,FALSE),"")), "")</f>
        <v/>
      </c>
      <c r="BH148" s="239" t="str">
        <f>IF($A148&lt;&gt;"",IF(IFERROR(VLOOKUP($A148,'5. Company (current_at exit)'!$1:$1048576,47,FALSE),"")="","",IFERROR(VLOOKUP($A148,'5. Company (current_at exit)'!$1:$1048576,47,FALSE),"")), "")</f>
        <v/>
      </c>
      <c r="BI148" s="239" t="str">
        <f>IF($A148&lt;&gt;"",IF(IFERROR(VLOOKUP($A148,'5. Company (current_at exit)'!$1:$1048576,48,FALSE),"")="","",IFERROR(VLOOKUP($A148,'5. Company (current_at exit)'!$1:$1048576,48,FALSE),"")), "")</f>
        <v/>
      </c>
      <c r="BJ148" s="360" t="str">
        <f>IF($A148&lt;&gt;"",IF(IFERROR(VLOOKUP($A148,'5. Company (current_at exit)'!$1:$1048576,49,FALSE),"")="","",IFERROR(VLOOKUP($A148,'5. Company (current_at exit)'!$1:$1048576,49,FALSE),"")), "")</f>
        <v/>
      </c>
      <c r="BK148" s="76" t="str">
        <f>IF($A148&lt;&gt;"",IF(IFERROR(VLOOKUP($A148,'5. Company (current_at exit)'!$1:$1048576,50,FALSE),"")="","Mandatory: Tab 5",IFERROR(VLOOKUP($A148,'5. Company (current_at exit)'!$1:$1048576,50,FALSE),"")), "")</f>
        <v/>
      </c>
      <c r="BL148" s="483" t="str">
        <f>IF($A148&lt;&gt;"",IF(IFERROR(VLOOKUP($A148,'5. Company (current_at exit)'!$1:$1048576,51,FALSE),"")="","Mandatory: Tab 5",IFERROR(VLOOKUP($A148,'5. Company (current_at exit)'!$1:$1048576,51,FALSE),"")), "")</f>
        <v/>
      </c>
      <c r="BM148" s="483" t="str">
        <f>IF($A148&lt;&gt;"",IF(IFERROR(VLOOKUP($A148,'5. Company (current_at exit)'!$1:$1048576,52,FALSE),"")="","Mandatory: Tab 5",IFERROR(VLOOKUP($A148,'5. Company (current_at exit)'!$1:$1048576,52,FALSE),"")), "")</f>
        <v/>
      </c>
      <c r="BN148" s="483" t="str">
        <f>IF($A148&lt;&gt;"",IF(IFERROR(VLOOKUP($A148,'5. Company (current_at exit)'!$1:$1048576,53,FALSE),"")="","Mandatory: Tab 5",IFERROR(VLOOKUP($A148,'5. Company (current_at exit)'!$1:$1048576,53,FALSE),"")), "")</f>
        <v/>
      </c>
      <c r="BO148" s="360" t="str">
        <f>IF($A148&lt;&gt;"",IF(IFERROR(VLOOKUP($A148,'5. Company (current_at exit)'!$1:$1048576,54,FALSE),"")="","",IFERROR(VLOOKUP($A148,'5. Company (current_at exit)'!$1:$1048576,54,FALSE),"")), "")</f>
        <v/>
      </c>
      <c r="BP148" s="17" t="str">
        <f>IF($A148&lt;&gt;"",IF(IFERROR(VLOOKUP($A148, '4. Company (at entry)'!$1:$1048576,3,FALSE),"")="","Mandatory: Tab 4",IFERROR(VLOOKUP($A148, '4. Company (at entry)'!$1:$1048576,3,FALSE),"")), "")</f>
        <v/>
      </c>
      <c r="BQ148" s="17" t="str">
        <f>IF($A148&lt;&gt;"",IF(IFERROR(VLOOKUP($A148, '4. Company (at entry)'!$1:$1048576,4,FALSE),"")="","Mandatory: Tab 4",IFERROR(VLOOKUP($A148, '4. Company (at entry)'!$1:$1048576,4,FALSE),"")), "")</f>
        <v/>
      </c>
      <c r="BR148" s="17" t="str">
        <f>IF($A148&lt;&gt;"",IF(IFERROR(VLOOKUP($A148, '4. Company (at entry)'!$1:$1048576,5,FALSE),"")="","Mandatory: Tab 4",IFERROR(VLOOKUP($A148, '4. Company (at entry)'!$1:$1048576,5,FALSE),"")), "")</f>
        <v/>
      </c>
      <c r="BS148" s="17" t="str">
        <f>IF($A148&lt;&gt;"",IF(IFERROR(VLOOKUP($A148, '4. Company (at entry)'!$1:$1048576,6,FALSE),"")="","Mandatory: Tab 4",IFERROR(VLOOKUP($A148, '4. Company (at entry)'!$1:$1048576,6,FALSE),"")), "")</f>
        <v/>
      </c>
      <c r="BT148" s="17" t="str">
        <f>IF($A148&lt;&gt;"",IF(IFERROR(VLOOKUP($A148, '4. Company (at entry)'!$1:$1048576,7,FALSE),"")="","Mandatory: Tab 4",IFERROR(VLOOKUP($A148, '4. Company (at entry)'!$1:$1048576,7,FALSE),"")), "")</f>
        <v/>
      </c>
      <c r="BU148" s="17" t="str">
        <f>IF($A148&lt;&gt;"",IF(IFERROR(VLOOKUP($A148, '4. Company (at entry)'!$1:$1048576,8,FALSE),"")="","Mandatory: Tab 4",IFERROR(VLOOKUP($A148, '4. Company (at entry)'!$1:$1048576,8,FALSE),"")), "")</f>
        <v/>
      </c>
      <c r="BV148" s="17" t="str">
        <f>IF($A148&lt;&gt;"",IF(IFERROR(VLOOKUP($A148, '4. Company (at entry)'!$1:$1048576,9,FALSE),"")="","Mandatory: Tab 4",IFERROR(VLOOKUP($A148, '4. Company (at entry)'!$1:$1048576,9,FALSE),"")), "")</f>
        <v/>
      </c>
      <c r="BW148" s="17" t="str">
        <f>IF($A148&lt;&gt;"",IF(IFERROR(VLOOKUP($A148, '4. Company (at entry)'!$1:$1048576,10,FALSE),"")="","",IFERROR(VLOOKUP($A148, '4. Company (at entry)'!$1:$1048576,10,FALSE),"")), "")</f>
        <v/>
      </c>
      <c r="BX148" s="208" t="str">
        <f>IF($A148&lt;&gt;"",IF(IFERROR(VLOOKUP($A148, '4. Company (at entry)'!$1:$1048576,11,FALSE),"")="","",IFERROR(VLOOKUP($A148, '4. Company (at entry)'!$1:$1048576,11,FALSE),"")), "")</f>
        <v/>
      </c>
      <c r="BY148" s="17" t="str">
        <f>IF($A148&lt;&gt;"",IF(IFERROR(VLOOKUP($A148, '4. Company (at entry)'!$1:$1048576,12,FALSE),"")="","",IFERROR(VLOOKUP($A148, '4. Company (at entry)'!$1:$1048576,12,FALSE),"")), "")</f>
        <v/>
      </c>
      <c r="BZ148" s="360" t="str">
        <f>IF($A148&lt;&gt;"",IF(IFERROR(VLOOKUP($A148, '4. Company (at entry)'!$1:$1048576,13,FALSE),"")="","",IFERROR(VLOOKUP($A148, '4. Company (at entry)'!$1:$1048576,13,FALSE),"")), "")</f>
        <v/>
      </c>
      <c r="CA148" s="17" t="str">
        <f>IF($A148&lt;&gt;"",IF(IFERROR('7. Position (current_at exit)'!F148,"")="", "Mandatory: Tab 7",IFERROR('7. Position (current_at exit)'!F148,"")),"")</f>
        <v/>
      </c>
      <c r="CB148" s="17" t="str">
        <f>IF($D148&lt;&gt;"Pending, Subsequently Closed",IF($A148&lt;&gt;"",IF(IFERROR('7. Position (current_at exit)'!G148,"")="", "Mandatory: Tab 7",IFERROR('7. Position (current_at exit)'!G148,"")),""), IF($A148&lt;&gt;"",IF(IFERROR('7. Position (current_at exit)'!G148,"")="", "",IFERROR('7. Position (current_at exit)'!G148,"")),""))</f>
        <v/>
      </c>
      <c r="CC148" s="17" t="str">
        <f>IF($D148&lt;&gt;"Pending, Subsequently Closed",IF($A148&lt;&gt;"",IF(IFERROR('7. Position (current_at exit)'!H148,"")="", "Mandatory: Tab 7",IFERROR('7. Position (current_at exit)'!H148,"")),""), IF($A148&lt;&gt;"",IF(IFERROR('7. Position (current_at exit)'!H148,"")="", "",IFERROR('7. Position (current_at exit)'!H148,"")),""))</f>
        <v/>
      </c>
      <c r="CD148" s="17" t="str">
        <f>IF($D148&lt;&gt;"Pending, Subsequently Closed",IF($A148&lt;&gt;"",IF(IFERROR('7. Position (current_at exit)'!I148,"")="", "Mandatory: Tab 7",IFERROR('7. Position (current_at exit)'!I148,"")),""), IF($A148&lt;&gt;"",IF(IFERROR('7. Position (current_at exit)'!I148,"")="", "",IFERROR('7. Position (current_at exit)'!I148,"")),""))</f>
        <v/>
      </c>
      <c r="CE148" s="17" t="str">
        <f>IF($D148&lt;&gt;"Pending, Subsequently Closed",IF($A148&lt;&gt;"",IF(IFERROR('7. Position (current_at exit)'!J148,"")="", "Mandatory: Tab 7",IFERROR('7. Position (current_at exit)'!J148,"")),""), IF($A148&lt;&gt;"",IF(IFERROR('7. Position (current_at exit)'!J148,"")="", "",IFERROR('7. Position (current_at exit)'!J148,"")),""))</f>
        <v/>
      </c>
      <c r="CF148" s="208" t="str">
        <f>IF($D148&lt;&gt;"Pending, Subsequently Closed",IF($A148&lt;&gt;"",IF(IFERROR('7. Position (current_at exit)'!K148,"")="", "Mandatory: Tab 7",IFERROR('7. Position (current_at exit)'!K148,"")),""), IF($A148&lt;&gt;"",IF(IFERROR('7. Position (current_at exit)'!K148,"")="", "",IFERROR('7. Position (current_at exit)'!K148,"")),""))</f>
        <v/>
      </c>
      <c r="CG148" s="186" t="str">
        <f>IF($D148&lt;&gt;"Pending, Subsequently Closed",IF($A148&lt;&gt;"",IF(IFERROR('7. Position (current_at exit)'!L148,"")="", "Mandatory: Tab 7",IFERROR('7. Position (current_at exit)'!L148,"")),""), IF($A148&lt;&gt;"",IF(IFERROR('7. Position (current_at exit)'!L148,"")="", "",IFERROR('7. Position (current_at exit)'!L148,"")),""))</f>
        <v/>
      </c>
      <c r="CH148" s="186" t="str">
        <f>IF($D148&lt;&gt;"Pending, Subsequently Closed",IF($A148&lt;&gt;"",IF(IFERROR('7. Position (current_at exit)'!M148,"")="", "Mandatory: Tab 7",IFERROR('7. Position (current_at exit)'!M148,"")),""), IF($A148&lt;&gt;"",IF(IFERROR('7. Position (current_at exit)'!M148,"")="", "",IFERROR('7. Position (current_at exit)'!M148,"")),""))</f>
        <v/>
      </c>
      <c r="CI148" s="186" t="str">
        <f>IF($D148&lt;&gt;"Pending, Subsequently Closed",IF($A148&lt;&gt;"",IF(IFERROR('7. Position (current_at exit)'!N148,"")="", "Mandatory: Tab 7",IFERROR('7. Position (current_at exit)'!N148,"")),""), IF($A148&lt;&gt;"",IF(IFERROR('7. Position (current_at exit)'!N148,"")="", "",IFERROR('7. Position (current_at exit)'!N148,"")),""))</f>
        <v/>
      </c>
      <c r="CJ148" s="408" t="str">
        <f>IF($D148&lt;&gt;"Pending, Subsequently Closed",IF($A148&lt;&gt;"",IF(IFERROR('7. Position (current_at exit)'!O148,"")="", "Mandatory: Tab 7",IFERROR('7. Position (current_at exit)'!O148,"")),""), IF($A148&lt;&gt;"",IF(IFERROR('7. Position (current_at exit)'!O148,"")="", "",IFERROR('7. Position (current_at exit)'!O148,"")),""))</f>
        <v/>
      </c>
      <c r="CK148" s="408" t="str">
        <f>IF($D148&lt;&gt;"Pending, Subsequently Closed",IF($A148&lt;&gt;"",IF(IFERROR('7. Position (current_at exit)'!P148,"")="", "Mandatory: Tab 7",IFERROR('7. Position (current_at exit)'!P148,"")),""), IF($A148&lt;&gt;"",IF(IFERROR('7. Position (current_at exit)'!P148,"")="", "",IFERROR('7. Position (current_at exit)'!P148,"")),""))</f>
        <v/>
      </c>
      <c r="CL148" s="360" t="str">
        <f>IF($A148&lt;&gt;"",IF(IFERROR('7. Position (current_at exit)'!Q148,"")="", "",IFERROR('7. Position (current_at exit)'!Q148,"")),"")</f>
        <v/>
      </c>
      <c r="CM148" s="18" t="str">
        <f>IF($F148&lt;&gt;"Debt",IF($A148&lt;&gt;"",IF(IFERROR('7. Position (current_at exit)'!R148,"")="", "Mandatory: Tab 7",IFERROR('7. Position (current_at exit)'!R148,"")),""), IF($A148&lt;&gt;"",IF(IFERROR('7. Position (current_at exit)'!R148,"")="", "",IFERROR('7. Position (current_at exit)'!R148,"")),""))</f>
        <v/>
      </c>
      <c r="CN148" s="18" t="str">
        <f>IF($F148&lt;&gt;"Debt",IF($A148&lt;&gt;"",IF(IFERROR('7. Position (current_at exit)'!S148,"")="", "Mandatory: Tab 7",IFERROR('7. Position (current_at exit)'!S148,"")),""), IF($A148&lt;&gt;"",IF(IFERROR('7. Position (current_at exit)'!S148,"")="", "",IFERROR('7. Position (current_at exit)'!S148,"")),""))</f>
        <v/>
      </c>
      <c r="CO148" s="17" t="str">
        <f>IF($F148&lt;&gt;"Debt",IF($A148&lt;&gt;"",IF(IFERROR('7. Position (current_at exit)'!T148,"")="", "Mandatory: Tab 7",IFERROR('7. Position (current_at exit)'!T148,"")),""), IF($A148&lt;&gt;"",IF(IFERROR('7. Position (current_at exit)'!T148,"")="", "",IFERROR('7. Position (current_at exit)'!T148,"")),""))</f>
        <v/>
      </c>
      <c r="CP148" s="17" t="str">
        <f>IF($A148&lt;&gt;"",IF(IFERROR('7. Position (current_at exit)'!U148,"")="", "Mandatory: Tab 7",IFERROR('7. Position (current_at exit)'!U148,"")),"")</f>
        <v/>
      </c>
      <c r="CQ148" s="17" t="str">
        <f>IF($F148&lt;&gt;"Debt",IF($A148&lt;&gt;"",IF(IFERROR('7. Position (current_at exit)'!V148,"")="", "Mandatory: Tab 7",IFERROR('7. Position (current_at exit)'!V148,"")),""), IF($A148&lt;&gt;"",IF(IFERROR('7. Position (current_at exit)'!V148,"")="", "",IFERROR('7. Position (current_at exit)'!V148,"")),""))</f>
        <v/>
      </c>
      <c r="CR148" s="16" t="str">
        <f>IF($F148&lt;&gt;"Debt",IF($A148&lt;&gt;"",IF(IFERROR('7. Position (current_at exit)'!W148,"")="", "",IFERROR('7. Position (current_at exit)'!W148,"")),""), IF($A148&lt;&gt;"",IF(IFERROR('7. Position (current_at exit)'!W148,"")="", "",IFERROR('7. Position (current_at exit)'!W148,"")),""))</f>
        <v/>
      </c>
      <c r="CS148" s="80" t="str">
        <f>IF($A148&lt;&gt;"",IF(IFERROR('7. Position (current_at exit)'!X148,"")="", "",IFERROR('7. Position (current_at exit)'!X148,"")),"")</f>
        <v/>
      </c>
      <c r="CT148" s="360" t="str">
        <f>IF($A148&lt;&gt;"",IF(IFERROR('7. Position (current_at exit)'!Y148,"")="", "",IFERROR('7. Position (current_at exit)'!Y148,"")),"")</f>
        <v/>
      </c>
      <c r="CU148" s="159" t="str">
        <f>IF(OR($D148="Fully Exited, No Escrow", $D148="Fully Exited, Escrow Pending", $D148="Fully Exited, Subsequently Closed"), IF($A148&lt;&gt;"",IF(IFERROR('7. Position (current_at exit)'!Z148,"")="", "Mandatory: Tab 7",IFERROR('7. Position (current_at exit)'!Z148,"")),""), IF($A148&lt;&gt;"",IF(IFERROR('7. Position (current_at exit)'!Z148,"")="", "",IFERROR('7. Position (current_at exit)'!Z148,"")),""))</f>
        <v/>
      </c>
      <c r="CV148" s="159" t="str">
        <f>IF(OR($D148="Fully Exited, No Escrow", $D148="Fully Exited, Escrow Pending", $D148="Fully Exited, Subsequently Closed"), IF($A148&lt;&gt;"",IF(IFERROR('7. Position (current_at exit)'!AA148,"")="", "Mandatory: Tab 7",IFERROR('7. Position (current_at exit)'!AA148,"")),""), IF($A148&lt;&gt;"",IF(IFERROR('7. Position (current_at exit)'!AA148,"")="", "",IFERROR('7. Position (current_at exit)'!AA148,"")),""))</f>
        <v/>
      </c>
      <c r="CW148" s="16" t="str">
        <f>IF($D148="Fully Exited",IF($A148&lt;&gt;"",IF(IFERROR('7. Position (current_at exit)'!AB148,"")="", "",IFERROR('7. Position (current_at exit)'!AB148,"")),""), IF($A148&lt;&gt;"",IF(IFERROR('7. Position (current_at exit)'!AB148,"")="", "",IFERROR('7. Position (current_at exit)'!AB148,"")),""))</f>
        <v/>
      </c>
      <c r="CX148" s="360" t="str">
        <f>IF($A148&lt;&gt;"",IF(IFERROR('7. Position (current_at exit)'!AC148,"")="", "",IFERROR('7. Position (current_at exit)'!AC148,"")),"")</f>
        <v/>
      </c>
      <c r="CY148" s="16" t="str">
        <f>IF($D148&lt;&gt;"Pending, Subsequently Closed",IF($A148&lt;&gt;"",IF(IFERROR('7. Position (current_at exit)'!AD148,"")="", "Mandatory: Tab 7",IFERROR('7. Position (current_at exit)'!AD148,"")),""), IF($A148&lt;&gt;"",IF(IFERROR('7. Position (current_at exit)'!AD148,"")="", "",IFERROR('7. Position (current_at exit)'!AD148,"")),""))</f>
        <v/>
      </c>
      <c r="CZ148" s="187" t="str">
        <f>IF($A148&lt;&gt;"",IF(IFERROR('7. Position (current_at exit)'!AE148,"")="", "",IFERROR('7. Position (current_at exit)'!AE148,"")),"")</f>
        <v/>
      </c>
      <c r="DA148" s="76" t="str">
        <f>IF($A148&lt;&gt;"",IF(IFERROR('7. Position (current_at exit)'!AF148,"")="", "",IFERROR('7. Position (current_at exit)'!AF148,"")),"")</f>
        <v/>
      </c>
      <c r="DB148" s="239" t="str">
        <f>IF($A148&lt;&gt;"",IF(IFERROR('7. Position (current_at exit)'!AG148,"")="", "",IFERROR('7. Position (current_at exit)'!AG148,"")),"")</f>
        <v/>
      </c>
      <c r="DC148" s="165" t="str">
        <f>IF($A148&lt;&gt;"",IF(IFERROR('7. Position (current_at exit)'!AH148,"")="", "",IFERROR('7. Position (current_at exit)'!AH148,"")),"")</f>
        <v/>
      </c>
      <c r="DD148" s="165" t="str">
        <f>IF($A148&lt;&gt;"",IF(IFERROR('7. Position (current_at exit)'!AI148,"")="", "",IFERROR('7. Position (current_at exit)'!AI148,"")),"")</f>
        <v/>
      </c>
      <c r="DE148" s="360" t="str">
        <f>IF($A148&lt;&gt;"",IF(IFERROR('7. Position (current_at exit)'!AJ148,"")="", "",IFERROR('7. Position (current_at exit)'!AJ148,"")),"")</f>
        <v/>
      </c>
      <c r="DF148" s="16" t="str">
        <f>IF($A148&lt;&gt;"",IF(IFERROR('7. Position (current_at exit)'!AK148,"")="", "",IFERROR('7. Position (current_at exit)'!AK148,"")),"")</f>
        <v/>
      </c>
      <c r="DG148" s="187" t="str">
        <f>IF($A148&lt;&gt;"",IF(IFERROR('7. Position (current_at exit)'!AL148,"")="", "",IFERROR('7. Position (current_at exit)'!AL148,"")),"")</f>
        <v/>
      </c>
      <c r="DH148" s="76" t="str">
        <f>IF($A148&lt;&gt;"",IF(IFERROR('7. Position (current_at exit)'!AM148,"")="", "",IFERROR('7. Position (current_at exit)'!AM148,"")),"")</f>
        <v/>
      </c>
      <c r="DI148" s="239" t="str">
        <f>IF($A148&lt;&gt;"",IF(IFERROR('7. Position (current_at exit)'!AN148,"")="", "",IFERROR('7. Position (current_at exit)'!AN148,"")),"")</f>
        <v/>
      </c>
      <c r="DJ148" s="165" t="str">
        <f>IF($A148&lt;&gt;"",IF(IFERROR('7. Position (current_at exit)'!AO148,"")="", "",IFERROR('7. Position (current_at exit)'!AO148,"")),"")</f>
        <v/>
      </c>
      <c r="DK148" s="165" t="str">
        <f>IF($A148&lt;&gt;"",IF(IFERROR('7. Position (current_at exit)'!AP148,"")="", "",IFERROR('7. Position (current_at exit)'!AP148,"")),"")</f>
        <v/>
      </c>
      <c r="DL148" s="360" t="str">
        <f>IF($A148&lt;&gt;"",IF(IFERROR('7. Position (current_at exit)'!AQ148,"")="", "",IFERROR('7. Position (current_at exit)'!AQ148,"")),"")</f>
        <v/>
      </c>
      <c r="DM148" s="17" t="str">
        <f>IF(OR($F148="Equity - Publicly Traded", $F148="Equity - Private"), IF($A148&lt;&gt;"",IF(IFERROR('6. Position (at entry)'!N148,"")="", "Mandatory: Tab 6",IFERROR('6. Position (at entry)'!N148,"")),""), IF($A148&lt;&gt;"",IF(IFERROR('6. Position (at entry)'!N148,"")="", "",IFERROR('6. Position (at entry)'!N148,"")),""))</f>
        <v/>
      </c>
      <c r="DN148" s="17" t="str">
        <f>IF(OR($F148="Equity - Publicly Traded", $F148="Equity - Private"), IF($A148&lt;&gt;"",IF(IFERROR('6. Position (at entry)'!O148,"")="", "Mandatory: Tab 6",IFERROR('6. Position (at entry)'!O148,"")),""), IF($A148&lt;&gt;"",IF(IFERROR('6. Position (at entry)'!O148,"")="", "",IFERROR('6. Position (at entry)'!O148,"")),""))</f>
        <v/>
      </c>
      <c r="DO148" s="17" t="str">
        <f>IF(OR($F148="Equity - Publicly Traded", $F148="Equity - Private"), IF($A148&lt;&gt;"",IF(IFERROR('6. Position (at entry)'!P148,"")="", "Mandatory: Tab 6",IFERROR('6. Position (at entry)'!P148,"")),""), IF($A148&lt;&gt;"",IF(IFERROR('6. Position (at entry)'!P148,"")="", "",IFERROR('6. Position (at entry)'!P148,"")),""))</f>
        <v/>
      </c>
      <c r="DP148" s="17" t="str">
        <f>IF(OR($F148="Equity - Publicly Traded", $F148="Equity - Private"), IF($A148&lt;&gt;"",IF(IFERROR('6. Position (at entry)'!Q148,"")="", "Mandatory: Tab 6",IFERROR('6. Position (at entry)'!Q148,"")),""), IF($A148&lt;&gt;"",IF(IFERROR('6. Position (at entry)'!Q148,"")="", "",IFERROR('6. Position (at entry)'!Q148,"")),""))</f>
        <v/>
      </c>
      <c r="DQ148" s="18" t="str">
        <f>IF(OR($F148="Equity - Publicly Traded", $F148="Equity - Private"), IF($A148&lt;&gt;"",IF(IFERROR('6. Position (at entry)'!R148,"")="", "Mandatory: Tab 6",IFERROR('6. Position (at entry)'!R148,"")),""), IF($A148&lt;&gt;"",IF(IFERROR('6. Position (at entry)'!R148,"")="", "",IFERROR('6. Position (at entry)'!R148,"")),""))</f>
        <v/>
      </c>
      <c r="DR148" s="18" t="str">
        <f>IF(OR($F148="Equity - Publicly Traded", $F148="Equity - Private"), IF($A148&lt;&gt;"",IF(IFERROR('6. Position (at entry)'!S148,"")="", "Mandatory: Tab 6",IFERROR('6. Position (at entry)'!S148,"")),""), IF($A148&lt;&gt;"",IF(IFERROR('6. Position (at entry)'!S148,"")="", "",IFERROR('6. Position (at entry)'!S148,"")),""))</f>
        <v/>
      </c>
      <c r="DS148" s="17" t="str">
        <f>IF(OR($F148="Equity - Publicly Traded", $F148="Equity - Private"), IF($A148&lt;&gt;"",IF(IFERROR('6. Position (at entry)'!T148,"")="", "Mandatory: Tab 6",IFERROR('6. Position (at entry)'!T148,"")),""), IF($A148&lt;&gt;"",IF(IFERROR('6. Position (at entry)'!T148,"")="", "",IFERROR('6. Position (at entry)'!T148,"")),""))</f>
        <v/>
      </c>
      <c r="DT148" s="16" t="str">
        <f>IF(OR($F148="Equity - Publicly Traded", $F148="Equity - Private"), IF($A148&lt;&gt;"",IF(IFERROR('6. Position (at entry)'!U148,"")="", "Mandatory: Tab 6",IFERROR('6. Position (at entry)'!U148,"")),""), IF($A148&lt;&gt;"",IF(IFERROR('6. Position (at entry)'!U148,"")="", "",IFERROR('6. Position (at entry)'!U148,"")),""))</f>
        <v/>
      </c>
      <c r="DU148" s="16" t="str">
        <f>IF(OR($F148="Equity - Publicly Traded", $F148="Equity - Private"), IF($A148&lt;&gt;"",IF(IFERROR('6. Position (at entry)'!V148,"")="", "",IFERROR('6. Position (at entry)'!V148,"")),""), IF($A148&lt;&gt;"",IF(IFERROR('6. Position (at entry)'!V148,"")="", "",IFERROR('6. Position (at entry)'!V148,"")),""))</f>
        <v/>
      </c>
      <c r="DV148" s="239" t="str">
        <f>IF(OR($F148="Equity - Publicly Traded", $F148="Equity - Private"), IF($A148&lt;&gt;"",IF(IFERROR('6. Position (at entry)'!W148,"")="", "",IFERROR('6. Position (at entry)'!W148,"")),""), IF($A148&lt;&gt;"",IF(IFERROR('6. Position (at entry)'!W148,"")="", "",IFERROR('6. Position (at entry)'!W148,"")),""))</f>
        <v/>
      </c>
      <c r="DW148" s="239" t="str">
        <f>IF(OR($F148="Equity - Publicly Traded", $F148="Equity - Private"), IF($A148&lt;&gt;"",IF(IFERROR('6. Position (at entry)'!X148,"")="", "",IFERROR('6. Position (at entry)'!X148,"")),""), IF($A148&lt;&gt;"",IF(IFERROR('6. Position (at entry)'!X148,"")="", "",IFERROR('6. Position (at entry)'!X148,"")),""))</f>
        <v/>
      </c>
      <c r="DX148" s="239" t="str">
        <f>IF(OR($F148="Equity - Publicly Traded", $F148="Equity - Private"), IF($A148&lt;&gt;"",IF(IFERROR('6. Position (at entry)'!Y148,"")="", "",IFERROR('6. Position (at entry)'!Y148,"")),""), IF($A148&lt;&gt;"",IF(IFERROR('6. Position (at entry)'!Y148,"")="", "",IFERROR('6. Position (at entry)'!Y148,"")),""))</f>
        <v/>
      </c>
      <c r="DY148" s="360" t="str">
        <f>IF($A148&lt;&gt;"",IF(IFERROR('6. Position (at entry)'!Z148,"")="", "",IFERROR('6. Position (at entry)'!Z148,"")),"")</f>
        <v/>
      </c>
      <c r="DZ148" s="76" t="str">
        <f>IF($A148&lt;&gt;"",IF(IFERROR('6. Position (at entry)'!AA148,"")="", "",IFERROR('6. Position (at entry)'!AA148,"")),"")</f>
        <v/>
      </c>
      <c r="EA148" s="76" t="str">
        <f>IF($A148&lt;&gt;"",IF(IFERROR('6. Position (at entry)'!AB148,"")="", "",IFERROR('6. Position (at entry)'!AB148,"")),"")</f>
        <v/>
      </c>
      <c r="EB148" s="78" t="str">
        <f>IF($A148&lt;&gt;"",IF(IFERROR('6. Position (at entry)'!AC148,"")="", "",IFERROR('6. Position (at entry)'!AC148,"")),"")</f>
        <v/>
      </c>
      <c r="EC148" s="78" t="str">
        <f>IF($A148&lt;&gt;"",IF(IFERROR('6. Position (at entry)'!AD148,"")="", "",IFERROR('6. Position (at entry)'!AD148,"")),"")</f>
        <v/>
      </c>
      <c r="ED148" s="226" t="str">
        <f>IF($A148&lt;&gt;"",IF(IFERROR('6. Position (at entry)'!AE148,"")="", "",IFERROR('6. Position (at entry)'!AE148,"")),"")</f>
        <v/>
      </c>
      <c r="EE148" s="80" t="str">
        <f>IF($A148&lt;&gt;"",IF(IFERROR('6. Position (at entry)'!AF148,"")="", "",IFERROR('6. Position (at entry)'!AF148,"")),"")</f>
        <v/>
      </c>
      <c r="EF148" s="80" t="str">
        <f>IF($A148&lt;&gt;"",IF(IFERROR('6. Position (at entry)'!AG148,"")="", "",IFERROR('6. Position (at entry)'!AG148,"")),"")</f>
        <v/>
      </c>
      <c r="EG148" s="80" t="str">
        <f>IF($A148&lt;&gt;"",IF(IFERROR('6. Position (at entry)'!AH148,"")="", "",IFERROR('6. Position (at entry)'!AH148,"")),"")</f>
        <v/>
      </c>
      <c r="EH148" s="360" t="str">
        <f>IF($A148&lt;&gt;"",IF(IFERROR('6. Position (at entry)'!AI148,"")="", "",IFERROR('6. Position (at entry)'!AI148,"")),"")</f>
        <v/>
      </c>
    </row>
    <row r="149" spans="1:138" ht="15" customHeight="1" x14ac:dyDescent="0.2">
      <c r="A149" s="16" t="str">
        <f>IF(ISBLANK('6. Position (at entry)'!A149), "", '6. Position (at entry)'!A149)</f>
        <v/>
      </c>
      <c r="B149" s="347" t="str">
        <f>IF($A149&lt;&gt;"",IF(IFERROR('6. Position (at entry)'!B149,"")="", "Mandatory: Tab 6",IFERROR('6. Position (at entry)'!B149,"")),"")</f>
        <v/>
      </c>
      <c r="C149" s="16" t="str">
        <f>IF($A149&lt;&gt;"",IF(IFERROR(VLOOKUP($A149, '4. Company (at entry)'!$1:$1048576,2,FALSE),"")="","Mandatory: Tab 4",IFERROR(VLOOKUP($A149, '4. Company (at entry)'!$1:$1048576,2,FALSE),"")), "")</f>
        <v/>
      </c>
      <c r="D149" s="16" t="str">
        <f>IF($A149&lt;&gt;"",IF(IFERROR('7. Position (current_at exit)'!D149,"")="", "Mandatory: Tab 7",IFERROR('7. Position (current_at exit)'!D149,"")),"")</f>
        <v/>
      </c>
      <c r="E149" s="16" t="str">
        <f>IF($A149&lt;&gt;"",IF(IFERROR('7. Position (current_at exit)'!E149,"")="", "Mandatory: Tab 7",IFERROR('7. Position (current_at exit)'!E149,"")),"")</f>
        <v/>
      </c>
      <c r="F149" s="16" t="str">
        <f>IF($A149&lt;&gt;"",IF(IFERROR('6. Position (at entry)'!D149,"")="", "Mandatory: Tab 6",IFERROR('6. Position (at entry)'!D149,"")),"")</f>
        <v/>
      </c>
      <c r="G149" s="16" t="str">
        <f>IF($A149&lt;&gt;"",IF(IFERROR('6. Position (at entry)'!E149,"")="", "Mandatory: Tab 6",IFERROR('6. Position (at entry)'!E149,"")),"")</f>
        <v/>
      </c>
      <c r="H149" s="16" t="str">
        <f>IF($A149&lt;&gt;"",IF(IFERROR('6. Position (at entry)'!F149,"")="", "Mandatory: Tab 6",IFERROR('6. Position (at entry)'!F149,"")),"")</f>
        <v/>
      </c>
      <c r="I149" s="16" t="str">
        <f>IF($A149&lt;&gt;"",IF(IFERROR('6. Position (at entry)'!G149,"")="", "Mandatory: Tab 6",IFERROR('6. Position (at entry)'!G149,"")),"")</f>
        <v/>
      </c>
      <c r="J149" s="16" t="str">
        <f>IF($A149&lt;&gt;"",IF(IFERROR('6. Position (at entry)'!H149,"")="", "Mandatory: Tab 6",IFERROR('6. Position (at entry)'!H149,"")),"")</f>
        <v/>
      </c>
      <c r="K149" s="159" t="str">
        <f>IF($A149&lt;&gt;"",IF(IFERROR('6. Position (at entry)'!I149,"")="", "Mandatory: Tab 6",IFERROR('6. Position (at entry)'!I149,"")),"")</f>
        <v/>
      </c>
      <c r="L149" s="16" t="str">
        <f>IF($A149&lt;&gt;"",IF(IFERROR('6. Position (at entry)'!J149,"")="", "Mandatory: Tab 6",IFERROR('6. Position (at entry)'!J149,"")),"")</f>
        <v/>
      </c>
      <c r="M149" s="16" t="str">
        <f>IF($A149&lt;&gt;"",IF(IFERROR('6. Position (at entry)'!K149,"")="", "Mandatory: Tab 6",IFERROR('6. Position (at entry)'!K149,"")),"")</f>
        <v/>
      </c>
      <c r="N149" s="16" t="str">
        <f>IF($A149&lt;&gt;"",IF(IFERROR('6. Position (at entry)'!L149,"")="", "",IFERROR('6. Position (at entry)'!L149,"")),"")</f>
        <v/>
      </c>
      <c r="O149" s="360" t="str">
        <f>IF($A149&lt;&gt;"",IF(IFERROR('6. Position (at entry)'!M149,"")="", "",IFERROR('6. Position (at entry)'!M149,"")),"")</f>
        <v/>
      </c>
      <c r="P149" s="16" t="str">
        <f>IF($A149&lt;&gt;"",IF(IFERROR(VLOOKUP($A149,'5. Company (current_at exit)'!$1:$1048576,3,FALSE),"")="","",IFERROR(VLOOKUP($A149,'5. Company (current_at exit)'!$1:$1048576,3,FALSE),"")), "")</f>
        <v/>
      </c>
      <c r="Q149" s="16" t="str">
        <f>IF($A149&lt;&gt;"",IF(IFERROR(VLOOKUP($A149,'5. Company (current_at exit)'!$1:$1048576,4,FALSE),"")="","",IFERROR(VLOOKUP($A149,'5. Company (current_at exit)'!$1:$1048576,4,FALSE),"")), "")</f>
        <v/>
      </c>
      <c r="R149" s="16" t="str">
        <f>IF($A149&lt;&gt;"",IF(IFERROR(VLOOKUP($A149,'5. Company (current_at exit)'!$1:$1048576,5,FALSE),"")="","",IFERROR(VLOOKUP($A149,'5. Company (current_at exit)'!$1:$1048576,5,FALSE),"")), "")</f>
        <v/>
      </c>
      <c r="S149" s="16" t="str">
        <f>IF($A149&lt;&gt;"",IF(IFERROR(VLOOKUP($A149,'5. Company (current_at exit)'!$1:$1048576,6,FALSE),"")="","",IFERROR(VLOOKUP($A149,'5. Company (current_at exit)'!$1:$1048576,6,FALSE),"")), "")</f>
        <v/>
      </c>
      <c r="T149" s="16" t="str">
        <f>IF($A149&lt;&gt;"",IF(IFERROR(VLOOKUP($A149,'5. Company (current_at exit)'!$1:$1048576,7,FALSE),"")="","Mandatory: Tab 5",IFERROR(VLOOKUP($A149,'5. Company (current_at exit)'!$1:$1048576,7,FALSE),"")), "")</f>
        <v/>
      </c>
      <c r="U149" s="72" t="str">
        <f>IF($A149&lt;&gt;"",IF(IFERROR(VLOOKUP($A149,'5. Company (current_at exit)'!$1:$1048576,8,FALSE),"")="","Mandatory: Tab 5",IFERROR(VLOOKUP($A149,'5. Company (current_at exit)'!$1:$1048576,8,FALSE),"")), "")</f>
        <v/>
      </c>
      <c r="V149" s="16" t="str">
        <f>IF($A149&lt;&gt;"",IF(IFERROR(VLOOKUP($A149,'5. Company (current_at exit)'!$1:$1048576,9,FALSE),"")="","",IFERROR(VLOOKUP($A149,'5. Company (current_at exit)'!$1:$1048576,9,FALSE),"")), "")</f>
        <v/>
      </c>
      <c r="W149" s="16" t="str">
        <f>IF($A149&lt;&gt;"",IF(IFERROR(VLOOKUP($A149,'5. Company (current_at exit)'!$1:$1048576,10,FALSE),"")="","Mandatory: Tab 5",IFERROR(VLOOKUP($A149,'5. Company (current_at exit)'!$1:$1048576,10,FALSE),"")), "")</f>
        <v/>
      </c>
      <c r="X149" s="73" t="str">
        <f>IF($A149&lt;&gt;"",IF(IFERROR(VLOOKUP($A149,'5. Company (current_at exit)'!$1:$1048576,11,FALSE),"")="","Mandatory: Tab 5",IFERROR(VLOOKUP($A149,'5. Company (current_at exit)'!$1:$1048576,11,FALSE),"")), "")</f>
        <v/>
      </c>
      <c r="Y149" s="73" t="str">
        <f>IF($A149&lt;&gt;"",IF(IFERROR(VLOOKUP($A149,'5. Company (current_at exit)'!$1:$1048576,12,FALSE),"")="","",IFERROR(VLOOKUP($A149,'5. Company (current_at exit)'!$1:$1048576,12,FALSE),"")), "")</f>
        <v/>
      </c>
      <c r="Z149" s="73" t="str">
        <f>IF($A149&lt;&gt;"",IF(IFERROR(VLOOKUP($A149,'5. Company (current_at exit)'!$1:$1048576,13,FALSE),"")="","",IFERROR(VLOOKUP($A149,'5. Company (current_at exit)'!$1:$1048576,13,FALSE),"")), "")</f>
        <v/>
      </c>
      <c r="AA149" s="16" t="str">
        <f>IF($A149&lt;&gt;"",IF(IFERROR(VLOOKUP($A149,'5. Company (current_at exit)'!$1:$1048576,14,FALSE),"")="","Mandatory: Tab 5",IFERROR(VLOOKUP($A149,'5. Company (current_at exit)'!$1:$1048576,14,FALSE),"")), "")</f>
        <v/>
      </c>
      <c r="AB149" s="16" t="str">
        <f>IF($A149&lt;&gt;"",IF(IFERROR(VLOOKUP($A149,'5. Company (current_at exit)'!$1:$1048576,15,FALSE),"")="","Mandatory: Tab 5",IFERROR(VLOOKUP($A149,'5. Company (current_at exit)'!$1:$1048576,15,FALSE),"")), "")</f>
        <v/>
      </c>
      <c r="AC149" s="76" t="str">
        <f>IF($A149&lt;&gt;"",IF(IFERROR(VLOOKUP($A149,'5. Company (current_at exit)'!$1:$1048576,16,FALSE),"")="","",IFERROR(VLOOKUP($A149,'5. Company (current_at exit)'!$1:$1048576,16,FALSE),"")), "")</f>
        <v/>
      </c>
      <c r="AD149" s="16" t="str">
        <f>IF($A149&lt;&gt;"",IF(IFERROR(VLOOKUP($A149,'5. Company (current_at exit)'!$1:$1048576,17,FALSE),"")="","",IFERROR(VLOOKUP($A149,'5. Company (current_at exit)'!$1:$1048576,17,FALSE),"")), "")</f>
        <v/>
      </c>
      <c r="AE149" s="401" t="str">
        <f>IF($A149&lt;&gt;"",IF(IFERROR(VLOOKUP($A149,'5. Company (current_at exit)'!$1:$1048576,18,FALSE),"")="","",IFERROR(VLOOKUP($A149,'5. Company (current_at exit)'!$1:$1048576,18,FALSE),"")), "")</f>
        <v/>
      </c>
      <c r="AF149" s="16" t="str">
        <f>IF($A149&lt;&gt;"",IF(IFERROR(VLOOKUP($A149,'5. Company (current_at exit)'!$1:$1048576,19,FALSE),"")="","Mandatory: Tab 5",IFERROR(VLOOKUP($A149,'5. Company (current_at exit)'!$1:$1048576,19,FALSE),"")), "")</f>
        <v/>
      </c>
      <c r="AG149" s="159" t="str">
        <f>IF($AF149="Yes",IF($A149&lt;&gt;"",IF(IFERROR(VLOOKUP($A149,'5. Company (current_at exit)'!$1:$1048576,20,FALSE),"")="","Mandatory: Tab 5",IFERROR(VLOOKUP($A149,'5. Company (current_at exit)'!$1:$1048576,20,FALSE),"")), ""),IF($A149&lt;&gt;"",IF(IFERROR(VLOOKUP($A149,'5. Company (current_at exit)'!$1:$1048576,20,FALSE),"")="","",IFERROR(VLOOKUP($A149,'5. Company (current_at exit)'!$1:$1048576,20,FALSE),"")), ""))</f>
        <v/>
      </c>
      <c r="AH149" s="159" t="str">
        <f>IF($AF149="Yes",IF($A149&lt;&gt;"",IF(IFERROR(VLOOKUP($A149,'5. Company (current_at exit)'!$1:$1048576,21,FALSE),"")="","Mandatory: Tab 5",IFERROR(VLOOKUP($A149,'5. Company (current_at exit)'!$1:$1048576,21,FALSE),"")), ""),IF($A149&lt;&gt;"",IF(IFERROR(VLOOKUP($A149,'5. Company (current_at exit)'!$1:$1048576,21,FALSE),"")="","",IFERROR(VLOOKUP($A149,'5. Company (current_at exit)'!$1:$1048576,21,FALSE),"")), ""))</f>
        <v/>
      </c>
      <c r="AI149" s="69" t="str">
        <f>IF($AF149="Yes",IF($A149&lt;&gt;"",IF(IFERROR(VLOOKUP($A149,'5. Company (current_at exit)'!$1:$1048576,22,FALSE),"")="","Mandatory: Tab 5",IFERROR(VLOOKUP($A149,'5. Company (current_at exit)'!$1:$1048576,22,FALSE),"")), ""),IF($A149&lt;&gt;"",IF(IFERROR(VLOOKUP($A149,'5. Company (current_at exit)'!$1:$1048576,22,FALSE),"")="","",IFERROR(VLOOKUP($A149,'5. Company (current_at exit)'!$1:$1048576,22,FALSE),"")), ""))</f>
        <v/>
      </c>
      <c r="AJ149" s="69" t="str">
        <f>IF($AF149="Yes",IF($A149&lt;&gt;"",IF(IFERROR(VLOOKUP($A149,'5. Company (current_at exit)'!$1:$1048576,23,FALSE),"")="","Mandatory: Tab 5",IFERROR(VLOOKUP($A149,'5. Company (current_at exit)'!$1:$1048576,23,FALSE),"")), ""),IF($A149&lt;&gt;"",IF(IFERROR(VLOOKUP($A149,'5. Company (current_at exit)'!$1:$1048576,23,FALSE),"")="","",IFERROR(VLOOKUP($A149,'5. Company (current_at exit)'!$1:$1048576,23,FALSE),"")), ""))</f>
        <v/>
      </c>
      <c r="AK149" s="159" t="str">
        <f>IF($AF149="Yes",IF($A149&lt;&gt;"",IF(IFERROR(VLOOKUP($A149,'5. Company (current_at exit)'!$1:$1048576,24,FALSE),"")="","",IFERROR(VLOOKUP($A149,'5. Company (current_at exit)'!$1:$1048576,24,FALSE),"")), ""),IF($A149&lt;&gt;"",IF(IFERROR(VLOOKUP($A149,'5. Company (current_at exit)'!$1:$1048576,24,FALSE),"")="","",IFERROR(VLOOKUP($A149,'5. Company (current_at exit)'!$1:$1048576,24,FALSE),"")), ""))</f>
        <v/>
      </c>
      <c r="AL149" s="403" t="str">
        <f>IF($A149&lt;&gt;"",IF(IFERROR(VLOOKUP($A149,'5. Company (current_at exit)'!$1:$1048576,25,FALSE),"")="","",IFERROR(VLOOKUP($A149,'5. Company (current_at exit)'!$1:$1048576,25,FALSE),"")), "")</f>
        <v/>
      </c>
      <c r="AM149" s="17" t="str">
        <f>IF($A149&lt;&gt;"",IF(IFERROR(VLOOKUP($A149,'5. Company (current_at exit)'!$1:$1048576,26,FALSE),"")="","Mandatory: Tab 5",IFERROR(VLOOKUP($A149,'5. Company (current_at exit)'!$1:$1048576,26,FALSE),"")), "")</f>
        <v/>
      </c>
      <c r="AN149" s="17" t="str">
        <f>IF($A149&lt;&gt;"",IF(IFERROR(VLOOKUP($A149,'5. Company (current_at exit)'!$1:$1048576,27,FALSE),"")="","Mandatory: Tab 5",IFERROR(VLOOKUP($A149,'5. Company (current_at exit)'!$1:$1048576,27,FALSE),"")), "")</f>
        <v/>
      </c>
      <c r="AO149" s="17" t="str">
        <f>IF($A149&lt;&gt;"",IF(IFERROR(VLOOKUP($A149,'5. Company (current_at exit)'!$1:$1048576,28,FALSE),"")="","Mandatory: Tab 5",IFERROR(VLOOKUP($A149,'5. Company (current_at exit)'!$1:$1048576,28,FALSE),"")), "")</f>
        <v/>
      </c>
      <c r="AP149" s="17" t="str">
        <f>IF($A149&lt;&gt;"",IF(IFERROR(VLOOKUP($A149,'5. Company (current_at exit)'!$1:$1048576,29,FALSE),"")="","Mandatory: Tab 5",IFERROR(VLOOKUP($A149,'5. Company (current_at exit)'!$1:$1048576,29,FALSE),"")), "")</f>
        <v/>
      </c>
      <c r="AQ149" s="17" t="str">
        <f>IF($A149&lt;&gt;"",IF(IFERROR(VLOOKUP($A149,'5. Company (current_at exit)'!$1:$1048576,30,FALSE),"")="","Mandatory: Tab 5",IFERROR(VLOOKUP($A149,'5. Company (current_at exit)'!$1:$1048576,30,FALSE),"")), "")</f>
        <v/>
      </c>
      <c r="AR149" s="17" t="str">
        <f>IF($A149&lt;&gt;"",IF(IFERROR(VLOOKUP($A149,'5. Company (current_at exit)'!$1:$1048576,31,FALSE),"")="","Mandatory: Tab 5",IFERROR(VLOOKUP($A149,'5. Company (current_at exit)'!$1:$1048576,31,FALSE),"")), "")</f>
        <v/>
      </c>
      <c r="AS149" s="17" t="str">
        <f>IF($A149&lt;&gt;"",IF(IFERROR(VLOOKUP($A149,'5. Company (current_at exit)'!$1:$1048576,32,FALSE),"")="","Mandatory: Tab 5",IFERROR(VLOOKUP($A149,'5. Company (current_at exit)'!$1:$1048576,32,FALSE),"")), "")</f>
        <v/>
      </c>
      <c r="AT149" s="17" t="str">
        <f>IF($A149&lt;&gt;"",IF(IFERROR(VLOOKUP($A149,'5. Company (current_at exit)'!$1:$1048576,33,FALSE),"")="","Mandatory: Tab 5",IFERROR(VLOOKUP($A149,'5. Company (current_at exit)'!$1:$1048576,33,FALSE),"")), "")</f>
        <v/>
      </c>
      <c r="AU149" s="17" t="str">
        <f>IF($A149&lt;&gt;"",IF(IFERROR(VLOOKUP($A149,'5. Company (current_at exit)'!$1:$1048576,34,FALSE),"")="","",IFERROR(VLOOKUP($A149,'5. Company (current_at exit)'!$1:$1048576,34,FALSE),"")), "")</f>
        <v/>
      </c>
      <c r="AV149" s="241" t="str">
        <f>IF($A149&lt;&gt;"",IF(IFERROR(VLOOKUP($A149,'5. Company (current_at exit)'!$1:$1048576,35,FALSE),"")="","",IFERROR(VLOOKUP($A149,'5. Company (current_at exit)'!$1:$1048576,35,FALSE),"")), "")</f>
        <v/>
      </c>
      <c r="AW149" s="17" t="str">
        <f>IF($D149="Fully Exited",IF($A149&lt;&gt;"",IF(IFERROR(VLOOKUP($A149,'5. Company (current_at exit)'!$1:$1048576,36,FALSE),"")="","",IFERROR(VLOOKUP($A149,'5. Company (current_at exit)'!$1:$1048576,36,FALSE),"")), ""),IF($A149&lt;&gt;"",IF(IFERROR(VLOOKUP($A149,'5. Company (current_at exit)'!$1:$1048576,36,FALSE),"")="","",IFERROR(VLOOKUP($A149,'5. Company (current_at exit)'!$1:$1048576,36,FALSE),"")), ""))</f>
        <v/>
      </c>
      <c r="AX149" s="239" t="str">
        <f>IF($A149&lt;&gt;"",IF(IFERROR(VLOOKUP($A149,'5. Company (current_at exit)'!$1:$1048576,37,FALSE),"")="","",IFERROR(VLOOKUP($A149,'5. Company (current_at exit)'!$1:$1048576,37,FALSE),"")), "")</f>
        <v/>
      </c>
      <c r="AY149" s="204" t="str">
        <f>IF($A149&lt;&gt;"",IF(IFERROR(VLOOKUP($A149,'5. Company (current_at exit)'!$1:$1048576,38,FALSE),"")="","",IFERROR(VLOOKUP($A149,'5. Company (current_at exit)'!$1:$1048576,38,FALSE),"")), "")</f>
        <v/>
      </c>
      <c r="AZ149" s="244" t="str">
        <f>IF($A149&lt;&gt;"",IF(IFERROR(VLOOKUP($A149,'5. Company (current_at exit)'!$1:$1048576,39,FALSE),"")="","",IFERROR(VLOOKUP($A149,'5. Company (current_at exit)'!$1:$1048576,39,FALSE),"")), "")</f>
        <v/>
      </c>
      <c r="BA149" s="244" t="str">
        <f>IF($A149&lt;&gt;"",IF(IFERROR(VLOOKUP($A149,'5. Company (current_at exit)'!$1:$1048576,40,FALSE),"")="","",IFERROR(VLOOKUP($A149,'5. Company (current_at exit)'!$1:$1048576,40,FALSE),"")), "")</f>
        <v/>
      </c>
      <c r="BB149" s="244" t="str">
        <f>IF($A149&lt;&gt;"",IF(IFERROR(VLOOKUP($A149,'5. Company (current_at exit)'!$1:$1048576,41,FALSE),"")="","",IFERROR(VLOOKUP($A149,'5. Company (current_at exit)'!$1:$1048576,41,FALSE),"")), "")</f>
        <v/>
      </c>
      <c r="BC149" s="76" t="str">
        <f>IF($A149&lt;&gt;"",IF(IFERROR(VLOOKUP($A149,'5. Company (current_at exit)'!$1:$1048576,42,FALSE),"")="","",IFERROR(VLOOKUP($A149,'5. Company (current_at exit)'!$1:$1048576,42,FALSE),"")), "")</f>
        <v/>
      </c>
      <c r="BD149" s="76" t="str">
        <f>IF($A149&lt;&gt;"",IF(IFERROR(VLOOKUP($A149,'5. Company (current_at exit)'!$1:$1048576,43,FALSE),"")="","",IFERROR(VLOOKUP($A149,'5. Company (current_at exit)'!$1:$1048576,43,FALSE),"")), "")</f>
        <v/>
      </c>
      <c r="BE149" s="239" t="str">
        <f>IF($A149&lt;&gt;"",IF(IFERROR(VLOOKUP($A149,'5. Company (current_at exit)'!$1:$1048576,44,FALSE),"")="","",IFERROR(VLOOKUP($A149,'5. Company (current_at exit)'!$1:$1048576,44,FALSE),"")), "")</f>
        <v/>
      </c>
      <c r="BF149" s="239" t="str">
        <f>IF($A149&lt;&gt;"",IF(IFERROR(VLOOKUP($A149,'5. Company (current_at exit)'!$1:$1048576,45,FALSE),"")="","",IFERROR(VLOOKUP($A149,'5. Company (current_at exit)'!$1:$1048576,45,FALSE),"")), "")</f>
        <v/>
      </c>
      <c r="BG149" s="239" t="str">
        <f>IF($A149&lt;&gt;"",IF(IFERROR(VLOOKUP($A149,'5. Company (current_at exit)'!$1:$1048576,46,FALSE),"")="","",IFERROR(VLOOKUP($A149,'5. Company (current_at exit)'!$1:$1048576,46,FALSE),"")), "")</f>
        <v/>
      </c>
      <c r="BH149" s="239" t="str">
        <f>IF($A149&lt;&gt;"",IF(IFERROR(VLOOKUP($A149,'5. Company (current_at exit)'!$1:$1048576,47,FALSE),"")="","",IFERROR(VLOOKUP($A149,'5. Company (current_at exit)'!$1:$1048576,47,FALSE),"")), "")</f>
        <v/>
      </c>
      <c r="BI149" s="239" t="str">
        <f>IF($A149&lt;&gt;"",IF(IFERROR(VLOOKUP($A149,'5. Company (current_at exit)'!$1:$1048576,48,FALSE),"")="","",IFERROR(VLOOKUP($A149,'5. Company (current_at exit)'!$1:$1048576,48,FALSE),"")), "")</f>
        <v/>
      </c>
      <c r="BJ149" s="360" t="str">
        <f>IF($A149&lt;&gt;"",IF(IFERROR(VLOOKUP($A149,'5. Company (current_at exit)'!$1:$1048576,49,FALSE),"")="","",IFERROR(VLOOKUP($A149,'5. Company (current_at exit)'!$1:$1048576,49,FALSE),"")), "")</f>
        <v/>
      </c>
      <c r="BK149" s="76" t="str">
        <f>IF($A149&lt;&gt;"",IF(IFERROR(VLOOKUP($A149,'5. Company (current_at exit)'!$1:$1048576,50,FALSE),"")="","Mandatory: Tab 5",IFERROR(VLOOKUP($A149,'5. Company (current_at exit)'!$1:$1048576,50,FALSE),"")), "")</f>
        <v/>
      </c>
      <c r="BL149" s="483" t="str">
        <f>IF($A149&lt;&gt;"",IF(IFERROR(VLOOKUP($A149,'5. Company (current_at exit)'!$1:$1048576,51,FALSE),"")="","Mandatory: Tab 5",IFERROR(VLOOKUP($A149,'5. Company (current_at exit)'!$1:$1048576,51,FALSE),"")), "")</f>
        <v/>
      </c>
      <c r="BM149" s="483" t="str">
        <f>IF($A149&lt;&gt;"",IF(IFERROR(VLOOKUP($A149,'5. Company (current_at exit)'!$1:$1048576,52,FALSE),"")="","Mandatory: Tab 5",IFERROR(VLOOKUP($A149,'5. Company (current_at exit)'!$1:$1048576,52,FALSE),"")), "")</f>
        <v/>
      </c>
      <c r="BN149" s="483" t="str">
        <f>IF($A149&lt;&gt;"",IF(IFERROR(VLOOKUP($A149,'5. Company (current_at exit)'!$1:$1048576,53,FALSE),"")="","Mandatory: Tab 5",IFERROR(VLOOKUP($A149,'5. Company (current_at exit)'!$1:$1048576,53,FALSE),"")), "")</f>
        <v/>
      </c>
      <c r="BO149" s="360" t="str">
        <f>IF($A149&lt;&gt;"",IF(IFERROR(VLOOKUP($A149,'5. Company (current_at exit)'!$1:$1048576,54,FALSE),"")="","",IFERROR(VLOOKUP($A149,'5. Company (current_at exit)'!$1:$1048576,54,FALSE),"")), "")</f>
        <v/>
      </c>
      <c r="BP149" s="17" t="str">
        <f>IF($A149&lt;&gt;"",IF(IFERROR(VLOOKUP($A149, '4. Company (at entry)'!$1:$1048576,3,FALSE),"")="","Mandatory: Tab 4",IFERROR(VLOOKUP($A149, '4. Company (at entry)'!$1:$1048576,3,FALSE),"")), "")</f>
        <v/>
      </c>
      <c r="BQ149" s="17" t="str">
        <f>IF($A149&lt;&gt;"",IF(IFERROR(VLOOKUP($A149, '4. Company (at entry)'!$1:$1048576,4,FALSE),"")="","Mandatory: Tab 4",IFERROR(VLOOKUP($A149, '4. Company (at entry)'!$1:$1048576,4,FALSE),"")), "")</f>
        <v/>
      </c>
      <c r="BR149" s="17" t="str">
        <f>IF($A149&lt;&gt;"",IF(IFERROR(VLOOKUP($A149, '4. Company (at entry)'!$1:$1048576,5,FALSE),"")="","Mandatory: Tab 4",IFERROR(VLOOKUP($A149, '4. Company (at entry)'!$1:$1048576,5,FALSE),"")), "")</f>
        <v/>
      </c>
      <c r="BS149" s="17" t="str">
        <f>IF($A149&lt;&gt;"",IF(IFERROR(VLOOKUP($A149, '4. Company (at entry)'!$1:$1048576,6,FALSE),"")="","Mandatory: Tab 4",IFERROR(VLOOKUP($A149, '4. Company (at entry)'!$1:$1048576,6,FALSE),"")), "")</f>
        <v/>
      </c>
      <c r="BT149" s="17" t="str">
        <f>IF($A149&lt;&gt;"",IF(IFERROR(VLOOKUP($A149, '4. Company (at entry)'!$1:$1048576,7,FALSE),"")="","Mandatory: Tab 4",IFERROR(VLOOKUP($A149, '4. Company (at entry)'!$1:$1048576,7,FALSE),"")), "")</f>
        <v/>
      </c>
      <c r="BU149" s="17" t="str">
        <f>IF($A149&lt;&gt;"",IF(IFERROR(VLOOKUP($A149, '4. Company (at entry)'!$1:$1048576,8,FALSE),"")="","Mandatory: Tab 4",IFERROR(VLOOKUP($A149, '4. Company (at entry)'!$1:$1048576,8,FALSE),"")), "")</f>
        <v/>
      </c>
      <c r="BV149" s="17" t="str">
        <f>IF($A149&lt;&gt;"",IF(IFERROR(VLOOKUP($A149, '4. Company (at entry)'!$1:$1048576,9,FALSE),"")="","Mandatory: Tab 4",IFERROR(VLOOKUP($A149, '4. Company (at entry)'!$1:$1048576,9,FALSE),"")), "")</f>
        <v/>
      </c>
      <c r="BW149" s="17" t="str">
        <f>IF($A149&lt;&gt;"",IF(IFERROR(VLOOKUP($A149, '4. Company (at entry)'!$1:$1048576,10,FALSE),"")="","",IFERROR(VLOOKUP($A149, '4. Company (at entry)'!$1:$1048576,10,FALSE),"")), "")</f>
        <v/>
      </c>
      <c r="BX149" s="208" t="str">
        <f>IF($A149&lt;&gt;"",IF(IFERROR(VLOOKUP($A149, '4. Company (at entry)'!$1:$1048576,11,FALSE),"")="","",IFERROR(VLOOKUP($A149, '4. Company (at entry)'!$1:$1048576,11,FALSE),"")), "")</f>
        <v/>
      </c>
      <c r="BY149" s="17" t="str">
        <f>IF($A149&lt;&gt;"",IF(IFERROR(VLOOKUP($A149, '4. Company (at entry)'!$1:$1048576,12,FALSE),"")="","",IFERROR(VLOOKUP($A149, '4. Company (at entry)'!$1:$1048576,12,FALSE),"")), "")</f>
        <v/>
      </c>
      <c r="BZ149" s="360" t="str">
        <f>IF($A149&lt;&gt;"",IF(IFERROR(VLOOKUP($A149, '4. Company (at entry)'!$1:$1048576,13,FALSE),"")="","",IFERROR(VLOOKUP($A149, '4. Company (at entry)'!$1:$1048576,13,FALSE),"")), "")</f>
        <v/>
      </c>
      <c r="CA149" s="17" t="str">
        <f>IF($A149&lt;&gt;"",IF(IFERROR('7. Position (current_at exit)'!F149,"")="", "Mandatory: Tab 7",IFERROR('7. Position (current_at exit)'!F149,"")),"")</f>
        <v/>
      </c>
      <c r="CB149" s="17" t="str">
        <f>IF($D149&lt;&gt;"Pending, Subsequently Closed",IF($A149&lt;&gt;"",IF(IFERROR('7. Position (current_at exit)'!G149,"")="", "Mandatory: Tab 7",IFERROR('7. Position (current_at exit)'!G149,"")),""), IF($A149&lt;&gt;"",IF(IFERROR('7. Position (current_at exit)'!G149,"")="", "",IFERROR('7. Position (current_at exit)'!G149,"")),""))</f>
        <v/>
      </c>
      <c r="CC149" s="17" t="str">
        <f>IF($D149&lt;&gt;"Pending, Subsequently Closed",IF($A149&lt;&gt;"",IF(IFERROR('7. Position (current_at exit)'!H149,"")="", "Mandatory: Tab 7",IFERROR('7. Position (current_at exit)'!H149,"")),""), IF($A149&lt;&gt;"",IF(IFERROR('7. Position (current_at exit)'!H149,"")="", "",IFERROR('7. Position (current_at exit)'!H149,"")),""))</f>
        <v/>
      </c>
      <c r="CD149" s="17" t="str">
        <f>IF($D149&lt;&gt;"Pending, Subsequently Closed",IF($A149&lt;&gt;"",IF(IFERROR('7. Position (current_at exit)'!I149,"")="", "Mandatory: Tab 7",IFERROR('7. Position (current_at exit)'!I149,"")),""), IF($A149&lt;&gt;"",IF(IFERROR('7. Position (current_at exit)'!I149,"")="", "",IFERROR('7. Position (current_at exit)'!I149,"")),""))</f>
        <v/>
      </c>
      <c r="CE149" s="17" t="str">
        <f>IF($D149&lt;&gt;"Pending, Subsequently Closed",IF($A149&lt;&gt;"",IF(IFERROR('7. Position (current_at exit)'!J149,"")="", "Mandatory: Tab 7",IFERROR('7. Position (current_at exit)'!J149,"")),""), IF($A149&lt;&gt;"",IF(IFERROR('7. Position (current_at exit)'!J149,"")="", "",IFERROR('7. Position (current_at exit)'!J149,"")),""))</f>
        <v/>
      </c>
      <c r="CF149" s="208" t="str">
        <f>IF($D149&lt;&gt;"Pending, Subsequently Closed",IF($A149&lt;&gt;"",IF(IFERROR('7. Position (current_at exit)'!K149,"")="", "Mandatory: Tab 7",IFERROR('7. Position (current_at exit)'!K149,"")),""), IF($A149&lt;&gt;"",IF(IFERROR('7. Position (current_at exit)'!K149,"")="", "",IFERROR('7. Position (current_at exit)'!K149,"")),""))</f>
        <v/>
      </c>
      <c r="CG149" s="186" t="str">
        <f>IF($D149&lt;&gt;"Pending, Subsequently Closed",IF($A149&lt;&gt;"",IF(IFERROR('7. Position (current_at exit)'!L149,"")="", "Mandatory: Tab 7",IFERROR('7. Position (current_at exit)'!L149,"")),""), IF($A149&lt;&gt;"",IF(IFERROR('7. Position (current_at exit)'!L149,"")="", "",IFERROR('7. Position (current_at exit)'!L149,"")),""))</f>
        <v/>
      </c>
      <c r="CH149" s="186" t="str">
        <f>IF($D149&lt;&gt;"Pending, Subsequently Closed",IF($A149&lt;&gt;"",IF(IFERROR('7. Position (current_at exit)'!M149,"")="", "Mandatory: Tab 7",IFERROR('7. Position (current_at exit)'!M149,"")),""), IF($A149&lt;&gt;"",IF(IFERROR('7. Position (current_at exit)'!M149,"")="", "",IFERROR('7. Position (current_at exit)'!M149,"")),""))</f>
        <v/>
      </c>
      <c r="CI149" s="186" t="str">
        <f>IF($D149&lt;&gt;"Pending, Subsequently Closed",IF($A149&lt;&gt;"",IF(IFERROR('7. Position (current_at exit)'!N149,"")="", "Mandatory: Tab 7",IFERROR('7. Position (current_at exit)'!N149,"")),""), IF($A149&lt;&gt;"",IF(IFERROR('7. Position (current_at exit)'!N149,"")="", "",IFERROR('7. Position (current_at exit)'!N149,"")),""))</f>
        <v/>
      </c>
      <c r="CJ149" s="408" t="str">
        <f>IF($D149&lt;&gt;"Pending, Subsequently Closed",IF($A149&lt;&gt;"",IF(IFERROR('7. Position (current_at exit)'!O149,"")="", "Mandatory: Tab 7",IFERROR('7. Position (current_at exit)'!O149,"")),""), IF($A149&lt;&gt;"",IF(IFERROR('7. Position (current_at exit)'!O149,"")="", "",IFERROR('7. Position (current_at exit)'!O149,"")),""))</f>
        <v/>
      </c>
      <c r="CK149" s="408" t="str">
        <f>IF($D149&lt;&gt;"Pending, Subsequently Closed",IF($A149&lt;&gt;"",IF(IFERROR('7. Position (current_at exit)'!P149,"")="", "Mandatory: Tab 7",IFERROR('7. Position (current_at exit)'!P149,"")),""), IF($A149&lt;&gt;"",IF(IFERROR('7. Position (current_at exit)'!P149,"")="", "",IFERROR('7. Position (current_at exit)'!P149,"")),""))</f>
        <v/>
      </c>
      <c r="CL149" s="360" t="str">
        <f>IF($A149&lt;&gt;"",IF(IFERROR('7. Position (current_at exit)'!Q149,"")="", "",IFERROR('7. Position (current_at exit)'!Q149,"")),"")</f>
        <v/>
      </c>
      <c r="CM149" s="18" t="str">
        <f>IF($F149&lt;&gt;"Debt",IF($A149&lt;&gt;"",IF(IFERROR('7. Position (current_at exit)'!R149,"")="", "Mandatory: Tab 7",IFERROR('7. Position (current_at exit)'!R149,"")),""), IF($A149&lt;&gt;"",IF(IFERROR('7. Position (current_at exit)'!R149,"")="", "",IFERROR('7. Position (current_at exit)'!R149,"")),""))</f>
        <v/>
      </c>
      <c r="CN149" s="18" t="str">
        <f>IF($F149&lt;&gt;"Debt",IF($A149&lt;&gt;"",IF(IFERROR('7. Position (current_at exit)'!S149,"")="", "Mandatory: Tab 7",IFERROR('7. Position (current_at exit)'!S149,"")),""), IF($A149&lt;&gt;"",IF(IFERROR('7. Position (current_at exit)'!S149,"")="", "",IFERROR('7. Position (current_at exit)'!S149,"")),""))</f>
        <v/>
      </c>
      <c r="CO149" s="17" t="str">
        <f>IF($F149&lt;&gt;"Debt",IF($A149&lt;&gt;"",IF(IFERROR('7. Position (current_at exit)'!T149,"")="", "Mandatory: Tab 7",IFERROR('7. Position (current_at exit)'!T149,"")),""), IF($A149&lt;&gt;"",IF(IFERROR('7. Position (current_at exit)'!T149,"")="", "",IFERROR('7. Position (current_at exit)'!T149,"")),""))</f>
        <v/>
      </c>
      <c r="CP149" s="17" t="str">
        <f>IF($A149&lt;&gt;"",IF(IFERROR('7. Position (current_at exit)'!U149,"")="", "Mandatory: Tab 7",IFERROR('7. Position (current_at exit)'!U149,"")),"")</f>
        <v/>
      </c>
      <c r="CQ149" s="17" t="str">
        <f>IF($F149&lt;&gt;"Debt",IF($A149&lt;&gt;"",IF(IFERROR('7. Position (current_at exit)'!V149,"")="", "Mandatory: Tab 7",IFERROR('7. Position (current_at exit)'!V149,"")),""), IF($A149&lt;&gt;"",IF(IFERROR('7. Position (current_at exit)'!V149,"")="", "",IFERROR('7. Position (current_at exit)'!V149,"")),""))</f>
        <v/>
      </c>
      <c r="CR149" s="16" t="str">
        <f>IF($F149&lt;&gt;"Debt",IF($A149&lt;&gt;"",IF(IFERROR('7. Position (current_at exit)'!W149,"")="", "",IFERROR('7. Position (current_at exit)'!W149,"")),""), IF($A149&lt;&gt;"",IF(IFERROR('7. Position (current_at exit)'!W149,"")="", "",IFERROR('7. Position (current_at exit)'!W149,"")),""))</f>
        <v/>
      </c>
      <c r="CS149" s="80" t="str">
        <f>IF($A149&lt;&gt;"",IF(IFERROR('7. Position (current_at exit)'!X149,"")="", "",IFERROR('7. Position (current_at exit)'!X149,"")),"")</f>
        <v/>
      </c>
      <c r="CT149" s="360" t="str">
        <f>IF($A149&lt;&gt;"",IF(IFERROR('7. Position (current_at exit)'!Y149,"")="", "",IFERROR('7. Position (current_at exit)'!Y149,"")),"")</f>
        <v/>
      </c>
      <c r="CU149" s="159" t="str">
        <f>IF(OR($D149="Fully Exited, No Escrow", $D149="Fully Exited, Escrow Pending", $D149="Fully Exited, Subsequently Closed"), IF($A149&lt;&gt;"",IF(IFERROR('7. Position (current_at exit)'!Z149,"")="", "Mandatory: Tab 7",IFERROR('7. Position (current_at exit)'!Z149,"")),""), IF($A149&lt;&gt;"",IF(IFERROR('7. Position (current_at exit)'!Z149,"")="", "",IFERROR('7. Position (current_at exit)'!Z149,"")),""))</f>
        <v/>
      </c>
      <c r="CV149" s="159" t="str">
        <f>IF(OR($D149="Fully Exited, No Escrow", $D149="Fully Exited, Escrow Pending", $D149="Fully Exited, Subsequently Closed"), IF($A149&lt;&gt;"",IF(IFERROR('7. Position (current_at exit)'!AA149,"")="", "Mandatory: Tab 7",IFERROR('7. Position (current_at exit)'!AA149,"")),""), IF($A149&lt;&gt;"",IF(IFERROR('7. Position (current_at exit)'!AA149,"")="", "",IFERROR('7. Position (current_at exit)'!AA149,"")),""))</f>
        <v/>
      </c>
      <c r="CW149" s="16" t="str">
        <f>IF($D149="Fully Exited",IF($A149&lt;&gt;"",IF(IFERROR('7. Position (current_at exit)'!AB149,"")="", "",IFERROR('7. Position (current_at exit)'!AB149,"")),""), IF($A149&lt;&gt;"",IF(IFERROR('7. Position (current_at exit)'!AB149,"")="", "",IFERROR('7. Position (current_at exit)'!AB149,"")),""))</f>
        <v/>
      </c>
      <c r="CX149" s="360" t="str">
        <f>IF($A149&lt;&gt;"",IF(IFERROR('7. Position (current_at exit)'!AC149,"")="", "",IFERROR('7. Position (current_at exit)'!AC149,"")),"")</f>
        <v/>
      </c>
      <c r="CY149" s="16" t="str">
        <f>IF($D149&lt;&gt;"Pending, Subsequently Closed",IF($A149&lt;&gt;"",IF(IFERROR('7. Position (current_at exit)'!AD149,"")="", "Mandatory: Tab 7",IFERROR('7. Position (current_at exit)'!AD149,"")),""), IF($A149&lt;&gt;"",IF(IFERROR('7. Position (current_at exit)'!AD149,"")="", "",IFERROR('7. Position (current_at exit)'!AD149,"")),""))</f>
        <v/>
      </c>
      <c r="CZ149" s="187" t="str">
        <f>IF($A149&lt;&gt;"",IF(IFERROR('7. Position (current_at exit)'!AE149,"")="", "",IFERROR('7. Position (current_at exit)'!AE149,"")),"")</f>
        <v/>
      </c>
      <c r="DA149" s="76" t="str">
        <f>IF($A149&lt;&gt;"",IF(IFERROR('7. Position (current_at exit)'!AF149,"")="", "",IFERROR('7. Position (current_at exit)'!AF149,"")),"")</f>
        <v/>
      </c>
      <c r="DB149" s="239" t="str">
        <f>IF($A149&lt;&gt;"",IF(IFERROR('7. Position (current_at exit)'!AG149,"")="", "",IFERROR('7. Position (current_at exit)'!AG149,"")),"")</f>
        <v/>
      </c>
      <c r="DC149" s="165" t="str">
        <f>IF($A149&lt;&gt;"",IF(IFERROR('7. Position (current_at exit)'!AH149,"")="", "",IFERROR('7. Position (current_at exit)'!AH149,"")),"")</f>
        <v/>
      </c>
      <c r="DD149" s="165" t="str">
        <f>IF($A149&lt;&gt;"",IF(IFERROR('7. Position (current_at exit)'!AI149,"")="", "",IFERROR('7. Position (current_at exit)'!AI149,"")),"")</f>
        <v/>
      </c>
      <c r="DE149" s="360" t="str">
        <f>IF($A149&lt;&gt;"",IF(IFERROR('7. Position (current_at exit)'!AJ149,"")="", "",IFERROR('7. Position (current_at exit)'!AJ149,"")),"")</f>
        <v/>
      </c>
      <c r="DF149" s="16" t="str">
        <f>IF($A149&lt;&gt;"",IF(IFERROR('7. Position (current_at exit)'!AK149,"")="", "",IFERROR('7. Position (current_at exit)'!AK149,"")),"")</f>
        <v/>
      </c>
      <c r="DG149" s="187" t="str">
        <f>IF($A149&lt;&gt;"",IF(IFERROR('7. Position (current_at exit)'!AL149,"")="", "",IFERROR('7. Position (current_at exit)'!AL149,"")),"")</f>
        <v/>
      </c>
      <c r="DH149" s="76" t="str">
        <f>IF($A149&lt;&gt;"",IF(IFERROR('7. Position (current_at exit)'!AM149,"")="", "",IFERROR('7. Position (current_at exit)'!AM149,"")),"")</f>
        <v/>
      </c>
      <c r="DI149" s="239" t="str">
        <f>IF($A149&lt;&gt;"",IF(IFERROR('7. Position (current_at exit)'!AN149,"")="", "",IFERROR('7. Position (current_at exit)'!AN149,"")),"")</f>
        <v/>
      </c>
      <c r="DJ149" s="165" t="str">
        <f>IF($A149&lt;&gt;"",IF(IFERROR('7. Position (current_at exit)'!AO149,"")="", "",IFERROR('7. Position (current_at exit)'!AO149,"")),"")</f>
        <v/>
      </c>
      <c r="DK149" s="165" t="str">
        <f>IF($A149&lt;&gt;"",IF(IFERROR('7. Position (current_at exit)'!AP149,"")="", "",IFERROR('7. Position (current_at exit)'!AP149,"")),"")</f>
        <v/>
      </c>
      <c r="DL149" s="360" t="str">
        <f>IF($A149&lt;&gt;"",IF(IFERROR('7. Position (current_at exit)'!AQ149,"")="", "",IFERROR('7. Position (current_at exit)'!AQ149,"")),"")</f>
        <v/>
      </c>
      <c r="DM149" s="17" t="str">
        <f>IF(OR($F149="Equity - Publicly Traded", $F149="Equity - Private"), IF($A149&lt;&gt;"",IF(IFERROR('6. Position (at entry)'!N149,"")="", "Mandatory: Tab 6",IFERROR('6. Position (at entry)'!N149,"")),""), IF($A149&lt;&gt;"",IF(IFERROR('6. Position (at entry)'!N149,"")="", "",IFERROR('6. Position (at entry)'!N149,"")),""))</f>
        <v/>
      </c>
      <c r="DN149" s="17" t="str">
        <f>IF(OR($F149="Equity - Publicly Traded", $F149="Equity - Private"), IF($A149&lt;&gt;"",IF(IFERROR('6. Position (at entry)'!O149,"")="", "Mandatory: Tab 6",IFERROR('6. Position (at entry)'!O149,"")),""), IF($A149&lt;&gt;"",IF(IFERROR('6. Position (at entry)'!O149,"")="", "",IFERROR('6. Position (at entry)'!O149,"")),""))</f>
        <v/>
      </c>
      <c r="DO149" s="17" t="str">
        <f>IF(OR($F149="Equity - Publicly Traded", $F149="Equity - Private"), IF($A149&lt;&gt;"",IF(IFERROR('6. Position (at entry)'!P149,"")="", "Mandatory: Tab 6",IFERROR('6. Position (at entry)'!P149,"")),""), IF($A149&lt;&gt;"",IF(IFERROR('6. Position (at entry)'!P149,"")="", "",IFERROR('6. Position (at entry)'!P149,"")),""))</f>
        <v/>
      </c>
      <c r="DP149" s="17" t="str">
        <f>IF(OR($F149="Equity - Publicly Traded", $F149="Equity - Private"), IF($A149&lt;&gt;"",IF(IFERROR('6. Position (at entry)'!Q149,"")="", "Mandatory: Tab 6",IFERROR('6. Position (at entry)'!Q149,"")),""), IF($A149&lt;&gt;"",IF(IFERROR('6. Position (at entry)'!Q149,"")="", "",IFERROR('6. Position (at entry)'!Q149,"")),""))</f>
        <v/>
      </c>
      <c r="DQ149" s="18" t="str">
        <f>IF(OR($F149="Equity - Publicly Traded", $F149="Equity - Private"), IF($A149&lt;&gt;"",IF(IFERROR('6. Position (at entry)'!R149,"")="", "Mandatory: Tab 6",IFERROR('6. Position (at entry)'!R149,"")),""), IF($A149&lt;&gt;"",IF(IFERROR('6. Position (at entry)'!R149,"")="", "",IFERROR('6. Position (at entry)'!R149,"")),""))</f>
        <v/>
      </c>
      <c r="DR149" s="18" t="str">
        <f>IF(OR($F149="Equity - Publicly Traded", $F149="Equity - Private"), IF($A149&lt;&gt;"",IF(IFERROR('6. Position (at entry)'!S149,"")="", "Mandatory: Tab 6",IFERROR('6. Position (at entry)'!S149,"")),""), IF($A149&lt;&gt;"",IF(IFERROR('6. Position (at entry)'!S149,"")="", "",IFERROR('6. Position (at entry)'!S149,"")),""))</f>
        <v/>
      </c>
      <c r="DS149" s="17" t="str">
        <f>IF(OR($F149="Equity - Publicly Traded", $F149="Equity - Private"), IF($A149&lt;&gt;"",IF(IFERROR('6. Position (at entry)'!T149,"")="", "Mandatory: Tab 6",IFERROR('6. Position (at entry)'!T149,"")),""), IF($A149&lt;&gt;"",IF(IFERROR('6. Position (at entry)'!T149,"")="", "",IFERROR('6. Position (at entry)'!T149,"")),""))</f>
        <v/>
      </c>
      <c r="DT149" s="16" t="str">
        <f>IF(OR($F149="Equity - Publicly Traded", $F149="Equity - Private"), IF($A149&lt;&gt;"",IF(IFERROR('6. Position (at entry)'!U149,"")="", "Mandatory: Tab 6",IFERROR('6. Position (at entry)'!U149,"")),""), IF($A149&lt;&gt;"",IF(IFERROR('6. Position (at entry)'!U149,"")="", "",IFERROR('6. Position (at entry)'!U149,"")),""))</f>
        <v/>
      </c>
      <c r="DU149" s="16" t="str">
        <f>IF(OR($F149="Equity - Publicly Traded", $F149="Equity - Private"), IF($A149&lt;&gt;"",IF(IFERROR('6. Position (at entry)'!V149,"")="", "",IFERROR('6. Position (at entry)'!V149,"")),""), IF($A149&lt;&gt;"",IF(IFERROR('6. Position (at entry)'!V149,"")="", "",IFERROR('6. Position (at entry)'!V149,"")),""))</f>
        <v/>
      </c>
      <c r="DV149" s="239" t="str">
        <f>IF(OR($F149="Equity - Publicly Traded", $F149="Equity - Private"), IF($A149&lt;&gt;"",IF(IFERROR('6. Position (at entry)'!W149,"")="", "",IFERROR('6. Position (at entry)'!W149,"")),""), IF($A149&lt;&gt;"",IF(IFERROR('6. Position (at entry)'!W149,"")="", "",IFERROR('6. Position (at entry)'!W149,"")),""))</f>
        <v/>
      </c>
      <c r="DW149" s="239" t="str">
        <f>IF(OR($F149="Equity - Publicly Traded", $F149="Equity - Private"), IF($A149&lt;&gt;"",IF(IFERROR('6. Position (at entry)'!X149,"")="", "",IFERROR('6. Position (at entry)'!X149,"")),""), IF($A149&lt;&gt;"",IF(IFERROR('6. Position (at entry)'!X149,"")="", "",IFERROR('6. Position (at entry)'!X149,"")),""))</f>
        <v/>
      </c>
      <c r="DX149" s="239" t="str">
        <f>IF(OR($F149="Equity - Publicly Traded", $F149="Equity - Private"), IF($A149&lt;&gt;"",IF(IFERROR('6. Position (at entry)'!Y149,"")="", "",IFERROR('6. Position (at entry)'!Y149,"")),""), IF($A149&lt;&gt;"",IF(IFERROR('6. Position (at entry)'!Y149,"")="", "",IFERROR('6. Position (at entry)'!Y149,"")),""))</f>
        <v/>
      </c>
      <c r="DY149" s="360" t="str">
        <f>IF($A149&lt;&gt;"",IF(IFERROR('6. Position (at entry)'!Z149,"")="", "",IFERROR('6. Position (at entry)'!Z149,"")),"")</f>
        <v/>
      </c>
      <c r="DZ149" s="76" t="str">
        <f>IF($A149&lt;&gt;"",IF(IFERROR('6. Position (at entry)'!AA149,"")="", "",IFERROR('6. Position (at entry)'!AA149,"")),"")</f>
        <v/>
      </c>
      <c r="EA149" s="76" t="str">
        <f>IF($A149&lt;&gt;"",IF(IFERROR('6. Position (at entry)'!AB149,"")="", "",IFERROR('6. Position (at entry)'!AB149,"")),"")</f>
        <v/>
      </c>
      <c r="EB149" s="78" t="str">
        <f>IF($A149&lt;&gt;"",IF(IFERROR('6. Position (at entry)'!AC149,"")="", "",IFERROR('6. Position (at entry)'!AC149,"")),"")</f>
        <v/>
      </c>
      <c r="EC149" s="78" t="str">
        <f>IF($A149&lt;&gt;"",IF(IFERROR('6. Position (at entry)'!AD149,"")="", "",IFERROR('6. Position (at entry)'!AD149,"")),"")</f>
        <v/>
      </c>
      <c r="ED149" s="226" t="str">
        <f>IF($A149&lt;&gt;"",IF(IFERROR('6. Position (at entry)'!AE149,"")="", "",IFERROR('6. Position (at entry)'!AE149,"")),"")</f>
        <v/>
      </c>
      <c r="EE149" s="80" t="str">
        <f>IF($A149&lt;&gt;"",IF(IFERROR('6. Position (at entry)'!AF149,"")="", "",IFERROR('6. Position (at entry)'!AF149,"")),"")</f>
        <v/>
      </c>
      <c r="EF149" s="80" t="str">
        <f>IF($A149&lt;&gt;"",IF(IFERROR('6. Position (at entry)'!AG149,"")="", "",IFERROR('6. Position (at entry)'!AG149,"")),"")</f>
        <v/>
      </c>
      <c r="EG149" s="80" t="str">
        <f>IF($A149&lt;&gt;"",IF(IFERROR('6. Position (at entry)'!AH149,"")="", "",IFERROR('6. Position (at entry)'!AH149,"")),"")</f>
        <v/>
      </c>
      <c r="EH149" s="360" t="str">
        <f>IF($A149&lt;&gt;"",IF(IFERROR('6. Position (at entry)'!AI149,"")="", "",IFERROR('6. Position (at entry)'!AI149,"")),"")</f>
        <v/>
      </c>
    </row>
    <row r="150" spans="1:138" ht="15" customHeight="1" x14ac:dyDescent="0.2">
      <c r="A150" s="16" t="str">
        <f>IF(ISBLANK('6. Position (at entry)'!A150), "", '6. Position (at entry)'!A150)</f>
        <v/>
      </c>
      <c r="B150" s="347" t="str">
        <f>IF($A150&lt;&gt;"",IF(IFERROR('6. Position (at entry)'!B150,"")="", "Mandatory: Tab 6",IFERROR('6. Position (at entry)'!B150,"")),"")</f>
        <v/>
      </c>
      <c r="C150" s="16" t="str">
        <f>IF($A150&lt;&gt;"",IF(IFERROR(VLOOKUP($A150, '4. Company (at entry)'!$1:$1048576,2,FALSE),"")="","Mandatory: Tab 4",IFERROR(VLOOKUP($A150, '4. Company (at entry)'!$1:$1048576,2,FALSE),"")), "")</f>
        <v/>
      </c>
      <c r="D150" s="16" t="str">
        <f>IF($A150&lt;&gt;"",IF(IFERROR('7. Position (current_at exit)'!D150,"")="", "Mandatory: Tab 7",IFERROR('7. Position (current_at exit)'!D150,"")),"")</f>
        <v/>
      </c>
      <c r="E150" s="16" t="str">
        <f>IF($A150&lt;&gt;"",IF(IFERROR('7. Position (current_at exit)'!E150,"")="", "Mandatory: Tab 7",IFERROR('7. Position (current_at exit)'!E150,"")),"")</f>
        <v/>
      </c>
      <c r="F150" s="16" t="str">
        <f>IF($A150&lt;&gt;"",IF(IFERROR('6. Position (at entry)'!D150,"")="", "Mandatory: Tab 6",IFERROR('6. Position (at entry)'!D150,"")),"")</f>
        <v/>
      </c>
      <c r="G150" s="16" t="str">
        <f>IF($A150&lt;&gt;"",IF(IFERROR('6. Position (at entry)'!E150,"")="", "Mandatory: Tab 6",IFERROR('6. Position (at entry)'!E150,"")),"")</f>
        <v/>
      </c>
      <c r="H150" s="16" t="str">
        <f>IF($A150&lt;&gt;"",IF(IFERROR('6. Position (at entry)'!F150,"")="", "Mandatory: Tab 6",IFERROR('6. Position (at entry)'!F150,"")),"")</f>
        <v/>
      </c>
      <c r="I150" s="16" t="str">
        <f>IF($A150&lt;&gt;"",IF(IFERROR('6. Position (at entry)'!G150,"")="", "Mandatory: Tab 6",IFERROR('6. Position (at entry)'!G150,"")),"")</f>
        <v/>
      </c>
      <c r="J150" s="16" t="str">
        <f>IF($A150&lt;&gt;"",IF(IFERROR('6. Position (at entry)'!H150,"")="", "Mandatory: Tab 6",IFERROR('6. Position (at entry)'!H150,"")),"")</f>
        <v/>
      </c>
      <c r="K150" s="159" t="str">
        <f>IF($A150&lt;&gt;"",IF(IFERROR('6. Position (at entry)'!I150,"")="", "Mandatory: Tab 6",IFERROR('6. Position (at entry)'!I150,"")),"")</f>
        <v/>
      </c>
      <c r="L150" s="16" t="str">
        <f>IF($A150&lt;&gt;"",IF(IFERROR('6. Position (at entry)'!J150,"")="", "Mandatory: Tab 6",IFERROR('6. Position (at entry)'!J150,"")),"")</f>
        <v/>
      </c>
      <c r="M150" s="16" t="str">
        <f>IF($A150&lt;&gt;"",IF(IFERROR('6. Position (at entry)'!K150,"")="", "Mandatory: Tab 6",IFERROR('6. Position (at entry)'!K150,"")),"")</f>
        <v/>
      </c>
      <c r="N150" s="16" t="str">
        <f>IF($A150&lt;&gt;"",IF(IFERROR('6. Position (at entry)'!L150,"")="", "",IFERROR('6. Position (at entry)'!L150,"")),"")</f>
        <v/>
      </c>
      <c r="O150" s="360" t="str">
        <f>IF($A150&lt;&gt;"",IF(IFERROR('6. Position (at entry)'!M150,"")="", "",IFERROR('6. Position (at entry)'!M150,"")),"")</f>
        <v/>
      </c>
      <c r="P150" s="16" t="str">
        <f>IF($A150&lt;&gt;"",IF(IFERROR(VLOOKUP($A150,'5. Company (current_at exit)'!$1:$1048576,3,FALSE),"")="","",IFERROR(VLOOKUP($A150,'5. Company (current_at exit)'!$1:$1048576,3,FALSE),"")), "")</f>
        <v/>
      </c>
      <c r="Q150" s="16" t="str">
        <f>IF($A150&lt;&gt;"",IF(IFERROR(VLOOKUP($A150,'5. Company (current_at exit)'!$1:$1048576,4,FALSE),"")="","",IFERROR(VLOOKUP($A150,'5. Company (current_at exit)'!$1:$1048576,4,FALSE),"")), "")</f>
        <v/>
      </c>
      <c r="R150" s="16" t="str">
        <f>IF($A150&lt;&gt;"",IF(IFERROR(VLOOKUP($A150,'5. Company (current_at exit)'!$1:$1048576,5,FALSE),"")="","",IFERROR(VLOOKUP($A150,'5. Company (current_at exit)'!$1:$1048576,5,FALSE),"")), "")</f>
        <v/>
      </c>
      <c r="S150" s="16" t="str">
        <f>IF($A150&lt;&gt;"",IF(IFERROR(VLOOKUP($A150,'5. Company (current_at exit)'!$1:$1048576,6,FALSE),"")="","",IFERROR(VLOOKUP($A150,'5. Company (current_at exit)'!$1:$1048576,6,FALSE),"")), "")</f>
        <v/>
      </c>
      <c r="T150" s="16" t="str">
        <f>IF($A150&lt;&gt;"",IF(IFERROR(VLOOKUP($A150,'5. Company (current_at exit)'!$1:$1048576,7,FALSE),"")="","Mandatory: Tab 5",IFERROR(VLOOKUP($A150,'5. Company (current_at exit)'!$1:$1048576,7,FALSE),"")), "")</f>
        <v/>
      </c>
      <c r="U150" s="72" t="str">
        <f>IF($A150&lt;&gt;"",IF(IFERROR(VLOOKUP($A150,'5. Company (current_at exit)'!$1:$1048576,8,FALSE),"")="","Mandatory: Tab 5",IFERROR(VLOOKUP($A150,'5. Company (current_at exit)'!$1:$1048576,8,FALSE),"")), "")</f>
        <v/>
      </c>
      <c r="V150" s="16" t="str">
        <f>IF($A150&lt;&gt;"",IF(IFERROR(VLOOKUP($A150,'5. Company (current_at exit)'!$1:$1048576,9,FALSE),"")="","",IFERROR(VLOOKUP($A150,'5. Company (current_at exit)'!$1:$1048576,9,FALSE),"")), "")</f>
        <v/>
      </c>
      <c r="W150" s="16" t="str">
        <f>IF($A150&lt;&gt;"",IF(IFERROR(VLOOKUP($A150,'5. Company (current_at exit)'!$1:$1048576,10,FALSE),"")="","Mandatory: Tab 5",IFERROR(VLOOKUP($A150,'5. Company (current_at exit)'!$1:$1048576,10,FALSE),"")), "")</f>
        <v/>
      </c>
      <c r="X150" s="73" t="str">
        <f>IF($A150&lt;&gt;"",IF(IFERROR(VLOOKUP($A150,'5. Company (current_at exit)'!$1:$1048576,11,FALSE),"")="","Mandatory: Tab 5",IFERROR(VLOOKUP($A150,'5. Company (current_at exit)'!$1:$1048576,11,FALSE),"")), "")</f>
        <v/>
      </c>
      <c r="Y150" s="73" t="str">
        <f>IF($A150&lt;&gt;"",IF(IFERROR(VLOOKUP($A150,'5. Company (current_at exit)'!$1:$1048576,12,FALSE),"")="","",IFERROR(VLOOKUP($A150,'5. Company (current_at exit)'!$1:$1048576,12,FALSE),"")), "")</f>
        <v/>
      </c>
      <c r="Z150" s="73" t="str">
        <f>IF($A150&lt;&gt;"",IF(IFERROR(VLOOKUP($A150,'5. Company (current_at exit)'!$1:$1048576,13,FALSE),"")="","",IFERROR(VLOOKUP($A150,'5. Company (current_at exit)'!$1:$1048576,13,FALSE),"")), "")</f>
        <v/>
      </c>
      <c r="AA150" s="16" t="str">
        <f>IF($A150&lt;&gt;"",IF(IFERROR(VLOOKUP($A150,'5. Company (current_at exit)'!$1:$1048576,14,FALSE),"")="","Mandatory: Tab 5",IFERROR(VLOOKUP($A150,'5. Company (current_at exit)'!$1:$1048576,14,FALSE),"")), "")</f>
        <v/>
      </c>
      <c r="AB150" s="16" t="str">
        <f>IF($A150&lt;&gt;"",IF(IFERROR(VLOOKUP($A150,'5. Company (current_at exit)'!$1:$1048576,15,FALSE),"")="","Mandatory: Tab 5",IFERROR(VLOOKUP($A150,'5. Company (current_at exit)'!$1:$1048576,15,FALSE),"")), "")</f>
        <v/>
      </c>
      <c r="AC150" s="76" t="str">
        <f>IF($A150&lt;&gt;"",IF(IFERROR(VLOOKUP($A150,'5. Company (current_at exit)'!$1:$1048576,16,FALSE),"")="","",IFERROR(VLOOKUP($A150,'5. Company (current_at exit)'!$1:$1048576,16,FALSE),"")), "")</f>
        <v/>
      </c>
      <c r="AD150" s="16" t="str">
        <f>IF($A150&lt;&gt;"",IF(IFERROR(VLOOKUP($A150,'5. Company (current_at exit)'!$1:$1048576,17,FALSE),"")="","",IFERROR(VLOOKUP($A150,'5. Company (current_at exit)'!$1:$1048576,17,FALSE),"")), "")</f>
        <v/>
      </c>
      <c r="AE150" s="401" t="str">
        <f>IF($A150&lt;&gt;"",IF(IFERROR(VLOOKUP($A150,'5. Company (current_at exit)'!$1:$1048576,18,FALSE),"")="","",IFERROR(VLOOKUP($A150,'5. Company (current_at exit)'!$1:$1048576,18,FALSE),"")), "")</f>
        <v/>
      </c>
      <c r="AF150" s="16" t="str">
        <f>IF($A150&lt;&gt;"",IF(IFERROR(VLOOKUP($A150,'5. Company (current_at exit)'!$1:$1048576,19,FALSE),"")="","Mandatory: Tab 5",IFERROR(VLOOKUP($A150,'5. Company (current_at exit)'!$1:$1048576,19,FALSE),"")), "")</f>
        <v/>
      </c>
      <c r="AG150" s="159" t="str">
        <f>IF($AF150="Yes",IF($A150&lt;&gt;"",IF(IFERROR(VLOOKUP($A150,'5. Company (current_at exit)'!$1:$1048576,20,FALSE),"")="","Mandatory: Tab 5",IFERROR(VLOOKUP($A150,'5. Company (current_at exit)'!$1:$1048576,20,FALSE),"")), ""),IF($A150&lt;&gt;"",IF(IFERROR(VLOOKUP($A150,'5. Company (current_at exit)'!$1:$1048576,20,FALSE),"")="","",IFERROR(VLOOKUP($A150,'5. Company (current_at exit)'!$1:$1048576,20,FALSE),"")), ""))</f>
        <v/>
      </c>
      <c r="AH150" s="159" t="str">
        <f>IF($AF150="Yes",IF($A150&lt;&gt;"",IF(IFERROR(VLOOKUP($A150,'5. Company (current_at exit)'!$1:$1048576,21,FALSE),"")="","Mandatory: Tab 5",IFERROR(VLOOKUP($A150,'5. Company (current_at exit)'!$1:$1048576,21,FALSE),"")), ""),IF($A150&lt;&gt;"",IF(IFERROR(VLOOKUP($A150,'5. Company (current_at exit)'!$1:$1048576,21,FALSE),"")="","",IFERROR(VLOOKUP($A150,'5. Company (current_at exit)'!$1:$1048576,21,FALSE),"")), ""))</f>
        <v/>
      </c>
      <c r="AI150" s="69" t="str">
        <f>IF($AF150="Yes",IF($A150&lt;&gt;"",IF(IFERROR(VLOOKUP($A150,'5. Company (current_at exit)'!$1:$1048576,22,FALSE),"")="","Mandatory: Tab 5",IFERROR(VLOOKUP($A150,'5. Company (current_at exit)'!$1:$1048576,22,FALSE),"")), ""),IF($A150&lt;&gt;"",IF(IFERROR(VLOOKUP($A150,'5. Company (current_at exit)'!$1:$1048576,22,FALSE),"")="","",IFERROR(VLOOKUP($A150,'5. Company (current_at exit)'!$1:$1048576,22,FALSE),"")), ""))</f>
        <v/>
      </c>
      <c r="AJ150" s="69" t="str">
        <f>IF($AF150="Yes",IF($A150&lt;&gt;"",IF(IFERROR(VLOOKUP($A150,'5. Company (current_at exit)'!$1:$1048576,23,FALSE),"")="","Mandatory: Tab 5",IFERROR(VLOOKUP($A150,'5. Company (current_at exit)'!$1:$1048576,23,FALSE),"")), ""),IF($A150&lt;&gt;"",IF(IFERROR(VLOOKUP($A150,'5. Company (current_at exit)'!$1:$1048576,23,FALSE),"")="","",IFERROR(VLOOKUP($A150,'5. Company (current_at exit)'!$1:$1048576,23,FALSE),"")), ""))</f>
        <v/>
      </c>
      <c r="AK150" s="159" t="str">
        <f>IF($AF150="Yes",IF($A150&lt;&gt;"",IF(IFERROR(VLOOKUP($A150,'5. Company (current_at exit)'!$1:$1048576,24,FALSE),"")="","",IFERROR(VLOOKUP($A150,'5. Company (current_at exit)'!$1:$1048576,24,FALSE),"")), ""),IF($A150&lt;&gt;"",IF(IFERROR(VLOOKUP($A150,'5. Company (current_at exit)'!$1:$1048576,24,FALSE),"")="","",IFERROR(VLOOKUP($A150,'5. Company (current_at exit)'!$1:$1048576,24,FALSE),"")), ""))</f>
        <v/>
      </c>
      <c r="AL150" s="403" t="str">
        <f>IF($A150&lt;&gt;"",IF(IFERROR(VLOOKUP($A150,'5. Company (current_at exit)'!$1:$1048576,25,FALSE),"")="","",IFERROR(VLOOKUP($A150,'5. Company (current_at exit)'!$1:$1048576,25,FALSE),"")), "")</f>
        <v/>
      </c>
      <c r="AM150" s="17" t="str">
        <f>IF($A150&lt;&gt;"",IF(IFERROR(VLOOKUP($A150,'5. Company (current_at exit)'!$1:$1048576,26,FALSE),"")="","Mandatory: Tab 5",IFERROR(VLOOKUP($A150,'5. Company (current_at exit)'!$1:$1048576,26,FALSE),"")), "")</f>
        <v/>
      </c>
      <c r="AN150" s="17" t="str">
        <f>IF($A150&lt;&gt;"",IF(IFERROR(VLOOKUP($A150,'5. Company (current_at exit)'!$1:$1048576,27,FALSE),"")="","Mandatory: Tab 5",IFERROR(VLOOKUP($A150,'5. Company (current_at exit)'!$1:$1048576,27,FALSE),"")), "")</f>
        <v/>
      </c>
      <c r="AO150" s="17" t="str">
        <f>IF($A150&lt;&gt;"",IF(IFERROR(VLOOKUP($A150,'5. Company (current_at exit)'!$1:$1048576,28,FALSE),"")="","Mandatory: Tab 5",IFERROR(VLOOKUP($A150,'5. Company (current_at exit)'!$1:$1048576,28,FALSE),"")), "")</f>
        <v/>
      </c>
      <c r="AP150" s="17" t="str">
        <f>IF($A150&lt;&gt;"",IF(IFERROR(VLOOKUP($A150,'5. Company (current_at exit)'!$1:$1048576,29,FALSE),"")="","Mandatory: Tab 5",IFERROR(VLOOKUP($A150,'5. Company (current_at exit)'!$1:$1048576,29,FALSE),"")), "")</f>
        <v/>
      </c>
      <c r="AQ150" s="17" t="str">
        <f>IF($A150&lt;&gt;"",IF(IFERROR(VLOOKUP($A150,'5. Company (current_at exit)'!$1:$1048576,30,FALSE),"")="","Mandatory: Tab 5",IFERROR(VLOOKUP($A150,'5. Company (current_at exit)'!$1:$1048576,30,FALSE),"")), "")</f>
        <v/>
      </c>
      <c r="AR150" s="17" t="str">
        <f>IF($A150&lt;&gt;"",IF(IFERROR(VLOOKUP($A150,'5. Company (current_at exit)'!$1:$1048576,31,FALSE),"")="","Mandatory: Tab 5",IFERROR(VLOOKUP($A150,'5. Company (current_at exit)'!$1:$1048576,31,FALSE),"")), "")</f>
        <v/>
      </c>
      <c r="AS150" s="17" t="str">
        <f>IF($A150&lt;&gt;"",IF(IFERROR(VLOOKUP($A150,'5. Company (current_at exit)'!$1:$1048576,32,FALSE),"")="","Mandatory: Tab 5",IFERROR(VLOOKUP($A150,'5. Company (current_at exit)'!$1:$1048576,32,FALSE),"")), "")</f>
        <v/>
      </c>
      <c r="AT150" s="17" t="str">
        <f>IF($A150&lt;&gt;"",IF(IFERROR(VLOOKUP($A150,'5. Company (current_at exit)'!$1:$1048576,33,FALSE),"")="","Mandatory: Tab 5",IFERROR(VLOOKUP($A150,'5. Company (current_at exit)'!$1:$1048576,33,FALSE),"")), "")</f>
        <v/>
      </c>
      <c r="AU150" s="17" t="str">
        <f>IF($A150&lt;&gt;"",IF(IFERROR(VLOOKUP($A150,'5. Company (current_at exit)'!$1:$1048576,34,FALSE),"")="","",IFERROR(VLOOKUP($A150,'5. Company (current_at exit)'!$1:$1048576,34,FALSE),"")), "")</f>
        <v/>
      </c>
      <c r="AV150" s="241" t="str">
        <f>IF($A150&lt;&gt;"",IF(IFERROR(VLOOKUP($A150,'5. Company (current_at exit)'!$1:$1048576,35,FALSE),"")="","",IFERROR(VLOOKUP($A150,'5. Company (current_at exit)'!$1:$1048576,35,FALSE),"")), "")</f>
        <v/>
      </c>
      <c r="AW150" s="17" t="str">
        <f>IF($D150="Fully Exited",IF($A150&lt;&gt;"",IF(IFERROR(VLOOKUP($A150,'5. Company (current_at exit)'!$1:$1048576,36,FALSE),"")="","",IFERROR(VLOOKUP($A150,'5. Company (current_at exit)'!$1:$1048576,36,FALSE),"")), ""),IF($A150&lt;&gt;"",IF(IFERROR(VLOOKUP($A150,'5. Company (current_at exit)'!$1:$1048576,36,FALSE),"")="","",IFERROR(VLOOKUP($A150,'5. Company (current_at exit)'!$1:$1048576,36,FALSE),"")), ""))</f>
        <v/>
      </c>
      <c r="AX150" s="239" t="str">
        <f>IF($A150&lt;&gt;"",IF(IFERROR(VLOOKUP($A150,'5. Company (current_at exit)'!$1:$1048576,37,FALSE),"")="","",IFERROR(VLOOKUP($A150,'5. Company (current_at exit)'!$1:$1048576,37,FALSE),"")), "")</f>
        <v/>
      </c>
      <c r="AY150" s="204" t="str">
        <f>IF($A150&lt;&gt;"",IF(IFERROR(VLOOKUP($A150,'5. Company (current_at exit)'!$1:$1048576,38,FALSE),"")="","",IFERROR(VLOOKUP($A150,'5. Company (current_at exit)'!$1:$1048576,38,FALSE),"")), "")</f>
        <v/>
      </c>
      <c r="AZ150" s="244" t="str">
        <f>IF($A150&lt;&gt;"",IF(IFERROR(VLOOKUP($A150,'5. Company (current_at exit)'!$1:$1048576,39,FALSE),"")="","",IFERROR(VLOOKUP($A150,'5. Company (current_at exit)'!$1:$1048576,39,FALSE),"")), "")</f>
        <v/>
      </c>
      <c r="BA150" s="244" t="str">
        <f>IF($A150&lt;&gt;"",IF(IFERROR(VLOOKUP($A150,'5. Company (current_at exit)'!$1:$1048576,40,FALSE),"")="","",IFERROR(VLOOKUP($A150,'5. Company (current_at exit)'!$1:$1048576,40,FALSE),"")), "")</f>
        <v/>
      </c>
      <c r="BB150" s="244" t="str">
        <f>IF($A150&lt;&gt;"",IF(IFERROR(VLOOKUP($A150,'5. Company (current_at exit)'!$1:$1048576,41,FALSE),"")="","",IFERROR(VLOOKUP($A150,'5. Company (current_at exit)'!$1:$1048576,41,FALSE),"")), "")</f>
        <v/>
      </c>
      <c r="BC150" s="76" t="str">
        <f>IF($A150&lt;&gt;"",IF(IFERROR(VLOOKUP($A150,'5. Company (current_at exit)'!$1:$1048576,42,FALSE),"")="","",IFERROR(VLOOKUP($A150,'5. Company (current_at exit)'!$1:$1048576,42,FALSE),"")), "")</f>
        <v/>
      </c>
      <c r="BD150" s="76" t="str">
        <f>IF($A150&lt;&gt;"",IF(IFERROR(VLOOKUP($A150,'5. Company (current_at exit)'!$1:$1048576,43,FALSE),"")="","",IFERROR(VLOOKUP($A150,'5. Company (current_at exit)'!$1:$1048576,43,FALSE),"")), "")</f>
        <v/>
      </c>
      <c r="BE150" s="239" t="str">
        <f>IF($A150&lt;&gt;"",IF(IFERROR(VLOOKUP($A150,'5. Company (current_at exit)'!$1:$1048576,44,FALSE),"")="","",IFERROR(VLOOKUP($A150,'5. Company (current_at exit)'!$1:$1048576,44,FALSE),"")), "")</f>
        <v/>
      </c>
      <c r="BF150" s="239" t="str">
        <f>IF($A150&lt;&gt;"",IF(IFERROR(VLOOKUP($A150,'5. Company (current_at exit)'!$1:$1048576,45,FALSE),"")="","",IFERROR(VLOOKUP($A150,'5. Company (current_at exit)'!$1:$1048576,45,FALSE),"")), "")</f>
        <v/>
      </c>
      <c r="BG150" s="239" t="str">
        <f>IF($A150&lt;&gt;"",IF(IFERROR(VLOOKUP($A150,'5. Company (current_at exit)'!$1:$1048576,46,FALSE),"")="","",IFERROR(VLOOKUP($A150,'5. Company (current_at exit)'!$1:$1048576,46,FALSE),"")), "")</f>
        <v/>
      </c>
      <c r="BH150" s="239" t="str">
        <f>IF($A150&lt;&gt;"",IF(IFERROR(VLOOKUP($A150,'5. Company (current_at exit)'!$1:$1048576,47,FALSE),"")="","",IFERROR(VLOOKUP($A150,'5. Company (current_at exit)'!$1:$1048576,47,FALSE),"")), "")</f>
        <v/>
      </c>
      <c r="BI150" s="239" t="str">
        <f>IF($A150&lt;&gt;"",IF(IFERROR(VLOOKUP($A150,'5. Company (current_at exit)'!$1:$1048576,48,FALSE),"")="","",IFERROR(VLOOKUP($A150,'5. Company (current_at exit)'!$1:$1048576,48,FALSE),"")), "")</f>
        <v/>
      </c>
      <c r="BJ150" s="360" t="str">
        <f>IF($A150&lt;&gt;"",IF(IFERROR(VLOOKUP($A150,'5. Company (current_at exit)'!$1:$1048576,49,FALSE),"")="","",IFERROR(VLOOKUP($A150,'5. Company (current_at exit)'!$1:$1048576,49,FALSE),"")), "")</f>
        <v/>
      </c>
      <c r="BK150" s="76" t="str">
        <f>IF($A150&lt;&gt;"",IF(IFERROR(VLOOKUP($A150,'5. Company (current_at exit)'!$1:$1048576,50,FALSE),"")="","Mandatory: Tab 5",IFERROR(VLOOKUP($A150,'5. Company (current_at exit)'!$1:$1048576,50,FALSE),"")), "")</f>
        <v/>
      </c>
      <c r="BL150" s="483" t="str">
        <f>IF($A150&lt;&gt;"",IF(IFERROR(VLOOKUP($A150,'5. Company (current_at exit)'!$1:$1048576,51,FALSE),"")="","Mandatory: Tab 5",IFERROR(VLOOKUP($A150,'5. Company (current_at exit)'!$1:$1048576,51,FALSE),"")), "")</f>
        <v/>
      </c>
      <c r="BM150" s="483" t="str">
        <f>IF($A150&lt;&gt;"",IF(IFERROR(VLOOKUP($A150,'5. Company (current_at exit)'!$1:$1048576,52,FALSE),"")="","Mandatory: Tab 5",IFERROR(VLOOKUP($A150,'5. Company (current_at exit)'!$1:$1048576,52,FALSE),"")), "")</f>
        <v/>
      </c>
      <c r="BN150" s="483" t="str">
        <f>IF($A150&lt;&gt;"",IF(IFERROR(VLOOKUP($A150,'5. Company (current_at exit)'!$1:$1048576,53,FALSE),"")="","Mandatory: Tab 5",IFERROR(VLOOKUP($A150,'5. Company (current_at exit)'!$1:$1048576,53,FALSE),"")), "")</f>
        <v/>
      </c>
      <c r="BO150" s="360" t="str">
        <f>IF($A150&lt;&gt;"",IF(IFERROR(VLOOKUP($A150,'5. Company (current_at exit)'!$1:$1048576,54,FALSE),"")="","",IFERROR(VLOOKUP($A150,'5. Company (current_at exit)'!$1:$1048576,54,FALSE),"")), "")</f>
        <v/>
      </c>
      <c r="BP150" s="17" t="str">
        <f>IF($A150&lt;&gt;"",IF(IFERROR(VLOOKUP($A150, '4. Company (at entry)'!$1:$1048576,3,FALSE),"")="","Mandatory: Tab 4",IFERROR(VLOOKUP($A150, '4. Company (at entry)'!$1:$1048576,3,FALSE),"")), "")</f>
        <v/>
      </c>
      <c r="BQ150" s="17" t="str">
        <f>IF($A150&lt;&gt;"",IF(IFERROR(VLOOKUP($A150, '4. Company (at entry)'!$1:$1048576,4,FALSE),"")="","Mandatory: Tab 4",IFERROR(VLOOKUP($A150, '4. Company (at entry)'!$1:$1048576,4,FALSE),"")), "")</f>
        <v/>
      </c>
      <c r="BR150" s="17" t="str">
        <f>IF($A150&lt;&gt;"",IF(IFERROR(VLOOKUP($A150, '4. Company (at entry)'!$1:$1048576,5,FALSE),"")="","Mandatory: Tab 4",IFERROR(VLOOKUP($A150, '4. Company (at entry)'!$1:$1048576,5,FALSE),"")), "")</f>
        <v/>
      </c>
      <c r="BS150" s="17" t="str">
        <f>IF($A150&lt;&gt;"",IF(IFERROR(VLOOKUP($A150, '4. Company (at entry)'!$1:$1048576,6,FALSE),"")="","Mandatory: Tab 4",IFERROR(VLOOKUP($A150, '4. Company (at entry)'!$1:$1048576,6,FALSE),"")), "")</f>
        <v/>
      </c>
      <c r="BT150" s="17" t="str">
        <f>IF($A150&lt;&gt;"",IF(IFERROR(VLOOKUP($A150, '4. Company (at entry)'!$1:$1048576,7,FALSE),"")="","Mandatory: Tab 4",IFERROR(VLOOKUP($A150, '4. Company (at entry)'!$1:$1048576,7,FALSE),"")), "")</f>
        <v/>
      </c>
      <c r="BU150" s="17" t="str">
        <f>IF($A150&lt;&gt;"",IF(IFERROR(VLOOKUP($A150, '4. Company (at entry)'!$1:$1048576,8,FALSE),"")="","Mandatory: Tab 4",IFERROR(VLOOKUP($A150, '4. Company (at entry)'!$1:$1048576,8,FALSE),"")), "")</f>
        <v/>
      </c>
      <c r="BV150" s="17" t="str">
        <f>IF($A150&lt;&gt;"",IF(IFERROR(VLOOKUP($A150, '4. Company (at entry)'!$1:$1048576,9,FALSE),"")="","Mandatory: Tab 4",IFERROR(VLOOKUP($A150, '4. Company (at entry)'!$1:$1048576,9,FALSE),"")), "")</f>
        <v/>
      </c>
      <c r="BW150" s="17" t="str">
        <f>IF($A150&lt;&gt;"",IF(IFERROR(VLOOKUP($A150, '4. Company (at entry)'!$1:$1048576,10,FALSE),"")="","",IFERROR(VLOOKUP($A150, '4. Company (at entry)'!$1:$1048576,10,FALSE),"")), "")</f>
        <v/>
      </c>
      <c r="BX150" s="208" t="str">
        <f>IF($A150&lt;&gt;"",IF(IFERROR(VLOOKUP($A150, '4. Company (at entry)'!$1:$1048576,11,FALSE),"")="","",IFERROR(VLOOKUP($A150, '4. Company (at entry)'!$1:$1048576,11,FALSE),"")), "")</f>
        <v/>
      </c>
      <c r="BY150" s="17" t="str">
        <f>IF($A150&lt;&gt;"",IF(IFERROR(VLOOKUP($A150, '4. Company (at entry)'!$1:$1048576,12,FALSE),"")="","",IFERROR(VLOOKUP($A150, '4. Company (at entry)'!$1:$1048576,12,FALSE),"")), "")</f>
        <v/>
      </c>
      <c r="BZ150" s="360" t="str">
        <f>IF($A150&lt;&gt;"",IF(IFERROR(VLOOKUP($A150, '4. Company (at entry)'!$1:$1048576,13,FALSE),"")="","",IFERROR(VLOOKUP($A150, '4. Company (at entry)'!$1:$1048576,13,FALSE),"")), "")</f>
        <v/>
      </c>
      <c r="CA150" s="17" t="str">
        <f>IF($A150&lt;&gt;"",IF(IFERROR('7. Position (current_at exit)'!F150,"")="", "Mandatory: Tab 7",IFERROR('7. Position (current_at exit)'!F150,"")),"")</f>
        <v/>
      </c>
      <c r="CB150" s="17" t="str">
        <f>IF($D150&lt;&gt;"Pending, Subsequently Closed",IF($A150&lt;&gt;"",IF(IFERROR('7. Position (current_at exit)'!G150,"")="", "Mandatory: Tab 7",IFERROR('7. Position (current_at exit)'!G150,"")),""), IF($A150&lt;&gt;"",IF(IFERROR('7. Position (current_at exit)'!G150,"")="", "",IFERROR('7. Position (current_at exit)'!G150,"")),""))</f>
        <v/>
      </c>
      <c r="CC150" s="17" t="str">
        <f>IF($D150&lt;&gt;"Pending, Subsequently Closed",IF($A150&lt;&gt;"",IF(IFERROR('7. Position (current_at exit)'!H150,"")="", "Mandatory: Tab 7",IFERROR('7. Position (current_at exit)'!H150,"")),""), IF($A150&lt;&gt;"",IF(IFERROR('7. Position (current_at exit)'!H150,"")="", "",IFERROR('7. Position (current_at exit)'!H150,"")),""))</f>
        <v/>
      </c>
      <c r="CD150" s="17" t="str">
        <f>IF($D150&lt;&gt;"Pending, Subsequently Closed",IF($A150&lt;&gt;"",IF(IFERROR('7. Position (current_at exit)'!I150,"")="", "Mandatory: Tab 7",IFERROR('7. Position (current_at exit)'!I150,"")),""), IF($A150&lt;&gt;"",IF(IFERROR('7. Position (current_at exit)'!I150,"")="", "",IFERROR('7. Position (current_at exit)'!I150,"")),""))</f>
        <v/>
      </c>
      <c r="CE150" s="17" t="str">
        <f>IF($D150&lt;&gt;"Pending, Subsequently Closed",IF($A150&lt;&gt;"",IF(IFERROR('7. Position (current_at exit)'!J150,"")="", "Mandatory: Tab 7",IFERROR('7. Position (current_at exit)'!J150,"")),""), IF($A150&lt;&gt;"",IF(IFERROR('7. Position (current_at exit)'!J150,"")="", "",IFERROR('7. Position (current_at exit)'!J150,"")),""))</f>
        <v/>
      </c>
      <c r="CF150" s="208" t="str">
        <f>IF($D150&lt;&gt;"Pending, Subsequently Closed",IF($A150&lt;&gt;"",IF(IFERROR('7. Position (current_at exit)'!K150,"")="", "Mandatory: Tab 7",IFERROR('7. Position (current_at exit)'!K150,"")),""), IF($A150&lt;&gt;"",IF(IFERROR('7. Position (current_at exit)'!K150,"")="", "",IFERROR('7. Position (current_at exit)'!K150,"")),""))</f>
        <v/>
      </c>
      <c r="CG150" s="186" t="str">
        <f>IF($D150&lt;&gt;"Pending, Subsequently Closed",IF($A150&lt;&gt;"",IF(IFERROR('7. Position (current_at exit)'!L150,"")="", "Mandatory: Tab 7",IFERROR('7. Position (current_at exit)'!L150,"")),""), IF($A150&lt;&gt;"",IF(IFERROR('7. Position (current_at exit)'!L150,"")="", "",IFERROR('7. Position (current_at exit)'!L150,"")),""))</f>
        <v/>
      </c>
      <c r="CH150" s="186" t="str">
        <f>IF($D150&lt;&gt;"Pending, Subsequently Closed",IF($A150&lt;&gt;"",IF(IFERROR('7. Position (current_at exit)'!M150,"")="", "Mandatory: Tab 7",IFERROR('7. Position (current_at exit)'!M150,"")),""), IF($A150&lt;&gt;"",IF(IFERROR('7. Position (current_at exit)'!M150,"")="", "",IFERROR('7. Position (current_at exit)'!M150,"")),""))</f>
        <v/>
      </c>
      <c r="CI150" s="186" t="str">
        <f>IF($D150&lt;&gt;"Pending, Subsequently Closed",IF($A150&lt;&gt;"",IF(IFERROR('7. Position (current_at exit)'!N150,"")="", "Mandatory: Tab 7",IFERROR('7. Position (current_at exit)'!N150,"")),""), IF($A150&lt;&gt;"",IF(IFERROR('7. Position (current_at exit)'!N150,"")="", "",IFERROR('7. Position (current_at exit)'!N150,"")),""))</f>
        <v/>
      </c>
      <c r="CJ150" s="408" t="str">
        <f>IF($D150&lt;&gt;"Pending, Subsequently Closed",IF($A150&lt;&gt;"",IF(IFERROR('7. Position (current_at exit)'!O150,"")="", "Mandatory: Tab 7",IFERROR('7. Position (current_at exit)'!O150,"")),""), IF($A150&lt;&gt;"",IF(IFERROR('7. Position (current_at exit)'!O150,"")="", "",IFERROR('7. Position (current_at exit)'!O150,"")),""))</f>
        <v/>
      </c>
      <c r="CK150" s="408" t="str">
        <f>IF($D150&lt;&gt;"Pending, Subsequently Closed",IF($A150&lt;&gt;"",IF(IFERROR('7. Position (current_at exit)'!P150,"")="", "Mandatory: Tab 7",IFERROR('7. Position (current_at exit)'!P150,"")),""), IF($A150&lt;&gt;"",IF(IFERROR('7. Position (current_at exit)'!P150,"")="", "",IFERROR('7. Position (current_at exit)'!P150,"")),""))</f>
        <v/>
      </c>
      <c r="CL150" s="360" t="str">
        <f>IF($A150&lt;&gt;"",IF(IFERROR('7. Position (current_at exit)'!Q150,"")="", "",IFERROR('7. Position (current_at exit)'!Q150,"")),"")</f>
        <v/>
      </c>
      <c r="CM150" s="18" t="str">
        <f>IF($F150&lt;&gt;"Debt",IF($A150&lt;&gt;"",IF(IFERROR('7. Position (current_at exit)'!R150,"")="", "Mandatory: Tab 7",IFERROR('7. Position (current_at exit)'!R150,"")),""), IF($A150&lt;&gt;"",IF(IFERROR('7. Position (current_at exit)'!R150,"")="", "",IFERROR('7. Position (current_at exit)'!R150,"")),""))</f>
        <v/>
      </c>
      <c r="CN150" s="18" t="str">
        <f>IF($F150&lt;&gt;"Debt",IF($A150&lt;&gt;"",IF(IFERROR('7. Position (current_at exit)'!S150,"")="", "Mandatory: Tab 7",IFERROR('7. Position (current_at exit)'!S150,"")),""), IF($A150&lt;&gt;"",IF(IFERROR('7. Position (current_at exit)'!S150,"")="", "",IFERROR('7. Position (current_at exit)'!S150,"")),""))</f>
        <v/>
      </c>
      <c r="CO150" s="17" t="str">
        <f>IF($F150&lt;&gt;"Debt",IF($A150&lt;&gt;"",IF(IFERROR('7. Position (current_at exit)'!T150,"")="", "Mandatory: Tab 7",IFERROR('7. Position (current_at exit)'!T150,"")),""), IF($A150&lt;&gt;"",IF(IFERROR('7. Position (current_at exit)'!T150,"")="", "",IFERROR('7. Position (current_at exit)'!T150,"")),""))</f>
        <v/>
      </c>
      <c r="CP150" s="17" t="str">
        <f>IF($A150&lt;&gt;"",IF(IFERROR('7. Position (current_at exit)'!U150,"")="", "Mandatory: Tab 7",IFERROR('7. Position (current_at exit)'!U150,"")),"")</f>
        <v/>
      </c>
      <c r="CQ150" s="17" t="str">
        <f>IF($F150&lt;&gt;"Debt",IF($A150&lt;&gt;"",IF(IFERROR('7. Position (current_at exit)'!V150,"")="", "Mandatory: Tab 7",IFERROR('7. Position (current_at exit)'!V150,"")),""), IF($A150&lt;&gt;"",IF(IFERROR('7. Position (current_at exit)'!V150,"")="", "",IFERROR('7. Position (current_at exit)'!V150,"")),""))</f>
        <v/>
      </c>
      <c r="CR150" s="16" t="str">
        <f>IF($F150&lt;&gt;"Debt",IF($A150&lt;&gt;"",IF(IFERROR('7. Position (current_at exit)'!W150,"")="", "",IFERROR('7. Position (current_at exit)'!W150,"")),""), IF($A150&lt;&gt;"",IF(IFERROR('7. Position (current_at exit)'!W150,"")="", "",IFERROR('7. Position (current_at exit)'!W150,"")),""))</f>
        <v/>
      </c>
      <c r="CS150" s="80" t="str">
        <f>IF($A150&lt;&gt;"",IF(IFERROR('7. Position (current_at exit)'!X150,"")="", "",IFERROR('7. Position (current_at exit)'!X150,"")),"")</f>
        <v/>
      </c>
      <c r="CT150" s="360" t="str">
        <f>IF($A150&lt;&gt;"",IF(IFERROR('7. Position (current_at exit)'!Y150,"")="", "",IFERROR('7. Position (current_at exit)'!Y150,"")),"")</f>
        <v/>
      </c>
      <c r="CU150" s="159" t="str">
        <f>IF(OR($D150="Fully Exited, No Escrow", $D150="Fully Exited, Escrow Pending", $D150="Fully Exited, Subsequently Closed"), IF($A150&lt;&gt;"",IF(IFERROR('7. Position (current_at exit)'!Z150,"")="", "Mandatory: Tab 7",IFERROR('7. Position (current_at exit)'!Z150,"")),""), IF($A150&lt;&gt;"",IF(IFERROR('7. Position (current_at exit)'!Z150,"")="", "",IFERROR('7. Position (current_at exit)'!Z150,"")),""))</f>
        <v/>
      </c>
      <c r="CV150" s="159" t="str">
        <f>IF(OR($D150="Fully Exited, No Escrow", $D150="Fully Exited, Escrow Pending", $D150="Fully Exited, Subsequently Closed"), IF($A150&lt;&gt;"",IF(IFERROR('7. Position (current_at exit)'!AA150,"")="", "Mandatory: Tab 7",IFERROR('7. Position (current_at exit)'!AA150,"")),""), IF($A150&lt;&gt;"",IF(IFERROR('7. Position (current_at exit)'!AA150,"")="", "",IFERROR('7. Position (current_at exit)'!AA150,"")),""))</f>
        <v/>
      </c>
      <c r="CW150" s="16" t="str">
        <f>IF($D150="Fully Exited",IF($A150&lt;&gt;"",IF(IFERROR('7. Position (current_at exit)'!AB150,"")="", "",IFERROR('7. Position (current_at exit)'!AB150,"")),""), IF($A150&lt;&gt;"",IF(IFERROR('7. Position (current_at exit)'!AB150,"")="", "",IFERROR('7. Position (current_at exit)'!AB150,"")),""))</f>
        <v/>
      </c>
      <c r="CX150" s="360" t="str">
        <f>IF($A150&lt;&gt;"",IF(IFERROR('7. Position (current_at exit)'!AC150,"")="", "",IFERROR('7. Position (current_at exit)'!AC150,"")),"")</f>
        <v/>
      </c>
      <c r="CY150" s="16" t="str">
        <f>IF($D150&lt;&gt;"Pending, Subsequently Closed",IF($A150&lt;&gt;"",IF(IFERROR('7. Position (current_at exit)'!AD150,"")="", "Mandatory: Tab 7",IFERROR('7. Position (current_at exit)'!AD150,"")),""), IF($A150&lt;&gt;"",IF(IFERROR('7. Position (current_at exit)'!AD150,"")="", "",IFERROR('7. Position (current_at exit)'!AD150,"")),""))</f>
        <v/>
      </c>
      <c r="CZ150" s="187" t="str">
        <f>IF($A150&lt;&gt;"",IF(IFERROR('7. Position (current_at exit)'!AE150,"")="", "",IFERROR('7. Position (current_at exit)'!AE150,"")),"")</f>
        <v/>
      </c>
      <c r="DA150" s="76" t="str">
        <f>IF($A150&lt;&gt;"",IF(IFERROR('7. Position (current_at exit)'!AF150,"")="", "",IFERROR('7. Position (current_at exit)'!AF150,"")),"")</f>
        <v/>
      </c>
      <c r="DB150" s="239" t="str">
        <f>IF($A150&lt;&gt;"",IF(IFERROR('7. Position (current_at exit)'!AG150,"")="", "",IFERROR('7. Position (current_at exit)'!AG150,"")),"")</f>
        <v/>
      </c>
      <c r="DC150" s="165" t="str">
        <f>IF($A150&lt;&gt;"",IF(IFERROR('7. Position (current_at exit)'!AH150,"")="", "",IFERROR('7. Position (current_at exit)'!AH150,"")),"")</f>
        <v/>
      </c>
      <c r="DD150" s="165" t="str">
        <f>IF($A150&lt;&gt;"",IF(IFERROR('7. Position (current_at exit)'!AI150,"")="", "",IFERROR('7. Position (current_at exit)'!AI150,"")),"")</f>
        <v/>
      </c>
      <c r="DE150" s="360" t="str">
        <f>IF($A150&lt;&gt;"",IF(IFERROR('7. Position (current_at exit)'!AJ150,"")="", "",IFERROR('7. Position (current_at exit)'!AJ150,"")),"")</f>
        <v/>
      </c>
      <c r="DF150" s="16" t="str">
        <f>IF($A150&lt;&gt;"",IF(IFERROR('7. Position (current_at exit)'!AK150,"")="", "",IFERROR('7. Position (current_at exit)'!AK150,"")),"")</f>
        <v/>
      </c>
      <c r="DG150" s="187" t="str">
        <f>IF($A150&lt;&gt;"",IF(IFERROR('7. Position (current_at exit)'!AL150,"")="", "",IFERROR('7. Position (current_at exit)'!AL150,"")),"")</f>
        <v/>
      </c>
      <c r="DH150" s="76" t="str">
        <f>IF($A150&lt;&gt;"",IF(IFERROR('7. Position (current_at exit)'!AM150,"")="", "",IFERROR('7. Position (current_at exit)'!AM150,"")),"")</f>
        <v/>
      </c>
      <c r="DI150" s="239" t="str">
        <f>IF($A150&lt;&gt;"",IF(IFERROR('7. Position (current_at exit)'!AN150,"")="", "",IFERROR('7. Position (current_at exit)'!AN150,"")),"")</f>
        <v/>
      </c>
      <c r="DJ150" s="165" t="str">
        <f>IF($A150&lt;&gt;"",IF(IFERROR('7. Position (current_at exit)'!AO150,"")="", "",IFERROR('7. Position (current_at exit)'!AO150,"")),"")</f>
        <v/>
      </c>
      <c r="DK150" s="165" t="str">
        <f>IF($A150&lt;&gt;"",IF(IFERROR('7. Position (current_at exit)'!AP150,"")="", "",IFERROR('7. Position (current_at exit)'!AP150,"")),"")</f>
        <v/>
      </c>
      <c r="DL150" s="360" t="str">
        <f>IF($A150&lt;&gt;"",IF(IFERROR('7. Position (current_at exit)'!AQ150,"")="", "",IFERROR('7. Position (current_at exit)'!AQ150,"")),"")</f>
        <v/>
      </c>
      <c r="DM150" s="17" t="str">
        <f>IF(OR($F150="Equity - Publicly Traded", $F150="Equity - Private"), IF($A150&lt;&gt;"",IF(IFERROR('6. Position (at entry)'!N150,"")="", "Mandatory: Tab 6",IFERROR('6. Position (at entry)'!N150,"")),""), IF($A150&lt;&gt;"",IF(IFERROR('6. Position (at entry)'!N150,"")="", "",IFERROR('6. Position (at entry)'!N150,"")),""))</f>
        <v/>
      </c>
      <c r="DN150" s="17" t="str">
        <f>IF(OR($F150="Equity - Publicly Traded", $F150="Equity - Private"), IF($A150&lt;&gt;"",IF(IFERROR('6. Position (at entry)'!O150,"")="", "Mandatory: Tab 6",IFERROR('6. Position (at entry)'!O150,"")),""), IF($A150&lt;&gt;"",IF(IFERROR('6. Position (at entry)'!O150,"")="", "",IFERROR('6. Position (at entry)'!O150,"")),""))</f>
        <v/>
      </c>
      <c r="DO150" s="17" t="str">
        <f>IF(OR($F150="Equity - Publicly Traded", $F150="Equity - Private"), IF($A150&lt;&gt;"",IF(IFERROR('6. Position (at entry)'!P150,"")="", "Mandatory: Tab 6",IFERROR('6. Position (at entry)'!P150,"")),""), IF($A150&lt;&gt;"",IF(IFERROR('6. Position (at entry)'!P150,"")="", "",IFERROR('6. Position (at entry)'!P150,"")),""))</f>
        <v/>
      </c>
      <c r="DP150" s="17" t="str">
        <f>IF(OR($F150="Equity - Publicly Traded", $F150="Equity - Private"), IF($A150&lt;&gt;"",IF(IFERROR('6. Position (at entry)'!Q150,"")="", "Mandatory: Tab 6",IFERROR('6. Position (at entry)'!Q150,"")),""), IF($A150&lt;&gt;"",IF(IFERROR('6. Position (at entry)'!Q150,"")="", "",IFERROR('6. Position (at entry)'!Q150,"")),""))</f>
        <v/>
      </c>
      <c r="DQ150" s="18" t="str">
        <f>IF(OR($F150="Equity - Publicly Traded", $F150="Equity - Private"), IF($A150&lt;&gt;"",IF(IFERROR('6. Position (at entry)'!R150,"")="", "Mandatory: Tab 6",IFERROR('6. Position (at entry)'!R150,"")),""), IF($A150&lt;&gt;"",IF(IFERROR('6. Position (at entry)'!R150,"")="", "",IFERROR('6. Position (at entry)'!R150,"")),""))</f>
        <v/>
      </c>
      <c r="DR150" s="18" t="str">
        <f>IF(OR($F150="Equity - Publicly Traded", $F150="Equity - Private"), IF($A150&lt;&gt;"",IF(IFERROR('6. Position (at entry)'!S150,"")="", "Mandatory: Tab 6",IFERROR('6. Position (at entry)'!S150,"")),""), IF($A150&lt;&gt;"",IF(IFERROR('6. Position (at entry)'!S150,"")="", "",IFERROR('6. Position (at entry)'!S150,"")),""))</f>
        <v/>
      </c>
      <c r="DS150" s="17" t="str">
        <f>IF(OR($F150="Equity - Publicly Traded", $F150="Equity - Private"), IF($A150&lt;&gt;"",IF(IFERROR('6. Position (at entry)'!T150,"")="", "Mandatory: Tab 6",IFERROR('6. Position (at entry)'!T150,"")),""), IF($A150&lt;&gt;"",IF(IFERROR('6. Position (at entry)'!T150,"")="", "",IFERROR('6. Position (at entry)'!T150,"")),""))</f>
        <v/>
      </c>
      <c r="DT150" s="16" t="str">
        <f>IF(OR($F150="Equity - Publicly Traded", $F150="Equity - Private"), IF($A150&lt;&gt;"",IF(IFERROR('6. Position (at entry)'!U150,"")="", "Mandatory: Tab 6",IFERROR('6. Position (at entry)'!U150,"")),""), IF($A150&lt;&gt;"",IF(IFERROR('6. Position (at entry)'!U150,"")="", "",IFERROR('6. Position (at entry)'!U150,"")),""))</f>
        <v/>
      </c>
      <c r="DU150" s="16" t="str">
        <f>IF(OR($F150="Equity - Publicly Traded", $F150="Equity - Private"), IF($A150&lt;&gt;"",IF(IFERROR('6. Position (at entry)'!V150,"")="", "",IFERROR('6. Position (at entry)'!V150,"")),""), IF($A150&lt;&gt;"",IF(IFERROR('6. Position (at entry)'!V150,"")="", "",IFERROR('6. Position (at entry)'!V150,"")),""))</f>
        <v/>
      </c>
      <c r="DV150" s="239" t="str">
        <f>IF(OR($F150="Equity - Publicly Traded", $F150="Equity - Private"), IF($A150&lt;&gt;"",IF(IFERROR('6. Position (at entry)'!W150,"")="", "",IFERROR('6. Position (at entry)'!W150,"")),""), IF($A150&lt;&gt;"",IF(IFERROR('6. Position (at entry)'!W150,"")="", "",IFERROR('6. Position (at entry)'!W150,"")),""))</f>
        <v/>
      </c>
      <c r="DW150" s="239" t="str">
        <f>IF(OR($F150="Equity - Publicly Traded", $F150="Equity - Private"), IF($A150&lt;&gt;"",IF(IFERROR('6. Position (at entry)'!X150,"")="", "",IFERROR('6. Position (at entry)'!X150,"")),""), IF($A150&lt;&gt;"",IF(IFERROR('6. Position (at entry)'!X150,"")="", "",IFERROR('6. Position (at entry)'!X150,"")),""))</f>
        <v/>
      </c>
      <c r="DX150" s="239" t="str">
        <f>IF(OR($F150="Equity - Publicly Traded", $F150="Equity - Private"), IF($A150&lt;&gt;"",IF(IFERROR('6. Position (at entry)'!Y150,"")="", "",IFERROR('6. Position (at entry)'!Y150,"")),""), IF($A150&lt;&gt;"",IF(IFERROR('6. Position (at entry)'!Y150,"")="", "",IFERROR('6. Position (at entry)'!Y150,"")),""))</f>
        <v/>
      </c>
      <c r="DY150" s="360" t="str">
        <f>IF($A150&lt;&gt;"",IF(IFERROR('6. Position (at entry)'!Z150,"")="", "",IFERROR('6. Position (at entry)'!Z150,"")),"")</f>
        <v/>
      </c>
      <c r="DZ150" s="76" t="str">
        <f>IF($A150&lt;&gt;"",IF(IFERROR('6. Position (at entry)'!AA150,"")="", "",IFERROR('6. Position (at entry)'!AA150,"")),"")</f>
        <v/>
      </c>
      <c r="EA150" s="76" t="str">
        <f>IF($A150&lt;&gt;"",IF(IFERROR('6. Position (at entry)'!AB150,"")="", "",IFERROR('6. Position (at entry)'!AB150,"")),"")</f>
        <v/>
      </c>
      <c r="EB150" s="78" t="str">
        <f>IF($A150&lt;&gt;"",IF(IFERROR('6. Position (at entry)'!AC150,"")="", "",IFERROR('6. Position (at entry)'!AC150,"")),"")</f>
        <v/>
      </c>
      <c r="EC150" s="78" t="str">
        <f>IF($A150&lt;&gt;"",IF(IFERROR('6. Position (at entry)'!AD150,"")="", "",IFERROR('6. Position (at entry)'!AD150,"")),"")</f>
        <v/>
      </c>
      <c r="ED150" s="226" t="str">
        <f>IF($A150&lt;&gt;"",IF(IFERROR('6. Position (at entry)'!AE150,"")="", "",IFERROR('6. Position (at entry)'!AE150,"")),"")</f>
        <v/>
      </c>
      <c r="EE150" s="80" t="str">
        <f>IF($A150&lt;&gt;"",IF(IFERROR('6. Position (at entry)'!AF150,"")="", "",IFERROR('6. Position (at entry)'!AF150,"")),"")</f>
        <v/>
      </c>
      <c r="EF150" s="80" t="str">
        <f>IF($A150&lt;&gt;"",IF(IFERROR('6. Position (at entry)'!AG150,"")="", "",IFERROR('6. Position (at entry)'!AG150,"")),"")</f>
        <v/>
      </c>
      <c r="EG150" s="80" t="str">
        <f>IF($A150&lt;&gt;"",IF(IFERROR('6. Position (at entry)'!AH150,"")="", "",IFERROR('6. Position (at entry)'!AH150,"")),"")</f>
        <v/>
      </c>
      <c r="EH150" s="360" t="str">
        <f>IF($A150&lt;&gt;"",IF(IFERROR('6. Position (at entry)'!AI150,"")="", "",IFERROR('6. Position (at entry)'!AI150,"")),"")</f>
        <v/>
      </c>
    </row>
    <row r="151" spans="1:138" ht="15" customHeight="1" x14ac:dyDescent="0.2">
      <c r="A151" s="16" t="str">
        <f>IF(ISBLANK('6. Position (at entry)'!A151), "", '6. Position (at entry)'!A151)</f>
        <v/>
      </c>
      <c r="B151" s="347" t="str">
        <f>IF($A151&lt;&gt;"",IF(IFERROR('6. Position (at entry)'!B151,"")="", "Mandatory: Tab 6",IFERROR('6. Position (at entry)'!B151,"")),"")</f>
        <v/>
      </c>
      <c r="C151" s="16" t="str">
        <f>IF($A151&lt;&gt;"",IF(IFERROR(VLOOKUP($A151, '4. Company (at entry)'!$1:$1048576,2,FALSE),"")="","Mandatory: Tab 4",IFERROR(VLOOKUP($A151, '4. Company (at entry)'!$1:$1048576,2,FALSE),"")), "")</f>
        <v/>
      </c>
      <c r="D151" s="16" t="str">
        <f>IF($A151&lt;&gt;"",IF(IFERROR('7. Position (current_at exit)'!D151,"")="", "Mandatory: Tab 7",IFERROR('7. Position (current_at exit)'!D151,"")),"")</f>
        <v/>
      </c>
      <c r="E151" s="16" t="str">
        <f>IF($A151&lt;&gt;"",IF(IFERROR('7. Position (current_at exit)'!E151,"")="", "Mandatory: Tab 7",IFERROR('7. Position (current_at exit)'!E151,"")),"")</f>
        <v/>
      </c>
      <c r="F151" s="16" t="str">
        <f>IF($A151&lt;&gt;"",IF(IFERROR('6. Position (at entry)'!D151,"")="", "Mandatory: Tab 6",IFERROR('6. Position (at entry)'!D151,"")),"")</f>
        <v/>
      </c>
      <c r="G151" s="16" t="str">
        <f>IF($A151&lt;&gt;"",IF(IFERROR('6. Position (at entry)'!E151,"")="", "Mandatory: Tab 6",IFERROR('6. Position (at entry)'!E151,"")),"")</f>
        <v/>
      </c>
      <c r="H151" s="16" t="str">
        <f>IF($A151&lt;&gt;"",IF(IFERROR('6. Position (at entry)'!F151,"")="", "Mandatory: Tab 6",IFERROR('6. Position (at entry)'!F151,"")),"")</f>
        <v/>
      </c>
      <c r="I151" s="16" t="str">
        <f>IF($A151&lt;&gt;"",IF(IFERROR('6. Position (at entry)'!G151,"")="", "Mandatory: Tab 6",IFERROR('6. Position (at entry)'!G151,"")),"")</f>
        <v/>
      </c>
      <c r="J151" s="16" t="str">
        <f>IF($A151&lt;&gt;"",IF(IFERROR('6. Position (at entry)'!H151,"")="", "Mandatory: Tab 6",IFERROR('6. Position (at entry)'!H151,"")),"")</f>
        <v/>
      </c>
      <c r="K151" s="159" t="str">
        <f>IF($A151&lt;&gt;"",IF(IFERROR('6. Position (at entry)'!I151,"")="", "Mandatory: Tab 6",IFERROR('6. Position (at entry)'!I151,"")),"")</f>
        <v/>
      </c>
      <c r="L151" s="16" t="str">
        <f>IF($A151&lt;&gt;"",IF(IFERROR('6. Position (at entry)'!J151,"")="", "Mandatory: Tab 6",IFERROR('6. Position (at entry)'!J151,"")),"")</f>
        <v/>
      </c>
      <c r="M151" s="16" t="str">
        <f>IF($A151&lt;&gt;"",IF(IFERROR('6. Position (at entry)'!K151,"")="", "Mandatory: Tab 6",IFERROR('6. Position (at entry)'!K151,"")),"")</f>
        <v/>
      </c>
      <c r="N151" s="16" t="str">
        <f>IF($A151&lt;&gt;"",IF(IFERROR('6. Position (at entry)'!L151,"")="", "",IFERROR('6. Position (at entry)'!L151,"")),"")</f>
        <v/>
      </c>
      <c r="O151" s="360" t="str">
        <f>IF($A151&lt;&gt;"",IF(IFERROR('6. Position (at entry)'!M151,"")="", "",IFERROR('6. Position (at entry)'!M151,"")),"")</f>
        <v/>
      </c>
      <c r="P151" s="16" t="str">
        <f>IF($A151&lt;&gt;"",IF(IFERROR(VLOOKUP($A151,'5. Company (current_at exit)'!$1:$1048576,3,FALSE),"")="","",IFERROR(VLOOKUP($A151,'5. Company (current_at exit)'!$1:$1048576,3,FALSE),"")), "")</f>
        <v/>
      </c>
      <c r="Q151" s="16" t="str">
        <f>IF($A151&lt;&gt;"",IF(IFERROR(VLOOKUP($A151,'5. Company (current_at exit)'!$1:$1048576,4,FALSE),"")="","",IFERROR(VLOOKUP($A151,'5. Company (current_at exit)'!$1:$1048576,4,FALSE),"")), "")</f>
        <v/>
      </c>
      <c r="R151" s="16" t="str">
        <f>IF($A151&lt;&gt;"",IF(IFERROR(VLOOKUP($A151,'5. Company (current_at exit)'!$1:$1048576,5,FALSE),"")="","",IFERROR(VLOOKUP($A151,'5. Company (current_at exit)'!$1:$1048576,5,FALSE),"")), "")</f>
        <v/>
      </c>
      <c r="S151" s="16" t="str">
        <f>IF($A151&lt;&gt;"",IF(IFERROR(VLOOKUP($A151,'5. Company (current_at exit)'!$1:$1048576,6,FALSE),"")="","",IFERROR(VLOOKUP($A151,'5. Company (current_at exit)'!$1:$1048576,6,FALSE),"")), "")</f>
        <v/>
      </c>
      <c r="T151" s="16" t="str">
        <f>IF($A151&lt;&gt;"",IF(IFERROR(VLOOKUP($A151,'5. Company (current_at exit)'!$1:$1048576,7,FALSE),"")="","Mandatory: Tab 5",IFERROR(VLOOKUP($A151,'5. Company (current_at exit)'!$1:$1048576,7,FALSE),"")), "")</f>
        <v/>
      </c>
      <c r="U151" s="72" t="str">
        <f>IF($A151&lt;&gt;"",IF(IFERROR(VLOOKUP($A151,'5. Company (current_at exit)'!$1:$1048576,8,FALSE),"")="","Mandatory: Tab 5",IFERROR(VLOOKUP($A151,'5. Company (current_at exit)'!$1:$1048576,8,FALSE),"")), "")</f>
        <v/>
      </c>
      <c r="V151" s="16" t="str">
        <f>IF($A151&lt;&gt;"",IF(IFERROR(VLOOKUP($A151,'5. Company (current_at exit)'!$1:$1048576,9,FALSE),"")="","",IFERROR(VLOOKUP($A151,'5. Company (current_at exit)'!$1:$1048576,9,FALSE),"")), "")</f>
        <v/>
      </c>
      <c r="W151" s="16" t="str">
        <f>IF($A151&lt;&gt;"",IF(IFERROR(VLOOKUP($A151,'5. Company (current_at exit)'!$1:$1048576,10,FALSE),"")="","Mandatory: Tab 5",IFERROR(VLOOKUP($A151,'5. Company (current_at exit)'!$1:$1048576,10,FALSE),"")), "")</f>
        <v/>
      </c>
      <c r="X151" s="73" t="str">
        <f>IF($A151&lt;&gt;"",IF(IFERROR(VLOOKUP($A151,'5. Company (current_at exit)'!$1:$1048576,11,FALSE),"")="","Mandatory: Tab 5",IFERROR(VLOOKUP($A151,'5. Company (current_at exit)'!$1:$1048576,11,FALSE),"")), "")</f>
        <v/>
      </c>
      <c r="Y151" s="73" t="str">
        <f>IF($A151&lt;&gt;"",IF(IFERROR(VLOOKUP($A151,'5. Company (current_at exit)'!$1:$1048576,12,FALSE),"")="","",IFERROR(VLOOKUP($A151,'5. Company (current_at exit)'!$1:$1048576,12,FALSE),"")), "")</f>
        <v/>
      </c>
      <c r="Z151" s="73" t="str">
        <f>IF($A151&lt;&gt;"",IF(IFERROR(VLOOKUP($A151,'5. Company (current_at exit)'!$1:$1048576,13,FALSE),"")="","",IFERROR(VLOOKUP($A151,'5. Company (current_at exit)'!$1:$1048576,13,FALSE),"")), "")</f>
        <v/>
      </c>
      <c r="AA151" s="16" t="str">
        <f>IF($A151&lt;&gt;"",IF(IFERROR(VLOOKUP($A151,'5. Company (current_at exit)'!$1:$1048576,14,FALSE),"")="","Mandatory: Tab 5",IFERROR(VLOOKUP($A151,'5. Company (current_at exit)'!$1:$1048576,14,FALSE),"")), "")</f>
        <v/>
      </c>
      <c r="AB151" s="16" t="str">
        <f>IF($A151&lt;&gt;"",IF(IFERROR(VLOOKUP($A151,'5. Company (current_at exit)'!$1:$1048576,15,FALSE),"")="","Mandatory: Tab 5",IFERROR(VLOOKUP($A151,'5. Company (current_at exit)'!$1:$1048576,15,FALSE),"")), "")</f>
        <v/>
      </c>
      <c r="AC151" s="76" t="str">
        <f>IF($A151&lt;&gt;"",IF(IFERROR(VLOOKUP($A151,'5. Company (current_at exit)'!$1:$1048576,16,FALSE),"")="","",IFERROR(VLOOKUP($A151,'5. Company (current_at exit)'!$1:$1048576,16,FALSE),"")), "")</f>
        <v/>
      </c>
      <c r="AD151" s="16" t="str">
        <f>IF($A151&lt;&gt;"",IF(IFERROR(VLOOKUP($A151,'5. Company (current_at exit)'!$1:$1048576,17,FALSE),"")="","",IFERROR(VLOOKUP($A151,'5. Company (current_at exit)'!$1:$1048576,17,FALSE),"")), "")</f>
        <v/>
      </c>
      <c r="AE151" s="401" t="str">
        <f>IF($A151&lt;&gt;"",IF(IFERROR(VLOOKUP($A151,'5. Company (current_at exit)'!$1:$1048576,18,FALSE),"")="","",IFERROR(VLOOKUP($A151,'5. Company (current_at exit)'!$1:$1048576,18,FALSE),"")), "")</f>
        <v/>
      </c>
      <c r="AF151" s="16" t="str">
        <f>IF($A151&lt;&gt;"",IF(IFERROR(VLOOKUP($A151,'5. Company (current_at exit)'!$1:$1048576,19,FALSE),"")="","Mandatory: Tab 5",IFERROR(VLOOKUP($A151,'5. Company (current_at exit)'!$1:$1048576,19,FALSE),"")), "")</f>
        <v/>
      </c>
      <c r="AG151" s="159" t="str">
        <f>IF($AF151="Yes",IF($A151&lt;&gt;"",IF(IFERROR(VLOOKUP($A151,'5. Company (current_at exit)'!$1:$1048576,20,FALSE),"")="","Mandatory: Tab 5",IFERROR(VLOOKUP($A151,'5. Company (current_at exit)'!$1:$1048576,20,FALSE),"")), ""),IF($A151&lt;&gt;"",IF(IFERROR(VLOOKUP($A151,'5. Company (current_at exit)'!$1:$1048576,20,FALSE),"")="","",IFERROR(VLOOKUP($A151,'5. Company (current_at exit)'!$1:$1048576,20,FALSE),"")), ""))</f>
        <v/>
      </c>
      <c r="AH151" s="159" t="str">
        <f>IF($AF151="Yes",IF($A151&lt;&gt;"",IF(IFERROR(VLOOKUP($A151,'5. Company (current_at exit)'!$1:$1048576,21,FALSE),"")="","Mandatory: Tab 5",IFERROR(VLOOKUP($A151,'5. Company (current_at exit)'!$1:$1048576,21,FALSE),"")), ""),IF($A151&lt;&gt;"",IF(IFERROR(VLOOKUP($A151,'5. Company (current_at exit)'!$1:$1048576,21,FALSE),"")="","",IFERROR(VLOOKUP($A151,'5. Company (current_at exit)'!$1:$1048576,21,FALSE),"")), ""))</f>
        <v/>
      </c>
      <c r="AI151" s="69" t="str">
        <f>IF($AF151="Yes",IF($A151&lt;&gt;"",IF(IFERROR(VLOOKUP($A151,'5. Company (current_at exit)'!$1:$1048576,22,FALSE),"")="","Mandatory: Tab 5",IFERROR(VLOOKUP($A151,'5. Company (current_at exit)'!$1:$1048576,22,FALSE),"")), ""),IF($A151&lt;&gt;"",IF(IFERROR(VLOOKUP($A151,'5. Company (current_at exit)'!$1:$1048576,22,FALSE),"")="","",IFERROR(VLOOKUP($A151,'5. Company (current_at exit)'!$1:$1048576,22,FALSE),"")), ""))</f>
        <v/>
      </c>
      <c r="AJ151" s="69" t="str">
        <f>IF($AF151="Yes",IF($A151&lt;&gt;"",IF(IFERROR(VLOOKUP($A151,'5. Company (current_at exit)'!$1:$1048576,23,FALSE),"")="","Mandatory: Tab 5",IFERROR(VLOOKUP($A151,'5. Company (current_at exit)'!$1:$1048576,23,FALSE),"")), ""),IF($A151&lt;&gt;"",IF(IFERROR(VLOOKUP($A151,'5. Company (current_at exit)'!$1:$1048576,23,FALSE),"")="","",IFERROR(VLOOKUP($A151,'5. Company (current_at exit)'!$1:$1048576,23,FALSE),"")), ""))</f>
        <v/>
      </c>
      <c r="AK151" s="159" t="str">
        <f>IF($AF151="Yes",IF($A151&lt;&gt;"",IF(IFERROR(VLOOKUP($A151,'5. Company (current_at exit)'!$1:$1048576,24,FALSE),"")="","",IFERROR(VLOOKUP($A151,'5. Company (current_at exit)'!$1:$1048576,24,FALSE),"")), ""),IF($A151&lt;&gt;"",IF(IFERROR(VLOOKUP($A151,'5. Company (current_at exit)'!$1:$1048576,24,FALSE),"")="","",IFERROR(VLOOKUP($A151,'5. Company (current_at exit)'!$1:$1048576,24,FALSE),"")), ""))</f>
        <v/>
      </c>
      <c r="AL151" s="403" t="str">
        <f>IF($A151&lt;&gt;"",IF(IFERROR(VLOOKUP($A151,'5. Company (current_at exit)'!$1:$1048576,25,FALSE),"")="","",IFERROR(VLOOKUP($A151,'5. Company (current_at exit)'!$1:$1048576,25,FALSE),"")), "")</f>
        <v/>
      </c>
      <c r="AM151" s="17" t="str">
        <f>IF($A151&lt;&gt;"",IF(IFERROR(VLOOKUP($A151,'5. Company (current_at exit)'!$1:$1048576,26,FALSE),"")="","Mandatory: Tab 5",IFERROR(VLOOKUP($A151,'5. Company (current_at exit)'!$1:$1048576,26,FALSE),"")), "")</f>
        <v/>
      </c>
      <c r="AN151" s="17" t="str">
        <f>IF($A151&lt;&gt;"",IF(IFERROR(VLOOKUP($A151,'5. Company (current_at exit)'!$1:$1048576,27,FALSE),"")="","Mandatory: Tab 5",IFERROR(VLOOKUP($A151,'5. Company (current_at exit)'!$1:$1048576,27,FALSE),"")), "")</f>
        <v/>
      </c>
      <c r="AO151" s="17" t="str">
        <f>IF($A151&lt;&gt;"",IF(IFERROR(VLOOKUP($A151,'5. Company (current_at exit)'!$1:$1048576,28,FALSE),"")="","Mandatory: Tab 5",IFERROR(VLOOKUP($A151,'5. Company (current_at exit)'!$1:$1048576,28,FALSE),"")), "")</f>
        <v/>
      </c>
      <c r="AP151" s="17" t="str">
        <f>IF($A151&lt;&gt;"",IF(IFERROR(VLOOKUP($A151,'5. Company (current_at exit)'!$1:$1048576,29,FALSE),"")="","Mandatory: Tab 5",IFERROR(VLOOKUP($A151,'5. Company (current_at exit)'!$1:$1048576,29,FALSE),"")), "")</f>
        <v/>
      </c>
      <c r="AQ151" s="17" t="str">
        <f>IF($A151&lt;&gt;"",IF(IFERROR(VLOOKUP($A151,'5. Company (current_at exit)'!$1:$1048576,30,FALSE),"")="","Mandatory: Tab 5",IFERROR(VLOOKUP($A151,'5. Company (current_at exit)'!$1:$1048576,30,FALSE),"")), "")</f>
        <v/>
      </c>
      <c r="AR151" s="17" t="str">
        <f>IF($A151&lt;&gt;"",IF(IFERROR(VLOOKUP($A151,'5. Company (current_at exit)'!$1:$1048576,31,FALSE),"")="","Mandatory: Tab 5",IFERROR(VLOOKUP($A151,'5. Company (current_at exit)'!$1:$1048576,31,FALSE),"")), "")</f>
        <v/>
      </c>
      <c r="AS151" s="17" t="str">
        <f>IF($A151&lt;&gt;"",IF(IFERROR(VLOOKUP($A151,'5. Company (current_at exit)'!$1:$1048576,32,FALSE),"")="","Mandatory: Tab 5",IFERROR(VLOOKUP($A151,'5. Company (current_at exit)'!$1:$1048576,32,FALSE),"")), "")</f>
        <v/>
      </c>
      <c r="AT151" s="17" t="str">
        <f>IF($A151&lt;&gt;"",IF(IFERROR(VLOOKUP($A151,'5. Company (current_at exit)'!$1:$1048576,33,FALSE),"")="","Mandatory: Tab 5",IFERROR(VLOOKUP($A151,'5. Company (current_at exit)'!$1:$1048576,33,FALSE),"")), "")</f>
        <v/>
      </c>
      <c r="AU151" s="17" t="str">
        <f>IF($A151&lt;&gt;"",IF(IFERROR(VLOOKUP($A151,'5. Company (current_at exit)'!$1:$1048576,34,FALSE),"")="","",IFERROR(VLOOKUP($A151,'5. Company (current_at exit)'!$1:$1048576,34,FALSE),"")), "")</f>
        <v/>
      </c>
      <c r="AV151" s="241" t="str">
        <f>IF($A151&lt;&gt;"",IF(IFERROR(VLOOKUP($A151,'5. Company (current_at exit)'!$1:$1048576,35,FALSE),"")="","",IFERROR(VLOOKUP($A151,'5. Company (current_at exit)'!$1:$1048576,35,FALSE),"")), "")</f>
        <v/>
      </c>
      <c r="AW151" s="17" t="str">
        <f>IF($D151="Fully Exited",IF($A151&lt;&gt;"",IF(IFERROR(VLOOKUP($A151,'5. Company (current_at exit)'!$1:$1048576,36,FALSE),"")="","",IFERROR(VLOOKUP($A151,'5. Company (current_at exit)'!$1:$1048576,36,FALSE),"")), ""),IF($A151&lt;&gt;"",IF(IFERROR(VLOOKUP($A151,'5. Company (current_at exit)'!$1:$1048576,36,FALSE),"")="","",IFERROR(VLOOKUP($A151,'5. Company (current_at exit)'!$1:$1048576,36,FALSE),"")), ""))</f>
        <v/>
      </c>
      <c r="AX151" s="239" t="str">
        <f>IF($A151&lt;&gt;"",IF(IFERROR(VLOOKUP($A151,'5. Company (current_at exit)'!$1:$1048576,37,FALSE),"")="","",IFERROR(VLOOKUP($A151,'5. Company (current_at exit)'!$1:$1048576,37,FALSE),"")), "")</f>
        <v/>
      </c>
      <c r="AY151" s="204" t="str">
        <f>IF($A151&lt;&gt;"",IF(IFERROR(VLOOKUP($A151,'5. Company (current_at exit)'!$1:$1048576,38,FALSE),"")="","",IFERROR(VLOOKUP($A151,'5. Company (current_at exit)'!$1:$1048576,38,FALSE),"")), "")</f>
        <v/>
      </c>
      <c r="AZ151" s="244" t="str">
        <f>IF($A151&lt;&gt;"",IF(IFERROR(VLOOKUP($A151,'5. Company (current_at exit)'!$1:$1048576,39,FALSE),"")="","",IFERROR(VLOOKUP($A151,'5. Company (current_at exit)'!$1:$1048576,39,FALSE),"")), "")</f>
        <v/>
      </c>
      <c r="BA151" s="244" t="str">
        <f>IF($A151&lt;&gt;"",IF(IFERROR(VLOOKUP($A151,'5. Company (current_at exit)'!$1:$1048576,40,FALSE),"")="","",IFERROR(VLOOKUP($A151,'5. Company (current_at exit)'!$1:$1048576,40,FALSE),"")), "")</f>
        <v/>
      </c>
      <c r="BB151" s="244" t="str">
        <f>IF($A151&lt;&gt;"",IF(IFERROR(VLOOKUP($A151,'5. Company (current_at exit)'!$1:$1048576,41,FALSE),"")="","",IFERROR(VLOOKUP($A151,'5. Company (current_at exit)'!$1:$1048576,41,FALSE),"")), "")</f>
        <v/>
      </c>
      <c r="BC151" s="76" t="str">
        <f>IF($A151&lt;&gt;"",IF(IFERROR(VLOOKUP($A151,'5. Company (current_at exit)'!$1:$1048576,42,FALSE),"")="","",IFERROR(VLOOKUP($A151,'5. Company (current_at exit)'!$1:$1048576,42,FALSE),"")), "")</f>
        <v/>
      </c>
      <c r="BD151" s="76" t="str">
        <f>IF($A151&lt;&gt;"",IF(IFERROR(VLOOKUP($A151,'5. Company (current_at exit)'!$1:$1048576,43,FALSE),"")="","",IFERROR(VLOOKUP($A151,'5. Company (current_at exit)'!$1:$1048576,43,FALSE),"")), "")</f>
        <v/>
      </c>
      <c r="BE151" s="239" t="str">
        <f>IF($A151&lt;&gt;"",IF(IFERROR(VLOOKUP($A151,'5. Company (current_at exit)'!$1:$1048576,44,FALSE),"")="","",IFERROR(VLOOKUP($A151,'5. Company (current_at exit)'!$1:$1048576,44,FALSE),"")), "")</f>
        <v/>
      </c>
      <c r="BF151" s="239" t="str">
        <f>IF($A151&lt;&gt;"",IF(IFERROR(VLOOKUP($A151,'5. Company (current_at exit)'!$1:$1048576,45,FALSE),"")="","",IFERROR(VLOOKUP($A151,'5. Company (current_at exit)'!$1:$1048576,45,FALSE),"")), "")</f>
        <v/>
      </c>
      <c r="BG151" s="239" t="str">
        <f>IF($A151&lt;&gt;"",IF(IFERROR(VLOOKUP($A151,'5. Company (current_at exit)'!$1:$1048576,46,FALSE),"")="","",IFERROR(VLOOKUP($A151,'5. Company (current_at exit)'!$1:$1048576,46,FALSE),"")), "")</f>
        <v/>
      </c>
      <c r="BH151" s="239" t="str">
        <f>IF($A151&lt;&gt;"",IF(IFERROR(VLOOKUP($A151,'5. Company (current_at exit)'!$1:$1048576,47,FALSE),"")="","",IFERROR(VLOOKUP($A151,'5. Company (current_at exit)'!$1:$1048576,47,FALSE),"")), "")</f>
        <v/>
      </c>
      <c r="BI151" s="239" t="str">
        <f>IF($A151&lt;&gt;"",IF(IFERROR(VLOOKUP($A151,'5. Company (current_at exit)'!$1:$1048576,48,FALSE),"")="","",IFERROR(VLOOKUP($A151,'5. Company (current_at exit)'!$1:$1048576,48,FALSE),"")), "")</f>
        <v/>
      </c>
      <c r="BJ151" s="360" t="str">
        <f>IF($A151&lt;&gt;"",IF(IFERROR(VLOOKUP($A151,'5. Company (current_at exit)'!$1:$1048576,49,FALSE),"")="","",IFERROR(VLOOKUP($A151,'5. Company (current_at exit)'!$1:$1048576,49,FALSE),"")), "")</f>
        <v/>
      </c>
      <c r="BK151" s="76" t="str">
        <f>IF($A151&lt;&gt;"",IF(IFERROR(VLOOKUP($A151,'5. Company (current_at exit)'!$1:$1048576,50,FALSE),"")="","Mandatory: Tab 5",IFERROR(VLOOKUP($A151,'5. Company (current_at exit)'!$1:$1048576,50,FALSE),"")), "")</f>
        <v/>
      </c>
      <c r="BL151" s="483" t="str">
        <f>IF($A151&lt;&gt;"",IF(IFERROR(VLOOKUP($A151,'5. Company (current_at exit)'!$1:$1048576,51,FALSE),"")="","Mandatory: Tab 5",IFERROR(VLOOKUP($A151,'5. Company (current_at exit)'!$1:$1048576,51,FALSE),"")), "")</f>
        <v/>
      </c>
      <c r="BM151" s="483" t="str">
        <f>IF($A151&lt;&gt;"",IF(IFERROR(VLOOKUP($A151,'5. Company (current_at exit)'!$1:$1048576,52,FALSE),"")="","Mandatory: Tab 5",IFERROR(VLOOKUP($A151,'5. Company (current_at exit)'!$1:$1048576,52,FALSE),"")), "")</f>
        <v/>
      </c>
      <c r="BN151" s="483" t="str">
        <f>IF($A151&lt;&gt;"",IF(IFERROR(VLOOKUP($A151,'5. Company (current_at exit)'!$1:$1048576,53,FALSE),"")="","Mandatory: Tab 5",IFERROR(VLOOKUP($A151,'5. Company (current_at exit)'!$1:$1048576,53,FALSE),"")), "")</f>
        <v/>
      </c>
      <c r="BO151" s="360" t="str">
        <f>IF($A151&lt;&gt;"",IF(IFERROR(VLOOKUP($A151,'5. Company (current_at exit)'!$1:$1048576,54,FALSE),"")="","",IFERROR(VLOOKUP($A151,'5. Company (current_at exit)'!$1:$1048576,54,FALSE),"")), "")</f>
        <v/>
      </c>
      <c r="BP151" s="17" t="str">
        <f>IF($A151&lt;&gt;"",IF(IFERROR(VLOOKUP($A151, '4. Company (at entry)'!$1:$1048576,3,FALSE),"")="","Mandatory: Tab 4",IFERROR(VLOOKUP($A151, '4. Company (at entry)'!$1:$1048576,3,FALSE),"")), "")</f>
        <v/>
      </c>
      <c r="BQ151" s="17" t="str">
        <f>IF($A151&lt;&gt;"",IF(IFERROR(VLOOKUP($A151, '4. Company (at entry)'!$1:$1048576,4,FALSE),"")="","Mandatory: Tab 4",IFERROR(VLOOKUP($A151, '4. Company (at entry)'!$1:$1048576,4,FALSE),"")), "")</f>
        <v/>
      </c>
      <c r="BR151" s="17" t="str">
        <f>IF($A151&lt;&gt;"",IF(IFERROR(VLOOKUP($A151, '4. Company (at entry)'!$1:$1048576,5,FALSE),"")="","Mandatory: Tab 4",IFERROR(VLOOKUP($A151, '4. Company (at entry)'!$1:$1048576,5,FALSE),"")), "")</f>
        <v/>
      </c>
      <c r="BS151" s="17" t="str">
        <f>IF($A151&lt;&gt;"",IF(IFERROR(VLOOKUP($A151, '4. Company (at entry)'!$1:$1048576,6,FALSE),"")="","Mandatory: Tab 4",IFERROR(VLOOKUP($A151, '4. Company (at entry)'!$1:$1048576,6,FALSE),"")), "")</f>
        <v/>
      </c>
      <c r="BT151" s="17" t="str">
        <f>IF($A151&lt;&gt;"",IF(IFERROR(VLOOKUP($A151, '4. Company (at entry)'!$1:$1048576,7,FALSE),"")="","Mandatory: Tab 4",IFERROR(VLOOKUP($A151, '4. Company (at entry)'!$1:$1048576,7,FALSE),"")), "")</f>
        <v/>
      </c>
      <c r="BU151" s="17" t="str">
        <f>IF($A151&lt;&gt;"",IF(IFERROR(VLOOKUP($A151, '4. Company (at entry)'!$1:$1048576,8,FALSE),"")="","Mandatory: Tab 4",IFERROR(VLOOKUP($A151, '4. Company (at entry)'!$1:$1048576,8,FALSE),"")), "")</f>
        <v/>
      </c>
      <c r="BV151" s="17" t="str">
        <f>IF($A151&lt;&gt;"",IF(IFERROR(VLOOKUP($A151, '4. Company (at entry)'!$1:$1048576,9,FALSE),"")="","Mandatory: Tab 4",IFERROR(VLOOKUP($A151, '4. Company (at entry)'!$1:$1048576,9,FALSE),"")), "")</f>
        <v/>
      </c>
      <c r="BW151" s="17" t="str">
        <f>IF($A151&lt;&gt;"",IF(IFERROR(VLOOKUP($A151, '4. Company (at entry)'!$1:$1048576,10,FALSE),"")="","",IFERROR(VLOOKUP($A151, '4. Company (at entry)'!$1:$1048576,10,FALSE),"")), "")</f>
        <v/>
      </c>
      <c r="BX151" s="208" t="str">
        <f>IF($A151&lt;&gt;"",IF(IFERROR(VLOOKUP($A151, '4. Company (at entry)'!$1:$1048576,11,FALSE),"")="","",IFERROR(VLOOKUP($A151, '4. Company (at entry)'!$1:$1048576,11,FALSE),"")), "")</f>
        <v/>
      </c>
      <c r="BY151" s="17" t="str">
        <f>IF($A151&lt;&gt;"",IF(IFERROR(VLOOKUP($A151, '4. Company (at entry)'!$1:$1048576,12,FALSE),"")="","",IFERROR(VLOOKUP($A151, '4. Company (at entry)'!$1:$1048576,12,FALSE),"")), "")</f>
        <v/>
      </c>
      <c r="BZ151" s="360" t="str">
        <f>IF($A151&lt;&gt;"",IF(IFERROR(VLOOKUP($A151, '4. Company (at entry)'!$1:$1048576,13,FALSE),"")="","",IFERROR(VLOOKUP($A151, '4. Company (at entry)'!$1:$1048576,13,FALSE),"")), "")</f>
        <v/>
      </c>
      <c r="CA151" s="17" t="str">
        <f>IF($A151&lt;&gt;"",IF(IFERROR('7. Position (current_at exit)'!F151,"")="", "Mandatory: Tab 7",IFERROR('7. Position (current_at exit)'!F151,"")),"")</f>
        <v/>
      </c>
      <c r="CB151" s="17" t="str">
        <f>IF($D151&lt;&gt;"Pending, Subsequently Closed",IF($A151&lt;&gt;"",IF(IFERROR('7. Position (current_at exit)'!G151,"")="", "Mandatory: Tab 7",IFERROR('7. Position (current_at exit)'!G151,"")),""), IF($A151&lt;&gt;"",IF(IFERROR('7. Position (current_at exit)'!G151,"")="", "",IFERROR('7. Position (current_at exit)'!G151,"")),""))</f>
        <v/>
      </c>
      <c r="CC151" s="17" t="str">
        <f>IF($D151&lt;&gt;"Pending, Subsequently Closed",IF($A151&lt;&gt;"",IF(IFERROR('7. Position (current_at exit)'!H151,"")="", "Mandatory: Tab 7",IFERROR('7. Position (current_at exit)'!H151,"")),""), IF($A151&lt;&gt;"",IF(IFERROR('7. Position (current_at exit)'!H151,"")="", "",IFERROR('7. Position (current_at exit)'!H151,"")),""))</f>
        <v/>
      </c>
      <c r="CD151" s="17" t="str">
        <f>IF($D151&lt;&gt;"Pending, Subsequently Closed",IF($A151&lt;&gt;"",IF(IFERROR('7. Position (current_at exit)'!I151,"")="", "Mandatory: Tab 7",IFERROR('7. Position (current_at exit)'!I151,"")),""), IF($A151&lt;&gt;"",IF(IFERROR('7. Position (current_at exit)'!I151,"")="", "",IFERROR('7. Position (current_at exit)'!I151,"")),""))</f>
        <v/>
      </c>
      <c r="CE151" s="17" t="str">
        <f>IF($D151&lt;&gt;"Pending, Subsequently Closed",IF($A151&lt;&gt;"",IF(IFERROR('7. Position (current_at exit)'!J151,"")="", "Mandatory: Tab 7",IFERROR('7. Position (current_at exit)'!J151,"")),""), IF($A151&lt;&gt;"",IF(IFERROR('7. Position (current_at exit)'!J151,"")="", "",IFERROR('7. Position (current_at exit)'!J151,"")),""))</f>
        <v/>
      </c>
      <c r="CF151" s="208" t="str">
        <f>IF($D151&lt;&gt;"Pending, Subsequently Closed",IF($A151&lt;&gt;"",IF(IFERROR('7. Position (current_at exit)'!K151,"")="", "Mandatory: Tab 7",IFERROR('7. Position (current_at exit)'!K151,"")),""), IF($A151&lt;&gt;"",IF(IFERROR('7. Position (current_at exit)'!K151,"")="", "",IFERROR('7. Position (current_at exit)'!K151,"")),""))</f>
        <v/>
      </c>
      <c r="CG151" s="186" t="str">
        <f>IF($D151&lt;&gt;"Pending, Subsequently Closed",IF($A151&lt;&gt;"",IF(IFERROR('7. Position (current_at exit)'!L151,"")="", "Mandatory: Tab 7",IFERROR('7. Position (current_at exit)'!L151,"")),""), IF($A151&lt;&gt;"",IF(IFERROR('7. Position (current_at exit)'!L151,"")="", "",IFERROR('7. Position (current_at exit)'!L151,"")),""))</f>
        <v/>
      </c>
      <c r="CH151" s="186" t="str">
        <f>IF($D151&lt;&gt;"Pending, Subsequently Closed",IF($A151&lt;&gt;"",IF(IFERROR('7. Position (current_at exit)'!M151,"")="", "Mandatory: Tab 7",IFERROR('7. Position (current_at exit)'!M151,"")),""), IF($A151&lt;&gt;"",IF(IFERROR('7. Position (current_at exit)'!M151,"")="", "",IFERROR('7. Position (current_at exit)'!M151,"")),""))</f>
        <v/>
      </c>
      <c r="CI151" s="186" t="str">
        <f>IF($D151&lt;&gt;"Pending, Subsequently Closed",IF($A151&lt;&gt;"",IF(IFERROR('7. Position (current_at exit)'!N151,"")="", "Mandatory: Tab 7",IFERROR('7. Position (current_at exit)'!N151,"")),""), IF($A151&lt;&gt;"",IF(IFERROR('7. Position (current_at exit)'!N151,"")="", "",IFERROR('7. Position (current_at exit)'!N151,"")),""))</f>
        <v/>
      </c>
      <c r="CJ151" s="408" t="str">
        <f>IF($D151&lt;&gt;"Pending, Subsequently Closed",IF($A151&lt;&gt;"",IF(IFERROR('7. Position (current_at exit)'!O151,"")="", "Mandatory: Tab 7",IFERROR('7. Position (current_at exit)'!O151,"")),""), IF($A151&lt;&gt;"",IF(IFERROR('7. Position (current_at exit)'!O151,"")="", "",IFERROR('7. Position (current_at exit)'!O151,"")),""))</f>
        <v/>
      </c>
      <c r="CK151" s="408" t="str">
        <f>IF($D151&lt;&gt;"Pending, Subsequently Closed",IF($A151&lt;&gt;"",IF(IFERROR('7. Position (current_at exit)'!P151,"")="", "Mandatory: Tab 7",IFERROR('7. Position (current_at exit)'!P151,"")),""), IF($A151&lt;&gt;"",IF(IFERROR('7. Position (current_at exit)'!P151,"")="", "",IFERROR('7. Position (current_at exit)'!P151,"")),""))</f>
        <v/>
      </c>
      <c r="CL151" s="360" t="str">
        <f>IF($A151&lt;&gt;"",IF(IFERROR('7. Position (current_at exit)'!Q151,"")="", "",IFERROR('7. Position (current_at exit)'!Q151,"")),"")</f>
        <v/>
      </c>
      <c r="CM151" s="18" t="str">
        <f>IF($F151&lt;&gt;"Debt",IF($A151&lt;&gt;"",IF(IFERROR('7. Position (current_at exit)'!R151,"")="", "Mandatory: Tab 7",IFERROR('7. Position (current_at exit)'!R151,"")),""), IF($A151&lt;&gt;"",IF(IFERROR('7. Position (current_at exit)'!R151,"")="", "",IFERROR('7. Position (current_at exit)'!R151,"")),""))</f>
        <v/>
      </c>
      <c r="CN151" s="18" t="str">
        <f>IF($F151&lt;&gt;"Debt",IF($A151&lt;&gt;"",IF(IFERROR('7. Position (current_at exit)'!S151,"")="", "Mandatory: Tab 7",IFERROR('7. Position (current_at exit)'!S151,"")),""), IF($A151&lt;&gt;"",IF(IFERROR('7. Position (current_at exit)'!S151,"")="", "",IFERROR('7. Position (current_at exit)'!S151,"")),""))</f>
        <v/>
      </c>
      <c r="CO151" s="17" t="str">
        <f>IF($F151&lt;&gt;"Debt",IF($A151&lt;&gt;"",IF(IFERROR('7. Position (current_at exit)'!T151,"")="", "Mandatory: Tab 7",IFERROR('7. Position (current_at exit)'!T151,"")),""), IF($A151&lt;&gt;"",IF(IFERROR('7. Position (current_at exit)'!T151,"")="", "",IFERROR('7. Position (current_at exit)'!T151,"")),""))</f>
        <v/>
      </c>
      <c r="CP151" s="17" t="str">
        <f>IF($A151&lt;&gt;"",IF(IFERROR('7. Position (current_at exit)'!U151,"")="", "Mandatory: Tab 7",IFERROR('7. Position (current_at exit)'!U151,"")),"")</f>
        <v/>
      </c>
      <c r="CQ151" s="17" t="str">
        <f>IF($F151&lt;&gt;"Debt",IF($A151&lt;&gt;"",IF(IFERROR('7. Position (current_at exit)'!V151,"")="", "Mandatory: Tab 7",IFERROR('7. Position (current_at exit)'!V151,"")),""), IF($A151&lt;&gt;"",IF(IFERROR('7. Position (current_at exit)'!V151,"")="", "",IFERROR('7. Position (current_at exit)'!V151,"")),""))</f>
        <v/>
      </c>
      <c r="CR151" s="16" t="str">
        <f>IF($F151&lt;&gt;"Debt",IF($A151&lt;&gt;"",IF(IFERROR('7. Position (current_at exit)'!W151,"")="", "",IFERROR('7. Position (current_at exit)'!W151,"")),""), IF($A151&lt;&gt;"",IF(IFERROR('7. Position (current_at exit)'!W151,"")="", "",IFERROR('7. Position (current_at exit)'!W151,"")),""))</f>
        <v/>
      </c>
      <c r="CS151" s="80" t="str">
        <f>IF($A151&lt;&gt;"",IF(IFERROR('7. Position (current_at exit)'!X151,"")="", "",IFERROR('7. Position (current_at exit)'!X151,"")),"")</f>
        <v/>
      </c>
      <c r="CT151" s="360" t="str">
        <f>IF($A151&lt;&gt;"",IF(IFERROR('7. Position (current_at exit)'!Y151,"")="", "",IFERROR('7. Position (current_at exit)'!Y151,"")),"")</f>
        <v/>
      </c>
      <c r="CU151" s="159" t="str">
        <f>IF(OR($D151="Fully Exited, No Escrow", $D151="Fully Exited, Escrow Pending", $D151="Fully Exited, Subsequently Closed"), IF($A151&lt;&gt;"",IF(IFERROR('7. Position (current_at exit)'!Z151,"")="", "Mandatory: Tab 7",IFERROR('7. Position (current_at exit)'!Z151,"")),""), IF($A151&lt;&gt;"",IF(IFERROR('7. Position (current_at exit)'!Z151,"")="", "",IFERROR('7. Position (current_at exit)'!Z151,"")),""))</f>
        <v/>
      </c>
      <c r="CV151" s="159" t="str">
        <f>IF(OR($D151="Fully Exited, No Escrow", $D151="Fully Exited, Escrow Pending", $D151="Fully Exited, Subsequently Closed"), IF($A151&lt;&gt;"",IF(IFERROR('7. Position (current_at exit)'!AA151,"")="", "Mandatory: Tab 7",IFERROR('7. Position (current_at exit)'!AA151,"")),""), IF($A151&lt;&gt;"",IF(IFERROR('7. Position (current_at exit)'!AA151,"")="", "",IFERROR('7. Position (current_at exit)'!AA151,"")),""))</f>
        <v/>
      </c>
      <c r="CW151" s="16" t="str">
        <f>IF($D151="Fully Exited",IF($A151&lt;&gt;"",IF(IFERROR('7. Position (current_at exit)'!AB151,"")="", "",IFERROR('7. Position (current_at exit)'!AB151,"")),""), IF($A151&lt;&gt;"",IF(IFERROR('7. Position (current_at exit)'!AB151,"")="", "",IFERROR('7. Position (current_at exit)'!AB151,"")),""))</f>
        <v/>
      </c>
      <c r="CX151" s="360" t="str">
        <f>IF($A151&lt;&gt;"",IF(IFERROR('7. Position (current_at exit)'!AC151,"")="", "",IFERROR('7. Position (current_at exit)'!AC151,"")),"")</f>
        <v/>
      </c>
      <c r="CY151" s="16" t="str">
        <f>IF($D151&lt;&gt;"Pending, Subsequently Closed",IF($A151&lt;&gt;"",IF(IFERROR('7. Position (current_at exit)'!AD151,"")="", "Mandatory: Tab 7",IFERROR('7. Position (current_at exit)'!AD151,"")),""), IF($A151&lt;&gt;"",IF(IFERROR('7. Position (current_at exit)'!AD151,"")="", "",IFERROR('7. Position (current_at exit)'!AD151,"")),""))</f>
        <v/>
      </c>
      <c r="CZ151" s="187" t="str">
        <f>IF($A151&lt;&gt;"",IF(IFERROR('7. Position (current_at exit)'!AE151,"")="", "",IFERROR('7. Position (current_at exit)'!AE151,"")),"")</f>
        <v/>
      </c>
      <c r="DA151" s="76" t="str">
        <f>IF($A151&lt;&gt;"",IF(IFERROR('7. Position (current_at exit)'!AF151,"")="", "",IFERROR('7. Position (current_at exit)'!AF151,"")),"")</f>
        <v/>
      </c>
      <c r="DB151" s="239" t="str">
        <f>IF($A151&lt;&gt;"",IF(IFERROR('7. Position (current_at exit)'!AG151,"")="", "",IFERROR('7. Position (current_at exit)'!AG151,"")),"")</f>
        <v/>
      </c>
      <c r="DC151" s="165" t="str">
        <f>IF($A151&lt;&gt;"",IF(IFERROR('7. Position (current_at exit)'!AH151,"")="", "",IFERROR('7. Position (current_at exit)'!AH151,"")),"")</f>
        <v/>
      </c>
      <c r="DD151" s="165" t="str">
        <f>IF($A151&lt;&gt;"",IF(IFERROR('7. Position (current_at exit)'!AI151,"")="", "",IFERROR('7. Position (current_at exit)'!AI151,"")),"")</f>
        <v/>
      </c>
      <c r="DE151" s="360" t="str">
        <f>IF($A151&lt;&gt;"",IF(IFERROR('7. Position (current_at exit)'!AJ151,"")="", "",IFERROR('7. Position (current_at exit)'!AJ151,"")),"")</f>
        <v/>
      </c>
      <c r="DF151" s="16" t="str">
        <f>IF($A151&lt;&gt;"",IF(IFERROR('7. Position (current_at exit)'!AK151,"")="", "",IFERROR('7. Position (current_at exit)'!AK151,"")),"")</f>
        <v/>
      </c>
      <c r="DG151" s="187" t="str">
        <f>IF($A151&lt;&gt;"",IF(IFERROR('7. Position (current_at exit)'!AL151,"")="", "",IFERROR('7. Position (current_at exit)'!AL151,"")),"")</f>
        <v/>
      </c>
      <c r="DH151" s="76" t="str">
        <f>IF($A151&lt;&gt;"",IF(IFERROR('7. Position (current_at exit)'!AM151,"")="", "",IFERROR('7. Position (current_at exit)'!AM151,"")),"")</f>
        <v/>
      </c>
      <c r="DI151" s="239" t="str">
        <f>IF($A151&lt;&gt;"",IF(IFERROR('7. Position (current_at exit)'!AN151,"")="", "",IFERROR('7. Position (current_at exit)'!AN151,"")),"")</f>
        <v/>
      </c>
      <c r="DJ151" s="165" t="str">
        <f>IF($A151&lt;&gt;"",IF(IFERROR('7. Position (current_at exit)'!AO151,"")="", "",IFERROR('7. Position (current_at exit)'!AO151,"")),"")</f>
        <v/>
      </c>
      <c r="DK151" s="165" t="str">
        <f>IF($A151&lt;&gt;"",IF(IFERROR('7. Position (current_at exit)'!AP151,"")="", "",IFERROR('7. Position (current_at exit)'!AP151,"")),"")</f>
        <v/>
      </c>
      <c r="DL151" s="360" t="str">
        <f>IF($A151&lt;&gt;"",IF(IFERROR('7. Position (current_at exit)'!AQ151,"")="", "",IFERROR('7. Position (current_at exit)'!AQ151,"")),"")</f>
        <v/>
      </c>
      <c r="DM151" s="17" t="str">
        <f>IF(OR($F151="Equity - Publicly Traded", $F151="Equity - Private"), IF($A151&lt;&gt;"",IF(IFERROR('6. Position (at entry)'!N151,"")="", "Mandatory: Tab 6",IFERROR('6. Position (at entry)'!N151,"")),""), IF($A151&lt;&gt;"",IF(IFERROR('6. Position (at entry)'!N151,"")="", "",IFERROR('6. Position (at entry)'!N151,"")),""))</f>
        <v/>
      </c>
      <c r="DN151" s="17" t="str">
        <f>IF(OR($F151="Equity - Publicly Traded", $F151="Equity - Private"), IF($A151&lt;&gt;"",IF(IFERROR('6. Position (at entry)'!O151,"")="", "Mandatory: Tab 6",IFERROR('6. Position (at entry)'!O151,"")),""), IF($A151&lt;&gt;"",IF(IFERROR('6. Position (at entry)'!O151,"")="", "",IFERROR('6. Position (at entry)'!O151,"")),""))</f>
        <v/>
      </c>
      <c r="DO151" s="17" t="str">
        <f>IF(OR($F151="Equity - Publicly Traded", $F151="Equity - Private"), IF($A151&lt;&gt;"",IF(IFERROR('6. Position (at entry)'!P151,"")="", "Mandatory: Tab 6",IFERROR('6. Position (at entry)'!P151,"")),""), IF($A151&lt;&gt;"",IF(IFERROR('6. Position (at entry)'!P151,"")="", "",IFERROR('6. Position (at entry)'!P151,"")),""))</f>
        <v/>
      </c>
      <c r="DP151" s="17" t="str">
        <f>IF(OR($F151="Equity - Publicly Traded", $F151="Equity - Private"), IF($A151&lt;&gt;"",IF(IFERROR('6. Position (at entry)'!Q151,"")="", "Mandatory: Tab 6",IFERROR('6. Position (at entry)'!Q151,"")),""), IF($A151&lt;&gt;"",IF(IFERROR('6. Position (at entry)'!Q151,"")="", "",IFERROR('6. Position (at entry)'!Q151,"")),""))</f>
        <v/>
      </c>
      <c r="DQ151" s="18" t="str">
        <f>IF(OR($F151="Equity - Publicly Traded", $F151="Equity - Private"), IF($A151&lt;&gt;"",IF(IFERROR('6. Position (at entry)'!R151,"")="", "Mandatory: Tab 6",IFERROR('6. Position (at entry)'!R151,"")),""), IF($A151&lt;&gt;"",IF(IFERROR('6. Position (at entry)'!R151,"")="", "",IFERROR('6. Position (at entry)'!R151,"")),""))</f>
        <v/>
      </c>
      <c r="DR151" s="18" t="str">
        <f>IF(OR($F151="Equity - Publicly Traded", $F151="Equity - Private"), IF($A151&lt;&gt;"",IF(IFERROR('6. Position (at entry)'!S151,"")="", "Mandatory: Tab 6",IFERROR('6. Position (at entry)'!S151,"")),""), IF($A151&lt;&gt;"",IF(IFERROR('6. Position (at entry)'!S151,"")="", "",IFERROR('6. Position (at entry)'!S151,"")),""))</f>
        <v/>
      </c>
      <c r="DS151" s="17" t="str">
        <f>IF(OR($F151="Equity - Publicly Traded", $F151="Equity - Private"), IF($A151&lt;&gt;"",IF(IFERROR('6. Position (at entry)'!T151,"")="", "Mandatory: Tab 6",IFERROR('6. Position (at entry)'!T151,"")),""), IF($A151&lt;&gt;"",IF(IFERROR('6. Position (at entry)'!T151,"")="", "",IFERROR('6. Position (at entry)'!T151,"")),""))</f>
        <v/>
      </c>
      <c r="DT151" s="16" t="str">
        <f>IF(OR($F151="Equity - Publicly Traded", $F151="Equity - Private"), IF($A151&lt;&gt;"",IF(IFERROR('6. Position (at entry)'!U151,"")="", "Mandatory: Tab 6",IFERROR('6. Position (at entry)'!U151,"")),""), IF($A151&lt;&gt;"",IF(IFERROR('6. Position (at entry)'!U151,"")="", "",IFERROR('6. Position (at entry)'!U151,"")),""))</f>
        <v/>
      </c>
      <c r="DU151" s="16" t="str">
        <f>IF(OR($F151="Equity - Publicly Traded", $F151="Equity - Private"), IF($A151&lt;&gt;"",IF(IFERROR('6. Position (at entry)'!V151,"")="", "",IFERROR('6. Position (at entry)'!V151,"")),""), IF($A151&lt;&gt;"",IF(IFERROR('6. Position (at entry)'!V151,"")="", "",IFERROR('6. Position (at entry)'!V151,"")),""))</f>
        <v/>
      </c>
      <c r="DV151" s="239" t="str">
        <f>IF(OR($F151="Equity - Publicly Traded", $F151="Equity - Private"), IF($A151&lt;&gt;"",IF(IFERROR('6. Position (at entry)'!W151,"")="", "",IFERROR('6. Position (at entry)'!W151,"")),""), IF($A151&lt;&gt;"",IF(IFERROR('6. Position (at entry)'!W151,"")="", "",IFERROR('6. Position (at entry)'!W151,"")),""))</f>
        <v/>
      </c>
      <c r="DW151" s="239" t="str">
        <f>IF(OR($F151="Equity - Publicly Traded", $F151="Equity - Private"), IF($A151&lt;&gt;"",IF(IFERROR('6. Position (at entry)'!X151,"")="", "",IFERROR('6. Position (at entry)'!X151,"")),""), IF($A151&lt;&gt;"",IF(IFERROR('6. Position (at entry)'!X151,"")="", "",IFERROR('6. Position (at entry)'!X151,"")),""))</f>
        <v/>
      </c>
      <c r="DX151" s="239" t="str">
        <f>IF(OR($F151="Equity - Publicly Traded", $F151="Equity - Private"), IF($A151&lt;&gt;"",IF(IFERROR('6. Position (at entry)'!Y151,"")="", "",IFERROR('6. Position (at entry)'!Y151,"")),""), IF($A151&lt;&gt;"",IF(IFERROR('6. Position (at entry)'!Y151,"")="", "",IFERROR('6. Position (at entry)'!Y151,"")),""))</f>
        <v/>
      </c>
      <c r="DY151" s="360" t="str">
        <f>IF($A151&lt;&gt;"",IF(IFERROR('6. Position (at entry)'!Z151,"")="", "",IFERROR('6. Position (at entry)'!Z151,"")),"")</f>
        <v/>
      </c>
      <c r="DZ151" s="76" t="str">
        <f>IF($A151&lt;&gt;"",IF(IFERROR('6. Position (at entry)'!AA151,"")="", "",IFERROR('6. Position (at entry)'!AA151,"")),"")</f>
        <v/>
      </c>
      <c r="EA151" s="76" t="str">
        <f>IF($A151&lt;&gt;"",IF(IFERROR('6. Position (at entry)'!AB151,"")="", "",IFERROR('6. Position (at entry)'!AB151,"")),"")</f>
        <v/>
      </c>
      <c r="EB151" s="78" t="str">
        <f>IF($A151&lt;&gt;"",IF(IFERROR('6. Position (at entry)'!AC151,"")="", "",IFERROR('6. Position (at entry)'!AC151,"")),"")</f>
        <v/>
      </c>
      <c r="EC151" s="78" t="str">
        <f>IF($A151&lt;&gt;"",IF(IFERROR('6. Position (at entry)'!AD151,"")="", "",IFERROR('6. Position (at entry)'!AD151,"")),"")</f>
        <v/>
      </c>
      <c r="ED151" s="226" t="str">
        <f>IF($A151&lt;&gt;"",IF(IFERROR('6. Position (at entry)'!AE151,"")="", "",IFERROR('6. Position (at entry)'!AE151,"")),"")</f>
        <v/>
      </c>
      <c r="EE151" s="80" t="str">
        <f>IF($A151&lt;&gt;"",IF(IFERROR('6. Position (at entry)'!AF151,"")="", "",IFERROR('6. Position (at entry)'!AF151,"")),"")</f>
        <v/>
      </c>
      <c r="EF151" s="80" t="str">
        <f>IF($A151&lt;&gt;"",IF(IFERROR('6. Position (at entry)'!AG151,"")="", "",IFERROR('6. Position (at entry)'!AG151,"")),"")</f>
        <v/>
      </c>
      <c r="EG151" s="80" t="str">
        <f>IF($A151&lt;&gt;"",IF(IFERROR('6. Position (at entry)'!AH151,"")="", "",IFERROR('6. Position (at entry)'!AH151,"")),"")</f>
        <v/>
      </c>
      <c r="EH151" s="360" t="str">
        <f>IF($A151&lt;&gt;"",IF(IFERROR('6. Position (at entry)'!AI151,"")="", "",IFERROR('6. Position (at entry)'!AI151,"")),"")</f>
        <v/>
      </c>
    </row>
    <row r="152" spans="1:138" ht="15" customHeight="1" x14ac:dyDescent="0.2">
      <c r="A152" s="16" t="str">
        <f>IF(ISBLANK('6. Position (at entry)'!A152), "", '6. Position (at entry)'!A152)</f>
        <v/>
      </c>
      <c r="B152" s="347" t="str">
        <f>IF($A152&lt;&gt;"",IF(IFERROR('6. Position (at entry)'!B152,"")="", "Mandatory: Tab 6",IFERROR('6. Position (at entry)'!B152,"")),"")</f>
        <v/>
      </c>
      <c r="C152" s="16" t="str">
        <f>IF($A152&lt;&gt;"",IF(IFERROR(VLOOKUP($A152, '4. Company (at entry)'!$1:$1048576,2,FALSE),"")="","Mandatory: Tab 4",IFERROR(VLOOKUP($A152, '4. Company (at entry)'!$1:$1048576,2,FALSE),"")), "")</f>
        <v/>
      </c>
      <c r="D152" s="16" t="str">
        <f>IF($A152&lt;&gt;"",IF(IFERROR('7. Position (current_at exit)'!D152,"")="", "Mandatory: Tab 7",IFERROR('7. Position (current_at exit)'!D152,"")),"")</f>
        <v/>
      </c>
      <c r="E152" s="16" t="str">
        <f>IF($A152&lt;&gt;"",IF(IFERROR('7. Position (current_at exit)'!E152,"")="", "Mandatory: Tab 7",IFERROR('7. Position (current_at exit)'!E152,"")),"")</f>
        <v/>
      </c>
      <c r="F152" s="16" t="str">
        <f>IF($A152&lt;&gt;"",IF(IFERROR('6. Position (at entry)'!D152,"")="", "Mandatory: Tab 6",IFERROR('6. Position (at entry)'!D152,"")),"")</f>
        <v/>
      </c>
      <c r="G152" s="16" t="str">
        <f>IF($A152&lt;&gt;"",IF(IFERROR('6. Position (at entry)'!E152,"")="", "Mandatory: Tab 6",IFERROR('6. Position (at entry)'!E152,"")),"")</f>
        <v/>
      </c>
      <c r="H152" s="16" t="str">
        <f>IF($A152&lt;&gt;"",IF(IFERROR('6. Position (at entry)'!F152,"")="", "Mandatory: Tab 6",IFERROR('6. Position (at entry)'!F152,"")),"")</f>
        <v/>
      </c>
      <c r="I152" s="16" t="str">
        <f>IF($A152&lt;&gt;"",IF(IFERROR('6. Position (at entry)'!G152,"")="", "Mandatory: Tab 6",IFERROR('6. Position (at entry)'!G152,"")),"")</f>
        <v/>
      </c>
      <c r="J152" s="16" t="str">
        <f>IF($A152&lt;&gt;"",IF(IFERROR('6. Position (at entry)'!H152,"")="", "Mandatory: Tab 6",IFERROR('6. Position (at entry)'!H152,"")),"")</f>
        <v/>
      </c>
      <c r="K152" s="159" t="str">
        <f>IF($A152&lt;&gt;"",IF(IFERROR('6. Position (at entry)'!I152,"")="", "Mandatory: Tab 6",IFERROR('6. Position (at entry)'!I152,"")),"")</f>
        <v/>
      </c>
      <c r="L152" s="16" t="str">
        <f>IF($A152&lt;&gt;"",IF(IFERROR('6. Position (at entry)'!J152,"")="", "Mandatory: Tab 6",IFERROR('6. Position (at entry)'!J152,"")),"")</f>
        <v/>
      </c>
      <c r="M152" s="16" t="str">
        <f>IF($A152&lt;&gt;"",IF(IFERROR('6. Position (at entry)'!K152,"")="", "Mandatory: Tab 6",IFERROR('6. Position (at entry)'!K152,"")),"")</f>
        <v/>
      </c>
      <c r="N152" s="16" t="str">
        <f>IF($A152&lt;&gt;"",IF(IFERROR('6. Position (at entry)'!L152,"")="", "",IFERROR('6. Position (at entry)'!L152,"")),"")</f>
        <v/>
      </c>
      <c r="O152" s="360" t="str">
        <f>IF($A152&lt;&gt;"",IF(IFERROR('6. Position (at entry)'!M152,"")="", "",IFERROR('6. Position (at entry)'!M152,"")),"")</f>
        <v/>
      </c>
      <c r="P152" s="16" t="str">
        <f>IF($A152&lt;&gt;"",IF(IFERROR(VLOOKUP($A152,'5. Company (current_at exit)'!$1:$1048576,3,FALSE),"")="","",IFERROR(VLOOKUP($A152,'5. Company (current_at exit)'!$1:$1048576,3,FALSE),"")), "")</f>
        <v/>
      </c>
      <c r="Q152" s="16" t="str">
        <f>IF($A152&lt;&gt;"",IF(IFERROR(VLOOKUP($A152,'5. Company (current_at exit)'!$1:$1048576,4,FALSE),"")="","",IFERROR(VLOOKUP($A152,'5. Company (current_at exit)'!$1:$1048576,4,FALSE),"")), "")</f>
        <v/>
      </c>
      <c r="R152" s="16" t="str">
        <f>IF($A152&lt;&gt;"",IF(IFERROR(VLOOKUP($A152,'5. Company (current_at exit)'!$1:$1048576,5,FALSE),"")="","",IFERROR(VLOOKUP($A152,'5. Company (current_at exit)'!$1:$1048576,5,FALSE),"")), "")</f>
        <v/>
      </c>
      <c r="S152" s="16" t="str">
        <f>IF($A152&lt;&gt;"",IF(IFERROR(VLOOKUP($A152,'5. Company (current_at exit)'!$1:$1048576,6,FALSE),"")="","",IFERROR(VLOOKUP($A152,'5. Company (current_at exit)'!$1:$1048576,6,FALSE),"")), "")</f>
        <v/>
      </c>
      <c r="T152" s="16" t="str">
        <f>IF($A152&lt;&gt;"",IF(IFERROR(VLOOKUP($A152,'5. Company (current_at exit)'!$1:$1048576,7,FALSE),"")="","Mandatory: Tab 5",IFERROR(VLOOKUP($A152,'5. Company (current_at exit)'!$1:$1048576,7,FALSE),"")), "")</f>
        <v/>
      </c>
      <c r="U152" s="72" t="str">
        <f>IF($A152&lt;&gt;"",IF(IFERROR(VLOOKUP($A152,'5. Company (current_at exit)'!$1:$1048576,8,FALSE),"")="","Mandatory: Tab 5",IFERROR(VLOOKUP($A152,'5. Company (current_at exit)'!$1:$1048576,8,FALSE),"")), "")</f>
        <v/>
      </c>
      <c r="V152" s="16" t="str">
        <f>IF($A152&lt;&gt;"",IF(IFERROR(VLOOKUP($A152,'5. Company (current_at exit)'!$1:$1048576,9,FALSE),"")="","",IFERROR(VLOOKUP($A152,'5. Company (current_at exit)'!$1:$1048576,9,FALSE),"")), "")</f>
        <v/>
      </c>
      <c r="W152" s="16" t="str">
        <f>IF($A152&lt;&gt;"",IF(IFERROR(VLOOKUP($A152,'5. Company (current_at exit)'!$1:$1048576,10,FALSE),"")="","Mandatory: Tab 5",IFERROR(VLOOKUP($A152,'5. Company (current_at exit)'!$1:$1048576,10,FALSE),"")), "")</f>
        <v/>
      </c>
      <c r="X152" s="73" t="str">
        <f>IF($A152&lt;&gt;"",IF(IFERROR(VLOOKUP($A152,'5. Company (current_at exit)'!$1:$1048576,11,FALSE),"")="","Mandatory: Tab 5",IFERROR(VLOOKUP($A152,'5. Company (current_at exit)'!$1:$1048576,11,FALSE),"")), "")</f>
        <v/>
      </c>
      <c r="Y152" s="73" t="str">
        <f>IF($A152&lt;&gt;"",IF(IFERROR(VLOOKUP($A152,'5. Company (current_at exit)'!$1:$1048576,12,FALSE),"")="","",IFERROR(VLOOKUP($A152,'5. Company (current_at exit)'!$1:$1048576,12,FALSE),"")), "")</f>
        <v/>
      </c>
      <c r="Z152" s="73" t="str">
        <f>IF($A152&lt;&gt;"",IF(IFERROR(VLOOKUP($A152,'5. Company (current_at exit)'!$1:$1048576,13,FALSE),"")="","",IFERROR(VLOOKUP($A152,'5. Company (current_at exit)'!$1:$1048576,13,FALSE),"")), "")</f>
        <v/>
      </c>
      <c r="AA152" s="16" t="str">
        <f>IF($A152&lt;&gt;"",IF(IFERROR(VLOOKUP($A152,'5. Company (current_at exit)'!$1:$1048576,14,FALSE),"")="","Mandatory: Tab 5",IFERROR(VLOOKUP($A152,'5. Company (current_at exit)'!$1:$1048576,14,FALSE),"")), "")</f>
        <v/>
      </c>
      <c r="AB152" s="16" t="str">
        <f>IF($A152&lt;&gt;"",IF(IFERROR(VLOOKUP($A152,'5. Company (current_at exit)'!$1:$1048576,15,FALSE),"")="","Mandatory: Tab 5",IFERROR(VLOOKUP($A152,'5. Company (current_at exit)'!$1:$1048576,15,FALSE),"")), "")</f>
        <v/>
      </c>
      <c r="AC152" s="76" t="str">
        <f>IF($A152&lt;&gt;"",IF(IFERROR(VLOOKUP($A152,'5. Company (current_at exit)'!$1:$1048576,16,FALSE),"")="","",IFERROR(VLOOKUP($A152,'5. Company (current_at exit)'!$1:$1048576,16,FALSE),"")), "")</f>
        <v/>
      </c>
      <c r="AD152" s="16" t="str">
        <f>IF($A152&lt;&gt;"",IF(IFERROR(VLOOKUP($A152,'5. Company (current_at exit)'!$1:$1048576,17,FALSE),"")="","",IFERROR(VLOOKUP($A152,'5. Company (current_at exit)'!$1:$1048576,17,FALSE),"")), "")</f>
        <v/>
      </c>
      <c r="AE152" s="401" t="str">
        <f>IF($A152&lt;&gt;"",IF(IFERROR(VLOOKUP($A152,'5. Company (current_at exit)'!$1:$1048576,18,FALSE),"")="","",IFERROR(VLOOKUP($A152,'5. Company (current_at exit)'!$1:$1048576,18,FALSE),"")), "")</f>
        <v/>
      </c>
      <c r="AF152" s="16" t="str">
        <f>IF($A152&lt;&gt;"",IF(IFERROR(VLOOKUP($A152,'5. Company (current_at exit)'!$1:$1048576,19,FALSE),"")="","Mandatory: Tab 5",IFERROR(VLOOKUP($A152,'5. Company (current_at exit)'!$1:$1048576,19,FALSE),"")), "")</f>
        <v/>
      </c>
      <c r="AG152" s="159" t="str">
        <f>IF($AF152="Yes",IF($A152&lt;&gt;"",IF(IFERROR(VLOOKUP($A152,'5. Company (current_at exit)'!$1:$1048576,20,FALSE),"")="","Mandatory: Tab 5",IFERROR(VLOOKUP($A152,'5. Company (current_at exit)'!$1:$1048576,20,FALSE),"")), ""),IF($A152&lt;&gt;"",IF(IFERROR(VLOOKUP($A152,'5. Company (current_at exit)'!$1:$1048576,20,FALSE),"")="","",IFERROR(VLOOKUP($A152,'5. Company (current_at exit)'!$1:$1048576,20,FALSE),"")), ""))</f>
        <v/>
      </c>
      <c r="AH152" s="159" t="str">
        <f>IF($AF152="Yes",IF($A152&lt;&gt;"",IF(IFERROR(VLOOKUP($A152,'5. Company (current_at exit)'!$1:$1048576,21,FALSE),"")="","Mandatory: Tab 5",IFERROR(VLOOKUP($A152,'5. Company (current_at exit)'!$1:$1048576,21,FALSE),"")), ""),IF($A152&lt;&gt;"",IF(IFERROR(VLOOKUP($A152,'5. Company (current_at exit)'!$1:$1048576,21,FALSE),"")="","",IFERROR(VLOOKUP($A152,'5. Company (current_at exit)'!$1:$1048576,21,FALSE),"")), ""))</f>
        <v/>
      </c>
      <c r="AI152" s="69" t="str">
        <f>IF($AF152="Yes",IF($A152&lt;&gt;"",IF(IFERROR(VLOOKUP($A152,'5. Company (current_at exit)'!$1:$1048576,22,FALSE),"")="","Mandatory: Tab 5",IFERROR(VLOOKUP($A152,'5. Company (current_at exit)'!$1:$1048576,22,FALSE),"")), ""),IF($A152&lt;&gt;"",IF(IFERROR(VLOOKUP($A152,'5. Company (current_at exit)'!$1:$1048576,22,FALSE),"")="","",IFERROR(VLOOKUP($A152,'5. Company (current_at exit)'!$1:$1048576,22,FALSE),"")), ""))</f>
        <v/>
      </c>
      <c r="AJ152" s="69" t="str">
        <f>IF($AF152="Yes",IF($A152&lt;&gt;"",IF(IFERROR(VLOOKUP($A152,'5. Company (current_at exit)'!$1:$1048576,23,FALSE),"")="","Mandatory: Tab 5",IFERROR(VLOOKUP($A152,'5. Company (current_at exit)'!$1:$1048576,23,FALSE),"")), ""),IF($A152&lt;&gt;"",IF(IFERROR(VLOOKUP($A152,'5. Company (current_at exit)'!$1:$1048576,23,FALSE),"")="","",IFERROR(VLOOKUP($A152,'5. Company (current_at exit)'!$1:$1048576,23,FALSE),"")), ""))</f>
        <v/>
      </c>
      <c r="AK152" s="159" t="str">
        <f>IF($AF152="Yes",IF($A152&lt;&gt;"",IF(IFERROR(VLOOKUP($A152,'5. Company (current_at exit)'!$1:$1048576,24,FALSE),"")="","",IFERROR(VLOOKUP($A152,'5. Company (current_at exit)'!$1:$1048576,24,FALSE),"")), ""),IF($A152&lt;&gt;"",IF(IFERROR(VLOOKUP($A152,'5. Company (current_at exit)'!$1:$1048576,24,FALSE),"")="","",IFERROR(VLOOKUP($A152,'5. Company (current_at exit)'!$1:$1048576,24,FALSE),"")), ""))</f>
        <v/>
      </c>
      <c r="AL152" s="403" t="str">
        <f>IF($A152&lt;&gt;"",IF(IFERROR(VLOOKUP($A152,'5. Company (current_at exit)'!$1:$1048576,25,FALSE),"")="","",IFERROR(VLOOKUP($A152,'5. Company (current_at exit)'!$1:$1048576,25,FALSE),"")), "")</f>
        <v/>
      </c>
      <c r="AM152" s="17" t="str">
        <f>IF($A152&lt;&gt;"",IF(IFERROR(VLOOKUP($A152,'5. Company (current_at exit)'!$1:$1048576,26,FALSE),"")="","Mandatory: Tab 5",IFERROR(VLOOKUP($A152,'5. Company (current_at exit)'!$1:$1048576,26,FALSE),"")), "")</f>
        <v/>
      </c>
      <c r="AN152" s="17" t="str">
        <f>IF($A152&lt;&gt;"",IF(IFERROR(VLOOKUP($A152,'5. Company (current_at exit)'!$1:$1048576,27,FALSE),"")="","Mandatory: Tab 5",IFERROR(VLOOKUP($A152,'5. Company (current_at exit)'!$1:$1048576,27,FALSE),"")), "")</f>
        <v/>
      </c>
      <c r="AO152" s="17" t="str">
        <f>IF($A152&lt;&gt;"",IF(IFERROR(VLOOKUP($A152,'5. Company (current_at exit)'!$1:$1048576,28,FALSE),"")="","Mandatory: Tab 5",IFERROR(VLOOKUP($A152,'5. Company (current_at exit)'!$1:$1048576,28,FALSE),"")), "")</f>
        <v/>
      </c>
      <c r="AP152" s="17" t="str">
        <f>IF($A152&lt;&gt;"",IF(IFERROR(VLOOKUP($A152,'5. Company (current_at exit)'!$1:$1048576,29,FALSE),"")="","Mandatory: Tab 5",IFERROR(VLOOKUP($A152,'5. Company (current_at exit)'!$1:$1048576,29,FALSE),"")), "")</f>
        <v/>
      </c>
      <c r="AQ152" s="17" t="str">
        <f>IF($A152&lt;&gt;"",IF(IFERROR(VLOOKUP($A152,'5. Company (current_at exit)'!$1:$1048576,30,FALSE),"")="","Mandatory: Tab 5",IFERROR(VLOOKUP($A152,'5. Company (current_at exit)'!$1:$1048576,30,FALSE),"")), "")</f>
        <v/>
      </c>
      <c r="AR152" s="17" t="str">
        <f>IF($A152&lt;&gt;"",IF(IFERROR(VLOOKUP($A152,'5. Company (current_at exit)'!$1:$1048576,31,FALSE),"")="","Mandatory: Tab 5",IFERROR(VLOOKUP($A152,'5. Company (current_at exit)'!$1:$1048576,31,FALSE),"")), "")</f>
        <v/>
      </c>
      <c r="AS152" s="17" t="str">
        <f>IF($A152&lt;&gt;"",IF(IFERROR(VLOOKUP($A152,'5. Company (current_at exit)'!$1:$1048576,32,FALSE),"")="","Mandatory: Tab 5",IFERROR(VLOOKUP($A152,'5. Company (current_at exit)'!$1:$1048576,32,FALSE),"")), "")</f>
        <v/>
      </c>
      <c r="AT152" s="17" t="str">
        <f>IF($A152&lt;&gt;"",IF(IFERROR(VLOOKUP($A152,'5. Company (current_at exit)'!$1:$1048576,33,FALSE),"")="","Mandatory: Tab 5",IFERROR(VLOOKUP($A152,'5. Company (current_at exit)'!$1:$1048576,33,FALSE),"")), "")</f>
        <v/>
      </c>
      <c r="AU152" s="17" t="str">
        <f>IF($A152&lt;&gt;"",IF(IFERROR(VLOOKUP($A152,'5. Company (current_at exit)'!$1:$1048576,34,FALSE),"")="","",IFERROR(VLOOKUP($A152,'5. Company (current_at exit)'!$1:$1048576,34,FALSE),"")), "")</f>
        <v/>
      </c>
      <c r="AV152" s="241" t="str">
        <f>IF($A152&lt;&gt;"",IF(IFERROR(VLOOKUP($A152,'5. Company (current_at exit)'!$1:$1048576,35,FALSE),"")="","",IFERROR(VLOOKUP($A152,'5. Company (current_at exit)'!$1:$1048576,35,FALSE),"")), "")</f>
        <v/>
      </c>
      <c r="AW152" s="17" t="str">
        <f>IF($D152="Fully Exited",IF($A152&lt;&gt;"",IF(IFERROR(VLOOKUP($A152,'5. Company (current_at exit)'!$1:$1048576,36,FALSE),"")="","",IFERROR(VLOOKUP($A152,'5. Company (current_at exit)'!$1:$1048576,36,FALSE),"")), ""),IF($A152&lt;&gt;"",IF(IFERROR(VLOOKUP($A152,'5. Company (current_at exit)'!$1:$1048576,36,FALSE),"")="","",IFERROR(VLOOKUP($A152,'5. Company (current_at exit)'!$1:$1048576,36,FALSE),"")), ""))</f>
        <v/>
      </c>
      <c r="AX152" s="239" t="str">
        <f>IF($A152&lt;&gt;"",IF(IFERROR(VLOOKUP($A152,'5. Company (current_at exit)'!$1:$1048576,37,FALSE),"")="","",IFERROR(VLOOKUP($A152,'5. Company (current_at exit)'!$1:$1048576,37,FALSE),"")), "")</f>
        <v/>
      </c>
      <c r="AY152" s="204" t="str">
        <f>IF($A152&lt;&gt;"",IF(IFERROR(VLOOKUP($A152,'5. Company (current_at exit)'!$1:$1048576,38,FALSE),"")="","",IFERROR(VLOOKUP($A152,'5. Company (current_at exit)'!$1:$1048576,38,FALSE),"")), "")</f>
        <v/>
      </c>
      <c r="AZ152" s="244" t="str">
        <f>IF($A152&lt;&gt;"",IF(IFERROR(VLOOKUP($A152,'5. Company (current_at exit)'!$1:$1048576,39,FALSE),"")="","",IFERROR(VLOOKUP($A152,'5. Company (current_at exit)'!$1:$1048576,39,FALSE),"")), "")</f>
        <v/>
      </c>
      <c r="BA152" s="244" t="str">
        <f>IF($A152&lt;&gt;"",IF(IFERROR(VLOOKUP($A152,'5. Company (current_at exit)'!$1:$1048576,40,FALSE),"")="","",IFERROR(VLOOKUP($A152,'5. Company (current_at exit)'!$1:$1048576,40,FALSE),"")), "")</f>
        <v/>
      </c>
      <c r="BB152" s="244" t="str">
        <f>IF($A152&lt;&gt;"",IF(IFERROR(VLOOKUP($A152,'5. Company (current_at exit)'!$1:$1048576,41,FALSE),"")="","",IFERROR(VLOOKUP($A152,'5. Company (current_at exit)'!$1:$1048576,41,FALSE),"")), "")</f>
        <v/>
      </c>
      <c r="BC152" s="76" t="str">
        <f>IF($A152&lt;&gt;"",IF(IFERROR(VLOOKUP($A152,'5. Company (current_at exit)'!$1:$1048576,42,FALSE),"")="","",IFERROR(VLOOKUP($A152,'5. Company (current_at exit)'!$1:$1048576,42,FALSE),"")), "")</f>
        <v/>
      </c>
      <c r="BD152" s="76" t="str">
        <f>IF($A152&lt;&gt;"",IF(IFERROR(VLOOKUP($A152,'5. Company (current_at exit)'!$1:$1048576,43,FALSE),"")="","",IFERROR(VLOOKUP($A152,'5. Company (current_at exit)'!$1:$1048576,43,FALSE),"")), "")</f>
        <v/>
      </c>
      <c r="BE152" s="239" t="str">
        <f>IF($A152&lt;&gt;"",IF(IFERROR(VLOOKUP($A152,'5. Company (current_at exit)'!$1:$1048576,44,FALSE),"")="","",IFERROR(VLOOKUP($A152,'5. Company (current_at exit)'!$1:$1048576,44,FALSE),"")), "")</f>
        <v/>
      </c>
      <c r="BF152" s="239" t="str">
        <f>IF($A152&lt;&gt;"",IF(IFERROR(VLOOKUP($A152,'5. Company (current_at exit)'!$1:$1048576,45,FALSE),"")="","",IFERROR(VLOOKUP($A152,'5. Company (current_at exit)'!$1:$1048576,45,FALSE),"")), "")</f>
        <v/>
      </c>
      <c r="BG152" s="239" t="str">
        <f>IF($A152&lt;&gt;"",IF(IFERROR(VLOOKUP($A152,'5. Company (current_at exit)'!$1:$1048576,46,FALSE),"")="","",IFERROR(VLOOKUP($A152,'5. Company (current_at exit)'!$1:$1048576,46,FALSE),"")), "")</f>
        <v/>
      </c>
      <c r="BH152" s="239" t="str">
        <f>IF($A152&lt;&gt;"",IF(IFERROR(VLOOKUP($A152,'5. Company (current_at exit)'!$1:$1048576,47,FALSE),"")="","",IFERROR(VLOOKUP($A152,'5. Company (current_at exit)'!$1:$1048576,47,FALSE),"")), "")</f>
        <v/>
      </c>
      <c r="BI152" s="239" t="str">
        <f>IF($A152&lt;&gt;"",IF(IFERROR(VLOOKUP($A152,'5. Company (current_at exit)'!$1:$1048576,48,FALSE),"")="","",IFERROR(VLOOKUP($A152,'5. Company (current_at exit)'!$1:$1048576,48,FALSE),"")), "")</f>
        <v/>
      </c>
      <c r="BJ152" s="360" t="str">
        <f>IF($A152&lt;&gt;"",IF(IFERROR(VLOOKUP($A152,'5. Company (current_at exit)'!$1:$1048576,49,FALSE),"")="","",IFERROR(VLOOKUP($A152,'5. Company (current_at exit)'!$1:$1048576,49,FALSE),"")), "")</f>
        <v/>
      </c>
      <c r="BK152" s="76" t="str">
        <f>IF($A152&lt;&gt;"",IF(IFERROR(VLOOKUP($A152,'5. Company (current_at exit)'!$1:$1048576,50,FALSE),"")="","Mandatory: Tab 5",IFERROR(VLOOKUP($A152,'5. Company (current_at exit)'!$1:$1048576,50,FALSE),"")), "")</f>
        <v/>
      </c>
      <c r="BL152" s="483" t="str">
        <f>IF($A152&lt;&gt;"",IF(IFERROR(VLOOKUP($A152,'5. Company (current_at exit)'!$1:$1048576,51,FALSE),"")="","Mandatory: Tab 5",IFERROR(VLOOKUP($A152,'5. Company (current_at exit)'!$1:$1048576,51,FALSE),"")), "")</f>
        <v/>
      </c>
      <c r="BM152" s="483" t="str">
        <f>IF($A152&lt;&gt;"",IF(IFERROR(VLOOKUP($A152,'5. Company (current_at exit)'!$1:$1048576,52,FALSE),"")="","Mandatory: Tab 5",IFERROR(VLOOKUP($A152,'5. Company (current_at exit)'!$1:$1048576,52,FALSE),"")), "")</f>
        <v/>
      </c>
      <c r="BN152" s="483" t="str">
        <f>IF($A152&lt;&gt;"",IF(IFERROR(VLOOKUP($A152,'5. Company (current_at exit)'!$1:$1048576,53,FALSE),"")="","Mandatory: Tab 5",IFERROR(VLOOKUP($A152,'5. Company (current_at exit)'!$1:$1048576,53,FALSE),"")), "")</f>
        <v/>
      </c>
      <c r="BO152" s="360" t="str">
        <f>IF($A152&lt;&gt;"",IF(IFERROR(VLOOKUP($A152,'5. Company (current_at exit)'!$1:$1048576,54,FALSE),"")="","",IFERROR(VLOOKUP($A152,'5. Company (current_at exit)'!$1:$1048576,54,FALSE),"")), "")</f>
        <v/>
      </c>
      <c r="BP152" s="17" t="str">
        <f>IF($A152&lt;&gt;"",IF(IFERROR(VLOOKUP($A152, '4. Company (at entry)'!$1:$1048576,3,FALSE),"")="","Mandatory: Tab 4",IFERROR(VLOOKUP($A152, '4. Company (at entry)'!$1:$1048576,3,FALSE),"")), "")</f>
        <v/>
      </c>
      <c r="BQ152" s="17" t="str">
        <f>IF($A152&lt;&gt;"",IF(IFERROR(VLOOKUP($A152, '4. Company (at entry)'!$1:$1048576,4,FALSE),"")="","Mandatory: Tab 4",IFERROR(VLOOKUP($A152, '4. Company (at entry)'!$1:$1048576,4,FALSE),"")), "")</f>
        <v/>
      </c>
      <c r="BR152" s="17" t="str">
        <f>IF($A152&lt;&gt;"",IF(IFERROR(VLOOKUP($A152, '4. Company (at entry)'!$1:$1048576,5,FALSE),"")="","Mandatory: Tab 4",IFERROR(VLOOKUP($A152, '4. Company (at entry)'!$1:$1048576,5,FALSE),"")), "")</f>
        <v/>
      </c>
      <c r="BS152" s="17" t="str">
        <f>IF($A152&lt;&gt;"",IF(IFERROR(VLOOKUP($A152, '4. Company (at entry)'!$1:$1048576,6,FALSE),"")="","Mandatory: Tab 4",IFERROR(VLOOKUP($A152, '4. Company (at entry)'!$1:$1048576,6,FALSE),"")), "")</f>
        <v/>
      </c>
      <c r="BT152" s="17" t="str">
        <f>IF($A152&lt;&gt;"",IF(IFERROR(VLOOKUP($A152, '4. Company (at entry)'!$1:$1048576,7,FALSE),"")="","Mandatory: Tab 4",IFERROR(VLOOKUP($A152, '4. Company (at entry)'!$1:$1048576,7,FALSE),"")), "")</f>
        <v/>
      </c>
      <c r="BU152" s="17" t="str">
        <f>IF($A152&lt;&gt;"",IF(IFERROR(VLOOKUP($A152, '4. Company (at entry)'!$1:$1048576,8,FALSE),"")="","Mandatory: Tab 4",IFERROR(VLOOKUP($A152, '4. Company (at entry)'!$1:$1048576,8,FALSE),"")), "")</f>
        <v/>
      </c>
      <c r="BV152" s="17" t="str">
        <f>IF($A152&lt;&gt;"",IF(IFERROR(VLOOKUP($A152, '4. Company (at entry)'!$1:$1048576,9,FALSE),"")="","Mandatory: Tab 4",IFERROR(VLOOKUP($A152, '4. Company (at entry)'!$1:$1048576,9,FALSE),"")), "")</f>
        <v/>
      </c>
      <c r="BW152" s="17" t="str">
        <f>IF($A152&lt;&gt;"",IF(IFERROR(VLOOKUP($A152, '4. Company (at entry)'!$1:$1048576,10,FALSE),"")="","",IFERROR(VLOOKUP($A152, '4. Company (at entry)'!$1:$1048576,10,FALSE),"")), "")</f>
        <v/>
      </c>
      <c r="BX152" s="208" t="str">
        <f>IF($A152&lt;&gt;"",IF(IFERROR(VLOOKUP($A152, '4. Company (at entry)'!$1:$1048576,11,FALSE),"")="","",IFERROR(VLOOKUP($A152, '4. Company (at entry)'!$1:$1048576,11,FALSE),"")), "")</f>
        <v/>
      </c>
      <c r="BY152" s="17" t="str">
        <f>IF($A152&lt;&gt;"",IF(IFERROR(VLOOKUP($A152, '4. Company (at entry)'!$1:$1048576,12,FALSE),"")="","",IFERROR(VLOOKUP($A152, '4. Company (at entry)'!$1:$1048576,12,FALSE),"")), "")</f>
        <v/>
      </c>
      <c r="BZ152" s="360" t="str">
        <f>IF($A152&lt;&gt;"",IF(IFERROR(VLOOKUP($A152, '4. Company (at entry)'!$1:$1048576,13,FALSE),"")="","",IFERROR(VLOOKUP($A152, '4. Company (at entry)'!$1:$1048576,13,FALSE),"")), "")</f>
        <v/>
      </c>
      <c r="CA152" s="17" t="str">
        <f>IF($A152&lt;&gt;"",IF(IFERROR('7. Position (current_at exit)'!F152,"")="", "Mandatory: Tab 7",IFERROR('7. Position (current_at exit)'!F152,"")),"")</f>
        <v/>
      </c>
      <c r="CB152" s="17" t="str">
        <f>IF($D152&lt;&gt;"Pending, Subsequently Closed",IF($A152&lt;&gt;"",IF(IFERROR('7. Position (current_at exit)'!G152,"")="", "Mandatory: Tab 7",IFERROR('7. Position (current_at exit)'!G152,"")),""), IF($A152&lt;&gt;"",IF(IFERROR('7. Position (current_at exit)'!G152,"")="", "",IFERROR('7. Position (current_at exit)'!G152,"")),""))</f>
        <v/>
      </c>
      <c r="CC152" s="17" t="str">
        <f>IF($D152&lt;&gt;"Pending, Subsequently Closed",IF($A152&lt;&gt;"",IF(IFERROR('7. Position (current_at exit)'!H152,"")="", "Mandatory: Tab 7",IFERROR('7. Position (current_at exit)'!H152,"")),""), IF($A152&lt;&gt;"",IF(IFERROR('7. Position (current_at exit)'!H152,"")="", "",IFERROR('7. Position (current_at exit)'!H152,"")),""))</f>
        <v/>
      </c>
      <c r="CD152" s="17" t="str">
        <f>IF($D152&lt;&gt;"Pending, Subsequently Closed",IF($A152&lt;&gt;"",IF(IFERROR('7. Position (current_at exit)'!I152,"")="", "Mandatory: Tab 7",IFERROR('7. Position (current_at exit)'!I152,"")),""), IF($A152&lt;&gt;"",IF(IFERROR('7. Position (current_at exit)'!I152,"")="", "",IFERROR('7. Position (current_at exit)'!I152,"")),""))</f>
        <v/>
      </c>
      <c r="CE152" s="17" t="str">
        <f>IF($D152&lt;&gt;"Pending, Subsequently Closed",IF($A152&lt;&gt;"",IF(IFERROR('7. Position (current_at exit)'!J152,"")="", "Mandatory: Tab 7",IFERROR('7. Position (current_at exit)'!J152,"")),""), IF($A152&lt;&gt;"",IF(IFERROR('7. Position (current_at exit)'!J152,"")="", "",IFERROR('7. Position (current_at exit)'!J152,"")),""))</f>
        <v/>
      </c>
      <c r="CF152" s="208" t="str">
        <f>IF($D152&lt;&gt;"Pending, Subsequently Closed",IF($A152&lt;&gt;"",IF(IFERROR('7. Position (current_at exit)'!K152,"")="", "Mandatory: Tab 7",IFERROR('7. Position (current_at exit)'!K152,"")),""), IF($A152&lt;&gt;"",IF(IFERROR('7. Position (current_at exit)'!K152,"")="", "",IFERROR('7. Position (current_at exit)'!K152,"")),""))</f>
        <v/>
      </c>
      <c r="CG152" s="186" t="str">
        <f>IF($D152&lt;&gt;"Pending, Subsequently Closed",IF($A152&lt;&gt;"",IF(IFERROR('7. Position (current_at exit)'!L152,"")="", "Mandatory: Tab 7",IFERROR('7. Position (current_at exit)'!L152,"")),""), IF($A152&lt;&gt;"",IF(IFERROR('7. Position (current_at exit)'!L152,"")="", "",IFERROR('7. Position (current_at exit)'!L152,"")),""))</f>
        <v/>
      </c>
      <c r="CH152" s="186" t="str">
        <f>IF($D152&lt;&gt;"Pending, Subsequently Closed",IF($A152&lt;&gt;"",IF(IFERROR('7. Position (current_at exit)'!M152,"")="", "Mandatory: Tab 7",IFERROR('7. Position (current_at exit)'!M152,"")),""), IF($A152&lt;&gt;"",IF(IFERROR('7. Position (current_at exit)'!M152,"")="", "",IFERROR('7. Position (current_at exit)'!M152,"")),""))</f>
        <v/>
      </c>
      <c r="CI152" s="186" t="str">
        <f>IF($D152&lt;&gt;"Pending, Subsequently Closed",IF($A152&lt;&gt;"",IF(IFERROR('7. Position (current_at exit)'!N152,"")="", "Mandatory: Tab 7",IFERROR('7. Position (current_at exit)'!N152,"")),""), IF($A152&lt;&gt;"",IF(IFERROR('7. Position (current_at exit)'!N152,"")="", "",IFERROR('7. Position (current_at exit)'!N152,"")),""))</f>
        <v/>
      </c>
      <c r="CJ152" s="408" t="str">
        <f>IF($D152&lt;&gt;"Pending, Subsequently Closed",IF($A152&lt;&gt;"",IF(IFERROR('7. Position (current_at exit)'!O152,"")="", "Mandatory: Tab 7",IFERROR('7. Position (current_at exit)'!O152,"")),""), IF($A152&lt;&gt;"",IF(IFERROR('7. Position (current_at exit)'!O152,"")="", "",IFERROR('7. Position (current_at exit)'!O152,"")),""))</f>
        <v/>
      </c>
      <c r="CK152" s="408" t="str">
        <f>IF($D152&lt;&gt;"Pending, Subsequently Closed",IF($A152&lt;&gt;"",IF(IFERROR('7. Position (current_at exit)'!P152,"")="", "Mandatory: Tab 7",IFERROR('7. Position (current_at exit)'!P152,"")),""), IF($A152&lt;&gt;"",IF(IFERROR('7. Position (current_at exit)'!P152,"")="", "",IFERROR('7. Position (current_at exit)'!P152,"")),""))</f>
        <v/>
      </c>
      <c r="CL152" s="360" t="str">
        <f>IF($A152&lt;&gt;"",IF(IFERROR('7. Position (current_at exit)'!Q152,"")="", "",IFERROR('7. Position (current_at exit)'!Q152,"")),"")</f>
        <v/>
      </c>
      <c r="CM152" s="18" t="str">
        <f>IF($F152&lt;&gt;"Debt",IF($A152&lt;&gt;"",IF(IFERROR('7. Position (current_at exit)'!R152,"")="", "Mandatory: Tab 7",IFERROR('7. Position (current_at exit)'!R152,"")),""), IF($A152&lt;&gt;"",IF(IFERROR('7. Position (current_at exit)'!R152,"")="", "",IFERROR('7. Position (current_at exit)'!R152,"")),""))</f>
        <v/>
      </c>
      <c r="CN152" s="18" t="str">
        <f>IF($F152&lt;&gt;"Debt",IF($A152&lt;&gt;"",IF(IFERROR('7. Position (current_at exit)'!S152,"")="", "Mandatory: Tab 7",IFERROR('7. Position (current_at exit)'!S152,"")),""), IF($A152&lt;&gt;"",IF(IFERROR('7. Position (current_at exit)'!S152,"")="", "",IFERROR('7. Position (current_at exit)'!S152,"")),""))</f>
        <v/>
      </c>
      <c r="CO152" s="17" t="str">
        <f>IF($F152&lt;&gt;"Debt",IF($A152&lt;&gt;"",IF(IFERROR('7. Position (current_at exit)'!T152,"")="", "Mandatory: Tab 7",IFERROR('7. Position (current_at exit)'!T152,"")),""), IF($A152&lt;&gt;"",IF(IFERROR('7. Position (current_at exit)'!T152,"")="", "",IFERROR('7. Position (current_at exit)'!T152,"")),""))</f>
        <v/>
      </c>
      <c r="CP152" s="17" t="str">
        <f>IF($A152&lt;&gt;"",IF(IFERROR('7. Position (current_at exit)'!U152,"")="", "Mandatory: Tab 7",IFERROR('7. Position (current_at exit)'!U152,"")),"")</f>
        <v/>
      </c>
      <c r="CQ152" s="17" t="str">
        <f>IF($F152&lt;&gt;"Debt",IF($A152&lt;&gt;"",IF(IFERROR('7. Position (current_at exit)'!V152,"")="", "Mandatory: Tab 7",IFERROR('7. Position (current_at exit)'!V152,"")),""), IF($A152&lt;&gt;"",IF(IFERROR('7. Position (current_at exit)'!V152,"")="", "",IFERROR('7. Position (current_at exit)'!V152,"")),""))</f>
        <v/>
      </c>
      <c r="CR152" s="16" t="str">
        <f>IF($F152&lt;&gt;"Debt",IF($A152&lt;&gt;"",IF(IFERROR('7. Position (current_at exit)'!W152,"")="", "",IFERROR('7. Position (current_at exit)'!W152,"")),""), IF($A152&lt;&gt;"",IF(IFERROR('7. Position (current_at exit)'!W152,"")="", "",IFERROR('7. Position (current_at exit)'!W152,"")),""))</f>
        <v/>
      </c>
      <c r="CS152" s="80" t="str">
        <f>IF($A152&lt;&gt;"",IF(IFERROR('7. Position (current_at exit)'!X152,"")="", "",IFERROR('7. Position (current_at exit)'!X152,"")),"")</f>
        <v/>
      </c>
      <c r="CT152" s="360" t="str">
        <f>IF($A152&lt;&gt;"",IF(IFERROR('7. Position (current_at exit)'!Y152,"")="", "",IFERROR('7. Position (current_at exit)'!Y152,"")),"")</f>
        <v/>
      </c>
      <c r="CU152" s="159" t="str">
        <f>IF(OR($D152="Fully Exited, No Escrow", $D152="Fully Exited, Escrow Pending", $D152="Fully Exited, Subsequently Closed"), IF($A152&lt;&gt;"",IF(IFERROR('7. Position (current_at exit)'!Z152,"")="", "Mandatory: Tab 7",IFERROR('7. Position (current_at exit)'!Z152,"")),""), IF($A152&lt;&gt;"",IF(IFERROR('7. Position (current_at exit)'!Z152,"")="", "",IFERROR('7. Position (current_at exit)'!Z152,"")),""))</f>
        <v/>
      </c>
      <c r="CV152" s="159" t="str">
        <f>IF(OR($D152="Fully Exited, No Escrow", $D152="Fully Exited, Escrow Pending", $D152="Fully Exited, Subsequently Closed"), IF($A152&lt;&gt;"",IF(IFERROR('7. Position (current_at exit)'!AA152,"")="", "Mandatory: Tab 7",IFERROR('7. Position (current_at exit)'!AA152,"")),""), IF($A152&lt;&gt;"",IF(IFERROR('7. Position (current_at exit)'!AA152,"")="", "",IFERROR('7. Position (current_at exit)'!AA152,"")),""))</f>
        <v/>
      </c>
      <c r="CW152" s="16" t="str">
        <f>IF($D152="Fully Exited",IF($A152&lt;&gt;"",IF(IFERROR('7. Position (current_at exit)'!AB152,"")="", "",IFERROR('7. Position (current_at exit)'!AB152,"")),""), IF($A152&lt;&gt;"",IF(IFERROR('7. Position (current_at exit)'!AB152,"")="", "",IFERROR('7. Position (current_at exit)'!AB152,"")),""))</f>
        <v/>
      </c>
      <c r="CX152" s="360" t="str">
        <f>IF($A152&lt;&gt;"",IF(IFERROR('7. Position (current_at exit)'!AC152,"")="", "",IFERROR('7. Position (current_at exit)'!AC152,"")),"")</f>
        <v/>
      </c>
      <c r="CY152" s="16" t="str">
        <f>IF($D152&lt;&gt;"Pending, Subsequently Closed",IF($A152&lt;&gt;"",IF(IFERROR('7. Position (current_at exit)'!AD152,"")="", "Mandatory: Tab 7",IFERROR('7. Position (current_at exit)'!AD152,"")),""), IF($A152&lt;&gt;"",IF(IFERROR('7. Position (current_at exit)'!AD152,"")="", "",IFERROR('7. Position (current_at exit)'!AD152,"")),""))</f>
        <v/>
      </c>
      <c r="CZ152" s="187" t="str">
        <f>IF($A152&lt;&gt;"",IF(IFERROR('7. Position (current_at exit)'!AE152,"")="", "",IFERROR('7. Position (current_at exit)'!AE152,"")),"")</f>
        <v/>
      </c>
      <c r="DA152" s="76" t="str">
        <f>IF($A152&lt;&gt;"",IF(IFERROR('7. Position (current_at exit)'!AF152,"")="", "",IFERROR('7. Position (current_at exit)'!AF152,"")),"")</f>
        <v/>
      </c>
      <c r="DB152" s="239" t="str">
        <f>IF($A152&lt;&gt;"",IF(IFERROR('7. Position (current_at exit)'!AG152,"")="", "",IFERROR('7. Position (current_at exit)'!AG152,"")),"")</f>
        <v/>
      </c>
      <c r="DC152" s="165" t="str">
        <f>IF($A152&lt;&gt;"",IF(IFERROR('7. Position (current_at exit)'!AH152,"")="", "",IFERROR('7. Position (current_at exit)'!AH152,"")),"")</f>
        <v/>
      </c>
      <c r="DD152" s="165" t="str">
        <f>IF($A152&lt;&gt;"",IF(IFERROR('7. Position (current_at exit)'!AI152,"")="", "",IFERROR('7. Position (current_at exit)'!AI152,"")),"")</f>
        <v/>
      </c>
      <c r="DE152" s="360" t="str">
        <f>IF($A152&lt;&gt;"",IF(IFERROR('7. Position (current_at exit)'!AJ152,"")="", "",IFERROR('7. Position (current_at exit)'!AJ152,"")),"")</f>
        <v/>
      </c>
      <c r="DF152" s="16" t="str">
        <f>IF($A152&lt;&gt;"",IF(IFERROR('7. Position (current_at exit)'!AK152,"")="", "",IFERROR('7. Position (current_at exit)'!AK152,"")),"")</f>
        <v/>
      </c>
      <c r="DG152" s="187" t="str">
        <f>IF($A152&lt;&gt;"",IF(IFERROR('7. Position (current_at exit)'!AL152,"")="", "",IFERROR('7. Position (current_at exit)'!AL152,"")),"")</f>
        <v/>
      </c>
      <c r="DH152" s="76" t="str">
        <f>IF($A152&lt;&gt;"",IF(IFERROR('7. Position (current_at exit)'!AM152,"")="", "",IFERROR('7. Position (current_at exit)'!AM152,"")),"")</f>
        <v/>
      </c>
      <c r="DI152" s="239" t="str">
        <f>IF($A152&lt;&gt;"",IF(IFERROR('7. Position (current_at exit)'!AN152,"")="", "",IFERROR('7. Position (current_at exit)'!AN152,"")),"")</f>
        <v/>
      </c>
      <c r="DJ152" s="165" t="str">
        <f>IF($A152&lt;&gt;"",IF(IFERROR('7. Position (current_at exit)'!AO152,"")="", "",IFERROR('7. Position (current_at exit)'!AO152,"")),"")</f>
        <v/>
      </c>
      <c r="DK152" s="165" t="str">
        <f>IF($A152&lt;&gt;"",IF(IFERROR('7. Position (current_at exit)'!AP152,"")="", "",IFERROR('7. Position (current_at exit)'!AP152,"")),"")</f>
        <v/>
      </c>
      <c r="DL152" s="360" t="str">
        <f>IF($A152&lt;&gt;"",IF(IFERROR('7. Position (current_at exit)'!AQ152,"")="", "",IFERROR('7. Position (current_at exit)'!AQ152,"")),"")</f>
        <v/>
      </c>
      <c r="DM152" s="17" t="str">
        <f>IF(OR($F152="Equity - Publicly Traded", $F152="Equity - Private"), IF($A152&lt;&gt;"",IF(IFERROR('6. Position (at entry)'!N152,"")="", "Mandatory: Tab 6",IFERROR('6. Position (at entry)'!N152,"")),""), IF($A152&lt;&gt;"",IF(IFERROR('6. Position (at entry)'!N152,"")="", "",IFERROR('6. Position (at entry)'!N152,"")),""))</f>
        <v/>
      </c>
      <c r="DN152" s="17" t="str">
        <f>IF(OR($F152="Equity - Publicly Traded", $F152="Equity - Private"), IF($A152&lt;&gt;"",IF(IFERROR('6. Position (at entry)'!O152,"")="", "Mandatory: Tab 6",IFERROR('6. Position (at entry)'!O152,"")),""), IF($A152&lt;&gt;"",IF(IFERROR('6. Position (at entry)'!O152,"")="", "",IFERROR('6. Position (at entry)'!O152,"")),""))</f>
        <v/>
      </c>
      <c r="DO152" s="17" t="str">
        <f>IF(OR($F152="Equity - Publicly Traded", $F152="Equity - Private"), IF($A152&lt;&gt;"",IF(IFERROR('6. Position (at entry)'!P152,"")="", "Mandatory: Tab 6",IFERROR('6. Position (at entry)'!P152,"")),""), IF($A152&lt;&gt;"",IF(IFERROR('6. Position (at entry)'!P152,"")="", "",IFERROR('6. Position (at entry)'!P152,"")),""))</f>
        <v/>
      </c>
      <c r="DP152" s="17" t="str">
        <f>IF(OR($F152="Equity - Publicly Traded", $F152="Equity - Private"), IF($A152&lt;&gt;"",IF(IFERROR('6. Position (at entry)'!Q152,"")="", "Mandatory: Tab 6",IFERROR('6. Position (at entry)'!Q152,"")),""), IF($A152&lt;&gt;"",IF(IFERROR('6. Position (at entry)'!Q152,"")="", "",IFERROR('6. Position (at entry)'!Q152,"")),""))</f>
        <v/>
      </c>
      <c r="DQ152" s="18" t="str">
        <f>IF(OR($F152="Equity - Publicly Traded", $F152="Equity - Private"), IF($A152&lt;&gt;"",IF(IFERROR('6. Position (at entry)'!R152,"")="", "Mandatory: Tab 6",IFERROR('6. Position (at entry)'!R152,"")),""), IF($A152&lt;&gt;"",IF(IFERROR('6. Position (at entry)'!R152,"")="", "",IFERROR('6. Position (at entry)'!R152,"")),""))</f>
        <v/>
      </c>
      <c r="DR152" s="18" t="str">
        <f>IF(OR($F152="Equity - Publicly Traded", $F152="Equity - Private"), IF($A152&lt;&gt;"",IF(IFERROR('6. Position (at entry)'!S152,"")="", "Mandatory: Tab 6",IFERROR('6. Position (at entry)'!S152,"")),""), IF($A152&lt;&gt;"",IF(IFERROR('6. Position (at entry)'!S152,"")="", "",IFERROR('6. Position (at entry)'!S152,"")),""))</f>
        <v/>
      </c>
      <c r="DS152" s="17" t="str">
        <f>IF(OR($F152="Equity - Publicly Traded", $F152="Equity - Private"), IF($A152&lt;&gt;"",IF(IFERROR('6. Position (at entry)'!T152,"")="", "Mandatory: Tab 6",IFERROR('6. Position (at entry)'!T152,"")),""), IF($A152&lt;&gt;"",IF(IFERROR('6. Position (at entry)'!T152,"")="", "",IFERROR('6. Position (at entry)'!T152,"")),""))</f>
        <v/>
      </c>
      <c r="DT152" s="16" t="str">
        <f>IF(OR($F152="Equity - Publicly Traded", $F152="Equity - Private"), IF($A152&lt;&gt;"",IF(IFERROR('6. Position (at entry)'!U152,"")="", "Mandatory: Tab 6",IFERROR('6. Position (at entry)'!U152,"")),""), IF($A152&lt;&gt;"",IF(IFERROR('6. Position (at entry)'!U152,"")="", "",IFERROR('6. Position (at entry)'!U152,"")),""))</f>
        <v/>
      </c>
      <c r="DU152" s="16" t="str">
        <f>IF(OR($F152="Equity - Publicly Traded", $F152="Equity - Private"), IF($A152&lt;&gt;"",IF(IFERROR('6. Position (at entry)'!V152,"")="", "",IFERROR('6. Position (at entry)'!V152,"")),""), IF($A152&lt;&gt;"",IF(IFERROR('6. Position (at entry)'!V152,"")="", "",IFERROR('6. Position (at entry)'!V152,"")),""))</f>
        <v/>
      </c>
      <c r="DV152" s="239" t="str">
        <f>IF(OR($F152="Equity - Publicly Traded", $F152="Equity - Private"), IF($A152&lt;&gt;"",IF(IFERROR('6. Position (at entry)'!W152,"")="", "",IFERROR('6. Position (at entry)'!W152,"")),""), IF($A152&lt;&gt;"",IF(IFERROR('6. Position (at entry)'!W152,"")="", "",IFERROR('6. Position (at entry)'!W152,"")),""))</f>
        <v/>
      </c>
      <c r="DW152" s="239" t="str">
        <f>IF(OR($F152="Equity - Publicly Traded", $F152="Equity - Private"), IF($A152&lt;&gt;"",IF(IFERROR('6. Position (at entry)'!X152,"")="", "",IFERROR('6. Position (at entry)'!X152,"")),""), IF($A152&lt;&gt;"",IF(IFERROR('6. Position (at entry)'!X152,"")="", "",IFERROR('6. Position (at entry)'!X152,"")),""))</f>
        <v/>
      </c>
      <c r="DX152" s="239" t="str">
        <f>IF(OR($F152="Equity - Publicly Traded", $F152="Equity - Private"), IF($A152&lt;&gt;"",IF(IFERROR('6. Position (at entry)'!Y152,"")="", "",IFERROR('6. Position (at entry)'!Y152,"")),""), IF($A152&lt;&gt;"",IF(IFERROR('6. Position (at entry)'!Y152,"")="", "",IFERROR('6. Position (at entry)'!Y152,"")),""))</f>
        <v/>
      </c>
      <c r="DY152" s="360" t="str">
        <f>IF($A152&lt;&gt;"",IF(IFERROR('6. Position (at entry)'!Z152,"")="", "",IFERROR('6. Position (at entry)'!Z152,"")),"")</f>
        <v/>
      </c>
      <c r="DZ152" s="76" t="str">
        <f>IF($A152&lt;&gt;"",IF(IFERROR('6. Position (at entry)'!AA152,"")="", "",IFERROR('6. Position (at entry)'!AA152,"")),"")</f>
        <v/>
      </c>
      <c r="EA152" s="76" t="str">
        <f>IF($A152&lt;&gt;"",IF(IFERROR('6. Position (at entry)'!AB152,"")="", "",IFERROR('6. Position (at entry)'!AB152,"")),"")</f>
        <v/>
      </c>
      <c r="EB152" s="78" t="str">
        <f>IF($A152&lt;&gt;"",IF(IFERROR('6. Position (at entry)'!AC152,"")="", "",IFERROR('6. Position (at entry)'!AC152,"")),"")</f>
        <v/>
      </c>
      <c r="EC152" s="78" t="str">
        <f>IF($A152&lt;&gt;"",IF(IFERROR('6. Position (at entry)'!AD152,"")="", "",IFERROR('6. Position (at entry)'!AD152,"")),"")</f>
        <v/>
      </c>
      <c r="ED152" s="226" t="str">
        <f>IF($A152&lt;&gt;"",IF(IFERROR('6. Position (at entry)'!AE152,"")="", "",IFERROR('6. Position (at entry)'!AE152,"")),"")</f>
        <v/>
      </c>
      <c r="EE152" s="80" t="str">
        <f>IF($A152&lt;&gt;"",IF(IFERROR('6. Position (at entry)'!AF152,"")="", "",IFERROR('6. Position (at entry)'!AF152,"")),"")</f>
        <v/>
      </c>
      <c r="EF152" s="80" t="str">
        <f>IF($A152&lt;&gt;"",IF(IFERROR('6. Position (at entry)'!AG152,"")="", "",IFERROR('6. Position (at entry)'!AG152,"")),"")</f>
        <v/>
      </c>
      <c r="EG152" s="80" t="str">
        <f>IF($A152&lt;&gt;"",IF(IFERROR('6. Position (at entry)'!AH152,"")="", "",IFERROR('6. Position (at entry)'!AH152,"")),"")</f>
        <v/>
      </c>
      <c r="EH152" s="360" t="str">
        <f>IF($A152&lt;&gt;"",IF(IFERROR('6. Position (at entry)'!AI152,"")="", "",IFERROR('6. Position (at entry)'!AI152,"")),"")</f>
        <v/>
      </c>
    </row>
    <row r="153" spans="1:138" ht="15" customHeight="1" x14ac:dyDescent="0.2">
      <c r="A153" s="16" t="str">
        <f>IF(ISBLANK('6. Position (at entry)'!A153), "", '6. Position (at entry)'!A153)</f>
        <v/>
      </c>
      <c r="B153" s="347" t="str">
        <f>IF($A153&lt;&gt;"",IF(IFERROR('6. Position (at entry)'!B153,"")="", "Mandatory: Tab 6",IFERROR('6. Position (at entry)'!B153,"")),"")</f>
        <v/>
      </c>
      <c r="C153" s="16" t="str">
        <f>IF($A153&lt;&gt;"",IF(IFERROR(VLOOKUP($A153, '4. Company (at entry)'!$1:$1048576,2,FALSE),"")="","Mandatory: Tab 4",IFERROR(VLOOKUP($A153, '4. Company (at entry)'!$1:$1048576,2,FALSE),"")), "")</f>
        <v/>
      </c>
      <c r="D153" s="16" t="str">
        <f>IF($A153&lt;&gt;"",IF(IFERROR('7. Position (current_at exit)'!D153,"")="", "Mandatory: Tab 7",IFERROR('7. Position (current_at exit)'!D153,"")),"")</f>
        <v/>
      </c>
      <c r="E153" s="16" t="str">
        <f>IF($A153&lt;&gt;"",IF(IFERROR('7. Position (current_at exit)'!E153,"")="", "Mandatory: Tab 7",IFERROR('7. Position (current_at exit)'!E153,"")),"")</f>
        <v/>
      </c>
      <c r="F153" s="16" t="str">
        <f>IF($A153&lt;&gt;"",IF(IFERROR('6. Position (at entry)'!D153,"")="", "Mandatory: Tab 6",IFERROR('6. Position (at entry)'!D153,"")),"")</f>
        <v/>
      </c>
      <c r="G153" s="16" t="str">
        <f>IF($A153&lt;&gt;"",IF(IFERROR('6. Position (at entry)'!E153,"")="", "Mandatory: Tab 6",IFERROR('6. Position (at entry)'!E153,"")),"")</f>
        <v/>
      </c>
      <c r="H153" s="16" t="str">
        <f>IF($A153&lt;&gt;"",IF(IFERROR('6. Position (at entry)'!F153,"")="", "Mandatory: Tab 6",IFERROR('6. Position (at entry)'!F153,"")),"")</f>
        <v/>
      </c>
      <c r="I153" s="16" t="str">
        <f>IF($A153&lt;&gt;"",IF(IFERROR('6. Position (at entry)'!G153,"")="", "Mandatory: Tab 6",IFERROR('6. Position (at entry)'!G153,"")),"")</f>
        <v/>
      </c>
      <c r="J153" s="16" t="str">
        <f>IF($A153&lt;&gt;"",IF(IFERROR('6. Position (at entry)'!H153,"")="", "Mandatory: Tab 6",IFERROR('6. Position (at entry)'!H153,"")),"")</f>
        <v/>
      </c>
      <c r="K153" s="159" t="str">
        <f>IF($A153&lt;&gt;"",IF(IFERROR('6. Position (at entry)'!I153,"")="", "Mandatory: Tab 6",IFERROR('6. Position (at entry)'!I153,"")),"")</f>
        <v/>
      </c>
      <c r="L153" s="16" t="str">
        <f>IF($A153&lt;&gt;"",IF(IFERROR('6. Position (at entry)'!J153,"")="", "Mandatory: Tab 6",IFERROR('6. Position (at entry)'!J153,"")),"")</f>
        <v/>
      </c>
      <c r="M153" s="16" t="str">
        <f>IF($A153&lt;&gt;"",IF(IFERROR('6. Position (at entry)'!K153,"")="", "Mandatory: Tab 6",IFERROR('6. Position (at entry)'!K153,"")),"")</f>
        <v/>
      </c>
      <c r="N153" s="16" t="str">
        <f>IF($A153&lt;&gt;"",IF(IFERROR('6. Position (at entry)'!L153,"")="", "",IFERROR('6. Position (at entry)'!L153,"")),"")</f>
        <v/>
      </c>
      <c r="O153" s="360" t="str">
        <f>IF($A153&lt;&gt;"",IF(IFERROR('6. Position (at entry)'!M153,"")="", "",IFERROR('6. Position (at entry)'!M153,"")),"")</f>
        <v/>
      </c>
      <c r="P153" s="16" t="str">
        <f>IF($A153&lt;&gt;"",IF(IFERROR(VLOOKUP($A153,'5. Company (current_at exit)'!$1:$1048576,3,FALSE),"")="","",IFERROR(VLOOKUP($A153,'5. Company (current_at exit)'!$1:$1048576,3,FALSE),"")), "")</f>
        <v/>
      </c>
      <c r="Q153" s="16" t="str">
        <f>IF($A153&lt;&gt;"",IF(IFERROR(VLOOKUP($A153,'5. Company (current_at exit)'!$1:$1048576,4,FALSE),"")="","",IFERROR(VLOOKUP($A153,'5. Company (current_at exit)'!$1:$1048576,4,FALSE),"")), "")</f>
        <v/>
      </c>
      <c r="R153" s="16" t="str">
        <f>IF($A153&lt;&gt;"",IF(IFERROR(VLOOKUP($A153,'5. Company (current_at exit)'!$1:$1048576,5,FALSE),"")="","",IFERROR(VLOOKUP($A153,'5. Company (current_at exit)'!$1:$1048576,5,FALSE),"")), "")</f>
        <v/>
      </c>
      <c r="S153" s="16" t="str">
        <f>IF($A153&lt;&gt;"",IF(IFERROR(VLOOKUP($A153,'5. Company (current_at exit)'!$1:$1048576,6,FALSE),"")="","",IFERROR(VLOOKUP($A153,'5. Company (current_at exit)'!$1:$1048576,6,FALSE),"")), "")</f>
        <v/>
      </c>
      <c r="T153" s="16" t="str">
        <f>IF($A153&lt;&gt;"",IF(IFERROR(VLOOKUP($A153,'5. Company (current_at exit)'!$1:$1048576,7,FALSE),"")="","Mandatory: Tab 5",IFERROR(VLOOKUP($A153,'5. Company (current_at exit)'!$1:$1048576,7,FALSE),"")), "")</f>
        <v/>
      </c>
      <c r="U153" s="72" t="str">
        <f>IF($A153&lt;&gt;"",IF(IFERROR(VLOOKUP($A153,'5. Company (current_at exit)'!$1:$1048576,8,FALSE),"")="","Mandatory: Tab 5",IFERROR(VLOOKUP($A153,'5. Company (current_at exit)'!$1:$1048576,8,FALSE),"")), "")</f>
        <v/>
      </c>
      <c r="V153" s="16" t="str">
        <f>IF($A153&lt;&gt;"",IF(IFERROR(VLOOKUP($A153,'5. Company (current_at exit)'!$1:$1048576,9,FALSE),"")="","",IFERROR(VLOOKUP($A153,'5. Company (current_at exit)'!$1:$1048576,9,FALSE),"")), "")</f>
        <v/>
      </c>
      <c r="W153" s="16" t="str">
        <f>IF($A153&lt;&gt;"",IF(IFERROR(VLOOKUP($A153,'5. Company (current_at exit)'!$1:$1048576,10,FALSE),"")="","Mandatory: Tab 5",IFERROR(VLOOKUP($A153,'5. Company (current_at exit)'!$1:$1048576,10,FALSE),"")), "")</f>
        <v/>
      </c>
      <c r="X153" s="73" t="str">
        <f>IF($A153&lt;&gt;"",IF(IFERROR(VLOOKUP($A153,'5. Company (current_at exit)'!$1:$1048576,11,FALSE),"")="","Mandatory: Tab 5",IFERROR(VLOOKUP($A153,'5. Company (current_at exit)'!$1:$1048576,11,FALSE),"")), "")</f>
        <v/>
      </c>
      <c r="Y153" s="73" t="str">
        <f>IF($A153&lt;&gt;"",IF(IFERROR(VLOOKUP($A153,'5. Company (current_at exit)'!$1:$1048576,12,FALSE),"")="","",IFERROR(VLOOKUP($A153,'5. Company (current_at exit)'!$1:$1048576,12,FALSE),"")), "")</f>
        <v/>
      </c>
      <c r="Z153" s="73" t="str">
        <f>IF($A153&lt;&gt;"",IF(IFERROR(VLOOKUP($A153,'5. Company (current_at exit)'!$1:$1048576,13,FALSE),"")="","",IFERROR(VLOOKUP($A153,'5. Company (current_at exit)'!$1:$1048576,13,FALSE),"")), "")</f>
        <v/>
      </c>
      <c r="AA153" s="16" t="str">
        <f>IF($A153&lt;&gt;"",IF(IFERROR(VLOOKUP($A153,'5. Company (current_at exit)'!$1:$1048576,14,FALSE),"")="","Mandatory: Tab 5",IFERROR(VLOOKUP($A153,'5. Company (current_at exit)'!$1:$1048576,14,FALSE),"")), "")</f>
        <v/>
      </c>
      <c r="AB153" s="16" t="str">
        <f>IF($A153&lt;&gt;"",IF(IFERROR(VLOOKUP($A153,'5. Company (current_at exit)'!$1:$1048576,15,FALSE),"")="","Mandatory: Tab 5",IFERROR(VLOOKUP($A153,'5. Company (current_at exit)'!$1:$1048576,15,FALSE),"")), "")</f>
        <v/>
      </c>
      <c r="AC153" s="76" t="str">
        <f>IF($A153&lt;&gt;"",IF(IFERROR(VLOOKUP($A153,'5. Company (current_at exit)'!$1:$1048576,16,FALSE),"")="","",IFERROR(VLOOKUP($A153,'5. Company (current_at exit)'!$1:$1048576,16,FALSE),"")), "")</f>
        <v/>
      </c>
      <c r="AD153" s="16" t="str">
        <f>IF($A153&lt;&gt;"",IF(IFERROR(VLOOKUP($A153,'5. Company (current_at exit)'!$1:$1048576,17,FALSE),"")="","",IFERROR(VLOOKUP($A153,'5. Company (current_at exit)'!$1:$1048576,17,FALSE),"")), "")</f>
        <v/>
      </c>
      <c r="AE153" s="401" t="str">
        <f>IF($A153&lt;&gt;"",IF(IFERROR(VLOOKUP($A153,'5. Company (current_at exit)'!$1:$1048576,18,FALSE),"")="","",IFERROR(VLOOKUP($A153,'5. Company (current_at exit)'!$1:$1048576,18,FALSE),"")), "")</f>
        <v/>
      </c>
      <c r="AF153" s="16" t="str">
        <f>IF($A153&lt;&gt;"",IF(IFERROR(VLOOKUP($A153,'5. Company (current_at exit)'!$1:$1048576,19,FALSE),"")="","Mandatory: Tab 5",IFERROR(VLOOKUP($A153,'5. Company (current_at exit)'!$1:$1048576,19,FALSE),"")), "")</f>
        <v/>
      </c>
      <c r="AG153" s="159" t="str">
        <f>IF($AF153="Yes",IF($A153&lt;&gt;"",IF(IFERROR(VLOOKUP($A153,'5. Company (current_at exit)'!$1:$1048576,20,FALSE),"")="","Mandatory: Tab 5",IFERROR(VLOOKUP($A153,'5. Company (current_at exit)'!$1:$1048576,20,FALSE),"")), ""),IF($A153&lt;&gt;"",IF(IFERROR(VLOOKUP($A153,'5. Company (current_at exit)'!$1:$1048576,20,FALSE),"")="","",IFERROR(VLOOKUP($A153,'5. Company (current_at exit)'!$1:$1048576,20,FALSE),"")), ""))</f>
        <v/>
      </c>
      <c r="AH153" s="159" t="str">
        <f>IF($AF153="Yes",IF($A153&lt;&gt;"",IF(IFERROR(VLOOKUP($A153,'5. Company (current_at exit)'!$1:$1048576,21,FALSE),"")="","Mandatory: Tab 5",IFERROR(VLOOKUP($A153,'5. Company (current_at exit)'!$1:$1048576,21,FALSE),"")), ""),IF($A153&lt;&gt;"",IF(IFERROR(VLOOKUP($A153,'5. Company (current_at exit)'!$1:$1048576,21,FALSE),"")="","",IFERROR(VLOOKUP($A153,'5. Company (current_at exit)'!$1:$1048576,21,FALSE),"")), ""))</f>
        <v/>
      </c>
      <c r="AI153" s="69" t="str">
        <f>IF($AF153="Yes",IF($A153&lt;&gt;"",IF(IFERROR(VLOOKUP($A153,'5. Company (current_at exit)'!$1:$1048576,22,FALSE),"")="","Mandatory: Tab 5",IFERROR(VLOOKUP($A153,'5. Company (current_at exit)'!$1:$1048576,22,FALSE),"")), ""),IF($A153&lt;&gt;"",IF(IFERROR(VLOOKUP($A153,'5. Company (current_at exit)'!$1:$1048576,22,FALSE),"")="","",IFERROR(VLOOKUP($A153,'5. Company (current_at exit)'!$1:$1048576,22,FALSE),"")), ""))</f>
        <v/>
      </c>
      <c r="AJ153" s="69" t="str">
        <f>IF($AF153="Yes",IF($A153&lt;&gt;"",IF(IFERROR(VLOOKUP($A153,'5. Company (current_at exit)'!$1:$1048576,23,FALSE),"")="","Mandatory: Tab 5",IFERROR(VLOOKUP($A153,'5. Company (current_at exit)'!$1:$1048576,23,FALSE),"")), ""),IF($A153&lt;&gt;"",IF(IFERROR(VLOOKUP($A153,'5. Company (current_at exit)'!$1:$1048576,23,FALSE),"")="","",IFERROR(VLOOKUP($A153,'5. Company (current_at exit)'!$1:$1048576,23,FALSE),"")), ""))</f>
        <v/>
      </c>
      <c r="AK153" s="159" t="str">
        <f>IF($AF153="Yes",IF($A153&lt;&gt;"",IF(IFERROR(VLOOKUP($A153,'5. Company (current_at exit)'!$1:$1048576,24,FALSE),"")="","",IFERROR(VLOOKUP($A153,'5. Company (current_at exit)'!$1:$1048576,24,FALSE),"")), ""),IF($A153&lt;&gt;"",IF(IFERROR(VLOOKUP($A153,'5. Company (current_at exit)'!$1:$1048576,24,FALSE),"")="","",IFERROR(VLOOKUP($A153,'5. Company (current_at exit)'!$1:$1048576,24,FALSE),"")), ""))</f>
        <v/>
      </c>
      <c r="AL153" s="403" t="str">
        <f>IF($A153&lt;&gt;"",IF(IFERROR(VLOOKUP($A153,'5. Company (current_at exit)'!$1:$1048576,25,FALSE),"")="","",IFERROR(VLOOKUP($A153,'5. Company (current_at exit)'!$1:$1048576,25,FALSE),"")), "")</f>
        <v/>
      </c>
      <c r="AM153" s="17" t="str">
        <f>IF($A153&lt;&gt;"",IF(IFERROR(VLOOKUP($A153,'5. Company (current_at exit)'!$1:$1048576,26,FALSE),"")="","Mandatory: Tab 5",IFERROR(VLOOKUP($A153,'5. Company (current_at exit)'!$1:$1048576,26,FALSE),"")), "")</f>
        <v/>
      </c>
      <c r="AN153" s="17" t="str">
        <f>IF($A153&lt;&gt;"",IF(IFERROR(VLOOKUP($A153,'5. Company (current_at exit)'!$1:$1048576,27,FALSE),"")="","Mandatory: Tab 5",IFERROR(VLOOKUP($A153,'5. Company (current_at exit)'!$1:$1048576,27,FALSE),"")), "")</f>
        <v/>
      </c>
      <c r="AO153" s="17" t="str">
        <f>IF($A153&lt;&gt;"",IF(IFERROR(VLOOKUP($A153,'5. Company (current_at exit)'!$1:$1048576,28,FALSE),"")="","Mandatory: Tab 5",IFERROR(VLOOKUP($A153,'5. Company (current_at exit)'!$1:$1048576,28,FALSE),"")), "")</f>
        <v/>
      </c>
      <c r="AP153" s="17" t="str">
        <f>IF($A153&lt;&gt;"",IF(IFERROR(VLOOKUP($A153,'5. Company (current_at exit)'!$1:$1048576,29,FALSE),"")="","Mandatory: Tab 5",IFERROR(VLOOKUP($A153,'5. Company (current_at exit)'!$1:$1048576,29,FALSE),"")), "")</f>
        <v/>
      </c>
      <c r="AQ153" s="17" t="str">
        <f>IF($A153&lt;&gt;"",IF(IFERROR(VLOOKUP($A153,'5. Company (current_at exit)'!$1:$1048576,30,FALSE),"")="","Mandatory: Tab 5",IFERROR(VLOOKUP($A153,'5. Company (current_at exit)'!$1:$1048576,30,FALSE),"")), "")</f>
        <v/>
      </c>
      <c r="AR153" s="17" t="str">
        <f>IF($A153&lt;&gt;"",IF(IFERROR(VLOOKUP($A153,'5. Company (current_at exit)'!$1:$1048576,31,FALSE),"")="","Mandatory: Tab 5",IFERROR(VLOOKUP($A153,'5. Company (current_at exit)'!$1:$1048576,31,FALSE),"")), "")</f>
        <v/>
      </c>
      <c r="AS153" s="17" t="str">
        <f>IF($A153&lt;&gt;"",IF(IFERROR(VLOOKUP($A153,'5. Company (current_at exit)'!$1:$1048576,32,FALSE),"")="","Mandatory: Tab 5",IFERROR(VLOOKUP($A153,'5. Company (current_at exit)'!$1:$1048576,32,FALSE),"")), "")</f>
        <v/>
      </c>
      <c r="AT153" s="17" t="str">
        <f>IF($A153&lt;&gt;"",IF(IFERROR(VLOOKUP($A153,'5. Company (current_at exit)'!$1:$1048576,33,FALSE),"")="","Mandatory: Tab 5",IFERROR(VLOOKUP($A153,'5. Company (current_at exit)'!$1:$1048576,33,FALSE),"")), "")</f>
        <v/>
      </c>
      <c r="AU153" s="17" t="str">
        <f>IF($A153&lt;&gt;"",IF(IFERROR(VLOOKUP($A153,'5. Company (current_at exit)'!$1:$1048576,34,FALSE),"")="","",IFERROR(VLOOKUP($A153,'5. Company (current_at exit)'!$1:$1048576,34,FALSE),"")), "")</f>
        <v/>
      </c>
      <c r="AV153" s="241" t="str">
        <f>IF($A153&lt;&gt;"",IF(IFERROR(VLOOKUP($A153,'5. Company (current_at exit)'!$1:$1048576,35,FALSE),"")="","",IFERROR(VLOOKUP($A153,'5. Company (current_at exit)'!$1:$1048576,35,FALSE),"")), "")</f>
        <v/>
      </c>
      <c r="AW153" s="17" t="str">
        <f>IF($D153="Fully Exited",IF($A153&lt;&gt;"",IF(IFERROR(VLOOKUP($A153,'5. Company (current_at exit)'!$1:$1048576,36,FALSE),"")="","",IFERROR(VLOOKUP($A153,'5. Company (current_at exit)'!$1:$1048576,36,FALSE),"")), ""),IF($A153&lt;&gt;"",IF(IFERROR(VLOOKUP($A153,'5. Company (current_at exit)'!$1:$1048576,36,FALSE),"")="","",IFERROR(VLOOKUP($A153,'5. Company (current_at exit)'!$1:$1048576,36,FALSE),"")), ""))</f>
        <v/>
      </c>
      <c r="AX153" s="239" t="str">
        <f>IF($A153&lt;&gt;"",IF(IFERROR(VLOOKUP($A153,'5. Company (current_at exit)'!$1:$1048576,37,FALSE),"")="","",IFERROR(VLOOKUP($A153,'5. Company (current_at exit)'!$1:$1048576,37,FALSE),"")), "")</f>
        <v/>
      </c>
      <c r="AY153" s="204" t="str">
        <f>IF($A153&lt;&gt;"",IF(IFERROR(VLOOKUP($A153,'5. Company (current_at exit)'!$1:$1048576,38,FALSE),"")="","",IFERROR(VLOOKUP($A153,'5. Company (current_at exit)'!$1:$1048576,38,FALSE),"")), "")</f>
        <v/>
      </c>
      <c r="AZ153" s="244" t="str">
        <f>IF($A153&lt;&gt;"",IF(IFERROR(VLOOKUP($A153,'5. Company (current_at exit)'!$1:$1048576,39,FALSE),"")="","",IFERROR(VLOOKUP($A153,'5. Company (current_at exit)'!$1:$1048576,39,FALSE),"")), "")</f>
        <v/>
      </c>
      <c r="BA153" s="244" t="str">
        <f>IF($A153&lt;&gt;"",IF(IFERROR(VLOOKUP($A153,'5. Company (current_at exit)'!$1:$1048576,40,FALSE),"")="","",IFERROR(VLOOKUP($A153,'5. Company (current_at exit)'!$1:$1048576,40,FALSE),"")), "")</f>
        <v/>
      </c>
      <c r="BB153" s="244" t="str">
        <f>IF($A153&lt;&gt;"",IF(IFERROR(VLOOKUP($A153,'5. Company (current_at exit)'!$1:$1048576,41,FALSE),"")="","",IFERROR(VLOOKUP($A153,'5. Company (current_at exit)'!$1:$1048576,41,FALSE),"")), "")</f>
        <v/>
      </c>
      <c r="BC153" s="76" t="str">
        <f>IF($A153&lt;&gt;"",IF(IFERROR(VLOOKUP($A153,'5. Company (current_at exit)'!$1:$1048576,42,FALSE),"")="","",IFERROR(VLOOKUP($A153,'5. Company (current_at exit)'!$1:$1048576,42,FALSE),"")), "")</f>
        <v/>
      </c>
      <c r="BD153" s="76" t="str">
        <f>IF($A153&lt;&gt;"",IF(IFERROR(VLOOKUP($A153,'5. Company (current_at exit)'!$1:$1048576,43,FALSE),"")="","",IFERROR(VLOOKUP($A153,'5. Company (current_at exit)'!$1:$1048576,43,FALSE),"")), "")</f>
        <v/>
      </c>
      <c r="BE153" s="239" t="str">
        <f>IF($A153&lt;&gt;"",IF(IFERROR(VLOOKUP($A153,'5. Company (current_at exit)'!$1:$1048576,44,FALSE),"")="","",IFERROR(VLOOKUP($A153,'5. Company (current_at exit)'!$1:$1048576,44,FALSE),"")), "")</f>
        <v/>
      </c>
      <c r="BF153" s="239" t="str">
        <f>IF($A153&lt;&gt;"",IF(IFERROR(VLOOKUP($A153,'5. Company (current_at exit)'!$1:$1048576,45,FALSE),"")="","",IFERROR(VLOOKUP($A153,'5. Company (current_at exit)'!$1:$1048576,45,FALSE),"")), "")</f>
        <v/>
      </c>
      <c r="BG153" s="239" t="str">
        <f>IF($A153&lt;&gt;"",IF(IFERROR(VLOOKUP($A153,'5. Company (current_at exit)'!$1:$1048576,46,FALSE),"")="","",IFERROR(VLOOKUP($A153,'5. Company (current_at exit)'!$1:$1048576,46,FALSE),"")), "")</f>
        <v/>
      </c>
      <c r="BH153" s="239" t="str">
        <f>IF($A153&lt;&gt;"",IF(IFERROR(VLOOKUP($A153,'5. Company (current_at exit)'!$1:$1048576,47,FALSE),"")="","",IFERROR(VLOOKUP($A153,'5. Company (current_at exit)'!$1:$1048576,47,FALSE),"")), "")</f>
        <v/>
      </c>
      <c r="BI153" s="239" t="str">
        <f>IF($A153&lt;&gt;"",IF(IFERROR(VLOOKUP($A153,'5. Company (current_at exit)'!$1:$1048576,48,FALSE),"")="","",IFERROR(VLOOKUP($A153,'5. Company (current_at exit)'!$1:$1048576,48,FALSE),"")), "")</f>
        <v/>
      </c>
      <c r="BJ153" s="360" t="str">
        <f>IF($A153&lt;&gt;"",IF(IFERROR(VLOOKUP($A153,'5. Company (current_at exit)'!$1:$1048576,49,FALSE),"")="","",IFERROR(VLOOKUP($A153,'5. Company (current_at exit)'!$1:$1048576,49,FALSE),"")), "")</f>
        <v/>
      </c>
      <c r="BK153" s="76" t="str">
        <f>IF($A153&lt;&gt;"",IF(IFERROR(VLOOKUP($A153,'5. Company (current_at exit)'!$1:$1048576,50,FALSE),"")="","Mandatory: Tab 5",IFERROR(VLOOKUP($A153,'5. Company (current_at exit)'!$1:$1048576,50,FALSE),"")), "")</f>
        <v/>
      </c>
      <c r="BL153" s="483" t="str">
        <f>IF($A153&lt;&gt;"",IF(IFERROR(VLOOKUP($A153,'5. Company (current_at exit)'!$1:$1048576,51,FALSE),"")="","Mandatory: Tab 5",IFERROR(VLOOKUP($A153,'5. Company (current_at exit)'!$1:$1048576,51,FALSE),"")), "")</f>
        <v/>
      </c>
      <c r="BM153" s="483" t="str">
        <f>IF($A153&lt;&gt;"",IF(IFERROR(VLOOKUP($A153,'5. Company (current_at exit)'!$1:$1048576,52,FALSE),"")="","Mandatory: Tab 5",IFERROR(VLOOKUP($A153,'5. Company (current_at exit)'!$1:$1048576,52,FALSE),"")), "")</f>
        <v/>
      </c>
      <c r="BN153" s="483" t="str">
        <f>IF($A153&lt;&gt;"",IF(IFERROR(VLOOKUP($A153,'5. Company (current_at exit)'!$1:$1048576,53,FALSE),"")="","Mandatory: Tab 5",IFERROR(VLOOKUP($A153,'5. Company (current_at exit)'!$1:$1048576,53,FALSE),"")), "")</f>
        <v/>
      </c>
      <c r="BO153" s="360" t="str">
        <f>IF($A153&lt;&gt;"",IF(IFERROR(VLOOKUP($A153,'5. Company (current_at exit)'!$1:$1048576,54,FALSE),"")="","",IFERROR(VLOOKUP($A153,'5. Company (current_at exit)'!$1:$1048576,54,FALSE),"")), "")</f>
        <v/>
      </c>
      <c r="BP153" s="17" t="str">
        <f>IF($A153&lt;&gt;"",IF(IFERROR(VLOOKUP($A153, '4. Company (at entry)'!$1:$1048576,3,FALSE),"")="","Mandatory: Tab 4",IFERROR(VLOOKUP($A153, '4. Company (at entry)'!$1:$1048576,3,FALSE),"")), "")</f>
        <v/>
      </c>
      <c r="BQ153" s="17" t="str">
        <f>IF($A153&lt;&gt;"",IF(IFERROR(VLOOKUP($A153, '4. Company (at entry)'!$1:$1048576,4,FALSE),"")="","Mandatory: Tab 4",IFERROR(VLOOKUP($A153, '4. Company (at entry)'!$1:$1048576,4,FALSE),"")), "")</f>
        <v/>
      </c>
      <c r="BR153" s="17" t="str">
        <f>IF($A153&lt;&gt;"",IF(IFERROR(VLOOKUP($A153, '4. Company (at entry)'!$1:$1048576,5,FALSE),"")="","Mandatory: Tab 4",IFERROR(VLOOKUP($A153, '4. Company (at entry)'!$1:$1048576,5,FALSE),"")), "")</f>
        <v/>
      </c>
      <c r="BS153" s="17" t="str">
        <f>IF($A153&lt;&gt;"",IF(IFERROR(VLOOKUP($A153, '4. Company (at entry)'!$1:$1048576,6,FALSE),"")="","Mandatory: Tab 4",IFERROR(VLOOKUP($A153, '4. Company (at entry)'!$1:$1048576,6,FALSE),"")), "")</f>
        <v/>
      </c>
      <c r="BT153" s="17" t="str">
        <f>IF($A153&lt;&gt;"",IF(IFERROR(VLOOKUP($A153, '4. Company (at entry)'!$1:$1048576,7,FALSE),"")="","Mandatory: Tab 4",IFERROR(VLOOKUP($A153, '4. Company (at entry)'!$1:$1048576,7,FALSE),"")), "")</f>
        <v/>
      </c>
      <c r="BU153" s="17" t="str">
        <f>IF($A153&lt;&gt;"",IF(IFERROR(VLOOKUP($A153, '4. Company (at entry)'!$1:$1048576,8,FALSE),"")="","Mandatory: Tab 4",IFERROR(VLOOKUP($A153, '4. Company (at entry)'!$1:$1048576,8,FALSE),"")), "")</f>
        <v/>
      </c>
      <c r="BV153" s="17" t="str">
        <f>IF($A153&lt;&gt;"",IF(IFERROR(VLOOKUP($A153, '4. Company (at entry)'!$1:$1048576,9,FALSE),"")="","Mandatory: Tab 4",IFERROR(VLOOKUP($A153, '4. Company (at entry)'!$1:$1048576,9,FALSE),"")), "")</f>
        <v/>
      </c>
      <c r="BW153" s="17" t="str">
        <f>IF($A153&lt;&gt;"",IF(IFERROR(VLOOKUP($A153, '4. Company (at entry)'!$1:$1048576,10,FALSE),"")="","",IFERROR(VLOOKUP($A153, '4. Company (at entry)'!$1:$1048576,10,FALSE),"")), "")</f>
        <v/>
      </c>
      <c r="BX153" s="208" t="str">
        <f>IF($A153&lt;&gt;"",IF(IFERROR(VLOOKUP($A153, '4. Company (at entry)'!$1:$1048576,11,FALSE),"")="","",IFERROR(VLOOKUP($A153, '4. Company (at entry)'!$1:$1048576,11,FALSE),"")), "")</f>
        <v/>
      </c>
      <c r="BY153" s="17" t="str">
        <f>IF($A153&lt;&gt;"",IF(IFERROR(VLOOKUP($A153, '4. Company (at entry)'!$1:$1048576,12,FALSE),"")="","",IFERROR(VLOOKUP($A153, '4. Company (at entry)'!$1:$1048576,12,FALSE),"")), "")</f>
        <v/>
      </c>
      <c r="BZ153" s="360" t="str">
        <f>IF($A153&lt;&gt;"",IF(IFERROR(VLOOKUP($A153, '4. Company (at entry)'!$1:$1048576,13,FALSE),"")="","",IFERROR(VLOOKUP($A153, '4. Company (at entry)'!$1:$1048576,13,FALSE),"")), "")</f>
        <v/>
      </c>
      <c r="CA153" s="17" t="str">
        <f>IF($A153&lt;&gt;"",IF(IFERROR('7. Position (current_at exit)'!F153,"")="", "Mandatory: Tab 7",IFERROR('7. Position (current_at exit)'!F153,"")),"")</f>
        <v/>
      </c>
      <c r="CB153" s="17" t="str">
        <f>IF($D153&lt;&gt;"Pending, Subsequently Closed",IF($A153&lt;&gt;"",IF(IFERROR('7. Position (current_at exit)'!G153,"")="", "Mandatory: Tab 7",IFERROR('7. Position (current_at exit)'!G153,"")),""), IF($A153&lt;&gt;"",IF(IFERROR('7. Position (current_at exit)'!G153,"")="", "",IFERROR('7. Position (current_at exit)'!G153,"")),""))</f>
        <v/>
      </c>
      <c r="CC153" s="17" t="str">
        <f>IF($D153&lt;&gt;"Pending, Subsequently Closed",IF($A153&lt;&gt;"",IF(IFERROR('7. Position (current_at exit)'!H153,"")="", "Mandatory: Tab 7",IFERROR('7. Position (current_at exit)'!H153,"")),""), IF($A153&lt;&gt;"",IF(IFERROR('7. Position (current_at exit)'!H153,"")="", "",IFERROR('7. Position (current_at exit)'!H153,"")),""))</f>
        <v/>
      </c>
      <c r="CD153" s="17" t="str">
        <f>IF($D153&lt;&gt;"Pending, Subsequently Closed",IF($A153&lt;&gt;"",IF(IFERROR('7. Position (current_at exit)'!I153,"")="", "Mandatory: Tab 7",IFERROR('7. Position (current_at exit)'!I153,"")),""), IF($A153&lt;&gt;"",IF(IFERROR('7. Position (current_at exit)'!I153,"")="", "",IFERROR('7. Position (current_at exit)'!I153,"")),""))</f>
        <v/>
      </c>
      <c r="CE153" s="17" t="str">
        <f>IF($D153&lt;&gt;"Pending, Subsequently Closed",IF($A153&lt;&gt;"",IF(IFERROR('7. Position (current_at exit)'!J153,"")="", "Mandatory: Tab 7",IFERROR('7. Position (current_at exit)'!J153,"")),""), IF($A153&lt;&gt;"",IF(IFERROR('7. Position (current_at exit)'!J153,"")="", "",IFERROR('7. Position (current_at exit)'!J153,"")),""))</f>
        <v/>
      </c>
      <c r="CF153" s="208" t="str">
        <f>IF($D153&lt;&gt;"Pending, Subsequently Closed",IF($A153&lt;&gt;"",IF(IFERROR('7. Position (current_at exit)'!K153,"")="", "Mandatory: Tab 7",IFERROR('7. Position (current_at exit)'!K153,"")),""), IF($A153&lt;&gt;"",IF(IFERROR('7. Position (current_at exit)'!K153,"")="", "",IFERROR('7. Position (current_at exit)'!K153,"")),""))</f>
        <v/>
      </c>
      <c r="CG153" s="186" t="str">
        <f>IF($D153&lt;&gt;"Pending, Subsequently Closed",IF($A153&lt;&gt;"",IF(IFERROR('7. Position (current_at exit)'!L153,"")="", "Mandatory: Tab 7",IFERROR('7. Position (current_at exit)'!L153,"")),""), IF($A153&lt;&gt;"",IF(IFERROR('7. Position (current_at exit)'!L153,"")="", "",IFERROR('7. Position (current_at exit)'!L153,"")),""))</f>
        <v/>
      </c>
      <c r="CH153" s="186" t="str">
        <f>IF($D153&lt;&gt;"Pending, Subsequently Closed",IF($A153&lt;&gt;"",IF(IFERROR('7. Position (current_at exit)'!M153,"")="", "Mandatory: Tab 7",IFERROR('7. Position (current_at exit)'!M153,"")),""), IF($A153&lt;&gt;"",IF(IFERROR('7. Position (current_at exit)'!M153,"")="", "",IFERROR('7. Position (current_at exit)'!M153,"")),""))</f>
        <v/>
      </c>
      <c r="CI153" s="186" t="str">
        <f>IF($D153&lt;&gt;"Pending, Subsequently Closed",IF($A153&lt;&gt;"",IF(IFERROR('7. Position (current_at exit)'!N153,"")="", "Mandatory: Tab 7",IFERROR('7. Position (current_at exit)'!N153,"")),""), IF($A153&lt;&gt;"",IF(IFERROR('7. Position (current_at exit)'!N153,"")="", "",IFERROR('7. Position (current_at exit)'!N153,"")),""))</f>
        <v/>
      </c>
      <c r="CJ153" s="408" t="str">
        <f>IF($D153&lt;&gt;"Pending, Subsequently Closed",IF($A153&lt;&gt;"",IF(IFERROR('7. Position (current_at exit)'!O153,"")="", "Mandatory: Tab 7",IFERROR('7. Position (current_at exit)'!O153,"")),""), IF($A153&lt;&gt;"",IF(IFERROR('7. Position (current_at exit)'!O153,"")="", "",IFERROR('7. Position (current_at exit)'!O153,"")),""))</f>
        <v/>
      </c>
      <c r="CK153" s="408" t="str">
        <f>IF($D153&lt;&gt;"Pending, Subsequently Closed",IF($A153&lt;&gt;"",IF(IFERROR('7. Position (current_at exit)'!P153,"")="", "Mandatory: Tab 7",IFERROR('7. Position (current_at exit)'!P153,"")),""), IF($A153&lt;&gt;"",IF(IFERROR('7. Position (current_at exit)'!P153,"")="", "",IFERROR('7. Position (current_at exit)'!P153,"")),""))</f>
        <v/>
      </c>
      <c r="CL153" s="360" t="str">
        <f>IF($A153&lt;&gt;"",IF(IFERROR('7. Position (current_at exit)'!Q153,"")="", "",IFERROR('7. Position (current_at exit)'!Q153,"")),"")</f>
        <v/>
      </c>
      <c r="CM153" s="18" t="str">
        <f>IF($F153&lt;&gt;"Debt",IF($A153&lt;&gt;"",IF(IFERROR('7. Position (current_at exit)'!R153,"")="", "Mandatory: Tab 7",IFERROR('7. Position (current_at exit)'!R153,"")),""), IF($A153&lt;&gt;"",IF(IFERROR('7. Position (current_at exit)'!R153,"")="", "",IFERROR('7. Position (current_at exit)'!R153,"")),""))</f>
        <v/>
      </c>
      <c r="CN153" s="18" t="str">
        <f>IF($F153&lt;&gt;"Debt",IF($A153&lt;&gt;"",IF(IFERROR('7. Position (current_at exit)'!S153,"")="", "Mandatory: Tab 7",IFERROR('7. Position (current_at exit)'!S153,"")),""), IF($A153&lt;&gt;"",IF(IFERROR('7. Position (current_at exit)'!S153,"")="", "",IFERROR('7. Position (current_at exit)'!S153,"")),""))</f>
        <v/>
      </c>
      <c r="CO153" s="17" t="str">
        <f>IF($F153&lt;&gt;"Debt",IF($A153&lt;&gt;"",IF(IFERROR('7. Position (current_at exit)'!T153,"")="", "Mandatory: Tab 7",IFERROR('7. Position (current_at exit)'!T153,"")),""), IF($A153&lt;&gt;"",IF(IFERROR('7. Position (current_at exit)'!T153,"")="", "",IFERROR('7. Position (current_at exit)'!T153,"")),""))</f>
        <v/>
      </c>
      <c r="CP153" s="17" t="str">
        <f>IF($A153&lt;&gt;"",IF(IFERROR('7. Position (current_at exit)'!U153,"")="", "Mandatory: Tab 7",IFERROR('7. Position (current_at exit)'!U153,"")),"")</f>
        <v/>
      </c>
      <c r="CQ153" s="17" t="str">
        <f>IF($F153&lt;&gt;"Debt",IF($A153&lt;&gt;"",IF(IFERROR('7. Position (current_at exit)'!V153,"")="", "Mandatory: Tab 7",IFERROR('7. Position (current_at exit)'!V153,"")),""), IF($A153&lt;&gt;"",IF(IFERROR('7. Position (current_at exit)'!V153,"")="", "",IFERROR('7. Position (current_at exit)'!V153,"")),""))</f>
        <v/>
      </c>
      <c r="CR153" s="16" t="str">
        <f>IF($F153&lt;&gt;"Debt",IF($A153&lt;&gt;"",IF(IFERROR('7. Position (current_at exit)'!W153,"")="", "",IFERROR('7. Position (current_at exit)'!W153,"")),""), IF($A153&lt;&gt;"",IF(IFERROR('7. Position (current_at exit)'!W153,"")="", "",IFERROR('7. Position (current_at exit)'!W153,"")),""))</f>
        <v/>
      </c>
      <c r="CS153" s="80" t="str">
        <f>IF($A153&lt;&gt;"",IF(IFERROR('7. Position (current_at exit)'!X153,"")="", "",IFERROR('7. Position (current_at exit)'!X153,"")),"")</f>
        <v/>
      </c>
      <c r="CT153" s="360" t="str">
        <f>IF($A153&lt;&gt;"",IF(IFERROR('7. Position (current_at exit)'!Y153,"")="", "",IFERROR('7. Position (current_at exit)'!Y153,"")),"")</f>
        <v/>
      </c>
      <c r="CU153" s="159" t="str">
        <f>IF(OR($D153="Fully Exited, No Escrow", $D153="Fully Exited, Escrow Pending", $D153="Fully Exited, Subsequently Closed"), IF($A153&lt;&gt;"",IF(IFERROR('7. Position (current_at exit)'!Z153,"")="", "Mandatory: Tab 7",IFERROR('7. Position (current_at exit)'!Z153,"")),""), IF($A153&lt;&gt;"",IF(IFERROR('7. Position (current_at exit)'!Z153,"")="", "",IFERROR('7. Position (current_at exit)'!Z153,"")),""))</f>
        <v/>
      </c>
      <c r="CV153" s="159" t="str">
        <f>IF(OR($D153="Fully Exited, No Escrow", $D153="Fully Exited, Escrow Pending", $D153="Fully Exited, Subsequently Closed"), IF($A153&lt;&gt;"",IF(IFERROR('7. Position (current_at exit)'!AA153,"")="", "Mandatory: Tab 7",IFERROR('7. Position (current_at exit)'!AA153,"")),""), IF($A153&lt;&gt;"",IF(IFERROR('7. Position (current_at exit)'!AA153,"")="", "",IFERROR('7. Position (current_at exit)'!AA153,"")),""))</f>
        <v/>
      </c>
      <c r="CW153" s="16" t="str">
        <f>IF($D153="Fully Exited",IF($A153&lt;&gt;"",IF(IFERROR('7. Position (current_at exit)'!AB153,"")="", "",IFERROR('7. Position (current_at exit)'!AB153,"")),""), IF($A153&lt;&gt;"",IF(IFERROR('7. Position (current_at exit)'!AB153,"")="", "",IFERROR('7. Position (current_at exit)'!AB153,"")),""))</f>
        <v/>
      </c>
      <c r="CX153" s="360" t="str">
        <f>IF($A153&lt;&gt;"",IF(IFERROR('7. Position (current_at exit)'!AC153,"")="", "",IFERROR('7. Position (current_at exit)'!AC153,"")),"")</f>
        <v/>
      </c>
      <c r="CY153" s="16" t="str">
        <f>IF($D153&lt;&gt;"Pending, Subsequently Closed",IF($A153&lt;&gt;"",IF(IFERROR('7. Position (current_at exit)'!AD153,"")="", "Mandatory: Tab 7",IFERROR('7. Position (current_at exit)'!AD153,"")),""), IF($A153&lt;&gt;"",IF(IFERROR('7. Position (current_at exit)'!AD153,"")="", "",IFERROR('7. Position (current_at exit)'!AD153,"")),""))</f>
        <v/>
      </c>
      <c r="CZ153" s="187" t="str">
        <f>IF($A153&lt;&gt;"",IF(IFERROR('7. Position (current_at exit)'!AE153,"")="", "",IFERROR('7. Position (current_at exit)'!AE153,"")),"")</f>
        <v/>
      </c>
      <c r="DA153" s="76" t="str">
        <f>IF($A153&lt;&gt;"",IF(IFERROR('7. Position (current_at exit)'!AF153,"")="", "",IFERROR('7. Position (current_at exit)'!AF153,"")),"")</f>
        <v/>
      </c>
      <c r="DB153" s="239" t="str">
        <f>IF($A153&lt;&gt;"",IF(IFERROR('7. Position (current_at exit)'!AG153,"")="", "",IFERROR('7. Position (current_at exit)'!AG153,"")),"")</f>
        <v/>
      </c>
      <c r="DC153" s="165" t="str">
        <f>IF($A153&lt;&gt;"",IF(IFERROR('7. Position (current_at exit)'!AH153,"")="", "",IFERROR('7. Position (current_at exit)'!AH153,"")),"")</f>
        <v/>
      </c>
      <c r="DD153" s="165" t="str">
        <f>IF($A153&lt;&gt;"",IF(IFERROR('7. Position (current_at exit)'!AI153,"")="", "",IFERROR('7. Position (current_at exit)'!AI153,"")),"")</f>
        <v/>
      </c>
      <c r="DE153" s="360" t="str">
        <f>IF($A153&lt;&gt;"",IF(IFERROR('7. Position (current_at exit)'!AJ153,"")="", "",IFERROR('7. Position (current_at exit)'!AJ153,"")),"")</f>
        <v/>
      </c>
      <c r="DF153" s="16" t="str">
        <f>IF($A153&lt;&gt;"",IF(IFERROR('7. Position (current_at exit)'!AK153,"")="", "",IFERROR('7. Position (current_at exit)'!AK153,"")),"")</f>
        <v/>
      </c>
      <c r="DG153" s="187" t="str">
        <f>IF($A153&lt;&gt;"",IF(IFERROR('7. Position (current_at exit)'!AL153,"")="", "",IFERROR('7. Position (current_at exit)'!AL153,"")),"")</f>
        <v/>
      </c>
      <c r="DH153" s="76" t="str">
        <f>IF($A153&lt;&gt;"",IF(IFERROR('7. Position (current_at exit)'!AM153,"")="", "",IFERROR('7. Position (current_at exit)'!AM153,"")),"")</f>
        <v/>
      </c>
      <c r="DI153" s="239" t="str">
        <f>IF($A153&lt;&gt;"",IF(IFERROR('7. Position (current_at exit)'!AN153,"")="", "",IFERROR('7. Position (current_at exit)'!AN153,"")),"")</f>
        <v/>
      </c>
      <c r="DJ153" s="165" t="str">
        <f>IF($A153&lt;&gt;"",IF(IFERROR('7. Position (current_at exit)'!AO153,"")="", "",IFERROR('7. Position (current_at exit)'!AO153,"")),"")</f>
        <v/>
      </c>
      <c r="DK153" s="165" t="str">
        <f>IF($A153&lt;&gt;"",IF(IFERROR('7. Position (current_at exit)'!AP153,"")="", "",IFERROR('7. Position (current_at exit)'!AP153,"")),"")</f>
        <v/>
      </c>
      <c r="DL153" s="360" t="str">
        <f>IF($A153&lt;&gt;"",IF(IFERROR('7. Position (current_at exit)'!AQ153,"")="", "",IFERROR('7. Position (current_at exit)'!AQ153,"")),"")</f>
        <v/>
      </c>
      <c r="DM153" s="17" t="str">
        <f>IF(OR($F153="Equity - Publicly Traded", $F153="Equity - Private"), IF($A153&lt;&gt;"",IF(IFERROR('6. Position (at entry)'!N153,"")="", "Mandatory: Tab 6",IFERROR('6. Position (at entry)'!N153,"")),""), IF($A153&lt;&gt;"",IF(IFERROR('6. Position (at entry)'!N153,"")="", "",IFERROR('6. Position (at entry)'!N153,"")),""))</f>
        <v/>
      </c>
      <c r="DN153" s="17" t="str">
        <f>IF(OR($F153="Equity - Publicly Traded", $F153="Equity - Private"), IF($A153&lt;&gt;"",IF(IFERROR('6. Position (at entry)'!O153,"")="", "Mandatory: Tab 6",IFERROR('6. Position (at entry)'!O153,"")),""), IF($A153&lt;&gt;"",IF(IFERROR('6. Position (at entry)'!O153,"")="", "",IFERROR('6. Position (at entry)'!O153,"")),""))</f>
        <v/>
      </c>
      <c r="DO153" s="17" t="str">
        <f>IF(OR($F153="Equity - Publicly Traded", $F153="Equity - Private"), IF($A153&lt;&gt;"",IF(IFERROR('6. Position (at entry)'!P153,"")="", "Mandatory: Tab 6",IFERROR('6. Position (at entry)'!P153,"")),""), IF($A153&lt;&gt;"",IF(IFERROR('6. Position (at entry)'!P153,"")="", "",IFERROR('6. Position (at entry)'!P153,"")),""))</f>
        <v/>
      </c>
      <c r="DP153" s="17" t="str">
        <f>IF(OR($F153="Equity - Publicly Traded", $F153="Equity - Private"), IF($A153&lt;&gt;"",IF(IFERROR('6. Position (at entry)'!Q153,"")="", "Mandatory: Tab 6",IFERROR('6. Position (at entry)'!Q153,"")),""), IF($A153&lt;&gt;"",IF(IFERROR('6. Position (at entry)'!Q153,"")="", "",IFERROR('6. Position (at entry)'!Q153,"")),""))</f>
        <v/>
      </c>
      <c r="DQ153" s="18" t="str">
        <f>IF(OR($F153="Equity - Publicly Traded", $F153="Equity - Private"), IF($A153&lt;&gt;"",IF(IFERROR('6. Position (at entry)'!R153,"")="", "Mandatory: Tab 6",IFERROR('6. Position (at entry)'!R153,"")),""), IF($A153&lt;&gt;"",IF(IFERROR('6. Position (at entry)'!R153,"")="", "",IFERROR('6. Position (at entry)'!R153,"")),""))</f>
        <v/>
      </c>
      <c r="DR153" s="18" t="str">
        <f>IF(OR($F153="Equity - Publicly Traded", $F153="Equity - Private"), IF($A153&lt;&gt;"",IF(IFERROR('6. Position (at entry)'!S153,"")="", "Mandatory: Tab 6",IFERROR('6. Position (at entry)'!S153,"")),""), IF($A153&lt;&gt;"",IF(IFERROR('6. Position (at entry)'!S153,"")="", "",IFERROR('6. Position (at entry)'!S153,"")),""))</f>
        <v/>
      </c>
      <c r="DS153" s="17" t="str">
        <f>IF(OR($F153="Equity - Publicly Traded", $F153="Equity - Private"), IF($A153&lt;&gt;"",IF(IFERROR('6. Position (at entry)'!T153,"")="", "Mandatory: Tab 6",IFERROR('6. Position (at entry)'!T153,"")),""), IF($A153&lt;&gt;"",IF(IFERROR('6. Position (at entry)'!T153,"")="", "",IFERROR('6. Position (at entry)'!T153,"")),""))</f>
        <v/>
      </c>
      <c r="DT153" s="16" t="str">
        <f>IF(OR($F153="Equity - Publicly Traded", $F153="Equity - Private"), IF($A153&lt;&gt;"",IF(IFERROR('6. Position (at entry)'!U153,"")="", "Mandatory: Tab 6",IFERROR('6. Position (at entry)'!U153,"")),""), IF($A153&lt;&gt;"",IF(IFERROR('6. Position (at entry)'!U153,"")="", "",IFERROR('6. Position (at entry)'!U153,"")),""))</f>
        <v/>
      </c>
      <c r="DU153" s="16" t="str">
        <f>IF(OR($F153="Equity - Publicly Traded", $F153="Equity - Private"), IF($A153&lt;&gt;"",IF(IFERROR('6. Position (at entry)'!V153,"")="", "",IFERROR('6. Position (at entry)'!V153,"")),""), IF($A153&lt;&gt;"",IF(IFERROR('6. Position (at entry)'!V153,"")="", "",IFERROR('6. Position (at entry)'!V153,"")),""))</f>
        <v/>
      </c>
      <c r="DV153" s="239" t="str">
        <f>IF(OR($F153="Equity - Publicly Traded", $F153="Equity - Private"), IF($A153&lt;&gt;"",IF(IFERROR('6. Position (at entry)'!W153,"")="", "",IFERROR('6. Position (at entry)'!W153,"")),""), IF($A153&lt;&gt;"",IF(IFERROR('6. Position (at entry)'!W153,"")="", "",IFERROR('6. Position (at entry)'!W153,"")),""))</f>
        <v/>
      </c>
      <c r="DW153" s="239" t="str">
        <f>IF(OR($F153="Equity - Publicly Traded", $F153="Equity - Private"), IF($A153&lt;&gt;"",IF(IFERROR('6. Position (at entry)'!X153,"")="", "",IFERROR('6. Position (at entry)'!X153,"")),""), IF($A153&lt;&gt;"",IF(IFERROR('6. Position (at entry)'!X153,"")="", "",IFERROR('6. Position (at entry)'!X153,"")),""))</f>
        <v/>
      </c>
      <c r="DX153" s="239" t="str">
        <f>IF(OR($F153="Equity - Publicly Traded", $F153="Equity - Private"), IF($A153&lt;&gt;"",IF(IFERROR('6. Position (at entry)'!Y153,"")="", "",IFERROR('6. Position (at entry)'!Y153,"")),""), IF($A153&lt;&gt;"",IF(IFERROR('6. Position (at entry)'!Y153,"")="", "",IFERROR('6. Position (at entry)'!Y153,"")),""))</f>
        <v/>
      </c>
      <c r="DY153" s="360" t="str">
        <f>IF($A153&lt;&gt;"",IF(IFERROR('6. Position (at entry)'!Z153,"")="", "",IFERROR('6. Position (at entry)'!Z153,"")),"")</f>
        <v/>
      </c>
      <c r="DZ153" s="76" t="str">
        <f>IF($A153&lt;&gt;"",IF(IFERROR('6. Position (at entry)'!AA153,"")="", "",IFERROR('6. Position (at entry)'!AA153,"")),"")</f>
        <v/>
      </c>
      <c r="EA153" s="76" t="str">
        <f>IF($A153&lt;&gt;"",IF(IFERROR('6. Position (at entry)'!AB153,"")="", "",IFERROR('6. Position (at entry)'!AB153,"")),"")</f>
        <v/>
      </c>
      <c r="EB153" s="78" t="str">
        <f>IF($A153&lt;&gt;"",IF(IFERROR('6. Position (at entry)'!AC153,"")="", "",IFERROR('6. Position (at entry)'!AC153,"")),"")</f>
        <v/>
      </c>
      <c r="EC153" s="78" t="str">
        <f>IF($A153&lt;&gt;"",IF(IFERROR('6. Position (at entry)'!AD153,"")="", "",IFERROR('6. Position (at entry)'!AD153,"")),"")</f>
        <v/>
      </c>
      <c r="ED153" s="226" t="str">
        <f>IF($A153&lt;&gt;"",IF(IFERROR('6. Position (at entry)'!AE153,"")="", "",IFERROR('6. Position (at entry)'!AE153,"")),"")</f>
        <v/>
      </c>
      <c r="EE153" s="80" t="str">
        <f>IF($A153&lt;&gt;"",IF(IFERROR('6. Position (at entry)'!AF153,"")="", "",IFERROR('6. Position (at entry)'!AF153,"")),"")</f>
        <v/>
      </c>
      <c r="EF153" s="80" t="str">
        <f>IF($A153&lt;&gt;"",IF(IFERROR('6. Position (at entry)'!AG153,"")="", "",IFERROR('6. Position (at entry)'!AG153,"")),"")</f>
        <v/>
      </c>
      <c r="EG153" s="80" t="str">
        <f>IF($A153&lt;&gt;"",IF(IFERROR('6. Position (at entry)'!AH153,"")="", "",IFERROR('6. Position (at entry)'!AH153,"")),"")</f>
        <v/>
      </c>
      <c r="EH153" s="360" t="str">
        <f>IF($A153&lt;&gt;"",IF(IFERROR('6. Position (at entry)'!AI153,"")="", "",IFERROR('6. Position (at entry)'!AI153,"")),"")</f>
        <v/>
      </c>
    </row>
    <row r="154" spans="1:138" ht="15" customHeight="1" x14ac:dyDescent="0.2">
      <c r="A154" s="16" t="str">
        <f>IF(ISBLANK('6. Position (at entry)'!A154), "", '6. Position (at entry)'!A154)</f>
        <v/>
      </c>
      <c r="B154" s="347" t="str">
        <f>IF($A154&lt;&gt;"",IF(IFERROR('6. Position (at entry)'!B154,"")="", "Mandatory: Tab 6",IFERROR('6. Position (at entry)'!B154,"")),"")</f>
        <v/>
      </c>
      <c r="C154" s="16" t="str">
        <f>IF($A154&lt;&gt;"",IF(IFERROR(VLOOKUP($A154, '4. Company (at entry)'!$1:$1048576,2,FALSE),"")="","Mandatory: Tab 4",IFERROR(VLOOKUP($A154, '4. Company (at entry)'!$1:$1048576,2,FALSE),"")), "")</f>
        <v/>
      </c>
      <c r="D154" s="16" t="str">
        <f>IF($A154&lt;&gt;"",IF(IFERROR('7. Position (current_at exit)'!D154,"")="", "Mandatory: Tab 7",IFERROR('7. Position (current_at exit)'!D154,"")),"")</f>
        <v/>
      </c>
      <c r="E154" s="16" t="str">
        <f>IF($A154&lt;&gt;"",IF(IFERROR('7. Position (current_at exit)'!E154,"")="", "Mandatory: Tab 7",IFERROR('7. Position (current_at exit)'!E154,"")),"")</f>
        <v/>
      </c>
      <c r="F154" s="16" t="str">
        <f>IF($A154&lt;&gt;"",IF(IFERROR('6. Position (at entry)'!D154,"")="", "Mandatory: Tab 6",IFERROR('6. Position (at entry)'!D154,"")),"")</f>
        <v/>
      </c>
      <c r="G154" s="16" t="str">
        <f>IF($A154&lt;&gt;"",IF(IFERROR('6. Position (at entry)'!E154,"")="", "Mandatory: Tab 6",IFERROR('6. Position (at entry)'!E154,"")),"")</f>
        <v/>
      </c>
      <c r="H154" s="16" t="str">
        <f>IF($A154&lt;&gt;"",IF(IFERROR('6. Position (at entry)'!F154,"")="", "Mandatory: Tab 6",IFERROR('6. Position (at entry)'!F154,"")),"")</f>
        <v/>
      </c>
      <c r="I154" s="16" t="str">
        <f>IF($A154&lt;&gt;"",IF(IFERROR('6. Position (at entry)'!G154,"")="", "Mandatory: Tab 6",IFERROR('6. Position (at entry)'!G154,"")),"")</f>
        <v/>
      </c>
      <c r="J154" s="16" t="str">
        <f>IF($A154&lt;&gt;"",IF(IFERROR('6. Position (at entry)'!H154,"")="", "Mandatory: Tab 6",IFERROR('6. Position (at entry)'!H154,"")),"")</f>
        <v/>
      </c>
      <c r="K154" s="159" t="str">
        <f>IF($A154&lt;&gt;"",IF(IFERROR('6. Position (at entry)'!I154,"")="", "Mandatory: Tab 6",IFERROR('6. Position (at entry)'!I154,"")),"")</f>
        <v/>
      </c>
      <c r="L154" s="16" t="str">
        <f>IF($A154&lt;&gt;"",IF(IFERROR('6. Position (at entry)'!J154,"")="", "Mandatory: Tab 6",IFERROR('6. Position (at entry)'!J154,"")),"")</f>
        <v/>
      </c>
      <c r="M154" s="16" t="str">
        <f>IF($A154&lt;&gt;"",IF(IFERROR('6. Position (at entry)'!K154,"")="", "Mandatory: Tab 6",IFERROR('6. Position (at entry)'!K154,"")),"")</f>
        <v/>
      </c>
      <c r="N154" s="16" t="str">
        <f>IF($A154&lt;&gt;"",IF(IFERROR('6. Position (at entry)'!L154,"")="", "",IFERROR('6. Position (at entry)'!L154,"")),"")</f>
        <v/>
      </c>
      <c r="O154" s="360" t="str">
        <f>IF($A154&lt;&gt;"",IF(IFERROR('6. Position (at entry)'!M154,"")="", "",IFERROR('6. Position (at entry)'!M154,"")),"")</f>
        <v/>
      </c>
      <c r="P154" s="16" t="str">
        <f>IF($A154&lt;&gt;"",IF(IFERROR(VLOOKUP($A154,'5. Company (current_at exit)'!$1:$1048576,3,FALSE),"")="","",IFERROR(VLOOKUP($A154,'5. Company (current_at exit)'!$1:$1048576,3,FALSE),"")), "")</f>
        <v/>
      </c>
      <c r="Q154" s="16" t="str">
        <f>IF($A154&lt;&gt;"",IF(IFERROR(VLOOKUP($A154,'5. Company (current_at exit)'!$1:$1048576,4,FALSE),"")="","",IFERROR(VLOOKUP($A154,'5. Company (current_at exit)'!$1:$1048576,4,FALSE),"")), "")</f>
        <v/>
      </c>
      <c r="R154" s="16" t="str">
        <f>IF($A154&lt;&gt;"",IF(IFERROR(VLOOKUP($A154,'5. Company (current_at exit)'!$1:$1048576,5,FALSE),"")="","",IFERROR(VLOOKUP($A154,'5. Company (current_at exit)'!$1:$1048576,5,FALSE),"")), "")</f>
        <v/>
      </c>
      <c r="S154" s="16" t="str">
        <f>IF($A154&lt;&gt;"",IF(IFERROR(VLOOKUP($A154,'5. Company (current_at exit)'!$1:$1048576,6,FALSE),"")="","",IFERROR(VLOOKUP($A154,'5. Company (current_at exit)'!$1:$1048576,6,FALSE),"")), "")</f>
        <v/>
      </c>
      <c r="T154" s="16" t="str">
        <f>IF($A154&lt;&gt;"",IF(IFERROR(VLOOKUP($A154,'5. Company (current_at exit)'!$1:$1048576,7,FALSE),"")="","Mandatory: Tab 5",IFERROR(VLOOKUP($A154,'5. Company (current_at exit)'!$1:$1048576,7,FALSE),"")), "")</f>
        <v/>
      </c>
      <c r="U154" s="72" t="str">
        <f>IF($A154&lt;&gt;"",IF(IFERROR(VLOOKUP($A154,'5. Company (current_at exit)'!$1:$1048576,8,FALSE),"")="","Mandatory: Tab 5",IFERROR(VLOOKUP($A154,'5. Company (current_at exit)'!$1:$1048576,8,FALSE),"")), "")</f>
        <v/>
      </c>
      <c r="V154" s="16" t="str">
        <f>IF($A154&lt;&gt;"",IF(IFERROR(VLOOKUP($A154,'5. Company (current_at exit)'!$1:$1048576,9,FALSE),"")="","",IFERROR(VLOOKUP($A154,'5. Company (current_at exit)'!$1:$1048576,9,FALSE),"")), "")</f>
        <v/>
      </c>
      <c r="W154" s="16" t="str">
        <f>IF($A154&lt;&gt;"",IF(IFERROR(VLOOKUP($A154,'5. Company (current_at exit)'!$1:$1048576,10,FALSE),"")="","Mandatory: Tab 5",IFERROR(VLOOKUP($A154,'5. Company (current_at exit)'!$1:$1048576,10,FALSE),"")), "")</f>
        <v/>
      </c>
      <c r="X154" s="73" t="str">
        <f>IF($A154&lt;&gt;"",IF(IFERROR(VLOOKUP($A154,'5. Company (current_at exit)'!$1:$1048576,11,FALSE),"")="","Mandatory: Tab 5",IFERROR(VLOOKUP($A154,'5. Company (current_at exit)'!$1:$1048576,11,FALSE),"")), "")</f>
        <v/>
      </c>
      <c r="Y154" s="73" t="str">
        <f>IF($A154&lt;&gt;"",IF(IFERROR(VLOOKUP($A154,'5. Company (current_at exit)'!$1:$1048576,12,FALSE),"")="","",IFERROR(VLOOKUP($A154,'5. Company (current_at exit)'!$1:$1048576,12,FALSE),"")), "")</f>
        <v/>
      </c>
      <c r="Z154" s="73" t="str">
        <f>IF($A154&lt;&gt;"",IF(IFERROR(VLOOKUP($A154,'5. Company (current_at exit)'!$1:$1048576,13,FALSE),"")="","",IFERROR(VLOOKUP($A154,'5. Company (current_at exit)'!$1:$1048576,13,FALSE),"")), "")</f>
        <v/>
      </c>
      <c r="AA154" s="16" t="str">
        <f>IF($A154&lt;&gt;"",IF(IFERROR(VLOOKUP($A154,'5. Company (current_at exit)'!$1:$1048576,14,FALSE),"")="","Mandatory: Tab 5",IFERROR(VLOOKUP($A154,'5. Company (current_at exit)'!$1:$1048576,14,FALSE),"")), "")</f>
        <v/>
      </c>
      <c r="AB154" s="16" t="str">
        <f>IF($A154&lt;&gt;"",IF(IFERROR(VLOOKUP($A154,'5. Company (current_at exit)'!$1:$1048576,15,FALSE),"")="","Mandatory: Tab 5",IFERROR(VLOOKUP($A154,'5. Company (current_at exit)'!$1:$1048576,15,FALSE),"")), "")</f>
        <v/>
      </c>
      <c r="AC154" s="76" t="str">
        <f>IF($A154&lt;&gt;"",IF(IFERROR(VLOOKUP($A154,'5. Company (current_at exit)'!$1:$1048576,16,FALSE),"")="","",IFERROR(VLOOKUP($A154,'5. Company (current_at exit)'!$1:$1048576,16,FALSE),"")), "")</f>
        <v/>
      </c>
      <c r="AD154" s="16" t="str">
        <f>IF($A154&lt;&gt;"",IF(IFERROR(VLOOKUP($A154,'5. Company (current_at exit)'!$1:$1048576,17,FALSE),"")="","",IFERROR(VLOOKUP($A154,'5. Company (current_at exit)'!$1:$1048576,17,FALSE),"")), "")</f>
        <v/>
      </c>
      <c r="AE154" s="401" t="str">
        <f>IF($A154&lt;&gt;"",IF(IFERROR(VLOOKUP($A154,'5. Company (current_at exit)'!$1:$1048576,18,FALSE),"")="","",IFERROR(VLOOKUP($A154,'5. Company (current_at exit)'!$1:$1048576,18,FALSE),"")), "")</f>
        <v/>
      </c>
      <c r="AF154" s="16" t="str">
        <f>IF($A154&lt;&gt;"",IF(IFERROR(VLOOKUP($A154,'5. Company (current_at exit)'!$1:$1048576,19,FALSE),"")="","Mandatory: Tab 5",IFERROR(VLOOKUP($A154,'5. Company (current_at exit)'!$1:$1048576,19,FALSE),"")), "")</f>
        <v/>
      </c>
      <c r="AG154" s="159" t="str">
        <f>IF($AF154="Yes",IF($A154&lt;&gt;"",IF(IFERROR(VLOOKUP($A154,'5. Company (current_at exit)'!$1:$1048576,20,FALSE),"")="","Mandatory: Tab 5",IFERROR(VLOOKUP($A154,'5. Company (current_at exit)'!$1:$1048576,20,FALSE),"")), ""),IF($A154&lt;&gt;"",IF(IFERROR(VLOOKUP($A154,'5. Company (current_at exit)'!$1:$1048576,20,FALSE),"")="","",IFERROR(VLOOKUP($A154,'5. Company (current_at exit)'!$1:$1048576,20,FALSE),"")), ""))</f>
        <v/>
      </c>
      <c r="AH154" s="159" t="str">
        <f>IF($AF154="Yes",IF($A154&lt;&gt;"",IF(IFERROR(VLOOKUP($A154,'5. Company (current_at exit)'!$1:$1048576,21,FALSE),"")="","Mandatory: Tab 5",IFERROR(VLOOKUP($A154,'5. Company (current_at exit)'!$1:$1048576,21,FALSE),"")), ""),IF($A154&lt;&gt;"",IF(IFERROR(VLOOKUP($A154,'5. Company (current_at exit)'!$1:$1048576,21,FALSE),"")="","",IFERROR(VLOOKUP($A154,'5. Company (current_at exit)'!$1:$1048576,21,FALSE),"")), ""))</f>
        <v/>
      </c>
      <c r="AI154" s="69" t="str">
        <f>IF($AF154="Yes",IF($A154&lt;&gt;"",IF(IFERROR(VLOOKUP($A154,'5. Company (current_at exit)'!$1:$1048576,22,FALSE),"")="","Mandatory: Tab 5",IFERROR(VLOOKUP($A154,'5. Company (current_at exit)'!$1:$1048576,22,FALSE),"")), ""),IF($A154&lt;&gt;"",IF(IFERROR(VLOOKUP($A154,'5. Company (current_at exit)'!$1:$1048576,22,FALSE),"")="","",IFERROR(VLOOKUP($A154,'5. Company (current_at exit)'!$1:$1048576,22,FALSE),"")), ""))</f>
        <v/>
      </c>
      <c r="AJ154" s="69" t="str">
        <f>IF($AF154="Yes",IF($A154&lt;&gt;"",IF(IFERROR(VLOOKUP($A154,'5. Company (current_at exit)'!$1:$1048576,23,FALSE),"")="","Mandatory: Tab 5",IFERROR(VLOOKUP($A154,'5. Company (current_at exit)'!$1:$1048576,23,FALSE),"")), ""),IF($A154&lt;&gt;"",IF(IFERROR(VLOOKUP($A154,'5. Company (current_at exit)'!$1:$1048576,23,FALSE),"")="","",IFERROR(VLOOKUP($A154,'5. Company (current_at exit)'!$1:$1048576,23,FALSE),"")), ""))</f>
        <v/>
      </c>
      <c r="AK154" s="159" t="str">
        <f>IF($AF154="Yes",IF($A154&lt;&gt;"",IF(IFERROR(VLOOKUP($A154,'5. Company (current_at exit)'!$1:$1048576,24,FALSE),"")="","",IFERROR(VLOOKUP($A154,'5. Company (current_at exit)'!$1:$1048576,24,FALSE),"")), ""),IF($A154&lt;&gt;"",IF(IFERROR(VLOOKUP($A154,'5. Company (current_at exit)'!$1:$1048576,24,FALSE),"")="","",IFERROR(VLOOKUP($A154,'5. Company (current_at exit)'!$1:$1048576,24,FALSE),"")), ""))</f>
        <v/>
      </c>
      <c r="AL154" s="403" t="str">
        <f>IF($A154&lt;&gt;"",IF(IFERROR(VLOOKUP($A154,'5. Company (current_at exit)'!$1:$1048576,25,FALSE),"")="","",IFERROR(VLOOKUP($A154,'5. Company (current_at exit)'!$1:$1048576,25,FALSE),"")), "")</f>
        <v/>
      </c>
      <c r="AM154" s="17" t="str">
        <f>IF($A154&lt;&gt;"",IF(IFERROR(VLOOKUP($A154,'5. Company (current_at exit)'!$1:$1048576,26,FALSE),"")="","Mandatory: Tab 5",IFERROR(VLOOKUP($A154,'5. Company (current_at exit)'!$1:$1048576,26,FALSE),"")), "")</f>
        <v/>
      </c>
      <c r="AN154" s="17" t="str">
        <f>IF($A154&lt;&gt;"",IF(IFERROR(VLOOKUP($A154,'5. Company (current_at exit)'!$1:$1048576,27,FALSE),"")="","Mandatory: Tab 5",IFERROR(VLOOKUP($A154,'5. Company (current_at exit)'!$1:$1048576,27,FALSE),"")), "")</f>
        <v/>
      </c>
      <c r="AO154" s="17" t="str">
        <f>IF($A154&lt;&gt;"",IF(IFERROR(VLOOKUP($A154,'5. Company (current_at exit)'!$1:$1048576,28,FALSE),"")="","Mandatory: Tab 5",IFERROR(VLOOKUP($A154,'5. Company (current_at exit)'!$1:$1048576,28,FALSE),"")), "")</f>
        <v/>
      </c>
      <c r="AP154" s="17" t="str">
        <f>IF($A154&lt;&gt;"",IF(IFERROR(VLOOKUP($A154,'5. Company (current_at exit)'!$1:$1048576,29,FALSE),"")="","Mandatory: Tab 5",IFERROR(VLOOKUP($A154,'5. Company (current_at exit)'!$1:$1048576,29,FALSE),"")), "")</f>
        <v/>
      </c>
      <c r="AQ154" s="17" t="str">
        <f>IF($A154&lt;&gt;"",IF(IFERROR(VLOOKUP($A154,'5. Company (current_at exit)'!$1:$1048576,30,FALSE),"")="","Mandatory: Tab 5",IFERROR(VLOOKUP($A154,'5. Company (current_at exit)'!$1:$1048576,30,FALSE),"")), "")</f>
        <v/>
      </c>
      <c r="AR154" s="17" t="str">
        <f>IF($A154&lt;&gt;"",IF(IFERROR(VLOOKUP($A154,'5. Company (current_at exit)'!$1:$1048576,31,FALSE),"")="","Mandatory: Tab 5",IFERROR(VLOOKUP($A154,'5. Company (current_at exit)'!$1:$1048576,31,FALSE),"")), "")</f>
        <v/>
      </c>
      <c r="AS154" s="17" t="str">
        <f>IF($A154&lt;&gt;"",IF(IFERROR(VLOOKUP($A154,'5. Company (current_at exit)'!$1:$1048576,32,FALSE),"")="","Mandatory: Tab 5",IFERROR(VLOOKUP($A154,'5. Company (current_at exit)'!$1:$1048576,32,FALSE),"")), "")</f>
        <v/>
      </c>
      <c r="AT154" s="17" t="str">
        <f>IF($A154&lt;&gt;"",IF(IFERROR(VLOOKUP($A154,'5. Company (current_at exit)'!$1:$1048576,33,FALSE),"")="","Mandatory: Tab 5",IFERROR(VLOOKUP($A154,'5. Company (current_at exit)'!$1:$1048576,33,FALSE),"")), "")</f>
        <v/>
      </c>
      <c r="AU154" s="17" t="str">
        <f>IF($A154&lt;&gt;"",IF(IFERROR(VLOOKUP($A154,'5. Company (current_at exit)'!$1:$1048576,34,FALSE),"")="","",IFERROR(VLOOKUP($A154,'5. Company (current_at exit)'!$1:$1048576,34,FALSE),"")), "")</f>
        <v/>
      </c>
      <c r="AV154" s="241" t="str">
        <f>IF($A154&lt;&gt;"",IF(IFERROR(VLOOKUP($A154,'5. Company (current_at exit)'!$1:$1048576,35,FALSE),"")="","",IFERROR(VLOOKUP($A154,'5. Company (current_at exit)'!$1:$1048576,35,FALSE),"")), "")</f>
        <v/>
      </c>
      <c r="AW154" s="17" t="str">
        <f>IF($D154="Fully Exited",IF($A154&lt;&gt;"",IF(IFERROR(VLOOKUP($A154,'5. Company (current_at exit)'!$1:$1048576,36,FALSE),"")="","",IFERROR(VLOOKUP($A154,'5. Company (current_at exit)'!$1:$1048576,36,FALSE),"")), ""),IF($A154&lt;&gt;"",IF(IFERROR(VLOOKUP($A154,'5. Company (current_at exit)'!$1:$1048576,36,FALSE),"")="","",IFERROR(VLOOKUP($A154,'5. Company (current_at exit)'!$1:$1048576,36,FALSE),"")), ""))</f>
        <v/>
      </c>
      <c r="AX154" s="239" t="str">
        <f>IF($A154&lt;&gt;"",IF(IFERROR(VLOOKUP($A154,'5. Company (current_at exit)'!$1:$1048576,37,FALSE),"")="","",IFERROR(VLOOKUP($A154,'5. Company (current_at exit)'!$1:$1048576,37,FALSE),"")), "")</f>
        <v/>
      </c>
      <c r="AY154" s="204" t="str">
        <f>IF($A154&lt;&gt;"",IF(IFERROR(VLOOKUP($A154,'5. Company (current_at exit)'!$1:$1048576,38,FALSE),"")="","",IFERROR(VLOOKUP($A154,'5. Company (current_at exit)'!$1:$1048576,38,FALSE),"")), "")</f>
        <v/>
      </c>
      <c r="AZ154" s="244" t="str">
        <f>IF($A154&lt;&gt;"",IF(IFERROR(VLOOKUP($A154,'5. Company (current_at exit)'!$1:$1048576,39,FALSE),"")="","",IFERROR(VLOOKUP($A154,'5. Company (current_at exit)'!$1:$1048576,39,FALSE),"")), "")</f>
        <v/>
      </c>
      <c r="BA154" s="244" t="str">
        <f>IF($A154&lt;&gt;"",IF(IFERROR(VLOOKUP($A154,'5. Company (current_at exit)'!$1:$1048576,40,FALSE),"")="","",IFERROR(VLOOKUP($A154,'5. Company (current_at exit)'!$1:$1048576,40,FALSE),"")), "")</f>
        <v/>
      </c>
      <c r="BB154" s="244" t="str">
        <f>IF($A154&lt;&gt;"",IF(IFERROR(VLOOKUP($A154,'5. Company (current_at exit)'!$1:$1048576,41,FALSE),"")="","",IFERROR(VLOOKUP($A154,'5. Company (current_at exit)'!$1:$1048576,41,FALSE),"")), "")</f>
        <v/>
      </c>
      <c r="BC154" s="76" t="str">
        <f>IF($A154&lt;&gt;"",IF(IFERROR(VLOOKUP($A154,'5. Company (current_at exit)'!$1:$1048576,42,FALSE),"")="","",IFERROR(VLOOKUP($A154,'5. Company (current_at exit)'!$1:$1048576,42,FALSE),"")), "")</f>
        <v/>
      </c>
      <c r="BD154" s="76" t="str">
        <f>IF($A154&lt;&gt;"",IF(IFERROR(VLOOKUP($A154,'5. Company (current_at exit)'!$1:$1048576,43,FALSE),"")="","",IFERROR(VLOOKUP($A154,'5. Company (current_at exit)'!$1:$1048576,43,FALSE),"")), "")</f>
        <v/>
      </c>
      <c r="BE154" s="239" t="str">
        <f>IF($A154&lt;&gt;"",IF(IFERROR(VLOOKUP($A154,'5. Company (current_at exit)'!$1:$1048576,44,FALSE),"")="","",IFERROR(VLOOKUP($A154,'5. Company (current_at exit)'!$1:$1048576,44,FALSE),"")), "")</f>
        <v/>
      </c>
      <c r="BF154" s="239" t="str">
        <f>IF($A154&lt;&gt;"",IF(IFERROR(VLOOKUP($A154,'5. Company (current_at exit)'!$1:$1048576,45,FALSE),"")="","",IFERROR(VLOOKUP($A154,'5. Company (current_at exit)'!$1:$1048576,45,FALSE),"")), "")</f>
        <v/>
      </c>
      <c r="BG154" s="239" t="str">
        <f>IF($A154&lt;&gt;"",IF(IFERROR(VLOOKUP($A154,'5. Company (current_at exit)'!$1:$1048576,46,FALSE),"")="","",IFERROR(VLOOKUP($A154,'5. Company (current_at exit)'!$1:$1048576,46,FALSE),"")), "")</f>
        <v/>
      </c>
      <c r="BH154" s="239" t="str">
        <f>IF($A154&lt;&gt;"",IF(IFERROR(VLOOKUP($A154,'5. Company (current_at exit)'!$1:$1048576,47,FALSE),"")="","",IFERROR(VLOOKUP($A154,'5. Company (current_at exit)'!$1:$1048576,47,FALSE),"")), "")</f>
        <v/>
      </c>
      <c r="BI154" s="239" t="str">
        <f>IF($A154&lt;&gt;"",IF(IFERROR(VLOOKUP($A154,'5. Company (current_at exit)'!$1:$1048576,48,FALSE),"")="","",IFERROR(VLOOKUP($A154,'5. Company (current_at exit)'!$1:$1048576,48,FALSE),"")), "")</f>
        <v/>
      </c>
      <c r="BJ154" s="360" t="str">
        <f>IF($A154&lt;&gt;"",IF(IFERROR(VLOOKUP($A154,'5. Company (current_at exit)'!$1:$1048576,49,FALSE),"")="","",IFERROR(VLOOKUP($A154,'5. Company (current_at exit)'!$1:$1048576,49,FALSE),"")), "")</f>
        <v/>
      </c>
      <c r="BK154" s="76" t="str">
        <f>IF($A154&lt;&gt;"",IF(IFERROR(VLOOKUP($A154,'5. Company (current_at exit)'!$1:$1048576,50,FALSE),"")="","Mandatory: Tab 5",IFERROR(VLOOKUP($A154,'5. Company (current_at exit)'!$1:$1048576,50,FALSE),"")), "")</f>
        <v/>
      </c>
      <c r="BL154" s="483" t="str">
        <f>IF($A154&lt;&gt;"",IF(IFERROR(VLOOKUP($A154,'5. Company (current_at exit)'!$1:$1048576,51,FALSE),"")="","Mandatory: Tab 5",IFERROR(VLOOKUP($A154,'5. Company (current_at exit)'!$1:$1048576,51,FALSE),"")), "")</f>
        <v/>
      </c>
      <c r="BM154" s="483" t="str">
        <f>IF($A154&lt;&gt;"",IF(IFERROR(VLOOKUP($A154,'5. Company (current_at exit)'!$1:$1048576,52,FALSE),"")="","Mandatory: Tab 5",IFERROR(VLOOKUP($A154,'5. Company (current_at exit)'!$1:$1048576,52,FALSE),"")), "")</f>
        <v/>
      </c>
      <c r="BN154" s="483" t="str">
        <f>IF($A154&lt;&gt;"",IF(IFERROR(VLOOKUP($A154,'5. Company (current_at exit)'!$1:$1048576,53,FALSE),"")="","Mandatory: Tab 5",IFERROR(VLOOKUP($A154,'5. Company (current_at exit)'!$1:$1048576,53,FALSE),"")), "")</f>
        <v/>
      </c>
      <c r="BO154" s="360" t="str">
        <f>IF($A154&lt;&gt;"",IF(IFERROR(VLOOKUP($A154,'5. Company (current_at exit)'!$1:$1048576,54,FALSE),"")="","",IFERROR(VLOOKUP($A154,'5. Company (current_at exit)'!$1:$1048576,54,FALSE),"")), "")</f>
        <v/>
      </c>
      <c r="BP154" s="17" t="str">
        <f>IF($A154&lt;&gt;"",IF(IFERROR(VLOOKUP($A154, '4. Company (at entry)'!$1:$1048576,3,FALSE),"")="","Mandatory: Tab 4",IFERROR(VLOOKUP($A154, '4. Company (at entry)'!$1:$1048576,3,FALSE),"")), "")</f>
        <v/>
      </c>
      <c r="BQ154" s="17" t="str">
        <f>IF($A154&lt;&gt;"",IF(IFERROR(VLOOKUP($A154, '4. Company (at entry)'!$1:$1048576,4,FALSE),"")="","Mandatory: Tab 4",IFERROR(VLOOKUP($A154, '4. Company (at entry)'!$1:$1048576,4,FALSE),"")), "")</f>
        <v/>
      </c>
      <c r="BR154" s="17" t="str">
        <f>IF($A154&lt;&gt;"",IF(IFERROR(VLOOKUP($A154, '4. Company (at entry)'!$1:$1048576,5,FALSE),"")="","Mandatory: Tab 4",IFERROR(VLOOKUP($A154, '4. Company (at entry)'!$1:$1048576,5,FALSE),"")), "")</f>
        <v/>
      </c>
      <c r="BS154" s="17" t="str">
        <f>IF($A154&lt;&gt;"",IF(IFERROR(VLOOKUP($A154, '4. Company (at entry)'!$1:$1048576,6,FALSE),"")="","Mandatory: Tab 4",IFERROR(VLOOKUP($A154, '4. Company (at entry)'!$1:$1048576,6,FALSE),"")), "")</f>
        <v/>
      </c>
      <c r="BT154" s="17" t="str">
        <f>IF($A154&lt;&gt;"",IF(IFERROR(VLOOKUP($A154, '4. Company (at entry)'!$1:$1048576,7,FALSE),"")="","Mandatory: Tab 4",IFERROR(VLOOKUP($A154, '4. Company (at entry)'!$1:$1048576,7,FALSE),"")), "")</f>
        <v/>
      </c>
      <c r="BU154" s="17" t="str">
        <f>IF($A154&lt;&gt;"",IF(IFERROR(VLOOKUP($A154, '4. Company (at entry)'!$1:$1048576,8,FALSE),"")="","Mandatory: Tab 4",IFERROR(VLOOKUP($A154, '4. Company (at entry)'!$1:$1048576,8,FALSE),"")), "")</f>
        <v/>
      </c>
      <c r="BV154" s="17" t="str">
        <f>IF($A154&lt;&gt;"",IF(IFERROR(VLOOKUP($A154, '4. Company (at entry)'!$1:$1048576,9,FALSE),"")="","Mandatory: Tab 4",IFERROR(VLOOKUP($A154, '4. Company (at entry)'!$1:$1048576,9,FALSE),"")), "")</f>
        <v/>
      </c>
      <c r="BW154" s="17" t="str">
        <f>IF($A154&lt;&gt;"",IF(IFERROR(VLOOKUP($A154, '4. Company (at entry)'!$1:$1048576,10,FALSE),"")="","",IFERROR(VLOOKUP($A154, '4. Company (at entry)'!$1:$1048576,10,FALSE),"")), "")</f>
        <v/>
      </c>
      <c r="BX154" s="208" t="str">
        <f>IF($A154&lt;&gt;"",IF(IFERROR(VLOOKUP($A154, '4. Company (at entry)'!$1:$1048576,11,FALSE),"")="","",IFERROR(VLOOKUP($A154, '4. Company (at entry)'!$1:$1048576,11,FALSE),"")), "")</f>
        <v/>
      </c>
      <c r="BY154" s="17" t="str">
        <f>IF($A154&lt;&gt;"",IF(IFERROR(VLOOKUP($A154, '4. Company (at entry)'!$1:$1048576,12,FALSE),"")="","",IFERROR(VLOOKUP($A154, '4. Company (at entry)'!$1:$1048576,12,FALSE),"")), "")</f>
        <v/>
      </c>
      <c r="BZ154" s="360" t="str">
        <f>IF($A154&lt;&gt;"",IF(IFERROR(VLOOKUP($A154, '4. Company (at entry)'!$1:$1048576,13,FALSE),"")="","",IFERROR(VLOOKUP($A154, '4. Company (at entry)'!$1:$1048576,13,FALSE),"")), "")</f>
        <v/>
      </c>
      <c r="CA154" s="17" t="str">
        <f>IF($A154&lt;&gt;"",IF(IFERROR('7. Position (current_at exit)'!F154,"")="", "Mandatory: Tab 7",IFERROR('7. Position (current_at exit)'!F154,"")),"")</f>
        <v/>
      </c>
      <c r="CB154" s="17" t="str">
        <f>IF($D154&lt;&gt;"Pending, Subsequently Closed",IF($A154&lt;&gt;"",IF(IFERROR('7. Position (current_at exit)'!G154,"")="", "Mandatory: Tab 7",IFERROR('7. Position (current_at exit)'!G154,"")),""), IF($A154&lt;&gt;"",IF(IFERROR('7. Position (current_at exit)'!G154,"")="", "",IFERROR('7. Position (current_at exit)'!G154,"")),""))</f>
        <v/>
      </c>
      <c r="CC154" s="17" t="str">
        <f>IF($D154&lt;&gt;"Pending, Subsequently Closed",IF($A154&lt;&gt;"",IF(IFERROR('7. Position (current_at exit)'!H154,"")="", "Mandatory: Tab 7",IFERROR('7. Position (current_at exit)'!H154,"")),""), IF($A154&lt;&gt;"",IF(IFERROR('7. Position (current_at exit)'!H154,"")="", "",IFERROR('7. Position (current_at exit)'!H154,"")),""))</f>
        <v/>
      </c>
      <c r="CD154" s="17" t="str">
        <f>IF($D154&lt;&gt;"Pending, Subsequently Closed",IF($A154&lt;&gt;"",IF(IFERROR('7. Position (current_at exit)'!I154,"")="", "Mandatory: Tab 7",IFERROR('7. Position (current_at exit)'!I154,"")),""), IF($A154&lt;&gt;"",IF(IFERROR('7. Position (current_at exit)'!I154,"")="", "",IFERROR('7. Position (current_at exit)'!I154,"")),""))</f>
        <v/>
      </c>
      <c r="CE154" s="17" t="str">
        <f>IF($D154&lt;&gt;"Pending, Subsequently Closed",IF($A154&lt;&gt;"",IF(IFERROR('7. Position (current_at exit)'!J154,"")="", "Mandatory: Tab 7",IFERROR('7. Position (current_at exit)'!J154,"")),""), IF($A154&lt;&gt;"",IF(IFERROR('7. Position (current_at exit)'!J154,"")="", "",IFERROR('7. Position (current_at exit)'!J154,"")),""))</f>
        <v/>
      </c>
      <c r="CF154" s="208" t="str">
        <f>IF($D154&lt;&gt;"Pending, Subsequently Closed",IF($A154&lt;&gt;"",IF(IFERROR('7. Position (current_at exit)'!K154,"")="", "Mandatory: Tab 7",IFERROR('7. Position (current_at exit)'!K154,"")),""), IF($A154&lt;&gt;"",IF(IFERROR('7. Position (current_at exit)'!K154,"")="", "",IFERROR('7. Position (current_at exit)'!K154,"")),""))</f>
        <v/>
      </c>
      <c r="CG154" s="186" t="str">
        <f>IF($D154&lt;&gt;"Pending, Subsequently Closed",IF($A154&lt;&gt;"",IF(IFERROR('7. Position (current_at exit)'!L154,"")="", "Mandatory: Tab 7",IFERROR('7. Position (current_at exit)'!L154,"")),""), IF($A154&lt;&gt;"",IF(IFERROR('7. Position (current_at exit)'!L154,"")="", "",IFERROR('7. Position (current_at exit)'!L154,"")),""))</f>
        <v/>
      </c>
      <c r="CH154" s="186" t="str">
        <f>IF($D154&lt;&gt;"Pending, Subsequently Closed",IF($A154&lt;&gt;"",IF(IFERROR('7. Position (current_at exit)'!M154,"")="", "Mandatory: Tab 7",IFERROR('7. Position (current_at exit)'!M154,"")),""), IF($A154&lt;&gt;"",IF(IFERROR('7. Position (current_at exit)'!M154,"")="", "",IFERROR('7. Position (current_at exit)'!M154,"")),""))</f>
        <v/>
      </c>
      <c r="CI154" s="186" t="str">
        <f>IF($D154&lt;&gt;"Pending, Subsequently Closed",IF($A154&lt;&gt;"",IF(IFERROR('7. Position (current_at exit)'!N154,"")="", "Mandatory: Tab 7",IFERROR('7. Position (current_at exit)'!N154,"")),""), IF($A154&lt;&gt;"",IF(IFERROR('7. Position (current_at exit)'!N154,"")="", "",IFERROR('7. Position (current_at exit)'!N154,"")),""))</f>
        <v/>
      </c>
      <c r="CJ154" s="408" t="str">
        <f>IF($D154&lt;&gt;"Pending, Subsequently Closed",IF($A154&lt;&gt;"",IF(IFERROR('7. Position (current_at exit)'!O154,"")="", "Mandatory: Tab 7",IFERROR('7. Position (current_at exit)'!O154,"")),""), IF($A154&lt;&gt;"",IF(IFERROR('7. Position (current_at exit)'!O154,"")="", "",IFERROR('7. Position (current_at exit)'!O154,"")),""))</f>
        <v/>
      </c>
      <c r="CK154" s="408" t="str">
        <f>IF($D154&lt;&gt;"Pending, Subsequently Closed",IF($A154&lt;&gt;"",IF(IFERROR('7. Position (current_at exit)'!P154,"")="", "Mandatory: Tab 7",IFERROR('7. Position (current_at exit)'!P154,"")),""), IF($A154&lt;&gt;"",IF(IFERROR('7. Position (current_at exit)'!P154,"")="", "",IFERROR('7. Position (current_at exit)'!P154,"")),""))</f>
        <v/>
      </c>
      <c r="CL154" s="360" t="str">
        <f>IF($A154&lt;&gt;"",IF(IFERROR('7. Position (current_at exit)'!Q154,"")="", "",IFERROR('7. Position (current_at exit)'!Q154,"")),"")</f>
        <v/>
      </c>
      <c r="CM154" s="18" t="str">
        <f>IF($F154&lt;&gt;"Debt",IF($A154&lt;&gt;"",IF(IFERROR('7. Position (current_at exit)'!R154,"")="", "Mandatory: Tab 7",IFERROR('7. Position (current_at exit)'!R154,"")),""), IF($A154&lt;&gt;"",IF(IFERROR('7. Position (current_at exit)'!R154,"")="", "",IFERROR('7. Position (current_at exit)'!R154,"")),""))</f>
        <v/>
      </c>
      <c r="CN154" s="18" t="str">
        <f>IF($F154&lt;&gt;"Debt",IF($A154&lt;&gt;"",IF(IFERROR('7. Position (current_at exit)'!S154,"")="", "Mandatory: Tab 7",IFERROR('7. Position (current_at exit)'!S154,"")),""), IF($A154&lt;&gt;"",IF(IFERROR('7. Position (current_at exit)'!S154,"")="", "",IFERROR('7. Position (current_at exit)'!S154,"")),""))</f>
        <v/>
      </c>
      <c r="CO154" s="17" t="str">
        <f>IF($F154&lt;&gt;"Debt",IF($A154&lt;&gt;"",IF(IFERROR('7. Position (current_at exit)'!T154,"")="", "Mandatory: Tab 7",IFERROR('7. Position (current_at exit)'!T154,"")),""), IF($A154&lt;&gt;"",IF(IFERROR('7. Position (current_at exit)'!T154,"")="", "",IFERROR('7. Position (current_at exit)'!T154,"")),""))</f>
        <v/>
      </c>
      <c r="CP154" s="17" t="str">
        <f>IF($A154&lt;&gt;"",IF(IFERROR('7. Position (current_at exit)'!U154,"")="", "Mandatory: Tab 7",IFERROR('7. Position (current_at exit)'!U154,"")),"")</f>
        <v/>
      </c>
      <c r="CQ154" s="17" t="str">
        <f>IF($F154&lt;&gt;"Debt",IF($A154&lt;&gt;"",IF(IFERROR('7. Position (current_at exit)'!V154,"")="", "Mandatory: Tab 7",IFERROR('7. Position (current_at exit)'!V154,"")),""), IF($A154&lt;&gt;"",IF(IFERROR('7. Position (current_at exit)'!V154,"")="", "",IFERROR('7. Position (current_at exit)'!V154,"")),""))</f>
        <v/>
      </c>
      <c r="CR154" s="16" t="str">
        <f>IF($F154&lt;&gt;"Debt",IF($A154&lt;&gt;"",IF(IFERROR('7. Position (current_at exit)'!W154,"")="", "",IFERROR('7. Position (current_at exit)'!W154,"")),""), IF($A154&lt;&gt;"",IF(IFERROR('7. Position (current_at exit)'!W154,"")="", "",IFERROR('7. Position (current_at exit)'!W154,"")),""))</f>
        <v/>
      </c>
      <c r="CS154" s="80" t="str">
        <f>IF($A154&lt;&gt;"",IF(IFERROR('7. Position (current_at exit)'!X154,"")="", "",IFERROR('7. Position (current_at exit)'!X154,"")),"")</f>
        <v/>
      </c>
      <c r="CT154" s="360" t="str">
        <f>IF($A154&lt;&gt;"",IF(IFERROR('7. Position (current_at exit)'!Y154,"")="", "",IFERROR('7. Position (current_at exit)'!Y154,"")),"")</f>
        <v/>
      </c>
      <c r="CU154" s="159" t="str">
        <f>IF(OR($D154="Fully Exited, No Escrow", $D154="Fully Exited, Escrow Pending", $D154="Fully Exited, Subsequently Closed"), IF($A154&lt;&gt;"",IF(IFERROR('7. Position (current_at exit)'!Z154,"")="", "Mandatory: Tab 7",IFERROR('7. Position (current_at exit)'!Z154,"")),""), IF($A154&lt;&gt;"",IF(IFERROR('7. Position (current_at exit)'!Z154,"")="", "",IFERROR('7. Position (current_at exit)'!Z154,"")),""))</f>
        <v/>
      </c>
      <c r="CV154" s="159" t="str">
        <f>IF(OR($D154="Fully Exited, No Escrow", $D154="Fully Exited, Escrow Pending", $D154="Fully Exited, Subsequently Closed"), IF($A154&lt;&gt;"",IF(IFERROR('7. Position (current_at exit)'!AA154,"")="", "Mandatory: Tab 7",IFERROR('7. Position (current_at exit)'!AA154,"")),""), IF($A154&lt;&gt;"",IF(IFERROR('7. Position (current_at exit)'!AA154,"")="", "",IFERROR('7. Position (current_at exit)'!AA154,"")),""))</f>
        <v/>
      </c>
      <c r="CW154" s="16" t="str">
        <f>IF($D154="Fully Exited",IF($A154&lt;&gt;"",IF(IFERROR('7. Position (current_at exit)'!AB154,"")="", "",IFERROR('7. Position (current_at exit)'!AB154,"")),""), IF($A154&lt;&gt;"",IF(IFERROR('7. Position (current_at exit)'!AB154,"")="", "",IFERROR('7. Position (current_at exit)'!AB154,"")),""))</f>
        <v/>
      </c>
      <c r="CX154" s="360" t="str">
        <f>IF($A154&lt;&gt;"",IF(IFERROR('7. Position (current_at exit)'!AC154,"")="", "",IFERROR('7. Position (current_at exit)'!AC154,"")),"")</f>
        <v/>
      </c>
      <c r="CY154" s="16" t="str">
        <f>IF($D154&lt;&gt;"Pending, Subsequently Closed",IF($A154&lt;&gt;"",IF(IFERROR('7. Position (current_at exit)'!AD154,"")="", "Mandatory: Tab 7",IFERROR('7. Position (current_at exit)'!AD154,"")),""), IF($A154&lt;&gt;"",IF(IFERROR('7. Position (current_at exit)'!AD154,"")="", "",IFERROR('7. Position (current_at exit)'!AD154,"")),""))</f>
        <v/>
      </c>
      <c r="CZ154" s="187" t="str">
        <f>IF($A154&lt;&gt;"",IF(IFERROR('7. Position (current_at exit)'!AE154,"")="", "",IFERROR('7. Position (current_at exit)'!AE154,"")),"")</f>
        <v/>
      </c>
      <c r="DA154" s="76" t="str">
        <f>IF($A154&lt;&gt;"",IF(IFERROR('7. Position (current_at exit)'!AF154,"")="", "",IFERROR('7. Position (current_at exit)'!AF154,"")),"")</f>
        <v/>
      </c>
      <c r="DB154" s="239" t="str">
        <f>IF($A154&lt;&gt;"",IF(IFERROR('7. Position (current_at exit)'!AG154,"")="", "",IFERROR('7. Position (current_at exit)'!AG154,"")),"")</f>
        <v/>
      </c>
      <c r="DC154" s="165" t="str">
        <f>IF($A154&lt;&gt;"",IF(IFERROR('7. Position (current_at exit)'!AH154,"")="", "",IFERROR('7. Position (current_at exit)'!AH154,"")),"")</f>
        <v/>
      </c>
      <c r="DD154" s="165" t="str">
        <f>IF($A154&lt;&gt;"",IF(IFERROR('7. Position (current_at exit)'!AI154,"")="", "",IFERROR('7. Position (current_at exit)'!AI154,"")),"")</f>
        <v/>
      </c>
      <c r="DE154" s="360" t="str">
        <f>IF($A154&lt;&gt;"",IF(IFERROR('7. Position (current_at exit)'!AJ154,"")="", "",IFERROR('7. Position (current_at exit)'!AJ154,"")),"")</f>
        <v/>
      </c>
      <c r="DF154" s="16" t="str">
        <f>IF($A154&lt;&gt;"",IF(IFERROR('7. Position (current_at exit)'!AK154,"")="", "",IFERROR('7. Position (current_at exit)'!AK154,"")),"")</f>
        <v/>
      </c>
      <c r="DG154" s="187" t="str">
        <f>IF($A154&lt;&gt;"",IF(IFERROR('7. Position (current_at exit)'!AL154,"")="", "",IFERROR('7. Position (current_at exit)'!AL154,"")),"")</f>
        <v/>
      </c>
      <c r="DH154" s="76" t="str">
        <f>IF($A154&lt;&gt;"",IF(IFERROR('7. Position (current_at exit)'!AM154,"")="", "",IFERROR('7. Position (current_at exit)'!AM154,"")),"")</f>
        <v/>
      </c>
      <c r="DI154" s="239" t="str">
        <f>IF($A154&lt;&gt;"",IF(IFERROR('7. Position (current_at exit)'!AN154,"")="", "",IFERROR('7. Position (current_at exit)'!AN154,"")),"")</f>
        <v/>
      </c>
      <c r="DJ154" s="165" t="str">
        <f>IF($A154&lt;&gt;"",IF(IFERROR('7. Position (current_at exit)'!AO154,"")="", "",IFERROR('7. Position (current_at exit)'!AO154,"")),"")</f>
        <v/>
      </c>
      <c r="DK154" s="165" t="str">
        <f>IF($A154&lt;&gt;"",IF(IFERROR('7. Position (current_at exit)'!AP154,"")="", "",IFERROR('7. Position (current_at exit)'!AP154,"")),"")</f>
        <v/>
      </c>
      <c r="DL154" s="360" t="str">
        <f>IF($A154&lt;&gt;"",IF(IFERROR('7. Position (current_at exit)'!AQ154,"")="", "",IFERROR('7. Position (current_at exit)'!AQ154,"")),"")</f>
        <v/>
      </c>
      <c r="DM154" s="17" t="str">
        <f>IF(OR($F154="Equity - Publicly Traded", $F154="Equity - Private"), IF($A154&lt;&gt;"",IF(IFERROR('6. Position (at entry)'!N154,"")="", "Mandatory: Tab 6",IFERROR('6. Position (at entry)'!N154,"")),""), IF($A154&lt;&gt;"",IF(IFERROR('6. Position (at entry)'!N154,"")="", "",IFERROR('6. Position (at entry)'!N154,"")),""))</f>
        <v/>
      </c>
      <c r="DN154" s="17" t="str">
        <f>IF(OR($F154="Equity - Publicly Traded", $F154="Equity - Private"), IF($A154&lt;&gt;"",IF(IFERROR('6. Position (at entry)'!O154,"")="", "Mandatory: Tab 6",IFERROR('6. Position (at entry)'!O154,"")),""), IF($A154&lt;&gt;"",IF(IFERROR('6. Position (at entry)'!O154,"")="", "",IFERROR('6. Position (at entry)'!O154,"")),""))</f>
        <v/>
      </c>
      <c r="DO154" s="17" t="str">
        <f>IF(OR($F154="Equity - Publicly Traded", $F154="Equity - Private"), IF($A154&lt;&gt;"",IF(IFERROR('6. Position (at entry)'!P154,"")="", "Mandatory: Tab 6",IFERROR('6. Position (at entry)'!P154,"")),""), IF($A154&lt;&gt;"",IF(IFERROR('6. Position (at entry)'!P154,"")="", "",IFERROR('6. Position (at entry)'!P154,"")),""))</f>
        <v/>
      </c>
      <c r="DP154" s="17" t="str">
        <f>IF(OR($F154="Equity - Publicly Traded", $F154="Equity - Private"), IF($A154&lt;&gt;"",IF(IFERROR('6. Position (at entry)'!Q154,"")="", "Mandatory: Tab 6",IFERROR('6. Position (at entry)'!Q154,"")),""), IF($A154&lt;&gt;"",IF(IFERROR('6. Position (at entry)'!Q154,"")="", "",IFERROR('6. Position (at entry)'!Q154,"")),""))</f>
        <v/>
      </c>
      <c r="DQ154" s="18" t="str">
        <f>IF(OR($F154="Equity - Publicly Traded", $F154="Equity - Private"), IF($A154&lt;&gt;"",IF(IFERROR('6. Position (at entry)'!R154,"")="", "Mandatory: Tab 6",IFERROR('6. Position (at entry)'!R154,"")),""), IF($A154&lt;&gt;"",IF(IFERROR('6. Position (at entry)'!R154,"")="", "",IFERROR('6. Position (at entry)'!R154,"")),""))</f>
        <v/>
      </c>
      <c r="DR154" s="18" t="str">
        <f>IF(OR($F154="Equity - Publicly Traded", $F154="Equity - Private"), IF($A154&lt;&gt;"",IF(IFERROR('6. Position (at entry)'!S154,"")="", "Mandatory: Tab 6",IFERROR('6. Position (at entry)'!S154,"")),""), IF($A154&lt;&gt;"",IF(IFERROR('6. Position (at entry)'!S154,"")="", "",IFERROR('6. Position (at entry)'!S154,"")),""))</f>
        <v/>
      </c>
      <c r="DS154" s="17" t="str">
        <f>IF(OR($F154="Equity - Publicly Traded", $F154="Equity - Private"), IF($A154&lt;&gt;"",IF(IFERROR('6. Position (at entry)'!T154,"")="", "Mandatory: Tab 6",IFERROR('6. Position (at entry)'!T154,"")),""), IF($A154&lt;&gt;"",IF(IFERROR('6. Position (at entry)'!T154,"")="", "",IFERROR('6. Position (at entry)'!T154,"")),""))</f>
        <v/>
      </c>
      <c r="DT154" s="16" t="str">
        <f>IF(OR($F154="Equity - Publicly Traded", $F154="Equity - Private"), IF($A154&lt;&gt;"",IF(IFERROR('6. Position (at entry)'!U154,"")="", "Mandatory: Tab 6",IFERROR('6. Position (at entry)'!U154,"")),""), IF($A154&lt;&gt;"",IF(IFERROR('6. Position (at entry)'!U154,"")="", "",IFERROR('6. Position (at entry)'!U154,"")),""))</f>
        <v/>
      </c>
      <c r="DU154" s="16" t="str">
        <f>IF(OR($F154="Equity - Publicly Traded", $F154="Equity - Private"), IF($A154&lt;&gt;"",IF(IFERROR('6. Position (at entry)'!V154,"")="", "",IFERROR('6. Position (at entry)'!V154,"")),""), IF($A154&lt;&gt;"",IF(IFERROR('6. Position (at entry)'!V154,"")="", "",IFERROR('6. Position (at entry)'!V154,"")),""))</f>
        <v/>
      </c>
      <c r="DV154" s="239" t="str">
        <f>IF(OR($F154="Equity - Publicly Traded", $F154="Equity - Private"), IF($A154&lt;&gt;"",IF(IFERROR('6. Position (at entry)'!W154,"")="", "",IFERROR('6. Position (at entry)'!W154,"")),""), IF($A154&lt;&gt;"",IF(IFERROR('6. Position (at entry)'!W154,"")="", "",IFERROR('6. Position (at entry)'!W154,"")),""))</f>
        <v/>
      </c>
      <c r="DW154" s="239" t="str">
        <f>IF(OR($F154="Equity - Publicly Traded", $F154="Equity - Private"), IF($A154&lt;&gt;"",IF(IFERROR('6. Position (at entry)'!X154,"")="", "",IFERROR('6. Position (at entry)'!X154,"")),""), IF($A154&lt;&gt;"",IF(IFERROR('6. Position (at entry)'!X154,"")="", "",IFERROR('6. Position (at entry)'!X154,"")),""))</f>
        <v/>
      </c>
      <c r="DX154" s="239" t="str">
        <f>IF(OR($F154="Equity - Publicly Traded", $F154="Equity - Private"), IF($A154&lt;&gt;"",IF(IFERROR('6. Position (at entry)'!Y154,"")="", "",IFERROR('6. Position (at entry)'!Y154,"")),""), IF($A154&lt;&gt;"",IF(IFERROR('6. Position (at entry)'!Y154,"")="", "",IFERROR('6. Position (at entry)'!Y154,"")),""))</f>
        <v/>
      </c>
      <c r="DY154" s="360" t="str">
        <f>IF($A154&lt;&gt;"",IF(IFERROR('6. Position (at entry)'!Z154,"")="", "",IFERROR('6. Position (at entry)'!Z154,"")),"")</f>
        <v/>
      </c>
      <c r="DZ154" s="76" t="str">
        <f>IF($A154&lt;&gt;"",IF(IFERROR('6. Position (at entry)'!AA154,"")="", "",IFERROR('6. Position (at entry)'!AA154,"")),"")</f>
        <v/>
      </c>
      <c r="EA154" s="76" t="str">
        <f>IF($A154&lt;&gt;"",IF(IFERROR('6. Position (at entry)'!AB154,"")="", "",IFERROR('6. Position (at entry)'!AB154,"")),"")</f>
        <v/>
      </c>
      <c r="EB154" s="78" t="str">
        <f>IF($A154&lt;&gt;"",IF(IFERROR('6. Position (at entry)'!AC154,"")="", "",IFERROR('6. Position (at entry)'!AC154,"")),"")</f>
        <v/>
      </c>
      <c r="EC154" s="78" t="str">
        <f>IF($A154&lt;&gt;"",IF(IFERROR('6. Position (at entry)'!AD154,"")="", "",IFERROR('6. Position (at entry)'!AD154,"")),"")</f>
        <v/>
      </c>
      <c r="ED154" s="226" t="str">
        <f>IF($A154&lt;&gt;"",IF(IFERROR('6. Position (at entry)'!AE154,"")="", "",IFERROR('6. Position (at entry)'!AE154,"")),"")</f>
        <v/>
      </c>
      <c r="EE154" s="80" t="str">
        <f>IF($A154&lt;&gt;"",IF(IFERROR('6. Position (at entry)'!AF154,"")="", "",IFERROR('6. Position (at entry)'!AF154,"")),"")</f>
        <v/>
      </c>
      <c r="EF154" s="80" t="str">
        <f>IF($A154&lt;&gt;"",IF(IFERROR('6. Position (at entry)'!AG154,"")="", "",IFERROR('6. Position (at entry)'!AG154,"")),"")</f>
        <v/>
      </c>
      <c r="EG154" s="80" t="str">
        <f>IF($A154&lt;&gt;"",IF(IFERROR('6. Position (at entry)'!AH154,"")="", "",IFERROR('6. Position (at entry)'!AH154,"")),"")</f>
        <v/>
      </c>
      <c r="EH154" s="360" t="str">
        <f>IF($A154&lt;&gt;"",IF(IFERROR('6. Position (at entry)'!AI154,"")="", "",IFERROR('6. Position (at entry)'!AI154,"")),"")</f>
        <v/>
      </c>
    </row>
    <row r="155" spans="1:138" ht="15" customHeight="1" x14ac:dyDescent="0.2">
      <c r="A155" s="16" t="str">
        <f>IF(ISBLANK('6. Position (at entry)'!A155), "", '6. Position (at entry)'!A155)</f>
        <v/>
      </c>
      <c r="B155" s="347" t="str">
        <f>IF($A155&lt;&gt;"",IF(IFERROR('6. Position (at entry)'!B155,"")="", "Mandatory: Tab 6",IFERROR('6. Position (at entry)'!B155,"")),"")</f>
        <v/>
      </c>
      <c r="C155" s="16" t="str">
        <f>IF($A155&lt;&gt;"",IF(IFERROR(VLOOKUP($A155, '4. Company (at entry)'!$1:$1048576,2,FALSE),"")="","Mandatory: Tab 4",IFERROR(VLOOKUP($A155, '4. Company (at entry)'!$1:$1048576,2,FALSE),"")), "")</f>
        <v/>
      </c>
      <c r="D155" s="16" t="str">
        <f>IF($A155&lt;&gt;"",IF(IFERROR('7. Position (current_at exit)'!D155,"")="", "Mandatory: Tab 7",IFERROR('7. Position (current_at exit)'!D155,"")),"")</f>
        <v/>
      </c>
      <c r="E155" s="16" t="str">
        <f>IF($A155&lt;&gt;"",IF(IFERROR('7. Position (current_at exit)'!E155,"")="", "Mandatory: Tab 7",IFERROR('7. Position (current_at exit)'!E155,"")),"")</f>
        <v/>
      </c>
      <c r="F155" s="16" t="str">
        <f>IF($A155&lt;&gt;"",IF(IFERROR('6. Position (at entry)'!D155,"")="", "Mandatory: Tab 6",IFERROR('6. Position (at entry)'!D155,"")),"")</f>
        <v/>
      </c>
      <c r="G155" s="16" t="str">
        <f>IF($A155&lt;&gt;"",IF(IFERROR('6. Position (at entry)'!E155,"")="", "Mandatory: Tab 6",IFERROR('6. Position (at entry)'!E155,"")),"")</f>
        <v/>
      </c>
      <c r="H155" s="16" t="str">
        <f>IF($A155&lt;&gt;"",IF(IFERROR('6. Position (at entry)'!F155,"")="", "Mandatory: Tab 6",IFERROR('6. Position (at entry)'!F155,"")),"")</f>
        <v/>
      </c>
      <c r="I155" s="16" t="str">
        <f>IF($A155&lt;&gt;"",IF(IFERROR('6. Position (at entry)'!G155,"")="", "Mandatory: Tab 6",IFERROR('6. Position (at entry)'!G155,"")),"")</f>
        <v/>
      </c>
      <c r="J155" s="16" t="str">
        <f>IF($A155&lt;&gt;"",IF(IFERROR('6. Position (at entry)'!H155,"")="", "Mandatory: Tab 6",IFERROR('6. Position (at entry)'!H155,"")),"")</f>
        <v/>
      </c>
      <c r="K155" s="159" t="str">
        <f>IF($A155&lt;&gt;"",IF(IFERROR('6. Position (at entry)'!I155,"")="", "Mandatory: Tab 6",IFERROR('6. Position (at entry)'!I155,"")),"")</f>
        <v/>
      </c>
      <c r="L155" s="16" t="str">
        <f>IF($A155&lt;&gt;"",IF(IFERROR('6. Position (at entry)'!J155,"")="", "Mandatory: Tab 6",IFERROR('6. Position (at entry)'!J155,"")),"")</f>
        <v/>
      </c>
      <c r="M155" s="16" t="str">
        <f>IF($A155&lt;&gt;"",IF(IFERROR('6. Position (at entry)'!K155,"")="", "Mandatory: Tab 6",IFERROR('6. Position (at entry)'!K155,"")),"")</f>
        <v/>
      </c>
      <c r="N155" s="16" t="str">
        <f>IF($A155&lt;&gt;"",IF(IFERROR('6. Position (at entry)'!L155,"")="", "",IFERROR('6. Position (at entry)'!L155,"")),"")</f>
        <v/>
      </c>
      <c r="O155" s="360" t="str">
        <f>IF($A155&lt;&gt;"",IF(IFERROR('6. Position (at entry)'!M155,"")="", "",IFERROR('6. Position (at entry)'!M155,"")),"")</f>
        <v/>
      </c>
      <c r="P155" s="16" t="str">
        <f>IF($A155&lt;&gt;"",IF(IFERROR(VLOOKUP($A155,'5. Company (current_at exit)'!$1:$1048576,3,FALSE),"")="","",IFERROR(VLOOKUP($A155,'5. Company (current_at exit)'!$1:$1048576,3,FALSE),"")), "")</f>
        <v/>
      </c>
      <c r="Q155" s="16" t="str">
        <f>IF($A155&lt;&gt;"",IF(IFERROR(VLOOKUP($A155,'5. Company (current_at exit)'!$1:$1048576,4,FALSE),"")="","",IFERROR(VLOOKUP($A155,'5. Company (current_at exit)'!$1:$1048576,4,FALSE),"")), "")</f>
        <v/>
      </c>
      <c r="R155" s="16" t="str">
        <f>IF($A155&lt;&gt;"",IF(IFERROR(VLOOKUP($A155,'5. Company (current_at exit)'!$1:$1048576,5,FALSE),"")="","",IFERROR(VLOOKUP($A155,'5. Company (current_at exit)'!$1:$1048576,5,FALSE),"")), "")</f>
        <v/>
      </c>
      <c r="S155" s="16" t="str">
        <f>IF($A155&lt;&gt;"",IF(IFERROR(VLOOKUP($A155,'5. Company (current_at exit)'!$1:$1048576,6,FALSE),"")="","",IFERROR(VLOOKUP($A155,'5. Company (current_at exit)'!$1:$1048576,6,FALSE),"")), "")</f>
        <v/>
      </c>
      <c r="T155" s="16" t="str">
        <f>IF($A155&lt;&gt;"",IF(IFERROR(VLOOKUP($A155,'5. Company (current_at exit)'!$1:$1048576,7,FALSE),"")="","Mandatory: Tab 5",IFERROR(VLOOKUP($A155,'5. Company (current_at exit)'!$1:$1048576,7,FALSE),"")), "")</f>
        <v/>
      </c>
      <c r="U155" s="72" t="str">
        <f>IF($A155&lt;&gt;"",IF(IFERROR(VLOOKUP($A155,'5. Company (current_at exit)'!$1:$1048576,8,FALSE),"")="","Mandatory: Tab 5",IFERROR(VLOOKUP($A155,'5. Company (current_at exit)'!$1:$1048576,8,FALSE),"")), "")</f>
        <v/>
      </c>
      <c r="V155" s="16" t="str">
        <f>IF($A155&lt;&gt;"",IF(IFERROR(VLOOKUP($A155,'5. Company (current_at exit)'!$1:$1048576,9,FALSE),"")="","",IFERROR(VLOOKUP($A155,'5. Company (current_at exit)'!$1:$1048576,9,FALSE),"")), "")</f>
        <v/>
      </c>
      <c r="W155" s="16" t="str">
        <f>IF($A155&lt;&gt;"",IF(IFERROR(VLOOKUP($A155,'5. Company (current_at exit)'!$1:$1048576,10,FALSE),"")="","Mandatory: Tab 5",IFERROR(VLOOKUP($A155,'5. Company (current_at exit)'!$1:$1048576,10,FALSE),"")), "")</f>
        <v/>
      </c>
      <c r="X155" s="73" t="str">
        <f>IF($A155&lt;&gt;"",IF(IFERROR(VLOOKUP($A155,'5. Company (current_at exit)'!$1:$1048576,11,FALSE),"")="","Mandatory: Tab 5",IFERROR(VLOOKUP($A155,'5. Company (current_at exit)'!$1:$1048576,11,FALSE),"")), "")</f>
        <v/>
      </c>
      <c r="Y155" s="73" t="str">
        <f>IF($A155&lt;&gt;"",IF(IFERROR(VLOOKUP($A155,'5. Company (current_at exit)'!$1:$1048576,12,FALSE),"")="","",IFERROR(VLOOKUP($A155,'5. Company (current_at exit)'!$1:$1048576,12,FALSE),"")), "")</f>
        <v/>
      </c>
      <c r="Z155" s="73" t="str">
        <f>IF($A155&lt;&gt;"",IF(IFERROR(VLOOKUP($A155,'5. Company (current_at exit)'!$1:$1048576,13,FALSE),"")="","",IFERROR(VLOOKUP($A155,'5. Company (current_at exit)'!$1:$1048576,13,FALSE),"")), "")</f>
        <v/>
      </c>
      <c r="AA155" s="16" t="str">
        <f>IF($A155&lt;&gt;"",IF(IFERROR(VLOOKUP($A155,'5. Company (current_at exit)'!$1:$1048576,14,FALSE),"")="","Mandatory: Tab 5",IFERROR(VLOOKUP($A155,'5. Company (current_at exit)'!$1:$1048576,14,FALSE),"")), "")</f>
        <v/>
      </c>
      <c r="AB155" s="16" t="str">
        <f>IF($A155&lt;&gt;"",IF(IFERROR(VLOOKUP($A155,'5. Company (current_at exit)'!$1:$1048576,15,FALSE),"")="","Mandatory: Tab 5",IFERROR(VLOOKUP($A155,'5. Company (current_at exit)'!$1:$1048576,15,FALSE),"")), "")</f>
        <v/>
      </c>
      <c r="AC155" s="76" t="str">
        <f>IF($A155&lt;&gt;"",IF(IFERROR(VLOOKUP($A155,'5. Company (current_at exit)'!$1:$1048576,16,FALSE),"")="","",IFERROR(VLOOKUP($A155,'5. Company (current_at exit)'!$1:$1048576,16,FALSE),"")), "")</f>
        <v/>
      </c>
      <c r="AD155" s="16" t="str">
        <f>IF($A155&lt;&gt;"",IF(IFERROR(VLOOKUP($A155,'5. Company (current_at exit)'!$1:$1048576,17,FALSE),"")="","",IFERROR(VLOOKUP($A155,'5. Company (current_at exit)'!$1:$1048576,17,FALSE),"")), "")</f>
        <v/>
      </c>
      <c r="AE155" s="401" t="str">
        <f>IF($A155&lt;&gt;"",IF(IFERROR(VLOOKUP($A155,'5. Company (current_at exit)'!$1:$1048576,18,FALSE),"")="","",IFERROR(VLOOKUP($A155,'5. Company (current_at exit)'!$1:$1048576,18,FALSE),"")), "")</f>
        <v/>
      </c>
      <c r="AF155" s="16" t="str">
        <f>IF($A155&lt;&gt;"",IF(IFERROR(VLOOKUP($A155,'5. Company (current_at exit)'!$1:$1048576,19,FALSE),"")="","Mandatory: Tab 5",IFERROR(VLOOKUP($A155,'5. Company (current_at exit)'!$1:$1048576,19,FALSE),"")), "")</f>
        <v/>
      </c>
      <c r="AG155" s="159" t="str">
        <f>IF($AF155="Yes",IF($A155&lt;&gt;"",IF(IFERROR(VLOOKUP($A155,'5. Company (current_at exit)'!$1:$1048576,20,FALSE),"")="","Mandatory: Tab 5",IFERROR(VLOOKUP($A155,'5. Company (current_at exit)'!$1:$1048576,20,FALSE),"")), ""),IF($A155&lt;&gt;"",IF(IFERROR(VLOOKUP($A155,'5. Company (current_at exit)'!$1:$1048576,20,FALSE),"")="","",IFERROR(VLOOKUP($A155,'5. Company (current_at exit)'!$1:$1048576,20,FALSE),"")), ""))</f>
        <v/>
      </c>
      <c r="AH155" s="159" t="str">
        <f>IF($AF155="Yes",IF($A155&lt;&gt;"",IF(IFERROR(VLOOKUP($A155,'5. Company (current_at exit)'!$1:$1048576,21,FALSE),"")="","Mandatory: Tab 5",IFERROR(VLOOKUP($A155,'5. Company (current_at exit)'!$1:$1048576,21,FALSE),"")), ""),IF($A155&lt;&gt;"",IF(IFERROR(VLOOKUP($A155,'5. Company (current_at exit)'!$1:$1048576,21,FALSE),"")="","",IFERROR(VLOOKUP($A155,'5. Company (current_at exit)'!$1:$1048576,21,FALSE),"")), ""))</f>
        <v/>
      </c>
      <c r="AI155" s="69" t="str">
        <f>IF($AF155="Yes",IF($A155&lt;&gt;"",IF(IFERROR(VLOOKUP($A155,'5. Company (current_at exit)'!$1:$1048576,22,FALSE),"")="","Mandatory: Tab 5",IFERROR(VLOOKUP($A155,'5. Company (current_at exit)'!$1:$1048576,22,FALSE),"")), ""),IF($A155&lt;&gt;"",IF(IFERROR(VLOOKUP($A155,'5. Company (current_at exit)'!$1:$1048576,22,FALSE),"")="","",IFERROR(VLOOKUP($A155,'5. Company (current_at exit)'!$1:$1048576,22,FALSE),"")), ""))</f>
        <v/>
      </c>
      <c r="AJ155" s="69" t="str">
        <f>IF($AF155="Yes",IF($A155&lt;&gt;"",IF(IFERROR(VLOOKUP($A155,'5. Company (current_at exit)'!$1:$1048576,23,FALSE),"")="","Mandatory: Tab 5",IFERROR(VLOOKUP($A155,'5. Company (current_at exit)'!$1:$1048576,23,FALSE),"")), ""),IF($A155&lt;&gt;"",IF(IFERROR(VLOOKUP($A155,'5. Company (current_at exit)'!$1:$1048576,23,FALSE),"")="","",IFERROR(VLOOKUP($A155,'5. Company (current_at exit)'!$1:$1048576,23,FALSE),"")), ""))</f>
        <v/>
      </c>
      <c r="AK155" s="159" t="str">
        <f>IF($AF155="Yes",IF($A155&lt;&gt;"",IF(IFERROR(VLOOKUP($A155,'5. Company (current_at exit)'!$1:$1048576,24,FALSE),"")="","",IFERROR(VLOOKUP($A155,'5. Company (current_at exit)'!$1:$1048576,24,FALSE),"")), ""),IF($A155&lt;&gt;"",IF(IFERROR(VLOOKUP($A155,'5. Company (current_at exit)'!$1:$1048576,24,FALSE),"")="","",IFERROR(VLOOKUP($A155,'5. Company (current_at exit)'!$1:$1048576,24,FALSE),"")), ""))</f>
        <v/>
      </c>
      <c r="AL155" s="403" t="str">
        <f>IF($A155&lt;&gt;"",IF(IFERROR(VLOOKUP($A155,'5. Company (current_at exit)'!$1:$1048576,25,FALSE),"")="","",IFERROR(VLOOKUP($A155,'5. Company (current_at exit)'!$1:$1048576,25,FALSE),"")), "")</f>
        <v/>
      </c>
      <c r="AM155" s="17" t="str">
        <f>IF($A155&lt;&gt;"",IF(IFERROR(VLOOKUP($A155,'5. Company (current_at exit)'!$1:$1048576,26,FALSE),"")="","Mandatory: Tab 5",IFERROR(VLOOKUP($A155,'5. Company (current_at exit)'!$1:$1048576,26,FALSE),"")), "")</f>
        <v/>
      </c>
      <c r="AN155" s="17" t="str">
        <f>IF($A155&lt;&gt;"",IF(IFERROR(VLOOKUP($A155,'5. Company (current_at exit)'!$1:$1048576,27,FALSE),"")="","Mandatory: Tab 5",IFERROR(VLOOKUP($A155,'5. Company (current_at exit)'!$1:$1048576,27,FALSE),"")), "")</f>
        <v/>
      </c>
      <c r="AO155" s="17" t="str">
        <f>IF($A155&lt;&gt;"",IF(IFERROR(VLOOKUP($A155,'5. Company (current_at exit)'!$1:$1048576,28,FALSE),"")="","Mandatory: Tab 5",IFERROR(VLOOKUP($A155,'5. Company (current_at exit)'!$1:$1048576,28,FALSE),"")), "")</f>
        <v/>
      </c>
      <c r="AP155" s="17" t="str">
        <f>IF($A155&lt;&gt;"",IF(IFERROR(VLOOKUP($A155,'5. Company (current_at exit)'!$1:$1048576,29,FALSE),"")="","Mandatory: Tab 5",IFERROR(VLOOKUP($A155,'5. Company (current_at exit)'!$1:$1048576,29,FALSE),"")), "")</f>
        <v/>
      </c>
      <c r="AQ155" s="17" t="str">
        <f>IF($A155&lt;&gt;"",IF(IFERROR(VLOOKUP($A155,'5. Company (current_at exit)'!$1:$1048576,30,FALSE),"")="","Mandatory: Tab 5",IFERROR(VLOOKUP($A155,'5. Company (current_at exit)'!$1:$1048576,30,FALSE),"")), "")</f>
        <v/>
      </c>
      <c r="AR155" s="17" t="str">
        <f>IF($A155&lt;&gt;"",IF(IFERROR(VLOOKUP($A155,'5. Company (current_at exit)'!$1:$1048576,31,FALSE),"")="","Mandatory: Tab 5",IFERROR(VLOOKUP($A155,'5. Company (current_at exit)'!$1:$1048576,31,FALSE),"")), "")</f>
        <v/>
      </c>
      <c r="AS155" s="17" t="str">
        <f>IF($A155&lt;&gt;"",IF(IFERROR(VLOOKUP($A155,'5. Company (current_at exit)'!$1:$1048576,32,FALSE),"")="","Mandatory: Tab 5",IFERROR(VLOOKUP($A155,'5. Company (current_at exit)'!$1:$1048576,32,FALSE),"")), "")</f>
        <v/>
      </c>
      <c r="AT155" s="17" t="str">
        <f>IF($A155&lt;&gt;"",IF(IFERROR(VLOOKUP($A155,'5. Company (current_at exit)'!$1:$1048576,33,FALSE),"")="","Mandatory: Tab 5",IFERROR(VLOOKUP($A155,'5. Company (current_at exit)'!$1:$1048576,33,FALSE),"")), "")</f>
        <v/>
      </c>
      <c r="AU155" s="17" t="str">
        <f>IF($A155&lt;&gt;"",IF(IFERROR(VLOOKUP($A155,'5. Company (current_at exit)'!$1:$1048576,34,FALSE),"")="","",IFERROR(VLOOKUP($A155,'5. Company (current_at exit)'!$1:$1048576,34,FALSE),"")), "")</f>
        <v/>
      </c>
      <c r="AV155" s="241" t="str">
        <f>IF($A155&lt;&gt;"",IF(IFERROR(VLOOKUP($A155,'5. Company (current_at exit)'!$1:$1048576,35,FALSE),"")="","",IFERROR(VLOOKUP($A155,'5. Company (current_at exit)'!$1:$1048576,35,FALSE),"")), "")</f>
        <v/>
      </c>
      <c r="AW155" s="17" t="str">
        <f>IF($D155="Fully Exited",IF($A155&lt;&gt;"",IF(IFERROR(VLOOKUP($A155,'5. Company (current_at exit)'!$1:$1048576,36,FALSE),"")="","",IFERROR(VLOOKUP($A155,'5. Company (current_at exit)'!$1:$1048576,36,FALSE),"")), ""),IF($A155&lt;&gt;"",IF(IFERROR(VLOOKUP($A155,'5. Company (current_at exit)'!$1:$1048576,36,FALSE),"")="","",IFERROR(VLOOKUP($A155,'5. Company (current_at exit)'!$1:$1048576,36,FALSE),"")), ""))</f>
        <v/>
      </c>
      <c r="AX155" s="239" t="str">
        <f>IF($A155&lt;&gt;"",IF(IFERROR(VLOOKUP($A155,'5. Company (current_at exit)'!$1:$1048576,37,FALSE),"")="","",IFERROR(VLOOKUP($A155,'5. Company (current_at exit)'!$1:$1048576,37,FALSE),"")), "")</f>
        <v/>
      </c>
      <c r="AY155" s="204" t="str">
        <f>IF($A155&lt;&gt;"",IF(IFERROR(VLOOKUP($A155,'5. Company (current_at exit)'!$1:$1048576,38,FALSE),"")="","",IFERROR(VLOOKUP($A155,'5. Company (current_at exit)'!$1:$1048576,38,FALSE),"")), "")</f>
        <v/>
      </c>
      <c r="AZ155" s="244" t="str">
        <f>IF($A155&lt;&gt;"",IF(IFERROR(VLOOKUP($A155,'5. Company (current_at exit)'!$1:$1048576,39,FALSE),"")="","",IFERROR(VLOOKUP($A155,'5. Company (current_at exit)'!$1:$1048576,39,FALSE),"")), "")</f>
        <v/>
      </c>
      <c r="BA155" s="244" t="str">
        <f>IF($A155&lt;&gt;"",IF(IFERROR(VLOOKUP($A155,'5. Company (current_at exit)'!$1:$1048576,40,FALSE),"")="","",IFERROR(VLOOKUP($A155,'5. Company (current_at exit)'!$1:$1048576,40,FALSE),"")), "")</f>
        <v/>
      </c>
      <c r="BB155" s="244" t="str">
        <f>IF($A155&lt;&gt;"",IF(IFERROR(VLOOKUP($A155,'5. Company (current_at exit)'!$1:$1048576,41,FALSE),"")="","",IFERROR(VLOOKUP($A155,'5. Company (current_at exit)'!$1:$1048576,41,FALSE),"")), "")</f>
        <v/>
      </c>
      <c r="BC155" s="76" t="str">
        <f>IF($A155&lt;&gt;"",IF(IFERROR(VLOOKUP($A155,'5. Company (current_at exit)'!$1:$1048576,42,FALSE),"")="","",IFERROR(VLOOKUP($A155,'5. Company (current_at exit)'!$1:$1048576,42,FALSE),"")), "")</f>
        <v/>
      </c>
      <c r="BD155" s="76" t="str">
        <f>IF($A155&lt;&gt;"",IF(IFERROR(VLOOKUP($A155,'5. Company (current_at exit)'!$1:$1048576,43,FALSE),"")="","",IFERROR(VLOOKUP($A155,'5. Company (current_at exit)'!$1:$1048576,43,FALSE),"")), "")</f>
        <v/>
      </c>
      <c r="BE155" s="239" t="str">
        <f>IF($A155&lt;&gt;"",IF(IFERROR(VLOOKUP($A155,'5. Company (current_at exit)'!$1:$1048576,44,FALSE),"")="","",IFERROR(VLOOKUP($A155,'5. Company (current_at exit)'!$1:$1048576,44,FALSE),"")), "")</f>
        <v/>
      </c>
      <c r="BF155" s="239" t="str">
        <f>IF($A155&lt;&gt;"",IF(IFERROR(VLOOKUP($A155,'5. Company (current_at exit)'!$1:$1048576,45,FALSE),"")="","",IFERROR(VLOOKUP($A155,'5. Company (current_at exit)'!$1:$1048576,45,FALSE),"")), "")</f>
        <v/>
      </c>
      <c r="BG155" s="239" t="str">
        <f>IF($A155&lt;&gt;"",IF(IFERROR(VLOOKUP($A155,'5. Company (current_at exit)'!$1:$1048576,46,FALSE),"")="","",IFERROR(VLOOKUP($A155,'5. Company (current_at exit)'!$1:$1048576,46,FALSE),"")), "")</f>
        <v/>
      </c>
      <c r="BH155" s="239" t="str">
        <f>IF($A155&lt;&gt;"",IF(IFERROR(VLOOKUP($A155,'5. Company (current_at exit)'!$1:$1048576,47,FALSE),"")="","",IFERROR(VLOOKUP($A155,'5. Company (current_at exit)'!$1:$1048576,47,FALSE),"")), "")</f>
        <v/>
      </c>
      <c r="BI155" s="239" t="str">
        <f>IF($A155&lt;&gt;"",IF(IFERROR(VLOOKUP($A155,'5. Company (current_at exit)'!$1:$1048576,48,FALSE),"")="","",IFERROR(VLOOKUP($A155,'5. Company (current_at exit)'!$1:$1048576,48,FALSE),"")), "")</f>
        <v/>
      </c>
      <c r="BJ155" s="360" t="str">
        <f>IF($A155&lt;&gt;"",IF(IFERROR(VLOOKUP($A155,'5. Company (current_at exit)'!$1:$1048576,49,FALSE),"")="","",IFERROR(VLOOKUP($A155,'5. Company (current_at exit)'!$1:$1048576,49,FALSE),"")), "")</f>
        <v/>
      </c>
      <c r="BK155" s="76" t="str">
        <f>IF($A155&lt;&gt;"",IF(IFERROR(VLOOKUP($A155,'5. Company (current_at exit)'!$1:$1048576,50,FALSE),"")="","Mandatory: Tab 5",IFERROR(VLOOKUP($A155,'5. Company (current_at exit)'!$1:$1048576,50,FALSE),"")), "")</f>
        <v/>
      </c>
      <c r="BL155" s="483" t="str">
        <f>IF($A155&lt;&gt;"",IF(IFERROR(VLOOKUP($A155,'5. Company (current_at exit)'!$1:$1048576,51,FALSE),"")="","Mandatory: Tab 5",IFERROR(VLOOKUP($A155,'5. Company (current_at exit)'!$1:$1048576,51,FALSE),"")), "")</f>
        <v/>
      </c>
      <c r="BM155" s="483" t="str">
        <f>IF($A155&lt;&gt;"",IF(IFERROR(VLOOKUP($A155,'5. Company (current_at exit)'!$1:$1048576,52,FALSE),"")="","Mandatory: Tab 5",IFERROR(VLOOKUP($A155,'5. Company (current_at exit)'!$1:$1048576,52,FALSE),"")), "")</f>
        <v/>
      </c>
      <c r="BN155" s="483" t="str">
        <f>IF($A155&lt;&gt;"",IF(IFERROR(VLOOKUP($A155,'5. Company (current_at exit)'!$1:$1048576,53,FALSE),"")="","Mandatory: Tab 5",IFERROR(VLOOKUP($A155,'5. Company (current_at exit)'!$1:$1048576,53,FALSE),"")), "")</f>
        <v/>
      </c>
      <c r="BO155" s="360" t="str">
        <f>IF($A155&lt;&gt;"",IF(IFERROR(VLOOKUP($A155,'5. Company (current_at exit)'!$1:$1048576,54,FALSE),"")="","",IFERROR(VLOOKUP($A155,'5. Company (current_at exit)'!$1:$1048576,54,FALSE),"")), "")</f>
        <v/>
      </c>
      <c r="BP155" s="17" t="str">
        <f>IF($A155&lt;&gt;"",IF(IFERROR(VLOOKUP($A155, '4. Company (at entry)'!$1:$1048576,3,FALSE),"")="","Mandatory: Tab 4",IFERROR(VLOOKUP($A155, '4. Company (at entry)'!$1:$1048576,3,FALSE),"")), "")</f>
        <v/>
      </c>
      <c r="BQ155" s="17" t="str">
        <f>IF($A155&lt;&gt;"",IF(IFERROR(VLOOKUP($A155, '4. Company (at entry)'!$1:$1048576,4,FALSE),"")="","Mandatory: Tab 4",IFERROR(VLOOKUP($A155, '4. Company (at entry)'!$1:$1048576,4,FALSE),"")), "")</f>
        <v/>
      </c>
      <c r="BR155" s="17" t="str">
        <f>IF($A155&lt;&gt;"",IF(IFERROR(VLOOKUP($A155, '4. Company (at entry)'!$1:$1048576,5,FALSE),"")="","Mandatory: Tab 4",IFERROR(VLOOKUP($A155, '4. Company (at entry)'!$1:$1048576,5,FALSE),"")), "")</f>
        <v/>
      </c>
      <c r="BS155" s="17" t="str">
        <f>IF($A155&lt;&gt;"",IF(IFERROR(VLOOKUP($A155, '4. Company (at entry)'!$1:$1048576,6,FALSE),"")="","Mandatory: Tab 4",IFERROR(VLOOKUP($A155, '4. Company (at entry)'!$1:$1048576,6,FALSE),"")), "")</f>
        <v/>
      </c>
      <c r="BT155" s="17" t="str">
        <f>IF($A155&lt;&gt;"",IF(IFERROR(VLOOKUP($A155, '4. Company (at entry)'!$1:$1048576,7,FALSE),"")="","Mandatory: Tab 4",IFERROR(VLOOKUP($A155, '4. Company (at entry)'!$1:$1048576,7,FALSE),"")), "")</f>
        <v/>
      </c>
      <c r="BU155" s="17" t="str">
        <f>IF($A155&lt;&gt;"",IF(IFERROR(VLOOKUP($A155, '4. Company (at entry)'!$1:$1048576,8,FALSE),"")="","Mandatory: Tab 4",IFERROR(VLOOKUP($A155, '4. Company (at entry)'!$1:$1048576,8,FALSE),"")), "")</f>
        <v/>
      </c>
      <c r="BV155" s="17" t="str">
        <f>IF($A155&lt;&gt;"",IF(IFERROR(VLOOKUP($A155, '4. Company (at entry)'!$1:$1048576,9,FALSE),"")="","Mandatory: Tab 4",IFERROR(VLOOKUP($A155, '4. Company (at entry)'!$1:$1048576,9,FALSE),"")), "")</f>
        <v/>
      </c>
      <c r="BW155" s="17" t="str">
        <f>IF($A155&lt;&gt;"",IF(IFERROR(VLOOKUP($A155, '4. Company (at entry)'!$1:$1048576,10,FALSE),"")="","",IFERROR(VLOOKUP($A155, '4. Company (at entry)'!$1:$1048576,10,FALSE),"")), "")</f>
        <v/>
      </c>
      <c r="BX155" s="208" t="str">
        <f>IF($A155&lt;&gt;"",IF(IFERROR(VLOOKUP($A155, '4. Company (at entry)'!$1:$1048576,11,FALSE),"")="","",IFERROR(VLOOKUP($A155, '4. Company (at entry)'!$1:$1048576,11,FALSE),"")), "")</f>
        <v/>
      </c>
      <c r="BY155" s="17" t="str">
        <f>IF($A155&lt;&gt;"",IF(IFERROR(VLOOKUP($A155, '4. Company (at entry)'!$1:$1048576,12,FALSE),"")="","",IFERROR(VLOOKUP($A155, '4. Company (at entry)'!$1:$1048576,12,FALSE),"")), "")</f>
        <v/>
      </c>
      <c r="BZ155" s="360" t="str">
        <f>IF($A155&lt;&gt;"",IF(IFERROR(VLOOKUP($A155, '4. Company (at entry)'!$1:$1048576,13,FALSE),"")="","",IFERROR(VLOOKUP($A155, '4. Company (at entry)'!$1:$1048576,13,FALSE),"")), "")</f>
        <v/>
      </c>
      <c r="CA155" s="17" t="str">
        <f>IF($A155&lt;&gt;"",IF(IFERROR('7. Position (current_at exit)'!F155,"")="", "Mandatory: Tab 7",IFERROR('7. Position (current_at exit)'!F155,"")),"")</f>
        <v/>
      </c>
      <c r="CB155" s="17" t="str">
        <f>IF($D155&lt;&gt;"Pending, Subsequently Closed",IF($A155&lt;&gt;"",IF(IFERROR('7. Position (current_at exit)'!G155,"")="", "Mandatory: Tab 7",IFERROR('7. Position (current_at exit)'!G155,"")),""), IF($A155&lt;&gt;"",IF(IFERROR('7. Position (current_at exit)'!G155,"")="", "",IFERROR('7. Position (current_at exit)'!G155,"")),""))</f>
        <v/>
      </c>
      <c r="CC155" s="17" t="str">
        <f>IF($D155&lt;&gt;"Pending, Subsequently Closed",IF($A155&lt;&gt;"",IF(IFERROR('7. Position (current_at exit)'!H155,"")="", "Mandatory: Tab 7",IFERROR('7. Position (current_at exit)'!H155,"")),""), IF($A155&lt;&gt;"",IF(IFERROR('7. Position (current_at exit)'!H155,"")="", "",IFERROR('7. Position (current_at exit)'!H155,"")),""))</f>
        <v/>
      </c>
      <c r="CD155" s="17" t="str">
        <f>IF($D155&lt;&gt;"Pending, Subsequently Closed",IF($A155&lt;&gt;"",IF(IFERROR('7. Position (current_at exit)'!I155,"")="", "Mandatory: Tab 7",IFERROR('7. Position (current_at exit)'!I155,"")),""), IF($A155&lt;&gt;"",IF(IFERROR('7. Position (current_at exit)'!I155,"")="", "",IFERROR('7. Position (current_at exit)'!I155,"")),""))</f>
        <v/>
      </c>
      <c r="CE155" s="17" t="str">
        <f>IF($D155&lt;&gt;"Pending, Subsequently Closed",IF($A155&lt;&gt;"",IF(IFERROR('7. Position (current_at exit)'!J155,"")="", "Mandatory: Tab 7",IFERROR('7. Position (current_at exit)'!J155,"")),""), IF($A155&lt;&gt;"",IF(IFERROR('7. Position (current_at exit)'!J155,"")="", "",IFERROR('7. Position (current_at exit)'!J155,"")),""))</f>
        <v/>
      </c>
      <c r="CF155" s="208" t="str">
        <f>IF($D155&lt;&gt;"Pending, Subsequently Closed",IF($A155&lt;&gt;"",IF(IFERROR('7. Position (current_at exit)'!K155,"")="", "Mandatory: Tab 7",IFERROR('7. Position (current_at exit)'!K155,"")),""), IF($A155&lt;&gt;"",IF(IFERROR('7. Position (current_at exit)'!K155,"")="", "",IFERROR('7. Position (current_at exit)'!K155,"")),""))</f>
        <v/>
      </c>
      <c r="CG155" s="186" t="str">
        <f>IF($D155&lt;&gt;"Pending, Subsequently Closed",IF($A155&lt;&gt;"",IF(IFERROR('7. Position (current_at exit)'!L155,"")="", "Mandatory: Tab 7",IFERROR('7. Position (current_at exit)'!L155,"")),""), IF($A155&lt;&gt;"",IF(IFERROR('7. Position (current_at exit)'!L155,"")="", "",IFERROR('7. Position (current_at exit)'!L155,"")),""))</f>
        <v/>
      </c>
      <c r="CH155" s="186" t="str">
        <f>IF($D155&lt;&gt;"Pending, Subsequently Closed",IF($A155&lt;&gt;"",IF(IFERROR('7. Position (current_at exit)'!M155,"")="", "Mandatory: Tab 7",IFERROR('7. Position (current_at exit)'!M155,"")),""), IF($A155&lt;&gt;"",IF(IFERROR('7. Position (current_at exit)'!M155,"")="", "",IFERROR('7. Position (current_at exit)'!M155,"")),""))</f>
        <v/>
      </c>
      <c r="CI155" s="186" t="str">
        <f>IF($D155&lt;&gt;"Pending, Subsequently Closed",IF($A155&lt;&gt;"",IF(IFERROR('7. Position (current_at exit)'!N155,"")="", "Mandatory: Tab 7",IFERROR('7. Position (current_at exit)'!N155,"")),""), IF($A155&lt;&gt;"",IF(IFERROR('7. Position (current_at exit)'!N155,"")="", "",IFERROR('7. Position (current_at exit)'!N155,"")),""))</f>
        <v/>
      </c>
      <c r="CJ155" s="408" t="str">
        <f>IF($D155&lt;&gt;"Pending, Subsequently Closed",IF($A155&lt;&gt;"",IF(IFERROR('7. Position (current_at exit)'!O155,"")="", "Mandatory: Tab 7",IFERROR('7. Position (current_at exit)'!O155,"")),""), IF($A155&lt;&gt;"",IF(IFERROR('7. Position (current_at exit)'!O155,"")="", "",IFERROR('7. Position (current_at exit)'!O155,"")),""))</f>
        <v/>
      </c>
      <c r="CK155" s="408" t="str">
        <f>IF($D155&lt;&gt;"Pending, Subsequently Closed",IF($A155&lt;&gt;"",IF(IFERROR('7. Position (current_at exit)'!P155,"")="", "Mandatory: Tab 7",IFERROR('7. Position (current_at exit)'!P155,"")),""), IF($A155&lt;&gt;"",IF(IFERROR('7. Position (current_at exit)'!P155,"")="", "",IFERROR('7. Position (current_at exit)'!P155,"")),""))</f>
        <v/>
      </c>
      <c r="CL155" s="360" t="str">
        <f>IF($A155&lt;&gt;"",IF(IFERROR('7. Position (current_at exit)'!Q155,"")="", "",IFERROR('7. Position (current_at exit)'!Q155,"")),"")</f>
        <v/>
      </c>
      <c r="CM155" s="18" t="str">
        <f>IF($F155&lt;&gt;"Debt",IF($A155&lt;&gt;"",IF(IFERROR('7. Position (current_at exit)'!R155,"")="", "Mandatory: Tab 7",IFERROR('7. Position (current_at exit)'!R155,"")),""), IF($A155&lt;&gt;"",IF(IFERROR('7. Position (current_at exit)'!R155,"")="", "",IFERROR('7. Position (current_at exit)'!R155,"")),""))</f>
        <v/>
      </c>
      <c r="CN155" s="18" t="str">
        <f>IF($F155&lt;&gt;"Debt",IF($A155&lt;&gt;"",IF(IFERROR('7. Position (current_at exit)'!S155,"")="", "Mandatory: Tab 7",IFERROR('7. Position (current_at exit)'!S155,"")),""), IF($A155&lt;&gt;"",IF(IFERROR('7. Position (current_at exit)'!S155,"")="", "",IFERROR('7. Position (current_at exit)'!S155,"")),""))</f>
        <v/>
      </c>
      <c r="CO155" s="17" t="str">
        <f>IF($F155&lt;&gt;"Debt",IF($A155&lt;&gt;"",IF(IFERROR('7. Position (current_at exit)'!T155,"")="", "Mandatory: Tab 7",IFERROR('7. Position (current_at exit)'!T155,"")),""), IF($A155&lt;&gt;"",IF(IFERROR('7. Position (current_at exit)'!T155,"")="", "",IFERROR('7. Position (current_at exit)'!T155,"")),""))</f>
        <v/>
      </c>
      <c r="CP155" s="17" t="str">
        <f>IF($A155&lt;&gt;"",IF(IFERROR('7. Position (current_at exit)'!U155,"")="", "Mandatory: Tab 7",IFERROR('7. Position (current_at exit)'!U155,"")),"")</f>
        <v/>
      </c>
      <c r="CQ155" s="17" t="str">
        <f>IF($F155&lt;&gt;"Debt",IF($A155&lt;&gt;"",IF(IFERROR('7. Position (current_at exit)'!V155,"")="", "Mandatory: Tab 7",IFERROR('7. Position (current_at exit)'!V155,"")),""), IF($A155&lt;&gt;"",IF(IFERROR('7. Position (current_at exit)'!V155,"")="", "",IFERROR('7. Position (current_at exit)'!V155,"")),""))</f>
        <v/>
      </c>
      <c r="CR155" s="16" t="str">
        <f>IF($F155&lt;&gt;"Debt",IF($A155&lt;&gt;"",IF(IFERROR('7. Position (current_at exit)'!W155,"")="", "",IFERROR('7. Position (current_at exit)'!W155,"")),""), IF($A155&lt;&gt;"",IF(IFERROR('7. Position (current_at exit)'!W155,"")="", "",IFERROR('7. Position (current_at exit)'!W155,"")),""))</f>
        <v/>
      </c>
      <c r="CS155" s="80" t="str">
        <f>IF($A155&lt;&gt;"",IF(IFERROR('7. Position (current_at exit)'!X155,"")="", "",IFERROR('7. Position (current_at exit)'!X155,"")),"")</f>
        <v/>
      </c>
      <c r="CT155" s="360" t="str">
        <f>IF($A155&lt;&gt;"",IF(IFERROR('7. Position (current_at exit)'!Y155,"")="", "",IFERROR('7. Position (current_at exit)'!Y155,"")),"")</f>
        <v/>
      </c>
      <c r="CU155" s="159" t="str">
        <f>IF(OR($D155="Fully Exited, No Escrow", $D155="Fully Exited, Escrow Pending", $D155="Fully Exited, Subsequently Closed"), IF($A155&lt;&gt;"",IF(IFERROR('7. Position (current_at exit)'!Z155,"")="", "Mandatory: Tab 7",IFERROR('7. Position (current_at exit)'!Z155,"")),""), IF($A155&lt;&gt;"",IF(IFERROR('7. Position (current_at exit)'!Z155,"")="", "",IFERROR('7. Position (current_at exit)'!Z155,"")),""))</f>
        <v/>
      </c>
      <c r="CV155" s="159" t="str">
        <f>IF(OR($D155="Fully Exited, No Escrow", $D155="Fully Exited, Escrow Pending", $D155="Fully Exited, Subsequently Closed"), IF($A155&lt;&gt;"",IF(IFERROR('7. Position (current_at exit)'!AA155,"")="", "Mandatory: Tab 7",IFERROR('7. Position (current_at exit)'!AA155,"")),""), IF($A155&lt;&gt;"",IF(IFERROR('7. Position (current_at exit)'!AA155,"")="", "",IFERROR('7. Position (current_at exit)'!AA155,"")),""))</f>
        <v/>
      </c>
      <c r="CW155" s="16" t="str">
        <f>IF($D155="Fully Exited",IF($A155&lt;&gt;"",IF(IFERROR('7. Position (current_at exit)'!AB155,"")="", "",IFERROR('7. Position (current_at exit)'!AB155,"")),""), IF($A155&lt;&gt;"",IF(IFERROR('7. Position (current_at exit)'!AB155,"")="", "",IFERROR('7. Position (current_at exit)'!AB155,"")),""))</f>
        <v/>
      </c>
      <c r="CX155" s="360" t="str">
        <f>IF($A155&lt;&gt;"",IF(IFERROR('7. Position (current_at exit)'!AC155,"")="", "",IFERROR('7. Position (current_at exit)'!AC155,"")),"")</f>
        <v/>
      </c>
      <c r="CY155" s="16" t="str">
        <f>IF($D155&lt;&gt;"Pending, Subsequently Closed",IF($A155&lt;&gt;"",IF(IFERROR('7. Position (current_at exit)'!AD155,"")="", "Mandatory: Tab 7",IFERROR('7. Position (current_at exit)'!AD155,"")),""), IF($A155&lt;&gt;"",IF(IFERROR('7. Position (current_at exit)'!AD155,"")="", "",IFERROR('7. Position (current_at exit)'!AD155,"")),""))</f>
        <v/>
      </c>
      <c r="CZ155" s="187" t="str">
        <f>IF($A155&lt;&gt;"",IF(IFERROR('7. Position (current_at exit)'!AE155,"")="", "",IFERROR('7. Position (current_at exit)'!AE155,"")),"")</f>
        <v/>
      </c>
      <c r="DA155" s="76" t="str">
        <f>IF($A155&lt;&gt;"",IF(IFERROR('7. Position (current_at exit)'!AF155,"")="", "",IFERROR('7. Position (current_at exit)'!AF155,"")),"")</f>
        <v/>
      </c>
      <c r="DB155" s="239" t="str">
        <f>IF($A155&lt;&gt;"",IF(IFERROR('7. Position (current_at exit)'!AG155,"")="", "",IFERROR('7. Position (current_at exit)'!AG155,"")),"")</f>
        <v/>
      </c>
      <c r="DC155" s="165" t="str">
        <f>IF($A155&lt;&gt;"",IF(IFERROR('7. Position (current_at exit)'!AH155,"")="", "",IFERROR('7. Position (current_at exit)'!AH155,"")),"")</f>
        <v/>
      </c>
      <c r="DD155" s="165" t="str">
        <f>IF($A155&lt;&gt;"",IF(IFERROR('7. Position (current_at exit)'!AI155,"")="", "",IFERROR('7. Position (current_at exit)'!AI155,"")),"")</f>
        <v/>
      </c>
      <c r="DE155" s="360" t="str">
        <f>IF($A155&lt;&gt;"",IF(IFERROR('7. Position (current_at exit)'!AJ155,"")="", "",IFERROR('7. Position (current_at exit)'!AJ155,"")),"")</f>
        <v/>
      </c>
      <c r="DF155" s="16" t="str">
        <f>IF($A155&lt;&gt;"",IF(IFERROR('7. Position (current_at exit)'!AK155,"")="", "",IFERROR('7. Position (current_at exit)'!AK155,"")),"")</f>
        <v/>
      </c>
      <c r="DG155" s="187" t="str">
        <f>IF($A155&lt;&gt;"",IF(IFERROR('7. Position (current_at exit)'!AL155,"")="", "",IFERROR('7. Position (current_at exit)'!AL155,"")),"")</f>
        <v/>
      </c>
      <c r="DH155" s="76" t="str">
        <f>IF($A155&lt;&gt;"",IF(IFERROR('7. Position (current_at exit)'!AM155,"")="", "",IFERROR('7. Position (current_at exit)'!AM155,"")),"")</f>
        <v/>
      </c>
      <c r="DI155" s="239" t="str">
        <f>IF($A155&lt;&gt;"",IF(IFERROR('7. Position (current_at exit)'!AN155,"")="", "",IFERROR('7. Position (current_at exit)'!AN155,"")),"")</f>
        <v/>
      </c>
      <c r="DJ155" s="165" t="str">
        <f>IF($A155&lt;&gt;"",IF(IFERROR('7. Position (current_at exit)'!AO155,"")="", "",IFERROR('7. Position (current_at exit)'!AO155,"")),"")</f>
        <v/>
      </c>
      <c r="DK155" s="165" t="str">
        <f>IF($A155&lt;&gt;"",IF(IFERROR('7. Position (current_at exit)'!AP155,"")="", "",IFERROR('7. Position (current_at exit)'!AP155,"")),"")</f>
        <v/>
      </c>
      <c r="DL155" s="360" t="str">
        <f>IF($A155&lt;&gt;"",IF(IFERROR('7. Position (current_at exit)'!AQ155,"")="", "",IFERROR('7. Position (current_at exit)'!AQ155,"")),"")</f>
        <v/>
      </c>
      <c r="DM155" s="17" t="str">
        <f>IF(OR($F155="Equity - Publicly Traded", $F155="Equity - Private"), IF($A155&lt;&gt;"",IF(IFERROR('6. Position (at entry)'!N155,"")="", "Mandatory: Tab 6",IFERROR('6. Position (at entry)'!N155,"")),""), IF($A155&lt;&gt;"",IF(IFERROR('6. Position (at entry)'!N155,"")="", "",IFERROR('6. Position (at entry)'!N155,"")),""))</f>
        <v/>
      </c>
      <c r="DN155" s="17" t="str">
        <f>IF(OR($F155="Equity - Publicly Traded", $F155="Equity - Private"), IF($A155&lt;&gt;"",IF(IFERROR('6. Position (at entry)'!O155,"")="", "Mandatory: Tab 6",IFERROR('6. Position (at entry)'!O155,"")),""), IF($A155&lt;&gt;"",IF(IFERROR('6. Position (at entry)'!O155,"")="", "",IFERROR('6. Position (at entry)'!O155,"")),""))</f>
        <v/>
      </c>
      <c r="DO155" s="17" t="str">
        <f>IF(OR($F155="Equity - Publicly Traded", $F155="Equity - Private"), IF($A155&lt;&gt;"",IF(IFERROR('6. Position (at entry)'!P155,"")="", "Mandatory: Tab 6",IFERROR('6. Position (at entry)'!P155,"")),""), IF($A155&lt;&gt;"",IF(IFERROR('6. Position (at entry)'!P155,"")="", "",IFERROR('6. Position (at entry)'!P155,"")),""))</f>
        <v/>
      </c>
      <c r="DP155" s="17" t="str">
        <f>IF(OR($F155="Equity - Publicly Traded", $F155="Equity - Private"), IF($A155&lt;&gt;"",IF(IFERROR('6. Position (at entry)'!Q155,"")="", "Mandatory: Tab 6",IFERROR('6. Position (at entry)'!Q155,"")),""), IF($A155&lt;&gt;"",IF(IFERROR('6. Position (at entry)'!Q155,"")="", "",IFERROR('6. Position (at entry)'!Q155,"")),""))</f>
        <v/>
      </c>
      <c r="DQ155" s="18" t="str">
        <f>IF(OR($F155="Equity - Publicly Traded", $F155="Equity - Private"), IF($A155&lt;&gt;"",IF(IFERROR('6. Position (at entry)'!R155,"")="", "Mandatory: Tab 6",IFERROR('6. Position (at entry)'!R155,"")),""), IF($A155&lt;&gt;"",IF(IFERROR('6. Position (at entry)'!R155,"")="", "",IFERROR('6. Position (at entry)'!R155,"")),""))</f>
        <v/>
      </c>
      <c r="DR155" s="18" t="str">
        <f>IF(OR($F155="Equity - Publicly Traded", $F155="Equity - Private"), IF($A155&lt;&gt;"",IF(IFERROR('6. Position (at entry)'!S155,"")="", "Mandatory: Tab 6",IFERROR('6. Position (at entry)'!S155,"")),""), IF($A155&lt;&gt;"",IF(IFERROR('6. Position (at entry)'!S155,"")="", "",IFERROR('6. Position (at entry)'!S155,"")),""))</f>
        <v/>
      </c>
      <c r="DS155" s="17" t="str">
        <f>IF(OR($F155="Equity - Publicly Traded", $F155="Equity - Private"), IF($A155&lt;&gt;"",IF(IFERROR('6. Position (at entry)'!T155,"")="", "Mandatory: Tab 6",IFERROR('6. Position (at entry)'!T155,"")),""), IF($A155&lt;&gt;"",IF(IFERROR('6. Position (at entry)'!T155,"")="", "",IFERROR('6. Position (at entry)'!T155,"")),""))</f>
        <v/>
      </c>
      <c r="DT155" s="16" t="str">
        <f>IF(OR($F155="Equity - Publicly Traded", $F155="Equity - Private"), IF($A155&lt;&gt;"",IF(IFERROR('6. Position (at entry)'!U155,"")="", "Mandatory: Tab 6",IFERROR('6. Position (at entry)'!U155,"")),""), IF($A155&lt;&gt;"",IF(IFERROR('6. Position (at entry)'!U155,"")="", "",IFERROR('6. Position (at entry)'!U155,"")),""))</f>
        <v/>
      </c>
      <c r="DU155" s="16" t="str">
        <f>IF(OR($F155="Equity - Publicly Traded", $F155="Equity - Private"), IF($A155&lt;&gt;"",IF(IFERROR('6. Position (at entry)'!V155,"")="", "",IFERROR('6. Position (at entry)'!V155,"")),""), IF($A155&lt;&gt;"",IF(IFERROR('6. Position (at entry)'!V155,"")="", "",IFERROR('6. Position (at entry)'!V155,"")),""))</f>
        <v/>
      </c>
      <c r="DV155" s="239" t="str">
        <f>IF(OR($F155="Equity - Publicly Traded", $F155="Equity - Private"), IF($A155&lt;&gt;"",IF(IFERROR('6. Position (at entry)'!W155,"")="", "",IFERROR('6. Position (at entry)'!W155,"")),""), IF($A155&lt;&gt;"",IF(IFERROR('6. Position (at entry)'!W155,"")="", "",IFERROR('6. Position (at entry)'!W155,"")),""))</f>
        <v/>
      </c>
      <c r="DW155" s="239" t="str">
        <f>IF(OR($F155="Equity - Publicly Traded", $F155="Equity - Private"), IF($A155&lt;&gt;"",IF(IFERROR('6. Position (at entry)'!X155,"")="", "",IFERROR('6. Position (at entry)'!X155,"")),""), IF($A155&lt;&gt;"",IF(IFERROR('6. Position (at entry)'!X155,"")="", "",IFERROR('6. Position (at entry)'!X155,"")),""))</f>
        <v/>
      </c>
      <c r="DX155" s="239" t="str">
        <f>IF(OR($F155="Equity - Publicly Traded", $F155="Equity - Private"), IF($A155&lt;&gt;"",IF(IFERROR('6. Position (at entry)'!Y155,"")="", "",IFERROR('6. Position (at entry)'!Y155,"")),""), IF($A155&lt;&gt;"",IF(IFERROR('6. Position (at entry)'!Y155,"")="", "",IFERROR('6. Position (at entry)'!Y155,"")),""))</f>
        <v/>
      </c>
      <c r="DY155" s="360" t="str">
        <f>IF($A155&lt;&gt;"",IF(IFERROR('6. Position (at entry)'!Z155,"")="", "",IFERROR('6. Position (at entry)'!Z155,"")),"")</f>
        <v/>
      </c>
      <c r="DZ155" s="76" t="str">
        <f>IF($A155&lt;&gt;"",IF(IFERROR('6. Position (at entry)'!AA155,"")="", "",IFERROR('6. Position (at entry)'!AA155,"")),"")</f>
        <v/>
      </c>
      <c r="EA155" s="76" t="str">
        <f>IF($A155&lt;&gt;"",IF(IFERROR('6. Position (at entry)'!AB155,"")="", "",IFERROR('6. Position (at entry)'!AB155,"")),"")</f>
        <v/>
      </c>
      <c r="EB155" s="78" t="str">
        <f>IF($A155&lt;&gt;"",IF(IFERROR('6. Position (at entry)'!AC155,"")="", "",IFERROR('6. Position (at entry)'!AC155,"")),"")</f>
        <v/>
      </c>
      <c r="EC155" s="78" t="str">
        <f>IF($A155&lt;&gt;"",IF(IFERROR('6. Position (at entry)'!AD155,"")="", "",IFERROR('6. Position (at entry)'!AD155,"")),"")</f>
        <v/>
      </c>
      <c r="ED155" s="226" t="str">
        <f>IF($A155&lt;&gt;"",IF(IFERROR('6. Position (at entry)'!AE155,"")="", "",IFERROR('6. Position (at entry)'!AE155,"")),"")</f>
        <v/>
      </c>
      <c r="EE155" s="80" t="str">
        <f>IF($A155&lt;&gt;"",IF(IFERROR('6. Position (at entry)'!AF155,"")="", "",IFERROR('6. Position (at entry)'!AF155,"")),"")</f>
        <v/>
      </c>
      <c r="EF155" s="80" t="str">
        <f>IF($A155&lt;&gt;"",IF(IFERROR('6. Position (at entry)'!AG155,"")="", "",IFERROR('6. Position (at entry)'!AG155,"")),"")</f>
        <v/>
      </c>
      <c r="EG155" s="80" t="str">
        <f>IF($A155&lt;&gt;"",IF(IFERROR('6. Position (at entry)'!AH155,"")="", "",IFERROR('6. Position (at entry)'!AH155,"")),"")</f>
        <v/>
      </c>
      <c r="EH155" s="360" t="str">
        <f>IF($A155&lt;&gt;"",IF(IFERROR('6. Position (at entry)'!AI155,"")="", "",IFERROR('6. Position (at entry)'!AI155,"")),"")</f>
        <v/>
      </c>
    </row>
    <row r="156" spans="1:138" ht="15" customHeight="1" x14ac:dyDescent="0.2">
      <c r="A156" s="16" t="str">
        <f>IF(ISBLANK('6. Position (at entry)'!A156), "", '6. Position (at entry)'!A156)</f>
        <v/>
      </c>
      <c r="B156" s="347" t="str">
        <f>IF($A156&lt;&gt;"",IF(IFERROR('6. Position (at entry)'!B156,"")="", "Mandatory: Tab 6",IFERROR('6. Position (at entry)'!B156,"")),"")</f>
        <v/>
      </c>
      <c r="C156" s="16" t="str">
        <f>IF($A156&lt;&gt;"",IF(IFERROR(VLOOKUP($A156, '4. Company (at entry)'!$1:$1048576,2,FALSE),"")="","Mandatory: Tab 4",IFERROR(VLOOKUP($A156, '4. Company (at entry)'!$1:$1048576,2,FALSE),"")), "")</f>
        <v/>
      </c>
      <c r="D156" s="16" t="str">
        <f>IF($A156&lt;&gt;"",IF(IFERROR('7. Position (current_at exit)'!D156,"")="", "Mandatory: Tab 7",IFERROR('7. Position (current_at exit)'!D156,"")),"")</f>
        <v/>
      </c>
      <c r="E156" s="16" t="str">
        <f>IF($A156&lt;&gt;"",IF(IFERROR('7. Position (current_at exit)'!E156,"")="", "Mandatory: Tab 7",IFERROR('7. Position (current_at exit)'!E156,"")),"")</f>
        <v/>
      </c>
      <c r="F156" s="16" t="str">
        <f>IF($A156&lt;&gt;"",IF(IFERROR('6. Position (at entry)'!D156,"")="", "Mandatory: Tab 6",IFERROR('6. Position (at entry)'!D156,"")),"")</f>
        <v/>
      </c>
      <c r="G156" s="16" t="str">
        <f>IF($A156&lt;&gt;"",IF(IFERROR('6. Position (at entry)'!E156,"")="", "Mandatory: Tab 6",IFERROR('6. Position (at entry)'!E156,"")),"")</f>
        <v/>
      </c>
      <c r="H156" s="16" t="str">
        <f>IF($A156&lt;&gt;"",IF(IFERROR('6. Position (at entry)'!F156,"")="", "Mandatory: Tab 6",IFERROR('6. Position (at entry)'!F156,"")),"")</f>
        <v/>
      </c>
      <c r="I156" s="16" t="str">
        <f>IF($A156&lt;&gt;"",IF(IFERROR('6. Position (at entry)'!G156,"")="", "Mandatory: Tab 6",IFERROR('6. Position (at entry)'!G156,"")),"")</f>
        <v/>
      </c>
      <c r="J156" s="16" t="str">
        <f>IF($A156&lt;&gt;"",IF(IFERROR('6. Position (at entry)'!H156,"")="", "Mandatory: Tab 6",IFERROR('6. Position (at entry)'!H156,"")),"")</f>
        <v/>
      </c>
      <c r="K156" s="159" t="str">
        <f>IF($A156&lt;&gt;"",IF(IFERROR('6. Position (at entry)'!I156,"")="", "Mandatory: Tab 6",IFERROR('6. Position (at entry)'!I156,"")),"")</f>
        <v/>
      </c>
      <c r="L156" s="16" t="str">
        <f>IF($A156&lt;&gt;"",IF(IFERROR('6. Position (at entry)'!J156,"")="", "Mandatory: Tab 6",IFERROR('6. Position (at entry)'!J156,"")),"")</f>
        <v/>
      </c>
      <c r="M156" s="16" t="str">
        <f>IF($A156&lt;&gt;"",IF(IFERROR('6. Position (at entry)'!K156,"")="", "Mandatory: Tab 6",IFERROR('6. Position (at entry)'!K156,"")),"")</f>
        <v/>
      </c>
      <c r="N156" s="16" t="str">
        <f>IF($A156&lt;&gt;"",IF(IFERROR('6. Position (at entry)'!L156,"")="", "",IFERROR('6. Position (at entry)'!L156,"")),"")</f>
        <v/>
      </c>
      <c r="O156" s="360" t="str">
        <f>IF($A156&lt;&gt;"",IF(IFERROR('6. Position (at entry)'!M156,"")="", "",IFERROR('6. Position (at entry)'!M156,"")),"")</f>
        <v/>
      </c>
      <c r="P156" s="16" t="str">
        <f>IF($A156&lt;&gt;"",IF(IFERROR(VLOOKUP($A156,'5. Company (current_at exit)'!$1:$1048576,3,FALSE),"")="","",IFERROR(VLOOKUP($A156,'5. Company (current_at exit)'!$1:$1048576,3,FALSE),"")), "")</f>
        <v/>
      </c>
      <c r="Q156" s="16" t="str">
        <f>IF($A156&lt;&gt;"",IF(IFERROR(VLOOKUP($A156,'5. Company (current_at exit)'!$1:$1048576,4,FALSE),"")="","",IFERROR(VLOOKUP($A156,'5. Company (current_at exit)'!$1:$1048576,4,FALSE),"")), "")</f>
        <v/>
      </c>
      <c r="R156" s="16" t="str">
        <f>IF($A156&lt;&gt;"",IF(IFERROR(VLOOKUP($A156,'5. Company (current_at exit)'!$1:$1048576,5,FALSE),"")="","",IFERROR(VLOOKUP($A156,'5. Company (current_at exit)'!$1:$1048576,5,FALSE),"")), "")</f>
        <v/>
      </c>
      <c r="S156" s="16" t="str">
        <f>IF($A156&lt;&gt;"",IF(IFERROR(VLOOKUP($A156,'5. Company (current_at exit)'!$1:$1048576,6,FALSE),"")="","",IFERROR(VLOOKUP($A156,'5. Company (current_at exit)'!$1:$1048576,6,FALSE),"")), "")</f>
        <v/>
      </c>
      <c r="T156" s="16" t="str">
        <f>IF($A156&lt;&gt;"",IF(IFERROR(VLOOKUP($A156,'5. Company (current_at exit)'!$1:$1048576,7,FALSE),"")="","Mandatory: Tab 5",IFERROR(VLOOKUP($A156,'5. Company (current_at exit)'!$1:$1048576,7,FALSE),"")), "")</f>
        <v/>
      </c>
      <c r="U156" s="72" t="str">
        <f>IF($A156&lt;&gt;"",IF(IFERROR(VLOOKUP($A156,'5. Company (current_at exit)'!$1:$1048576,8,FALSE),"")="","Mandatory: Tab 5",IFERROR(VLOOKUP($A156,'5. Company (current_at exit)'!$1:$1048576,8,FALSE),"")), "")</f>
        <v/>
      </c>
      <c r="V156" s="16" t="str">
        <f>IF($A156&lt;&gt;"",IF(IFERROR(VLOOKUP($A156,'5. Company (current_at exit)'!$1:$1048576,9,FALSE),"")="","",IFERROR(VLOOKUP($A156,'5. Company (current_at exit)'!$1:$1048576,9,FALSE),"")), "")</f>
        <v/>
      </c>
      <c r="W156" s="16" t="str">
        <f>IF($A156&lt;&gt;"",IF(IFERROR(VLOOKUP($A156,'5. Company (current_at exit)'!$1:$1048576,10,FALSE),"")="","Mandatory: Tab 5",IFERROR(VLOOKUP($A156,'5. Company (current_at exit)'!$1:$1048576,10,FALSE),"")), "")</f>
        <v/>
      </c>
      <c r="X156" s="73" t="str">
        <f>IF($A156&lt;&gt;"",IF(IFERROR(VLOOKUP($A156,'5. Company (current_at exit)'!$1:$1048576,11,FALSE),"")="","Mandatory: Tab 5",IFERROR(VLOOKUP($A156,'5. Company (current_at exit)'!$1:$1048576,11,FALSE),"")), "")</f>
        <v/>
      </c>
      <c r="Y156" s="73" t="str">
        <f>IF($A156&lt;&gt;"",IF(IFERROR(VLOOKUP($A156,'5. Company (current_at exit)'!$1:$1048576,12,FALSE),"")="","",IFERROR(VLOOKUP($A156,'5. Company (current_at exit)'!$1:$1048576,12,FALSE),"")), "")</f>
        <v/>
      </c>
      <c r="Z156" s="73" t="str">
        <f>IF($A156&lt;&gt;"",IF(IFERROR(VLOOKUP($A156,'5. Company (current_at exit)'!$1:$1048576,13,FALSE),"")="","",IFERROR(VLOOKUP($A156,'5. Company (current_at exit)'!$1:$1048576,13,FALSE),"")), "")</f>
        <v/>
      </c>
      <c r="AA156" s="16" t="str">
        <f>IF($A156&lt;&gt;"",IF(IFERROR(VLOOKUP($A156,'5. Company (current_at exit)'!$1:$1048576,14,FALSE),"")="","Mandatory: Tab 5",IFERROR(VLOOKUP($A156,'5. Company (current_at exit)'!$1:$1048576,14,FALSE),"")), "")</f>
        <v/>
      </c>
      <c r="AB156" s="16" t="str">
        <f>IF($A156&lt;&gt;"",IF(IFERROR(VLOOKUP($A156,'5. Company (current_at exit)'!$1:$1048576,15,FALSE),"")="","Mandatory: Tab 5",IFERROR(VLOOKUP($A156,'5. Company (current_at exit)'!$1:$1048576,15,FALSE),"")), "")</f>
        <v/>
      </c>
      <c r="AC156" s="76" t="str">
        <f>IF($A156&lt;&gt;"",IF(IFERROR(VLOOKUP($A156,'5. Company (current_at exit)'!$1:$1048576,16,FALSE),"")="","",IFERROR(VLOOKUP($A156,'5. Company (current_at exit)'!$1:$1048576,16,FALSE),"")), "")</f>
        <v/>
      </c>
      <c r="AD156" s="16" t="str">
        <f>IF($A156&lt;&gt;"",IF(IFERROR(VLOOKUP($A156,'5. Company (current_at exit)'!$1:$1048576,17,FALSE),"")="","",IFERROR(VLOOKUP($A156,'5. Company (current_at exit)'!$1:$1048576,17,FALSE),"")), "")</f>
        <v/>
      </c>
      <c r="AE156" s="401" t="str">
        <f>IF($A156&lt;&gt;"",IF(IFERROR(VLOOKUP($A156,'5. Company (current_at exit)'!$1:$1048576,18,FALSE),"")="","",IFERROR(VLOOKUP($A156,'5. Company (current_at exit)'!$1:$1048576,18,FALSE),"")), "")</f>
        <v/>
      </c>
      <c r="AF156" s="16" t="str">
        <f>IF($A156&lt;&gt;"",IF(IFERROR(VLOOKUP($A156,'5. Company (current_at exit)'!$1:$1048576,19,FALSE),"")="","Mandatory: Tab 5",IFERROR(VLOOKUP($A156,'5. Company (current_at exit)'!$1:$1048576,19,FALSE),"")), "")</f>
        <v/>
      </c>
      <c r="AG156" s="159" t="str">
        <f>IF($AF156="Yes",IF($A156&lt;&gt;"",IF(IFERROR(VLOOKUP($A156,'5. Company (current_at exit)'!$1:$1048576,20,FALSE),"")="","Mandatory: Tab 5",IFERROR(VLOOKUP($A156,'5. Company (current_at exit)'!$1:$1048576,20,FALSE),"")), ""),IF($A156&lt;&gt;"",IF(IFERROR(VLOOKUP($A156,'5. Company (current_at exit)'!$1:$1048576,20,FALSE),"")="","",IFERROR(VLOOKUP($A156,'5. Company (current_at exit)'!$1:$1048576,20,FALSE),"")), ""))</f>
        <v/>
      </c>
      <c r="AH156" s="159" t="str">
        <f>IF($AF156="Yes",IF($A156&lt;&gt;"",IF(IFERROR(VLOOKUP($A156,'5. Company (current_at exit)'!$1:$1048576,21,FALSE),"")="","Mandatory: Tab 5",IFERROR(VLOOKUP($A156,'5. Company (current_at exit)'!$1:$1048576,21,FALSE),"")), ""),IF($A156&lt;&gt;"",IF(IFERROR(VLOOKUP($A156,'5. Company (current_at exit)'!$1:$1048576,21,FALSE),"")="","",IFERROR(VLOOKUP($A156,'5. Company (current_at exit)'!$1:$1048576,21,FALSE),"")), ""))</f>
        <v/>
      </c>
      <c r="AI156" s="69" t="str">
        <f>IF($AF156="Yes",IF($A156&lt;&gt;"",IF(IFERROR(VLOOKUP($A156,'5. Company (current_at exit)'!$1:$1048576,22,FALSE),"")="","Mandatory: Tab 5",IFERROR(VLOOKUP($A156,'5. Company (current_at exit)'!$1:$1048576,22,FALSE),"")), ""),IF($A156&lt;&gt;"",IF(IFERROR(VLOOKUP($A156,'5. Company (current_at exit)'!$1:$1048576,22,FALSE),"")="","",IFERROR(VLOOKUP($A156,'5. Company (current_at exit)'!$1:$1048576,22,FALSE),"")), ""))</f>
        <v/>
      </c>
      <c r="AJ156" s="69" t="str">
        <f>IF($AF156="Yes",IF($A156&lt;&gt;"",IF(IFERROR(VLOOKUP($A156,'5. Company (current_at exit)'!$1:$1048576,23,FALSE),"")="","Mandatory: Tab 5",IFERROR(VLOOKUP($A156,'5. Company (current_at exit)'!$1:$1048576,23,FALSE),"")), ""),IF($A156&lt;&gt;"",IF(IFERROR(VLOOKUP($A156,'5. Company (current_at exit)'!$1:$1048576,23,FALSE),"")="","",IFERROR(VLOOKUP($A156,'5. Company (current_at exit)'!$1:$1048576,23,FALSE),"")), ""))</f>
        <v/>
      </c>
      <c r="AK156" s="159" t="str">
        <f>IF($AF156="Yes",IF($A156&lt;&gt;"",IF(IFERROR(VLOOKUP($A156,'5. Company (current_at exit)'!$1:$1048576,24,FALSE),"")="","",IFERROR(VLOOKUP($A156,'5. Company (current_at exit)'!$1:$1048576,24,FALSE),"")), ""),IF($A156&lt;&gt;"",IF(IFERROR(VLOOKUP($A156,'5. Company (current_at exit)'!$1:$1048576,24,FALSE),"")="","",IFERROR(VLOOKUP($A156,'5. Company (current_at exit)'!$1:$1048576,24,FALSE),"")), ""))</f>
        <v/>
      </c>
      <c r="AL156" s="403" t="str">
        <f>IF($A156&lt;&gt;"",IF(IFERROR(VLOOKUP($A156,'5. Company (current_at exit)'!$1:$1048576,25,FALSE),"")="","",IFERROR(VLOOKUP($A156,'5. Company (current_at exit)'!$1:$1048576,25,FALSE),"")), "")</f>
        <v/>
      </c>
      <c r="AM156" s="17" t="str">
        <f>IF($A156&lt;&gt;"",IF(IFERROR(VLOOKUP($A156,'5. Company (current_at exit)'!$1:$1048576,26,FALSE),"")="","Mandatory: Tab 5",IFERROR(VLOOKUP($A156,'5. Company (current_at exit)'!$1:$1048576,26,FALSE),"")), "")</f>
        <v/>
      </c>
      <c r="AN156" s="17" t="str">
        <f>IF($A156&lt;&gt;"",IF(IFERROR(VLOOKUP($A156,'5. Company (current_at exit)'!$1:$1048576,27,FALSE),"")="","Mandatory: Tab 5",IFERROR(VLOOKUP($A156,'5. Company (current_at exit)'!$1:$1048576,27,FALSE),"")), "")</f>
        <v/>
      </c>
      <c r="AO156" s="17" t="str">
        <f>IF($A156&lt;&gt;"",IF(IFERROR(VLOOKUP($A156,'5. Company (current_at exit)'!$1:$1048576,28,FALSE),"")="","Mandatory: Tab 5",IFERROR(VLOOKUP($A156,'5. Company (current_at exit)'!$1:$1048576,28,FALSE),"")), "")</f>
        <v/>
      </c>
      <c r="AP156" s="17" t="str">
        <f>IF($A156&lt;&gt;"",IF(IFERROR(VLOOKUP($A156,'5. Company (current_at exit)'!$1:$1048576,29,FALSE),"")="","Mandatory: Tab 5",IFERROR(VLOOKUP($A156,'5. Company (current_at exit)'!$1:$1048576,29,FALSE),"")), "")</f>
        <v/>
      </c>
      <c r="AQ156" s="17" t="str">
        <f>IF($A156&lt;&gt;"",IF(IFERROR(VLOOKUP($A156,'5. Company (current_at exit)'!$1:$1048576,30,FALSE),"")="","Mandatory: Tab 5",IFERROR(VLOOKUP($A156,'5. Company (current_at exit)'!$1:$1048576,30,FALSE),"")), "")</f>
        <v/>
      </c>
      <c r="AR156" s="17" t="str">
        <f>IF($A156&lt;&gt;"",IF(IFERROR(VLOOKUP($A156,'5. Company (current_at exit)'!$1:$1048576,31,FALSE),"")="","Mandatory: Tab 5",IFERROR(VLOOKUP($A156,'5. Company (current_at exit)'!$1:$1048576,31,FALSE),"")), "")</f>
        <v/>
      </c>
      <c r="AS156" s="17" t="str">
        <f>IF($A156&lt;&gt;"",IF(IFERROR(VLOOKUP($A156,'5. Company (current_at exit)'!$1:$1048576,32,FALSE),"")="","Mandatory: Tab 5",IFERROR(VLOOKUP($A156,'5. Company (current_at exit)'!$1:$1048576,32,FALSE),"")), "")</f>
        <v/>
      </c>
      <c r="AT156" s="17" t="str">
        <f>IF($A156&lt;&gt;"",IF(IFERROR(VLOOKUP($A156,'5. Company (current_at exit)'!$1:$1048576,33,FALSE),"")="","Mandatory: Tab 5",IFERROR(VLOOKUP($A156,'5. Company (current_at exit)'!$1:$1048576,33,FALSE),"")), "")</f>
        <v/>
      </c>
      <c r="AU156" s="17" t="str">
        <f>IF($A156&lt;&gt;"",IF(IFERROR(VLOOKUP($A156,'5. Company (current_at exit)'!$1:$1048576,34,FALSE),"")="","",IFERROR(VLOOKUP($A156,'5. Company (current_at exit)'!$1:$1048576,34,FALSE),"")), "")</f>
        <v/>
      </c>
      <c r="AV156" s="241" t="str">
        <f>IF($A156&lt;&gt;"",IF(IFERROR(VLOOKUP($A156,'5. Company (current_at exit)'!$1:$1048576,35,FALSE),"")="","",IFERROR(VLOOKUP($A156,'5. Company (current_at exit)'!$1:$1048576,35,FALSE),"")), "")</f>
        <v/>
      </c>
      <c r="AW156" s="17" t="str">
        <f>IF($D156="Fully Exited",IF($A156&lt;&gt;"",IF(IFERROR(VLOOKUP($A156,'5. Company (current_at exit)'!$1:$1048576,36,FALSE),"")="","",IFERROR(VLOOKUP($A156,'5. Company (current_at exit)'!$1:$1048576,36,FALSE),"")), ""),IF($A156&lt;&gt;"",IF(IFERROR(VLOOKUP($A156,'5. Company (current_at exit)'!$1:$1048576,36,FALSE),"")="","",IFERROR(VLOOKUP($A156,'5. Company (current_at exit)'!$1:$1048576,36,FALSE),"")), ""))</f>
        <v/>
      </c>
      <c r="AX156" s="239" t="str">
        <f>IF($A156&lt;&gt;"",IF(IFERROR(VLOOKUP($A156,'5. Company (current_at exit)'!$1:$1048576,37,FALSE),"")="","",IFERROR(VLOOKUP($A156,'5. Company (current_at exit)'!$1:$1048576,37,FALSE),"")), "")</f>
        <v/>
      </c>
      <c r="AY156" s="204" t="str">
        <f>IF($A156&lt;&gt;"",IF(IFERROR(VLOOKUP($A156,'5. Company (current_at exit)'!$1:$1048576,38,FALSE),"")="","",IFERROR(VLOOKUP($A156,'5. Company (current_at exit)'!$1:$1048576,38,FALSE),"")), "")</f>
        <v/>
      </c>
      <c r="AZ156" s="244" t="str">
        <f>IF($A156&lt;&gt;"",IF(IFERROR(VLOOKUP($A156,'5. Company (current_at exit)'!$1:$1048576,39,FALSE),"")="","",IFERROR(VLOOKUP($A156,'5. Company (current_at exit)'!$1:$1048576,39,FALSE),"")), "")</f>
        <v/>
      </c>
      <c r="BA156" s="244" t="str">
        <f>IF($A156&lt;&gt;"",IF(IFERROR(VLOOKUP($A156,'5. Company (current_at exit)'!$1:$1048576,40,FALSE),"")="","",IFERROR(VLOOKUP($A156,'5. Company (current_at exit)'!$1:$1048576,40,FALSE),"")), "")</f>
        <v/>
      </c>
      <c r="BB156" s="244" t="str">
        <f>IF($A156&lt;&gt;"",IF(IFERROR(VLOOKUP($A156,'5. Company (current_at exit)'!$1:$1048576,41,FALSE),"")="","",IFERROR(VLOOKUP($A156,'5. Company (current_at exit)'!$1:$1048576,41,FALSE),"")), "")</f>
        <v/>
      </c>
      <c r="BC156" s="76" t="str">
        <f>IF($A156&lt;&gt;"",IF(IFERROR(VLOOKUP($A156,'5. Company (current_at exit)'!$1:$1048576,42,FALSE),"")="","",IFERROR(VLOOKUP($A156,'5. Company (current_at exit)'!$1:$1048576,42,FALSE),"")), "")</f>
        <v/>
      </c>
      <c r="BD156" s="76" t="str">
        <f>IF($A156&lt;&gt;"",IF(IFERROR(VLOOKUP($A156,'5. Company (current_at exit)'!$1:$1048576,43,FALSE),"")="","",IFERROR(VLOOKUP($A156,'5. Company (current_at exit)'!$1:$1048576,43,FALSE),"")), "")</f>
        <v/>
      </c>
      <c r="BE156" s="239" t="str">
        <f>IF($A156&lt;&gt;"",IF(IFERROR(VLOOKUP($A156,'5. Company (current_at exit)'!$1:$1048576,44,FALSE),"")="","",IFERROR(VLOOKUP($A156,'5. Company (current_at exit)'!$1:$1048576,44,FALSE),"")), "")</f>
        <v/>
      </c>
      <c r="BF156" s="239" t="str">
        <f>IF($A156&lt;&gt;"",IF(IFERROR(VLOOKUP($A156,'5. Company (current_at exit)'!$1:$1048576,45,FALSE),"")="","",IFERROR(VLOOKUP($A156,'5. Company (current_at exit)'!$1:$1048576,45,FALSE),"")), "")</f>
        <v/>
      </c>
      <c r="BG156" s="239" t="str">
        <f>IF($A156&lt;&gt;"",IF(IFERROR(VLOOKUP($A156,'5. Company (current_at exit)'!$1:$1048576,46,FALSE),"")="","",IFERROR(VLOOKUP($A156,'5. Company (current_at exit)'!$1:$1048576,46,FALSE),"")), "")</f>
        <v/>
      </c>
      <c r="BH156" s="239" t="str">
        <f>IF($A156&lt;&gt;"",IF(IFERROR(VLOOKUP($A156,'5. Company (current_at exit)'!$1:$1048576,47,FALSE),"")="","",IFERROR(VLOOKUP($A156,'5. Company (current_at exit)'!$1:$1048576,47,FALSE),"")), "")</f>
        <v/>
      </c>
      <c r="BI156" s="239" t="str">
        <f>IF($A156&lt;&gt;"",IF(IFERROR(VLOOKUP($A156,'5. Company (current_at exit)'!$1:$1048576,48,FALSE),"")="","",IFERROR(VLOOKUP($A156,'5. Company (current_at exit)'!$1:$1048576,48,FALSE),"")), "")</f>
        <v/>
      </c>
      <c r="BJ156" s="360" t="str">
        <f>IF($A156&lt;&gt;"",IF(IFERROR(VLOOKUP($A156,'5. Company (current_at exit)'!$1:$1048576,49,FALSE),"")="","",IFERROR(VLOOKUP($A156,'5. Company (current_at exit)'!$1:$1048576,49,FALSE),"")), "")</f>
        <v/>
      </c>
      <c r="BK156" s="76" t="str">
        <f>IF($A156&lt;&gt;"",IF(IFERROR(VLOOKUP($A156,'5. Company (current_at exit)'!$1:$1048576,50,FALSE),"")="","Mandatory: Tab 5",IFERROR(VLOOKUP($A156,'5. Company (current_at exit)'!$1:$1048576,50,FALSE),"")), "")</f>
        <v/>
      </c>
      <c r="BL156" s="483" t="str">
        <f>IF($A156&lt;&gt;"",IF(IFERROR(VLOOKUP($A156,'5. Company (current_at exit)'!$1:$1048576,51,FALSE),"")="","Mandatory: Tab 5",IFERROR(VLOOKUP($A156,'5. Company (current_at exit)'!$1:$1048576,51,FALSE),"")), "")</f>
        <v/>
      </c>
      <c r="BM156" s="483" t="str">
        <f>IF($A156&lt;&gt;"",IF(IFERROR(VLOOKUP($A156,'5. Company (current_at exit)'!$1:$1048576,52,FALSE),"")="","Mandatory: Tab 5",IFERROR(VLOOKUP($A156,'5. Company (current_at exit)'!$1:$1048576,52,FALSE),"")), "")</f>
        <v/>
      </c>
      <c r="BN156" s="483" t="str">
        <f>IF($A156&lt;&gt;"",IF(IFERROR(VLOOKUP($A156,'5. Company (current_at exit)'!$1:$1048576,53,FALSE),"")="","Mandatory: Tab 5",IFERROR(VLOOKUP($A156,'5. Company (current_at exit)'!$1:$1048576,53,FALSE),"")), "")</f>
        <v/>
      </c>
      <c r="BO156" s="360" t="str">
        <f>IF($A156&lt;&gt;"",IF(IFERROR(VLOOKUP($A156,'5. Company (current_at exit)'!$1:$1048576,54,FALSE),"")="","",IFERROR(VLOOKUP($A156,'5. Company (current_at exit)'!$1:$1048576,54,FALSE),"")), "")</f>
        <v/>
      </c>
      <c r="BP156" s="17" t="str">
        <f>IF($A156&lt;&gt;"",IF(IFERROR(VLOOKUP($A156, '4. Company (at entry)'!$1:$1048576,3,FALSE),"")="","Mandatory: Tab 4",IFERROR(VLOOKUP($A156, '4. Company (at entry)'!$1:$1048576,3,FALSE),"")), "")</f>
        <v/>
      </c>
      <c r="BQ156" s="17" t="str">
        <f>IF($A156&lt;&gt;"",IF(IFERROR(VLOOKUP($A156, '4. Company (at entry)'!$1:$1048576,4,FALSE),"")="","Mandatory: Tab 4",IFERROR(VLOOKUP($A156, '4. Company (at entry)'!$1:$1048576,4,FALSE),"")), "")</f>
        <v/>
      </c>
      <c r="BR156" s="17" t="str">
        <f>IF($A156&lt;&gt;"",IF(IFERROR(VLOOKUP($A156, '4. Company (at entry)'!$1:$1048576,5,FALSE),"")="","Mandatory: Tab 4",IFERROR(VLOOKUP($A156, '4. Company (at entry)'!$1:$1048576,5,FALSE),"")), "")</f>
        <v/>
      </c>
      <c r="BS156" s="17" t="str">
        <f>IF($A156&lt;&gt;"",IF(IFERROR(VLOOKUP($A156, '4. Company (at entry)'!$1:$1048576,6,FALSE),"")="","Mandatory: Tab 4",IFERROR(VLOOKUP($A156, '4. Company (at entry)'!$1:$1048576,6,FALSE),"")), "")</f>
        <v/>
      </c>
      <c r="BT156" s="17" t="str">
        <f>IF($A156&lt;&gt;"",IF(IFERROR(VLOOKUP($A156, '4. Company (at entry)'!$1:$1048576,7,FALSE),"")="","Mandatory: Tab 4",IFERROR(VLOOKUP($A156, '4. Company (at entry)'!$1:$1048576,7,FALSE),"")), "")</f>
        <v/>
      </c>
      <c r="BU156" s="17" t="str">
        <f>IF($A156&lt;&gt;"",IF(IFERROR(VLOOKUP($A156, '4. Company (at entry)'!$1:$1048576,8,FALSE),"")="","Mandatory: Tab 4",IFERROR(VLOOKUP($A156, '4. Company (at entry)'!$1:$1048576,8,FALSE),"")), "")</f>
        <v/>
      </c>
      <c r="BV156" s="17" t="str">
        <f>IF($A156&lt;&gt;"",IF(IFERROR(VLOOKUP($A156, '4. Company (at entry)'!$1:$1048576,9,FALSE),"")="","Mandatory: Tab 4",IFERROR(VLOOKUP($A156, '4. Company (at entry)'!$1:$1048576,9,FALSE),"")), "")</f>
        <v/>
      </c>
      <c r="BW156" s="17" t="str">
        <f>IF($A156&lt;&gt;"",IF(IFERROR(VLOOKUP($A156, '4. Company (at entry)'!$1:$1048576,10,FALSE),"")="","",IFERROR(VLOOKUP($A156, '4. Company (at entry)'!$1:$1048576,10,FALSE),"")), "")</f>
        <v/>
      </c>
      <c r="BX156" s="208" t="str">
        <f>IF($A156&lt;&gt;"",IF(IFERROR(VLOOKUP($A156, '4. Company (at entry)'!$1:$1048576,11,FALSE),"")="","",IFERROR(VLOOKUP($A156, '4. Company (at entry)'!$1:$1048576,11,FALSE),"")), "")</f>
        <v/>
      </c>
      <c r="BY156" s="17" t="str">
        <f>IF($A156&lt;&gt;"",IF(IFERROR(VLOOKUP($A156, '4. Company (at entry)'!$1:$1048576,12,FALSE),"")="","",IFERROR(VLOOKUP($A156, '4. Company (at entry)'!$1:$1048576,12,FALSE),"")), "")</f>
        <v/>
      </c>
      <c r="BZ156" s="360" t="str">
        <f>IF($A156&lt;&gt;"",IF(IFERROR(VLOOKUP($A156, '4. Company (at entry)'!$1:$1048576,13,FALSE),"")="","",IFERROR(VLOOKUP($A156, '4. Company (at entry)'!$1:$1048576,13,FALSE),"")), "")</f>
        <v/>
      </c>
      <c r="CA156" s="17" t="str">
        <f>IF($A156&lt;&gt;"",IF(IFERROR('7. Position (current_at exit)'!F156,"")="", "Mandatory: Tab 7",IFERROR('7. Position (current_at exit)'!F156,"")),"")</f>
        <v/>
      </c>
      <c r="CB156" s="17" t="str">
        <f>IF($D156&lt;&gt;"Pending, Subsequently Closed",IF($A156&lt;&gt;"",IF(IFERROR('7. Position (current_at exit)'!G156,"")="", "Mandatory: Tab 7",IFERROR('7. Position (current_at exit)'!G156,"")),""), IF($A156&lt;&gt;"",IF(IFERROR('7. Position (current_at exit)'!G156,"")="", "",IFERROR('7. Position (current_at exit)'!G156,"")),""))</f>
        <v/>
      </c>
      <c r="CC156" s="17" t="str">
        <f>IF($D156&lt;&gt;"Pending, Subsequently Closed",IF($A156&lt;&gt;"",IF(IFERROR('7. Position (current_at exit)'!H156,"")="", "Mandatory: Tab 7",IFERROR('7. Position (current_at exit)'!H156,"")),""), IF($A156&lt;&gt;"",IF(IFERROR('7. Position (current_at exit)'!H156,"")="", "",IFERROR('7. Position (current_at exit)'!H156,"")),""))</f>
        <v/>
      </c>
      <c r="CD156" s="17" t="str">
        <f>IF($D156&lt;&gt;"Pending, Subsequently Closed",IF($A156&lt;&gt;"",IF(IFERROR('7. Position (current_at exit)'!I156,"")="", "Mandatory: Tab 7",IFERROR('7. Position (current_at exit)'!I156,"")),""), IF($A156&lt;&gt;"",IF(IFERROR('7. Position (current_at exit)'!I156,"")="", "",IFERROR('7. Position (current_at exit)'!I156,"")),""))</f>
        <v/>
      </c>
      <c r="CE156" s="17" t="str">
        <f>IF($D156&lt;&gt;"Pending, Subsequently Closed",IF($A156&lt;&gt;"",IF(IFERROR('7. Position (current_at exit)'!J156,"")="", "Mandatory: Tab 7",IFERROR('7. Position (current_at exit)'!J156,"")),""), IF($A156&lt;&gt;"",IF(IFERROR('7. Position (current_at exit)'!J156,"")="", "",IFERROR('7. Position (current_at exit)'!J156,"")),""))</f>
        <v/>
      </c>
      <c r="CF156" s="208" t="str">
        <f>IF($D156&lt;&gt;"Pending, Subsequently Closed",IF($A156&lt;&gt;"",IF(IFERROR('7. Position (current_at exit)'!K156,"")="", "Mandatory: Tab 7",IFERROR('7. Position (current_at exit)'!K156,"")),""), IF($A156&lt;&gt;"",IF(IFERROR('7. Position (current_at exit)'!K156,"")="", "",IFERROR('7. Position (current_at exit)'!K156,"")),""))</f>
        <v/>
      </c>
      <c r="CG156" s="186" t="str">
        <f>IF($D156&lt;&gt;"Pending, Subsequently Closed",IF($A156&lt;&gt;"",IF(IFERROR('7. Position (current_at exit)'!L156,"")="", "Mandatory: Tab 7",IFERROR('7. Position (current_at exit)'!L156,"")),""), IF($A156&lt;&gt;"",IF(IFERROR('7. Position (current_at exit)'!L156,"")="", "",IFERROR('7. Position (current_at exit)'!L156,"")),""))</f>
        <v/>
      </c>
      <c r="CH156" s="186" t="str">
        <f>IF($D156&lt;&gt;"Pending, Subsequently Closed",IF($A156&lt;&gt;"",IF(IFERROR('7. Position (current_at exit)'!M156,"")="", "Mandatory: Tab 7",IFERROR('7. Position (current_at exit)'!M156,"")),""), IF($A156&lt;&gt;"",IF(IFERROR('7. Position (current_at exit)'!M156,"")="", "",IFERROR('7. Position (current_at exit)'!M156,"")),""))</f>
        <v/>
      </c>
      <c r="CI156" s="186" t="str">
        <f>IF($D156&lt;&gt;"Pending, Subsequently Closed",IF($A156&lt;&gt;"",IF(IFERROR('7. Position (current_at exit)'!N156,"")="", "Mandatory: Tab 7",IFERROR('7. Position (current_at exit)'!N156,"")),""), IF($A156&lt;&gt;"",IF(IFERROR('7. Position (current_at exit)'!N156,"")="", "",IFERROR('7. Position (current_at exit)'!N156,"")),""))</f>
        <v/>
      </c>
      <c r="CJ156" s="408" t="str">
        <f>IF($D156&lt;&gt;"Pending, Subsequently Closed",IF($A156&lt;&gt;"",IF(IFERROR('7. Position (current_at exit)'!O156,"")="", "Mandatory: Tab 7",IFERROR('7. Position (current_at exit)'!O156,"")),""), IF($A156&lt;&gt;"",IF(IFERROR('7. Position (current_at exit)'!O156,"")="", "",IFERROR('7. Position (current_at exit)'!O156,"")),""))</f>
        <v/>
      </c>
      <c r="CK156" s="408" t="str">
        <f>IF($D156&lt;&gt;"Pending, Subsequently Closed",IF($A156&lt;&gt;"",IF(IFERROR('7. Position (current_at exit)'!P156,"")="", "Mandatory: Tab 7",IFERROR('7. Position (current_at exit)'!P156,"")),""), IF($A156&lt;&gt;"",IF(IFERROR('7. Position (current_at exit)'!P156,"")="", "",IFERROR('7. Position (current_at exit)'!P156,"")),""))</f>
        <v/>
      </c>
      <c r="CL156" s="360" t="str">
        <f>IF($A156&lt;&gt;"",IF(IFERROR('7. Position (current_at exit)'!Q156,"")="", "",IFERROR('7. Position (current_at exit)'!Q156,"")),"")</f>
        <v/>
      </c>
      <c r="CM156" s="18" t="str">
        <f>IF($F156&lt;&gt;"Debt",IF($A156&lt;&gt;"",IF(IFERROR('7. Position (current_at exit)'!R156,"")="", "Mandatory: Tab 7",IFERROR('7. Position (current_at exit)'!R156,"")),""), IF($A156&lt;&gt;"",IF(IFERROR('7. Position (current_at exit)'!R156,"")="", "",IFERROR('7. Position (current_at exit)'!R156,"")),""))</f>
        <v/>
      </c>
      <c r="CN156" s="18" t="str">
        <f>IF($F156&lt;&gt;"Debt",IF($A156&lt;&gt;"",IF(IFERROR('7. Position (current_at exit)'!S156,"")="", "Mandatory: Tab 7",IFERROR('7. Position (current_at exit)'!S156,"")),""), IF($A156&lt;&gt;"",IF(IFERROR('7. Position (current_at exit)'!S156,"")="", "",IFERROR('7. Position (current_at exit)'!S156,"")),""))</f>
        <v/>
      </c>
      <c r="CO156" s="17" t="str">
        <f>IF($F156&lt;&gt;"Debt",IF($A156&lt;&gt;"",IF(IFERROR('7. Position (current_at exit)'!T156,"")="", "Mandatory: Tab 7",IFERROR('7. Position (current_at exit)'!T156,"")),""), IF($A156&lt;&gt;"",IF(IFERROR('7. Position (current_at exit)'!T156,"")="", "",IFERROR('7. Position (current_at exit)'!T156,"")),""))</f>
        <v/>
      </c>
      <c r="CP156" s="17" t="str">
        <f>IF($A156&lt;&gt;"",IF(IFERROR('7. Position (current_at exit)'!U156,"")="", "Mandatory: Tab 7",IFERROR('7. Position (current_at exit)'!U156,"")),"")</f>
        <v/>
      </c>
      <c r="CQ156" s="17" t="str">
        <f>IF($F156&lt;&gt;"Debt",IF($A156&lt;&gt;"",IF(IFERROR('7. Position (current_at exit)'!V156,"")="", "Mandatory: Tab 7",IFERROR('7. Position (current_at exit)'!V156,"")),""), IF($A156&lt;&gt;"",IF(IFERROR('7. Position (current_at exit)'!V156,"")="", "",IFERROR('7. Position (current_at exit)'!V156,"")),""))</f>
        <v/>
      </c>
      <c r="CR156" s="16" t="str">
        <f>IF($F156&lt;&gt;"Debt",IF($A156&lt;&gt;"",IF(IFERROR('7. Position (current_at exit)'!W156,"")="", "",IFERROR('7. Position (current_at exit)'!W156,"")),""), IF($A156&lt;&gt;"",IF(IFERROR('7. Position (current_at exit)'!W156,"")="", "",IFERROR('7. Position (current_at exit)'!W156,"")),""))</f>
        <v/>
      </c>
      <c r="CS156" s="80" t="str">
        <f>IF($A156&lt;&gt;"",IF(IFERROR('7. Position (current_at exit)'!X156,"")="", "",IFERROR('7. Position (current_at exit)'!X156,"")),"")</f>
        <v/>
      </c>
      <c r="CT156" s="360" t="str">
        <f>IF($A156&lt;&gt;"",IF(IFERROR('7. Position (current_at exit)'!Y156,"")="", "",IFERROR('7. Position (current_at exit)'!Y156,"")),"")</f>
        <v/>
      </c>
      <c r="CU156" s="159" t="str">
        <f>IF(OR($D156="Fully Exited, No Escrow", $D156="Fully Exited, Escrow Pending", $D156="Fully Exited, Subsequently Closed"), IF($A156&lt;&gt;"",IF(IFERROR('7. Position (current_at exit)'!Z156,"")="", "Mandatory: Tab 7",IFERROR('7. Position (current_at exit)'!Z156,"")),""), IF($A156&lt;&gt;"",IF(IFERROR('7. Position (current_at exit)'!Z156,"")="", "",IFERROR('7. Position (current_at exit)'!Z156,"")),""))</f>
        <v/>
      </c>
      <c r="CV156" s="159" t="str">
        <f>IF(OR($D156="Fully Exited, No Escrow", $D156="Fully Exited, Escrow Pending", $D156="Fully Exited, Subsequently Closed"), IF($A156&lt;&gt;"",IF(IFERROR('7. Position (current_at exit)'!AA156,"")="", "Mandatory: Tab 7",IFERROR('7. Position (current_at exit)'!AA156,"")),""), IF($A156&lt;&gt;"",IF(IFERROR('7. Position (current_at exit)'!AA156,"")="", "",IFERROR('7. Position (current_at exit)'!AA156,"")),""))</f>
        <v/>
      </c>
      <c r="CW156" s="16" t="str">
        <f>IF($D156="Fully Exited",IF($A156&lt;&gt;"",IF(IFERROR('7. Position (current_at exit)'!AB156,"")="", "",IFERROR('7. Position (current_at exit)'!AB156,"")),""), IF($A156&lt;&gt;"",IF(IFERROR('7. Position (current_at exit)'!AB156,"")="", "",IFERROR('7. Position (current_at exit)'!AB156,"")),""))</f>
        <v/>
      </c>
      <c r="CX156" s="360" t="str">
        <f>IF($A156&lt;&gt;"",IF(IFERROR('7. Position (current_at exit)'!AC156,"")="", "",IFERROR('7. Position (current_at exit)'!AC156,"")),"")</f>
        <v/>
      </c>
      <c r="CY156" s="16" t="str">
        <f>IF($D156&lt;&gt;"Pending, Subsequently Closed",IF($A156&lt;&gt;"",IF(IFERROR('7. Position (current_at exit)'!AD156,"")="", "Mandatory: Tab 7",IFERROR('7. Position (current_at exit)'!AD156,"")),""), IF($A156&lt;&gt;"",IF(IFERROR('7. Position (current_at exit)'!AD156,"")="", "",IFERROR('7. Position (current_at exit)'!AD156,"")),""))</f>
        <v/>
      </c>
      <c r="CZ156" s="187" t="str">
        <f>IF($A156&lt;&gt;"",IF(IFERROR('7. Position (current_at exit)'!AE156,"")="", "",IFERROR('7. Position (current_at exit)'!AE156,"")),"")</f>
        <v/>
      </c>
      <c r="DA156" s="76" t="str">
        <f>IF($A156&lt;&gt;"",IF(IFERROR('7. Position (current_at exit)'!AF156,"")="", "",IFERROR('7. Position (current_at exit)'!AF156,"")),"")</f>
        <v/>
      </c>
      <c r="DB156" s="239" t="str">
        <f>IF($A156&lt;&gt;"",IF(IFERROR('7. Position (current_at exit)'!AG156,"")="", "",IFERROR('7. Position (current_at exit)'!AG156,"")),"")</f>
        <v/>
      </c>
      <c r="DC156" s="165" t="str">
        <f>IF($A156&lt;&gt;"",IF(IFERROR('7. Position (current_at exit)'!AH156,"")="", "",IFERROR('7. Position (current_at exit)'!AH156,"")),"")</f>
        <v/>
      </c>
      <c r="DD156" s="165" t="str">
        <f>IF($A156&lt;&gt;"",IF(IFERROR('7. Position (current_at exit)'!AI156,"")="", "",IFERROR('7. Position (current_at exit)'!AI156,"")),"")</f>
        <v/>
      </c>
      <c r="DE156" s="360" t="str">
        <f>IF($A156&lt;&gt;"",IF(IFERROR('7. Position (current_at exit)'!AJ156,"")="", "",IFERROR('7. Position (current_at exit)'!AJ156,"")),"")</f>
        <v/>
      </c>
      <c r="DF156" s="16" t="str">
        <f>IF($A156&lt;&gt;"",IF(IFERROR('7. Position (current_at exit)'!AK156,"")="", "",IFERROR('7. Position (current_at exit)'!AK156,"")),"")</f>
        <v/>
      </c>
      <c r="DG156" s="187" t="str">
        <f>IF($A156&lt;&gt;"",IF(IFERROR('7. Position (current_at exit)'!AL156,"")="", "",IFERROR('7. Position (current_at exit)'!AL156,"")),"")</f>
        <v/>
      </c>
      <c r="DH156" s="76" t="str">
        <f>IF($A156&lt;&gt;"",IF(IFERROR('7. Position (current_at exit)'!AM156,"")="", "",IFERROR('7. Position (current_at exit)'!AM156,"")),"")</f>
        <v/>
      </c>
      <c r="DI156" s="239" t="str">
        <f>IF($A156&lt;&gt;"",IF(IFERROR('7. Position (current_at exit)'!AN156,"")="", "",IFERROR('7. Position (current_at exit)'!AN156,"")),"")</f>
        <v/>
      </c>
      <c r="DJ156" s="165" t="str">
        <f>IF($A156&lt;&gt;"",IF(IFERROR('7. Position (current_at exit)'!AO156,"")="", "",IFERROR('7. Position (current_at exit)'!AO156,"")),"")</f>
        <v/>
      </c>
      <c r="DK156" s="165" t="str">
        <f>IF($A156&lt;&gt;"",IF(IFERROR('7. Position (current_at exit)'!AP156,"")="", "",IFERROR('7. Position (current_at exit)'!AP156,"")),"")</f>
        <v/>
      </c>
      <c r="DL156" s="360" t="str">
        <f>IF($A156&lt;&gt;"",IF(IFERROR('7. Position (current_at exit)'!AQ156,"")="", "",IFERROR('7. Position (current_at exit)'!AQ156,"")),"")</f>
        <v/>
      </c>
      <c r="DM156" s="17" t="str">
        <f>IF(OR($F156="Equity - Publicly Traded", $F156="Equity - Private"), IF($A156&lt;&gt;"",IF(IFERROR('6. Position (at entry)'!N156,"")="", "Mandatory: Tab 6",IFERROR('6. Position (at entry)'!N156,"")),""), IF($A156&lt;&gt;"",IF(IFERROR('6. Position (at entry)'!N156,"")="", "",IFERROR('6. Position (at entry)'!N156,"")),""))</f>
        <v/>
      </c>
      <c r="DN156" s="17" t="str">
        <f>IF(OR($F156="Equity - Publicly Traded", $F156="Equity - Private"), IF($A156&lt;&gt;"",IF(IFERROR('6. Position (at entry)'!O156,"")="", "Mandatory: Tab 6",IFERROR('6. Position (at entry)'!O156,"")),""), IF($A156&lt;&gt;"",IF(IFERROR('6. Position (at entry)'!O156,"")="", "",IFERROR('6. Position (at entry)'!O156,"")),""))</f>
        <v/>
      </c>
      <c r="DO156" s="17" t="str">
        <f>IF(OR($F156="Equity - Publicly Traded", $F156="Equity - Private"), IF($A156&lt;&gt;"",IF(IFERROR('6. Position (at entry)'!P156,"")="", "Mandatory: Tab 6",IFERROR('6. Position (at entry)'!P156,"")),""), IF($A156&lt;&gt;"",IF(IFERROR('6. Position (at entry)'!P156,"")="", "",IFERROR('6. Position (at entry)'!P156,"")),""))</f>
        <v/>
      </c>
      <c r="DP156" s="17" t="str">
        <f>IF(OR($F156="Equity - Publicly Traded", $F156="Equity - Private"), IF($A156&lt;&gt;"",IF(IFERROR('6. Position (at entry)'!Q156,"")="", "Mandatory: Tab 6",IFERROR('6. Position (at entry)'!Q156,"")),""), IF($A156&lt;&gt;"",IF(IFERROR('6. Position (at entry)'!Q156,"")="", "",IFERROR('6. Position (at entry)'!Q156,"")),""))</f>
        <v/>
      </c>
      <c r="DQ156" s="18" t="str">
        <f>IF(OR($F156="Equity - Publicly Traded", $F156="Equity - Private"), IF($A156&lt;&gt;"",IF(IFERROR('6. Position (at entry)'!R156,"")="", "Mandatory: Tab 6",IFERROR('6. Position (at entry)'!R156,"")),""), IF($A156&lt;&gt;"",IF(IFERROR('6. Position (at entry)'!R156,"")="", "",IFERROR('6. Position (at entry)'!R156,"")),""))</f>
        <v/>
      </c>
      <c r="DR156" s="18" t="str">
        <f>IF(OR($F156="Equity - Publicly Traded", $F156="Equity - Private"), IF($A156&lt;&gt;"",IF(IFERROR('6. Position (at entry)'!S156,"")="", "Mandatory: Tab 6",IFERROR('6. Position (at entry)'!S156,"")),""), IF($A156&lt;&gt;"",IF(IFERROR('6. Position (at entry)'!S156,"")="", "",IFERROR('6. Position (at entry)'!S156,"")),""))</f>
        <v/>
      </c>
      <c r="DS156" s="17" t="str">
        <f>IF(OR($F156="Equity - Publicly Traded", $F156="Equity - Private"), IF($A156&lt;&gt;"",IF(IFERROR('6. Position (at entry)'!T156,"")="", "Mandatory: Tab 6",IFERROR('6. Position (at entry)'!T156,"")),""), IF($A156&lt;&gt;"",IF(IFERROR('6. Position (at entry)'!T156,"")="", "",IFERROR('6. Position (at entry)'!T156,"")),""))</f>
        <v/>
      </c>
      <c r="DT156" s="16" t="str">
        <f>IF(OR($F156="Equity - Publicly Traded", $F156="Equity - Private"), IF($A156&lt;&gt;"",IF(IFERROR('6. Position (at entry)'!U156,"")="", "Mandatory: Tab 6",IFERROR('6. Position (at entry)'!U156,"")),""), IF($A156&lt;&gt;"",IF(IFERROR('6. Position (at entry)'!U156,"")="", "",IFERROR('6. Position (at entry)'!U156,"")),""))</f>
        <v/>
      </c>
      <c r="DU156" s="16" t="str">
        <f>IF(OR($F156="Equity - Publicly Traded", $F156="Equity - Private"), IF($A156&lt;&gt;"",IF(IFERROR('6. Position (at entry)'!V156,"")="", "",IFERROR('6. Position (at entry)'!V156,"")),""), IF($A156&lt;&gt;"",IF(IFERROR('6. Position (at entry)'!V156,"")="", "",IFERROR('6. Position (at entry)'!V156,"")),""))</f>
        <v/>
      </c>
      <c r="DV156" s="239" t="str">
        <f>IF(OR($F156="Equity - Publicly Traded", $F156="Equity - Private"), IF($A156&lt;&gt;"",IF(IFERROR('6. Position (at entry)'!W156,"")="", "",IFERROR('6. Position (at entry)'!W156,"")),""), IF($A156&lt;&gt;"",IF(IFERROR('6. Position (at entry)'!W156,"")="", "",IFERROR('6. Position (at entry)'!W156,"")),""))</f>
        <v/>
      </c>
      <c r="DW156" s="239" t="str">
        <f>IF(OR($F156="Equity - Publicly Traded", $F156="Equity - Private"), IF($A156&lt;&gt;"",IF(IFERROR('6. Position (at entry)'!X156,"")="", "",IFERROR('6. Position (at entry)'!X156,"")),""), IF($A156&lt;&gt;"",IF(IFERROR('6. Position (at entry)'!X156,"")="", "",IFERROR('6. Position (at entry)'!X156,"")),""))</f>
        <v/>
      </c>
      <c r="DX156" s="239" t="str">
        <f>IF(OR($F156="Equity - Publicly Traded", $F156="Equity - Private"), IF($A156&lt;&gt;"",IF(IFERROR('6. Position (at entry)'!Y156,"")="", "",IFERROR('6. Position (at entry)'!Y156,"")),""), IF($A156&lt;&gt;"",IF(IFERROR('6. Position (at entry)'!Y156,"")="", "",IFERROR('6. Position (at entry)'!Y156,"")),""))</f>
        <v/>
      </c>
      <c r="DY156" s="360" t="str">
        <f>IF($A156&lt;&gt;"",IF(IFERROR('6. Position (at entry)'!Z156,"")="", "",IFERROR('6. Position (at entry)'!Z156,"")),"")</f>
        <v/>
      </c>
      <c r="DZ156" s="76" t="str">
        <f>IF($A156&lt;&gt;"",IF(IFERROR('6. Position (at entry)'!AA156,"")="", "",IFERROR('6. Position (at entry)'!AA156,"")),"")</f>
        <v/>
      </c>
      <c r="EA156" s="76" t="str">
        <f>IF($A156&lt;&gt;"",IF(IFERROR('6. Position (at entry)'!AB156,"")="", "",IFERROR('6. Position (at entry)'!AB156,"")),"")</f>
        <v/>
      </c>
      <c r="EB156" s="78" t="str">
        <f>IF($A156&lt;&gt;"",IF(IFERROR('6. Position (at entry)'!AC156,"")="", "",IFERROR('6. Position (at entry)'!AC156,"")),"")</f>
        <v/>
      </c>
      <c r="EC156" s="78" t="str">
        <f>IF($A156&lt;&gt;"",IF(IFERROR('6. Position (at entry)'!AD156,"")="", "",IFERROR('6. Position (at entry)'!AD156,"")),"")</f>
        <v/>
      </c>
      <c r="ED156" s="226" t="str">
        <f>IF($A156&lt;&gt;"",IF(IFERROR('6. Position (at entry)'!AE156,"")="", "",IFERROR('6. Position (at entry)'!AE156,"")),"")</f>
        <v/>
      </c>
      <c r="EE156" s="80" t="str">
        <f>IF($A156&lt;&gt;"",IF(IFERROR('6. Position (at entry)'!AF156,"")="", "",IFERROR('6. Position (at entry)'!AF156,"")),"")</f>
        <v/>
      </c>
      <c r="EF156" s="80" t="str">
        <f>IF($A156&lt;&gt;"",IF(IFERROR('6. Position (at entry)'!AG156,"")="", "",IFERROR('6. Position (at entry)'!AG156,"")),"")</f>
        <v/>
      </c>
      <c r="EG156" s="80" t="str">
        <f>IF($A156&lt;&gt;"",IF(IFERROR('6. Position (at entry)'!AH156,"")="", "",IFERROR('6. Position (at entry)'!AH156,"")),"")</f>
        <v/>
      </c>
      <c r="EH156" s="360" t="str">
        <f>IF($A156&lt;&gt;"",IF(IFERROR('6. Position (at entry)'!AI156,"")="", "",IFERROR('6. Position (at entry)'!AI156,"")),"")</f>
        <v/>
      </c>
    </row>
    <row r="157" spans="1:138" ht="15" customHeight="1" x14ac:dyDescent="0.2">
      <c r="A157" s="16" t="str">
        <f>IF(ISBLANK('6. Position (at entry)'!A157), "", '6. Position (at entry)'!A157)</f>
        <v/>
      </c>
      <c r="B157" s="347" t="str">
        <f>IF($A157&lt;&gt;"",IF(IFERROR('6. Position (at entry)'!B157,"")="", "Mandatory: Tab 6",IFERROR('6. Position (at entry)'!B157,"")),"")</f>
        <v/>
      </c>
      <c r="C157" s="16" t="str">
        <f>IF($A157&lt;&gt;"",IF(IFERROR(VLOOKUP($A157, '4. Company (at entry)'!$1:$1048576,2,FALSE),"")="","Mandatory: Tab 4",IFERROR(VLOOKUP($A157, '4. Company (at entry)'!$1:$1048576,2,FALSE),"")), "")</f>
        <v/>
      </c>
      <c r="D157" s="16" t="str">
        <f>IF($A157&lt;&gt;"",IF(IFERROR('7. Position (current_at exit)'!D157,"")="", "Mandatory: Tab 7",IFERROR('7. Position (current_at exit)'!D157,"")),"")</f>
        <v/>
      </c>
      <c r="E157" s="16" t="str">
        <f>IF($A157&lt;&gt;"",IF(IFERROR('7. Position (current_at exit)'!E157,"")="", "Mandatory: Tab 7",IFERROR('7. Position (current_at exit)'!E157,"")),"")</f>
        <v/>
      </c>
      <c r="F157" s="16" t="str">
        <f>IF($A157&lt;&gt;"",IF(IFERROR('6. Position (at entry)'!D157,"")="", "Mandatory: Tab 6",IFERROR('6. Position (at entry)'!D157,"")),"")</f>
        <v/>
      </c>
      <c r="G157" s="16" t="str">
        <f>IF($A157&lt;&gt;"",IF(IFERROR('6. Position (at entry)'!E157,"")="", "Mandatory: Tab 6",IFERROR('6. Position (at entry)'!E157,"")),"")</f>
        <v/>
      </c>
      <c r="H157" s="16" t="str">
        <f>IF($A157&lt;&gt;"",IF(IFERROR('6. Position (at entry)'!F157,"")="", "Mandatory: Tab 6",IFERROR('6. Position (at entry)'!F157,"")),"")</f>
        <v/>
      </c>
      <c r="I157" s="16" t="str">
        <f>IF($A157&lt;&gt;"",IF(IFERROR('6. Position (at entry)'!G157,"")="", "Mandatory: Tab 6",IFERROR('6. Position (at entry)'!G157,"")),"")</f>
        <v/>
      </c>
      <c r="J157" s="16" t="str">
        <f>IF($A157&lt;&gt;"",IF(IFERROR('6. Position (at entry)'!H157,"")="", "Mandatory: Tab 6",IFERROR('6. Position (at entry)'!H157,"")),"")</f>
        <v/>
      </c>
      <c r="K157" s="159" t="str">
        <f>IF($A157&lt;&gt;"",IF(IFERROR('6. Position (at entry)'!I157,"")="", "Mandatory: Tab 6",IFERROR('6. Position (at entry)'!I157,"")),"")</f>
        <v/>
      </c>
      <c r="L157" s="16" t="str">
        <f>IF($A157&lt;&gt;"",IF(IFERROR('6. Position (at entry)'!J157,"")="", "Mandatory: Tab 6",IFERROR('6. Position (at entry)'!J157,"")),"")</f>
        <v/>
      </c>
      <c r="M157" s="16" t="str">
        <f>IF($A157&lt;&gt;"",IF(IFERROR('6. Position (at entry)'!K157,"")="", "Mandatory: Tab 6",IFERROR('6. Position (at entry)'!K157,"")),"")</f>
        <v/>
      </c>
      <c r="N157" s="16" t="str">
        <f>IF($A157&lt;&gt;"",IF(IFERROR('6. Position (at entry)'!L157,"")="", "",IFERROR('6. Position (at entry)'!L157,"")),"")</f>
        <v/>
      </c>
      <c r="O157" s="360" t="str">
        <f>IF($A157&lt;&gt;"",IF(IFERROR('6. Position (at entry)'!M157,"")="", "",IFERROR('6. Position (at entry)'!M157,"")),"")</f>
        <v/>
      </c>
      <c r="P157" s="16" t="str">
        <f>IF($A157&lt;&gt;"",IF(IFERROR(VLOOKUP($A157,'5. Company (current_at exit)'!$1:$1048576,3,FALSE),"")="","",IFERROR(VLOOKUP($A157,'5. Company (current_at exit)'!$1:$1048576,3,FALSE),"")), "")</f>
        <v/>
      </c>
      <c r="Q157" s="16" t="str">
        <f>IF($A157&lt;&gt;"",IF(IFERROR(VLOOKUP($A157,'5. Company (current_at exit)'!$1:$1048576,4,FALSE),"")="","",IFERROR(VLOOKUP($A157,'5. Company (current_at exit)'!$1:$1048576,4,FALSE),"")), "")</f>
        <v/>
      </c>
      <c r="R157" s="16" t="str">
        <f>IF($A157&lt;&gt;"",IF(IFERROR(VLOOKUP($A157,'5. Company (current_at exit)'!$1:$1048576,5,FALSE),"")="","",IFERROR(VLOOKUP($A157,'5. Company (current_at exit)'!$1:$1048576,5,FALSE),"")), "")</f>
        <v/>
      </c>
      <c r="S157" s="16" t="str">
        <f>IF($A157&lt;&gt;"",IF(IFERROR(VLOOKUP($A157,'5. Company (current_at exit)'!$1:$1048576,6,FALSE),"")="","",IFERROR(VLOOKUP($A157,'5. Company (current_at exit)'!$1:$1048576,6,FALSE),"")), "")</f>
        <v/>
      </c>
      <c r="T157" s="16" t="str">
        <f>IF($A157&lt;&gt;"",IF(IFERROR(VLOOKUP($A157,'5. Company (current_at exit)'!$1:$1048576,7,FALSE),"")="","Mandatory: Tab 5",IFERROR(VLOOKUP($A157,'5. Company (current_at exit)'!$1:$1048576,7,FALSE),"")), "")</f>
        <v/>
      </c>
      <c r="U157" s="72" t="str">
        <f>IF($A157&lt;&gt;"",IF(IFERROR(VLOOKUP($A157,'5. Company (current_at exit)'!$1:$1048576,8,FALSE),"")="","Mandatory: Tab 5",IFERROR(VLOOKUP($A157,'5. Company (current_at exit)'!$1:$1048576,8,FALSE),"")), "")</f>
        <v/>
      </c>
      <c r="V157" s="16" t="str">
        <f>IF($A157&lt;&gt;"",IF(IFERROR(VLOOKUP($A157,'5. Company (current_at exit)'!$1:$1048576,9,FALSE),"")="","",IFERROR(VLOOKUP($A157,'5. Company (current_at exit)'!$1:$1048576,9,FALSE),"")), "")</f>
        <v/>
      </c>
      <c r="W157" s="16" t="str">
        <f>IF($A157&lt;&gt;"",IF(IFERROR(VLOOKUP($A157,'5. Company (current_at exit)'!$1:$1048576,10,FALSE),"")="","Mandatory: Tab 5",IFERROR(VLOOKUP($A157,'5. Company (current_at exit)'!$1:$1048576,10,FALSE),"")), "")</f>
        <v/>
      </c>
      <c r="X157" s="73" t="str">
        <f>IF($A157&lt;&gt;"",IF(IFERROR(VLOOKUP($A157,'5. Company (current_at exit)'!$1:$1048576,11,FALSE),"")="","Mandatory: Tab 5",IFERROR(VLOOKUP($A157,'5. Company (current_at exit)'!$1:$1048576,11,FALSE),"")), "")</f>
        <v/>
      </c>
      <c r="Y157" s="73" t="str">
        <f>IF($A157&lt;&gt;"",IF(IFERROR(VLOOKUP($A157,'5. Company (current_at exit)'!$1:$1048576,12,FALSE),"")="","",IFERROR(VLOOKUP($A157,'5. Company (current_at exit)'!$1:$1048576,12,FALSE),"")), "")</f>
        <v/>
      </c>
      <c r="Z157" s="73" t="str">
        <f>IF($A157&lt;&gt;"",IF(IFERROR(VLOOKUP($A157,'5. Company (current_at exit)'!$1:$1048576,13,FALSE),"")="","",IFERROR(VLOOKUP($A157,'5. Company (current_at exit)'!$1:$1048576,13,FALSE),"")), "")</f>
        <v/>
      </c>
      <c r="AA157" s="16" t="str">
        <f>IF($A157&lt;&gt;"",IF(IFERROR(VLOOKUP($A157,'5. Company (current_at exit)'!$1:$1048576,14,FALSE),"")="","Mandatory: Tab 5",IFERROR(VLOOKUP($A157,'5. Company (current_at exit)'!$1:$1048576,14,FALSE),"")), "")</f>
        <v/>
      </c>
      <c r="AB157" s="16" t="str">
        <f>IF($A157&lt;&gt;"",IF(IFERROR(VLOOKUP($A157,'5. Company (current_at exit)'!$1:$1048576,15,FALSE),"")="","Mandatory: Tab 5",IFERROR(VLOOKUP($A157,'5. Company (current_at exit)'!$1:$1048576,15,FALSE),"")), "")</f>
        <v/>
      </c>
      <c r="AC157" s="76" t="str">
        <f>IF($A157&lt;&gt;"",IF(IFERROR(VLOOKUP($A157,'5. Company (current_at exit)'!$1:$1048576,16,FALSE),"")="","",IFERROR(VLOOKUP($A157,'5. Company (current_at exit)'!$1:$1048576,16,FALSE),"")), "")</f>
        <v/>
      </c>
      <c r="AD157" s="16" t="str">
        <f>IF($A157&lt;&gt;"",IF(IFERROR(VLOOKUP($A157,'5. Company (current_at exit)'!$1:$1048576,17,FALSE),"")="","",IFERROR(VLOOKUP($A157,'5. Company (current_at exit)'!$1:$1048576,17,FALSE),"")), "")</f>
        <v/>
      </c>
      <c r="AE157" s="401" t="str">
        <f>IF($A157&lt;&gt;"",IF(IFERROR(VLOOKUP($A157,'5. Company (current_at exit)'!$1:$1048576,18,FALSE),"")="","",IFERROR(VLOOKUP($A157,'5. Company (current_at exit)'!$1:$1048576,18,FALSE),"")), "")</f>
        <v/>
      </c>
      <c r="AF157" s="16" t="str">
        <f>IF($A157&lt;&gt;"",IF(IFERROR(VLOOKUP($A157,'5. Company (current_at exit)'!$1:$1048576,19,FALSE),"")="","Mandatory: Tab 5",IFERROR(VLOOKUP($A157,'5. Company (current_at exit)'!$1:$1048576,19,FALSE),"")), "")</f>
        <v/>
      </c>
      <c r="AG157" s="159" t="str">
        <f>IF($AF157="Yes",IF($A157&lt;&gt;"",IF(IFERROR(VLOOKUP($A157,'5. Company (current_at exit)'!$1:$1048576,20,FALSE),"")="","Mandatory: Tab 5",IFERROR(VLOOKUP($A157,'5. Company (current_at exit)'!$1:$1048576,20,FALSE),"")), ""),IF($A157&lt;&gt;"",IF(IFERROR(VLOOKUP($A157,'5. Company (current_at exit)'!$1:$1048576,20,FALSE),"")="","",IFERROR(VLOOKUP($A157,'5. Company (current_at exit)'!$1:$1048576,20,FALSE),"")), ""))</f>
        <v/>
      </c>
      <c r="AH157" s="159" t="str">
        <f>IF($AF157="Yes",IF($A157&lt;&gt;"",IF(IFERROR(VLOOKUP($A157,'5. Company (current_at exit)'!$1:$1048576,21,FALSE),"")="","Mandatory: Tab 5",IFERROR(VLOOKUP($A157,'5. Company (current_at exit)'!$1:$1048576,21,FALSE),"")), ""),IF($A157&lt;&gt;"",IF(IFERROR(VLOOKUP($A157,'5. Company (current_at exit)'!$1:$1048576,21,FALSE),"")="","",IFERROR(VLOOKUP($A157,'5. Company (current_at exit)'!$1:$1048576,21,FALSE),"")), ""))</f>
        <v/>
      </c>
      <c r="AI157" s="69" t="str">
        <f>IF($AF157="Yes",IF($A157&lt;&gt;"",IF(IFERROR(VLOOKUP($A157,'5. Company (current_at exit)'!$1:$1048576,22,FALSE),"")="","Mandatory: Tab 5",IFERROR(VLOOKUP($A157,'5. Company (current_at exit)'!$1:$1048576,22,FALSE),"")), ""),IF($A157&lt;&gt;"",IF(IFERROR(VLOOKUP($A157,'5. Company (current_at exit)'!$1:$1048576,22,FALSE),"")="","",IFERROR(VLOOKUP($A157,'5. Company (current_at exit)'!$1:$1048576,22,FALSE),"")), ""))</f>
        <v/>
      </c>
      <c r="AJ157" s="69" t="str">
        <f>IF($AF157="Yes",IF($A157&lt;&gt;"",IF(IFERROR(VLOOKUP($A157,'5. Company (current_at exit)'!$1:$1048576,23,FALSE),"")="","Mandatory: Tab 5",IFERROR(VLOOKUP($A157,'5. Company (current_at exit)'!$1:$1048576,23,FALSE),"")), ""),IF($A157&lt;&gt;"",IF(IFERROR(VLOOKUP($A157,'5. Company (current_at exit)'!$1:$1048576,23,FALSE),"")="","",IFERROR(VLOOKUP($A157,'5. Company (current_at exit)'!$1:$1048576,23,FALSE),"")), ""))</f>
        <v/>
      </c>
      <c r="AK157" s="159" t="str">
        <f>IF($AF157="Yes",IF($A157&lt;&gt;"",IF(IFERROR(VLOOKUP($A157,'5. Company (current_at exit)'!$1:$1048576,24,FALSE),"")="","",IFERROR(VLOOKUP($A157,'5. Company (current_at exit)'!$1:$1048576,24,FALSE),"")), ""),IF($A157&lt;&gt;"",IF(IFERROR(VLOOKUP($A157,'5. Company (current_at exit)'!$1:$1048576,24,FALSE),"")="","",IFERROR(VLOOKUP($A157,'5. Company (current_at exit)'!$1:$1048576,24,FALSE),"")), ""))</f>
        <v/>
      </c>
      <c r="AL157" s="403" t="str">
        <f>IF($A157&lt;&gt;"",IF(IFERROR(VLOOKUP($A157,'5. Company (current_at exit)'!$1:$1048576,25,FALSE),"")="","",IFERROR(VLOOKUP($A157,'5. Company (current_at exit)'!$1:$1048576,25,FALSE),"")), "")</f>
        <v/>
      </c>
      <c r="AM157" s="17" t="str">
        <f>IF($A157&lt;&gt;"",IF(IFERROR(VLOOKUP($A157,'5. Company (current_at exit)'!$1:$1048576,26,FALSE),"")="","Mandatory: Tab 5",IFERROR(VLOOKUP($A157,'5. Company (current_at exit)'!$1:$1048576,26,FALSE),"")), "")</f>
        <v/>
      </c>
      <c r="AN157" s="17" t="str">
        <f>IF($A157&lt;&gt;"",IF(IFERROR(VLOOKUP($A157,'5. Company (current_at exit)'!$1:$1048576,27,FALSE),"")="","Mandatory: Tab 5",IFERROR(VLOOKUP($A157,'5. Company (current_at exit)'!$1:$1048576,27,FALSE),"")), "")</f>
        <v/>
      </c>
      <c r="AO157" s="17" t="str">
        <f>IF($A157&lt;&gt;"",IF(IFERROR(VLOOKUP($A157,'5. Company (current_at exit)'!$1:$1048576,28,FALSE),"")="","Mandatory: Tab 5",IFERROR(VLOOKUP($A157,'5. Company (current_at exit)'!$1:$1048576,28,FALSE),"")), "")</f>
        <v/>
      </c>
      <c r="AP157" s="17" t="str">
        <f>IF($A157&lt;&gt;"",IF(IFERROR(VLOOKUP($A157,'5. Company (current_at exit)'!$1:$1048576,29,FALSE),"")="","Mandatory: Tab 5",IFERROR(VLOOKUP($A157,'5. Company (current_at exit)'!$1:$1048576,29,FALSE),"")), "")</f>
        <v/>
      </c>
      <c r="AQ157" s="17" t="str">
        <f>IF($A157&lt;&gt;"",IF(IFERROR(VLOOKUP($A157,'5. Company (current_at exit)'!$1:$1048576,30,FALSE),"")="","Mandatory: Tab 5",IFERROR(VLOOKUP($A157,'5. Company (current_at exit)'!$1:$1048576,30,FALSE),"")), "")</f>
        <v/>
      </c>
      <c r="AR157" s="17" t="str">
        <f>IF($A157&lt;&gt;"",IF(IFERROR(VLOOKUP($A157,'5. Company (current_at exit)'!$1:$1048576,31,FALSE),"")="","Mandatory: Tab 5",IFERROR(VLOOKUP($A157,'5. Company (current_at exit)'!$1:$1048576,31,FALSE),"")), "")</f>
        <v/>
      </c>
      <c r="AS157" s="17" t="str">
        <f>IF($A157&lt;&gt;"",IF(IFERROR(VLOOKUP($A157,'5. Company (current_at exit)'!$1:$1048576,32,FALSE),"")="","Mandatory: Tab 5",IFERROR(VLOOKUP($A157,'5. Company (current_at exit)'!$1:$1048576,32,FALSE),"")), "")</f>
        <v/>
      </c>
      <c r="AT157" s="17" t="str">
        <f>IF($A157&lt;&gt;"",IF(IFERROR(VLOOKUP($A157,'5. Company (current_at exit)'!$1:$1048576,33,FALSE),"")="","Mandatory: Tab 5",IFERROR(VLOOKUP($A157,'5. Company (current_at exit)'!$1:$1048576,33,FALSE),"")), "")</f>
        <v/>
      </c>
      <c r="AU157" s="17" t="str">
        <f>IF($A157&lt;&gt;"",IF(IFERROR(VLOOKUP($A157,'5. Company (current_at exit)'!$1:$1048576,34,FALSE),"")="","",IFERROR(VLOOKUP($A157,'5. Company (current_at exit)'!$1:$1048576,34,FALSE),"")), "")</f>
        <v/>
      </c>
      <c r="AV157" s="241" t="str">
        <f>IF($A157&lt;&gt;"",IF(IFERROR(VLOOKUP($A157,'5. Company (current_at exit)'!$1:$1048576,35,FALSE),"")="","",IFERROR(VLOOKUP($A157,'5. Company (current_at exit)'!$1:$1048576,35,FALSE),"")), "")</f>
        <v/>
      </c>
      <c r="AW157" s="17" t="str">
        <f>IF($D157="Fully Exited",IF($A157&lt;&gt;"",IF(IFERROR(VLOOKUP($A157,'5. Company (current_at exit)'!$1:$1048576,36,FALSE),"")="","",IFERROR(VLOOKUP($A157,'5. Company (current_at exit)'!$1:$1048576,36,FALSE),"")), ""),IF($A157&lt;&gt;"",IF(IFERROR(VLOOKUP($A157,'5. Company (current_at exit)'!$1:$1048576,36,FALSE),"")="","",IFERROR(VLOOKUP($A157,'5. Company (current_at exit)'!$1:$1048576,36,FALSE),"")), ""))</f>
        <v/>
      </c>
      <c r="AX157" s="239" t="str">
        <f>IF($A157&lt;&gt;"",IF(IFERROR(VLOOKUP($A157,'5. Company (current_at exit)'!$1:$1048576,37,FALSE),"")="","",IFERROR(VLOOKUP($A157,'5. Company (current_at exit)'!$1:$1048576,37,FALSE),"")), "")</f>
        <v/>
      </c>
      <c r="AY157" s="204" t="str">
        <f>IF($A157&lt;&gt;"",IF(IFERROR(VLOOKUP($A157,'5. Company (current_at exit)'!$1:$1048576,38,FALSE),"")="","",IFERROR(VLOOKUP($A157,'5. Company (current_at exit)'!$1:$1048576,38,FALSE),"")), "")</f>
        <v/>
      </c>
      <c r="AZ157" s="244" t="str">
        <f>IF($A157&lt;&gt;"",IF(IFERROR(VLOOKUP($A157,'5. Company (current_at exit)'!$1:$1048576,39,FALSE),"")="","",IFERROR(VLOOKUP($A157,'5. Company (current_at exit)'!$1:$1048576,39,FALSE),"")), "")</f>
        <v/>
      </c>
      <c r="BA157" s="244" t="str">
        <f>IF($A157&lt;&gt;"",IF(IFERROR(VLOOKUP($A157,'5. Company (current_at exit)'!$1:$1048576,40,FALSE),"")="","",IFERROR(VLOOKUP($A157,'5. Company (current_at exit)'!$1:$1048576,40,FALSE),"")), "")</f>
        <v/>
      </c>
      <c r="BB157" s="244" t="str">
        <f>IF($A157&lt;&gt;"",IF(IFERROR(VLOOKUP($A157,'5. Company (current_at exit)'!$1:$1048576,41,FALSE),"")="","",IFERROR(VLOOKUP($A157,'5. Company (current_at exit)'!$1:$1048576,41,FALSE),"")), "")</f>
        <v/>
      </c>
      <c r="BC157" s="76" t="str">
        <f>IF($A157&lt;&gt;"",IF(IFERROR(VLOOKUP($A157,'5. Company (current_at exit)'!$1:$1048576,42,FALSE),"")="","",IFERROR(VLOOKUP($A157,'5. Company (current_at exit)'!$1:$1048576,42,FALSE),"")), "")</f>
        <v/>
      </c>
      <c r="BD157" s="76" t="str">
        <f>IF($A157&lt;&gt;"",IF(IFERROR(VLOOKUP($A157,'5. Company (current_at exit)'!$1:$1048576,43,FALSE),"")="","",IFERROR(VLOOKUP($A157,'5. Company (current_at exit)'!$1:$1048576,43,FALSE),"")), "")</f>
        <v/>
      </c>
      <c r="BE157" s="239" t="str">
        <f>IF($A157&lt;&gt;"",IF(IFERROR(VLOOKUP($A157,'5. Company (current_at exit)'!$1:$1048576,44,FALSE),"")="","",IFERROR(VLOOKUP($A157,'5. Company (current_at exit)'!$1:$1048576,44,FALSE),"")), "")</f>
        <v/>
      </c>
      <c r="BF157" s="239" t="str">
        <f>IF($A157&lt;&gt;"",IF(IFERROR(VLOOKUP($A157,'5. Company (current_at exit)'!$1:$1048576,45,FALSE),"")="","",IFERROR(VLOOKUP($A157,'5. Company (current_at exit)'!$1:$1048576,45,FALSE),"")), "")</f>
        <v/>
      </c>
      <c r="BG157" s="239" t="str">
        <f>IF($A157&lt;&gt;"",IF(IFERROR(VLOOKUP($A157,'5. Company (current_at exit)'!$1:$1048576,46,FALSE),"")="","",IFERROR(VLOOKUP($A157,'5. Company (current_at exit)'!$1:$1048576,46,FALSE),"")), "")</f>
        <v/>
      </c>
      <c r="BH157" s="239" t="str">
        <f>IF($A157&lt;&gt;"",IF(IFERROR(VLOOKUP($A157,'5. Company (current_at exit)'!$1:$1048576,47,FALSE),"")="","",IFERROR(VLOOKUP($A157,'5. Company (current_at exit)'!$1:$1048576,47,FALSE),"")), "")</f>
        <v/>
      </c>
      <c r="BI157" s="239" t="str">
        <f>IF($A157&lt;&gt;"",IF(IFERROR(VLOOKUP($A157,'5. Company (current_at exit)'!$1:$1048576,48,FALSE),"")="","",IFERROR(VLOOKUP($A157,'5. Company (current_at exit)'!$1:$1048576,48,FALSE),"")), "")</f>
        <v/>
      </c>
      <c r="BJ157" s="360" t="str">
        <f>IF($A157&lt;&gt;"",IF(IFERROR(VLOOKUP($A157,'5. Company (current_at exit)'!$1:$1048576,49,FALSE),"")="","",IFERROR(VLOOKUP($A157,'5. Company (current_at exit)'!$1:$1048576,49,FALSE),"")), "")</f>
        <v/>
      </c>
      <c r="BK157" s="76" t="str">
        <f>IF($A157&lt;&gt;"",IF(IFERROR(VLOOKUP($A157,'5. Company (current_at exit)'!$1:$1048576,50,FALSE),"")="","Mandatory: Tab 5",IFERROR(VLOOKUP($A157,'5. Company (current_at exit)'!$1:$1048576,50,FALSE),"")), "")</f>
        <v/>
      </c>
      <c r="BL157" s="483" t="str">
        <f>IF($A157&lt;&gt;"",IF(IFERROR(VLOOKUP($A157,'5. Company (current_at exit)'!$1:$1048576,51,FALSE),"")="","Mandatory: Tab 5",IFERROR(VLOOKUP($A157,'5. Company (current_at exit)'!$1:$1048576,51,FALSE),"")), "")</f>
        <v/>
      </c>
      <c r="BM157" s="483" t="str">
        <f>IF($A157&lt;&gt;"",IF(IFERROR(VLOOKUP($A157,'5. Company (current_at exit)'!$1:$1048576,52,FALSE),"")="","Mandatory: Tab 5",IFERROR(VLOOKUP($A157,'5. Company (current_at exit)'!$1:$1048576,52,FALSE),"")), "")</f>
        <v/>
      </c>
      <c r="BN157" s="483" t="str">
        <f>IF($A157&lt;&gt;"",IF(IFERROR(VLOOKUP($A157,'5. Company (current_at exit)'!$1:$1048576,53,FALSE),"")="","Mandatory: Tab 5",IFERROR(VLOOKUP($A157,'5. Company (current_at exit)'!$1:$1048576,53,FALSE),"")), "")</f>
        <v/>
      </c>
      <c r="BO157" s="360" t="str">
        <f>IF($A157&lt;&gt;"",IF(IFERROR(VLOOKUP($A157,'5. Company (current_at exit)'!$1:$1048576,54,FALSE),"")="","",IFERROR(VLOOKUP($A157,'5. Company (current_at exit)'!$1:$1048576,54,FALSE),"")), "")</f>
        <v/>
      </c>
      <c r="BP157" s="17" t="str">
        <f>IF($A157&lt;&gt;"",IF(IFERROR(VLOOKUP($A157, '4. Company (at entry)'!$1:$1048576,3,FALSE),"")="","Mandatory: Tab 4",IFERROR(VLOOKUP($A157, '4. Company (at entry)'!$1:$1048576,3,FALSE),"")), "")</f>
        <v/>
      </c>
      <c r="BQ157" s="17" t="str">
        <f>IF($A157&lt;&gt;"",IF(IFERROR(VLOOKUP($A157, '4. Company (at entry)'!$1:$1048576,4,FALSE),"")="","Mandatory: Tab 4",IFERROR(VLOOKUP($A157, '4. Company (at entry)'!$1:$1048576,4,FALSE),"")), "")</f>
        <v/>
      </c>
      <c r="BR157" s="17" t="str">
        <f>IF($A157&lt;&gt;"",IF(IFERROR(VLOOKUP($A157, '4. Company (at entry)'!$1:$1048576,5,FALSE),"")="","Mandatory: Tab 4",IFERROR(VLOOKUP($A157, '4. Company (at entry)'!$1:$1048576,5,FALSE),"")), "")</f>
        <v/>
      </c>
      <c r="BS157" s="17" t="str">
        <f>IF($A157&lt;&gt;"",IF(IFERROR(VLOOKUP($A157, '4. Company (at entry)'!$1:$1048576,6,FALSE),"")="","Mandatory: Tab 4",IFERROR(VLOOKUP($A157, '4. Company (at entry)'!$1:$1048576,6,FALSE),"")), "")</f>
        <v/>
      </c>
      <c r="BT157" s="17" t="str">
        <f>IF($A157&lt;&gt;"",IF(IFERROR(VLOOKUP($A157, '4. Company (at entry)'!$1:$1048576,7,FALSE),"")="","Mandatory: Tab 4",IFERROR(VLOOKUP($A157, '4. Company (at entry)'!$1:$1048576,7,FALSE),"")), "")</f>
        <v/>
      </c>
      <c r="BU157" s="17" t="str">
        <f>IF($A157&lt;&gt;"",IF(IFERROR(VLOOKUP($A157, '4. Company (at entry)'!$1:$1048576,8,FALSE),"")="","Mandatory: Tab 4",IFERROR(VLOOKUP($A157, '4. Company (at entry)'!$1:$1048576,8,FALSE),"")), "")</f>
        <v/>
      </c>
      <c r="BV157" s="17" t="str">
        <f>IF($A157&lt;&gt;"",IF(IFERROR(VLOOKUP($A157, '4. Company (at entry)'!$1:$1048576,9,FALSE),"")="","Mandatory: Tab 4",IFERROR(VLOOKUP($A157, '4. Company (at entry)'!$1:$1048576,9,FALSE),"")), "")</f>
        <v/>
      </c>
      <c r="BW157" s="17" t="str">
        <f>IF($A157&lt;&gt;"",IF(IFERROR(VLOOKUP($A157, '4. Company (at entry)'!$1:$1048576,10,FALSE),"")="","",IFERROR(VLOOKUP($A157, '4. Company (at entry)'!$1:$1048576,10,FALSE),"")), "")</f>
        <v/>
      </c>
      <c r="BX157" s="208" t="str">
        <f>IF($A157&lt;&gt;"",IF(IFERROR(VLOOKUP($A157, '4. Company (at entry)'!$1:$1048576,11,FALSE),"")="","",IFERROR(VLOOKUP($A157, '4. Company (at entry)'!$1:$1048576,11,FALSE),"")), "")</f>
        <v/>
      </c>
      <c r="BY157" s="17" t="str">
        <f>IF($A157&lt;&gt;"",IF(IFERROR(VLOOKUP($A157, '4. Company (at entry)'!$1:$1048576,12,FALSE),"")="","",IFERROR(VLOOKUP($A157, '4. Company (at entry)'!$1:$1048576,12,FALSE),"")), "")</f>
        <v/>
      </c>
      <c r="BZ157" s="360" t="str">
        <f>IF($A157&lt;&gt;"",IF(IFERROR(VLOOKUP($A157, '4. Company (at entry)'!$1:$1048576,13,FALSE),"")="","",IFERROR(VLOOKUP($A157, '4. Company (at entry)'!$1:$1048576,13,FALSE),"")), "")</f>
        <v/>
      </c>
      <c r="CA157" s="17" t="str">
        <f>IF($A157&lt;&gt;"",IF(IFERROR('7. Position (current_at exit)'!F157,"")="", "Mandatory: Tab 7",IFERROR('7. Position (current_at exit)'!F157,"")),"")</f>
        <v/>
      </c>
      <c r="CB157" s="17" t="str">
        <f>IF($D157&lt;&gt;"Pending, Subsequently Closed",IF($A157&lt;&gt;"",IF(IFERROR('7. Position (current_at exit)'!G157,"")="", "Mandatory: Tab 7",IFERROR('7. Position (current_at exit)'!G157,"")),""), IF($A157&lt;&gt;"",IF(IFERROR('7. Position (current_at exit)'!G157,"")="", "",IFERROR('7. Position (current_at exit)'!G157,"")),""))</f>
        <v/>
      </c>
      <c r="CC157" s="17" t="str">
        <f>IF($D157&lt;&gt;"Pending, Subsequently Closed",IF($A157&lt;&gt;"",IF(IFERROR('7. Position (current_at exit)'!H157,"")="", "Mandatory: Tab 7",IFERROR('7. Position (current_at exit)'!H157,"")),""), IF($A157&lt;&gt;"",IF(IFERROR('7. Position (current_at exit)'!H157,"")="", "",IFERROR('7. Position (current_at exit)'!H157,"")),""))</f>
        <v/>
      </c>
      <c r="CD157" s="17" t="str">
        <f>IF($D157&lt;&gt;"Pending, Subsequently Closed",IF($A157&lt;&gt;"",IF(IFERROR('7. Position (current_at exit)'!I157,"")="", "Mandatory: Tab 7",IFERROR('7. Position (current_at exit)'!I157,"")),""), IF($A157&lt;&gt;"",IF(IFERROR('7. Position (current_at exit)'!I157,"")="", "",IFERROR('7. Position (current_at exit)'!I157,"")),""))</f>
        <v/>
      </c>
      <c r="CE157" s="17" t="str">
        <f>IF($D157&lt;&gt;"Pending, Subsequently Closed",IF($A157&lt;&gt;"",IF(IFERROR('7. Position (current_at exit)'!J157,"")="", "Mandatory: Tab 7",IFERROR('7. Position (current_at exit)'!J157,"")),""), IF($A157&lt;&gt;"",IF(IFERROR('7. Position (current_at exit)'!J157,"")="", "",IFERROR('7. Position (current_at exit)'!J157,"")),""))</f>
        <v/>
      </c>
      <c r="CF157" s="208" t="str">
        <f>IF($D157&lt;&gt;"Pending, Subsequently Closed",IF($A157&lt;&gt;"",IF(IFERROR('7. Position (current_at exit)'!K157,"")="", "Mandatory: Tab 7",IFERROR('7. Position (current_at exit)'!K157,"")),""), IF($A157&lt;&gt;"",IF(IFERROR('7. Position (current_at exit)'!K157,"")="", "",IFERROR('7. Position (current_at exit)'!K157,"")),""))</f>
        <v/>
      </c>
      <c r="CG157" s="186" t="str">
        <f>IF($D157&lt;&gt;"Pending, Subsequently Closed",IF($A157&lt;&gt;"",IF(IFERROR('7. Position (current_at exit)'!L157,"")="", "Mandatory: Tab 7",IFERROR('7. Position (current_at exit)'!L157,"")),""), IF($A157&lt;&gt;"",IF(IFERROR('7. Position (current_at exit)'!L157,"")="", "",IFERROR('7. Position (current_at exit)'!L157,"")),""))</f>
        <v/>
      </c>
      <c r="CH157" s="186" t="str">
        <f>IF($D157&lt;&gt;"Pending, Subsequently Closed",IF($A157&lt;&gt;"",IF(IFERROR('7. Position (current_at exit)'!M157,"")="", "Mandatory: Tab 7",IFERROR('7. Position (current_at exit)'!M157,"")),""), IF($A157&lt;&gt;"",IF(IFERROR('7. Position (current_at exit)'!M157,"")="", "",IFERROR('7. Position (current_at exit)'!M157,"")),""))</f>
        <v/>
      </c>
      <c r="CI157" s="186" t="str">
        <f>IF($D157&lt;&gt;"Pending, Subsequently Closed",IF($A157&lt;&gt;"",IF(IFERROR('7. Position (current_at exit)'!N157,"")="", "Mandatory: Tab 7",IFERROR('7. Position (current_at exit)'!N157,"")),""), IF($A157&lt;&gt;"",IF(IFERROR('7. Position (current_at exit)'!N157,"")="", "",IFERROR('7. Position (current_at exit)'!N157,"")),""))</f>
        <v/>
      </c>
      <c r="CJ157" s="408" t="str">
        <f>IF($D157&lt;&gt;"Pending, Subsequently Closed",IF($A157&lt;&gt;"",IF(IFERROR('7. Position (current_at exit)'!O157,"")="", "Mandatory: Tab 7",IFERROR('7. Position (current_at exit)'!O157,"")),""), IF($A157&lt;&gt;"",IF(IFERROR('7. Position (current_at exit)'!O157,"")="", "",IFERROR('7. Position (current_at exit)'!O157,"")),""))</f>
        <v/>
      </c>
      <c r="CK157" s="408" t="str">
        <f>IF($D157&lt;&gt;"Pending, Subsequently Closed",IF($A157&lt;&gt;"",IF(IFERROR('7. Position (current_at exit)'!P157,"")="", "Mandatory: Tab 7",IFERROR('7. Position (current_at exit)'!P157,"")),""), IF($A157&lt;&gt;"",IF(IFERROR('7. Position (current_at exit)'!P157,"")="", "",IFERROR('7. Position (current_at exit)'!P157,"")),""))</f>
        <v/>
      </c>
      <c r="CL157" s="360" t="str">
        <f>IF($A157&lt;&gt;"",IF(IFERROR('7. Position (current_at exit)'!Q157,"")="", "",IFERROR('7. Position (current_at exit)'!Q157,"")),"")</f>
        <v/>
      </c>
      <c r="CM157" s="18" t="str">
        <f>IF($F157&lt;&gt;"Debt",IF($A157&lt;&gt;"",IF(IFERROR('7. Position (current_at exit)'!R157,"")="", "Mandatory: Tab 7",IFERROR('7. Position (current_at exit)'!R157,"")),""), IF($A157&lt;&gt;"",IF(IFERROR('7. Position (current_at exit)'!R157,"")="", "",IFERROR('7. Position (current_at exit)'!R157,"")),""))</f>
        <v/>
      </c>
      <c r="CN157" s="18" t="str">
        <f>IF($F157&lt;&gt;"Debt",IF($A157&lt;&gt;"",IF(IFERROR('7. Position (current_at exit)'!S157,"")="", "Mandatory: Tab 7",IFERROR('7. Position (current_at exit)'!S157,"")),""), IF($A157&lt;&gt;"",IF(IFERROR('7. Position (current_at exit)'!S157,"")="", "",IFERROR('7. Position (current_at exit)'!S157,"")),""))</f>
        <v/>
      </c>
      <c r="CO157" s="17" t="str">
        <f>IF($F157&lt;&gt;"Debt",IF($A157&lt;&gt;"",IF(IFERROR('7. Position (current_at exit)'!T157,"")="", "Mandatory: Tab 7",IFERROR('7. Position (current_at exit)'!T157,"")),""), IF($A157&lt;&gt;"",IF(IFERROR('7. Position (current_at exit)'!T157,"")="", "",IFERROR('7. Position (current_at exit)'!T157,"")),""))</f>
        <v/>
      </c>
      <c r="CP157" s="17" t="str">
        <f>IF($A157&lt;&gt;"",IF(IFERROR('7. Position (current_at exit)'!U157,"")="", "Mandatory: Tab 7",IFERROR('7. Position (current_at exit)'!U157,"")),"")</f>
        <v/>
      </c>
      <c r="CQ157" s="17" t="str">
        <f>IF($F157&lt;&gt;"Debt",IF($A157&lt;&gt;"",IF(IFERROR('7. Position (current_at exit)'!V157,"")="", "Mandatory: Tab 7",IFERROR('7. Position (current_at exit)'!V157,"")),""), IF($A157&lt;&gt;"",IF(IFERROR('7. Position (current_at exit)'!V157,"")="", "",IFERROR('7. Position (current_at exit)'!V157,"")),""))</f>
        <v/>
      </c>
      <c r="CR157" s="16" t="str">
        <f>IF($F157&lt;&gt;"Debt",IF($A157&lt;&gt;"",IF(IFERROR('7. Position (current_at exit)'!W157,"")="", "",IFERROR('7. Position (current_at exit)'!W157,"")),""), IF($A157&lt;&gt;"",IF(IFERROR('7. Position (current_at exit)'!W157,"")="", "",IFERROR('7. Position (current_at exit)'!W157,"")),""))</f>
        <v/>
      </c>
      <c r="CS157" s="80" t="str">
        <f>IF($A157&lt;&gt;"",IF(IFERROR('7. Position (current_at exit)'!X157,"")="", "",IFERROR('7. Position (current_at exit)'!X157,"")),"")</f>
        <v/>
      </c>
      <c r="CT157" s="360" t="str">
        <f>IF($A157&lt;&gt;"",IF(IFERROR('7. Position (current_at exit)'!Y157,"")="", "",IFERROR('7. Position (current_at exit)'!Y157,"")),"")</f>
        <v/>
      </c>
      <c r="CU157" s="159" t="str">
        <f>IF(OR($D157="Fully Exited, No Escrow", $D157="Fully Exited, Escrow Pending", $D157="Fully Exited, Subsequently Closed"), IF($A157&lt;&gt;"",IF(IFERROR('7. Position (current_at exit)'!Z157,"")="", "Mandatory: Tab 7",IFERROR('7. Position (current_at exit)'!Z157,"")),""), IF($A157&lt;&gt;"",IF(IFERROR('7. Position (current_at exit)'!Z157,"")="", "",IFERROR('7. Position (current_at exit)'!Z157,"")),""))</f>
        <v/>
      </c>
      <c r="CV157" s="159" t="str">
        <f>IF(OR($D157="Fully Exited, No Escrow", $D157="Fully Exited, Escrow Pending", $D157="Fully Exited, Subsequently Closed"), IF($A157&lt;&gt;"",IF(IFERROR('7. Position (current_at exit)'!AA157,"")="", "Mandatory: Tab 7",IFERROR('7. Position (current_at exit)'!AA157,"")),""), IF($A157&lt;&gt;"",IF(IFERROR('7. Position (current_at exit)'!AA157,"")="", "",IFERROR('7. Position (current_at exit)'!AA157,"")),""))</f>
        <v/>
      </c>
      <c r="CW157" s="16" t="str">
        <f>IF($D157="Fully Exited",IF($A157&lt;&gt;"",IF(IFERROR('7. Position (current_at exit)'!AB157,"")="", "",IFERROR('7. Position (current_at exit)'!AB157,"")),""), IF($A157&lt;&gt;"",IF(IFERROR('7. Position (current_at exit)'!AB157,"")="", "",IFERROR('7. Position (current_at exit)'!AB157,"")),""))</f>
        <v/>
      </c>
      <c r="CX157" s="360" t="str">
        <f>IF($A157&lt;&gt;"",IF(IFERROR('7. Position (current_at exit)'!AC157,"")="", "",IFERROR('7. Position (current_at exit)'!AC157,"")),"")</f>
        <v/>
      </c>
      <c r="CY157" s="16" t="str">
        <f>IF($D157&lt;&gt;"Pending, Subsequently Closed",IF($A157&lt;&gt;"",IF(IFERROR('7. Position (current_at exit)'!AD157,"")="", "Mandatory: Tab 7",IFERROR('7. Position (current_at exit)'!AD157,"")),""), IF($A157&lt;&gt;"",IF(IFERROR('7. Position (current_at exit)'!AD157,"")="", "",IFERROR('7. Position (current_at exit)'!AD157,"")),""))</f>
        <v/>
      </c>
      <c r="CZ157" s="187" t="str">
        <f>IF($A157&lt;&gt;"",IF(IFERROR('7. Position (current_at exit)'!AE157,"")="", "",IFERROR('7. Position (current_at exit)'!AE157,"")),"")</f>
        <v/>
      </c>
      <c r="DA157" s="76" t="str">
        <f>IF($A157&lt;&gt;"",IF(IFERROR('7. Position (current_at exit)'!AF157,"")="", "",IFERROR('7. Position (current_at exit)'!AF157,"")),"")</f>
        <v/>
      </c>
      <c r="DB157" s="239" t="str">
        <f>IF($A157&lt;&gt;"",IF(IFERROR('7. Position (current_at exit)'!AG157,"")="", "",IFERROR('7. Position (current_at exit)'!AG157,"")),"")</f>
        <v/>
      </c>
      <c r="DC157" s="165" t="str">
        <f>IF($A157&lt;&gt;"",IF(IFERROR('7. Position (current_at exit)'!AH157,"")="", "",IFERROR('7. Position (current_at exit)'!AH157,"")),"")</f>
        <v/>
      </c>
      <c r="DD157" s="165" t="str">
        <f>IF($A157&lt;&gt;"",IF(IFERROR('7. Position (current_at exit)'!AI157,"")="", "",IFERROR('7. Position (current_at exit)'!AI157,"")),"")</f>
        <v/>
      </c>
      <c r="DE157" s="360" t="str">
        <f>IF($A157&lt;&gt;"",IF(IFERROR('7. Position (current_at exit)'!AJ157,"")="", "",IFERROR('7. Position (current_at exit)'!AJ157,"")),"")</f>
        <v/>
      </c>
      <c r="DF157" s="16" t="str">
        <f>IF($A157&lt;&gt;"",IF(IFERROR('7. Position (current_at exit)'!AK157,"")="", "",IFERROR('7. Position (current_at exit)'!AK157,"")),"")</f>
        <v/>
      </c>
      <c r="DG157" s="187" t="str">
        <f>IF($A157&lt;&gt;"",IF(IFERROR('7. Position (current_at exit)'!AL157,"")="", "",IFERROR('7. Position (current_at exit)'!AL157,"")),"")</f>
        <v/>
      </c>
      <c r="DH157" s="76" t="str">
        <f>IF($A157&lt;&gt;"",IF(IFERROR('7. Position (current_at exit)'!AM157,"")="", "",IFERROR('7. Position (current_at exit)'!AM157,"")),"")</f>
        <v/>
      </c>
      <c r="DI157" s="239" t="str">
        <f>IF($A157&lt;&gt;"",IF(IFERROR('7. Position (current_at exit)'!AN157,"")="", "",IFERROR('7. Position (current_at exit)'!AN157,"")),"")</f>
        <v/>
      </c>
      <c r="DJ157" s="165" t="str">
        <f>IF($A157&lt;&gt;"",IF(IFERROR('7. Position (current_at exit)'!AO157,"")="", "",IFERROR('7. Position (current_at exit)'!AO157,"")),"")</f>
        <v/>
      </c>
      <c r="DK157" s="165" t="str">
        <f>IF($A157&lt;&gt;"",IF(IFERROR('7. Position (current_at exit)'!AP157,"")="", "",IFERROR('7. Position (current_at exit)'!AP157,"")),"")</f>
        <v/>
      </c>
      <c r="DL157" s="360" t="str">
        <f>IF($A157&lt;&gt;"",IF(IFERROR('7. Position (current_at exit)'!AQ157,"")="", "",IFERROR('7. Position (current_at exit)'!AQ157,"")),"")</f>
        <v/>
      </c>
      <c r="DM157" s="17" t="str">
        <f>IF(OR($F157="Equity - Publicly Traded", $F157="Equity - Private"), IF($A157&lt;&gt;"",IF(IFERROR('6. Position (at entry)'!N157,"")="", "Mandatory: Tab 6",IFERROR('6. Position (at entry)'!N157,"")),""), IF($A157&lt;&gt;"",IF(IFERROR('6. Position (at entry)'!N157,"")="", "",IFERROR('6. Position (at entry)'!N157,"")),""))</f>
        <v/>
      </c>
      <c r="DN157" s="17" t="str">
        <f>IF(OR($F157="Equity - Publicly Traded", $F157="Equity - Private"), IF($A157&lt;&gt;"",IF(IFERROR('6. Position (at entry)'!O157,"")="", "Mandatory: Tab 6",IFERROR('6. Position (at entry)'!O157,"")),""), IF($A157&lt;&gt;"",IF(IFERROR('6. Position (at entry)'!O157,"")="", "",IFERROR('6. Position (at entry)'!O157,"")),""))</f>
        <v/>
      </c>
      <c r="DO157" s="17" t="str">
        <f>IF(OR($F157="Equity - Publicly Traded", $F157="Equity - Private"), IF($A157&lt;&gt;"",IF(IFERROR('6. Position (at entry)'!P157,"")="", "Mandatory: Tab 6",IFERROR('6. Position (at entry)'!P157,"")),""), IF($A157&lt;&gt;"",IF(IFERROR('6. Position (at entry)'!P157,"")="", "",IFERROR('6. Position (at entry)'!P157,"")),""))</f>
        <v/>
      </c>
      <c r="DP157" s="17" t="str">
        <f>IF(OR($F157="Equity - Publicly Traded", $F157="Equity - Private"), IF($A157&lt;&gt;"",IF(IFERROR('6. Position (at entry)'!Q157,"")="", "Mandatory: Tab 6",IFERROR('6. Position (at entry)'!Q157,"")),""), IF($A157&lt;&gt;"",IF(IFERROR('6. Position (at entry)'!Q157,"")="", "",IFERROR('6. Position (at entry)'!Q157,"")),""))</f>
        <v/>
      </c>
      <c r="DQ157" s="18" t="str">
        <f>IF(OR($F157="Equity - Publicly Traded", $F157="Equity - Private"), IF($A157&lt;&gt;"",IF(IFERROR('6. Position (at entry)'!R157,"")="", "Mandatory: Tab 6",IFERROR('6. Position (at entry)'!R157,"")),""), IF($A157&lt;&gt;"",IF(IFERROR('6. Position (at entry)'!R157,"")="", "",IFERROR('6. Position (at entry)'!R157,"")),""))</f>
        <v/>
      </c>
      <c r="DR157" s="18" t="str">
        <f>IF(OR($F157="Equity - Publicly Traded", $F157="Equity - Private"), IF($A157&lt;&gt;"",IF(IFERROR('6. Position (at entry)'!S157,"")="", "Mandatory: Tab 6",IFERROR('6. Position (at entry)'!S157,"")),""), IF($A157&lt;&gt;"",IF(IFERROR('6. Position (at entry)'!S157,"")="", "",IFERROR('6. Position (at entry)'!S157,"")),""))</f>
        <v/>
      </c>
      <c r="DS157" s="17" t="str">
        <f>IF(OR($F157="Equity - Publicly Traded", $F157="Equity - Private"), IF($A157&lt;&gt;"",IF(IFERROR('6. Position (at entry)'!T157,"")="", "Mandatory: Tab 6",IFERROR('6. Position (at entry)'!T157,"")),""), IF($A157&lt;&gt;"",IF(IFERROR('6. Position (at entry)'!T157,"")="", "",IFERROR('6. Position (at entry)'!T157,"")),""))</f>
        <v/>
      </c>
      <c r="DT157" s="16" t="str">
        <f>IF(OR($F157="Equity - Publicly Traded", $F157="Equity - Private"), IF($A157&lt;&gt;"",IF(IFERROR('6. Position (at entry)'!U157,"")="", "Mandatory: Tab 6",IFERROR('6. Position (at entry)'!U157,"")),""), IF($A157&lt;&gt;"",IF(IFERROR('6. Position (at entry)'!U157,"")="", "",IFERROR('6. Position (at entry)'!U157,"")),""))</f>
        <v/>
      </c>
      <c r="DU157" s="16" t="str">
        <f>IF(OR($F157="Equity - Publicly Traded", $F157="Equity - Private"), IF($A157&lt;&gt;"",IF(IFERROR('6. Position (at entry)'!V157,"")="", "",IFERROR('6. Position (at entry)'!V157,"")),""), IF($A157&lt;&gt;"",IF(IFERROR('6. Position (at entry)'!V157,"")="", "",IFERROR('6. Position (at entry)'!V157,"")),""))</f>
        <v/>
      </c>
      <c r="DV157" s="239" t="str">
        <f>IF(OR($F157="Equity - Publicly Traded", $F157="Equity - Private"), IF($A157&lt;&gt;"",IF(IFERROR('6. Position (at entry)'!W157,"")="", "",IFERROR('6. Position (at entry)'!W157,"")),""), IF($A157&lt;&gt;"",IF(IFERROR('6. Position (at entry)'!W157,"")="", "",IFERROR('6. Position (at entry)'!W157,"")),""))</f>
        <v/>
      </c>
      <c r="DW157" s="239" t="str">
        <f>IF(OR($F157="Equity - Publicly Traded", $F157="Equity - Private"), IF($A157&lt;&gt;"",IF(IFERROR('6. Position (at entry)'!X157,"")="", "",IFERROR('6. Position (at entry)'!X157,"")),""), IF($A157&lt;&gt;"",IF(IFERROR('6. Position (at entry)'!X157,"")="", "",IFERROR('6. Position (at entry)'!X157,"")),""))</f>
        <v/>
      </c>
      <c r="DX157" s="239" t="str">
        <f>IF(OR($F157="Equity - Publicly Traded", $F157="Equity - Private"), IF($A157&lt;&gt;"",IF(IFERROR('6. Position (at entry)'!Y157,"")="", "",IFERROR('6. Position (at entry)'!Y157,"")),""), IF($A157&lt;&gt;"",IF(IFERROR('6. Position (at entry)'!Y157,"")="", "",IFERROR('6. Position (at entry)'!Y157,"")),""))</f>
        <v/>
      </c>
      <c r="DY157" s="360" t="str">
        <f>IF($A157&lt;&gt;"",IF(IFERROR('6. Position (at entry)'!Z157,"")="", "",IFERROR('6. Position (at entry)'!Z157,"")),"")</f>
        <v/>
      </c>
      <c r="DZ157" s="76" t="str">
        <f>IF($A157&lt;&gt;"",IF(IFERROR('6. Position (at entry)'!AA157,"")="", "",IFERROR('6. Position (at entry)'!AA157,"")),"")</f>
        <v/>
      </c>
      <c r="EA157" s="76" t="str">
        <f>IF($A157&lt;&gt;"",IF(IFERROR('6. Position (at entry)'!AB157,"")="", "",IFERROR('6. Position (at entry)'!AB157,"")),"")</f>
        <v/>
      </c>
      <c r="EB157" s="78" t="str">
        <f>IF($A157&lt;&gt;"",IF(IFERROR('6. Position (at entry)'!AC157,"")="", "",IFERROR('6. Position (at entry)'!AC157,"")),"")</f>
        <v/>
      </c>
      <c r="EC157" s="78" t="str">
        <f>IF($A157&lt;&gt;"",IF(IFERROR('6. Position (at entry)'!AD157,"")="", "",IFERROR('6. Position (at entry)'!AD157,"")),"")</f>
        <v/>
      </c>
      <c r="ED157" s="226" t="str">
        <f>IF($A157&lt;&gt;"",IF(IFERROR('6. Position (at entry)'!AE157,"")="", "",IFERROR('6. Position (at entry)'!AE157,"")),"")</f>
        <v/>
      </c>
      <c r="EE157" s="80" t="str">
        <f>IF($A157&lt;&gt;"",IF(IFERROR('6. Position (at entry)'!AF157,"")="", "",IFERROR('6. Position (at entry)'!AF157,"")),"")</f>
        <v/>
      </c>
      <c r="EF157" s="80" t="str">
        <f>IF($A157&lt;&gt;"",IF(IFERROR('6. Position (at entry)'!AG157,"")="", "",IFERROR('6. Position (at entry)'!AG157,"")),"")</f>
        <v/>
      </c>
      <c r="EG157" s="80" t="str">
        <f>IF($A157&lt;&gt;"",IF(IFERROR('6. Position (at entry)'!AH157,"")="", "",IFERROR('6. Position (at entry)'!AH157,"")),"")</f>
        <v/>
      </c>
      <c r="EH157" s="360" t="str">
        <f>IF($A157&lt;&gt;"",IF(IFERROR('6. Position (at entry)'!AI157,"")="", "",IFERROR('6. Position (at entry)'!AI157,"")),"")</f>
        <v/>
      </c>
    </row>
    <row r="158" spans="1:138" ht="15" customHeight="1" x14ac:dyDescent="0.2">
      <c r="A158" s="16" t="str">
        <f>IF(ISBLANK('6. Position (at entry)'!A158), "", '6. Position (at entry)'!A158)</f>
        <v/>
      </c>
      <c r="B158" s="347" t="str">
        <f>IF($A158&lt;&gt;"",IF(IFERROR('6. Position (at entry)'!B158,"")="", "Mandatory: Tab 6",IFERROR('6. Position (at entry)'!B158,"")),"")</f>
        <v/>
      </c>
      <c r="C158" s="16" t="str">
        <f>IF($A158&lt;&gt;"",IF(IFERROR(VLOOKUP($A158, '4. Company (at entry)'!$1:$1048576,2,FALSE),"")="","Mandatory: Tab 4",IFERROR(VLOOKUP($A158, '4. Company (at entry)'!$1:$1048576,2,FALSE),"")), "")</f>
        <v/>
      </c>
      <c r="D158" s="16" t="str">
        <f>IF($A158&lt;&gt;"",IF(IFERROR('7. Position (current_at exit)'!D158,"")="", "Mandatory: Tab 7",IFERROR('7. Position (current_at exit)'!D158,"")),"")</f>
        <v/>
      </c>
      <c r="E158" s="16" t="str">
        <f>IF($A158&lt;&gt;"",IF(IFERROR('7. Position (current_at exit)'!E158,"")="", "Mandatory: Tab 7",IFERROR('7. Position (current_at exit)'!E158,"")),"")</f>
        <v/>
      </c>
      <c r="F158" s="16" t="str">
        <f>IF($A158&lt;&gt;"",IF(IFERROR('6. Position (at entry)'!D158,"")="", "Mandatory: Tab 6",IFERROR('6. Position (at entry)'!D158,"")),"")</f>
        <v/>
      </c>
      <c r="G158" s="16" t="str">
        <f>IF($A158&lt;&gt;"",IF(IFERROR('6. Position (at entry)'!E158,"")="", "Mandatory: Tab 6",IFERROR('6. Position (at entry)'!E158,"")),"")</f>
        <v/>
      </c>
      <c r="H158" s="16" t="str">
        <f>IF($A158&lt;&gt;"",IF(IFERROR('6. Position (at entry)'!F158,"")="", "Mandatory: Tab 6",IFERROR('6. Position (at entry)'!F158,"")),"")</f>
        <v/>
      </c>
      <c r="I158" s="16" t="str">
        <f>IF($A158&lt;&gt;"",IF(IFERROR('6. Position (at entry)'!G158,"")="", "Mandatory: Tab 6",IFERROR('6. Position (at entry)'!G158,"")),"")</f>
        <v/>
      </c>
      <c r="J158" s="16" t="str">
        <f>IF($A158&lt;&gt;"",IF(IFERROR('6. Position (at entry)'!H158,"")="", "Mandatory: Tab 6",IFERROR('6. Position (at entry)'!H158,"")),"")</f>
        <v/>
      </c>
      <c r="K158" s="159" t="str">
        <f>IF($A158&lt;&gt;"",IF(IFERROR('6. Position (at entry)'!I158,"")="", "Mandatory: Tab 6",IFERROR('6. Position (at entry)'!I158,"")),"")</f>
        <v/>
      </c>
      <c r="L158" s="16" t="str">
        <f>IF($A158&lt;&gt;"",IF(IFERROR('6. Position (at entry)'!J158,"")="", "Mandatory: Tab 6",IFERROR('6. Position (at entry)'!J158,"")),"")</f>
        <v/>
      </c>
      <c r="M158" s="16" t="str">
        <f>IF($A158&lt;&gt;"",IF(IFERROR('6. Position (at entry)'!K158,"")="", "Mandatory: Tab 6",IFERROR('6. Position (at entry)'!K158,"")),"")</f>
        <v/>
      </c>
      <c r="N158" s="16" t="str">
        <f>IF($A158&lt;&gt;"",IF(IFERROR('6. Position (at entry)'!L158,"")="", "",IFERROR('6. Position (at entry)'!L158,"")),"")</f>
        <v/>
      </c>
      <c r="O158" s="360" t="str">
        <f>IF($A158&lt;&gt;"",IF(IFERROR('6. Position (at entry)'!M158,"")="", "",IFERROR('6. Position (at entry)'!M158,"")),"")</f>
        <v/>
      </c>
      <c r="P158" s="16" t="str">
        <f>IF($A158&lt;&gt;"",IF(IFERROR(VLOOKUP($A158,'5. Company (current_at exit)'!$1:$1048576,3,FALSE),"")="","",IFERROR(VLOOKUP($A158,'5. Company (current_at exit)'!$1:$1048576,3,FALSE),"")), "")</f>
        <v/>
      </c>
      <c r="Q158" s="16" t="str">
        <f>IF($A158&lt;&gt;"",IF(IFERROR(VLOOKUP($A158,'5. Company (current_at exit)'!$1:$1048576,4,FALSE),"")="","",IFERROR(VLOOKUP($A158,'5. Company (current_at exit)'!$1:$1048576,4,FALSE),"")), "")</f>
        <v/>
      </c>
      <c r="R158" s="16" t="str">
        <f>IF($A158&lt;&gt;"",IF(IFERROR(VLOOKUP($A158,'5. Company (current_at exit)'!$1:$1048576,5,FALSE),"")="","",IFERROR(VLOOKUP($A158,'5. Company (current_at exit)'!$1:$1048576,5,FALSE),"")), "")</f>
        <v/>
      </c>
      <c r="S158" s="16" t="str">
        <f>IF($A158&lt;&gt;"",IF(IFERROR(VLOOKUP($A158,'5. Company (current_at exit)'!$1:$1048576,6,FALSE),"")="","",IFERROR(VLOOKUP($A158,'5. Company (current_at exit)'!$1:$1048576,6,FALSE),"")), "")</f>
        <v/>
      </c>
      <c r="T158" s="16" t="str">
        <f>IF($A158&lt;&gt;"",IF(IFERROR(VLOOKUP($A158,'5. Company (current_at exit)'!$1:$1048576,7,FALSE),"")="","Mandatory: Tab 5",IFERROR(VLOOKUP($A158,'5. Company (current_at exit)'!$1:$1048576,7,FALSE),"")), "")</f>
        <v/>
      </c>
      <c r="U158" s="72" t="str">
        <f>IF($A158&lt;&gt;"",IF(IFERROR(VLOOKUP($A158,'5. Company (current_at exit)'!$1:$1048576,8,FALSE),"")="","Mandatory: Tab 5",IFERROR(VLOOKUP($A158,'5. Company (current_at exit)'!$1:$1048576,8,FALSE),"")), "")</f>
        <v/>
      </c>
      <c r="V158" s="16" t="str">
        <f>IF($A158&lt;&gt;"",IF(IFERROR(VLOOKUP($A158,'5. Company (current_at exit)'!$1:$1048576,9,FALSE),"")="","",IFERROR(VLOOKUP($A158,'5. Company (current_at exit)'!$1:$1048576,9,FALSE),"")), "")</f>
        <v/>
      </c>
      <c r="W158" s="16" t="str">
        <f>IF($A158&lt;&gt;"",IF(IFERROR(VLOOKUP($A158,'5. Company (current_at exit)'!$1:$1048576,10,FALSE),"")="","Mandatory: Tab 5",IFERROR(VLOOKUP($A158,'5. Company (current_at exit)'!$1:$1048576,10,FALSE),"")), "")</f>
        <v/>
      </c>
      <c r="X158" s="73" t="str">
        <f>IF($A158&lt;&gt;"",IF(IFERROR(VLOOKUP($A158,'5. Company (current_at exit)'!$1:$1048576,11,FALSE),"")="","Mandatory: Tab 5",IFERROR(VLOOKUP($A158,'5. Company (current_at exit)'!$1:$1048576,11,FALSE),"")), "")</f>
        <v/>
      </c>
      <c r="Y158" s="73" t="str">
        <f>IF($A158&lt;&gt;"",IF(IFERROR(VLOOKUP($A158,'5. Company (current_at exit)'!$1:$1048576,12,FALSE),"")="","",IFERROR(VLOOKUP($A158,'5. Company (current_at exit)'!$1:$1048576,12,FALSE),"")), "")</f>
        <v/>
      </c>
      <c r="Z158" s="73" t="str">
        <f>IF($A158&lt;&gt;"",IF(IFERROR(VLOOKUP($A158,'5. Company (current_at exit)'!$1:$1048576,13,FALSE),"")="","",IFERROR(VLOOKUP($A158,'5. Company (current_at exit)'!$1:$1048576,13,FALSE),"")), "")</f>
        <v/>
      </c>
      <c r="AA158" s="16" t="str">
        <f>IF($A158&lt;&gt;"",IF(IFERROR(VLOOKUP($A158,'5. Company (current_at exit)'!$1:$1048576,14,FALSE),"")="","Mandatory: Tab 5",IFERROR(VLOOKUP($A158,'5. Company (current_at exit)'!$1:$1048576,14,FALSE),"")), "")</f>
        <v/>
      </c>
      <c r="AB158" s="16" t="str">
        <f>IF($A158&lt;&gt;"",IF(IFERROR(VLOOKUP($A158,'5. Company (current_at exit)'!$1:$1048576,15,FALSE),"")="","Mandatory: Tab 5",IFERROR(VLOOKUP($A158,'5. Company (current_at exit)'!$1:$1048576,15,FALSE),"")), "")</f>
        <v/>
      </c>
      <c r="AC158" s="76" t="str">
        <f>IF($A158&lt;&gt;"",IF(IFERROR(VLOOKUP($A158,'5. Company (current_at exit)'!$1:$1048576,16,FALSE),"")="","",IFERROR(VLOOKUP($A158,'5. Company (current_at exit)'!$1:$1048576,16,FALSE),"")), "")</f>
        <v/>
      </c>
      <c r="AD158" s="16" t="str">
        <f>IF($A158&lt;&gt;"",IF(IFERROR(VLOOKUP($A158,'5. Company (current_at exit)'!$1:$1048576,17,FALSE),"")="","",IFERROR(VLOOKUP($A158,'5. Company (current_at exit)'!$1:$1048576,17,FALSE),"")), "")</f>
        <v/>
      </c>
      <c r="AE158" s="401" t="str">
        <f>IF($A158&lt;&gt;"",IF(IFERROR(VLOOKUP($A158,'5. Company (current_at exit)'!$1:$1048576,18,FALSE),"")="","",IFERROR(VLOOKUP($A158,'5. Company (current_at exit)'!$1:$1048576,18,FALSE),"")), "")</f>
        <v/>
      </c>
      <c r="AF158" s="16" t="str">
        <f>IF($A158&lt;&gt;"",IF(IFERROR(VLOOKUP($A158,'5. Company (current_at exit)'!$1:$1048576,19,FALSE),"")="","Mandatory: Tab 5",IFERROR(VLOOKUP($A158,'5. Company (current_at exit)'!$1:$1048576,19,FALSE),"")), "")</f>
        <v/>
      </c>
      <c r="AG158" s="159" t="str">
        <f>IF($AF158="Yes",IF($A158&lt;&gt;"",IF(IFERROR(VLOOKUP($A158,'5. Company (current_at exit)'!$1:$1048576,20,FALSE),"")="","Mandatory: Tab 5",IFERROR(VLOOKUP($A158,'5. Company (current_at exit)'!$1:$1048576,20,FALSE),"")), ""),IF($A158&lt;&gt;"",IF(IFERROR(VLOOKUP($A158,'5. Company (current_at exit)'!$1:$1048576,20,FALSE),"")="","",IFERROR(VLOOKUP($A158,'5. Company (current_at exit)'!$1:$1048576,20,FALSE),"")), ""))</f>
        <v/>
      </c>
      <c r="AH158" s="159" t="str">
        <f>IF($AF158="Yes",IF($A158&lt;&gt;"",IF(IFERROR(VLOOKUP($A158,'5. Company (current_at exit)'!$1:$1048576,21,FALSE),"")="","Mandatory: Tab 5",IFERROR(VLOOKUP($A158,'5. Company (current_at exit)'!$1:$1048576,21,FALSE),"")), ""),IF($A158&lt;&gt;"",IF(IFERROR(VLOOKUP($A158,'5. Company (current_at exit)'!$1:$1048576,21,FALSE),"")="","",IFERROR(VLOOKUP($A158,'5. Company (current_at exit)'!$1:$1048576,21,FALSE),"")), ""))</f>
        <v/>
      </c>
      <c r="AI158" s="69" t="str">
        <f>IF($AF158="Yes",IF($A158&lt;&gt;"",IF(IFERROR(VLOOKUP($A158,'5. Company (current_at exit)'!$1:$1048576,22,FALSE),"")="","Mandatory: Tab 5",IFERROR(VLOOKUP($A158,'5. Company (current_at exit)'!$1:$1048576,22,FALSE),"")), ""),IF($A158&lt;&gt;"",IF(IFERROR(VLOOKUP($A158,'5. Company (current_at exit)'!$1:$1048576,22,FALSE),"")="","",IFERROR(VLOOKUP($A158,'5. Company (current_at exit)'!$1:$1048576,22,FALSE),"")), ""))</f>
        <v/>
      </c>
      <c r="AJ158" s="69" t="str">
        <f>IF($AF158="Yes",IF($A158&lt;&gt;"",IF(IFERROR(VLOOKUP($A158,'5. Company (current_at exit)'!$1:$1048576,23,FALSE),"")="","Mandatory: Tab 5",IFERROR(VLOOKUP($A158,'5. Company (current_at exit)'!$1:$1048576,23,FALSE),"")), ""),IF($A158&lt;&gt;"",IF(IFERROR(VLOOKUP($A158,'5. Company (current_at exit)'!$1:$1048576,23,FALSE),"")="","",IFERROR(VLOOKUP($A158,'5. Company (current_at exit)'!$1:$1048576,23,FALSE),"")), ""))</f>
        <v/>
      </c>
      <c r="AK158" s="159" t="str">
        <f>IF($AF158="Yes",IF($A158&lt;&gt;"",IF(IFERROR(VLOOKUP($A158,'5. Company (current_at exit)'!$1:$1048576,24,FALSE),"")="","",IFERROR(VLOOKUP($A158,'5. Company (current_at exit)'!$1:$1048576,24,FALSE),"")), ""),IF($A158&lt;&gt;"",IF(IFERROR(VLOOKUP($A158,'5. Company (current_at exit)'!$1:$1048576,24,FALSE),"")="","",IFERROR(VLOOKUP($A158,'5. Company (current_at exit)'!$1:$1048576,24,FALSE),"")), ""))</f>
        <v/>
      </c>
      <c r="AL158" s="403" t="str">
        <f>IF($A158&lt;&gt;"",IF(IFERROR(VLOOKUP($A158,'5. Company (current_at exit)'!$1:$1048576,25,FALSE),"")="","",IFERROR(VLOOKUP($A158,'5. Company (current_at exit)'!$1:$1048576,25,FALSE),"")), "")</f>
        <v/>
      </c>
      <c r="AM158" s="17" t="str">
        <f>IF($A158&lt;&gt;"",IF(IFERROR(VLOOKUP($A158,'5. Company (current_at exit)'!$1:$1048576,26,FALSE),"")="","Mandatory: Tab 5",IFERROR(VLOOKUP($A158,'5. Company (current_at exit)'!$1:$1048576,26,FALSE),"")), "")</f>
        <v/>
      </c>
      <c r="AN158" s="17" t="str">
        <f>IF($A158&lt;&gt;"",IF(IFERROR(VLOOKUP($A158,'5. Company (current_at exit)'!$1:$1048576,27,FALSE),"")="","Mandatory: Tab 5",IFERROR(VLOOKUP($A158,'5. Company (current_at exit)'!$1:$1048576,27,FALSE),"")), "")</f>
        <v/>
      </c>
      <c r="AO158" s="17" t="str">
        <f>IF($A158&lt;&gt;"",IF(IFERROR(VLOOKUP($A158,'5. Company (current_at exit)'!$1:$1048576,28,FALSE),"")="","Mandatory: Tab 5",IFERROR(VLOOKUP($A158,'5. Company (current_at exit)'!$1:$1048576,28,FALSE),"")), "")</f>
        <v/>
      </c>
      <c r="AP158" s="17" t="str">
        <f>IF($A158&lt;&gt;"",IF(IFERROR(VLOOKUP($A158,'5. Company (current_at exit)'!$1:$1048576,29,FALSE),"")="","Mandatory: Tab 5",IFERROR(VLOOKUP($A158,'5. Company (current_at exit)'!$1:$1048576,29,FALSE),"")), "")</f>
        <v/>
      </c>
      <c r="AQ158" s="17" t="str">
        <f>IF($A158&lt;&gt;"",IF(IFERROR(VLOOKUP($A158,'5. Company (current_at exit)'!$1:$1048576,30,FALSE),"")="","Mandatory: Tab 5",IFERROR(VLOOKUP($A158,'5. Company (current_at exit)'!$1:$1048576,30,FALSE),"")), "")</f>
        <v/>
      </c>
      <c r="AR158" s="17" t="str">
        <f>IF($A158&lt;&gt;"",IF(IFERROR(VLOOKUP($A158,'5. Company (current_at exit)'!$1:$1048576,31,FALSE),"")="","Mandatory: Tab 5",IFERROR(VLOOKUP($A158,'5. Company (current_at exit)'!$1:$1048576,31,FALSE),"")), "")</f>
        <v/>
      </c>
      <c r="AS158" s="17" t="str">
        <f>IF($A158&lt;&gt;"",IF(IFERROR(VLOOKUP($A158,'5. Company (current_at exit)'!$1:$1048576,32,FALSE),"")="","Mandatory: Tab 5",IFERROR(VLOOKUP($A158,'5. Company (current_at exit)'!$1:$1048576,32,FALSE),"")), "")</f>
        <v/>
      </c>
      <c r="AT158" s="17" t="str">
        <f>IF($A158&lt;&gt;"",IF(IFERROR(VLOOKUP($A158,'5. Company (current_at exit)'!$1:$1048576,33,FALSE),"")="","Mandatory: Tab 5",IFERROR(VLOOKUP($A158,'5. Company (current_at exit)'!$1:$1048576,33,FALSE),"")), "")</f>
        <v/>
      </c>
      <c r="AU158" s="17" t="str">
        <f>IF($A158&lt;&gt;"",IF(IFERROR(VLOOKUP($A158,'5. Company (current_at exit)'!$1:$1048576,34,FALSE),"")="","",IFERROR(VLOOKUP($A158,'5. Company (current_at exit)'!$1:$1048576,34,FALSE),"")), "")</f>
        <v/>
      </c>
      <c r="AV158" s="241" t="str">
        <f>IF($A158&lt;&gt;"",IF(IFERROR(VLOOKUP($A158,'5. Company (current_at exit)'!$1:$1048576,35,FALSE),"")="","",IFERROR(VLOOKUP($A158,'5. Company (current_at exit)'!$1:$1048576,35,FALSE),"")), "")</f>
        <v/>
      </c>
      <c r="AW158" s="17" t="str">
        <f>IF($D158="Fully Exited",IF($A158&lt;&gt;"",IF(IFERROR(VLOOKUP($A158,'5. Company (current_at exit)'!$1:$1048576,36,FALSE),"")="","",IFERROR(VLOOKUP($A158,'5. Company (current_at exit)'!$1:$1048576,36,FALSE),"")), ""),IF($A158&lt;&gt;"",IF(IFERROR(VLOOKUP($A158,'5. Company (current_at exit)'!$1:$1048576,36,FALSE),"")="","",IFERROR(VLOOKUP($A158,'5. Company (current_at exit)'!$1:$1048576,36,FALSE),"")), ""))</f>
        <v/>
      </c>
      <c r="AX158" s="239" t="str">
        <f>IF($A158&lt;&gt;"",IF(IFERROR(VLOOKUP($A158,'5. Company (current_at exit)'!$1:$1048576,37,FALSE),"")="","",IFERROR(VLOOKUP($A158,'5. Company (current_at exit)'!$1:$1048576,37,FALSE),"")), "")</f>
        <v/>
      </c>
      <c r="AY158" s="204" t="str">
        <f>IF($A158&lt;&gt;"",IF(IFERROR(VLOOKUP($A158,'5. Company (current_at exit)'!$1:$1048576,38,FALSE),"")="","",IFERROR(VLOOKUP($A158,'5. Company (current_at exit)'!$1:$1048576,38,FALSE),"")), "")</f>
        <v/>
      </c>
      <c r="AZ158" s="244" t="str">
        <f>IF($A158&lt;&gt;"",IF(IFERROR(VLOOKUP($A158,'5. Company (current_at exit)'!$1:$1048576,39,FALSE),"")="","",IFERROR(VLOOKUP($A158,'5. Company (current_at exit)'!$1:$1048576,39,FALSE),"")), "")</f>
        <v/>
      </c>
      <c r="BA158" s="244" t="str">
        <f>IF($A158&lt;&gt;"",IF(IFERROR(VLOOKUP($A158,'5. Company (current_at exit)'!$1:$1048576,40,FALSE),"")="","",IFERROR(VLOOKUP($A158,'5. Company (current_at exit)'!$1:$1048576,40,FALSE),"")), "")</f>
        <v/>
      </c>
      <c r="BB158" s="244" t="str">
        <f>IF($A158&lt;&gt;"",IF(IFERROR(VLOOKUP($A158,'5. Company (current_at exit)'!$1:$1048576,41,FALSE),"")="","",IFERROR(VLOOKUP($A158,'5. Company (current_at exit)'!$1:$1048576,41,FALSE),"")), "")</f>
        <v/>
      </c>
      <c r="BC158" s="76" t="str">
        <f>IF($A158&lt;&gt;"",IF(IFERROR(VLOOKUP($A158,'5. Company (current_at exit)'!$1:$1048576,42,FALSE),"")="","",IFERROR(VLOOKUP($A158,'5. Company (current_at exit)'!$1:$1048576,42,FALSE),"")), "")</f>
        <v/>
      </c>
      <c r="BD158" s="76" t="str">
        <f>IF($A158&lt;&gt;"",IF(IFERROR(VLOOKUP($A158,'5. Company (current_at exit)'!$1:$1048576,43,FALSE),"")="","",IFERROR(VLOOKUP($A158,'5. Company (current_at exit)'!$1:$1048576,43,FALSE),"")), "")</f>
        <v/>
      </c>
      <c r="BE158" s="239" t="str">
        <f>IF($A158&lt;&gt;"",IF(IFERROR(VLOOKUP($A158,'5. Company (current_at exit)'!$1:$1048576,44,FALSE),"")="","",IFERROR(VLOOKUP($A158,'5. Company (current_at exit)'!$1:$1048576,44,FALSE),"")), "")</f>
        <v/>
      </c>
      <c r="BF158" s="239" t="str">
        <f>IF($A158&lt;&gt;"",IF(IFERROR(VLOOKUP($A158,'5. Company (current_at exit)'!$1:$1048576,45,FALSE),"")="","",IFERROR(VLOOKUP($A158,'5. Company (current_at exit)'!$1:$1048576,45,FALSE),"")), "")</f>
        <v/>
      </c>
      <c r="BG158" s="239" t="str">
        <f>IF($A158&lt;&gt;"",IF(IFERROR(VLOOKUP($A158,'5. Company (current_at exit)'!$1:$1048576,46,FALSE),"")="","",IFERROR(VLOOKUP($A158,'5. Company (current_at exit)'!$1:$1048576,46,FALSE),"")), "")</f>
        <v/>
      </c>
      <c r="BH158" s="239" t="str">
        <f>IF($A158&lt;&gt;"",IF(IFERROR(VLOOKUP($A158,'5. Company (current_at exit)'!$1:$1048576,47,FALSE),"")="","",IFERROR(VLOOKUP($A158,'5. Company (current_at exit)'!$1:$1048576,47,FALSE),"")), "")</f>
        <v/>
      </c>
      <c r="BI158" s="239" t="str">
        <f>IF($A158&lt;&gt;"",IF(IFERROR(VLOOKUP($A158,'5. Company (current_at exit)'!$1:$1048576,48,FALSE),"")="","",IFERROR(VLOOKUP($A158,'5. Company (current_at exit)'!$1:$1048576,48,FALSE),"")), "")</f>
        <v/>
      </c>
      <c r="BJ158" s="360" t="str">
        <f>IF($A158&lt;&gt;"",IF(IFERROR(VLOOKUP($A158,'5. Company (current_at exit)'!$1:$1048576,49,FALSE),"")="","",IFERROR(VLOOKUP($A158,'5. Company (current_at exit)'!$1:$1048576,49,FALSE),"")), "")</f>
        <v/>
      </c>
      <c r="BK158" s="76" t="str">
        <f>IF($A158&lt;&gt;"",IF(IFERROR(VLOOKUP($A158,'5. Company (current_at exit)'!$1:$1048576,50,FALSE),"")="","Mandatory: Tab 5",IFERROR(VLOOKUP($A158,'5. Company (current_at exit)'!$1:$1048576,50,FALSE),"")), "")</f>
        <v/>
      </c>
      <c r="BL158" s="483" t="str">
        <f>IF($A158&lt;&gt;"",IF(IFERROR(VLOOKUP($A158,'5. Company (current_at exit)'!$1:$1048576,51,FALSE),"")="","Mandatory: Tab 5",IFERROR(VLOOKUP($A158,'5. Company (current_at exit)'!$1:$1048576,51,FALSE),"")), "")</f>
        <v/>
      </c>
      <c r="BM158" s="483" t="str">
        <f>IF($A158&lt;&gt;"",IF(IFERROR(VLOOKUP($A158,'5. Company (current_at exit)'!$1:$1048576,52,FALSE),"")="","Mandatory: Tab 5",IFERROR(VLOOKUP($A158,'5. Company (current_at exit)'!$1:$1048576,52,FALSE),"")), "")</f>
        <v/>
      </c>
      <c r="BN158" s="483" t="str">
        <f>IF($A158&lt;&gt;"",IF(IFERROR(VLOOKUP($A158,'5. Company (current_at exit)'!$1:$1048576,53,FALSE),"")="","Mandatory: Tab 5",IFERROR(VLOOKUP($A158,'5. Company (current_at exit)'!$1:$1048576,53,FALSE),"")), "")</f>
        <v/>
      </c>
      <c r="BO158" s="360" t="str">
        <f>IF($A158&lt;&gt;"",IF(IFERROR(VLOOKUP($A158,'5. Company (current_at exit)'!$1:$1048576,54,FALSE),"")="","",IFERROR(VLOOKUP($A158,'5. Company (current_at exit)'!$1:$1048576,54,FALSE),"")), "")</f>
        <v/>
      </c>
      <c r="BP158" s="17" t="str">
        <f>IF($A158&lt;&gt;"",IF(IFERROR(VLOOKUP($A158, '4. Company (at entry)'!$1:$1048576,3,FALSE),"")="","Mandatory: Tab 4",IFERROR(VLOOKUP($A158, '4. Company (at entry)'!$1:$1048576,3,FALSE),"")), "")</f>
        <v/>
      </c>
      <c r="BQ158" s="17" t="str">
        <f>IF($A158&lt;&gt;"",IF(IFERROR(VLOOKUP($A158, '4. Company (at entry)'!$1:$1048576,4,FALSE),"")="","Mandatory: Tab 4",IFERROR(VLOOKUP($A158, '4. Company (at entry)'!$1:$1048576,4,FALSE),"")), "")</f>
        <v/>
      </c>
      <c r="BR158" s="17" t="str">
        <f>IF($A158&lt;&gt;"",IF(IFERROR(VLOOKUP($A158, '4. Company (at entry)'!$1:$1048576,5,FALSE),"")="","Mandatory: Tab 4",IFERROR(VLOOKUP($A158, '4. Company (at entry)'!$1:$1048576,5,FALSE),"")), "")</f>
        <v/>
      </c>
      <c r="BS158" s="17" t="str">
        <f>IF($A158&lt;&gt;"",IF(IFERROR(VLOOKUP($A158, '4. Company (at entry)'!$1:$1048576,6,FALSE),"")="","Mandatory: Tab 4",IFERROR(VLOOKUP($A158, '4. Company (at entry)'!$1:$1048576,6,FALSE),"")), "")</f>
        <v/>
      </c>
      <c r="BT158" s="17" t="str">
        <f>IF($A158&lt;&gt;"",IF(IFERROR(VLOOKUP($A158, '4. Company (at entry)'!$1:$1048576,7,FALSE),"")="","Mandatory: Tab 4",IFERROR(VLOOKUP($A158, '4. Company (at entry)'!$1:$1048576,7,FALSE),"")), "")</f>
        <v/>
      </c>
      <c r="BU158" s="17" t="str">
        <f>IF($A158&lt;&gt;"",IF(IFERROR(VLOOKUP($A158, '4. Company (at entry)'!$1:$1048576,8,FALSE),"")="","Mandatory: Tab 4",IFERROR(VLOOKUP($A158, '4. Company (at entry)'!$1:$1048576,8,FALSE),"")), "")</f>
        <v/>
      </c>
      <c r="BV158" s="17" t="str">
        <f>IF($A158&lt;&gt;"",IF(IFERROR(VLOOKUP($A158, '4. Company (at entry)'!$1:$1048576,9,FALSE),"")="","Mandatory: Tab 4",IFERROR(VLOOKUP($A158, '4. Company (at entry)'!$1:$1048576,9,FALSE),"")), "")</f>
        <v/>
      </c>
      <c r="BW158" s="17" t="str">
        <f>IF($A158&lt;&gt;"",IF(IFERROR(VLOOKUP($A158, '4. Company (at entry)'!$1:$1048576,10,FALSE),"")="","",IFERROR(VLOOKUP($A158, '4. Company (at entry)'!$1:$1048576,10,FALSE),"")), "")</f>
        <v/>
      </c>
      <c r="BX158" s="208" t="str">
        <f>IF($A158&lt;&gt;"",IF(IFERROR(VLOOKUP($A158, '4. Company (at entry)'!$1:$1048576,11,FALSE),"")="","",IFERROR(VLOOKUP($A158, '4. Company (at entry)'!$1:$1048576,11,FALSE),"")), "")</f>
        <v/>
      </c>
      <c r="BY158" s="17" t="str">
        <f>IF($A158&lt;&gt;"",IF(IFERROR(VLOOKUP($A158, '4. Company (at entry)'!$1:$1048576,12,FALSE),"")="","",IFERROR(VLOOKUP($A158, '4. Company (at entry)'!$1:$1048576,12,FALSE),"")), "")</f>
        <v/>
      </c>
      <c r="BZ158" s="360" t="str">
        <f>IF($A158&lt;&gt;"",IF(IFERROR(VLOOKUP($A158, '4. Company (at entry)'!$1:$1048576,13,FALSE),"")="","",IFERROR(VLOOKUP($A158, '4. Company (at entry)'!$1:$1048576,13,FALSE),"")), "")</f>
        <v/>
      </c>
      <c r="CA158" s="17" t="str">
        <f>IF($A158&lt;&gt;"",IF(IFERROR('7. Position (current_at exit)'!F158,"")="", "Mandatory: Tab 7",IFERROR('7. Position (current_at exit)'!F158,"")),"")</f>
        <v/>
      </c>
      <c r="CB158" s="17" t="str">
        <f>IF($D158&lt;&gt;"Pending, Subsequently Closed",IF($A158&lt;&gt;"",IF(IFERROR('7. Position (current_at exit)'!G158,"")="", "Mandatory: Tab 7",IFERROR('7. Position (current_at exit)'!G158,"")),""), IF($A158&lt;&gt;"",IF(IFERROR('7. Position (current_at exit)'!G158,"")="", "",IFERROR('7. Position (current_at exit)'!G158,"")),""))</f>
        <v/>
      </c>
      <c r="CC158" s="17" t="str">
        <f>IF($D158&lt;&gt;"Pending, Subsequently Closed",IF($A158&lt;&gt;"",IF(IFERROR('7. Position (current_at exit)'!H158,"")="", "Mandatory: Tab 7",IFERROR('7. Position (current_at exit)'!H158,"")),""), IF($A158&lt;&gt;"",IF(IFERROR('7. Position (current_at exit)'!H158,"")="", "",IFERROR('7. Position (current_at exit)'!H158,"")),""))</f>
        <v/>
      </c>
      <c r="CD158" s="17" t="str">
        <f>IF($D158&lt;&gt;"Pending, Subsequently Closed",IF($A158&lt;&gt;"",IF(IFERROR('7. Position (current_at exit)'!I158,"")="", "Mandatory: Tab 7",IFERROR('7. Position (current_at exit)'!I158,"")),""), IF($A158&lt;&gt;"",IF(IFERROR('7. Position (current_at exit)'!I158,"")="", "",IFERROR('7. Position (current_at exit)'!I158,"")),""))</f>
        <v/>
      </c>
      <c r="CE158" s="17" t="str">
        <f>IF($D158&lt;&gt;"Pending, Subsequently Closed",IF($A158&lt;&gt;"",IF(IFERROR('7. Position (current_at exit)'!J158,"")="", "Mandatory: Tab 7",IFERROR('7. Position (current_at exit)'!J158,"")),""), IF($A158&lt;&gt;"",IF(IFERROR('7. Position (current_at exit)'!J158,"")="", "",IFERROR('7. Position (current_at exit)'!J158,"")),""))</f>
        <v/>
      </c>
      <c r="CF158" s="208" t="str">
        <f>IF($D158&lt;&gt;"Pending, Subsequently Closed",IF($A158&lt;&gt;"",IF(IFERROR('7. Position (current_at exit)'!K158,"")="", "Mandatory: Tab 7",IFERROR('7. Position (current_at exit)'!K158,"")),""), IF($A158&lt;&gt;"",IF(IFERROR('7. Position (current_at exit)'!K158,"")="", "",IFERROR('7. Position (current_at exit)'!K158,"")),""))</f>
        <v/>
      </c>
      <c r="CG158" s="186" t="str">
        <f>IF($D158&lt;&gt;"Pending, Subsequently Closed",IF($A158&lt;&gt;"",IF(IFERROR('7. Position (current_at exit)'!L158,"")="", "Mandatory: Tab 7",IFERROR('7. Position (current_at exit)'!L158,"")),""), IF($A158&lt;&gt;"",IF(IFERROR('7. Position (current_at exit)'!L158,"")="", "",IFERROR('7. Position (current_at exit)'!L158,"")),""))</f>
        <v/>
      </c>
      <c r="CH158" s="186" t="str">
        <f>IF($D158&lt;&gt;"Pending, Subsequently Closed",IF($A158&lt;&gt;"",IF(IFERROR('7. Position (current_at exit)'!M158,"")="", "Mandatory: Tab 7",IFERROR('7. Position (current_at exit)'!M158,"")),""), IF($A158&lt;&gt;"",IF(IFERROR('7. Position (current_at exit)'!M158,"")="", "",IFERROR('7. Position (current_at exit)'!M158,"")),""))</f>
        <v/>
      </c>
      <c r="CI158" s="186" t="str">
        <f>IF($D158&lt;&gt;"Pending, Subsequently Closed",IF($A158&lt;&gt;"",IF(IFERROR('7. Position (current_at exit)'!N158,"")="", "Mandatory: Tab 7",IFERROR('7. Position (current_at exit)'!N158,"")),""), IF($A158&lt;&gt;"",IF(IFERROR('7. Position (current_at exit)'!N158,"")="", "",IFERROR('7. Position (current_at exit)'!N158,"")),""))</f>
        <v/>
      </c>
      <c r="CJ158" s="408" t="str">
        <f>IF($D158&lt;&gt;"Pending, Subsequently Closed",IF($A158&lt;&gt;"",IF(IFERROR('7. Position (current_at exit)'!O158,"")="", "Mandatory: Tab 7",IFERROR('7. Position (current_at exit)'!O158,"")),""), IF($A158&lt;&gt;"",IF(IFERROR('7. Position (current_at exit)'!O158,"")="", "",IFERROR('7. Position (current_at exit)'!O158,"")),""))</f>
        <v/>
      </c>
      <c r="CK158" s="408" t="str">
        <f>IF($D158&lt;&gt;"Pending, Subsequently Closed",IF($A158&lt;&gt;"",IF(IFERROR('7. Position (current_at exit)'!P158,"")="", "Mandatory: Tab 7",IFERROR('7. Position (current_at exit)'!P158,"")),""), IF($A158&lt;&gt;"",IF(IFERROR('7. Position (current_at exit)'!P158,"")="", "",IFERROR('7. Position (current_at exit)'!P158,"")),""))</f>
        <v/>
      </c>
      <c r="CL158" s="360" t="str">
        <f>IF($A158&lt;&gt;"",IF(IFERROR('7. Position (current_at exit)'!Q158,"")="", "",IFERROR('7. Position (current_at exit)'!Q158,"")),"")</f>
        <v/>
      </c>
      <c r="CM158" s="18" t="str">
        <f>IF($F158&lt;&gt;"Debt",IF($A158&lt;&gt;"",IF(IFERROR('7. Position (current_at exit)'!R158,"")="", "Mandatory: Tab 7",IFERROR('7. Position (current_at exit)'!R158,"")),""), IF($A158&lt;&gt;"",IF(IFERROR('7. Position (current_at exit)'!R158,"")="", "",IFERROR('7. Position (current_at exit)'!R158,"")),""))</f>
        <v/>
      </c>
      <c r="CN158" s="18" t="str">
        <f>IF($F158&lt;&gt;"Debt",IF($A158&lt;&gt;"",IF(IFERROR('7. Position (current_at exit)'!S158,"")="", "Mandatory: Tab 7",IFERROR('7. Position (current_at exit)'!S158,"")),""), IF($A158&lt;&gt;"",IF(IFERROR('7. Position (current_at exit)'!S158,"")="", "",IFERROR('7. Position (current_at exit)'!S158,"")),""))</f>
        <v/>
      </c>
      <c r="CO158" s="17" t="str">
        <f>IF($F158&lt;&gt;"Debt",IF($A158&lt;&gt;"",IF(IFERROR('7. Position (current_at exit)'!T158,"")="", "Mandatory: Tab 7",IFERROR('7. Position (current_at exit)'!T158,"")),""), IF($A158&lt;&gt;"",IF(IFERROR('7. Position (current_at exit)'!T158,"")="", "",IFERROR('7. Position (current_at exit)'!T158,"")),""))</f>
        <v/>
      </c>
      <c r="CP158" s="17" t="str">
        <f>IF($A158&lt;&gt;"",IF(IFERROR('7. Position (current_at exit)'!U158,"")="", "Mandatory: Tab 7",IFERROR('7. Position (current_at exit)'!U158,"")),"")</f>
        <v/>
      </c>
      <c r="CQ158" s="17" t="str">
        <f>IF($F158&lt;&gt;"Debt",IF($A158&lt;&gt;"",IF(IFERROR('7. Position (current_at exit)'!V158,"")="", "Mandatory: Tab 7",IFERROR('7. Position (current_at exit)'!V158,"")),""), IF($A158&lt;&gt;"",IF(IFERROR('7. Position (current_at exit)'!V158,"")="", "",IFERROR('7. Position (current_at exit)'!V158,"")),""))</f>
        <v/>
      </c>
      <c r="CR158" s="16" t="str">
        <f>IF($F158&lt;&gt;"Debt",IF($A158&lt;&gt;"",IF(IFERROR('7. Position (current_at exit)'!W158,"")="", "",IFERROR('7. Position (current_at exit)'!W158,"")),""), IF($A158&lt;&gt;"",IF(IFERROR('7. Position (current_at exit)'!W158,"")="", "",IFERROR('7. Position (current_at exit)'!W158,"")),""))</f>
        <v/>
      </c>
      <c r="CS158" s="80" t="str">
        <f>IF($A158&lt;&gt;"",IF(IFERROR('7. Position (current_at exit)'!X158,"")="", "",IFERROR('7. Position (current_at exit)'!X158,"")),"")</f>
        <v/>
      </c>
      <c r="CT158" s="360" t="str">
        <f>IF($A158&lt;&gt;"",IF(IFERROR('7. Position (current_at exit)'!Y158,"")="", "",IFERROR('7. Position (current_at exit)'!Y158,"")),"")</f>
        <v/>
      </c>
      <c r="CU158" s="159" t="str">
        <f>IF(OR($D158="Fully Exited, No Escrow", $D158="Fully Exited, Escrow Pending", $D158="Fully Exited, Subsequently Closed"), IF($A158&lt;&gt;"",IF(IFERROR('7. Position (current_at exit)'!Z158,"")="", "Mandatory: Tab 7",IFERROR('7. Position (current_at exit)'!Z158,"")),""), IF($A158&lt;&gt;"",IF(IFERROR('7. Position (current_at exit)'!Z158,"")="", "",IFERROR('7. Position (current_at exit)'!Z158,"")),""))</f>
        <v/>
      </c>
      <c r="CV158" s="159" t="str">
        <f>IF(OR($D158="Fully Exited, No Escrow", $D158="Fully Exited, Escrow Pending", $D158="Fully Exited, Subsequently Closed"), IF($A158&lt;&gt;"",IF(IFERROR('7. Position (current_at exit)'!AA158,"")="", "Mandatory: Tab 7",IFERROR('7. Position (current_at exit)'!AA158,"")),""), IF($A158&lt;&gt;"",IF(IFERROR('7. Position (current_at exit)'!AA158,"")="", "",IFERROR('7. Position (current_at exit)'!AA158,"")),""))</f>
        <v/>
      </c>
      <c r="CW158" s="16" t="str">
        <f>IF($D158="Fully Exited",IF($A158&lt;&gt;"",IF(IFERROR('7. Position (current_at exit)'!AB158,"")="", "",IFERROR('7. Position (current_at exit)'!AB158,"")),""), IF($A158&lt;&gt;"",IF(IFERROR('7. Position (current_at exit)'!AB158,"")="", "",IFERROR('7. Position (current_at exit)'!AB158,"")),""))</f>
        <v/>
      </c>
      <c r="CX158" s="360" t="str">
        <f>IF($A158&lt;&gt;"",IF(IFERROR('7. Position (current_at exit)'!AC158,"")="", "",IFERROR('7. Position (current_at exit)'!AC158,"")),"")</f>
        <v/>
      </c>
      <c r="CY158" s="16" t="str">
        <f>IF($D158&lt;&gt;"Pending, Subsequently Closed",IF($A158&lt;&gt;"",IF(IFERROR('7. Position (current_at exit)'!AD158,"")="", "Mandatory: Tab 7",IFERROR('7. Position (current_at exit)'!AD158,"")),""), IF($A158&lt;&gt;"",IF(IFERROR('7. Position (current_at exit)'!AD158,"")="", "",IFERROR('7. Position (current_at exit)'!AD158,"")),""))</f>
        <v/>
      </c>
      <c r="CZ158" s="187" t="str">
        <f>IF($A158&lt;&gt;"",IF(IFERROR('7. Position (current_at exit)'!AE158,"")="", "",IFERROR('7. Position (current_at exit)'!AE158,"")),"")</f>
        <v/>
      </c>
      <c r="DA158" s="76" t="str">
        <f>IF($A158&lt;&gt;"",IF(IFERROR('7. Position (current_at exit)'!AF158,"")="", "",IFERROR('7. Position (current_at exit)'!AF158,"")),"")</f>
        <v/>
      </c>
      <c r="DB158" s="239" t="str">
        <f>IF($A158&lt;&gt;"",IF(IFERROR('7. Position (current_at exit)'!AG158,"")="", "",IFERROR('7. Position (current_at exit)'!AG158,"")),"")</f>
        <v/>
      </c>
      <c r="DC158" s="165" t="str">
        <f>IF($A158&lt;&gt;"",IF(IFERROR('7. Position (current_at exit)'!AH158,"")="", "",IFERROR('7. Position (current_at exit)'!AH158,"")),"")</f>
        <v/>
      </c>
      <c r="DD158" s="165" t="str">
        <f>IF($A158&lt;&gt;"",IF(IFERROR('7. Position (current_at exit)'!AI158,"")="", "",IFERROR('7. Position (current_at exit)'!AI158,"")),"")</f>
        <v/>
      </c>
      <c r="DE158" s="360" t="str">
        <f>IF($A158&lt;&gt;"",IF(IFERROR('7. Position (current_at exit)'!AJ158,"")="", "",IFERROR('7. Position (current_at exit)'!AJ158,"")),"")</f>
        <v/>
      </c>
      <c r="DF158" s="16" t="str">
        <f>IF($A158&lt;&gt;"",IF(IFERROR('7. Position (current_at exit)'!AK158,"")="", "",IFERROR('7. Position (current_at exit)'!AK158,"")),"")</f>
        <v/>
      </c>
      <c r="DG158" s="187" t="str">
        <f>IF($A158&lt;&gt;"",IF(IFERROR('7. Position (current_at exit)'!AL158,"")="", "",IFERROR('7. Position (current_at exit)'!AL158,"")),"")</f>
        <v/>
      </c>
      <c r="DH158" s="76" t="str">
        <f>IF($A158&lt;&gt;"",IF(IFERROR('7. Position (current_at exit)'!AM158,"")="", "",IFERROR('7. Position (current_at exit)'!AM158,"")),"")</f>
        <v/>
      </c>
      <c r="DI158" s="239" t="str">
        <f>IF($A158&lt;&gt;"",IF(IFERROR('7. Position (current_at exit)'!AN158,"")="", "",IFERROR('7. Position (current_at exit)'!AN158,"")),"")</f>
        <v/>
      </c>
      <c r="DJ158" s="165" t="str">
        <f>IF($A158&lt;&gt;"",IF(IFERROR('7. Position (current_at exit)'!AO158,"")="", "",IFERROR('7. Position (current_at exit)'!AO158,"")),"")</f>
        <v/>
      </c>
      <c r="DK158" s="165" t="str">
        <f>IF($A158&lt;&gt;"",IF(IFERROR('7. Position (current_at exit)'!AP158,"")="", "",IFERROR('7. Position (current_at exit)'!AP158,"")),"")</f>
        <v/>
      </c>
      <c r="DL158" s="360" t="str">
        <f>IF($A158&lt;&gt;"",IF(IFERROR('7. Position (current_at exit)'!AQ158,"")="", "",IFERROR('7. Position (current_at exit)'!AQ158,"")),"")</f>
        <v/>
      </c>
      <c r="DM158" s="17" t="str">
        <f>IF(OR($F158="Equity - Publicly Traded", $F158="Equity - Private"), IF($A158&lt;&gt;"",IF(IFERROR('6. Position (at entry)'!N158,"")="", "Mandatory: Tab 6",IFERROR('6. Position (at entry)'!N158,"")),""), IF($A158&lt;&gt;"",IF(IFERROR('6. Position (at entry)'!N158,"")="", "",IFERROR('6. Position (at entry)'!N158,"")),""))</f>
        <v/>
      </c>
      <c r="DN158" s="17" t="str">
        <f>IF(OR($F158="Equity - Publicly Traded", $F158="Equity - Private"), IF($A158&lt;&gt;"",IF(IFERROR('6. Position (at entry)'!O158,"")="", "Mandatory: Tab 6",IFERROR('6. Position (at entry)'!O158,"")),""), IF($A158&lt;&gt;"",IF(IFERROR('6. Position (at entry)'!O158,"")="", "",IFERROR('6. Position (at entry)'!O158,"")),""))</f>
        <v/>
      </c>
      <c r="DO158" s="17" t="str">
        <f>IF(OR($F158="Equity - Publicly Traded", $F158="Equity - Private"), IF($A158&lt;&gt;"",IF(IFERROR('6. Position (at entry)'!P158,"")="", "Mandatory: Tab 6",IFERROR('6. Position (at entry)'!P158,"")),""), IF($A158&lt;&gt;"",IF(IFERROR('6. Position (at entry)'!P158,"")="", "",IFERROR('6. Position (at entry)'!P158,"")),""))</f>
        <v/>
      </c>
      <c r="DP158" s="17" t="str">
        <f>IF(OR($F158="Equity - Publicly Traded", $F158="Equity - Private"), IF($A158&lt;&gt;"",IF(IFERROR('6. Position (at entry)'!Q158,"")="", "Mandatory: Tab 6",IFERROR('6. Position (at entry)'!Q158,"")),""), IF($A158&lt;&gt;"",IF(IFERROR('6. Position (at entry)'!Q158,"")="", "",IFERROR('6. Position (at entry)'!Q158,"")),""))</f>
        <v/>
      </c>
      <c r="DQ158" s="18" t="str">
        <f>IF(OR($F158="Equity - Publicly Traded", $F158="Equity - Private"), IF($A158&lt;&gt;"",IF(IFERROR('6. Position (at entry)'!R158,"")="", "Mandatory: Tab 6",IFERROR('6. Position (at entry)'!R158,"")),""), IF($A158&lt;&gt;"",IF(IFERROR('6. Position (at entry)'!R158,"")="", "",IFERROR('6. Position (at entry)'!R158,"")),""))</f>
        <v/>
      </c>
      <c r="DR158" s="18" t="str">
        <f>IF(OR($F158="Equity - Publicly Traded", $F158="Equity - Private"), IF($A158&lt;&gt;"",IF(IFERROR('6. Position (at entry)'!S158,"")="", "Mandatory: Tab 6",IFERROR('6. Position (at entry)'!S158,"")),""), IF($A158&lt;&gt;"",IF(IFERROR('6. Position (at entry)'!S158,"")="", "",IFERROR('6. Position (at entry)'!S158,"")),""))</f>
        <v/>
      </c>
      <c r="DS158" s="17" t="str">
        <f>IF(OR($F158="Equity - Publicly Traded", $F158="Equity - Private"), IF($A158&lt;&gt;"",IF(IFERROR('6. Position (at entry)'!T158,"")="", "Mandatory: Tab 6",IFERROR('6. Position (at entry)'!T158,"")),""), IF($A158&lt;&gt;"",IF(IFERROR('6. Position (at entry)'!T158,"")="", "",IFERROR('6. Position (at entry)'!T158,"")),""))</f>
        <v/>
      </c>
      <c r="DT158" s="16" t="str">
        <f>IF(OR($F158="Equity - Publicly Traded", $F158="Equity - Private"), IF($A158&lt;&gt;"",IF(IFERROR('6. Position (at entry)'!U158,"")="", "Mandatory: Tab 6",IFERROR('6. Position (at entry)'!U158,"")),""), IF($A158&lt;&gt;"",IF(IFERROR('6. Position (at entry)'!U158,"")="", "",IFERROR('6. Position (at entry)'!U158,"")),""))</f>
        <v/>
      </c>
      <c r="DU158" s="16" t="str">
        <f>IF(OR($F158="Equity - Publicly Traded", $F158="Equity - Private"), IF($A158&lt;&gt;"",IF(IFERROR('6. Position (at entry)'!V158,"")="", "",IFERROR('6. Position (at entry)'!V158,"")),""), IF($A158&lt;&gt;"",IF(IFERROR('6. Position (at entry)'!V158,"")="", "",IFERROR('6. Position (at entry)'!V158,"")),""))</f>
        <v/>
      </c>
      <c r="DV158" s="239" t="str">
        <f>IF(OR($F158="Equity - Publicly Traded", $F158="Equity - Private"), IF($A158&lt;&gt;"",IF(IFERROR('6. Position (at entry)'!W158,"")="", "",IFERROR('6. Position (at entry)'!W158,"")),""), IF($A158&lt;&gt;"",IF(IFERROR('6. Position (at entry)'!W158,"")="", "",IFERROR('6. Position (at entry)'!W158,"")),""))</f>
        <v/>
      </c>
      <c r="DW158" s="239" t="str">
        <f>IF(OR($F158="Equity - Publicly Traded", $F158="Equity - Private"), IF($A158&lt;&gt;"",IF(IFERROR('6. Position (at entry)'!X158,"")="", "",IFERROR('6. Position (at entry)'!X158,"")),""), IF($A158&lt;&gt;"",IF(IFERROR('6. Position (at entry)'!X158,"")="", "",IFERROR('6. Position (at entry)'!X158,"")),""))</f>
        <v/>
      </c>
      <c r="DX158" s="239" t="str">
        <f>IF(OR($F158="Equity - Publicly Traded", $F158="Equity - Private"), IF($A158&lt;&gt;"",IF(IFERROR('6. Position (at entry)'!Y158,"")="", "",IFERROR('6. Position (at entry)'!Y158,"")),""), IF($A158&lt;&gt;"",IF(IFERROR('6. Position (at entry)'!Y158,"")="", "",IFERROR('6. Position (at entry)'!Y158,"")),""))</f>
        <v/>
      </c>
      <c r="DY158" s="360" t="str">
        <f>IF($A158&lt;&gt;"",IF(IFERROR('6. Position (at entry)'!Z158,"")="", "",IFERROR('6. Position (at entry)'!Z158,"")),"")</f>
        <v/>
      </c>
      <c r="DZ158" s="76" t="str">
        <f>IF($A158&lt;&gt;"",IF(IFERROR('6. Position (at entry)'!AA158,"")="", "",IFERROR('6. Position (at entry)'!AA158,"")),"")</f>
        <v/>
      </c>
      <c r="EA158" s="76" t="str">
        <f>IF($A158&lt;&gt;"",IF(IFERROR('6. Position (at entry)'!AB158,"")="", "",IFERROR('6. Position (at entry)'!AB158,"")),"")</f>
        <v/>
      </c>
      <c r="EB158" s="78" t="str">
        <f>IF($A158&lt;&gt;"",IF(IFERROR('6. Position (at entry)'!AC158,"")="", "",IFERROR('6. Position (at entry)'!AC158,"")),"")</f>
        <v/>
      </c>
      <c r="EC158" s="78" t="str">
        <f>IF($A158&lt;&gt;"",IF(IFERROR('6. Position (at entry)'!AD158,"")="", "",IFERROR('6. Position (at entry)'!AD158,"")),"")</f>
        <v/>
      </c>
      <c r="ED158" s="226" t="str">
        <f>IF($A158&lt;&gt;"",IF(IFERROR('6. Position (at entry)'!AE158,"")="", "",IFERROR('6. Position (at entry)'!AE158,"")),"")</f>
        <v/>
      </c>
      <c r="EE158" s="80" t="str">
        <f>IF($A158&lt;&gt;"",IF(IFERROR('6. Position (at entry)'!AF158,"")="", "",IFERROR('6. Position (at entry)'!AF158,"")),"")</f>
        <v/>
      </c>
      <c r="EF158" s="80" t="str">
        <f>IF($A158&lt;&gt;"",IF(IFERROR('6. Position (at entry)'!AG158,"")="", "",IFERROR('6. Position (at entry)'!AG158,"")),"")</f>
        <v/>
      </c>
      <c r="EG158" s="80" t="str">
        <f>IF($A158&lt;&gt;"",IF(IFERROR('6. Position (at entry)'!AH158,"")="", "",IFERROR('6. Position (at entry)'!AH158,"")),"")</f>
        <v/>
      </c>
      <c r="EH158" s="360" t="str">
        <f>IF($A158&lt;&gt;"",IF(IFERROR('6. Position (at entry)'!AI158,"")="", "",IFERROR('6. Position (at entry)'!AI158,"")),"")</f>
        <v/>
      </c>
    </row>
    <row r="159" spans="1:138" ht="15" customHeight="1" x14ac:dyDescent="0.2">
      <c r="A159" s="16" t="str">
        <f>IF(ISBLANK('6. Position (at entry)'!A159), "", '6. Position (at entry)'!A159)</f>
        <v/>
      </c>
      <c r="B159" s="347" t="str">
        <f>IF($A159&lt;&gt;"",IF(IFERROR('6. Position (at entry)'!B159,"")="", "Mandatory: Tab 6",IFERROR('6. Position (at entry)'!B159,"")),"")</f>
        <v/>
      </c>
      <c r="C159" s="16" t="str">
        <f>IF($A159&lt;&gt;"",IF(IFERROR(VLOOKUP($A159, '4. Company (at entry)'!$1:$1048576,2,FALSE),"")="","Mandatory: Tab 4",IFERROR(VLOOKUP($A159, '4. Company (at entry)'!$1:$1048576,2,FALSE),"")), "")</f>
        <v/>
      </c>
      <c r="D159" s="16" t="str">
        <f>IF($A159&lt;&gt;"",IF(IFERROR('7. Position (current_at exit)'!D159,"")="", "Mandatory: Tab 7",IFERROR('7. Position (current_at exit)'!D159,"")),"")</f>
        <v/>
      </c>
      <c r="E159" s="16" t="str">
        <f>IF($A159&lt;&gt;"",IF(IFERROR('7. Position (current_at exit)'!E159,"")="", "Mandatory: Tab 7",IFERROR('7. Position (current_at exit)'!E159,"")),"")</f>
        <v/>
      </c>
      <c r="F159" s="16" t="str">
        <f>IF($A159&lt;&gt;"",IF(IFERROR('6. Position (at entry)'!D159,"")="", "Mandatory: Tab 6",IFERROR('6. Position (at entry)'!D159,"")),"")</f>
        <v/>
      </c>
      <c r="G159" s="16" t="str">
        <f>IF($A159&lt;&gt;"",IF(IFERROR('6. Position (at entry)'!E159,"")="", "Mandatory: Tab 6",IFERROR('6. Position (at entry)'!E159,"")),"")</f>
        <v/>
      </c>
      <c r="H159" s="16" t="str">
        <f>IF($A159&lt;&gt;"",IF(IFERROR('6. Position (at entry)'!F159,"")="", "Mandatory: Tab 6",IFERROR('6. Position (at entry)'!F159,"")),"")</f>
        <v/>
      </c>
      <c r="I159" s="16" t="str">
        <f>IF($A159&lt;&gt;"",IF(IFERROR('6. Position (at entry)'!G159,"")="", "Mandatory: Tab 6",IFERROR('6. Position (at entry)'!G159,"")),"")</f>
        <v/>
      </c>
      <c r="J159" s="16" t="str">
        <f>IF($A159&lt;&gt;"",IF(IFERROR('6. Position (at entry)'!H159,"")="", "Mandatory: Tab 6",IFERROR('6. Position (at entry)'!H159,"")),"")</f>
        <v/>
      </c>
      <c r="K159" s="159" t="str">
        <f>IF($A159&lt;&gt;"",IF(IFERROR('6. Position (at entry)'!I159,"")="", "Mandatory: Tab 6",IFERROR('6. Position (at entry)'!I159,"")),"")</f>
        <v/>
      </c>
      <c r="L159" s="16" t="str">
        <f>IF($A159&lt;&gt;"",IF(IFERROR('6. Position (at entry)'!J159,"")="", "Mandatory: Tab 6",IFERROR('6. Position (at entry)'!J159,"")),"")</f>
        <v/>
      </c>
      <c r="M159" s="16" t="str">
        <f>IF($A159&lt;&gt;"",IF(IFERROR('6. Position (at entry)'!K159,"")="", "Mandatory: Tab 6",IFERROR('6. Position (at entry)'!K159,"")),"")</f>
        <v/>
      </c>
      <c r="N159" s="16" t="str">
        <f>IF($A159&lt;&gt;"",IF(IFERROR('6. Position (at entry)'!L159,"")="", "",IFERROR('6. Position (at entry)'!L159,"")),"")</f>
        <v/>
      </c>
      <c r="O159" s="360" t="str">
        <f>IF($A159&lt;&gt;"",IF(IFERROR('6. Position (at entry)'!M159,"")="", "",IFERROR('6. Position (at entry)'!M159,"")),"")</f>
        <v/>
      </c>
      <c r="P159" s="16" t="str">
        <f>IF($A159&lt;&gt;"",IF(IFERROR(VLOOKUP($A159,'5. Company (current_at exit)'!$1:$1048576,3,FALSE),"")="","",IFERROR(VLOOKUP($A159,'5. Company (current_at exit)'!$1:$1048576,3,FALSE),"")), "")</f>
        <v/>
      </c>
      <c r="Q159" s="16" t="str">
        <f>IF($A159&lt;&gt;"",IF(IFERROR(VLOOKUP($A159,'5. Company (current_at exit)'!$1:$1048576,4,FALSE),"")="","",IFERROR(VLOOKUP($A159,'5. Company (current_at exit)'!$1:$1048576,4,FALSE),"")), "")</f>
        <v/>
      </c>
      <c r="R159" s="16" t="str">
        <f>IF($A159&lt;&gt;"",IF(IFERROR(VLOOKUP($A159,'5. Company (current_at exit)'!$1:$1048576,5,FALSE),"")="","",IFERROR(VLOOKUP($A159,'5. Company (current_at exit)'!$1:$1048576,5,FALSE),"")), "")</f>
        <v/>
      </c>
      <c r="S159" s="16" t="str">
        <f>IF($A159&lt;&gt;"",IF(IFERROR(VLOOKUP($A159,'5. Company (current_at exit)'!$1:$1048576,6,FALSE),"")="","",IFERROR(VLOOKUP($A159,'5. Company (current_at exit)'!$1:$1048576,6,FALSE),"")), "")</f>
        <v/>
      </c>
      <c r="T159" s="16" t="str">
        <f>IF($A159&lt;&gt;"",IF(IFERROR(VLOOKUP($A159,'5. Company (current_at exit)'!$1:$1048576,7,FALSE),"")="","Mandatory: Tab 5",IFERROR(VLOOKUP($A159,'5. Company (current_at exit)'!$1:$1048576,7,FALSE),"")), "")</f>
        <v/>
      </c>
      <c r="U159" s="72" t="str">
        <f>IF($A159&lt;&gt;"",IF(IFERROR(VLOOKUP($A159,'5. Company (current_at exit)'!$1:$1048576,8,FALSE),"")="","Mandatory: Tab 5",IFERROR(VLOOKUP($A159,'5. Company (current_at exit)'!$1:$1048576,8,FALSE),"")), "")</f>
        <v/>
      </c>
      <c r="V159" s="16" t="str">
        <f>IF($A159&lt;&gt;"",IF(IFERROR(VLOOKUP($A159,'5. Company (current_at exit)'!$1:$1048576,9,FALSE),"")="","",IFERROR(VLOOKUP($A159,'5. Company (current_at exit)'!$1:$1048576,9,FALSE),"")), "")</f>
        <v/>
      </c>
      <c r="W159" s="16" t="str">
        <f>IF($A159&lt;&gt;"",IF(IFERROR(VLOOKUP($A159,'5. Company (current_at exit)'!$1:$1048576,10,FALSE),"")="","Mandatory: Tab 5",IFERROR(VLOOKUP($A159,'5. Company (current_at exit)'!$1:$1048576,10,FALSE),"")), "")</f>
        <v/>
      </c>
      <c r="X159" s="73" t="str">
        <f>IF($A159&lt;&gt;"",IF(IFERROR(VLOOKUP($A159,'5. Company (current_at exit)'!$1:$1048576,11,FALSE),"")="","Mandatory: Tab 5",IFERROR(VLOOKUP($A159,'5. Company (current_at exit)'!$1:$1048576,11,FALSE),"")), "")</f>
        <v/>
      </c>
      <c r="Y159" s="73" t="str">
        <f>IF($A159&lt;&gt;"",IF(IFERROR(VLOOKUP($A159,'5. Company (current_at exit)'!$1:$1048576,12,FALSE),"")="","",IFERROR(VLOOKUP($A159,'5. Company (current_at exit)'!$1:$1048576,12,FALSE),"")), "")</f>
        <v/>
      </c>
      <c r="Z159" s="73" t="str">
        <f>IF($A159&lt;&gt;"",IF(IFERROR(VLOOKUP($A159,'5. Company (current_at exit)'!$1:$1048576,13,FALSE),"")="","",IFERROR(VLOOKUP($A159,'5. Company (current_at exit)'!$1:$1048576,13,FALSE),"")), "")</f>
        <v/>
      </c>
      <c r="AA159" s="16" t="str">
        <f>IF($A159&lt;&gt;"",IF(IFERROR(VLOOKUP($A159,'5. Company (current_at exit)'!$1:$1048576,14,FALSE),"")="","Mandatory: Tab 5",IFERROR(VLOOKUP($A159,'5. Company (current_at exit)'!$1:$1048576,14,FALSE),"")), "")</f>
        <v/>
      </c>
      <c r="AB159" s="16" t="str">
        <f>IF($A159&lt;&gt;"",IF(IFERROR(VLOOKUP($A159,'5. Company (current_at exit)'!$1:$1048576,15,FALSE),"")="","Mandatory: Tab 5",IFERROR(VLOOKUP($A159,'5. Company (current_at exit)'!$1:$1048576,15,FALSE),"")), "")</f>
        <v/>
      </c>
      <c r="AC159" s="76" t="str">
        <f>IF($A159&lt;&gt;"",IF(IFERROR(VLOOKUP($A159,'5. Company (current_at exit)'!$1:$1048576,16,FALSE),"")="","",IFERROR(VLOOKUP($A159,'5. Company (current_at exit)'!$1:$1048576,16,FALSE),"")), "")</f>
        <v/>
      </c>
      <c r="AD159" s="16" t="str">
        <f>IF($A159&lt;&gt;"",IF(IFERROR(VLOOKUP($A159,'5. Company (current_at exit)'!$1:$1048576,17,FALSE),"")="","",IFERROR(VLOOKUP($A159,'5. Company (current_at exit)'!$1:$1048576,17,FALSE),"")), "")</f>
        <v/>
      </c>
      <c r="AE159" s="401" t="str">
        <f>IF($A159&lt;&gt;"",IF(IFERROR(VLOOKUP($A159,'5. Company (current_at exit)'!$1:$1048576,18,FALSE),"")="","",IFERROR(VLOOKUP($A159,'5. Company (current_at exit)'!$1:$1048576,18,FALSE),"")), "")</f>
        <v/>
      </c>
      <c r="AF159" s="16" t="str">
        <f>IF($A159&lt;&gt;"",IF(IFERROR(VLOOKUP($A159,'5. Company (current_at exit)'!$1:$1048576,19,FALSE),"")="","Mandatory: Tab 5",IFERROR(VLOOKUP($A159,'5. Company (current_at exit)'!$1:$1048576,19,FALSE),"")), "")</f>
        <v/>
      </c>
      <c r="AG159" s="159" t="str">
        <f>IF($AF159="Yes",IF($A159&lt;&gt;"",IF(IFERROR(VLOOKUP($A159,'5. Company (current_at exit)'!$1:$1048576,20,FALSE),"")="","Mandatory: Tab 5",IFERROR(VLOOKUP($A159,'5. Company (current_at exit)'!$1:$1048576,20,FALSE),"")), ""),IF($A159&lt;&gt;"",IF(IFERROR(VLOOKUP($A159,'5. Company (current_at exit)'!$1:$1048576,20,FALSE),"")="","",IFERROR(VLOOKUP($A159,'5. Company (current_at exit)'!$1:$1048576,20,FALSE),"")), ""))</f>
        <v/>
      </c>
      <c r="AH159" s="159" t="str">
        <f>IF($AF159="Yes",IF($A159&lt;&gt;"",IF(IFERROR(VLOOKUP($A159,'5. Company (current_at exit)'!$1:$1048576,21,FALSE),"")="","Mandatory: Tab 5",IFERROR(VLOOKUP($A159,'5. Company (current_at exit)'!$1:$1048576,21,FALSE),"")), ""),IF($A159&lt;&gt;"",IF(IFERROR(VLOOKUP($A159,'5. Company (current_at exit)'!$1:$1048576,21,FALSE),"")="","",IFERROR(VLOOKUP($A159,'5. Company (current_at exit)'!$1:$1048576,21,FALSE),"")), ""))</f>
        <v/>
      </c>
      <c r="AI159" s="69" t="str">
        <f>IF($AF159="Yes",IF($A159&lt;&gt;"",IF(IFERROR(VLOOKUP($A159,'5. Company (current_at exit)'!$1:$1048576,22,FALSE),"")="","Mandatory: Tab 5",IFERROR(VLOOKUP($A159,'5. Company (current_at exit)'!$1:$1048576,22,FALSE),"")), ""),IF($A159&lt;&gt;"",IF(IFERROR(VLOOKUP($A159,'5. Company (current_at exit)'!$1:$1048576,22,FALSE),"")="","",IFERROR(VLOOKUP($A159,'5. Company (current_at exit)'!$1:$1048576,22,FALSE),"")), ""))</f>
        <v/>
      </c>
      <c r="AJ159" s="69" t="str">
        <f>IF($AF159="Yes",IF($A159&lt;&gt;"",IF(IFERROR(VLOOKUP($A159,'5. Company (current_at exit)'!$1:$1048576,23,FALSE),"")="","Mandatory: Tab 5",IFERROR(VLOOKUP($A159,'5. Company (current_at exit)'!$1:$1048576,23,FALSE),"")), ""),IF($A159&lt;&gt;"",IF(IFERROR(VLOOKUP($A159,'5. Company (current_at exit)'!$1:$1048576,23,FALSE),"")="","",IFERROR(VLOOKUP($A159,'5. Company (current_at exit)'!$1:$1048576,23,FALSE),"")), ""))</f>
        <v/>
      </c>
      <c r="AK159" s="159" t="str">
        <f>IF($AF159="Yes",IF($A159&lt;&gt;"",IF(IFERROR(VLOOKUP($A159,'5. Company (current_at exit)'!$1:$1048576,24,FALSE),"")="","",IFERROR(VLOOKUP($A159,'5. Company (current_at exit)'!$1:$1048576,24,FALSE),"")), ""),IF($A159&lt;&gt;"",IF(IFERROR(VLOOKUP($A159,'5. Company (current_at exit)'!$1:$1048576,24,FALSE),"")="","",IFERROR(VLOOKUP($A159,'5. Company (current_at exit)'!$1:$1048576,24,FALSE),"")), ""))</f>
        <v/>
      </c>
      <c r="AL159" s="403" t="str">
        <f>IF($A159&lt;&gt;"",IF(IFERROR(VLOOKUP($A159,'5. Company (current_at exit)'!$1:$1048576,25,FALSE),"")="","",IFERROR(VLOOKUP($A159,'5. Company (current_at exit)'!$1:$1048576,25,FALSE),"")), "")</f>
        <v/>
      </c>
      <c r="AM159" s="17" t="str">
        <f>IF($A159&lt;&gt;"",IF(IFERROR(VLOOKUP($A159,'5. Company (current_at exit)'!$1:$1048576,26,FALSE),"")="","Mandatory: Tab 5",IFERROR(VLOOKUP($A159,'5. Company (current_at exit)'!$1:$1048576,26,FALSE),"")), "")</f>
        <v/>
      </c>
      <c r="AN159" s="17" t="str">
        <f>IF($A159&lt;&gt;"",IF(IFERROR(VLOOKUP($A159,'5. Company (current_at exit)'!$1:$1048576,27,FALSE),"")="","Mandatory: Tab 5",IFERROR(VLOOKUP($A159,'5. Company (current_at exit)'!$1:$1048576,27,FALSE),"")), "")</f>
        <v/>
      </c>
      <c r="AO159" s="17" t="str">
        <f>IF($A159&lt;&gt;"",IF(IFERROR(VLOOKUP($A159,'5. Company (current_at exit)'!$1:$1048576,28,FALSE),"")="","Mandatory: Tab 5",IFERROR(VLOOKUP($A159,'5. Company (current_at exit)'!$1:$1048576,28,FALSE),"")), "")</f>
        <v/>
      </c>
      <c r="AP159" s="17" t="str">
        <f>IF($A159&lt;&gt;"",IF(IFERROR(VLOOKUP($A159,'5. Company (current_at exit)'!$1:$1048576,29,FALSE),"")="","Mandatory: Tab 5",IFERROR(VLOOKUP($A159,'5. Company (current_at exit)'!$1:$1048576,29,FALSE),"")), "")</f>
        <v/>
      </c>
      <c r="AQ159" s="17" t="str">
        <f>IF($A159&lt;&gt;"",IF(IFERROR(VLOOKUP($A159,'5. Company (current_at exit)'!$1:$1048576,30,FALSE),"")="","Mandatory: Tab 5",IFERROR(VLOOKUP($A159,'5. Company (current_at exit)'!$1:$1048576,30,FALSE),"")), "")</f>
        <v/>
      </c>
      <c r="AR159" s="17" t="str">
        <f>IF($A159&lt;&gt;"",IF(IFERROR(VLOOKUP($A159,'5. Company (current_at exit)'!$1:$1048576,31,FALSE),"")="","Mandatory: Tab 5",IFERROR(VLOOKUP($A159,'5. Company (current_at exit)'!$1:$1048576,31,FALSE),"")), "")</f>
        <v/>
      </c>
      <c r="AS159" s="17" t="str">
        <f>IF($A159&lt;&gt;"",IF(IFERROR(VLOOKUP($A159,'5. Company (current_at exit)'!$1:$1048576,32,FALSE),"")="","Mandatory: Tab 5",IFERROR(VLOOKUP($A159,'5. Company (current_at exit)'!$1:$1048576,32,FALSE),"")), "")</f>
        <v/>
      </c>
      <c r="AT159" s="17" t="str">
        <f>IF($A159&lt;&gt;"",IF(IFERROR(VLOOKUP($A159,'5. Company (current_at exit)'!$1:$1048576,33,FALSE),"")="","Mandatory: Tab 5",IFERROR(VLOOKUP($A159,'5. Company (current_at exit)'!$1:$1048576,33,FALSE),"")), "")</f>
        <v/>
      </c>
      <c r="AU159" s="17" t="str">
        <f>IF($A159&lt;&gt;"",IF(IFERROR(VLOOKUP($A159,'5. Company (current_at exit)'!$1:$1048576,34,FALSE),"")="","",IFERROR(VLOOKUP($A159,'5. Company (current_at exit)'!$1:$1048576,34,FALSE),"")), "")</f>
        <v/>
      </c>
      <c r="AV159" s="241" t="str">
        <f>IF($A159&lt;&gt;"",IF(IFERROR(VLOOKUP($A159,'5. Company (current_at exit)'!$1:$1048576,35,FALSE),"")="","",IFERROR(VLOOKUP($A159,'5. Company (current_at exit)'!$1:$1048576,35,FALSE),"")), "")</f>
        <v/>
      </c>
      <c r="AW159" s="17" t="str">
        <f>IF($D159="Fully Exited",IF($A159&lt;&gt;"",IF(IFERROR(VLOOKUP($A159,'5. Company (current_at exit)'!$1:$1048576,36,FALSE),"")="","",IFERROR(VLOOKUP($A159,'5. Company (current_at exit)'!$1:$1048576,36,FALSE),"")), ""),IF($A159&lt;&gt;"",IF(IFERROR(VLOOKUP($A159,'5. Company (current_at exit)'!$1:$1048576,36,FALSE),"")="","",IFERROR(VLOOKUP($A159,'5. Company (current_at exit)'!$1:$1048576,36,FALSE),"")), ""))</f>
        <v/>
      </c>
      <c r="AX159" s="239" t="str">
        <f>IF($A159&lt;&gt;"",IF(IFERROR(VLOOKUP($A159,'5. Company (current_at exit)'!$1:$1048576,37,FALSE),"")="","",IFERROR(VLOOKUP($A159,'5. Company (current_at exit)'!$1:$1048576,37,FALSE),"")), "")</f>
        <v/>
      </c>
      <c r="AY159" s="204" t="str">
        <f>IF($A159&lt;&gt;"",IF(IFERROR(VLOOKUP($A159,'5. Company (current_at exit)'!$1:$1048576,38,FALSE),"")="","",IFERROR(VLOOKUP($A159,'5. Company (current_at exit)'!$1:$1048576,38,FALSE),"")), "")</f>
        <v/>
      </c>
      <c r="AZ159" s="244" t="str">
        <f>IF($A159&lt;&gt;"",IF(IFERROR(VLOOKUP($A159,'5. Company (current_at exit)'!$1:$1048576,39,FALSE),"")="","",IFERROR(VLOOKUP($A159,'5. Company (current_at exit)'!$1:$1048576,39,FALSE),"")), "")</f>
        <v/>
      </c>
      <c r="BA159" s="244" t="str">
        <f>IF($A159&lt;&gt;"",IF(IFERROR(VLOOKUP($A159,'5. Company (current_at exit)'!$1:$1048576,40,FALSE),"")="","",IFERROR(VLOOKUP($A159,'5. Company (current_at exit)'!$1:$1048576,40,FALSE),"")), "")</f>
        <v/>
      </c>
      <c r="BB159" s="244" t="str">
        <f>IF($A159&lt;&gt;"",IF(IFERROR(VLOOKUP($A159,'5. Company (current_at exit)'!$1:$1048576,41,FALSE),"")="","",IFERROR(VLOOKUP($A159,'5. Company (current_at exit)'!$1:$1048576,41,FALSE),"")), "")</f>
        <v/>
      </c>
      <c r="BC159" s="76" t="str">
        <f>IF($A159&lt;&gt;"",IF(IFERROR(VLOOKUP($A159,'5. Company (current_at exit)'!$1:$1048576,42,FALSE),"")="","",IFERROR(VLOOKUP($A159,'5. Company (current_at exit)'!$1:$1048576,42,FALSE),"")), "")</f>
        <v/>
      </c>
      <c r="BD159" s="76" t="str">
        <f>IF($A159&lt;&gt;"",IF(IFERROR(VLOOKUP($A159,'5. Company (current_at exit)'!$1:$1048576,43,FALSE),"")="","",IFERROR(VLOOKUP($A159,'5. Company (current_at exit)'!$1:$1048576,43,FALSE),"")), "")</f>
        <v/>
      </c>
      <c r="BE159" s="239" t="str">
        <f>IF($A159&lt;&gt;"",IF(IFERROR(VLOOKUP($A159,'5. Company (current_at exit)'!$1:$1048576,44,FALSE),"")="","",IFERROR(VLOOKUP($A159,'5. Company (current_at exit)'!$1:$1048576,44,FALSE),"")), "")</f>
        <v/>
      </c>
      <c r="BF159" s="239" t="str">
        <f>IF($A159&lt;&gt;"",IF(IFERROR(VLOOKUP($A159,'5. Company (current_at exit)'!$1:$1048576,45,FALSE),"")="","",IFERROR(VLOOKUP($A159,'5. Company (current_at exit)'!$1:$1048576,45,FALSE),"")), "")</f>
        <v/>
      </c>
      <c r="BG159" s="239" t="str">
        <f>IF($A159&lt;&gt;"",IF(IFERROR(VLOOKUP($A159,'5. Company (current_at exit)'!$1:$1048576,46,FALSE),"")="","",IFERROR(VLOOKUP($A159,'5. Company (current_at exit)'!$1:$1048576,46,FALSE),"")), "")</f>
        <v/>
      </c>
      <c r="BH159" s="239" t="str">
        <f>IF($A159&lt;&gt;"",IF(IFERROR(VLOOKUP($A159,'5. Company (current_at exit)'!$1:$1048576,47,FALSE),"")="","",IFERROR(VLOOKUP($A159,'5. Company (current_at exit)'!$1:$1048576,47,FALSE),"")), "")</f>
        <v/>
      </c>
      <c r="BI159" s="239" t="str">
        <f>IF($A159&lt;&gt;"",IF(IFERROR(VLOOKUP($A159,'5. Company (current_at exit)'!$1:$1048576,48,FALSE),"")="","",IFERROR(VLOOKUP($A159,'5. Company (current_at exit)'!$1:$1048576,48,FALSE),"")), "")</f>
        <v/>
      </c>
      <c r="BJ159" s="360" t="str">
        <f>IF($A159&lt;&gt;"",IF(IFERROR(VLOOKUP($A159,'5. Company (current_at exit)'!$1:$1048576,49,FALSE),"")="","",IFERROR(VLOOKUP($A159,'5. Company (current_at exit)'!$1:$1048576,49,FALSE),"")), "")</f>
        <v/>
      </c>
      <c r="BK159" s="76" t="str">
        <f>IF($A159&lt;&gt;"",IF(IFERROR(VLOOKUP($A159,'5. Company (current_at exit)'!$1:$1048576,50,FALSE),"")="","Mandatory: Tab 5",IFERROR(VLOOKUP($A159,'5. Company (current_at exit)'!$1:$1048576,50,FALSE),"")), "")</f>
        <v/>
      </c>
      <c r="BL159" s="483" t="str">
        <f>IF($A159&lt;&gt;"",IF(IFERROR(VLOOKUP($A159,'5. Company (current_at exit)'!$1:$1048576,51,FALSE),"")="","Mandatory: Tab 5",IFERROR(VLOOKUP($A159,'5. Company (current_at exit)'!$1:$1048576,51,FALSE),"")), "")</f>
        <v/>
      </c>
      <c r="BM159" s="483" t="str">
        <f>IF($A159&lt;&gt;"",IF(IFERROR(VLOOKUP($A159,'5. Company (current_at exit)'!$1:$1048576,52,FALSE),"")="","Mandatory: Tab 5",IFERROR(VLOOKUP($A159,'5. Company (current_at exit)'!$1:$1048576,52,FALSE),"")), "")</f>
        <v/>
      </c>
      <c r="BN159" s="483" t="str">
        <f>IF($A159&lt;&gt;"",IF(IFERROR(VLOOKUP($A159,'5. Company (current_at exit)'!$1:$1048576,53,FALSE),"")="","Mandatory: Tab 5",IFERROR(VLOOKUP($A159,'5. Company (current_at exit)'!$1:$1048576,53,FALSE),"")), "")</f>
        <v/>
      </c>
      <c r="BO159" s="360" t="str">
        <f>IF($A159&lt;&gt;"",IF(IFERROR(VLOOKUP($A159,'5. Company (current_at exit)'!$1:$1048576,54,FALSE),"")="","",IFERROR(VLOOKUP($A159,'5. Company (current_at exit)'!$1:$1048576,54,FALSE),"")), "")</f>
        <v/>
      </c>
      <c r="BP159" s="17" t="str">
        <f>IF($A159&lt;&gt;"",IF(IFERROR(VLOOKUP($A159, '4. Company (at entry)'!$1:$1048576,3,FALSE),"")="","Mandatory: Tab 4",IFERROR(VLOOKUP($A159, '4. Company (at entry)'!$1:$1048576,3,FALSE),"")), "")</f>
        <v/>
      </c>
      <c r="BQ159" s="17" t="str">
        <f>IF($A159&lt;&gt;"",IF(IFERROR(VLOOKUP($A159, '4. Company (at entry)'!$1:$1048576,4,FALSE),"")="","Mandatory: Tab 4",IFERROR(VLOOKUP($A159, '4. Company (at entry)'!$1:$1048576,4,FALSE),"")), "")</f>
        <v/>
      </c>
      <c r="BR159" s="17" t="str">
        <f>IF($A159&lt;&gt;"",IF(IFERROR(VLOOKUP($A159, '4. Company (at entry)'!$1:$1048576,5,FALSE),"")="","Mandatory: Tab 4",IFERROR(VLOOKUP($A159, '4. Company (at entry)'!$1:$1048576,5,FALSE),"")), "")</f>
        <v/>
      </c>
      <c r="BS159" s="17" t="str">
        <f>IF($A159&lt;&gt;"",IF(IFERROR(VLOOKUP($A159, '4. Company (at entry)'!$1:$1048576,6,FALSE),"")="","Mandatory: Tab 4",IFERROR(VLOOKUP($A159, '4. Company (at entry)'!$1:$1048576,6,FALSE),"")), "")</f>
        <v/>
      </c>
      <c r="BT159" s="17" t="str">
        <f>IF($A159&lt;&gt;"",IF(IFERROR(VLOOKUP($A159, '4. Company (at entry)'!$1:$1048576,7,FALSE),"")="","Mandatory: Tab 4",IFERROR(VLOOKUP($A159, '4. Company (at entry)'!$1:$1048576,7,FALSE),"")), "")</f>
        <v/>
      </c>
      <c r="BU159" s="17" t="str">
        <f>IF($A159&lt;&gt;"",IF(IFERROR(VLOOKUP($A159, '4. Company (at entry)'!$1:$1048576,8,FALSE),"")="","Mandatory: Tab 4",IFERROR(VLOOKUP($A159, '4. Company (at entry)'!$1:$1048576,8,FALSE),"")), "")</f>
        <v/>
      </c>
      <c r="BV159" s="17" t="str">
        <f>IF($A159&lt;&gt;"",IF(IFERROR(VLOOKUP($A159, '4. Company (at entry)'!$1:$1048576,9,FALSE),"")="","Mandatory: Tab 4",IFERROR(VLOOKUP($A159, '4. Company (at entry)'!$1:$1048576,9,FALSE),"")), "")</f>
        <v/>
      </c>
      <c r="BW159" s="17" t="str">
        <f>IF($A159&lt;&gt;"",IF(IFERROR(VLOOKUP($A159, '4. Company (at entry)'!$1:$1048576,10,FALSE),"")="","",IFERROR(VLOOKUP($A159, '4. Company (at entry)'!$1:$1048576,10,FALSE),"")), "")</f>
        <v/>
      </c>
      <c r="BX159" s="208" t="str">
        <f>IF($A159&lt;&gt;"",IF(IFERROR(VLOOKUP($A159, '4. Company (at entry)'!$1:$1048576,11,FALSE),"")="","",IFERROR(VLOOKUP($A159, '4. Company (at entry)'!$1:$1048576,11,FALSE),"")), "")</f>
        <v/>
      </c>
      <c r="BY159" s="17" t="str">
        <f>IF($A159&lt;&gt;"",IF(IFERROR(VLOOKUP($A159, '4. Company (at entry)'!$1:$1048576,12,FALSE),"")="","",IFERROR(VLOOKUP($A159, '4. Company (at entry)'!$1:$1048576,12,FALSE),"")), "")</f>
        <v/>
      </c>
      <c r="BZ159" s="360" t="str">
        <f>IF($A159&lt;&gt;"",IF(IFERROR(VLOOKUP($A159, '4. Company (at entry)'!$1:$1048576,13,FALSE),"")="","",IFERROR(VLOOKUP($A159, '4. Company (at entry)'!$1:$1048576,13,FALSE),"")), "")</f>
        <v/>
      </c>
      <c r="CA159" s="17" t="str">
        <f>IF($A159&lt;&gt;"",IF(IFERROR('7. Position (current_at exit)'!F159,"")="", "Mandatory: Tab 7",IFERROR('7. Position (current_at exit)'!F159,"")),"")</f>
        <v/>
      </c>
      <c r="CB159" s="17" t="str">
        <f>IF($D159&lt;&gt;"Pending, Subsequently Closed",IF($A159&lt;&gt;"",IF(IFERROR('7. Position (current_at exit)'!G159,"")="", "Mandatory: Tab 7",IFERROR('7. Position (current_at exit)'!G159,"")),""), IF($A159&lt;&gt;"",IF(IFERROR('7. Position (current_at exit)'!G159,"")="", "",IFERROR('7. Position (current_at exit)'!G159,"")),""))</f>
        <v/>
      </c>
      <c r="CC159" s="17" t="str">
        <f>IF($D159&lt;&gt;"Pending, Subsequently Closed",IF($A159&lt;&gt;"",IF(IFERROR('7. Position (current_at exit)'!H159,"")="", "Mandatory: Tab 7",IFERROR('7. Position (current_at exit)'!H159,"")),""), IF($A159&lt;&gt;"",IF(IFERROR('7. Position (current_at exit)'!H159,"")="", "",IFERROR('7. Position (current_at exit)'!H159,"")),""))</f>
        <v/>
      </c>
      <c r="CD159" s="17" t="str">
        <f>IF($D159&lt;&gt;"Pending, Subsequently Closed",IF($A159&lt;&gt;"",IF(IFERROR('7. Position (current_at exit)'!I159,"")="", "Mandatory: Tab 7",IFERROR('7. Position (current_at exit)'!I159,"")),""), IF($A159&lt;&gt;"",IF(IFERROR('7. Position (current_at exit)'!I159,"")="", "",IFERROR('7. Position (current_at exit)'!I159,"")),""))</f>
        <v/>
      </c>
      <c r="CE159" s="17" t="str">
        <f>IF($D159&lt;&gt;"Pending, Subsequently Closed",IF($A159&lt;&gt;"",IF(IFERROR('7. Position (current_at exit)'!J159,"")="", "Mandatory: Tab 7",IFERROR('7. Position (current_at exit)'!J159,"")),""), IF($A159&lt;&gt;"",IF(IFERROR('7. Position (current_at exit)'!J159,"")="", "",IFERROR('7. Position (current_at exit)'!J159,"")),""))</f>
        <v/>
      </c>
      <c r="CF159" s="208" t="str">
        <f>IF($D159&lt;&gt;"Pending, Subsequently Closed",IF($A159&lt;&gt;"",IF(IFERROR('7. Position (current_at exit)'!K159,"")="", "Mandatory: Tab 7",IFERROR('7. Position (current_at exit)'!K159,"")),""), IF($A159&lt;&gt;"",IF(IFERROR('7. Position (current_at exit)'!K159,"")="", "",IFERROR('7. Position (current_at exit)'!K159,"")),""))</f>
        <v/>
      </c>
      <c r="CG159" s="186" t="str">
        <f>IF($D159&lt;&gt;"Pending, Subsequently Closed",IF($A159&lt;&gt;"",IF(IFERROR('7. Position (current_at exit)'!L159,"")="", "Mandatory: Tab 7",IFERROR('7. Position (current_at exit)'!L159,"")),""), IF($A159&lt;&gt;"",IF(IFERROR('7. Position (current_at exit)'!L159,"")="", "",IFERROR('7. Position (current_at exit)'!L159,"")),""))</f>
        <v/>
      </c>
      <c r="CH159" s="186" t="str">
        <f>IF($D159&lt;&gt;"Pending, Subsequently Closed",IF($A159&lt;&gt;"",IF(IFERROR('7. Position (current_at exit)'!M159,"")="", "Mandatory: Tab 7",IFERROR('7. Position (current_at exit)'!M159,"")),""), IF($A159&lt;&gt;"",IF(IFERROR('7. Position (current_at exit)'!M159,"")="", "",IFERROR('7. Position (current_at exit)'!M159,"")),""))</f>
        <v/>
      </c>
      <c r="CI159" s="186" t="str">
        <f>IF($D159&lt;&gt;"Pending, Subsequently Closed",IF($A159&lt;&gt;"",IF(IFERROR('7. Position (current_at exit)'!N159,"")="", "Mandatory: Tab 7",IFERROR('7. Position (current_at exit)'!N159,"")),""), IF($A159&lt;&gt;"",IF(IFERROR('7. Position (current_at exit)'!N159,"")="", "",IFERROR('7. Position (current_at exit)'!N159,"")),""))</f>
        <v/>
      </c>
      <c r="CJ159" s="408" t="str">
        <f>IF($D159&lt;&gt;"Pending, Subsequently Closed",IF($A159&lt;&gt;"",IF(IFERROR('7. Position (current_at exit)'!O159,"")="", "Mandatory: Tab 7",IFERROR('7. Position (current_at exit)'!O159,"")),""), IF($A159&lt;&gt;"",IF(IFERROR('7. Position (current_at exit)'!O159,"")="", "",IFERROR('7. Position (current_at exit)'!O159,"")),""))</f>
        <v/>
      </c>
      <c r="CK159" s="408" t="str">
        <f>IF($D159&lt;&gt;"Pending, Subsequently Closed",IF($A159&lt;&gt;"",IF(IFERROR('7. Position (current_at exit)'!P159,"")="", "Mandatory: Tab 7",IFERROR('7. Position (current_at exit)'!P159,"")),""), IF($A159&lt;&gt;"",IF(IFERROR('7. Position (current_at exit)'!P159,"")="", "",IFERROR('7. Position (current_at exit)'!P159,"")),""))</f>
        <v/>
      </c>
      <c r="CL159" s="360" t="str">
        <f>IF($A159&lt;&gt;"",IF(IFERROR('7. Position (current_at exit)'!Q159,"")="", "",IFERROR('7. Position (current_at exit)'!Q159,"")),"")</f>
        <v/>
      </c>
      <c r="CM159" s="18" t="str">
        <f>IF($F159&lt;&gt;"Debt",IF($A159&lt;&gt;"",IF(IFERROR('7. Position (current_at exit)'!R159,"")="", "Mandatory: Tab 7",IFERROR('7. Position (current_at exit)'!R159,"")),""), IF($A159&lt;&gt;"",IF(IFERROR('7. Position (current_at exit)'!R159,"")="", "",IFERROR('7. Position (current_at exit)'!R159,"")),""))</f>
        <v/>
      </c>
      <c r="CN159" s="18" t="str">
        <f>IF($F159&lt;&gt;"Debt",IF($A159&lt;&gt;"",IF(IFERROR('7. Position (current_at exit)'!S159,"")="", "Mandatory: Tab 7",IFERROR('7. Position (current_at exit)'!S159,"")),""), IF($A159&lt;&gt;"",IF(IFERROR('7. Position (current_at exit)'!S159,"")="", "",IFERROR('7. Position (current_at exit)'!S159,"")),""))</f>
        <v/>
      </c>
      <c r="CO159" s="17" t="str">
        <f>IF($F159&lt;&gt;"Debt",IF($A159&lt;&gt;"",IF(IFERROR('7. Position (current_at exit)'!T159,"")="", "Mandatory: Tab 7",IFERROR('7. Position (current_at exit)'!T159,"")),""), IF($A159&lt;&gt;"",IF(IFERROR('7. Position (current_at exit)'!T159,"")="", "",IFERROR('7. Position (current_at exit)'!T159,"")),""))</f>
        <v/>
      </c>
      <c r="CP159" s="17" t="str">
        <f>IF($A159&lt;&gt;"",IF(IFERROR('7. Position (current_at exit)'!U159,"")="", "Mandatory: Tab 7",IFERROR('7. Position (current_at exit)'!U159,"")),"")</f>
        <v/>
      </c>
      <c r="CQ159" s="17" t="str">
        <f>IF($F159&lt;&gt;"Debt",IF($A159&lt;&gt;"",IF(IFERROR('7. Position (current_at exit)'!V159,"")="", "Mandatory: Tab 7",IFERROR('7. Position (current_at exit)'!V159,"")),""), IF($A159&lt;&gt;"",IF(IFERROR('7. Position (current_at exit)'!V159,"")="", "",IFERROR('7. Position (current_at exit)'!V159,"")),""))</f>
        <v/>
      </c>
      <c r="CR159" s="16" t="str">
        <f>IF($F159&lt;&gt;"Debt",IF($A159&lt;&gt;"",IF(IFERROR('7. Position (current_at exit)'!W159,"")="", "",IFERROR('7. Position (current_at exit)'!W159,"")),""), IF($A159&lt;&gt;"",IF(IFERROR('7. Position (current_at exit)'!W159,"")="", "",IFERROR('7. Position (current_at exit)'!W159,"")),""))</f>
        <v/>
      </c>
      <c r="CS159" s="80" t="str">
        <f>IF($A159&lt;&gt;"",IF(IFERROR('7. Position (current_at exit)'!X159,"")="", "",IFERROR('7. Position (current_at exit)'!X159,"")),"")</f>
        <v/>
      </c>
      <c r="CT159" s="360" t="str">
        <f>IF($A159&lt;&gt;"",IF(IFERROR('7. Position (current_at exit)'!Y159,"")="", "",IFERROR('7. Position (current_at exit)'!Y159,"")),"")</f>
        <v/>
      </c>
      <c r="CU159" s="159" t="str">
        <f>IF(OR($D159="Fully Exited, No Escrow", $D159="Fully Exited, Escrow Pending", $D159="Fully Exited, Subsequently Closed"), IF($A159&lt;&gt;"",IF(IFERROR('7. Position (current_at exit)'!Z159,"")="", "Mandatory: Tab 7",IFERROR('7. Position (current_at exit)'!Z159,"")),""), IF($A159&lt;&gt;"",IF(IFERROR('7. Position (current_at exit)'!Z159,"")="", "",IFERROR('7. Position (current_at exit)'!Z159,"")),""))</f>
        <v/>
      </c>
      <c r="CV159" s="159" t="str">
        <f>IF(OR($D159="Fully Exited, No Escrow", $D159="Fully Exited, Escrow Pending", $D159="Fully Exited, Subsequently Closed"), IF($A159&lt;&gt;"",IF(IFERROR('7. Position (current_at exit)'!AA159,"")="", "Mandatory: Tab 7",IFERROR('7. Position (current_at exit)'!AA159,"")),""), IF($A159&lt;&gt;"",IF(IFERROR('7. Position (current_at exit)'!AA159,"")="", "",IFERROR('7. Position (current_at exit)'!AA159,"")),""))</f>
        <v/>
      </c>
      <c r="CW159" s="16" t="str">
        <f>IF($D159="Fully Exited",IF($A159&lt;&gt;"",IF(IFERROR('7. Position (current_at exit)'!AB159,"")="", "",IFERROR('7. Position (current_at exit)'!AB159,"")),""), IF($A159&lt;&gt;"",IF(IFERROR('7. Position (current_at exit)'!AB159,"")="", "",IFERROR('7. Position (current_at exit)'!AB159,"")),""))</f>
        <v/>
      </c>
      <c r="CX159" s="360" t="str">
        <f>IF($A159&lt;&gt;"",IF(IFERROR('7. Position (current_at exit)'!AC159,"")="", "",IFERROR('7. Position (current_at exit)'!AC159,"")),"")</f>
        <v/>
      </c>
      <c r="CY159" s="16" t="str">
        <f>IF($D159&lt;&gt;"Pending, Subsequently Closed",IF($A159&lt;&gt;"",IF(IFERROR('7. Position (current_at exit)'!AD159,"")="", "Mandatory: Tab 7",IFERROR('7. Position (current_at exit)'!AD159,"")),""), IF($A159&lt;&gt;"",IF(IFERROR('7. Position (current_at exit)'!AD159,"")="", "",IFERROR('7. Position (current_at exit)'!AD159,"")),""))</f>
        <v/>
      </c>
      <c r="CZ159" s="187" t="str">
        <f>IF($A159&lt;&gt;"",IF(IFERROR('7. Position (current_at exit)'!AE159,"")="", "",IFERROR('7. Position (current_at exit)'!AE159,"")),"")</f>
        <v/>
      </c>
      <c r="DA159" s="76" t="str">
        <f>IF($A159&lt;&gt;"",IF(IFERROR('7. Position (current_at exit)'!AF159,"")="", "",IFERROR('7. Position (current_at exit)'!AF159,"")),"")</f>
        <v/>
      </c>
      <c r="DB159" s="239" t="str">
        <f>IF($A159&lt;&gt;"",IF(IFERROR('7. Position (current_at exit)'!AG159,"")="", "",IFERROR('7. Position (current_at exit)'!AG159,"")),"")</f>
        <v/>
      </c>
      <c r="DC159" s="165" t="str">
        <f>IF($A159&lt;&gt;"",IF(IFERROR('7. Position (current_at exit)'!AH159,"")="", "",IFERROR('7. Position (current_at exit)'!AH159,"")),"")</f>
        <v/>
      </c>
      <c r="DD159" s="165" t="str">
        <f>IF($A159&lt;&gt;"",IF(IFERROR('7. Position (current_at exit)'!AI159,"")="", "",IFERROR('7. Position (current_at exit)'!AI159,"")),"")</f>
        <v/>
      </c>
      <c r="DE159" s="360" t="str">
        <f>IF($A159&lt;&gt;"",IF(IFERROR('7. Position (current_at exit)'!AJ159,"")="", "",IFERROR('7. Position (current_at exit)'!AJ159,"")),"")</f>
        <v/>
      </c>
      <c r="DF159" s="16" t="str">
        <f>IF($A159&lt;&gt;"",IF(IFERROR('7. Position (current_at exit)'!AK159,"")="", "",IFERROR('7. Position (current_at exit)'!AK159,"")),"")</f>
        <v/>
      </c>
      <c r="DG159" s="187" t="str">
        <f>IF($A159&lt;&gt;"",IF(IFERROR('7. Position (current_at exit)'!AL159,"")="", "",IFERROR('7. Position (current_at exit)'!AL159,"")),"")</f>
        <v/>
      </c>
      <c r="DH159" s="76" t="str">
        <f>IF($A159&lt;&gt;"",IF(IFERROR('7. Position (current_at exit)'!AM159,"")="", "",IFERROR('7. Position (current_at exit)'!AM159,"")),"")</f>
        <v/>
      </c>
      <c r="DI159" s="239" t="str">
        <f>IF($A159&lt;&gt;"",IF(IFERROR('7. Position (current_at exit)'!AN159,"")="", "",IFERROR('7. Position (current_at exit)'!AN159,"")),"")</f>
        <v/>
      </c>
      <c r="DJ159" s="165" t="str">
        <f>IF($A159&lt;&gt;"",IF(IFERROR('7. Position (current_at exit)'!AO159,"")="", "",IFERROR('7. Position (current_at exit)'!AO159,"")),"")</f>
        <v/>
      </c>
      <c r="DK159" s="165" t="str">
        <f>IF($A159&lt;&gt;"",IF(IFERROR('7. Position (current_at exit)'!AP159,"")="", "",IFERROR('7. Position (current_at exit)'!AP159,"")),"")</f>
        <v/>
      </c>
      <c r="DL159" s="360" t="str">
        <f>IF($A159&lt;&gt;"",IF(IFERROR('7. Position (current_at exit)'!AQ159,"")="", "",IFERROR('7. Position (current_at exit)'!AQ159,"")),"")</f>
        <v/>
      </c>
      <c r="DM159" s="17" t="str">
        <f>IF(OR($F159="Equity - Publicly Traded", $F159="Equity - Private"), IF($A159&lt;&gt;"",IF(IFERROR('6. Position (at entry)'!N159,"")="", "Mandatory: Tab 6",IFERROR('6. Position (at entry)'!N159,"")),""), IF($A159&lt;&gt;"",IF(IFERROR('6. Position (at entry)'!N159,"")="", "",IFERROR('6. Position (at entry)'!N159,"")),""))</f>
        <v/>
      </c>
      <c r="DN159" s="17" t="str">
        <f>IF(OR($F159="Equity - Publicly Traded", $F159="Equity - Private"), IF($A159&lt;&gt;"",IF(IFERROR('6. Position (at entry)'!O159,"")="", "Mandatory: Tab 6",IFERROR('6. Position (at entry)'!O159,"")),""), IF($A159&lt;&gt;"",IF(IFERROR('6. Position (at entry)'!O159,"")="", "",IFERROR('6. Position (at entry)'!O159,"")),""))</f>
        <v/>
      </c>
      <c r="DO159" s="17" t="str">
        <f>IF(OR($F159="Equity - Publicly Traded", $F159="Equity - Private"), IF($A159&lt;&gt;"",IF(IFERROR('6. Position (at entry)'!P159,"")="", "Mandatory: Tab 6",IFERROR('6. Position (at entry)'!P159,"")),""), IF($A159&lt;&gt;"",IF(IFERROR('6. Position (at entry)'!P159,"")="", "",IFERROR('6. Position (at entry)'!P159,"")),""))</f>
        <v/>
      </c>
      <c r="DP159" s="17" t="str">
        <f>IF(OR($F159="Equity - Publicly Traded", $F159="Equity - Private"), IF($A159&lt;&gt;"",IF(IFERROR('6. Position (at entry)'!Q159,"")="", "Mandatory: Tab 6",IFERROR('6. Position (at entry)'!Q159,"")),""), IF($A159&lt;&gt;"",IF(IFERROR('6. Position (at entry)'!Q159,"")="", "",IFERROR('6. Position (at entry)'!Q159,"")),""))</f>
        <v/>
      </c>
      <c r="DQ159" s="18" t="str">
        <f>IF(OR($F159="Equity - Publicly Traded", $F159="Equity - Private"), IF($A159&lt;&gt;"",IF(IFERROR('6. Position (at entry)'!R159,"")="", "Mandatory: Tab 6",IFERROR('6. Position (at entry)'!R159,"")),""), IF($A159&lt;&gt;"",IF(IFERROR('6. Position (at entry)'!R159,"")="", "",IFERROR('6. Position (at entry)'!R159,"")),""))</f>
        <v/>
      </c>
      <c r="DR159" s="18" t="str">
        <f>IF(OR($F159="Equity - Publicly Traded", $F159="Equity - Private"), IF($A159&lt;&gt;"",IF(IFERROR('6. Position (at entry)'!S159,"")="", "Mandatory: Tab 6",IFERROR('6. Position (at entry)'!S159,"")),""), IF($A159&lt;&gt;"",IF(IFERROR('6. Position (at entry)'!S159,"")="", "",IFERROR('6. Position (at entry)'!S159,"")),""))</f>
        <v/>
      </c>
      <c r="DS159" s="17" t="str">
        <f>IF(OR($F159="Equity - Publicly Traded", $F159="Equity - Private"), IF($A159&lt;&gt;"",IF(IFERROR('6. Position (at entry)'!T159,"")="", "Mandatory: Tab 6",IFERROR('6. Position (at entry)'!T159,"")),""), IF($A159&lt;&gt;"",IF(IFERROR('6. Position (at entry)'!T159,"")="", "",IFERROR('6. Position (at entry)'!T159,"")),""))</f>
        <v/>
      </c>
      <c r="DT159" s="16" t="str">
        <f>IF(OR($F159="Equity - Publicly Traded", $F159="Equity - Private"), IF($A159&lt;&gt;"",IF(IFERROR('6. Position (at entry)'!U159,"")="", "Mandatory: Tab 6",IFERROR('6. Position (at entry)'!U159,"")),""), IF($A159&lt;&gt;"",IF(IFERROR('6. Position (at entry)'!U159,"")="", "",IFERROR('6. Position (at entry)'!U159,"")),""))</f>
        <v/>
      </c>
      <c r="DU159" s="16" t="str">
        <f>IF(OR($F159="Equity - Publicly Traded", $F159="Equity - Private"), IF($A159&lt;&gt;"",IF(IFERROR('6. Position (at entry)'!V159,"")="", "",IFERROR('6. Position (at entry)'!V159,"")),""), IF($A159&lt;&gt;"",IF(IFERROR('6. Position (at entry)'!V159,"")="", "",IFERROR('6. Position (at entry)'!V159,"")),""))</f>
        <v/>
      </c>
      <c r="DV159" s="239" t="str">
        <f>IF(OR($F159="Equity - Publicly Traded", $F159="Equity - Private"), IF($A159&lt;&gt;"",IF(IFERROR('6. Position (at entry)'!W159,"")="", "",IFERROR('6. Position (at entry)'!W159,"")),""), IF($A159&lt;&gt;"",IF(IFERROR('6. Position (at entry)'!W159,"")="", "",IFERROR('6. Position (at entry)'!W159,"")),""))</f>
        <v/>
      </c>
      <c r="DW159" s="239" t="str">
        <f>IF(OR($F159="Equity - Publicly Traded", $F159="Equity - Private"), IF($A159&lt;&gt;"",IF(IFERROR('6. Position (at entry)'!X159,"")="", "",IFERROR('6. Position (at entry)'!X159,"")),""), IF($A159&lt;&gt;"",IF(IFERROR('6. Position (at entry)'!X159,"")="", "",IFERROR('6. Position (at entry)'!X159,"")),""))</f>
        <v/>
      </c>
      <c r="DX159" s="239" t="str">
        <f>IF(OR($F159="Equity - Publicly Traded", $F159="Equity - Private"), IF($A159&lt;&gt;"",IF(IFERROR('6. Position (at entry)'!Y159,"")="", "",IFERROR('6. Position (at entry)'!Y159,"")),""), IF($A159&lt;&gt;"",IF(IFERROR('6. Position (at entry)'!Y159,"")="", "",IFERROR('6. Position (at entry)'!Y159,"")),""))</f>
        <v/>
      </c>
      <c r="DY159" s="360" t="str">
        <f>IF($A159&lt;&gt;"",IF(IFERROR('6. Position (at entry)'!Z159,"")="", "",IFERROR('6. Position (at entry)'!Z159,"")),"")</f>
        <v/>
      </c>
      <c r="DZ159" s="76" t="str">
        <f>IF($A159&lt;&gt;"",IF(IFERROR('6. Position (at entry)'!AA159,"")="", "",IFERROR('6. Position (at entry)'!AA159,"")),"")</f>
        <v/>
      </c>
      <c r="EA159" s="76" t="str">
        <f>IF($A159&lt;&gt;"",IF(IFERROR('6. Position (at entry)'!AB159,"")="", "",IFERROR('6. Position (at entry)'!AB159,"")),"")</f>
        <v/>
      </c>
      <c r="EB159" s="78" t="str">
        <f>IF($A159&lt;&gt;"",IF(IFERROR('6. Position (at entry)'!AC159,"")="", "",IFERROR('6. Position (at entry)'!AC159,"")),"")</f>
        <v/>
      </c>
      <c r="EC159" s="78" t="str">
        <f>IF($A159&lt;&gt;"",IF(IFERROR('6. Position (at entry)'!AD159,"")="", "",IFERROR('6. Position (at entry)'!AD159,"")),"")</f>
        <v/>
      </c>
      <c r="ED159" s="226" t="str">
        <f>IF($A159&lt;&gt;"",IF(IFERROR('6. Position (at entry)'!AE159,"")="", "",IFERROR('6. Position (at entry)'!AE159,"")),"")</f>
        <v/>
      </c>
      <c r="EE159" s="80" t="str">
        <f>IF($A159&lt;&gt;"",IF(IFERROR('6. Position (at entry)'!AF159,"")="", "",IFERROR('6. Position (at entry)'!AF159,"")),"")</f>
        <v/>
      </c>
      <c r="EF159" s="80" t="str">
        <f>IF($A159&lt;&gt;"",IF(IFERROR('6. Position (at entry)'!AG159,"")="", "",IFERROR('6. Position (at entry)'!AG159,"")),"")</f>
        <v/>
      </c>
      <c r="EG159" s="80" t="str">
        <f>IF($A159&lt;&gt;"",IF(IFERROR('6. Position (at entry)'!AH159,"")="", "",IFERROR('6. Position (at entry)'!AH159,"")),"")</f>
        <v/>
      </c>
      <c r="EH159" s="360" t="str">
        <f>IF($A159&lt;&gt;"",IF(IFERROR('6. Position (at entry)'!AI159,"")="", "",IFERROR('6. Position (at entry)'!AI159,"")),"")</f>
        <v/>
      </c>
    </row>
    <row r="160" spans="1:138" ht="15" customHeight="1" x14ac:dyDescent="0.2">
      <c r="A160" s="16" t="str">
        <f>IF(ISBLANK('6. Position (at entry)'!A160), "", '6. Position (at entry)'!A160)</f>
        <v/>
      </c>
      <c r="B160" s="347" t="str">
        <f>IF($A160&lt;&gt;"",IF(IFERROR('6. Position (at entry)'!B160,"")="", "Mandatory: Tab 6",IFERROR('6. Position (at entry)'!B160,"")),"")</f>
        <v/>
      </c>
      <c r="C160" s="16" t="str">
        <f>IF($A160&lt;&gt;"",IF(IFERROR(VLOOKUP($A160, '4. Company (at entry)'!$1:$1048576,2,FALSE),"")="","Mandatory: Tab 4",IFERROR(VLOOKUP($A160, '4. Company (at entry)'!$1:$1048576,2,FALSE),"")), "")</f>
        <v/>
      </c>
      <c r="D160" s="16" t="str">
        <f>IF($A160&lt;&gt;"",IF(IFERROR('7. Position (current_at exit)'!D160,"")="", "Mandatory: Tab 7",IFERROR('7. Position (current_at exit)'!D160,"")),"")</f>
        <v/>
      </c>
      <c r="E160" s="16" t="str">
        <f>IF($A160&lt;&gt;"",IF(IFERROR('7. Position (current_at exit)'!E160,"")="", "Mandatory: Tab 7",IFERROR('7. Position (current_at exit)'!E160,"")),"")</f>
        <v/>
      </c>
      <c r="F160" s="16" t="str">
        <f>IF($A160&lt;&gt;"",IF(IFERROR('6. Position (at entry)'!D160,"")="", "Mandatory: Tab 6",IFERROR('6. Position (at entry)'!D160,"")),"")</f>
        <v/>
      </c>
      <c r="G160" s="16" t="str">
        <f>IF($A160&lt;&gt;"",IF(IFERROR('6. Position (at entry)'!E160,"")="", "Mandatory: Tab 6",IFERROR('6. Position (at entry)'!E160,"")),"")</f>
        <v/>
      </c>
      <c r="H160" s="16" t="str">
        <f>IF($A160&lt;&gt;"",IF(IFERROR('6. Position (at entry)'!F160,"")="", "Mandatory: Tab 6",IFERROR('6. Position (at entry)'!F160,"")),"")</f>
        <v/>
      </c>
      <c r="I160" s="16" t="str">
        <f>IF($A160&lt;&gt;"",IF(IFERROR('6. Position (at entry)'!G160,"")="", "Mandatory: Tab 6",IFERROR('6. Position (at entry)'!G160,"")),"")</f>
        <v/>
      </c>
      <c r="J160" s="16" t="str">
        <f>IF($A160&lt;&gt;"",IF(IFERROR('6. Position (at entry)'!H160,"")="", "Mandatory: Tab 6",IFERROR('6. Position (at entry)'!H160,"")),"")</f>
        <v/>
      </c>
      <c r="K160" s="159" t="str">
        <f>IF($A160&lt;&gt;"",IF(IFERROR('6. Position (at entry)'!I160,"")="", "Mandatory: Tab 6",IFERROR('6. Position (at entry)'!I160,"")),"")</f>
        <v/>
      </c>
      <c r="L160" s="16" t="str">
        <f>IF($A160&lt;&gt;"",IF(IFERROR('6. Position (at entry)'!J160,"")="", "Mandatory: Tab 6",IFERROR('6. Position (at entry)'!J160,"")),"")</f>
        <v/>
      </c>
      <c r="M160" s="16" t="str">
        <f>IF($A160&lt;&gt;"",IF(IFERROR('6. Position (at entry)'!K160,"")="", "Mandatory: Tab 6",IFERROR('6. Position (at entry)'!K160,"")),"")</f>
        <v/>
      </c>
      <c r="N160" s="16" t="str">
        <f>IF($A160&lt;&gt;"",IF(IFERROR('6. Position (at entry)'!L160,"")="", "",IFERROR('6. Position (at entry)'!L160,"")),"")</f>
        <v/>
      </c>
      <c r="O160" s="360" t="str">
        <f>IF($A160&lt;&gt;"",IF(IFERROR('6. Position (at entry)'!M160,"")="", "",IFERROR('6. Position (at entry)'!M160,"")),"")</f>
        <v/>
      </c>
      <c r="P160" s="16" t="str">
        <f>IF($A160&lt;&gt;"",IF(IFERROR(VLOOKUP($A160,'5. Company (current_at exit)'!$1:$1048576,3,FALSE),"")="","",IFERROR(VLOOKUP($A160,'5. Company (current_at exit)'!$1:$1048576,3,FALSE),"")), "")</f>
        <v/>
      </c>
      <c r="Q160" s="16" t="str">
        <f>IF($A160&lt;&gt;"",IF(IFERROR(VLOOKUP($A160,'5. Company (current_at exit)'!$1:$1048576,4,FALSE),"")="","",IFERROR(VLOOKUP($A160,'5. Company (current_at exit)'!$1:$1048576,4,FALSE),"")), "")</f>
        <v/>
      </c>
      <c r="R160" s="16" t="str">
        <f>IF($A160&lt;&gt;"",IF(IFERROR(VLOOKUP($A160,'5. Company (current_at exit)'!$1:$1048576,5,FALSE),"")="","",IFERROR(VLOOKUP($A160,'5. Company (current_at exit)'!$1:$1048576,5,FALSE),"")), "")</f>
        <v/>
      </c>
      <c r="S160" s="16" t="str">
        <f>IF($A160&lt;&gt;"",IF(IFERROR(VLOOKUP($A160,'5. Company (current_at exit)'!$1:$1048576,6,FALSE),"")="","",IFERROR(VLOOKUP($A160,'5. Company (current_at exit)'!$1:$1048576,6,FALSE),"")), "")</f>
        <v/>
      </c>
      <c r="T160" s="16" t="str">
        <f>IF($A160&lt;&gt;"",IF(IFERROR(VLOOKUP($A160,'5. Company (current_at exit)'!$1:$1048576,7,FALSE),"")="","Mandatory: Tab 5",IFERROR(VLOOKUP($A160,'5. Company (current_at exit)'!$1:$1048576,7,FALSE),"")), "")</f>
        <v/>
      </c>
      <c r="U160" s="72" t="str">
        <f>IF($A160&lt;&gt;"",IF(IFERROR(VLOOKUP($A160,'5. Company (current_at exit)'!$1:$1048576,8,FALSE),"")="","Mandatory: Tab 5",IFERROR(VLOOKUP($A160,'5. Company (current_at exit)'!$1:$1048576,8,FALSE),"")), "")</f>
        <v/>
      </c>
      <c r="V160" s="16" t="str">
        <f>IF($A160&lt;&gt;"",IF(IFERROR(VLOOKUP($A160,'5. Company (current_at exit)'!$1:$1048576,9,FALSE),"")="","",IFERROR(VLOOKUP($A160,'5. Company (current_at exit)'!$1:$1048576,9,FALSE),"")), "")</f>
        <v/>
      </c>
      <c r="W160" s="16" t="str">
        <f>IF($A160&lt;&gt;"",IF(IFERROR(VLOOKUP($A160,'5. Company (current_at exit)'!$1:$1048576,10,FALSE),"")="","Mandatory: Tab 5",IFERROR(VLOOKUP($A160,'5. Company (current_at exit)'!$1:$1048576,10,FALSE),"")), "")</f>
        <v/>
      </c>
      <c r="X160" s="73" t="str">
        <f>IF($A160&lt;&gt;"",IF(IFERROR(VLOOKUP($A160,'5. Company (current_at exit)'!$1:$1048576,11,FALSE),"")="","Mandatory: Tab 5",IFERROR(VLOOKUP($A160,'5. Company (current_at exit)'!$1:$1048576,11,FALSE),"")), "")</f>
        <v/>
      </c>
      <c r="Y160" s="73" t="str">
        <f>IF($A160&lt;&gt;"",IF(IFERROR(VLOOKUP($A160,'5. Company (current_at exit)'!$1:$1048576,12,FALSE),"")="","",IFERROR(VLOOKUP($A160,'5. Company (current_at exit)'!$1:$1048576,12,FALSE),"")), "")</f>
        <v/>
      </c>
      <c r="Z160" s="73" t="str">
        <f>IF($A160&lt;&gt;"",IF(IFERROR(VLOOKUP($A160,'5. Company (current_at exit)'!$1:$1048576,13,FALSE),"")="","",IFERROR(VLOOKUP($A160,'5. Company (current_at exit)'!$1:$1048576,13,FALSE),"")), "")</f>
        <v/>
      </c>
      <c r="AA160" s="16" t="str">
        <f>IF($A160&lt;&gt;"",IF(IFERROR(VLOOKUP($A160,'5. Company (current_at exit)'!$1:$1048576,14,FALSE),"")="","Mandatory: Tab 5",IFERROR(VLOOKUP($A160,'5. Company (current_at exit)'!$1:$1048576,14,FALSE),"")), "")</f>
        <v/>
      </c>
      <c r="AB160" s="16" t="str">
        <f>IF($A160&lt;&gt;"",IF(IFERROR(VLOOKUP($A160,'5. Company (current_at exit)'!$1:$1048576,15,FALSE),"")="","Mandatory: Tab 5",IFERROR(VLOOKUP($A160,'5. Company (current_at exit)'!$1:$1048576,15,FALSE),"")), "")</f>
        <v/>
      </c>
      <c r="AC160" s="76" t="str">
        <f>IF($A160&lt;&gt;"",IF(IFERROR(VLOOKUP($A160,'5. Company (current_at exit)'!$1:$1048576,16,FALSE),"")="","",IFERROR(VLOOKUP($A160,'5. Company (current_at exit)'!$1:$1048576,16,FALSE),"")), "")</f>
        <v/>
      </c>
      <c r="AD160" s="16" t="str">
        <f>IF($A160&lt;&gt;"",IF(IFERROR(VLOOKUP($A160,'5. Company (current_at exit)'!$1:$1048576,17,FALSE),"")="","",IFERROR(VLOOKUP($A160,'5. Company (current_at exit)'!$1:$1048576,17,FALSE),"")), "")</f>
        <v/>
      </c>
      <c r="AE160" s="401" t="str">
        <f>IF($A160&lt;&gt;"",IF(IFERROR(VLOOKUP($A160,'5. Company (current_at exit)'!$1:$1048576,18,FALSE),"")="","",IFERROR(VLOOKUP($A160,'5. Company (current_at exit)'!$1:$1048576,18,FALSE),"")), "")</f>
        <v/>
      </c>
      <c r="AF160" s="16" t="str">
        <f>IF($A160&lt;&gt;"",IF(IFERROR(VLOOKUP($A160,'5. Company (current_at exit)'!$1:$1048576,19,FALSE),"")="","Mandatory: Tab 5",IFERROR(VLOOKUP($A160,'5. Company (current_at exit)'!$1:$1048576,19,FALSE),"")), "")</f>
        <v/>
      </c>
      <c r="AG160" s="159" t="str">
        <f>IF($AF160="Yes",IF($A160&lt;&gt;"",IF(IFERROR(VLOOKUP($A160,'5. Company (current_at exit)'!$1:$1048576,20,FALSE),"")="","Mandatory: Tab 5",IFERROR(VLOOKUP($A160,'5. Company (current_at exit)'!$1:$1048576,20,FALSE),"")), ""),IF($A160&lt;&gt;"",IF(IFERROR(VLOOKUP($A160,'5. Company (current_at exit)'!$1:$1048576,20,FALSE),"")="","",IFERROR(VLOOKUP($A160,'5. Company (current_at exit)'!$1:$1048576,20,FALSE),"")), ""))</f>
        <v/>
      </c>
      <c r="AH160" s="159" t="str">
        <f>IF($AF160="Yes",IF($A160&lt;&gt;"",IF(IFERROR(VLOOKUP($A160,'5. Company (current_at exit)'!$1:$1048576,21,FALSE),"")="","Mandatory: Tab 5",IFERROR(VLOOKUP($A160,'5. Company (current_at exit)'!$1:$1048576,21,FALSE),"")), ""),IF($A160&lt;&gt;"",IF(IFERROR(VLOOKUP($A160,'5. Company (current_at exit)'!$1:$1048576,21,FALSE),"")="","",IFERROR(VLOOKUP($A160,'5. Company (current_at exit)'!$1:$1048576,21,FALSE),"")), ""))</f>
        <v/>
      </c>
      <c r="AI160" s="69" t="str">
        <f>IF($AF160="Yes",IF($A160&lt;&gt;"",IF(IFERROR(VLOOKUP($A160,'5. Company (current_at exit)'!$1:$1048576,22,FALSE),"")="","Mandatory: Tab 5",IFERROR(VLOOKUP($A160,'5. Company (current_at exit)'!$1:$1048576,22,FALSE),"")), ""),IF($A160&lt;&gt;"",IF(IFERROR(VLOOKUP($A160,'5. Company (current_at exit)'!$1:$1048576,22,FALSE),"")="","",IFERROR(VLOOKUP($A160,'5. Company (current_at exit)'!$1:$1048576,22,FALSE),"")), ""))</f>
        <v/>
      </c>
      <c r="AJ160" s="69" t="str">
        <f>IF($AF160="Yes",IF($A160&lt;&gt;"",IF(IFERROR(VLOOKUP($A160,'5. Company (current_at exit)'!$1:$1048576,23,FALSE),"")="","Mandatory: Tab 5",IFERROR(VLOOKUP($A160,'5. Company (current_at exit)'!$1:$1048576,23,FALSE),"")), ""),IF($A160&lt;&gt;"",IF(IFERROR(VLOOKUP($A160,'5. Company (current_at exit)'!$1:$1048576,23,FALSE),"")="","",IFERROR(VLOOKUP($A160,'5. Company (current_at exit)'!$1:$1048576,23,FALSE),"")), ""))</f>
        <v/>
      </c>
      <c r="AK160" s="159" t="str">
        <f>IF($AF160="Yes",IF($A160&lt;&gt;"",IF(IFERROR(VLOOKUP($A160,'5. Company (current_at exit)'!$1:$1048576,24,FALSE),"")="","",IFERROR(VLOOKUP($A160,'5. Company (current_at exit)'!$1:$1048576,24,FALSE),"")), ""),IF($A160&lt;&gt;"",IF(IFERROR(VLOOKUP($A160,'5. Company (current_at exit)'!$1:$1048576,24,FALSE),"")="","",IFERROR(VLOOKUP($A160,'5. Company (current_at exit)'!$1:$1048576,24,FALSE),"")), ""))</f>
        <v/>
      </c>
      <c r="AL160" s="403" t="str">
        <f>IF($A160&lt;&gt;"",IF(IFERROR(VLOOKUP($A160,'5. Company (current_at exit)'!$1:$1048576,25,FALSE),"")="","",IFERROR(VLOOKUP($A160,'5. Company (current_at exit)'!$1:$1048576,25,FALSE),"")), "")</f>
        <v/>
      </c>
      <c r="AM160" s="17" t="str">
        <f>IF($A160&lt;&gt;"",IF(IFERROR(VLOOKUP($A160,'5. Company (current_at exit)'!$1:$1048576,26,FALSE),"")="","Mandatory: Tab 5",IFERROR(VLOOKUP($A160,'5. Company (current_at exit)'!$1:$1048576,26,FALSE),"")), "")</f>
        <v/>
      </c>
      <c r="AN160" s="17" t="str">
        <f>IF($A160&lt;&gt;"",IF(IFERROR(VLOOKUP($A160,'5. Company (current_at exit)'!$1:$1048576,27,FALSE),"")="","Mandatory: Tab 5",IFERROR(VLOOKUP($A160,'5. Company (current_at exit)'!$1:$1048576,27,FALSE),"")), "")</f>
        <v/>
      </c>
      <c r="AO160" s="17" t="str">
        <f>IF($A160&lt;&gt;"",IF(IFERROR(VLOOKUP($A160,'5. Company (current_at exit)'!$1:$1048576,28,FALSE),"")="","Mandatory: Tab 5",IFERROR(VLOOKUP($A160,'5. Company (current_at exit)'!$1:$1048576,28,FALSE),"")), "")</f>
        <v/>
      </c>
      <c r="AP160" s="17" t="str">
        <f>IF($A160&lt;&gt;"",IF(IFERROR(VLOOKUP($A160,'5. Company (current_at exit)'!$1:$1048576,29,FALSE),"")="","Mandatory: Tab 5",IFERROR(VLOOKUP($A160,'5. Company (current_at exit)'!$1:$1048576,29,FALSE),"")), "")</f>
        <v/>
      </c>
      <c r="AQ160" s="17" t="str">
        <f>IF($A160&lt;&gt;"",IF(IFERROR(VLOOKUP($A160,'5. Company (current_at exit)'!$1:$1048576,30,FALSE),"")="","Mandatory: Tab 5",IFERROR(VLOOKUP($A160,'5. Company (current_at exit)'!$1:$1048576,30,FALSE),"")), "")</f>
        <v/>
      </c>
      <c r="AR160" s="17" t="str">
        <f>IF($A160&lt;&gt;"",IF(IFERROR(VLOOKUP($A160,'5. Company (current_at exit)'!$1:$1048576,31,FALSE),"")="","Mandatory: Tab 5",IFERROR(VLOOKUP($A160,'5. Company (current_at exit)'!$1:$1048576,31,FALSE),"")), "")</f>
        <v/>
      </c>
      <c r="AS160" s="17" t="str">
        <f>IF($A160&lt;&gt;"",IF(IFERROR(VLOOKUP($A160,'5. Company (current_at exit)'!$1:$1048576,32,FALSE),"")="","Mandatory: Tab 5",IFERROR(VLOOKUP($A160,'5. Company (current_at exit)'!$1:$1048576,32,FALSE),"")), "")</f>
        <v/>
      </c>
      <c r="AT160" s="17" t="str">
        <f>IF($A160&lt;&gt;"",IF(IFERROR(VLOOKUP($A160,'5. Company (current_at exit)'!$1:$1048576,33,FALSE),"")="","Mandatory: Tab 5",IFERROR(VLOOKUP($A160,'5. Company (current_at exit)'!$1:$1048576,33,FALSE),"")), "")</f>
        <v/>
      </c>
      <c r="AU160" s="17" t="str">
        <f>IF($A160&lt;&gt;"",IF(IFERROR(VLOOKUP($A160,'5. Company (current_at exit)'!$1:$1048576,34,FALSE),"")="","",IFERROR(VLOOKUP($A160,'5. Company (current_at exit)'!$1:$1048576,34,FALSE),"")), "")</f>
        <v/>
      </c>
      <c r="AV160" s="241" t="str">
        <f>IF($A160&lt;&gt;"",IF(IFERROR(VLOOKUP($A160,'5. Company (current_at exit)'!$1:$1048576,35,FALSE),"")="","",IFERROR(VLOOKUP($A160,'5. Company (current_at exit)'!$1:$1048576,35,FALSE),"")), "")</f>
        <v/>
      </c>
      <c r="AW160" s="17" t="str">
        <f>IF($D160="Fully Exited",IF($A160&lt;&gt;"",IF(IFERROR(VLOOKUP($A160,'5. Company (current_at exit)'!$1:$1048576,36,FALSE),"")="","",IFERROR(VLOOKUP($A160,'5. Company (current_at exit)'!$1:$1048576,36,FALSE),"")), ""),IF($A160&lt;&gt;"",IF(IFERROR(VLOOKUP($A160,'5. Company (current_at exit)'!$1:$1048576,36,FALSE),"")="","",IFERROR(VLOOKUP($A160,'5. Company (current_at exit)'!$1:$1048576,36,FALSE),"")), ""))</f>
        <v/>
      </c>
      <c r="AX160" s="239" t="str">
        <f>IF($A160&lt;&gt;"",IF(IFERROR(VLOOKUP($A160,'5. Company (current_at exit)'!$1:$1048576,37,FALSE),"")="","",IFERROR(VLOOKUP($A160,'5. Company (current_at exit)'!$1:$1048576,37,FALSE),"")), "")</f>
        <v/>
      </c>
      <c r="AY160" s="204" t="str">
        <f>IF($A160&lt;&gt;"",IF(IFERROR(VLOOKUP($A160,'5. Company (current_at exit)'!$1:$1048576,38,FALSE),"")="","",IFERROR(VLOOKUP($A160,'5. Company (current_at exit)'!$1:$1048576,38,FALSE),"")), "")</f>
        <v/>
      </c>
      <c r="AZ160" s="244" t="str">
        <f>IF($A160&lt;&gt;"",IF(IFERROR(VLOOKUP($A160,'5. Company (current_at exit)'!$1:$1048576,39,FALSE),"")="","",IFERROR(VLOOKUP($A160,'5. Company (current_at exit)'!$1:$1048576,39,FALSE),"")), "")</f>
        <v/>
      </c>
      <c r="BA160" s="244" t="str">
        <f>IF($A160&lt;&gt;"",IF(IFERROR(VLOOKUP($A160,'5. Company (current_at exit)'!$1:$1048576,40,FALSE),"")="","",IFERROR(VLOOKUP($A160,'5. Company (current_at exit)'!$1:$1048576,40,FALSE),"")), "")</f>
        <v/>
      </c>
      <c r="BB160" s="244" t="str">
        <f>IF($A160&lt;&gt;"",IF(IFERROR(VLOOKUP($A160,'5. Company (current_at exit)'!$1:$1048576,41,FALSE),"")="","",IFERROR(VLOOKUP($A160,'5. Company (current_at exit)'!$1:$1048576,41,FALSE),"")), "")</f>
        <v/>
      </c>
      <c r="BC160" s="76" t="str">
        <f>IF($A160&lt;&gt;"",IF(IFERROR(VLOOKUP($A160,'5. Company (current_at exit)'!$1:$1048576,42,FALSE),"")="","",IFERROR(VLOOKUP($A160,'5. Company (current_at exit)'!$1:$1048576,42,FALSE),"")), "")</f>
        <v/>
      </c>
      <c r="BD160" s="76" t="str">
        <f>IF($A160&lt;&gt;"",IF(IFERROR(VLOOKUP($A160,'5. Company (current_at exit)'!$1:$1048576,43,FALSE),"")="","",IFERROR(VLOOKUP($A160,'5. Company (current_at exit)'!$1:$1048576,43,FALSE),"")), "")</f>
        <v/>
      </c>
      <c r="BE160" s="239" t="str">
        <f>IF($A160&lt;&gt;"",IF(IFERROR(VLOOKUP($A160,'5. Company (current_at exit)'!$1:$1048576,44,FALSE),"")="","",IFERROR(VLOOKUP($A160,'5. Company (current_at exit)'!$1:$1048576,44,FALSE),"")), "")</f>
        <v/>
      </c>
      <c r="BF160" s="239" t="str">
        <f>IF($A160&lt;&gt;"",IF(IFERROR(VLOOKUP($A160,'5. Company (current_at exit)'!$1:$1048576,45,FALSE),"")="","",IFERROR(VLOOKUP($A160,'5. Company (current_at exit)'!$1:$1048576,45,FALSE),"")), "")</f>
        <v/>
      </c>
      <c r="BG160" s="239" t="str">
        <f>IF($A160&lt;&gt;"",IF(IFERROR(VLOOKUP($A160,'5. Company (current_at exit)'!$1:$1048576,46,FALSE),"")="","",IFERROR(VLOOKUP($A160,'5. Company (current_at exit)'!$1:$1048576,46,FALSE),"")), "")</f>
        <v/>
      </c>
      <c r="BH160" s="239" t="str">
        <f>IF($A160&lt;&gt;"",IF(IFERROR(VLOOKUP($A160,'5. Company (current_at exit)'!$1:$1048576,47,FALSE),"")="","",IFERROR(VLOOKUP($A160,'5. Company (current_at exit)'!$1:$1048576,47,FALSE),"")), "")</f>
        <v/>
      </c>
      <c r="BI160" s="239" t="str">
        <f>IF($A160&lt;&gt;"",IF(IFERROR(VLOOKUP($A160,'5. Company (current_at exit)'!$1:$1048576,48,FALSE),"")="","",IFERROR(VLOOKUP($A160,'5. Company (current_at exit)'!$1:$1048576,48,FALSE),"")), "")</f>
        <v/>
      </c>
      <c r="BJ160" s="360" t="str">
        <f>IF($A160&lt;&gt;"",IF(IFERROR(VLOOKUP($A160,'5. Company (current_at exit)'!$1:$1048576,49,FALSE),"")="","",IFERROR(VLOOKUP($A160,'5. Company (current_at exit)'!$1:$1048576,49,FALSE),"")), "")</f>
        <v/>
      </c>
      <c r="BK160" s="76" t="str">
        <f>IF($A160&lt;&gt;"",IF(IFERROR(VLOOKUP($A160,'5. Company (current_at exit)'!$1:$1048576,50,FALSE),"")="","Mandatory: Tab 5",IFERROR(VLOOKUP($A160,'5. Company (current_at exit)'!$1:$1048576,50,FALSE),"")), "")</f>
        <v/>
      </c>
      <c r="BL160" s="483" t="str">
        <f>IF($A160&lt;&gt;"",IF(IFERROR(VLOOKUP($A160,'5. Company (current_at exit)'!$1:$1048576,51,FALSE),"")="","Mandatory: Tab 5",IFERROR(VLOOKUP($A160,'5. Company (current_at exit)'!$1:$1048576,51,FALSE),"")), "")</f>
        <v/>
      </c>
      <c r="BM160" s="483" t="str">
        <f>IF($A160&lt;&gt;"",IF(IFERROR(VLOOKUP($A160,'5. Company (current_at exit)'!$1:$1048576,52,FALSE),"")="","Mandatory: Tab 5",IFERROR(VLOOKUP($A160,'5. Company (current_at exit)'!$1:$1048576,52,FALSE),"")), "")</f>
        <v/>
      </c>
      <c r="BN160" s="483" t="str">
        <f>IF($A160&lt;&gt;"",IF(IFERROR(VLOOKUP($A160,'5. Company (current_at exit)'!$1:$1048576,53,FALSE),"")="","Mandatory: Tab 5",IFERROR(VLOOKUP($A160,'5. Company (current_at exit)'!$1:$1048576,53,FALSE),"")), "")</f>
        <v/>
      </c>
      <c r="BO160" s="360" t="str">
        <f>IF($A160&lt;&gt;"",IF(IFERROR(VLOOKUP($A160,'5. Company (current_at exit)'!$1:$1048576,54,FALSE),"")="","",IFERROR(VLOOKUP($A160,'5. Company (current_at exit)'!$1:$1048576,54,FALSE),"")), "")</f>
        <v/>
      </c>
      <c r="BP160" s="17" t="str">
        <f>IF($A160&lt;&gt;"",IF(IFERROR(VLOOKUP($A160, '4. Company (at entry)'!$1:$1048576,3,FALSE),"")="","Mandatory: Tab 4",IFERROR(VLOOKUP($A160, '4. Company (at entry)'!$1:$1048576,3,FALSE),"")), "")</f>
        <v/>
      </c>
      <c r="BQ160" s="17" t="str">
        <f>IF($A160&lt;&gt;"",IF(IFERROR(VLOOKUP($A160, '4. Company (at entry)'!$1:$1048576,4,FALSE),"")="","Mandatory: Tab 4",IFERROR(VLOOKUP($A160, '4. Company (at entry)'!$1:$1048576,4,FALSE),"")), "")</f>
        <v/>
      </c>
      <c r="BR160" s="17" t="str">
        <f>IF($A160&lt;&gt;"",IF(IFERROR(VLOOKUP($A160, '4. Company (at entry)'!$1:$1048576,5,FALSE),"")="","Mandatory: Tab 4",IFERROR(VLOOKUP($A160, '4. Company (at entry)'!$1:$1048576,5,FALSE),"")), "")</f>
        <v/>
      </c>
      <c r="BS160" s="17" t="str">
        <f>IF($A160&lt;&gt;"",IF(IFERROR(VLOOKUP($A160, '4. Company (at entry)'!$1:$1048576,6,FALSE),"")="","Mandatory: Tab 4",IFERROR(VLOOKUP($A160, '4. Company (at entry)'!$1:$1048576,6,FALSE),"")), "")</f>
        <v/>
      </c>
      <c r="BT160" s="17" t="str">
        <f>IF($A160&lt;&gt;"",IF(IFERROR(VLOOKUP($A160, '4. Company (at entry)'!$1:$1048576,7,FALSE),"")="","Mandatory: Tab 4",IFERROR(VLOOKUP($A160, '4. Company (at entry)'!$1:$1048576,7,FALSE),"")), "")</f>
        <v/>
      </c>
      <c r="BU160" s="17" t="str">
        <f>IF($A160&lt;&gt;"",IF(IFERROR(VLOOKUP($A160, '4. Company (at entry)'!$1:$1048576,8,FALSE),"")="","Mandatory: Tab 4",IFERROR(VLOOKUP($A160, '4. Company (at entry)'!$1:$1048576,8,FALSE),"")), "")</f>
        <v/>
      </c>
      <c r="BV160" s="17" t="str">
        <f>IF($A160&lt;&gt;"",IF(IFERROR(VLOOKUP($A160, '4. Company (at entry)'!$1:$1048576,9,FALSE),"")="","Mandatory: Tab 4",IFERROR(VLOOKUP($A160, '4. Company (at entry)'!$1:$1048576,9,FALSE),"")), "")</f>
        <v/>
      </c>
      <c r="BW160" s="17" t="str">
        <f>IF($A160&lt;&gt;"",IF(IFERROR(VLOOKUP($A160, '4. Company (at entry)'!$1:$1048576,10,FALSE),"")="","",IFERROR(VLOOKUP($A160, '4. Company (at entry)'!$1:$1048576,10,FALSE),"")), "")</f>
        <v/>
      </c>
      <c r="BX160" s="208" t="str">
        <f>IF($A160&lt;&gt;"",IF(IFERROR(VLOOKUP($A160, '4. Company (at entry)'!$1:$1048576,11,FALSE),"")="","",IFERROR(VLOOKUP($A160, '4. Company (at entry)'!$1:$1048576,11,FALSE),"")), "")</f>
        <v/>
      </c>
      <c r="BY160" s="17" t="str">
        <f>IF($A160&lt;&gt;"",IF(IFERROR(VLOOKUP($A160, '4. Company (at entry)'!$1:$1048576,12,FALSE),"")="","",IFERROR(VLOOKUP($A160, '4. Company (at entry)'!$1:$1048576,12,FALSE),"")), "")</f>
        <v/>
      </c>
      <c r="BZ160" s="360" t="str">
        <f>IF($A160&lt;&gt;"",IF(IFERROR(VLOOKUP($A160, '4. Company (at entry)'!$1:$1048576,13,FALSE),"")="","",IFERROR(VLOOKUP($A160, '4. Company (at entry)'!$1:$1048576,13,FALSE),"")), "")</f>
        <v/>
      </c>
      <c r="CA160" s="17" t="str">
        <f>IF($A160&lt;&gt;"",IF(IFERROR('7. Position (current_at exit)'!F160,"")="", "Mandatory: Tab 7",IFERROR('7. Position (current_at exit)'!F160,"")),"")</f>
        <v/>
      </c>
      <c r="CB160" s="17" t="str">
        <f>IF($D160&lt;&gt;"Pending, Subsequently Closed",IF($A160&lt;&gt;"",IF(IFERROR('7. Position (current_at exit)'!G160,"")="", "Mandatory: Tab 7",IFERROR('7. Position (current_at exit)'!G160,"")),""), IF($A160&lt;&gt;"",IF(IFERROR('7. Position (current_at exit)'!G160,"")="", "",IFERROR('7. Position (current_at exit)'!G160,"")),""))</f>
        <v/>
      </c>
      <c r="CC160" s="17" t="str">
        <f>IF($D160&lt;&gt;"Pending, Subsequently Closed",IF($A160&lt;&gt;"",IF(IFERROR('7. Position (current_at exit)'!H160,"")="", "Mandatory: Tab 7",IFERROR('7. Position (current_at exit)'!H160,"")),""), IF($A160&lt;&gt;"",IF(IFERROR('7. Position (current_at exit)'!H160,"")="", "",IFERROR('7. Position (current_at exit)'!H160,"")),""))</f>
        <v/>
      </c>
      <c r="CD160" s="17" t="str">
        <f>IF($D160&lt;&gt;"Pending, Subsequently Closed",IF($A160&lt;&gt;"",IF(IFERROR('7. Position (current_at exit)'!I160,"")="", "Mandatory: Tab 7",IFERROR('7. Position (current_at exit)'!I160,"")),""), IF($A160&lt;&gt;"",IF(IFERROR('7. Position (current_at exit)'!I160,"")="", "",IFERROR('7. Position (current_at exit)'!I160,"")),""))</f>
        <v/>
      </c>
      <c r="CE160" s="17" t="str">
        <f>IF($D160&lt;&gt;"Pending, Subsequently Closed",IF($A160&lt;&gt;"",IF(IFERROR('7. Position (current_at exit)'!J160,"")="", "Mandatory: Tab 7",IFERROR('7. Position (current_at exit)'!J160,"")),""), IF($A160&lt;&gt;"",IF(IFERROR('7. Position (current_at exit)'!J160,"")="", "",IFERROR('7. Position (current_at exit)'!J160,"")),""))</f>
        <v/>
      </c>
      <c r="CF160" s="208" t="str">
        <f>IF($D160&lt;&gt;"Pending, Subsequently Closed",IF($A160&lt;&gt;"",IF(IFERROR('7. Position (current_at exit)'!K160,"")="", "Mandatory: Tab 7",IFERROR('7. Position (current_at exit)'!K160,"")),""), IF($A160&lt;&gt;"",IF(IFERROR('7. Position (current_at exit)'!K160,"")="", "",IFERROR('7. Position (current_at exit)'!K160,"")),""))</f>
        <v/>
      </c>
      <c r="CG160" s="186" t="str">
        <f>IF($D160&lt;&gt;"Pending, Subsequently Closed",IF($A160&lt;&gt;"",IF(IFERROR('7. Position (current_at exit)'!L160,"")="", "Mandatory: Tab 7",IFERROR('7. Position (current_at exit)'!L160,"")),""), IF($A160&lt;&gt;"",IF(IFERROR('7. Position (current_at exit)'!L160,"")="", "",IFERROR('7. Position (current_at exit)'!L160,"")),""))</f>
        <v/>
      </c>
      <c r="CH160" s="186" t="str">
        <f>IF($D160&lt;&gt;"Pending, Subsequently Closed",IF($A160&lt;&gt;"",IF(IFERROR('7. Position (current_at exit)'!M160,"")="", "Mandatory: Tab 7",IFERROR('7. Position (current_at exit)'!M160,"")),""), IF($A160&lt;&gt;"",IF(IFERROR('7. Position (current_at exit)'!M160,"")="", "",IFERROR('7. Position (current_at exit)'!M160,"")),""))</f>
        <v/>
      </c>
      <c r="CI160" s="186" t="str">
        <f>IF($D160&lt;&gt;"Pending, Subsequently Closed",IF($A160&lt;&gt;"",IF(IFERROR('7. Position (current_at exit)'!N160,"")="", "Mandatory: Tab 7",IFERROR('7. Position (current_at exit)'!N160,"")),""), IF($A160&lt;&gt;"",IF(IFERROR('7. Position (current_at exit)'!N160,"")="", "",IFERROR('7. Position (current_at exit)'!N160,"")),""))</f>
        <v/>
      </c>
      <c r="CJ160" s="408" t="str">
        <f>IF($D160&lt;&gt;"Pending, Subsequently Closed",IF($A160&lt;&gt;"",IF(IFERROR('7. Position (current_at exit)'!O160,"")="", "Mandatory: Tab 7",IFERROR('7. Position (current_at exit)'!O160,"")),""), IF($A160&lt;&gt;"",IF(IFERROR('7. Position (current_at exit)'!O160,"")="", "",IFERROR('7. Position (current_at exit)'!O160,"")),""))</f>
        <v/>
      </c>
      <c r="CK160" s="408" t="str">
        <f>IF($D160&lt;&gt;"Pending, Subsequently Closed",IF($A160&lt;&gt;"",IF(IFERROR('7. Position (current_at exit)'!P160,"")="", "Mandatory: Tab 7",IFERROR('7. Position (current_at exit)'!P160,"")),""), IF($A160&lt;&gt;"",IF(IFERROR('7. Position (current_at exit)'!P160,"")="", "",IFERROR('7. Position (current_at exit)'!P160,"")),""))</f>
        <v/>
      </c>
      <c r="CL160" s="360" t="str">
        <f>IF($A160&lt;&gt;"",IF(IFERROR('7. Position (current_at exit)'!Q160,"")="", "",IFERROR('7. Position (current_at exit)'!Q160,"")),"")</f>
        <v/>
      </c>
      <c r="CM160" s="18" t="str">
        <f>IF($F160&lt;&gt;"Debt",IF($A160&lt;&gt;"",IF(IFERROR('7. Position (current_at exit)'!R160,"")="", "Mandatory: Tab 7",IFERROR('7. Position (current_at exit)'!R160,"")),""), IF($A160&lt;&gt;"",IF(IFERROR('7. Position (current_at exit)'!R160,"")="", "",IFERROR('7. Position (current_at exit)'!R160,"")),""))</f>
        <v/>
      </c>
      <c r="CN160" s="18" t="str">
        <f>IF($F160&lt;&gt;"Debt",IF($A160&lt;&gt;"",IF(IFERROR('7. Position (current_at exit)'!S160,"")="", "Mandatory: Tab 7",IFERROR('7. Position (current_at exit)'!S160,"")),""), IF($A160&lt;&gt;"",IF(IFERROR('7. Position (current_at exit)'!S160,"")="", "",IFERROR('7. Position (current_at exit)'!S160,"")),""))</f>
        <v/>
      </c>
      <c r="CO160" s="17" t="str">
        <f>IF($F160&lt;&gt;"Debt",IF($A160&lt;&gt;"",IF(IFERROR('7. Position (current_at exit)'!T160,"")="", "Mandatory: Tab 7",IFERROR('7. Position (current_at exit)'!T160,"")),""), IF($A160&lt;&gt;"",IF(IFERROR('7. Position (current_at exit)'!T160,"")="", "",IFERROR('7. Position (current_at exit)'!T160,"")),""))</f>
        <v/>
      </c>
      <c r="CP160" s="17" t="str">
        <f>IF($A160&lt;&gt;"",IF(IFERROR('7. Position (current_at exit)'!U160,"")="", "Mandatory: Tab 7",IFERROR('7. Position (current_at exit)'!U160,"")),"")</f>
        <v/>
      </c>
      <c r="CQ160" s="17" t="str">
        <f>IF($F160&lt;&gt;"Debt",IF($A160&lt;&gt;"",IF(IFERROR('7. Position (current_at exit)'!V160,"")="", "Mandatory: Tab 7",IFERROR('7. Position (current_at exit)'!V160,"")),""), IF($A160&lt;&gt;"",IF(IFERROR('7. Position (current_at exit)'!V160,"")="", "",IFERROR('7. Position (current_at exit)'!V160,"")),""))</f>
        <v/>
      </c>
      <c r="CR160" s="16" t="str">
        <f>IF($F160&lt;&gt;"Debt",IF($A160&lt;&gt;"",IF(IFERROR('7. Position (current_at exit)'!W160,"")="", "",IFERROR('7. Position (current_at exit)'!W160,"")),""), IF($A160&lt;&gt;"",IF(IFERROR('7. Position (current_at exit)'!W160,"")="", "",IFERROR('7. Position (current_at exit)'!W160,"")),""))</f>
        <v/>
      </c>
      <c r="CS160" s="80" t="str">
        <f>IF($A160&lt;&gt;"",IF(IFERROR('7. Position (current_at exit)'!X160,"")="", "",IFERROR('7. Position (current_at exit)'!X160,"")),"")</f>
        <v/>
      </c>
      <c r="CT160" s="360" t="str">
        <f>IF($A160&lt;&gt;"",IF(IFERROR('7. Position (current_at exit)'!Y160,"")="", "",IFERROR('7. Position (current_at exit)'!Y160,"")),"")</f>
        <v/>
      </c>
      <c r="CU160" s="159" t="str">
        <f>IF(OR($D160="Fully Exited, No Escrow", $D160="Fully Exited, Escrow Pending", $D160="Fully Exited, Subsequently Closed"), IF($A160&lt;&gt;"",IF(IFERROR('7. Position (current_at exit)'!Z160,"")="", "Mandatory: Tab 7",IFERROR('7. Position (current_at exit)'!Z160,"")),""), IF($A160&lt;&gt;"",IF(IFERROR('7. Position (current_at exit)'!Z160,"")="", "",IFERROR('7. Position (current_at exit)'!Z160,"")),""))</f>
        <v/>
      </c>
      <c r="CV160" s="159" t="str">
        <f>IF(OR($D160="Fully Exited, No Escrow", $D160="Fully Exited, Escrow Pending", $D160="Fully Exited, Subsequently Closed"), IF($A160&lt;&gt;"",IF(IFERROR('7. Position (current_at exit)'!AA160,"")="", "Mandatory: Tab 7",IFERROR('7. Position (current_at exit)'!AA160,"")),""), IF($A160&lt;&gt;"",IF(IFERROR('7. Position (current_at exit)'!AA160,"")="", "",IFERROR('7. Position (current_at exit)'!AA160,"")),""))</f>
        <v/>
      </c>
      <c r="CW160" s="16" t="str">
        <f>IF($D160="Fully Exited",IF($A160&lt;&gt;"",IF(IFERROR('7. Position (current_at exit)'!AB160,"")="", "",IFERROR('7. Position (current_at exit)'!AB160,"")),""), IF($A160&lt;&gt;"",IF(IFERROR('7. Position (current_at exit)'!AB160,"")="", "",IFERROR('7. Position (current_at exit)'!AB160,"")),""))</f>
        <v/>
      </c>
      <c r="CX160" s="360" t="str">
        <f>IF($A160&lt;&gt;"",IF(IFERROR('7. Position (current_at exit)'!AC160,"")="", "",IFERROR('7. Position (current_at exit)'!AC160,"")),"")</f>
        <v/>
      </c>
      <c r="CY160" s="16" t="str">
        <f>IF($D160&lt;&gt;"Pending, Subsequently Closed",IF($A160&lt;&gt;"",IF(IFERROR('7. Position (current_at exit)'!AD160,"")="", "Mandatory: Tab 7",IFERROR('7. Position (current_at exit)'!AD160,"")),""), IF($A160&lt;&gt;"",IF(IFERROR('7. Position (current_at exit)'!AD160,"")="", "",IFERROR('7. Position (current_at exit)'!AD160,"")),""))</f>
        <v/>
      </c>
      <c r="CZ160" s="187" t="str">
        <f>IF($A160&lt;&gt;"",IF(IFERROR('7. Position (current_at exit)'!AE160,"")="", "",IFERROR('7. Position (current_at exit)'!AE160,"")),"")</f>
        <v/>
      </c>
      <c r="DA160" s="76" t="str">
        <f>IF($A160&lt;&gt;"",IF(IFERROR('7. Position (current_at exit)'!AF160,"")="", "",IFERROR('7. Position (current_at exit)'!AF160,"")),"")</f>
        <v/>
      </c>
      <c r="DB160" s="239" t="str">
        <f>IF($A160&lt;&gt;"",IF(IFERROR('7. Position (current_at exit)'!AG160,"")="", "",IFERROR('7. Position (current_at exit)'!AG160,"")),"")</f>
        <v/>
      </c>
      <c r="DC160" s="165" t="str">
        <f>IF($A160&lt;&gt;"",IF(IFERROR('7. Position (current_at exit)'!AH160,"")="", "",IFERROR('7. Position (current_at exit)'!AH160,"")),"")</f>
        <v/>
      </c>
      <c r="DD160" s="165" t="str">
        <f>IF($A160&lt;&gt;"",IF(IFERROR('7. Position (current_at exit)'!AI160,"")="", "",IFERROR('7. Position (current_at exit)'!AI160,"")),"")</f>
        <v/>
      </c>
      <c r="DE160" s="360" t="str">
        <f>IF($A160&lt;&gt;"",IF(IFERROR('7. Position (current_at exit)'!AJ160,"")="", "",IFERROR('7. Position (current_at exit)'!AJ160,"")),"")</f>
        <v/>
      </c>
      <c r="DF160" s="16" t="str">
        <f>IF($A160&lt;&gt;"",IF(IFERROR('7. Position (current_at exit)'!AK160,"")="", "",IFERROR('7. Position (current_at exit)'!AK160,"")),"")</f>
        <v/>
      </c>
      <c r="DG160" s="187" t="str">
        <f>IF($A160&lt;&gt;"",IF(IFERROR('7. Position (current_at exit)'!AL160,"")="", "",IFERROR('7. Position (current_at exit)'!AL160,"")),"")</f>
        <v/>
      </c>
      <c r="DH160" s="76" t="str">
        <f>IF($A160&lt;&gt;"",IF(IFERROR('7. Position (current_at exit)'!AM160,"")="", "",IFERROR('7. Position (current_at exit)'!AM160,"")),"")</f>
        <v/>
      </c>
      <c r="DI160" s="239" t="str">
        <f>IF($A160&lt;&gt;"",IF(IFERROR('7. Position (current_at exit)'!AN160,"")="", "",IFERROR('7. Position (current_at exit)'!AN160,"")),"")</f>
        <v/>
      </c>
      <c r="DJ160" s="165" t="str">
        <f>IF($A160&lt;&gt;"",IF(IFERROR('7. Position (current_at exit)'!AO160,"")="", "",IFERROR('7. Position (current_at exit)'!AO160,"")),"")</f>
        <v/>
      </c>
      <c r="DK160" s="165" t="str">
        <f>IF($A160&lt;&gt;"",IF(IFERROR('7. Position (current_at exit)'!AP160,"")="", "",IFERROR('7. Position (current_at exit)'!AP160,"")),"")</f>
        <v/>
      </c>
      <c r="DL160" s="360" t="str">
        <f>IF($A160&lt;&gt;"",IF(IFERROR('7. Position (current_at exit)'!AQ160,"")="", "",IFERROR('7. Position (current_at exit)'!AQ160,"")),"")</f>
        <v/>
      </c>
      <c r="DM160" s="17" t="str">
        <f>IF(OR($F160="Equity - Publicly Traded", $F160="Equity - Private"), IF($A160&lt;&gt;"",IF(IFERROR('6. Position (at entry)'!N160,"")="", "Mandatory: Tab 6",IFERROR('6. Position (at entry)'!N160,"")),""), IF($A160&lt;&gt;"",IF(IFERROR('6. Position (at entry)'!N160,"")="", "",IFERROR('6. Position (at entry)'!N160,"")),""))</f>
        <v/>
      </c>
      <c r="DN160" s="17" t="str">
        <f>IF(OR($F160="Equity - Publicly Traded", $F160="Equity - Private"), IF($A160&lt;&gt;"",IF(IFERROR('6. Position (at entry)'!O160,"")="", "Mandatory: Tab 6",IFERROR('6. Position (at entry)'!O160,"")),""), IF($A160&lt;&gt;"",IF(IFERROR('6. Position (at entry)'!O160,"")="", "",IFERROR('6. Position (at entry)'!O160,"")),""))</f>
        <v/>
      </c>
      <c r="DO160" s="17" t="str">
        <f>IF(OR($F160="Equity - Publicly Traded", $F160="Equity - Private"), IF($A160&lt;&gt;"",IF(IFERROR('6. Position (at entry)'!P160,"")="", "Mandatory: Tab 6",IFERROR('6. Position (at entry)'!P160,"")),""), IF($A160&lt;&gt;"",IF(IFERROR('6. Position (at entry)'!P160,"")="", "",IFERROR('6. Position (at entry)'!P160,"")),""))</f>
        <v/>
      </c>
      <c r="DP160" s="17" t="str">
        <f>IF(OR($F160="Equity - Publicly Traded", $F160="Equity - Private"), IF($A160&lt;&gt;"",IF(IFERROR('6. Position (at entry)'!Q160,"")="", "Mandatory: Tab 6",IFERROR('6. Position (at entry)'!Q160,"")),""), IF($A160&lt;&gt;"",IF(IFERROR('6. Position (at entry)'!Q160,"")="", "",IFERROR('6. Position (at entry)'!Q160,"")),""))</f>
        <v/>
      </c>
      <c r="DQ160" s="18" t="str">
        <f>IF(OR($F160="Equity - Publicly Traded", $F160="Equity - Private"), IF($A160&lt;&gt;"",IF(IFERROR('6. Position (at entry)'!R160,"")="", "Mandatory: Tab 6",IFERROR('6. Position (at entry)'!R160,"")),""), IF($A160&lt;&gt;"",IF(IFERROR('6. Position (at entry)'!R160,"")="", "",IFERROR('6. Position (at entry)'!R160,"")),""))</f>
        <v/>
      </c>
      <c r="DR160" s="18" t="str">
        <f>IF(OR($F160="Equity - Publicly Traded", $F160="Equity - Private"), IF($A160&lt;&gt;"",IF(IFERROR('6. Position (at entry)'!S160,"")="", "Mandatory: Tab 6",IFERROR('6. Position (at entry)'!S160,"")),""), IF($A160&lt;&gt;"",IF(IFERROR('6. Position (at entry)'!S160,"")="", "",IFERROR('6. Position (at entry)'!S160,"")),""))</f>
        <v/>
      </c>
      <c r="DS160" s="17" t="str">
        <f>IF(OR($F160="Equity - Publicly Traded", $F160="Equity - Private"), IF($A160&lt;&gt;"",IF(IFERROR('6. Position (at entry)'!T160,"")="", "Mandatory: Tab 6",IFERROR('6. Position (at entry)'!T160,"")),""), IF($A160&lt;&gt;"",IF(IFERROR('6. Position (at entry)'!T160,"")="", "",IFERROR('6. Position (at entry)'!T160,"")),""))</f>
        <v/>
      </c>
      <c r="DT160" s="16" t="str">
        <f>IF(OR($F160="Equity - Publicly Traded", $F160="Equity - Private"), IF($A160&lt;&gt;"",IF(IFERROR('6. Position (at entry)'!U160,"")="", "Mandatory: Tab 6",IFERROR('6. Position (at entry)'!U160,"")),""), IF($A160&lt;&gt;"",IF(IFERROR('6. Position (at entry)'!U160,"")="", "",IFERROR('6. Position (at entry)'!U160,"")),""))</f>
        <v/>
      </c>
      <c r="DU160" s="16" t="str">
        <f>IF(OR($F160="Equity - Publicly Traded", $F160="Equity - Private"), IF($A160&lt;&gt;"",IF(IFERROR('6. Position (at entry)'!V160,"")="", "",IFERROR('6. Position (at entry)'!V160,"")),""), IF($A160&lt;&gt;"",IF(IFERROR('6. Position (at entry)'!V160,"")="", "",IFERROR('6. Position (at entry)'!V160,"")),""))</f>
        <v/>
      </c>
      <c r="DV160" s="239" t="str">
        <f>IF(OR($F160="Equity - Publicly Traded", $F160="Equity - Private"), IF($A160&lt;&gt;"",IF(IFERROR('6. Position (at entry)'!W160,"")="", "",IFERROR('6. Position (at entry)'!W160,"")),""), IF($A160&lt;&gt;"",IF(IFERROR('6. Position (at entry)'!W160,"")="", "",IFERROR('6. Position (at entry)'!W160,"")),""))</f>
        <v/>
      </c>
      <c r="DW160" s="239" t="str">
        <f>IF(OR($F160="Equity - Publicly Traded", $F160="Equity - Private"), IF($A160&lt;&gt;"",IF(IFERROR('6. Position (at entry)'!X160,"")="", "",IFERROR('6. Position (at entry)'!X160,"")),""), IF($A160&lt;&gt;"",IF(IFERROR('6. Position (at entry)'!X160,"")="", "",IFERROR('6. Position (at entry)'!X160,"")),""))</f>
        <v/>
      </c>
      <c r="DX160" s="239" t="str">
        <f>IF(OR($F160="Equity - Publicly Traded", $F160="Equity - Private"), IF($A160&lt;&gt;"",IF(IFERROR('6. Position (at entry)'!Y160,"")="", "",IFERROR('6. Position (at entry)'!Y160,"")),""), IF($A160&lt;&gt;"",IF(IFERROR('6. Position (at entry)'!Y160,"")="", "",IFERROR('6. Position (at entry)'!Y160,"")),""))</f>
        <v/>
      </c>
      <c r="DY160" s="360" t="str">
        <f>IF($A160&lt;&gt;"",IF(IFERROR('6. Position (at entry)'!Z160,"")="", "",IFERROR('6. Position (at entry)'!Z160,"")),"")</f>
        <v/>
      </c>
      <c r="DZ160" s="76" t="str">
        <f>IF($A160&lt;&gt;"",IF(IFERROR('6. Position (at entry)'!AA160,"")="", "",IFERROR('6. Position (at entry)'!AA160,"")),"")</f>
        <v/>
      </c>
      <c r="EA160" s="76" t="str">
        <f>IF($A160&lt;&gt;"",IF(IFERROR('6. Position (at entry)'!AB160,"")="", "",IFERROR('6. Position (at entry)'!AB160,"")),"")</f>
        <v/>
      </c>
      <c r="EB160" s="78" t="str">
        <f>IF($A160&lt;&gt;"",IF(IFERROR('6. Position (at entry)'!AC160,"")="", "",IFERROR('6. Position (at entry)'!AC160,"")),"")</f>
        <v/>
      </c>
      <c r="EC160" s="78" t="str">
        <f>IF($A160&lt;&gt;"",IF(IFERROR('6. Position (at entry)'!AD160,"")="", "",IFERROR('6. Position (at entry)'!AD160,"")),"")</f>
        <v/>
      </c>
      <c r="ED160" s="226" t="str">
        <f>IF($A160&lt;&gt;"",IF(IFERROR('6. Position (at entry)'!AE160,"")="", "",IFERROR('6. Position (at entry)'!AE160,"")),"")</f>
        <v/>
      </c>
      <c r="EE160" s="80" t="str">
        <f>IF($A160&lt;&gt;"",IF(IFERROR('6. Position (at entry)'!AF160,"")="", "",IFERROR('6. Position (at entry)'!AF160,"")),"")</f>
        <v/>
      </c>
      <c r="EF160" s="80" t="str">
        <f>IF($A160&lt;&gt;"",IF(IFERROR('6. Position (at entry)'!AG160,"")="", "",IFERROR('6. Position (at entry)'!AG160,"")),"")</f>
        <v/>
      </c>
      <c r="EG160" s="80" t="str">
        <f>IF($A160&lt;&gt;"",IF(IFERROR('6. Position (at entry)'!AH160,"")="", "",IFERROR('6. Position (at entry)'!AH160,"")),"")</f>
        <v/>
      </c>
      <c r="EH160" s="360" t="str">
        <f>IF($A160&lt;&gt;"",IF(IFERROR('6. Position (at entry)'!AI160,"")="", "",IFERROR('6. Position (at entry)'!AI160,"")),"")</f>
        <v/>
      </c>
    </row>
    <row r="161" spans="1:138" ht="15" customHeight="1" x14ac:dyDescent="0.2">
      <c r="A161" s="16" t="str">
        <f>IF(ISBLANK('6. Position (at entry)'!A161), "", '6. Position (at entry)'!A161)</f>
        <v/>
      </c>
      <c r="B161" s="347" t="str">
        <f>IF($A161&lt;&gt;"",IF(IFERROR('6. Position (at entry)'!B161,"")="", "Mandatory: Tab 6",IFERROR('6. Position (at entry)'!B161,"")),"")</f>
        <v/>
      </c>
      <c r="C161" s="16" t="str">
        <f>IF($A161&lt;&gt;"",IF(IFERROR(VLOOKUP($A161, '4. Company (at entry)'!$1:$1048576,2,FALSE),"")="","Mandatory: Tab 4",IFERROR(VLOOKUP($A161, '4. Company (at entry)'!$1:$1048576,2,FALSE),"")), "")</f>
        <v/>
      </c>
      <c r="D161" s="16" t="str">
        <f>IF($A161&lt;&gt;"",IF(IFERROR('7. Position (current_at exit)'!D161,"")="", "Mandatory: Tab 7",IFERROR('7. Position (current_at exit)'!D161,"")),"")</f>
        <v/>
      </c>
      <c r="E161" s="16" t="str">
        <f>IF($A161&lt;&gt;"",IF(IFERROR('7. Position (current_at exit)'!E161,"")="", "Mandatory: Tab 7",IFERROR('7. Position (current_at exit)'!E161,"")),"")</f>
        <v/>
      </c>
      <c r="F161" s="16" t="str">
        <f>IF($A161&lt;&gt;"",IF(IFERROR('6. Position (at entry)'!D161,"")="", "Mandatory: Tab 6",IFERROR('6. Position (at entry)'!D161,"")),"")</f>
        <v/>
      </c>
      <c r="G161" s="16" t="str">
        <f>IF($A161&lt;&gt;"",IF(IFERROR('6. Position (at entry)'!E161,"")="", "Mandatory: Tab 6",IFERROR('6. Position (at entry)'!E161,"")),"")</f>
        <v/>
      </c>
      <c r="H161" s="16" t="str">
        <f>IF($A161&lt;&gt;"",IF(IFERROR('6. Position (at entry)'!F161,"")="", "Mandatory: Tab 6",IFERROR('6. Position (at entry)'!F161,"")),"")</f>
        <v/>
      </c>
      <c r="I161" s="16" t="str">
        <f>IF($A161&lt;&gt;"",IF(IFERROR('6. Position (at entry)'!G161,"")="", "Mandatory: Tab 6",IFERROR('6. Position (at entry)'!G161,"")),"")</f>
        <v/>
      </c>
      <c r="J161" s="16" t="str">
        <f>IF($A161&lt;&gt;"",IF(IFERROR('6. Position (at entry)'!H161,"")="", "Mandatory: Tab 6",IFERROR('6. Position (at entry)'!H161,"")),"")</f>
        <v/>
      </c>
      <c r="K161" s="159" t="str">
        <f>IF($A161&lt;&gt;"",IF(IFERROR('6. Position (at entry)'!I161,"")="", "Mandatory: Tab 6",IFERROR('6. Position (at entry)'!I161,"")),"")</f>
        <v/>
      </c>
      <c r="L161" s="16" t="str">
        <f>IF($A161&lt;&gt;"",IF(IFERROR('6. Position (at entry)'!J161,"")="", "Mandatory: Tab 6",IFERROR('6. Position (at entry)'!J161,"")),"")</f>
        <v/>
      </c>
      <c r="M161" s="16" t="str">
        <f>IF($A161&lt;&gt;"",IF(IFERROR('6. Position (at entry)'!K161,"")="", "Mandatory: Tab 6",IFERROR('6. Position (at entry)'!K161,"")),"")</f>
        <v/>
      </c>
      <c r="N161" s="16" t="str">
        <f>IF($A161&lt;&gt;"",IF(IFERROR('6. Position (at entry)'!L161,"")="", "",IFERROR('6. Position (at entry)'!L161,"")),"")</f>
        <v/>
      </c>
      <c r="O161" s="360" t="str">
        <f>IF($A161&lt;&gt;"",IF(IFERROR('6. Position (at entry)'!M161,"")="", "",IFERROR('6. Position (at entry)'!M161,"")),"")</f>
        <v/>
      </c>
      <c r="P161" s="16" t="str">
        <f>IF($A161&lt;&gt;"",IF(IFERROR(VLOOKUP($A161,'5. Company (current_at exit)'!$1:$1048576,3,FALSE),"")="","",IFERROR(VLOOKUP($A161,'5. Company (current_at exit)'!$1:$1048576,3,FALSE),"")), "")</f>
        <v/>
      </c>
      <c r="Q161" s="16" t="str">
        <f>IF($A161&lt;&gt;"",IF(IFERROR(VLOOKUP($A161,'5. Company (current_at exit)'!$1:$1048576,4,FALSE),"")="","",IFERROR(VLOOKUP($A161,'5. Company (current_at exit)'!$1:$1048576,4,FALSE),"")), "")</f>
        <v/>
      </c>
      <c r="R161" s="16" t="str">
        <f>IF($A161&lt;&gt;"",IF(IFERROR(VLOOKUP($A161,'5. Company (current_at exit)'!$1:$1048576,5,FALSE),"")="","",IFERROR(VLOOKUP($A161,'5. Company (current_at exit)'!$1:$1048576,5,FALSE),"")), "")</f>
        <v/>
      </c>
      <c r="S161" s="16" t="str">
        <f>IF($A161&lt;&gt;"",IF(IFERROR(VLOOKUP($A161,'5. Company (current_at exit)'!$1:$1048576,6,FALSE),"")="","",IFERROR(VLOOKUP($A161,'5. Company (current_at exit)'!$1:$1048576,6,FALSE),"")), "")</f>
        <v/>
      </c>
      <c r="T161" s="16" t="str">
        <f>IF($A161&lt;&gt;"",IF(IFERROR(VLOOKUP($A161,'5. Company (current_at exit)'!$1:$1048576,7,FALSE),"")="","Mandatory: Tab 5",IFERROR(VLOOKUP($A161,'5. Company (current_at exit)'!$1:$1048576,7,FALSE),"")), "")</f>
        <v/>
      </c>
      <c r="U161" s="72" t="str">
        <f>IF($A161&lt;&gt;"",IF(IFERROR(VLOOKUP($A161,'5. Company (current_at exit)'!$1:$1048576,8,FALSE),"")="","Mandatory: Tab 5",IFERROR(VLOOKUP($A161,'5. Company (current_at exit)'!$1:$1048576,8,FALSE),"")), "")</f>
        <v/>
      </c>
      <c r="V161" s="16" t="str">
        <f>IF($A161&lt;&gt;"",IF(IFERROR(VLOOKUP($A161,'5. Company (current_at exit)'!$1:$1048576,9,FALSE),"")="","",IFERROR(VLOOKUP($A161,'5. Company (current_at exit)'!$1:$1048576,9,FALSE),"")), "")</f>
        <v/>
      </c>
      <c r="W161" s="16" t="str">
        <f>IF($A161&lt;&gt;"",IF(IFERROR(VLOOKUP($A161,'5. Company (current_at exit)'!$1:$1048576,10,FALSE),"")="","Mandatory: Tab 5",IFERROR(VLOOKUP($A161,'5. Company (current_at exit)'!$1:$1048576,10,FALSE),"")), "")</f>
        <v/>
      </c>
      <c r="X161" s="73" t="str">
        <f>IF($A161&lt;&gt;"",IF(IFERROR(VLOOKUP($A161,'5. Company (current_at exit)'!$1:$1048576,11,FALSE),"")="","Mandatory: Tab 5",IFERROR(VLOOKUP($A161,'5. Company (current_at exit)'!$1:$1048576,11,FALSE),"")), "")</f>
        <v/>
      </c>
      <c r="Y161" s="73" t="str">
        <f>IF($A161&lt;&gt;"",IF(IFERROR(VLOOKUP($A161,'5. Company (current_at exit)'!$1:$1048576,12,FALSE),"")="","",IFERROR(VLOOKUP($A161,'5. Company (current_at exit)'!$1:$1048576,12,FALSE),"")), "")</f>
        <v/>
      </c>
      <c r="Z161" s="73" t="str">
        <f>IF($A161&lt;&gt;"",IF(IFERROR(VLOOKUP($A161,'5. Company (current_at exit)'!$1:$1048576,13,FALSE),"")="","",IFERROR(VLOOKUP($A161,'5. Company (current_at exit)'!$1:$1048576,13,FALSE),"")), "")</f>
        <v/>
      </c>
      <c r="AA161" s="16" t="str">
        <f>IF($A161&lt;&gt;"",IF(IFERROR(VLOOKUP($A161,'5. Company (current_at exit)'!$1:$1048576,14,FALSE),"")="","Mandatory: Tab 5",IFERROR(VLOOKUP($A161,'5. Company (current_at exit)'!$1:$1048576,14,FALSE),"")), "")</f>
        <v/>
      </c>
      <c r="AB161" s="16" t="str">
        <f>IF($A161&lt;&gt;"",IF(IFERROR(VLOOKUP($A161,'5. Company (current_at exit)'!$1:$1048576,15,FALSE),"")="","Mandatory: Tab 5",IFERROR(VLOOKUP($A161,'5. Company (current_at exit)'!$1:$1048576,15,FALSE),"")), "")</f>
        <v/>
      </c>
      <c r="AC161" s="76" t="str">
        <f>IF($A161&lt;&gt;"",IF(IFERROR(VLOOKUP($A161,'5. Company (current_at exit)'!$1:$1048576,16,FALSE),"")="","",IFERROR(VLOOKUP($A161,'5. Company (current_at exit)'!$1:$1048576,16,FALSE),"")), "")</f>
        <v/>
      </c>
      <c r="AD161" s="16" t="str">
        <f>IF($A161&lt;&gt;"",IF(IFERROR(VLOOKUP($A161,'5. Company (current_at exit)'!$1:$1048576,17,FALSE),"")="","",IFERROR(VLOOKUP($A161,'5. Company (current_at exit)'!$1:$1048576,17,FALSE),"")), "")</f>
        <v/>
      </c>
      <c r="AE161" s="401" t="str">
        <f>IF($A161&lt;&gt;"",IF(IFERROR(VLOOKUP($A161,'5. Company (current_at exit)'!$1:$1048576,18,FALSE),"")="","",IFERROR(VLOOKUP($A161,'5. Company (current_at exit)'!$1:$1048576,18,FALSE),"")), "")</f>
        <v/>
      </c>
      <c r="AF161" s="16" t="str">
        <f>IF($A161&lt;&gt;"",IF(IFERROR(VLOOKUP($A161,'5. Company (current_at exit)'!$1:$1048576,19,FALSE),"")="","Mandatory: Tab 5",IFERROR(VLOOKUP($A161,'5. Company (current_at exit)'!$1:$1048576,19,FALSE),"")), "")</f>
        <v/>
      </c>
      <c r="AG161" s="159" t="str">
        <f>IF($AF161="Yes",IF($A161&lt;&gt;"",IF(IFERROR(VLOOKUP($A161,'5. Company (current_at exit)'!$1:$1048576,20,FALSE),"")="","Mandatory: Tab 5",IFERROR(VLOOKUP($A161,'5. Company (current_at exit)'!$1:$1048576,20,FALSE),"")), ""),IF($A161&lt;&gt;"",IF(IFERROR(VLOOKUP($A161,'5. Company (current_at exit)'!$1:$1048576,20,FALSE),"")="","",IFERROR(VLOOKUP($A161,'5. Company (current_at exit)'!$1:$1048576,20,FALSE),"")), ""))</f>
        <v/>
      </c>
      <c r="AH161" s="159" t="str">
        <f>IF($AF161="Yes",IF($A161&lt;&gt;"",IF(IFERROR(VLOOKUP($A161,'5. Company (current_at exit)'!$1:$1048576,21,FALSE),"")="","Mandatory: Tab 5",IFERROR(VLOOKUP($A161,'5. Company (current_at exit)'!$1:$1048576,21,FALSE),"")), ""),IF($A161&lt;&gt;"",IF(IFERROR(VLOOKUP($A161,'5. Company (current_at exit)'!$1:$1048576,21,FALSE),"")="","",IFERROR(VLOOKUP($A161,'5. Company (current_at exit)'!$1:$1048576,21,FALSE),"")), ""))</f>
        <v/>
      </c>
      <c r="AI161" s="69" t="str">
        <f>IF($AF161="Yes",IF($A161&lt;&gt;"",IF(IFERROR(VLOOKUP($A161,'5. Company (current_at exit)'!$1:$1048576,22,FALSE),"")="","Mandatory: Tab 5",IFERROR(VLOOKUP($A161,'5. Company (current_at exit)'!$1:$1048576,22,FALSE),"")), ""),IF($A161&lt;&gt;"",IF(IFERROR(VLOOKUP($A161,'5. Company (current_at exit)'!$1:$1048576,22,FALSE),"")="","",IFERROR(VLOOKUP($A161,'5. Company (current_at exit)'!$1:$1048576,22,FALSE),"")), ""))</f>
        <v/>
      </c>
      <c r="AJ161" s="69" t="str">
        <f>IF($AF161="Yes",IF($A161&lt;&gt;"",IF(IFERROR(VLOOKUP($A161,'5. Company (current_at exit)'!$1:$1048576,23,FALSE),"")="","Mandatory: Tab 5",IFERROR(VLOOKUP($A161,'5. Company (current_at exit)'!$1:$1048576,23,FALSE),"")), ""),IF($A161&lt;&gt;"",IF(IFERROR(VLOOKUP($A161,'5. Company (current_at exit)'!$1:$1048576,23,FALSE),"")="","",IFERROR(VLOOKUP($A161,'5. Company (current_at exit)'!$1:$1048576,23,FALSE),"")), ""))</f>
        <v/>
      </c>
      <c r="AK161" s="159" t="str">
        <f>IF($AF161="Yes",IF($A161&lt;&gt;"",IF(IFERROR(VLOOKUP($A161,'5. Company (current_at exit)'!$1:$1048576,24,FALSE),"")="","",IFERROR(VLOOKUP($A161,'5. Company (current_at exit)'!$1:$1048576,24,FALSE),"")), ""),IF($A161&lt;&gt;"",IF(IFERROR(VLOOKUP($A161,'5. Company (current_at exit)'!$1:$1048576,24,FALSE),"")="","",IFERROR(VLOOKUP($A161,'5. Company (current_at exit)'!$1:$1048576,24,FALSE),"")), ""))</f>
        <v/>
      </c>
      <c r="AL161" s="403" t="str">
        <f>IF($A161&lt;&gt;"",IF(IFERROR(VLOOKUP($A161,'5. Company (current_at exit)'!$1:$1048576,25,FALSE),"")="","",IFERROR(VLOOKUP($A161,'5. Company (current_at exit)'!$1:$1048576,25,FALSE),"")), "")</f>
        <v/>
      </c>
      <c r="AM161" s="17" t="str">
        <f>IF($A161&lt;&gt;"",IF(IFERROR(VLOOKUP($A161,'5. Company (current_at exit)'!$1:$1048576,26,FALSE),"")="","Mandatory: Tab 5",IFERROR(VLOOKUP($A161,'5. Company (current_at exit)'!$1:$1048576,26,FALSE),"")), "")</f>
        <v/>
      </c>
      <c r="AN161" s="17" t="str">
        <f>IF($A161&lt;&gt;"",IF(IFERROR(VLOOKUP($A161,'5. Company (current_at exit)'!$1:$1048576,27,FALSE),"")="","Mandatory: Tab 5",IFERROR(VLOOKUP($A161,'5. Company (current_at exit)'!$1:$1048576,27,FALSE),"")), "")</f>
        <v/>
      </c>
      <c r="AO161" s="17" t="str">
        <f>IF($A161&lt;&gt;"",IF(IFERROR(VLOOKUP($A161,'5. Company (current_at exit)'!$1:$1048576,28,FALSE),"")="","Mandatory: Tab 5",IFERROR(VLOOKUP($A161,'5. Company (current_at exit)'!$1:$1048576,28,FALSE),"")), "")</f>
        <v/>
      </c>
      <c r="AP161" s="17" t="str">
        <f>IF($A161&lt;&gt;"",IF(IFERROR(VLOOKUP($A161,'5. Company (current_at exit)'!$1:$1048576,29,FALSE),"")="","Mandatory: Tab 5",IFERROR(VLOOKUP($A161,'5. Company (current_at exit)'!$1:$1048576,29,FALSE),"")), "")</f>
        <v/>
      </c>
      <c r="AQ161" s="17" t="str">
        <f>IF($A161&lt;&gt;"",IF(IFERROR(VLOOKUP($A161,'5. Company (current_at exit)'!$1:$1048576,30,FALSE),"")="","Mandatory: Tab 5",IFERROR(VLOOKUP($A161,'5. Company (current_at exit)'!$1:$1048576,30,FALSE),"")), "")</f>
        <v/>
      </c>
      <c r="AR161" s="17" t="str">
        <f>IF($A161&lt;&gt;"",IF(IFERROR(VLOOKUP($A161,'5. Company (current_at exit)'!$1:$1048576,31,FALSE),"")="","Mandatory: Tab 5",IFERROR(VLOOKUP($A161,'5. Company (current_at exit)'!$1:$1048576,31,FALSE),"")), "")</f>
        <v/>
      </c>
      <c r="AS161" s="17" t="str">
        <f>IF($A161&lt;&gt;"",IF(IFERROR(VLOOKUP($A161,'5. Company (current_at exit)'!$1:$1048576,32,FALSE),"")="","Mandatory: Tab 5",IFERROR(VLOOKUP($A161,'5. Company (current_at exit)'!$1:$1048576,32,FALSE),"")), "")</f>
        <v/>
      </c>
      <c r="AT161" s="17" t="str">
        <f>IF($A161&lt;&gt;"",IF(IFERROR(VLOOKUP($A161,'5. Company (current_at exit)'!$1:$1048576,33,FALSE),"")="","Mandatory: Tab 5",IFERROR(VLOOKUP($A161,'5. Company (current_at exit)'!$1:$1048576,33,FALSE),"")), "")</f>
        <v/>
      </c>
      <c r="AU161" s="17" t="str">
        <f>IF($A161&lt;&gt;"",IF(IFERROR(VLOOKUP($A161,'5. Company (current_at exit)'!$1:$1048576,34,FALSE),"")="","",IFERROR(VLOOKUP($A161,'5. Company (current_at exit)'!$1:$1048576,34,FALSE),"")), "")</f>
        <v/>
      </c>
      <c r="AV161" s="241" t="str">
        <f>IF($A161&lt;&gt;"",IF(IFERROR(VLOOKUP($A161,'5. Company (current_at exit)'!$1:$1048576,35,FALSE),"")="","",IFERROR(VLOOKUP($A161,'5. Company (current_at exit)'!$1:$1048576,35,FALSE),"")), "")</f>
        <v/>
      </c>
      <c r="AW161" s="17" t="str">
        <f>IF($D161="Fully Exited",IF($A161&lt;&gt;"",IF(IFERROR(VLOOKUP($A161,'5. Company (current_at exit)'!$1:$1048576,36,FALSE),"")="","",IFERROR(VLOOKUP($A161,'5. Company (current_at exit)'!$1:$1048576,36,FALSE),"")), ""),IF($A161&lt;&gt;"",IF(IFERROR(VLOOKUP($A161,'5. Company (current_at exit)'!$1:$1048576,36,FALSE),"")="","",IFERROR(VLOOKUP($A161,'5. Company (current_at exit)'!$1:$1048576,36,FALSE),"")), ""))</f>
        <v/>
      </c>
      <c r="AX161" s="239" t="str">
        <f>IF($A161&lt;&gt;"",IF(IFERROR(VLOOKUP($A161,'5. Company (current_at exit)'!$1:$1048576,37,FALSE),"")="","",IFERROR(VLOOKUP($A161,'5. Company (current_at exit)'!$1:$1048576,37,FALSE),"")), "")</f>
        <v/>
      </c>
      <c r="AY161" s="204" t="str">
        <f>IF($A161&lt;&gt;"",IF(IFERROR(VLOOKUP($A161,'5. Company (current_at exit)'!$1:$1048576,38,FALSE),"")="","",IFERROR(VLOOKUP($A161,'5. Company (current_at exit)'!$1:$1048576,38,FALSE),"")), "")</f>
        <v/>
      </c>
      <c r="AZ161" s="244" t="str">
        <f>IF($A161&lt;&gt;"",IF(IFERROR(VLOOKUP($A161,'5. Company (current_at exit)'!$1:$1048576,39,FALSE),"")="","",IFERROR(VLOOKUP($A161,'5. Company (current_at exit)'!$1:$1048576,39,FALSE),"")), "")</f>
        <v/>
      </c>
      <c r="BA161" s="244" t="str">
        <f>IF($A161&lt;&gt;"",IF(IFERROR(VLOOKUP($A161,'5. Company (current_at exit)'!$1:$1048576,40,FALSE),"")="","",IFERROR(VLOOKUP($A161,'5. Company (current_at exit)'!$1:$1048576,40,FALSE),"")), "")</f>
        <v/>
      </c>
      <c r="BB161" s="244" t="str">
        <f>IF($A161&lt;&gt;"",IF(IFERROR(VLOOKUP($A161,'5. Company (current_at exit)'!$1:$1048576,41,FALSE),"")="","",IFERROR(VLOOKUP($A161,'5. Company (current_at exit)'!$1:$1048576,41,FALSE),"")), "")</f>
        <v/>
      </c>
      <c r="BC161" s="76" t="str">
        <f>IF($A161&lt;&gt;"",IF(IFERROR(VLOOKUP($A161,'5. Company (current_at exit)'!$1:$1048576,42,FALSE),"")="","",IFERROR(VLOOKUP($A161,'5. Company (current_at exit)'!$1:$1048576,42,FALSE),"")), "")</f>
        <v/>
      </c>
      <c r="BD161" s="76" t="str">
        <f>IF($A161&lt;&gt;"",IF(IFERROR(VLOOKUP($A161,'5. Company (current_at exit)'!$1:$1048576,43,FALSE),"")="","",IFERROR(VLOOKUP($A161,'5. Company (current_at exit)'!$1:$1048576,43,FALSE),"")), "")</f>
        <v/>
      </c>
      <c r="BE161" s="239" t="str">
        <f>IF($A161&lt;&gt;"",IF(IFERROR(VLOOKUP($A161,'5. Company (current_at exit)'!$1:$1048576,44,FALSE),"")="","",IFERROR(VLOOKUP($A161,'5. Company (current_at exit)'!$1:$1048576,44,FALSE),"")), "")</f>
        <v/>
      </c>
      <c r="BF161" s="239" t="str">
        <f>IF($A161&lt;&gt;"",IF(IFERROR(VLOOKUP($A161,'5. Company (current_at exit)'!$1:$1048576,45,FALSE),"")="","",IFERROR(VLOOKUP($A161,'5. Company (current_at exit)'!$1:$1048576,45,FALSE),"")), "")</f>
        <v/>
      </c>
      <c r="BG161" s="239" t="str">
        <f>IF($A161&lt;&gt;"",IF(IFERROR(VLOOKUP($A161,'5. Company (current_at exit)'!$1:$1048576,46,FALSE),"")="","",IFERROR(VLOOKUP($A161,'5. Company (current_at exit)'!$1:$1048576,46,FALSE),"")), "")</f>
        <v/>
      </c>
      <c r="BH161" s="239" t="str">
        <f>IF($A161&lt;&gt;"",IF(IFERROR(VLOOKUP($A161,'5. Company (current_at exit)'!$1:$1048576,47,FALSE),"")="","",IFERROR(VLOOKUP($A161,'5. Company (current_at exit)'!$1:$1048576,47,FALSE),"")), "")</f>
        <v/>
      </c>
      <c r="BI161" s="239" t="str">
        <f>IF($A161&lt;&gt;"",IF(IFERROR(VLOOKUP($A161,'5. Company (current_at exit)'!$1:$1048576,48,FALSE),"")="","",IFERROR(VLOOKUP($A161,'5. Company (current_at exit)'!$1:$1048576,48,FALSE),"")), "")</f>
        <v/>
      </c>
      <c r="BJ161" s="360" t="str">
        <f>IF($A161&lt;&gt;"",IF(IFERROR(VLOOKUP($A161,'5. Company (current_at exit)'!$1:$1048576,49,FALSE),"")="","",IFERROR(VLOOKUP($A161,'5. Company (current_at exit)'!$1:$1048576,49,FALSE),"")), "")</f>
        <v/>
      </c>
      <c r="BK161" s="76" t="str">
        <f>IF($A161&lt;&gt;"",IF(IFERROR(VLOOKUP($A161,'5. Company (current_at exit)'!$1:$1048576,50,FALSE),"")="","Mandatory: Tab 5",IFERROR(VLOOKUP($A161,'5. Company (current_at exit)'!$1:$1048576,50,FALSE),"")), "")</f>
        <v/>
      </c>
      <c r="BL161" s="483" t="str">
        <f>IF($A161&lt;&gt;"",IF(IFERROR(VLOOKUP($A161,'5. Company (current_at exit)'!$1:$1048576,51,FALSE),"")="","Mandatory: Tab 5",IFERROR(VLOOKUP($A161,'5. Company (current_at exit)'!$1:$1048576,51,FALSE),"")), "")</f>
        <v/>
      </c>
      <c r="BM161" s="483" t="str">
        <f>IF($A161&lt;&gt;"",IF(IFERROR(VLOOKUP($A161,'5. Company (current_at exit)'!$1:$1048576,52,FALSE),"")="","Mandatory: Tab 5",IFERROR(VLOOKUP($A161,'5. Company (current_at exit)'!$1:$1048576,52,FALSE),"")), "")</f>
        <v/>
      </c>
      <c r="BN161" s="483" t="str">
        <f>IF($A161&lt;&gt;"",IF(IFERROR(VLOOKUP($A161,'5. Company (current_at exit)'!$1:$1048576,53,FALSE),"")="","Mandatory: Tab 5",IFERROR(VLOOKUP($A161,'5. Company (current_at exit)'!$1:$1048576,53,FALSE),"")), "")</f>
        <v/>
      </c>
      <c r="BO161" s="360" t="str">
        <f>IF($A161&lt;&gt;"",IF(IFERROR(VLOOKUP($A161,'5. Company (current_at exit)'!$1:$1048576,54,FALSE),"")="","",IFERROR(VLOOKUP($A161,'5. Company (current_at exit)'!$1:$1048576,54,FALSE),"")), "")</f>
        <v/>
      </c>
      <c r="BP161" s="17" t="str">
        <f>IF($A161&lt;&gt;"",IF(IFERROR(VLOOKUP($A161, '4. Company (at entry)'!$1:$1048576,3,FALSE),"")="","Mandatory: Tab 4",IFERROR(VLOOKUP($A161, '4. Company (at entry)'!$1:$1048576,3,FALSE),"")), "")</f>
        <v/>
      </c>
      <c r="BQ161" s="17" t="str">
        <f>IF($A161&lt;&gt;"",IF(IFERROR(VLOOKUP($A161, '4. Company (at entry)'!$1:$1048576,4,FALSE),"")="","Mandatory: Tab 4",IFERROR(VLOOKUP($A161, '4. Company (at entry)'!$1:$1048576,4,FALSE),"")), "")</f>
        <v/>
      </c>
      <c r="BR161" s="17" t="str">
        <f>IF($A161&lt;&gt;"",IF(IFERROR(VLOOKUP($A161, '4. Company (at entry)'!$1:$1048576,5,FALSE),"")="","Mandatory: Tab 4",IFERROR(VLOOKUP($A161, '4. Company (at entry)'!$1:$1048576,5,FALSE),"")), "")</f>
        <v/>
      </c>
      <c r="BS161" s="17" t="str">
        <f>IF($A161&lt;&gt;"",IF(IFERROR(VLOOKUP($A161, '4. Company (at entry)'!$1:$1048576,6,FALSE),"")="","Mandatory: Tab 4",IFERROR(VLOOKUP($A161, '4. Company (at entry)'!$1:$1048576,6,FALSE),"")), "")</f>
        <v/>
      </c>
      <c r="BT161" s="17" t="str">
        <f>IF($A161&lt;&gt;"",IF(IFERROR(VLOOKUP($A161, '4. Company (at entry)'!$1:$1048576,7,FALSE),"")="","Mandatory: Tab 4",IFERROR(VLOOKUP($A161, '4. Company (at entry)'!$1:$1048576,7,FALSE),"")), "")</f>
        <v/>
      </c>
      <c r="BU161" s="17" t="str">
        <f>IF($A161&lt;&gt;"",IF(IFERROR(VLOOKUP($A161, '4. Company (at entry)'!$1:$1048576,8,FALSE),"")="","Mandatory: Tab 4",IFERROR(VLOOKUP($A161, '4. Company (at entry)'!$1:$1048576,8,FALSE),"")), "")</f>
        <v/>
      </c>
      <c r="BV161" s="17" t="str">
        <f>IF($A161&lt;&gt;"",IF(IFERROR(VLOOKUP($A161, '4. Company (at entry)'!$1:$1048576,9,FALSE),"")="","Mandatory: Tab 4",IFERROR(VLOOKUP($A161, '4. Company (at entry)'!$1:$1048576,9,FALSE),"")), "")</f>
        <v/>
      </c>
      <c r="BW161" s="17" t="str">
        <f>IF($A161&lt;&gt;"",IF(IFERROR(VLOOKUP($A161, '4. Company (at entry)'!$1:$1048576,10,FALSE),"")="","",IFERROR(VLOOKUP($A161, '4. Company (at entry)'!$1:$1048576,10,FALSE),"")), "")</f>
        <v/>
      </c>
      <c r="BX161" s="208" t="str">
        <f>IF($A161&lt;&gt;"",IF(IFERROR(VLOOKUP($A161, '4. Company (at entry)'!$1:$1048576,11,FALSE),"")="","",IFERROR(VLOOKUP($A161, '4. Company (at entry)'!$1:$1048576,11,FALSE),"")), "")</f>
        <v/>
      </c>
      <c r="BY161" s="17" t="str">
        <f>IF($A161&lt;&gt;"",IF(IFERROR(VLOOKUP($A161, '4. Company (at entry)'!$1:$1048576,12,FALSE),"")="","",IFERROR(VLOOKUP($A161, '4. Company (at entry)'!$1:$1048576,12,FALSE),"")), "")</f>
        <v/>
      </c>
      <c r="BZ161" s="360" t="str">
        <f>IF($A161&lt;&gt;"",IF(IFERROR(VLOOKUP($A161, '4. Company (at entry)'!$1:$1048576,13,FALSE),"")="","",IFERROR(VLOOKUP($A161, '4. Company (at entry)'!$1:$1048576,13,FALSE),"")), "")</f>
        <v/>
      </c>
      <c r="CA161" s="17" t="str">
        <f>IF($A161&lt;&gt;"",IF(IFERROR('7. Position (current_at exit)'!F161,"")="", "Mandatory: Tab 7",IFERROR('7. Position (current_at exit)'!F161,"")),"")</f>
        <v/>
      </c>
      <c r="CB161" s="17" t="str">
        <f>IF($D161&lt;&gt;"Pending, Subsequently Closed",IF($A161&lt;&gt;"",IF(IFERROR('7. Position (current_at exit)'!G161,"")="", "Mandatory: Tab 7",IFERROR('7. Position (current_at exit)'!G161,"")),""), IF($A161&lt;&gt;"",IF(IFERROR('7. Position (current_at exit)'!G161,"")="", "",IFERROR('7. Position (current_at exit)'!G161,"")),""))</f>
        <v/>
      </c>
      <c r="CC161" s="17" t="str">
        <f>IF($D161&lt;&gt;"Pending, Subsequently Closed",IF($A161&lt;&gt;"",IF(IFERROR('7. Position (current_at exit)'!H161,"")="", "Mandatory: Tab 7",IFERROR('7. Position (current_at exit)'!H161,"")),""), IF($A161&lt;&gt;"",IF(IFERROR('7. Position (current_at exit)'!H161,"")="", "",IFERROR('7. Position (current_at exit)'!H161,"")),""))</f>
        <v/>
      </c>
      <c r="CD161" s="17" t="str">
        <f>IF($D161&lt;&gt;"Pending, Subsequently Closed",IF($A161&lt;&gt;"",IF(IFERROR('7. Position (current_at exit)'!I161,"")="", "Mandatory: Tab 7",IFERROR('7. Position (current_at exit)'!I161,"")),""), IF($A161&lt;&gt;"",IF(IFERROR('7. Position (current_at exit)'!I161,"")="", "",IFERROR('7. Position (current_at exit)'!I161,"")),""))</f>
        <v/>
      </c>
      <c r="CE161" s="17" t="str">
        <f>IF($D161&lt;&gt;"Pending, Subsequently Closed",IF($A161&lt;&gt;"",IF(IFERROR('7. Position (current_at exit)'!J161,"")="", "Mandatory: Tab 7",IFERROR('7. Position (current_at exit)'!J161,"")),""), IF($A161&lt;&gt;"",IF(IFERROR('7. Position (current_at exit)'!J161,"")="", "",IFERROR('7. Position (current_at exit)'!J161,"")),""))</f>
        <v/>
      </c>
      <c r="CF161" s="208" t="str">
        <f>IF($D161&lt;&gt;"Pending, Subsequently Closed",IF($A161&lt;&gt;"",IF(IFERROR('7. Position (current_at exit)'!K161,"")="", "Mandatory: Tab 7",IFERROR('7. Position (current_at exit)'!K161,"")),""), IF($A161&lt;&gt;"",IF(IFERROR('7. Position (current_at exit)'!K161,"")="", "",IFERROR('7. Position (current_at exit)'!K161,"")),""))</f>
        <v/>
      </c>
      <c r="CG161" s="186" t="str">
        <f>IF($D161&lt;&gt;"Pending, Subsequently Closed",IF($A161&lt;&gt;"",IF(IFERROR('7. Position (current_at exit)'!L161,"")="", "Mandatory: Tab 7",IFERROR('7. Position (current_at exit)'!L161,"")),""), IF($A161&lt;&gt;"",IF(IFERROR('7. Position (current_at exit)'!L161,"")="", "",IFERROR('7. Position (current_at exit)'!L161,"")),""))</f>
        <v/>
      </c>
      <c r="CH161" s="186" t="str">
        <f>IF($D161&lt;&gt;"Pending, Subsequently Closed",IF($A161&lt;&gt;"",IF(IFERROR('7. Position (current_at exit)'!M161,"")="", "Mandatory: Tab 7",IFERROR('7. Position (current_at exit)'!M161,"")),""), IF($A161&lt;&gt;"",IF(IFERROR('7. Position (current_at exit)'!M161,"")="", "",IFERROR('7. Position (current_at exit)'!M161,"")),""))</f>
        <v/>
      </c>
      <c r="CI161" s="186" t="str">
        <f>IF($D161&lt;&gt;"Pending, Subsequently Closed",IF($A161&lt;&gt;"",IF(IFERROR('7. Position (current_at exit)'!N161,"")="", "Mandatory: Tab 7",IFERROR('7. Position (current_at exit)'!N161,"")),""), IF($A161&lt;&gt;"",IF(IFERROR('7. Position (current_at exit)'!N161,"")="", "",IFERROR('7. Position (current_at exit)'!N161,"")),""))</f>
        <v/>
      </c>
      <c r="CJ161" s="408" t="str">
        <f>IF($D161&lt;&gt;"Pending, Subsequently Closed",IF($A161&lt;&gt;"",IF(IFERROR('7. Position (current_at exit)'!O161,"")="", "Mandatory: Tab 7",IFERROR('7. Position (current_at exit)'!O161,"")),""), IF($A161&lt;&gt;"",IF(IFERROR('7. Position (current_at exit)'!O161,"")="", "",IFERROR('7. Position (current_at exit)'!O161,"")),""))</f>
        <v/>
      </c>
      <c r="CK161" s="408" t="str">
        <f>IF($D161&lt;&gt;"Pending, Subsequently Closed",IF($A161&lt;&gt;"",IF(IFERROR('7. Position (current_at exit)'!P161,"")="", "Mandatory: Tab 7",IFERROR('7. Position (current_at exit)'!P161,"")),""), IF($A161&lt;&gt;"",IF(IFERROR('7. Position (current_at exit)'!P161,"")="", "",IFERROR('7. Position (current_at exit)'!P161,"")),""))</f>
        <v/>
      </c>
      <c r="CL161" s="360" t="str">
        <f>IF($A161&lt;&gt;"",IF(IFERROR('7. Position (current_at exit)'!Q161,"")="", "",IFERROR('7. Position (current_at exit)'!Q161,"")),"")</f>
        <v/>
      </c>
      <c r="CM161" s="18" t="str">
        <f>IF($F161&lt;&gt;"Debt",IF($A161&lt;&gt;"",IF(IFERROR('7. Position (current_at exit)'!R161,"")="", "Mandatory: Tab 7",IFERROR('7. Position (current_at exit)'!R161,"")),""), IF($A161&lt;&gt;"",IF(IFERROR('7. Position (current_at exit)'!R161,"")="", "",IFERROR('7. Position (current_at exit)'!R161,"")),""))</f>
        <v/>
      </c>
      <c r="CN161" s="18" t="str">
        <f>IF($F161&lt;&gt;"Debt",IF($A161&lt;&gt;"",IF(IFERROR('7. Position (current_at exit)'!S161,"")="", "Mandatory: Tab 7",IFERROR('7. Position (current_at exit)'!S161,"")),""), IF($A161&lt;&gt;"",IF(IFERROR('7. Position (current_at exit)'!S161,"")="", "",IFERROR('7. Position (current_at exit)'!S161,"")),""))</f>
        <v/>
      </c>
      <c r="CO161" s="17" t="str">
        <f>IF($F161&lt;&gt;"Debt",IF($A161&lt;&gt;"",IF(IFERROR('7. Position (current_at exit)'!T161,"")="", "Mandatory: Tab 7",IFERROR('7. Position (current_at exit)'!T161,"")),""), IF($A161&lt;&gt;"",IF(IFERROR('7. Position (current_at exit)'!T161,"")="", "",IFERROR('7. Position (current_at exit)'!T161,"")),""))</f>
        <v/>
      </c>
      <c r="CP161" s="17" t="str">
        <f>IF($A161&lt;&gt;"",IF(IFERROR('7. Position (current_at exit)'!U161,"")="", "Mandatory: Tab 7",IFERROR('7. Position (current_at exit)'!U161,"")),"")</f>
        <v/>
      </c>
      <c r="CQ161" s="17" t="str">
        <f>IF($F161&lt;&gt;"Debt",IF($A161&lt;&gt;"",IF(IFERROR('7. Position (current_at exit)'!V161,"")="", "Mandatory: Tab 7",IFERROR('7. Position (current_at exit)'!V161,"")),""), IF($A161&lt;&gt;"",IF(IFERROR('7. Position (current_at exit)'!V161,"")="", "",IFERROR('7. Position (current_at exit)'!V161,"")),""))</f>
        <v/>
      </c>
      <c r="CR161" s="16" t="str">
        <f>IF($F161&lt;&gt;"Debt",IF($A161&lt;&gt;"",IF(IFERROR('7. Position (current_at exit)'!W161,"")="", "",IFERROR('7. Position (current_at exit)'!W161,"")),""), IF($A161&lt;&gt;"",IF(IFERROR('7. Position (current_at exit)'!W161,"")="", "",IFERROR('7. Position (current_at exit)'!W161,"")),""))</f>
        <v/>
      </c>
      <c r="CS161" s="80" t="str">
        <f>IF($A161&lt;&gt;"",IF(IFERROR('7. Position (current_at exit)'!X161,"")="", "",IFERROR('7. Position (current_at exit)'!X161,"")),"")</f>
        <v/>
      </c>
      <c r="CT161" s="360" t="str">
        <f>IF($A161&lt;&gt;"",IF(IFERROR('7. Position (current_at exit)'!Y161,"")="", "",IFERROR('7. Position (current_at exit)'!Y161,"")),"")</f>
        <v/>
      </c>
      <c r="CU161" s="159" t="str">
        <f>IF(OR($D161="Fully Exited, No Escrow", $D161="Fully Exited, Escrow Pending", $D161="Fully Exited, Subsequently Closed"), IF($A161&lt;&gt;"",IF(IFERROR('7. Position (current_at exit)'!Z161,"")="", "Mandatory: Tab 7",IFERROR('7. Position (current_at exit)'!Z161,"")),""), IF($A161&lt;&gt;"",IF(IFERROR('7. Position (current_at exit)'!Z161,"")="", "",IFERROR('7. Position (current_at exit)'!Z161,"")),""))</f>
        <v/>
      </c>
      <c r="CV161" s="159" t="str">
        <f>IF(OR($D161="Fully Exited, No Escrow", $D161="Fully Exited, Escrow Pending", $D161="Fully Exited, Subsequently Closed"), IF($A161&lt;&gt;"",IF(IFERROR('7. Position (current_at exit)'!AA161,"")="", "Mandatory: Tab 7",IFERROR('7. Position (current_at exit)'!AA161,"")),""), IF($A161&lt;&gt;"",IF(IFERROR('7. Position (current_at exit)'!AA161,"")="", "",IFERROR('7. Position (current_at exit)'!AA161,"")),""))</f>
        <v/>
      </c>
      <c r="CW161" s="16" t="str">
        <f>IF($D161="Fully Exited",IF($A161&lt;&gt;"",IF(IFERROR('7. Position (current_at exit)'!AB161,"")="", "",IFERROR('7. Position (current_at exit)'!AB161,"")),""), IF($A161&lt;&gt;"",IF(IFERROR('7. Position (current_at exit)'!AB161,"")="", "",IFERROR('7. Position (current_at exit)'!AB161,"")),""))</f>
        <v/>
      </c>
      <c r="CX161" s="360" t="str">
        <f>IF($A161&lt;&gt;"",IF(IFERROR('7. Position (current_at exit)'!AC161,"")="", "",IFERROR('7. Position (current_at exit)'!AC161,"")),"")</f>
        <v/>
      </c>
      <c r="CY161" s="16" t="str">
        <f>IF($D161&lt;&gt;"Pending, Subsequently Closed",IF($A161&lt;&gt;"",IF(IFERROR('7. Position (current_at exit)'!AD161,"")="", "Mandatory: Tab 7",IFERROR('7. Position (current_at exit)'!AD161,"")),""), IF($A161&lt;&gt;"",IF(IFERROR('7. Position (current_at exit)'!AD161,"")="", "",IFERROR('7. Position (current_at exit)'!AD161,"")),""))</f>
        <v/>
      </c>
      <c r="CZ161" s="187" t="str">
        <f>IF($A161&lt;&gt;"",IF(IFERROR('7. Position (current_at exit)'!AE161,"")="", "",IFERROR('7. Position (current_at exit)'!AE161,"")),"")</f>
        <v/>
      </c>
      <c r="DA161" s="76" t="str">
        <f>IF($A161&lt;&gt;"",IF(IFERROR('7. Position (current_at exit)'!AF161,"")="", "",IFERROR('7. Position (current_at exit)'!AF161,"")),"")</f>
        <v/>
      </c>
      <c r="DB161" s="239" t="str">
        <f>IF($A161&lt;&gt;"",IF(IFERROR('7. Position (current_at exit)'!AG161,"")="", "",IFERROR('7. Position (current_at exit)'!AG161,"")),"")</f>
        <v/>
      </c>
      <c r="DC161" s="165" t="str">
        <f>IF($A161&lt;&gt;"",IF(IFERROR('7. Position (current_at exit)'!AH161,"")="", "",IFERROR('7. Position (current_at exit)'!AH161,"")),"")</f>
        <v/>
      </c>
      <c r="DD161" s="165" t="str">
        <f>IF($A161&lt;&gt;"",IF(IFERROR('7. Position (current_at exit)'!AI161,"")="", "",IFERROR('7. Position (current_at exit)'!AI161,"")),"")</f>
        <v/>
      </c>
      <c r="DE161" s="360" t="str">
        <f>IF($A161&lt;&gt;"",IF(IFERROR('7. Position (current_at exit)'!AJ161,"")="", "",IFERROR('7. Position (current_at exit)'!AJ161,"")),"")</f>
        <v/>
      </c>
      <c r="DF161" s="16" t="str">
        <f>IF($A161&lt;&gt;"",IF(IFERROR('7. Position (current_at exit)'!AK161,"")="", "",IFERROR('7. Position (current_at exit)'!AK161,"")),"")</f>
        <v/>
      </c>
      <c r="DG161" s="187" t="str">
        <f>IF($A161&lt;&gt;"",IF(IFERROR('7. Position (current_at exit)'!AL161,"")="", "",IFERROR('7. Position (current_at exit)'!AL161,"")),"")</f>
        <v/>
      </c>
      <c r="DH161" s="76" t="str">
        <f>IF($A161&lt;&gt;"",IF(IFERROR('7. Position (current_at exit)'!AM161,"")="", "",IFERROR('7. Position (current_at exit)'!AM161,"")),"")</f>
        <v/>
      </c>
      <c r="DI161" s="239" t="str">
        <f>IF($A161&lt;&gt;"",IF(IFERROR('7. Position (current_at exit)'!AN161,"")="", "",IFERROR('7. Position (current_at exit)'!AN161,"")),"")</f>
        <v/>
      </c>
      <c r="DJ161" s="165" t="str">
        <f>IF($A161&lt;&gt;"",IF(IFERROR('7. Position (current_at exit)'!AO161,"")="", "",IFERROR('7. Position (current_at exit)'!AO161,"")),"")</f>
        <v/>
      </c>
      <c r="DK161" s="165" t="str">
        <f>IF($A161&lt;&gt;"",IF(IFERROR('7. Position (current_at exit)'!AP161,"")="", "",IFERROR('7. Position (current_at exit)'!AP161,"")),"")</f>
        <v/>
      </c>
      <c r="DL161" s="360" t="str">
        <f>IF($A161&lt;&gt;"",IF(IFERROR('7. Position (current_at exit)'!AQ161,"")="", "",IFERROR('7. Position (current_at exit)'!AQ161,"")),"")</f>
        <v/>
      </c>
      <c r="DM161" s="17" t="str">
        <f>IF(OR($F161="Equity - Publicly Traded", $F161="Equity - Private"), IF($A161&lt;&gt;"",IF(IFERROR('6. Position (at entry)'!N161,"")="", "Mandatory: Tab 6",IFERROR('6. Position (at entry)'!N161,"")),""), IF($A161&lt;&gt;"",IF(IFERROR('6. Position (at entry)'!N161,"")="", "",IFERROR('6. Position (at entry)'!N161,"")),""))</f>
        <v/>
      </c>
      <c r="DN161" s="17" t="str">
        <f>IF(OR($F161="Equity - Publicly Traded", $F161="Equity - Private"), IF($A161&lt;&gt;"",IF(IFERROR('6. Position (at entry)'!O161,"")="", "Mandatory: Tab 6",IFERROR('6. Position (at entry)'!O161,"")),""), IF($A161&lt;&gt;"",IF(IFERROR('6. Position (at entry)'!O161,"")="", "",IFERROR('6. Position (at entry)'!O161,"")),""))</f>
        <v/>
      </c>
      <c r="DO161" s="17" t="str">
        <f>IF(OR($F161="Equity - Publicly Traded", $F161="Equity - Private"), IF($A161&lt;&gt;"",IF(IFERROR('6. Position (at entry)'!P161,"")="", "Mandatory: Tab 6",IFERROR('6. Position (at entry)'!P161,"")),""), IF($A161&lt;&gt;"",IF(IFERROR('6. Position (at entry)'!P161,"")="", "",IFERROR('6. Position (at entry)'!P161,"")),""))</f>
        <v/>
      </c>
      <c r="DP161" s="17" t="str">
        <f>IF(OR($F161="Equity - Publicly Traded", $F161="Equity - Private"), IF($A161&lt;&gt;"",IF(IFERROR('6. Position (at entry)'!Q161,"")="", "Mandatory: Tab 6",IFERROR('6. Position (at entry)'!Q161,"")),""), IF($A161&lt;&gt;"",IF(IFERROR('6. Position (at entry)'!Q161,"")="", "",IFERROR('6. Position (at entry)'!Q161,"")),""))</f>
        <v/>
      </c>
      <c r="DQ161" s="18" t="str">
        <f>IF(OR($F161="Equity - Publicly Traded", $F161="Equity - Private"), IF($A161&lt;&gt;"",IF(IFERROR('6. Position (at entry)'!R161,"")="", "Mandatory: Tab 6",IFERROR('6. Position (at entry)'!R161,"")),""), IF($A161&lt;&gt;"",IF(IFERROR('6. Position (at entry)'!R161,"")="", "",IFERROR('6. Position (at entry)'!R161,"")),""))</f>
        <v/>
      </c>
      <c r="DR161" s="18" t="str">
        <f>IF(OR($F161="Equity - Publicly Traded", $F161="Equity - Private"), IF($A161&lt;&gt;"",IF(IFERROR('6. Position (at entry)'!S161,"")="", "Mandatory: Tab 6",IFERROR('6. Position (at entry)'!S161,"")),""), IF($A161&lt;&gt;"",IF(IFERROR('6. Position (at entry)'!S161,"")="", "",IFERROR('6. Position (at entry)'!S161,"")),""))</f>
        <v/>
      </c>
      <c r="DS161" s="17" t="str">
        <f>IF(OR($F161="Equity - Publicly Traded", $F161="Equity - Private"), IF($A161&lt;&gt;"",IF(IFERROR('6. Position (at entry)'!T161,"")="", "Mandatory: Tab 6",IFERROR('6. Position (at entry)'!T161,"")),""), IF($A161&lt;&gt;"",IF(IFERROR('6. Position (at entry)'!T161,"")="", "",IFERROR('6. Position (at entry)'!T161,"")),""))</f>
        <v/>
      </c>
      <c r="DT161" s="16" t="str">
        <f>IF(OR($F161="Equity - Publicly Traded", $F161="Equity - Private"), IF($A161&lt;&gt;"",IF(IFERROR('6. Position (at entry)'!U161,"")="", "Mandatory: Tab 6",IFERROR('6. Position (at entry)'!U161,"")),""), IF($A161&lt;&gt;"",IF(IFERROR('6. Position (at entry)'!U161,"")="", "",IFERROR('6. Position (at entry)'!U161,"")),""))</f>
        <v/>
      </c>
      <c r="DU161" s="16" t="str">
        <f>IF(OR($F161="Equity - Publicly Traded", $F161="Equity - Private"), IF($A161&lt;&gt;"",IF(IFERROR('6. Position (at entry)'!V161,"")="", "",IFERROR('6. Position (at entry)'!V161,"")),""), IF($A161&lt;&gt;"",IF(IFERROR('6. Position (at entry)'!V161,"")="", "",IFERROR('6. Position (at entry)'!V161,"")),""))</f>
        <v/>
      </c>
      <c r="DV161" s="239" t="str">
        <f>IF(OR($F161="Equity - Publicly Traded", $F161="Equity - Private"), IF($A161&lt;&gt;"",IF(IFERROR('6. Position (at entry)'!W161,"")="", "",IFERROR('6. Position (at entry)'!W161,"")),""), IF($A161&lt;&gt;"",IF(IFERROR('6. Position (at entry)'!W161,"")="", "",IFERROR('6. Position (at entry)'!W161,"")),""))</f>
        <v/>
      </c>
      <c r="DW161" s="239" t="str">
        <f>IF(OR($F161="Equity - Publicly Traded", $F161="Equity - Private"), IF($A161&lt;&gt;"",IF(IFERROR('6. Position (at entry)'!X161,"")="", "",IFERROR('6. Position (at entry)'!X161,"")),""), IF($A161&lt;&gt;"",IF(IFERROR('6. Position (at entry)'!X161,"")="", "",IFERROR('6. Position (at entry)'!X161,"")),""))</f>
        <v/>
      </c>
      <c r="DX161" s="239" t="str">
        <f>IF(OR($F161="Equity - Publicly Traded", $F161="Equity - Private"), IF($A161&lt;&gt;"",IF(IFERROR('6. Position (at entry)'!Y161,"")="", "",IFERROR('6. Position (at entry)'!Y161,"")),""), IF($A161&lt;&gt;"",IF(IFERROR('6. Position (at entry)'!Y161,"")="", "",IFERROR('6. Position (at entry)'!Y161,"")),""))</f>
        <v/>
      </c>
      <c r="DY161" s="360" t="str">
        <f>IF($A161&lt;&gt;"",IF(IFERROR('6. Position (at entry)'!Z161,"")="", "",IFERROR('6. Position (at entry)'!Z161,"")),"")</f>
        <v/>
      </c>
      <c r="DZ161" s="76" t="str">
        <f>IF($A161&lt;&gt;"",IF(IFERROR('6. Position (at entry)'!AA161,"")="", "",IFERROR('6. Position (at entry)'!AA161,"")),"")</f>
        <v/>
      </c>
      <c r="EA161" s="76" t="str">
        <f>IF($A161&lt;&gt;"",IF(IFERROR('6. Position (at entry)'!AB161,"")="", "",IFERROR('6. Position (at entry)'!AB161,"")),"")</f>
        <v/>
      </c>
      <c r="EB161" s="78" t="str">
        <f>IF($A161&lt;&gt;"",IF(IFERROR('6. Position (at entry)'!AC161,"")="", "",IFERROR('6. Position (at entry)'!AC161,"")),"")</f>
        <v/>
      </c>
      <c r="EC161" s="78" t="str">
        <f>IF($A161&lt;&gt;"",IF(IFERROR('6. Position (at entry)'!AD161,"")="", "",IFERROR('6. Position (at entry)'!AD161,"")),"")</f>
        <v/>
      </c>
      <c r="ED161" s="226" t="str">
        <f>IF($A161&lt;&gt;"",IF(IFERROR('6. Position (at entry)'!AE161,"")="", "",IFERROR('6. Position (at entry)'!AE161,"")),"")</f>
        <v/>
      </c>
      <c r="EE161" s="80" t="str">
        <f>IF($A161&lt;&gt;"",IF(IFERROR('6. Position (at entry)'!AF161,"")="", "",IFERROR('6. Position (at entry)'!AF161,"")),"")</f>
        <v/>
      </c>
      <c r="EF161" s="80" t="str">
        <f>IF($A161&lt;&gt;"",IF(IFERROR('6. Position (at entry)'!AG161,"")="", "",IFERROR('6. Position (at entry)'!AG161,"")),"")</f>
        <v/>
      </c>
      <c r="EG161" s="80" t="str">
        <f>IF($A161&lt;&gt;"",IF(IFERROR('6. Position (at entry)'!AH161,"")="", "",IFERROR('6. Position (at entry)'!AH161,"")),"")</f>
        <v/>
      </c>
      <c r="EH161" s="360" t="str">
        <f>IF($A161&lt;&gt;"",IF(IFERROR('6. Position (at entry)'!AI161,"")="", "",IFERROR('6. Position (at entry)'!AI161,"")),"")</f>
        <v/>
      </c>
    </row>
    <row r="162" spans="1:138" ht="15" customHeight="1" x14ac:dyDescent="0.2">
      <c r="A162" s="16" t="str">
        <f>IF(ISBLANK('6. Position (at entry)'!A162), "", '6. Position (at entry)'!A162)</f>
        <v/>
      </c>
      <c r="B162" s="347" t="str">
        <f>IF($A162&lt;&gt;"",IF(IFERROR('6. Position (at entry)'!B162,"")="", "Mandatory: Tab 6",IFERROR('6. Position (at entry)'!B162,"")),"")</f>
        <v/>
      </c>
      <c r="C162" s="16" t="str">
        <f>IF($A162&lt;&gt;"",IF(IFERROR(VLOOKUP($A162, '4. Company (at entry)'!$1:$1048576,2,FALSE),"")="","Mandatory: Tab 4",IFERROR(VLOOKUP($A162, '4. Company (at entry)'!$1:$1048576,2,FALSE),"")), "")</f>
        <v/>
      </c>
      <c r="D162" s="16" t="str">
        <f>IF($A162&lt;&gt;"",IF(IFERROR('7. Position (current_at exit)'!D162,"")="", "Mandatory: Tab 7",IFERROR('7. Position (current_at exit)'!D162,"")),"")</f>
        <v/>
      </c>
      <c r="E162" s="16" t="str">
        <f>IF($A162&lt;&gt;"",IF(IFERROR('7. Position (current_at exit)'!E162,"")="", "Mandatory: Tab 7",IFERROR('7. Position (current_at exit)'!E162,"")),"")</f>
        <v/>
      </c>
      <c r="F162" s="16" t="str">
        <f>IF($A162&lt;&gt;"",IF(IFERROR('6. Position (at entry)'!D162,"")="", "Mandatory: Tab 6",IFERROR('6. Position (at entry)'!D162,"")),"")</f>
        <v/>
      </c>
      <c r="G162" s="16" t="str">
        <f>IF($A162&lt;&gt;"",IF(IFERROR('6. Position (at entry)'!E162,"")="", "Mandatory: Tab 6",IFERROR('6. Position (at entry)'!E162,"")),"")</f>
        <v/>
      </c>
      <c r="H162" s="16" t="str">
        <f>IF($A162&lt;&gt;"",IF(IFERROR('6. Position (at entry)'!F162,"")="", "Mandatory: Tab 6",IFERROR('6. Position (at entry)'!F162,"")),"")</f>
        <v/>
      </c>
      <c r="I162" s="16" t="str">
        <f>IF($A162&lt;&gt;"",IF(IFERROR('6. Position (at entry)'!G162,"")="", "Mandatory: Tab 6",IFERROR('6. Position (at entry)'!G162,"")),"")</f>
        <v/>
      </c>
      <c r="J162" s="16" t="str">
        <f>IF($A162&lt;&gt;"",IF(IFERROR('6. Position (at entry)'!H162,"")="", "Mandatory: Tab 6",IFERROR('6. Position (at entry)'!H162,"")),"")</f>
        <v/>
      </c>
      <c r="K162" s="159" t="str">
        <f>IF($A162&lt;&gt;"",IF(IFERROR('6. Position (at entry)'!I162,"")="", "Mandatory: Tab 6",IFERROR('6. Position (at entry)'!I162,"")),"")</f>
        <v/>
      </c>
      <c r="L162" s="16" t="str">
        <f>IF($A162&lt;&gt;"",IF(IFERROR('6. Position (at entry)'!J162,"")="", "Mandatory: Tab 6",IFERROR('6. Position (at entry)'!J162,"")),"")</f>
        <v/>
      </c>
      <c r="M162" s="16" t="str">
        <f>IF($A162&lt;&gt;"",IF(IFERROR('6. Position (at entry)'!K162,"")="", "Mandatory: Tab 6",IFERROR('6. Position (at entry)'!K162,"")),"")</f>
        <v/>
      </c>
      <c r="N162" s="16" t="str">
        <f>IF($A162&lt;&gt;"",IF(IFERROR('6. Position (at entry)'!L162,"")="", "",IFERROR('6. Position (at entry)'!L162,"")),"")</f>
        <v/>
      </c>
      <c r="O162" s="360" t="str">
        <f>IF($A162&lt;&gt;"",IF(IFERROR('6. Position (at entry)'!M162,"")="", "",IFERROR('6. Position (at entry)'!M162,"")),"")</f>
        <v/>
      </c>
      <c r="P162" s="16" t="str">
        <f>IF($A162&lt;&gt;"",IF(IFERROR(VLOOKUP($A162,'5. Company (current_at exit)'!$1:$1048576,3,FALSE),"")="","",IFERROR(VLOOKUP($A162,'5. Company (current_at exit)'!$1:$1048576,3,FALSE),"")), "")</f>
        <v/>
      </c>
      <c r="Q162" s="16" t="str">
        <f>IF($A162&lt;&gt;"",IF(IFERROR(VLOOKUP($A162,'5. Company (current_at exit)'!$1:$1048576,4,FALSE),"")="","",IFERROR(VLOOKUP($A162,'5. Company (current_at exit)'!$1:$1048576,4,FALSE),"")), "")</f>
        <v/>
      </c>
      <c r="R162" s="16" t="str">
        <f>IF($A162&lt;&gt;"",IF(IFERROR(VLOOKUP($A162,'5. Company (current_at exit)'!$1:$1048576,5,FALSE),"")="","",IFERROR(VLOOKUP($A162,'5. Company (current_at exit)'!$1:$1048576,5,FALSE),"")), "")</f>
        <v/>
      </c>
      <c r="S162" s="16" t="str">
        <f>IF($A162&lt;&gt;"",IF(IFERROR(VLOOKUP($A162,'5. Company (current_at exit)'!$1:$1048576,6,FALSE),"")="","",IFERROR(VLOOKUP($A162,'5. Company (current_at exit)'!$1:$1048576,6,FALSE),"")), "")</f>
        <v/>
      </c>
      <c r="T162" s="16" t="str">
        <f>IF($A162&lt;&gt;"",IF(IFERROR(VLOOKUP($A162,'5. Company (current_at exit)'!$1:$1048576,7,FALSE),"")="","Mandatory: Tab 5",IFERROR(VLOOKUP($A162,'5. Company (current_at exit)'!$1:$1048576,7,FALSE),"")), "")</f>
        <v/>
      </c>
      <c r="U162" s="72" t="str">
        <f>IF($A162&lt;&gt;"",IF(IFERROR(VLOOKUP($A162,'5. Company (current_at exit)'!$1:$1048576,8,FALSE),"")="","Mandatory: Tab 5",IFERROR(VLOOKUP($A162,'5. Company (current_at exit)'!$1:$1048576,8,FALSE),"")), "")</f>
        <v/>
      </c>
      <c r="V162" s="16" t="str">
        <f>IF($A162&lt;&gt;"",IF(IFERROR(VLOOKUP($A162,'5. Company (current_at exit)'!$1:$1048576,9,FALSE),"")="","",IFERROR(VLOOKUP($A162,'5. Company (current_at exit)'!$1:$1048576,9,FALSE),"")), "")</f>
        <v/>
      </c>
      <c r="W162" s="16" t="str">
        <f>IF($A162&lt;&gt;"",IF(IFERROR(VLOOKUP($A162,'5. Company (current_at exit)'!$1:$1048576,10,FALSE),"")="","Mandatory: Tab 5",IFERROR(VLOOKUP($A162,'5. Company (current_at exit)'!$1:$1048576,10,FALSE),"")), "")</f>
        <v/>
      </c>
      <c r="X162" s="73" t="str">
        <f>IF($A162&lt;&gt;"",IF(IFERROR(VLOOKUP($A162,'5. Company (current_at exit)'!$1:$1048576,11,FALSE),"")="","Mandatory: Tab 5",IFERROR(VLOOKUP($A162,'5. Company (current_at exit)'!$1:$1048576,11,FALSE),"")), "")</f>
        <v/>
      </c>
      <c r="Y162" s="73" t="str">
        <f>IF($A162&lt;&gt;"",IF(IFERROR(VLOOKUP($A162,'5. Company (current_at exit)'!$1:$1048576,12,FALSE),"")="","",IFERROR(VLOOKUP($A162,'5. Company (current_at exit)'!$1:$1048576,12,FALSE),"")), "")</f>
        <v/>
      </c>
      <c r="Z162" s="73" t="str">
        <f>IF($A162&lt;&gt;"",IF(IFERROR(VLOOKUP($A162,'5. Company (current_at exit)'!$1:$1048576,13,FALSE),"")="","",IFERROR(VLOOKUP($A162,'5. Company (current_at exit)'!$1:$1048576,13,FALSE),"")), "")</f>
        <v/>
      </c>
      <c r="AA162" s="16" t="str">
        <f>IF($A162&lt;&gt;"",IF(IFERROR(VLOOKUP($A162,'5. Company (current_at exit)'!$1:$1048576,14,FALSE),"")="","Mandatory: Tab 5",IFERROR(VLOOKUP($A162,'5. Company (current_at exit)'!$1:$1048576,14,FALSE),"")), "")</f>
        <v/>
      </c>
      <c r="AB162" s="16" t="str">
        <f>IF($A162&lt;&gt;"",IF(IFERROR(VLOOKUP($A162,'5. Company (current_at exit)'!$1:$1048576,15,FALSE),"")="","Mandatory: Tab 5",IFERROR(VLOOKUP($A162,'5. Company (current_at exit)'!$1:$1048576,15,FALSE),"")), "")</f>
        <v/>
      </c>
      <c r="AC162" s="76" t="str">
        <f>IF($A162&lt;&gt;"",IF(IFERROR(VLOOKUP($A162,'5. Company (current_at exit)'!$1:$1048576,16,FALSE),"")="","",IFERROR(VLOOKUP($A162,'5. Company (current_at exit)'!$1:$1048576,16,FALSE),"")), "")</f>
        <v/>
      </c>
      <c r="AD162" s="16" t="str">
        <f>IF($A162&lt;&gt;"",IF(IFERROR(VLOOKUP($A162,'5. Company (current_at exit)'!$1:$1048576,17,FALSE),"")="","",IFERROR(VLOOKUP($A162,'5. Company (current_at exit)'!$1:$1048576,17,FALSE),"")), "")</f>
        <v/>
      </c>
      <c r="AE162" s="401" t="str">
        <f>IF($A162&lt;&gt;"",IF(IFERROR(VLOOKUP($A162,'5. Company (current_at exit)'!$1:$1048576,18,FALSE),"")="","",IFERROR(VLOOKUP($A162,'5. Company (current_at exit)'!$1:$1048576,18,FALSE),"")), "")</f>
        <v/>
      </c>
      <c r="AF162" s="16" t="str">
        <f>IF($A162&lt;&gt;"",IF(IFERROR(VLOOKUP($A162,'5. Company (current_at exit)'!$1:$1048576,19,FALSE),"")="","Mandatory: Tab 5",IFERROR(VLOOKUP($A162,'5. Company (current_at exit)'!$1:$1048576,19,FALSE),"")), "")</f>
        <v/>
      </c>
      <c r="AG162" s="159" t="str">
        <f>IF($AF162="Yes",IF($A162&lt;&gt;"",IF(IFERROR(VLOOKUP($A162,'5. Company (current_at exit)'!$1:$1048576,20,FALSE),"")="","Mandatory: Tab 5",IFERROR(VLOOKUP($A162,'5. Company (current_at exit)'!$1:$1048576,20,FALSE),"")), ""),IF($A162&lt;&gt;"",IF(IFERROR(VLOOKUP($A162,'5. Company (current_at exit)'!$1:$1048576,20,FALSE),"")="","",IFERROR(VLOOKUP($A162,'5. Company (current_at exit)'!$1:$1048576,20,FALSE),"")), ""))</f>
        <v/>
      </c>
      <c r="AH162" s="159" t="str">
        <f>IF($AF162="Yes",IF($A162&lt;&gt;"",IF(IFERROR(VLOOKUP($A162,'5. Company (current_at exit)'!$1:$1048576,21,FALSE),"")="","Mandatory: Tab 5",IFERROR(VLOOKUP($A162,'5. Company (current_at exit)'!$1:$1048576,21,FALSE),"")), ""),IF($A162&lt;&gt;"",IF(IFERROR(VLOOKUP($A162,'5. Company (current_at exit)'!$1:$1048576,21,FALSE),"")="","",IFERROR(VLOOKUP($A162,'5. Company (current_at exit)'!$1:$1048576,21,FALSE),"")), ""))</f>
        <v/>
      </c>
      <c r="AI162" s="69" t="str">
        <f>IF($AF162="Yes",IF($A162&lt;&gt;"",IF(IFERROR(VLOOKUP($A162,'5. Company (current_at exit)'!$1:$1048576,22,FALSE),"")="","Mandatory: Tab 5",IFERROR(VLOOKUP($A162,'5. Company (current_at exit)'!$1:$1048576,22,FALSE),"")), ""),IF($A162&lt;&gt;"",IF(IFERROR(VLOOKUP($A162,'5. Company (current_at exit)'!$1:$1048576,22,FALSE),"")="","",IFERROR(VLOOKUP($A162,'5. Company (current_at exit)'!$1:$1048576,22,FALSE),"")), ""))</f>
        <v/>
      </c>
      <c r="AJ162" s="69" t="str">
        <f>IF($AF162="Yes",IF($A162&lt;&gt;"",IF(IFERROR(VLOOKUP($A162,'5. Company (current_at exit)'!$1:$1048576,23,FALSE),"")="","Mandatory: Tab 5",IFERROR(VLOOKUP($A162,'5. Company (current_at exit)'!$1:$1048576,23,FALSE),"")), ""),IF($A162&lt;&gt;"",IF(IFERROR(VLOOKUP($A162,'5. Company (current_at exit)'!$1:$1048576,23,FALSE),"")="","",IFERROR(VLOOKUP($A162,'5. Company (current_at exit)'!$1:$1048576,23,FALSE),"")), ""))</f>
        <v/>
      </c>
      <c r="AK162" s="159" t="str">
        <f>IF($AF162="Yes",IF($A162&lt;&gt;"",IF(IFERROR(VLOOKUP($A162,'5. Company (current_at exit)'!$1:$1048576,24,FALSE),"")="","",IFERROR(VLOOKUP($A162,'5. Company (current_at exit)'!$1:$1048576,24,FALSE),"")), ""),IF($A162&lt;&gt;"",IF(IFERROR(VLOOKUP($A162,'5. Company (current_at exit)'!$1:$1048576,24,FALSE),"")="","",IFERROR(VLOOKUP($A162,'5. Company (current_at exit)'!$1:$1048576,24,FALSE),"")), ""))</f>
        <v/>
      </c>
      <c r="AL162" s="403" t="str">
        <f>IF($A162&lt;&gt;"",IF(IFERROR(VLOOKUP($A162,'5. Company (current_at exit)'!$1:$1048576,25,FALSE),"")="","",IFERROR(VLOOKUP($A162,'5. Company (current_at exit)'!$1:$1048576,25,FALSE),"")), "")</f>
        <v/>
      </c>
      <c r="AM162" s="17" t="str">
        <f>IF($A162&lt;&gt;"",IF(IFERROR(VLOOKUP($A162,'5. Company (current_at exit)'!$1:$1048576,26,FALSE),"")="","Mandatory: Tab 5",IFERROR(VLOOKUP($A162,'5. Company (current_at exit)'!$1:$1048576,26,FALSE),"")), "")</f>
        <v/>
      </c>
      <c r="AN162" s="17" t="str">
        <f>IF($A162&lt;&gt;"",IF(IFERROR(VLOOKUP($A162,'5. Company (current_at exit)'!$1:$1048576,27,FALSE),"")="","Mandatory: Tab 5",IFERROR(VLOOKUP($A162,'5. Company (current_at exit)'!$1:$1048576,27,FALSE),"")), "")</f>
        <v/>
      </c>
      <c r="AO162" s="17" t="str">
        <f>IF($A162&lt;&gt;"",IF(IFERROR(VLOOKUP($A162,'5. Company (current_at exit)'!$1:$1048576,28,FALSE),"")="","Mandatory: Tab 5",IFERROR(VLOOKUP($A162,'5. Company (current_at exit)'!$1:$1048576,28,FALSE),"")), "")</f>
        <v/>
      </c>
      <c r="AP162" s="17" t="str">
        <f>IF($A162&lt;&gt;"",IF(IFERROR(VLOOKUP($A162,'5. Company (current_at exit)'!$1:$1048576,29,FALSE),"")="","Mandatory: Tab 5",IFERROR(VLOOKUP($A162,'5. Company (current_at exit)'!$1:$1048576,29,FALSE),"")), "")</f>
        <v/>
      </c>
      <c r="AQ162" s="17" t="str">
        <f>IF($A162&lt;&gt;"",IF(IFERROR(VLOOKUP($A162,'5. Company (current_at exit)'!$1:$1048576,30,FALSE),"")="","Mandatory: Tab 5",IFERROR(VLOOKUP($A162,'5. Company (current_at exit)'!$1:$1048576,30,FALSE),"")), "")</f>
        <v/>
      </c>
      <c r="AR162" s="17" t="str">
        <f>IF($A162&lt;&gt;"",IF(IFERROR(VLOOKUP($A162,'5. Company (current_at exit)'!$1:$1048576,31,FALSE),"")="","Mandatory: Tab 5",IFERROR(VLOOKUP($A162,'5. Company (current_at exit)'!$1:$1048576,31,FALSE),"")), "")</f>
        <v/>
      </c>
      <c r="AS162" s="17" t="str">
        <f>IF($A162&lt;&gt;"",IF(IFERROR(VLOOKUP($A162,'5. Company (current_at exit)'!$1:$1048576,32,FALSE),"")="","Mandatory: Tab 5",IFERROR(VLOOKUP($A162,'5. Company (current_at exit)'!$1:$1048576,32,FALSE),"")), "")</f>
        <v/>
      </c>
      <c r="AT162" s="17" t="str">
        <f>IF($A162&lt;&gt;"",IF(IFERROR(VLOOKUP($A162,'5. Company (current_at exit)'!$1:$1048576,33,FALSE),"")="","Mandatory: Tab 5",IFERROR(VLOOKUP($A162,'5. Company (current_at exit)'!$1:$1048576,33,FALSE),"")), "")</f>
        <v/>
      </c>
      <c r="AU162" s="17" t="str">
        <f>IF($A162&lt;&gt;"",IF(IFERROR(VLOOKUP($A162,'5. Company (current_at exit)'!$1:$1048576,34,FALSE),"")="","",IFERROR(VLOOKUP($A162,'5. Company (current_at exit)'!$1:$1048576,34,FALSE),"")), "")</f>
        <v/>
      </c>
      <c r="AV162" s="241" t="str">
        <f>IF($A162&lt;&gt;"",IF(IFERROR(VLOOKUP($A162,'5. Company (current_at exit)'!$1:$1048576,35,FALSE),"")="","",IFERROR(VLOOKUP($A162,'5. Company (current_at exit)'!$1:$1048576,35,FALSE),"")), "")</f>
        <v/>
      </c>
      <c r="AW162" s="17" t="str">
        <f>IF($D162="Fully Exited",IF($A162&lt;&gt;"",IF(IFERROR(VLOOKUP($A162,'5. Company (current_at exit)'!$1:$1048576,36,FALSE),"")="","",IFERROR(VLOOKUP($A162,'5. Company (current_at exit)'!$1:$1048576,36,FALSE),"")), ""),IF($A162&lt;&gt;"",IF(IFERROR(VLOOKUP($A162,'5. Company (current_at exit)'!$1:$1048576,36,FALSE),"")="","",IFERROR(VLOOKUP($A162,'5. Company (current_at exit)'!$1:$1048576,36,FALSE),"")), ""))</f>
        <v/>
      </c>
      <c r="AX162" s="239" t="str">
        <f>IF($A162&lt;&gt;"",IF(IFERROR(VLOOKUP($A162,'5. Company (current_at exit)'!$1:$1048576,37,FALSE),"")="","",IFERROR(VLOOKUP($A162,'5. Company (current_at exit)'!$1:$1048576,37,FALSE),"")), "")</f>
        <v/>
      </c>
      <c r="AY162" s="204" t="str">
        <f>IF($A162&lt;&gt;"",IF(IFERROR(VLOOKUP($A162,'5. Company (current_at exit)'!$1:$1048576,38,FALSE),"")="","",IFERROR(VLOOKUP($A162,'5. Company (current_at exit)'!$1:$1048576,38,FALSE),"")), "")</f>
        <v/>
      </c>
      <c r="AZ162" s="244" t="str">
        <f>IF($A162&lt;&gt;"",IF(IFERROR(VLOOKUP($A162,'5. Company (current_at exit)'!$1:$1048576,39,FALSE),"")="","",IFERROR(VLOOKUP($A162,'5. Company (current_at exit)'!$1:$1048576,39,FALSE),"")), "")</f>
        <v/>
      </c>
      <c r="BA162" s="244" t="str">
        <f>IF($A162&lt;&gt;"",IF(IFERROR(VLOOKUP($A162,'5. Company (current_at exit)'!$1:$1048576,40,FALSE),"")="","",IFERROR(VLOOKUP($A162,'5. Company (current_at exit)'!$1:$1048576,40,FALSE),"")), "")</f>
        <v/>
      </c>
      <c r="BB162" s="244" t="str">
        <f>IF($A162&lt;&gt;"",IF(IFERROR(VLOOKUP($A162,'5. Company (current_at exit)'!$1:$1048576,41,FALSE),"")="","",IFERROR(VLOOKUP($A162,'5. Company (current_at exit)'!$1:$1048576,41,FALSE),"")), "")</f>
        <v/>
      </c>
      <c r="BC162" s="76" t="str">
        <f>IF($A162&lt;&gt;"",IF(IFERROR(VLOOKUP($A162,'5. Company (current_at exit)'!$1:$1048576,42,FALSE),"")="","",IFERROR(VLOOKUP($A162,'5. Company (current_at exit)'!$1:$1048576,42,FALSE),"")), "")</f>
        <v/>
      </c>
      <c r="BD162" s="76" t="str">
        <f>IF($A162&lt;&gt;"",IF(IFERROR(VLOOKUP($A162,'5. Company (current_at exit)'!$1:$1048576,43,FALSE),"")="","",IFERROR(VLOOKUP($A162,'5. Company (current_at exit)'!$1:$1048576,43,FALSE),"")), "")</f>
        <v/>
      </c>
      <c r="BE162" s="239" t="str">
        <f>IF($A162&lt;&gt;"",IF(IFERROR(VLOOKUP($A162,'5. Company (current_at exit)'!$1:$1048576,44,FALSE),"")="","",IFERROR(VLOOKUP($A162,'5. Company (current_at exit)'!$1:$1048576,44,FALSE),"")), "")</f>
        <v/>
      </c>
      <c r="BF162" s="239" t="str">
        <f>IF($A162&lt;&gt;"",IF(IFERROR(VLOOKUP($A162,'5. Company (current_at exit)'!$1:$1048576,45,FALSE),"")="","",IFERROR(VLOOKUP($A162,'5. Company (current_at exit)'!$1:$1048576,45,FALSE),"")), "")</f>
        <v/>
      </c>
      <c r="BG162" s="239" t="str">
        <f>IF($A162&lt;&gt;"",IF(IFERROR(VLOOKUP($A162,'5. Company (current_at exit)'!$1:$1048576,46,FALSE),"")="","",IFERROR(VLOOKUP($A162,'5. Company (current_at exit)'!$1:$1048576,46,FALSE),"")), "")</f>
        <v/>
      </c>
      <c r="BH162" s="239" t="str">
        <f>IF($A162&lt;&gt;"",IF(IFERROR(VLOOKUP($A162,'5. Company (current_at exit)'!$1:$1048576,47,FALSE),"")="","",IFERROR(VLOOKUP($A162,'5. Company (current_at exit)'!$1:$1048576,47,FALSE),"")), "")</f>
        <v/>
      </c>
      <c r="BI162" s="239" t="str">
        <f>IF($A162&lt;&gt;"",IF(IFERROR(VLOOKUP($A162,'5. Company (current_at exit)'!$1:$1048576,48,FALSE),"")="","",IFERROR(VLOOKUP($A162,'5. Company (current_at exit)'!$1:$1048576,48,FALSE),"")), "")</f>
        <v/>
      </c>
      <c r="BJ162" s="360" t="str">
        <f>IF($A162&lt;&gt;"",IF(IFERROR(VLOOKUP($A162,'5. Company (current_at exit)'!$1:$1048576,49,FALSE),"")="","",IFERROR(VLOOKUP($A162,'5. Company (current_at exit)'!$1:$1048576,49,FALSE),"")), "")</f>
        <v/>
      </c>
      <c r="BK162" s="76" t="str">
        <f>IF($A162&lt;&gt;"",IF(IFERROR(VLOOKUP($A162,'5. Company (current_at exit)'!$1:$1048576,50,FALSE),"")="","Mandatory: Tab 5",IFERROR(VLOOKUP($A162,'5. Company (current_at exit)'!$1:$1048576,50,FALSE),"")), "")</f>
        <v/>
      </c>
      <c r="BL162" s="483" t="str">
        <f>IF($A162&lt;&gt;"",IF(IFERROR(VLOOKUP($A162,'5. Company (current_at exit)'!$1:$1048576,51,FALSE),"")="","Mandatory: Tab 5",IFERROR(VLOOKUP($A162,'5. Company (current_at exit)'!$1:$1048576,51,FALSE),"")), "")</f>
        <v/>
      </c>
      <c r="BM162" s="483" t="str">
        <f>IF($A162&lt;&gt;"",IF(IFERROR(VLOOKUP($A162,'5. Company (current_at exit)'!$1:$1048576,52,FALSE),"")="","Mandatory: Tab 5",IFERROR(VLOOKUP($A162,'5. Company (current_at exit)'!$1:$1048576,52,FALSE),"")), "")</f>
        <v/>
      </c>
      <c r="BN162" s="483" t="str">
        <f>IF($A162&lt;&gt;"",IF(IFERROR(VLOOKUP($A162,'5. Company (current_at exit)'!$1:$1048576,53,FALSE),"")="","Mandatory: Tab 5",IFERROR(VLOOKUP($A162,'5. Company (current_at exit)'!$1:$1048576,53,FALSE),"")), "")</f>
        <v/>
      </c>
      <c r="BO162" s="360" t="str">
        <f>IF($A162&lt;&gt;"",IF(IFERROR(VLOOKUP($A162,'5. Company (current_at exit)'!$1:$1048576,54,FALSE),"")="","",IFERROR(VLOOKUP($A162,'5. Company (current_at exit)'!$1:$1048576,54,FALSE),"")), "")</f>
        <v/>
      </c>
      <c r="BP162" s="17" t="str">
        <f>IF($A162&lt;&gt;"",IF(IFERROR(VLOOKUP($A162, '4. Company (at entry)'!$1:$1048576,3,FALSE),"")="","Mandatory: Tab 4",IFERROR(VLOOKUP($A162, '4. Company (at entry)'!$1:$1048576,3,FALSE),"")), "")</f>
        <v/>
      </c>
      <c r="BQ162" s="17" t="str">
        <f>IF($A162&lt;&gt;"",IF(IFERROR(VLOOKUP($A162, '4. Company (at entry)'!$1:$1048576,4,FALSE),"")="","Mandatory: Tab 4",IFERROR(VLOOKUP($A162, '4. Company (at entry)'!$1:$1048576,4,FALSE),"")), "")</f>
        <v/>
      </c>
      <c r="BR162" s="17" t="str">
        <f>IF($A162&lt;&gt;"",IF(IFERROR(VLOOKUP($A162, '4. Company (at entry)'!$1:$1048576,5,FALSE),"")="","Mandatory: Tab 4",IFERROR(VLOOKUP($A162, '4. Company (at entry)'!$1:$1048576,5,FALSE),"")), "")</f>
        <v/>
      </c>
      <c r="BS162" s="17" t="str">
        <f>IF($A162&lt;&gt;"",IF(IFERROR(VLOOKUP($A162, '4. Company (at entry)'!$1:$1048576,6,FALSE),"")="","Mandatory: Tab 4",IFERROR(VLOOKUP($A162, '4. Company (at entry)'!$1:$1048576,6,FALSE),"")), "")</f>
        <v/>
      </c>
      <c r="BT162" s="17" t="str">
        <f>IF($A162&lt;&gt;"",IF(IFERROR(VLOOKUP($A162, '4. Company (at entry)'!$1:$1048576,7,FALSE),"")="","Mandatory: Tab 4",IFERROR(VLOOKUP($A162, '4. Company (at entry)'!$1:$1048576,7,FALSE),"")), "")</f>
        <v/>
      </c>
      <c r="BU162" s="17" t="str">
        <f>IF($A162&lt;&gt;"",IF(IFERROR(VLOOKUP($A162, '4. Company (at entry)'!$1:$1048576,8,FALSE),"")="","Mandatory: Tab 4",IFERROR(VLOOKUP($A162, '4. Company (at entry)'!$1:$1048576,8,FALSE),"")), "")</f>
        <v/>
      </c>
      <c r="BV162" s="17" t="str">
        <f>IF($A162&lt;&gt;"",IF(IFERROR(VLOOKUP($A162, '4. Company (at entry)'!$1:$1048576,9,FALSE),"")="","Mandatory: Tab 4",IFERROR(VLOOKUP($A162, '4. Company (at entry)'!$1:$1048576,9,FALSE),"")), "")</f>
        <v/>
      </c>
      <c r="BW162" s="17" t="str">
        <f>IF($A162&lt;&gt;"",IF(IFERROR(VLOOKUP($A162, '4. Company (at entry)'!$1:$1048576,10,FALSE),"")="","",IFERROR(VLOOKUP($A162, '4. Company (at entry)'!$1:$1048576,10,FALSE),"")), "")</f>
        <v/>
      </c>
      <c r="BX162" s="208" t="str">
        <f>IF($A162&lt;&gt;"",IF(IFERROR(VLOOKUP($A162, '4. Company (at entry)'!$1:$1048576,11,FALSE),"")="","",IFERROR(VLOOKUP($A162, '4. Company (at entry)'!$1:$1048576,11,FALSE),"")), "")</f>
        <v/>
      </c>
      <c r="BY162" s="17" t="str">
        <f>IF($A162&lt;&gt;"",IF(IFERROR(VLOOKUP($A162, '4. Company (at entry)'!$1:$1048576,12,FALSE),"")="","",IFERROR(VLOOKUP($A162, '4. Company (at entry)'!$1:$1048576,12,FALSE),"")), "")</f>
        <v/>
      </c>
      <c r="BZ162" s="360" t="str">
        <f>IF($A162&lt;&gt;"",IF(IFERROR(VLOOKUP($A162, '4. Company (at entry)'!$1:$1048576,13,FALSE),"")="","",IFERROR(VLOOKUP($A162, '4. Company (at entry)'!$1:$1048576,13,FALSE),"")), "")</f>
        <v/>
      </c>
      <c r="CA162" s="17" t="str">
        <f>IF($A162&lt;&gt;"",IF(IFERROR('7. Position (current_at exit)'!F162,"")="", "Mandatory: Tab 7",IFERROR('7. Position (current_at exit)'!F162,"")),"")</f>
        <v/>
      </c>
      <c r="CB162" s="17" t="str">
        <f>IF($D162&lt;&gt;"Pending, Subsequently Closed",IF($A162&lt;&gt;"",IF(IFERROR('7. Position (current_at exit)'!G162,"")="", "Mandatory: Tab 7",IFERROR('7. Position (current_at exit)'!G162,"")),""), IF($A162&lt;&gt;"",IF(IFERROR('7. Position (current_at exit)'!G162,"")="", "",IFERROR('7. Position (current_at exit)'!G162,"")),""))</f>
        <v/>
      </c>
      <c r="CC162" s="17" t="str">
        <f>IF($D162&lt;&gt;"Pending, Subsequently Closed",IF($A162&lt;&gt;"",IF(IFERROR('7. Position (current_at exit)'!H162,"")="", "Mandatory: Tab 7",IFERROR('7. Position (current_at exit)'!H162,"")),""), IF($A162&lt;&gt;"",IF(IFERROR('7. Position (current_at exit)'!H162,"")="", "",IFERROR('7. Position (current_at exit)'!H162,"")),""))</f>
        <v/>
      </c>
      <c r="CD162" s="17" t="str">
        <f>IF($D162&lt;&gt;"Pending, Subsequently Closed",IF($A162&lt;&gt;"",IF(IFERROR('7. Position (current_at exit)'!I162,"")="", "Mandatory: Tab 7",IFERROR('7. Position (current_at exit)'!I162,"")),""), IF($A162&lt;&gt;"",IF(IFERROR('7. Position (current_at exit)'!I162,"")="", "",IFERROR('7. Position (current_at exit)'!I162,"")),""))</f>
        <v/>
      </c>
      <c r="CE162" s="17" t="str">
        <f>IF($D162&lt;&gt;"Pending, Subsequently Closed",IF($A162&lt;&gt;"",IF(IFERROR('7. Position (current_at exit)'!J162,"")="", "Mandatory: Tab 7",IFERROR('7. Position (current_at exit)'!J162,"")),""), IF($A162&lt;&gt;"",IF(IFERROR('7. Position (current_at exit)'!J162,"")="", "",IFERROR('7. Position (current_at exit)'!J162,"")),""))</f>
        <v/>
      </c>
      <c r="CF162" s="208" t="str">
        <f>IF($D162&lt;&gt;"Pending, Subsequently Closed",IF($A162&lt;&gt;"",IF(IFERROR('7. Position (current_at exit)'!K162,"")="", "Mandatory: Tab 7",IFERROR('7. Position (current_at exit)'!K162,"")),""), IF($A162&lt;&gt;"",IF(IFERROR('7. Position (current_at exit)'!K162,"")="", "",IFERROR('7. Position (current_at exit)'!K162,"")),""))</f>
        <v/>
      </c>
      <c r="CG162" s="186" t="str">
        <f>IF($D162&lt;&gt;"Pending, Subsequently Closed",IF($A162&lt;&gt;"",IF(IFERROR('7. Position (current_at exit)'!L162,"")="", "Mandatory: Tab 7",IFERROR('7. Position (current_at exit)'!L162,"")),""), IF($A162&lt;&gt;"",IF(IFERROR('7. Position (current_at exit)'!L162,"")="", "",IFERROR('7. Position (current_at exit)'!L162,"")),""))</f>
        <v/>
      </c>
      <c r="CH162" s="186" t="str">
        <f>IF($D162&lt;&gt;"Pending, Subsequently Closed",IF($A162&lt;&gt;"",IF(IFERROR('7. Position (current_at exit)'!M162,"")="", "Mandatory: Tab 7",IFERROR('7. Position (current_at exit)'!M162,"")),""), IF($A162&lt;&gt;"",IF(IFERROR('7. Position (current_at exit)'!M162,"")="", "",IFERROR('7. Position (current_at exit)'!M162,"")),""))</f>
        <v/>
      </c>
      <c r="CI162" s="186" t="str">
        <f>IF($D162&lt;&gt;"Pending, Subsequently Closed",IF($A162&lt;&gt;"",IF(IFERROR('7. Position (current_at exit)'!N162,"")="", "Mandatory: Tab 7",IFERROR('7. Position (current_at exit)'!N162,"")),""), IF($A162&lt;&gt;"",IF(IFERROR('7. Position (current_at exit)'!N162,"")="", "",IFERROR('7. Position (current_at exit)'!N162,"")),""))</f>
        <v/>
      </c>
      <c r="CJ162" s="408" t="str">
        <f>IF($D162&lt;&gt;"Pending, Subsequently Closed",IF($A162&lt;&gt;"",IF(IFERROR('7. Position (current_at exit)'!O162,"")="", "Mandatory: Tab 7",IFERROR('7. Position (current_at exit)'!O162,"")),""), IF($A162&lt;&gt;"",IF(IFERROR('7. Position (current_at exit)'!O162,"")="", "",IFERROR('7. Position (current_at exit)'!O162,"")),""))</f>
        <v/>
      </c>
      <c r="CK162" s="408" t="str">
        <f>IF($D162&lt;&gt;"Pending, Subsequently Closed",IF($A162&lt;&gt;"",IF(IFERROR('7. Position (current_at exit)'!P162,"")="", "Mandatory: Tab 7",IFERROR('7. Position (current_at exit)'!P162,"")),""), IF($A162&lt;&gt;"",IF(IFERROR('7. Position (current_at exit)'!P162,"")="", "",IFERROR('7. Position (current_at exit)'!P162,"")),""))</f>
        <v/>
      </c>
      <c r="CL162" s="360" t="str">
        <f>IF($A162&lt;&gt;"",IF(IFERROR('7. Position (current_at exit)'!Q162,"")="", "",IFERROR('7. Position (current_at exit)'!Q162,"")),"")</f>
        <v/>
      </c>
      <c r="CM162" s="18" t="str">
        <f>IF($F162&lt;&gt;"Debt",IF($A162&lt;&gt;"",IF(IFERROR('7. Position (current_at exit)'!R162,"")="", "Mandatory: Tab 7",IFERROR('7. Position (current_at exit)'!R162,"")),""), IF($A162&lt;&gt;"",IF(IFERROR('7. Position (current_at exit)'!R162,"")="", "",IFERROR('7. Position (current_at exit)'!R162,"")),""))</f>
        <v/>
      </c>
      <c r="CN162" s="18" t="str">
        <f>IF($F162&lt;&gt;"Debt",IF($A162&lt;&gt;"",IF(IFERROR('7. Position (current_at exit)'!S162,"")="", "Mandatory: Tab 7",IFERROR('7. Position (current_at exit)'!S162,"")),""), IF($A162&lt;&gt;"",IF(IFERROR('7. Position (current_at exit)'!S162,"")="", "",IFERROR('7. Position (current_at exit)'!S162,"")),""))</f>
        <v/>
      </c>
      <c r="CO162" s="17" t="str">
        <f>IF($F162&lt;&gt;"Debt",IF($A162&lt;&gt;"",IF(IFERROR('7. Position (current_at exit)'!T162,"")="", "Mandatory: Tab 7",IFERROR('7. Position (current_at exit)'!T162,"")),""), IF($A162&lt;&gt;"",IF(IFERROR('7. Position (current_at exit)'!T162,"")="", "",IFERROR('7. Position (current_at exit)'!T162,"")),""))</f>
        <v/>
      </c>
      <c r="CP162" s="17" t="str">
        <f>IF($A162&lt;&gt;"",IF(IFERROR('7. Position (current_at exit)'!U162,"")="", "Mandatory: Tab 7",IFERROR('7. Position (current_at exit)'!U162,"")),"")</f>
        <v/>
      </c>
      <c r="CQ162" s="17" t="str">
        <f>IF($F162&lt;&gt;"Debt",IF($A162&lt;&gt;"",IF(IFERROR('7. Position (current_at exit)'!V162,"")="", "Mandatory: Tab 7",IFERROR('7. Position (current_at exit)'!V162,"")),""), IF($A162&lt;&gt;"",IF(IFERROR('7. Position (current_at exit)'!V162,"")="", "",IFERROR('7. Position (current_at exit)'!V162,"")),""))</f>
        <v/>
      </c>
      <c r="CR162" s="16" t="str">
        <f>IF($F162&lt;&gt;"Debt",IF($A162&lt;&gt;"",IF(IFERROR('7. Position (current_at exit)'!W162,"")="", "",IFERROR('7. Position (current_at exit)'!W162,"")),""), IF($A162&lt;&gt;"",IF(IFERROR('7. Position (current_at exit)'!W162,"")="", "",IFERROR('7. Position (current_at exit)'!W162,"")),""))</f>
        <v/>
      </c>
      <c r="CS162" s="80" t="str">
        <f>IF($A162&lt;&gt;"",IF(IFERROR('7. Position (current_at exit)'!X162,"")="", "",IFERROR('7. Position (current_at exit)'!X162,"")),"")</f>
        <v/>
      </c>
      <c r="CT162" s="360" t="str">
        <f>IF($A162&lt;&gt;"",IF(IFERROR('7. Position (current_at exit)'!Y162,"")="", "",IFERROR('7. Position (current_at exit)'!Y162,"")),"")</f>
        <v/>
      </c>
      <c r="CU162" s="159" t="str">
        <f>IF(OR($D162="Fully Exited, No Escrow", $D162="Fully Exited, Escrow Pending", $D162="Fully Exited, Subsequently Closed"), IF($A162&lt;&gt;"",IF(IFERROR('7. Position (current_at exit)'!Z162,"")="", "Mandatory: Tab 7",IFERROR('7. Position (current_at exit)'!Z162,"")),""), IF($A162&lt;&gt;"",IF(IFERROR('7. Position (current_at exit)'!Z162,"")="", "",IFERROR('7. Position (current_at exit)'!Z162,"")),""))</f>
        <v/>
      </c>
      <c r="CV162" s="159" t="str">
        <f>IF(OR($D162="Fully Exited, No Escrow", $D162="Fully Exited, Escrow Pending", $D162="Fully Exited, Subsequently Closed"), IF($A162&lt;&gt;"",IF(IFERROR('7. Position (current_at exit)'!AA162,"")="", "Mandatory: Tab 7",IFERROR('7. Position (current_at exit)'!AA162,"")),""), IF($A162&lt;&gt;"",IF(IFERROR('7. Position (current_at exit)'!AA162,"")="", "",IFERROR('7. Position (current_at exit)'!AA162,"")),""))</f>
        <v/>
      </c>
      <c r="CW162" s="16" t="str">
        <f>IF($D162="Fully Exited",IF($A162&lt;&gt;"",IF(IFERROR('7. Position (current_at exit)'!AB162,"")="", "",IFERROR('7. Position (current_at exit)'!AB162,"")),""), IF($A162&lt;&gt;"",IF(IFERROR('7. Position (current_at exit)'!AB162,"")="", "",IFERROR('7. Position (current_at exit)'!AB162,"")),""))</f>
        <v/>
      </c>
      <c r="CX162" s="360" t="str">
        <f>IF($A162&lt;&gt;"",IF(IFERROR('7. Position (current_at exit)'!AC162,"")="", "",IFERROR('7. Position (current_at exit)'!AC162,"")),"")</f>
        <v/>
      </c>
      <c r="CY162" s="16" t="str">
        <f>IF($D162&lt;&gt;"Pending, Subsequently Closed",IF($A162&lt;&gt;"",IF(IFERROR('7. Position (current_at exit)'!AD162,"")="", "Mandatory: Tab 7",IFERROR('7. Position (current_at exit)'!AD162,"")),""), IF($A162&lt;&gt;"",IF(IFERROR('7. Position (current_at exit)'!AD162,"")="", "",IFERROR('7. Position (current_at exit)'!AD162,"")),""))</f>
        <v/>
      </c>
      <c r="CZ162" s="187" t="str">
        <f>IF($A162&lt;&gt;"",IF(IFERROR('7. Position (current_at exit)'!AE162,"")="", "",IFERROR('7. Position (current_at exit)'!AE162,"")),"")</f>
        <v/>
      </c>
      <c r="DA162" s="76" t="str">
        <f>IF($A162&lt;&gt;"",IF(IFERROR('7. Position (current_at exit)'!AF162,"")="", "",IFERROR('7. Position (current_at exit)'!AF162,"")),"")</f>
        <v/>
      </c>
      <c r="DB162" s="239" t="str">
        <f>IF($A162&lt;&gt;"",IF(IFERROR('7. Position (current_at exit)'!AG162,"")="", "",IFERROR('7. Position (current_at exit)'!AG162,"")),"")</f>
        <v/>
      </c>
      <c r="DC162" s="165" t="str">
        <f>IF($A162&lt;&gt;"",IF(IFERROR('7. Position (current_at exit)'!AH162,"")="", "",IFERROR('7. Position (current_at exit)'!AH162,"")),"")</f>
        <v/>
      </c>
      <c r="DD162" s="165" t="str">
        <f>IF($A162&lt;&gt;"",IF(IFERROR('7. Position (current_at exit)'!AI162,"")="", "",IFERROR('7. Position (current_at exit)'!AI162,"")),"")</f>
        <v/>
      </c>
      <c r="DE162" s="360" t="str">
        <f>IF($A162&lt;&gt;"",IF(IFERROR('7. Position (current_at exit)'!AJ162,"")="", "",IFERROR('7. Position (current_at exit)'!AJ162,"")),"")</f>
        <v/>
      </c>
      <c r="DF162" s="16" t="str">
        <f>IF($A162&lt;&gt;"",IF(IFERROR('7. Position (current_at exit)'!AK162,"")="", "",IFERROR('7. Position (current_at exit)'!AK162,"")),"")</f>
        <v/>
      </c>
      <c r="DG162" s="187" t="str">
        <f>IF($A162&lt;&gt;"",IF(IFERROR('7. Position (current_at exit)'!AL162,"")="", "",IFERROR('7. Position (current_at exit)'!AL162,"")),"")</f>
        <v/>
      </c>
      <c r="DH162" s="76" t="str">
        <f>IF($A162&lt;&gt;"",IF(IFERROR('7. Position (current_at exit)'!AM162,"")="", "",IFERROR('7. Position (current_at exit)'!AM162,"")),"")</f>
        <v/>
      </c>
      <c r="DI162" s="239" t="str">
        <f>IF($A162&lt;&gt;"",IF(IFERROR('7. Position (current_at exit)'!AN162,"")="", "",IFERROR('7. Position (current_at exit)'!AN162,"")),"")</f>
        <v/>
      </c>
      <c r="DJ162" s="165" t="str">
        <f>IF($A162&lt;&gt;"",IF(IFERROR('7. Position (current_at exit)'!AO162,"")="", "",IFERROR('7. Position (current_at exit)'!AO162,"")),"")</f>
        <v/>
      </c>
      <c r="DK162" s="165" t="str">
        <f>IF($A162&lt;&gt;"",IF(IFERROR('7. Position (current_at exit)'!AP162,"")="", "",IFERROR('7. Position (current_at exit)'!AP162,"")),"")</f>
        <v/>
      </c>
      <c r="DL162" s="360" t="str">
        <f>IF($A162&lt;&gt;"",IF(IFERROR('7. Position (current_at exit)'!AQ162,"")="", "",IFERROR('7. Position (current_at exit)'!AQ162,"")),"")</f>
        <v/>
      </c>
      <c r="DM162" s="17" t="str">
        <f>IF(OR($F162="Equity - Publicly Traded", $F162="Equity - Private"), IF($A162&lt;&gt;"",IF(IFERROR('6. Position (at entry)'!N162,"")="", "Mandatory: Tab 6",IFERROR('6. Position (at entry)'!N162,"")),""), IF($A162&lt;&gt;"",IF(IFERROR('6. Position (at entry)'!N162,"")="", "",IFERROR('6. Position (at entry)'!N162,"")),""))</f>
        <v/>
      </c>
      <c r="DN162" s="17" t="str">
        <f>IF(OR($F162="Equity - Publicly Traded", $F162="Equity - Private"), IF($A162&lt;&gt;"",IF(IFERROR('6. Position (at entry)'!O162,"")="", "Mandatory: Tab 6",IFERROR('6. Position (at entry)'!O162,"")),""), IF($A162&lt;&gt;"",IF(IFERROR('6. Position (at entry)'!O162,"")="", "",IFERROR('6. Position (at entry)'!O162,"")),""))</f>
        <v/>
      </c>
      <c r="DO162" s="17" t="str">
        <f>IF(OR($F162="Equity - Publicly Traded", $F162="Equity - Private"), IF($A162&lt;&gt;"",IF(IFERROR('6. Position (at entry)'!P162,"")="", "Mandatory: Tab 6",IFERROR('6. Position (at entry)'!P162,"")),""), IF($A162&lt;&gt;"",IF(IFERROR('6. Position (at entry)'!P162,"")="", "",IFERROR('6. Position (at entry)'!P162,"")),""))</f>
        <v/>
      </c>
      <c r="DP162" s="17" t="str">
        <f>IF(OR($F162="Equity - Publicly Traded", $F162="Equity - Private"), IF($A162&lt;&gt;"",IF(IFERROR('6. Position (at entry)'!Q162,"")="", "Mandatory: Tab 6",IFERROR('6. Position (at entry)'!Q162,"")),""), IF($A162&lt;&gt;"",IF(IFERROR('6. Position (at entry)'!Q162,"")="", "",IFERROR('6. Position (at entry)'!Q162,"")),""))</f>
        <v/>
      </c>
      <c r="DQ162" s="18" t="str">
        <f>IF(OR($F162="Equity - Publicly Traded", $F162="Equity - Private"), IF($A162&lt;&gt;"",IF(IFERROR('6. Position (at entry)'!R162,"")="", "Mandatory: Tab 6",IFERROR('6. Position (at entry)'!R162,"")),""), IF($A162&lt;&gt;"",IF(IFERROR('6. Position (at entry)'!R162,"")="", "",IFERROR('6. Position (at entry)'!R162,"")),""))</f>
        <v/>
      </c>
      <c r="DR162" s="18" t="str">
        <f>IF(OR($F162="Equity - Publicly Traded", $F162="Equity - Private"), IF($A162&lt;&gt;"",IF(IFERROR('6. Position (at entry)'!S162,"")="", "Mandatory: Tab 6",IFERROR('6. Position (at entry)'!S162,"")),""), IF($A162&lt;&gt;"",IF(IFERROR('6. Position (at entry)'!S162,"")="", "",IFERROR('6. Position (at entry)'!S162,"")),""))</f>
        <v/>
      </c>
      <c r="DS162" s="17" t="str">
        <f>IF(OR($F162="Equity - Publicly Traded", $F162="Equity - Private"), IF($A162&lt;&gt;"",IF(IFERROR('6. Position (at entry)'!T162,"")="", "Mandatory: Tab 6",IFERROR('6. Position (at entry)'!T162,"")),""), IF($A162&lt;&gt;"",IF(IFERROR('6. Position (at entry)'!T162,"")="", "",IFERROR('6. Position (at entry)'!T162,"")),""))</f>
        <v/>
      </c>
      <c r="DT162" s="16" t="str">
        <f>IF(OR($F162="Equity - Publicly Traded", $F162="Equity - Private"), IF($A162&lt;&gt;"",IF(IFERROR('6. Position (at entry)'!U162,"")="", "Mandatory: Tab 6",IFERROR('6. Position (at entry)'!U162,"")),""), IF($A162&lt;&gt;"",IF(IFERROR('6. Position (at entry)'!U162,"")="", "",IFERROR('6. Position (at entry)'!U162,"")),""))</f>
        <v/>
      </c>
      <c r="DU162" s="16" t="str">
        <f>IF(OR($F162="Equity - Publicly Traded", $F162="Equity - Private"), IF($A162&lt;&gt;"",IF(IFERROR('6. Position (at entry)'!V162,"")="", "",IFERROR('6. Position (at entry)'!V162,"")),""), IF($A162&lt;&gt;"",IF(IFERROR('6. Position (at entry)'!V162,"")="", "",IFERROR('6. Position (at entry)'!V162,"")),""))</f>
        <v/>
      </c>
      <c r="DV162" s="239" t="str">
        <f>IF(OR($F162="Equity - Publicly Traded", $F162="Equity - Private"), IF($A162&lt;&gt;"",IF(IFERROR('6. Position (at entry)'!W162,"")="", "",IFERROR('6. Position (at entry)'!W162,"")),""), IF($A162&lt;&gt;"",IF(IFERROR('6. Position (at entry)'!W162,"")="", "",IFERROR('6. Position (at entry)'!W162,"")),""))</f>
        <v/>
      </c>
      <c r="DW162" s="239" t="str">
        <f>IF(OR($F162="Equity - Publicly Traded", $F162="Equity - Private"), IF($A162&lt;&gt;"",IF(IFERROR('6. Position (at entry)'!X162,"")="", "",IFERROR('6. Position (at entry)'!X162,"")),""), IF($A162&lt;&gt;"",IF(IFERROR('6. Position (at entry)'!X162,"")="", "",IFERROR('6. Position (at entry)'!X162,"")),""))</f>
        <v/>
      </c>
      <c r="DX162" s="239" t="str">
        <f>IF(OR($F162="Equity - Publicly Traded", $F162="Equity - Private"), IF($A162&lt;&gt;"",IF(IFERROR('6. Position (at entry)'!Y162,"")="", "",IFERROR('6. Position (at entry)'!Y162,"")),""), IF($A162&lt;&gt;"",IF(IFERROR('6. Position (at entry)'!Y162,"")="", "",IFERROR('6. Position (at entry)'!Y162,"")),""))</f>
        <v/>
      </c>
      <c r="DY162" s="360" t="str">
        <f>IF($A162&lt;&gt;"",IF(IFERROR('6. Position (at entry)'!Z162,"")="", "",IFERROR('6. Position (at entry)'!Z162,"")),"")</f>
        <v/>
      </c>
      <c r="DZ162" s="76" t="str">
        <f>IF($A162&lt;&gt;"",IF(IFERROR('6. Position (at entry)'!AA162,"")="", "",IFERROR('6. Position (at entry)'!AA162,"")),"")</f>
        <v/>
      </c>
      <c r="EA162" s="76" t="str">
        <f>IF($A162&lt;&gt;"",IF(IFERROR('6. Position (at entry)'!AB162,"")="", "",IFERROR('6. Position (at entry)'!AB162,"")),"")</f>
        <v/>
      </c>
      <c r="EB162" s="78" t="str">
        <f>IF($A162&lt;&gt;"",IF(IFERROR('6. Position (at entry)'!AC162,"")="", "",IFERROR('6. Position (at entry)'!AC162,"")),"")</f>
        <v/>
      </c>
      <c r="EC162" s="78" t="str">
        <f>IF($A162&lt;&gt;"",IF(IFERROR('6. Position (at entry)'!AD162,"")="", "",IFERROR('6. Position (at entry)'!AD162,"")),"")</f>
        <v/>
      </c>
      <c r="ED162" s="226" t="str">
        <f>IF($A162&lt;&gt;"",IF(IFERROR('6. Position (at entry)'!AE162,"")="", "",IFERROR('6. Position (at entry)'!AE162,"")),"")</f>
        <v/>
      </c>
      <c r="EE162" s="80" t="str">
        <f>IF($A162&lt;&gt;"",IF(IFERROR('6. Position (at entry)'!AF162,"")="", "",IFERROR('6. Position (at entry)'!AF162,"")),"")</f>
        <v/>
      </c>
      <c r="EF162" s="80" t="str">
        <f>IF($A162&lt;&gt;"",IF(IFERROR('6. Position (at entry)'!AG162,"")="", "",IFERROR('6. Position (at entry)'!AG162,"")),"")</f>
        <v/>
      </c>
      <c r="EG162" s="80" t="str">
        <f>IF($A162&lt;&gt;"",IF(IFERROR('6. Position (at entry)'!AH162,"")="", "",IFERROR('6. Position (at entry)'!AH162,"")),"")</f>
        <v/>
      </c>
      <c r="EH162" s="360" t="str">
        <f>IF($A162&lt;&gt;"",IF(IFERROR('6. Position (at entry)'!AI162,"")="", "",IFERROR('6. Position (at entry)'!AI162,"")),"")</f>
        <v/>
      </c>
    </row>
    <row r="163" spans="1:138" ht="15" customHeight="1" x14ac:dyDescent="0.2">
      <c r="A163" s="16" t="str">
        <f>IF(ISBLANK('6. Position (at entry)'!A163), "", '6. Position (at entry)'!A163)</f>
        <v/>
      </c>
      <c r="B163" s="347" t="str">
        <f>IF($A163&lt;&gt;"",IF(IFERROR('6. Position (at entry)'!B163,"")="", "Mandatory: Tab 6",IFERROR('6. Position (at entry)'!B163,"")),"")</f>
        <v/>
      </c>
      <c r="C163" s="16" t="str">
        <f>IF($A163&lt;&gt;"",IF(IFERROR(VLOOKUP($A163, '4. Company (at entry)'!$1:$1048576,2,FALSE),"")="","Mandatory: Tab 4",IFERROR(VLOOKUP($A163, '4. Company (at entry)'!$1:$1048576,2,FALSE),"")), "")</f>
        <v/>
      </c>
      <c r="D163" s="16" t="str">
        <f>IF($A163&lt;&gt;"",IF(IFERROR('7. Position (current_at exit)'!D163,"")="", "Mandatory: Tab 7",IFERROR('7. Position (current_at exit)'!D163,"")),"")</f>
        <v/>
      </c>
      <c r="E163" s="16" t="str">
        <f>IF($A163&lt;&gt;"",IF(IFERROR('7. Position (current_at exit)'!E163,"")="", "Mandatory: Tab 7",IFERROR('7. Position (current_at exit)'!E163,"")),"")</f>
        <v/>
      </c>
      <c r="F163" s="16" t="str">
        <f>IF($A163&lt;&gt;"",IF(IFERROR('6. Position (at entry)'!D163,"")="", "Mandatory: Tab 6",IFERROR('6. Position (at entry)'!D163,"")),"")</f>
        <v/>
      </c>
      <c r="G163" s="16" t="str">
        <f>IF($A163&lt;&gt;"",IF(IFERROR('6. Position (at entry)'!E163,"")="", "Mandatory: Tab 6",IFERROR('6. Position (at entry)'!E163,"")),"")</f>
        <v/>
      </c>
      <c r="H163" s="16" t="str">
        <f>IF($A163&lt;&gt;"",IF(IFERROR('6. Position (at entry)'!F163,"")="", "Mandatory: Tab 6",IFERROR('6. Position (at entry)'!F163,"")),"")</f>
        <v/>
      </c>
      <c r="I163" s="16" t="str">
        <f>IF($A163&lt;&gt;"",IF(IFERROR('6. Position (at entry)'!G163,"")="", "Mandatory: Tab 6",IFERROR('6. Position (at entry)'!G163,"")),"")</f>
        <v/>
      </c>
      <c r="J163" s="16" t="str">
        <f>IF($A163&lt;&gt;"",IF(IFERROR('6. Position (at entry)'!H163,"")="", "Mandatory: Tab 6",IFERROR('6. Position (at entry)'!H163,"")),"")</f>
        <v/>
      </c>
      <c r="K163" s="159" t="str">
        <f>IF($A163&lt;&gt;"",IF(IFERROR('6. Position (at entry)'!I163,"")="", "Mandatory: Tab 6",IFERROR('6. Position (at entry)'!I163,"")),"")</f>
        <v/>
      </c>
      <c r="L163" s="16" t="str">
        <f>IF($A163&lt;&gt;"",IF(IFERROR('6. Position (at entry)'!J163,"")="", "Mandatory: Tab 6",IFERROR('6. Position (at entry)'!J163,"")),"")</f>
        <v/>
      </c>
      <c r="M163" s="16" t="str">
        <f>IF($A163&lt;&gt;"",IF(IFERROR('6. Position (at entry)'!K163,"")="", "Mandatory: Tab 6",IFERROR('6. Position (at entry)'!K163,"")),"")</f>
        <v/>
      </c>
      <c r="N163" s="16" t="str">
        <f>IF($A163&lt;&gt;"",IF(IFERROR('6. Position (at entry)'!L163,"")="", "",IFERROR('6. Position (at entry)'!L163,"")),"")</f>
        <v/>
      </c>
      <c r="O163" s="360" t="str">
        <f>IF($A163&lt;&gt;"",IF(IFERROR('6. Position (at entry)'!M163,"")="", "",IFERROR('6. Position (at entry)'!M163,"")),"")</f>
        <v/>
      </c>
      <c r="P163" s="16" t="str">
        <f>IF($A163&lt;&gt;"",IF(IFERROR(VLOOKUP($A163,'5. Company (current_at exit)'!$1:$1048576,3,FALSE),"")="","",IFERROR(VLOOKUP($A163,'5. Company (current_at exit)'!$1:$1048576,3,FALSE),"")), "")</f>
        <v/>
      </c>
      <c r="Q163" s="16" t="str">
        <f>IF($A163&lt;&gt;"",IF(IFERROR(VLOOKUP($A163,'5. Company (current_at exit)'!$1:$1048576,4,FALSE),"")="","",IFERROR(VLOOKUP($A163,'5. Company (current_at exit)'!$1:$1048576,4,FALSE),"")), "")</f>
        <v/>
      </c>
      <c r="R163" s="16" t="str">
        <f>IF($A163&lt;&gt;"",IF(IFERROR(VLOOKUP($A163,'5. Company (current_at exit)'!$1:$1048576,5,FALSE),"")="","",IFERROR(VLOOKUP($A163,'5. Company (current_at exit)'!$1:$1048576,5,FALSE),"")), "")</f>
        <v/>
      </c>
      <c r="S163" s="16" t="str">
        <f>IF($A163&lt;&gt;"",IF(IFERROR(VLOOKUP($A163,'5. Company (current_at exit)'!$1:$1048576,6,FALSE),"")="","",IFERROR(VLOOKUP($A163,'5. Company (current_at exit)'!$1:$1048576,6,FALSE),"")), "")</f>
        <v/>
      </c>
      <c r="T163" s="16" t="str">
        <f>IF($A163&lt;&gt;"",IF(IFERROR(VLOOKUP($A163,'5. Company (current_at exit)'!$1:$1048576,7,FALSE),"")="","Mandatory: Tab 5",IFERROR(VLOOKUP($A163,'5. Company (current_at exit)'!$1:$1048576,7,FALSE),"")), "")</f>
        <v/>
      </c>
      <c r="U163" s="72" t="str">
        <f>IF($A163&lt;&gt;"",IF(IFERROR(VLOOKUP($A163,'5. Company (current_at exit)'!$1:$1048576,8,FALSE),"")="","Mandatory: Tab 5",IFERROR(VLOOKUP($A163,'5. Company (current_at exit)'!$1:$1048576,8,FALSE),"")), "")</f>
        <v/>
      </c>
      <c r="V163" s="16" t="str">
        <f>IF($A163&lt;&gt;"",IF(IFERROR(VLOOKUP($A163,'5. Company (current_at exit)'!$1:$1048576,9,FALSE),"")="","",IFERROR(VLOOKUP($A163,'5. Company (current_at exit)'!$1:$1048576,9,FALSE),"")), "")</f>
        <v/>
      </c>
      <c r="W163" s="16" t="str">
        <f>IF($A163&lt;&gt;"",IF(IFERROR(VLOOKUP($A163,'5. Company (current_at exit)'!$1:$1048576,10,FALSE),"")="","Mandatory: Tab 5",IFERROR(VLOOKUP($A163,'5. Company (current_at exit)'!$1:$1048576,10,FALSE),"")), "")</f>
        <v/>
      </c>
      <c r="X163" s="73" t="str">
        <f>IF($A163&lt;&gt;"",IF(IFERROR(VLOOKUP($A163,'5. Company (current_at exit)'!$1:$1048576,11,FALSE),"")="","Mandatory: Tab 5",IFERROR(VLOOKUP($A163,'5. Company (current_at exit)'!$1:$1048576,11,FALSE),"")), "")</f>
        <v/>
      </c>
      <c r="Y163" s="73" t="str">
        <f>IF($A163&lt;&gt;"",IF(IFERROR(VLOOKUP($A163,'5. Company (current_at exit)'!$1:$1048576,12,FALSE),"")="","",IFERROR(VLOOKUP($A163,'5. Company (current_at exit)'!$1:$1048576,12,FALSE),"")), "")</f>
        <v/>
      </c>
      <c r="Z163" s="73" t="str">
        <f>IF($A163&lt;&gt;"",IF(IFERROR(VLOOKUP($A163,'5. Company (current_at exit)'!$1:$1048576,13,FALSE),"")="","",IFERROR(VLOOKUP($A163,'5. Company (current_at exit)'!$1:$1048576,13,FALSE),"")), "")</f>
        <v/>
      </c>
      <c r="AA163" s="16" t="str">
        <f>IF($A163&lt;&gt;"",IF(IFERROR(VLOOKUP($A163,'5. Company (current_at exit)'!$1:$1048576,14,FALSE),"")="","Mandatory: Tab 5",IFERROR(VLOOKUP($A163,'5. Company (current_at exit)'!$1:$1048576,14,FALSE),"")), "")</f>
        <v/>
      </c>
      <c r="AB163" s="16" t="str">
        <f>IF($A163&lt;&gt;"",IF(IFERROR(VLOOKUP($A163,'5. Company (current_at exit)'!$1:$1048576,15,FALSE),"")="","Mandatory: Tab 5",IFERROR(VLOOKUP($A163,'5. Company (current_at exit)'!$1:$1048576,15,FALSE),"")), "")</f>
        <v/>
      </c>
      <c r="AC163" s="76" t="str">
        <f>IF($A163&lt;&gt;"",IF(IFERROR(VLOOKUP($A163,'5. Company (current_at exit)'!$1:$1048576,16,FALSE),"")="","",IFERROR(VLOOKUP($A163,'5. Company (current_at exit)'!$1:$1048576,16,FALSE),"")), "")</f>
        <v/>
      </c>
      <c r="AD163" s="16" t="str">
        <f>IF($A163&lt;&gt;"",IF(IFERROR(VLOOKUP($A163,'5. Company (current_at exit)'!$1:$1048576,17,FALSE),"")="","",IFERROR(VLOOKUP($A163,'5. Company (current_at exit)'!$1:$1048576,17,FALSE),"")), "")</f>
        <v/>
      </c>
      <c r="AE163" s="401" t="str">
        <f>IF($A163&lt;&gt;"",IF(IFERROR(VLOOKUP($A163,'5. Company (current_at exit)'!$1:$1048576,18,FALSE),"")="","",IFERROR(VLOOKUP($A163,'5. Company (current_at exit)'!$1:$1048576,18,FALSE),"")), "")</f>
        <v/>
      </c>
      <c r="AF163" s="16" t="str">
        <f>IF($A163&lt;&gt;"",IF(IFERROR(VLOOKUP($A163,'5. Company (current_at exit)'!$1:$1048576,19,FALSE),"")="","Mandatory: Tab 5",IFERROR(VLOOKUP($A163,'5. Company (current_at exit)'!$1:$1048576,19,FALSE),"")), "")</f>
        <v/>
      </c>
      <c r="AG163" s="159" t="str">
        <f>IF($AF163="Yes",IF($A163&lt;&gt;"",IF(IFERROR(VLOOKUP($A163,'5. Company (current_at exit)'!$1:$1048576,20,FALSE),"")="","Mandatory: Tab 5",IFERROR(VLOOKUP($A163,'5. Company (current_at exit)'!$1:$1048576,20,FALSE),"")), ""),IF($A163&lt;&gt;"",IF(IFERROR(VLOOKUP($A163,'5. Company (current_at exit)'!$1:$1048576,20,FALSE),"")="","",IFERROR(VLOOKUP($A163,'5. Company (current_at exit)'!$1:$1048576,20,FALSE),"")), ""))</f>
        <v/>
      </c>
      <c r="AH163" s="159" t="str">
        <f>IF($AF163="Yes",IF($A163&lt;&gt;"",IF(IFERROR(VLOOKUP($A163,'5. Company (current_at exit)'!$1:$1048576,21,FALSE),"")="","Mandatory: Tab 5",IFERROR(VLOOKUP($A163,'5. Company (current_at exit)'!$1:$1048576,21,FALSE),"")), ""),IF($A163&lt;&gt;"",IF(IFERROR(VLOOKUP($A163,'5. Company (current_at exit)'!$1:$1048576,21,FALSE),"")="","",IFERROR(VLOOKUP($A163,'5. Company (current_at exit)'!$1:$1048576,21,FALSE),"")), ""))</f>
        <v/>
      </c>
      <c r="AI163" s="69" t="str">
        <f>IF($AF163="Yes",IF($A163&lt;&gt;"",IF(IFERROR(VLOOKUP($A163,'5. Company (current_at exit)'!$1:$1048576,22,FALSE),"")="","Mandatory: Tab 5",IFERROR(VLOOKUP($A163,'5. Company (current_at exit)'!$1:$1048576,22,FALSE),"")), ""),IF($A163&lt;&gt;"",IF(IFERROR(VLOOKUP($A163,'5. Company (current_at exit)'!$1:$1048576,22,FALSE),"")="","",IFERROR(VLOOKUP($A163,'5. Company (current_at exit)'!$1:$1048576,22,FALSE),"")), ""))</f>
        <v/>
      </c>
      <c r="AJ163" s="69" t="str">
        <f>IF($AF163="Yes",IF($A163&lt;&gt;"",IF(IFERROR(VLOOKUP($A163,'5. Company (current_at exit)'!$1:$1048576,23,FALSE),"")="","Mandatory: Tab 5",IFERROR(VLOOKUP($A163,'5. Company (current_at exit)'!$1:$1048576,23,FALSE),"")), ""),IF($A163&lt;&gt;"",IF(IFERROR(VLOOKUP($A163,'5. Company (current_at exit)'!$1:$1048576,23,FALSE),"")="","",IFERROR(VLOOKUP($A163,'5. Company (current_at exit)'!$1:$1048576,23,FALSE),"")), ""))</f>
        <v/>
      </c>
      <c r="AK163" s="159" t="str">
        <f>IF($AF163="Yes",IF($A163&lt;&gt;"",IF(IFERROR(VLOOKUP($A163,'5. Company (current_at exit)'!$1:$1048576,24,FALSE),"")="","",IFERROR(VLOOKUP($A163,'5. Company (current_at exit)'!$1:$1048576,24,FALSE),"")), ""),IF($A163&lt;&gt;"",IF(IFERROR(VLOOKUP($A163,'5. Company (current_at exit)'!$1:$1048576,24,FALSE),"")="","",IFERROR(VLOOKUP($A163,'5. Company (current_at exit)'!$1:$1048576,24,FALSE),"")), ""))</f>
        <v/>
      </c>
      <c r="AL163" s="403" t="str">
        <f>IF($A163&lt;&gt;"",IF(IFERROR(VLOOKUP($A163,'5. Company (current_at exit)'!$1:$1048576,25,FALSE),"")="","",IFERROR(VLOOKUP($A163,'5. Company (current_at exit)'!$1:$1048576,25,FALSE),"")), "")</f>
        <v/>
      </c>
      <c r="AM163" s="17" t="str">
        <f>IF($A163&lt;&gt;"",IF(IFERROR(VLOOKUP($A163,'5. Company (current_at exit)'!$1:$1048576,26,FALSE),"")="","Mandatory: Tab 5",IFERROR(VLOOKUP($A163,'5. Company (current_at exit)'!$1:$1048576,26,FALSE),"")), "")</f>
        <v/>
      </c>
      <c r="AN163" s="17" t="str">
        <f>IF($A163&lt;&gt;"",IF(IFERROR(VLOOKUP($A163,'5. Company (current_at exit)'!$1:$1048576,27,FALSE),"")="","Mandatory: Tab 5",IFERROR(VLOOKUP($A163,'5. Company (current_at exit)'!$1:$1048576,27,FALSE),"")), "")</f>
        <v/>
      </c>
      <c r="AO163" s="17" t="str">
        <f>IF($A163&lt;&gt;"",IF(IFERROR(VLOOKUP($A163,'5. Company (current_at exit)'!$1:$1048576,28,FALSE),"")="","Mandatory: Tab 5",IFERROR(VLOOKUP($A163,'5. Company (current_at exit)'!$1:$1048576,28,FALSE),"")), "")</f>
        <v/>
      </c>
      <c r="AP163" s="17" t="str">
        <f>IF($A163&lt;&gt;"",IF(IFERROR(VLOOKUP($A163,'5. Company (current_at exit)'!$1:$1048576,29,FALSE),"")="","Mandatory: Tab 5",IFERROR(VLOOKUP($A163,'5. Company (current_at exit)'!$1:$1048576,29,FALSE),"")), "")</f>
        <v/>
      </c>
      <c r="AQ163" s="17" t="str">
        <f>IF($A163&lt;&gt;"",IF(IFERROR(VLOOKUP($A163,'5. Company (current_at exit)'!$1:$1048576,30,FALSE),"")="","Mandatory: Tab 5",IFERROR(VLOOKUP($A163,'5. Company (current_at exit)'!$1:$1048576,30,FALSE),"")), "")</f>
        <v/>
      </c>
      <c r="AR163" s="17" t="str">
        <f>IF($A163&lt;&gt;"",IF(IFERROR(VLOOKUP($A163,'5. Company (current_at exit)'!$1:$1048576,31,FALSE),"")="","Mandatory: Tab 5",IFERROR(VLOOKUP($A163,'5. Company (current_at exit)'!$1:$1048576,31,FALSE),"")), "")</f>
        <v/>
      </c>
      <c r="AS163" s="17" t="str">
        <f>IF($A163&lt;&gt;"",IF(IFERROR(VLOOKUP($A163,'5. Company (current_at exit)'!$1:$1048576,32,FALSE),"")="","Mandatory: Tab 5",IFERROR(VLOOKUP($A163,'5. Company (current_at exit)'!$1:$1048576,32,FALSE),"")), "")</f>
        <v/>
      </c>
      <c r="AT163" s="17" t="str">
        <f>IF($A163&lt;&gt;"",IF(IFERROR(VLOOKUP($A163,'5. Company (current_at exit)'!$1:$1048576,33,FALSE),"")="","Mandatory: Tab 5",IFERROR(VLOOKUP($A163,'5. Company (current_at exit)'!$1:$1048576,33,FALSE),"")), "")</f>
        <v/>
      </c>
      <c r="AU163" s="17" t="str">
        <f>IF($A163&lt;&gt;"",IF(IFERROR(VLOOKUP($A163,'5. Company (current_at exit)'!$1:$1048576,34,FALSE),"")="","",IFERROR(VLOOKUP($A163,'5. Company (current_at exit)'!$1:$1048576,34,FALSE),"")), "")</f>
        <v/>
      </c>
      <c r="AV163" s="241" t="str">
        <f>IF($A163&lt;&gt;"",IF(IFERROR(VLOOKUP($A163,'5. Company (current_at exit)'!$1:$1048576,35,FALSE),"")="","",IFERROR(VLOOKUP($A163,'5. Company (current_at exit)'!$1:$1048576,35,FALSE),"")), "")</f>
        <v/>
      </c>
      <c r="AW163" s="17" t="str">
        <f>IF($D163="Fully Exited",IF($A163&lt;&gt;"",IF(IFERROR(VLOOKUP($A163,'5. Company (current_at exit)'!$1:$1048576,36,FALSE),"")="","",IFERROR(VLOOKUP($A163,'5. Company (current_at exit)'!$1:$1048576,36,FALSE),"")), ""),IF($A163&lt;&gt;"",IF(IFERROR(VLOOKUP($A163,'5. Company (current_at exit)'!$1:$1048576,36,FALSE),"")="","",IFERROR(VLOOKUP($A163,'5. Company (current_at exit)'!$1:$1048576,36,FALSE),"")), ""))</f>
        <v/>
      </c>
      <c r="AX163" s="239" t="str">
        <f>IF($A163&lt;&gt;"",IF(IFERROR(VLOOKUP($A163,'5. Company (current_at exit)'!$1:$1048576,37,FALSE),"")="","",IFERROR(VLOOKUP($A163,'5. Company (current_at exit)'!$1:$1048576,37,FALSE),"")), "")</f>
        <v/>
      </c>
      <c r="AY163" s="204" t="str">
        <f>IF($A163&lt;&gt;"",IF(IFERROR(VLOOKUP($A163,'5. Company (current_at exit)'!$1:$1048576,38,FALSE),"")="","",IFERROR(VLOOKUP($A163,'5. Company (current_at exit)'!$1:$1048576,38,FALSE),"")), "")</f>
        <v/>
      </c>
      <c r="AZ163" s="244" t="str">
        <f>IF($A163&lt;&gt;"",IF(IFERROR(VLOOKUP($A163,'5. Company (current_at exit)'!$1:$1048576,39,FALSE),"")="","",IFERROR(VLOOKUP($A163,'5. Company (current_at exit)'!$1:$1048576,39,FALSE),"")), "")</f>
        <v/>
      </c>
      <c r="BA163" s="244" t="str">
        <f>IF($A163&lt;&gt;"",IF(IFERROR(VLOOKUP($A163,'5. Company (current_at exit)'!$1:$1048576,40,FALSE),"")="","",IFERROR(VLOOKUP($A163,'5. Company (current_at exit)'!$1:$1048576,40,FALSE),"")), "")</f>
        <v/>
      </c>
      <c r="BB163" s="244" t="str">
        <f>IF($A163&lt;&gt;"",IF(IFERROR(VLOOKUP($A163,'5. Company (current_at exit)'!$1:$1048576,41,FALSE),"")="","",IFERROR(VLOOKUP($A163,'5. Company (current_at exit)'!$1:$1048576,41,FALSE),"")), "")</f>
        <v/>
      </c>
      <c r="BC163" s="76" t="str">
        <f>IF($A163&lt;&gt;"",IF(IFERROR(VLOOKUP($A163,'5. Company (current_at exit)'!$1:$1048576,42,FALSE),"")="","",IFERROR(VLOOKUP($A163,'5. Company (current_at exit)'!$1:$1048576,42,FALSE),"")), "")</f>
        <v/>
      </c>
      <c r="BD163" s="76" t="str">
        <f>IF($A163&lt;&gt;"",IF(IFERROR(VLOOKUP($A163,'5. Company (current_at exit)'!$1:$1048576,43,FALSE),"")="","",IFERROR(VLOOKUP($A163,'5. Company (current_at exit)'!$1:$1048576,43,FALSE),"")), "")</f>
        <v/>
      </c>
      <c r="BE163" s="239" t="str">
        <f>IF($A163&lt;&gt;"",IF(IFERROR(VLOOKUP($A163,'5. Company (current_at exit)'!$1:$1048576,44,FALSE),"")="","",IFERROR(VLOOKUP($A163,'5. Company (current_at exit)'!$1:$1048576,44,FALSE),"")), "")</f>
        <v/>
      </c>
      <c r="BF163" s="239" t="str">
        <f>IF($A163&lt;&gt;"",IF(IFERROR(VLOOKUP($A163,'5. Company (current_at exit)'!$1:$1048576,45,FALSE),"")="","",IFERROR(VLOOKUP($A163,'5. Company (current_at exit)'!$1:$1048576,45,FALSE),"")), "")</f>
        <v/>
      </c>
      <c r="BG163" s="239" t="str">
        <f>IF($A163&lt;&gt;"",IF(IFERROR(VLOOKUP($A163,'5. Company (current_at exit)'!$1:$1048576,46,FALSE),"")="","",IFERROR(VLOOKUP($A163,'5. Company (current_at exit)'!$1:$1048576,46,FALSE),"")), "")</f>
        <v/>
      </c>
      <c r="BH163" s="239" t="str">
        <f>IF($A163&lt;&gt;"",IF(IFERROR(VLOOKUP($A163,'5. Company (current_at exit)'!$1:$1048576,47,FALSE),"")="","",IFERROR(VLOOKUP($A163,'5. Company (current_at exit)'!$1:$1048576,47,FALSE),"")), "")</f>
        <v/>
      </c>
      <c r="BI163" s="239" t="str">
        <f>IF($A163&lt;&gt;"",IF(IFERROR(VLOOKUP($A163,'5. Company (current_at exit)'!$1:$1048576,48,FALSE),"")="","",IFERROR(VLOOKUP($A163,'5. Company (current_at exit)'!$1:$1048576,48,FALSE),"")), "")</f>
        <v/>
      </c>
      <c r="BJ163" s="360" t="str">
        <f>IF($A163&lt;&gt;"",IF(IFERROR(VLOOKUP($A163,'5. Company (current_at exit)'!$1:$1048576,49,FALSE),"")="","",IFERROR(VLOOKUP($A163,'5. Company (current_at exit)'!$1:$1048576,49,FALSE),"")), "")</f>
        <v/>
      </c>
      <c r="BK163" s="76" t="str">
        <f>IF($A163&lt;&gt;"",IF(IFERROR(VLOOKUP($A163,'5. Company (current_at exit)'!$1:$1048576,50,FALSE),"")="","Mandatory: Tab 5",IFERROR(VLOOKUP($A163,'5. Company (current_at exit)'!$1:$1048576,50,FALSE),"")), "")</f>
        <v/>
      </c>
      <c r="BL163" s="483" t="str">
        <f>IF($A163&lt;&gt;"",IF(IFERROR(VLOOKUP($A163,'5. Company (current_at exit)'!$1:$1048576,51,FALSE),"")="","Mandatory: Tab 5",IFERROR(VLOOKUP($A163,'5. Company (current_at exit)'!$1:$1048576,51,FALSE),"")), "")</f>
        <v/>
      </c>
      <c r="BM163" s="483" t="str">
        <f>IF($A163&lt;&gt;"",IF(IFERROR(VLOOKUP($A163,'5. Company (current_at exit)'!$1:$1048576,52,FALSE),"")="","Mandatory: Tab 5",IFERROR(VLOOKUP($A163,'5. Company (current_at exit)'!$1:$1048576,52,FALSE),"")), "")</f>
        <v/>
      </c>
      <c r="BN163" s="483" t="str">
        <f>IF($A163&lt;&gt;"",IF(IFERROR(VLOOKUP($A163,'5. Company (current_at exit)'!$1:$1048576,53,FALSE),"")="","Mandatory: Tab 5",IFERROR(VLOOKUP($A163,'5. Company (current_at exit)'!$1:$1048576,53,FALSE),"")), "")</f>
        <v/>
      </c>
      <c r="BO163" s="360" t="str">
        <f>IF($A163&lt;&gt;"",IF(IFERROR(VLOOKUP($A163,'5. Company (current_at exit)'!$1:$1048576,54,FALSE),"")="","",IFERROR(VLOOKUP($A163,'5. Company (current_at exit)'!$1:$1048576,54,FALSE),"")), "")</f>
        <v/>
      </c>
      <c r="BP163" s="17" t="str">
        <f>IF($A163&lt;&gt;"",IF(IFERROR(VLOOKUP($A163, '4. Company (at entry)'!$1:$1048576,3,FALSE),"")="","Mandatory: Tab 4",IFERROR(VLOOKUP($A163, '4. Company (at entry)'!$1:$1048576,3,FALSE),"")), "")</f>
        <v/>
      </c>
      <c r="BQ163" s="17" t="str">
        <f>IF($A163&lt;&gt;"",IF(IFERROR(VLOOKUP($A163, '4. Company (at entry)'!$1:$1048576,4,FALSE),"")="","Mandatory: Tab 4",IFERROR(VLOOKUP($A163, '4. Company (at entry)'!$1:$1048576,4,FALSE),"")), "")</f>
        <v/>
      </c>
      <c r="BR163" s="17" t="str">
        <f>IF($A163&lt;&gt;"",IF(IFERROR(VLOOKUP($A163, '4. Company (at entry)'!$1:$1048576,5,FALSE),"")="","Mandatory: Tab 4",IFERROR(VLOOKUP($A163, '4. Company (at entry)'!$1:$1048576,5,FALSE),"")), "")</f>
        <v/>
      </c>
      <c r="BS163" s="17" t="str">
        <f>IF($A163&lt;&gt;"",IF(IFERROR(VLOOKUP($A163, '4. Company (at entry)'!$1:$1048576,6,FALSE),"")="","Mandatory: Tab 4",IFERROR(VLOOKUP($A163, '4. Company (at entry)'!$1:$1048576,6,FALSE),"")), "")</f>
        <v/>
      </c>
      <c r="BT163" s="17" t="str">
        <f>IF($A163&lt;&gt;"",IF(IFERROR(VLOOKUP($A163, '4. Company (at entry)'!$1:$1048576,7,FALSE),"")="","Mandatory: Tab 4",IFERROR(VLOOKUP($A163, '4. Company (at entry)'!$1:$1048576,7,FALSE),"")), "")</f>
        <v/>
      </c>
      <c r="BU163" s="17" t="str">
        <f>IF($A163&lt;&gt;"",IF(IFERROR(VLOOKUP($A163, '4. Company (at entry)'!$1:$1048576,8,FALSE),"")="","Mandatory: Tab 4",IFERROR(VLOOKUP($A163, '4. Company (at entry)'!$1:$1048576,8,FALSE),"")), "")</f>
        <v/>
      </c>
      <c r="BV163" s="17" t="str">
        <f>IF($A163&lt;&gt;"",IF(IFERROR(VLOOKUP($A163, '4. Company (at entry)'!$1:$1048576,9,FALSE),"")="","Mandatory: Tab 4",IFERROR(VLOOKUP($A163, '4. Company (at entry)'!$1:$1048576,9,FALSE),"")), "")</f>
        <v/>
      </c>
      <c r="BW163" s="17" t="str">
        <f>IF($A163&lt;&gt;"",IF(IFERROR(VLOOKUP($A163, '4. Company (at entry)'!$1:$1048576,10,FALSE),"")="","",IFERROR(VLOOKUP($A163, '4. Company (at entry)'!$1:$1048576,10,FALSE),"")), "")</f>
        <v/>
      </c>
      <c r="BX163" s="208" t="str">
        <f>IF($A163&lt;&gt;"",IF(IFERROR(VLOOKUP($A163, '4. Company (at entry)'!$1:$1048576,11,FALSE),"")="","",IFERROR(VLOOKUP($A163, '4. Company (at entry)'!$1:$1048576,11,FALSE),"")), "")</f>
        <v/>
      </c>
      <c r="BY163" s="17" t="str">
        <f>IF($A163&lt;&gt;"",IF(IFERROR(VLOOKUP($A163, '4. Company (at entry)'!$1:$1048576,12,FALSE),"")="","",IFERROR(VLOOKUP($A163, '4. Company (at entry)'!$1:$1048576,12,FALSE),"")), "")</f>
        <v/>
      </c>
      <c r="BZ163" s="360" t="str">
        <f>IF($A163&lt;&gt;"",IF(IFERROR(VLOOKUP($A163, '4. Company (at entry)'!$1:$1048576,13,FALSE),"")="","",IFERROR(VLOOKUP($A163, '4. Company (at entry)'!$1:$1048576,13,FALSE),"")), "")</f>
        <v/>
      </c>
      <c r="CA163" s="17" t="str">
        <f>IF($A163&lt;&gt;"",IF(IFERROR('7. Position (current_at exit)'!F163,"")="", "Mandatory: Tab 7",IFERROR('7. Position (current_at exit)'!F163,"")),"")</f>
        <v/>
      </c>
      <c r="CB163" s="17" t="str">
        <f>IF($D163&lt;&gt;"Pending, Subsequently Closed",IF($A163&lt;&gt;"",IF(IFERROR('7. Position (current_at exit)'!G163,"")="", "Mandatory: Tab 7",IFERROR('7. Position (current_at exit)'!G163,"")),""), IF($A163&lt;&gt;"",IF(IFERROR('7. Position (current_at exit)'!G163,"")="", "",IFERROR('7. Position (current_at exit)'!G163,"")),""))</f>
        <v/>
      </c>
      <c r="CC163" s="17" t="str">
        <f>IF($D163&lt;&gt;"Pending, Subsequently Closed",IF($A163&lt;&gt;"",IF(IFERROR('7. Position (current_at exit)'!H163,"")="", "Mandatory: Tab 7",IFERROR('7. Position (current_at exit)'!H163,"")),""), IF($A163&lt;&gt;"",IF(IFERROR('7. Position (current_at exit)'!H163,"")="", "",IFERROR('7. Position (current_at exit)'!H163,"")),""))</f>
        <v/>
      </c>
      <c r="CD163" s="17" t="str">
        <f>IF($D163&lt;&gt;"Pending, Subsequently Closed",IF($A163&lt;&gt;"",IF(IFERROR('7. Position (current_at exit)'!I163,"")="", "Mandatory: Tab 7",IFERROR('7. Position (current_at exit)'!I163,"")),""), IF($A163&lt;&gt;"",IF(IFERROR('7. Position (current_at exit)'!I163,"")="", "",IFERROR('7. Position (current_at exit)'!I163,"")),""))</f>
        <v/>
      </c>
      <c r="CE163" s="17" t="str">
        <f>IF($D163&lt;&gt;"Pending, Subsequently Closed",IF($A163&lt;&gt;"",IF(IFERROR('7. Position (current_at exit)'!J163,"")="", "Mandatory: Tab 7",IFERROR('7. Position (current_at exit)'!J163,"")),""), IF($A163&lt;&gt;"",IF(IFERROR('7. Position (current_at exit)'!J163,"")="", "",IFERROR('7. Position (current_at exit)'!J163,"")),""))</f>
        <v/>
      </c>
      <c r="CF163" s="208" t="str">
        <f>IF($D163&lt;&gt;"Pending, Subsequently Closed",IF($A163&lt;&gt;"",IF(IFERROR('7. Position (current_at exit)'!K163,"")="", "Mandatory: Tab 7",IFERROR('7. Position (current_at exit)'!K163,"")),""), IF($A163&lt;&gt;"",IF(IFERROR('7. Position (current_at exit)'!K163,"")="", "",IFERROR('7. Position (current_at exit)'!K163,"")),""))</f>
        <v/>
      </c>
      <c r="CG163" s="186" t="str">
        <f>IF($D163&lt;&gt;"Pending, Subsequently Closed",IF($A163&lt;&gt;"",IF(IFERROR('7. Position (current_at exit)'!L163,"")="", "Mandatory: Tab 7",IFERROR('7. Position (current_at exit)'!L163,"")),""), IF($A163&lt;&gt;"",IF(IFERROR('7. Position (current_at exit)'!L163,"")="", "",IFERROR('7. Position (current_at exit)'!L163,"")),""))</f>
        <v/>
      </c>
      <c r="CH163" s="186" t="str">
        <f>IF($D163&lt;&gt;"Pending, Subsequently Closed",IF($A163&lt;&gt;"",IF(IFERROR('7. Position (current_at exit)'!M163,"")="", "Mandatory: Tab 7",IFERROR('7. Position (current_at exit)'!M163,"")),""), IF($A163&lt;&gt;"",IF(IFERROR('7. Position (current_at exit)'!M163,"")="", "",IFERROR('7. Position (current_at exit)'!M163,"")),""))</f>
        <v/>
      </c>
      <c r="CI163" s="186" t="str">
        <f>IF($D163&lt;&gt;"Pending, Subsequently Closed",IF($A163&lt;&gt;"",IF(IFERROR('7. Position (current_at exit)'!N163,"")="", "Mandatory: Tab 7",IFERROR('7. Position (current_at exit)'!N163,"")),""), IF($A163&lt;&gt;"",IF(IFERROR('7. Position (current_at exit)'!N163,"")="", "",IFERROR('7. Position (current_at exit)'!N163,"")),""))</f>
        <v/>
      </c>
      <c r="CJ163" s="408" t="str">
        <f>IF($D163&lt;&gt;"Pending, Subsequently Closed",IF($A163&lt;&gt;"",IF(IFERROR('7. Position (current_at exit)'!O163,"")="", "Mandatory: Tab 7",IFERROR('7. Position (current_at exit)'!O163,"")),""), IF($A163&lt;&gt;"",IF(IFERROR('7. Position (current_at exit)'!O163,"")="", "",IFERROR('7. Position (current_at exit)'!O163,"")),""))</f>
        <v/>
      </c>
      <c r="CK163" s="408" t="str">
        <f>IF($D163&lt;&gt;"Pending, Subsequently Closed",IF($A163&lt;&gt;"",IF(IFERROR('7. Position (current_at exit)'!P163,"")="", "Mandatory: Tab 7",IFERROR('7. Position (current_at exit)'!P163,"")),""), IF($A163&lt;&gt;"",IF(IFERROR('7. Position (current_at exit)'!P163,"")="", "",IFERROR('7. Position (current_at exit)'!P163,"")),""))</f>
        <v/>
      </c>
      <c r="CL163" s="360" t="str">
        <f>IF($A163&lt;&gt;"",IF(IFERROR('7. Position (current_at exit)'!Q163,"")="", "",IFERROR('7. Position (current_at exit)'!Q163,"")),"")</f>
        <v/>
      </c>
      <c r="CM163" s="18" t="str">
        <f>IF($F163&lt;&gt;"Debt",IF($A163&lt;&gt;"",IF(IFERROR('7. Position (current_at exit)'!R163,"")="", "Mandatory: Tab 7",IFERROR('7. Position (current_at exit)'!R163,"")),""), IF($A163&lt;&gt;"",IF(IFERROR('7. Position (current_at exit)'!R163,"")="", "",IFERROR('7. Position (current_at exit)'!R163,"")),""))</f>
        <v/>
      </c>
      <c r="CN163" s="18" t="str">
        <f>IF($F163&lt;&gt;"Debt",IF($A163&lt;&gt;"",IF(IFERROR('7. Position (current_at exit)'!S163,"")="", "Mandatory: Tab 7",IFERROR('7. Position (current_at exit)'!S163,"")),""), IF($A163&lt;&gt;"",IF(IFERROR('7. Position (current_at exit)'!S163,"")="", "",IFERROR('7. Position (current_at exit)'!S163,"")),""))</f>
        <v/>
      </c>
      <c r="CO163" s="17" t="str">
        <f>IF($F163&lt;&gt;"Debt",IF($A163&lt;&gt;"",IF(IFERROR('7. Position (current_at exit)'!T163,"")="", "Mandatory: Tab 7",IFERROR('7. Position (current_at exit)'!T163,"")),""), IF($A163&lt;&gt;"",IF(IFERROR('7. Position (current_at exit)'!T163,"")="", "",IFERROR('7. Position (current_at exit)'!T163,"")),""))</f>
        <v/>
      </c>
      <c r="CP163" s="17" t="str">
        <f>IF($A163&lt;&gt;"",IF(IFERROR('7. Position (current_at exit)'!U163,"")="", "Mandatory: Tab 7",IFERROR('7. Position (current_at exit)'!U163,"")),"")</f>
        <v/>
      </c>
      <c r="CQ163" s="17" t="str">
        <f>IF($F163&lt;&gt;"Debt",IF($A163&lt;&gt;"",IF(IFERROR('7. Position (current_at exit)'!V163,"")="", "Mandatory: Tab 7",IFERROR('7. Position (current_at exit)'!V163,"")),""), IF($A163&lt;&gt;"",IF(IFERROR('7. Position (current_at exit)'!V163,"")="", "",IFERROR('7. Position (current_at exit)'!V163,"")),""))</f>
        <v/>
      </c>
      <c r="CR163" s="16" t="str">
        <f>IF($F163&lt;&gt;"Debt",IF($A163&lt;&gt;"",IF(IFERROR('7. Position (current_at exit)'!W163,"")="", "",IFERROR('7. Position (current_at exit)'!W163,"")),""), IF($A163&lt;&gt;"",IF(IFERROR('7. Position (current_at exit)'!W163,"")="", "",IFERROR('7. Position (current_at exit)'!W163,"")),""))</f>
        <v/>
      </c>
      <c r="CS163" s="80" t="str">
        <f>IF($A163&lt;&gt;"",IF(IFERROR('7. Position (current_at exit)'!X163,"")="", "",IFERROR('7. Position (current_at exit)'!X163,"")),"")</f>
        <v/>
      </c>
      <c r="CT163" s="360" t="str">
        <f>IF($A163&lt;&gt;"",IF(IFERROR('7. Position (current_at exit)'!Y163,"")="", "",IFERROR('7. Position (current_at exit)'!Y163,"")),"")</f>
        <v/>
      </c>
      <c r="CU163" s="159" t="str">
        <f>IF(OR($D163="Fully Exited, No Escrow", $D163="Fully Exited, Escrow Pending", $D163="Fully Exited, Subsequently Closed"), IF($A163&lt;&gt;"",IF(IFERROR('7. Position (current_at exit)'!Z163,"")="", "Mandatory: Tab 7",IFERROR('7. Position (current_at exit)'!Z163,"")),""), IF($A163&lt;&gt;"",IF(IFERROR('7. Position (current_at exit)'!Z163,"")="", "",IFERROR('7. Position (current_at exit)'!Z163,"")),""))</f>
        <v/>
      </c>
      <c r="CV163" s="159" t="str">
        <f>IF(OR($D163="Fully Exited, No Escrow", $D163="Fully Exited, Escrow Pending", $D163="Fully Exited, Subsequently Closed"), IF($A163&lt;&gt;"",IF(IFERROR('7. Position (current_at exit)'!AA163,"")="", "Mandatory: Tab 7",IFERROR('7. Position (current_at exit)'!AA163,"")),""), IF($A163&lt;&gt;"",IF(IFERROR('7. Position (current_at exit)'!AA163,"")="", "",IFERROR('7. Position (current_at exit)'!AA163,"")),""))</f>
        <v/>
      </c>
      <c r="CW163" s="16" t="str">
        <f>IF($D163="Fully Exited",IF($A163&lt;&gt;"",IF(IFERROR('7. Position (current_at exit)'!AB163,"")="", "",IFERROR('7. Position (current_at exit)'!AB163,"")),""), IF($A163&lt;&gt;"",IF(IFERROR('7. Position (current_at exit)'!AB163,"")="", "",IFERROR('7. Position (current_at exit)'!AB163,"")),""))</f>
        <v/>
      </c>
      <c r="CX163" s="360" t="str">
        <f>IF($A163&lt;&gt;"",IF(IFERROR('7. Position (current_at exit)'!AC163,"")="", "",IFERROR('7. Position (current_at exit)'!AC163,"")),"")</f>
        <v/>
      </c>
      <c r="CY163" s="16" t="str">
        <f>IF($D163&lt;&gt;"Pending, Subsequently Closed",IF($A163&lt;&gt;"",IF(IFERROR('7. Position (current_at exit)'!AD163,"")="", "Mandatory: Tab 7",IFERROR('7. Position (current_at exit)'!AD163,"")),""), IF($A163&lt;&gt;"",IF(IFERROR('7. Position (current_at exit)'!AD163,"")="", "",IFERROR('7. Position (current_at exit)'!AD163,"")),""))</f>
        <v/>
      </c>
      <c r="CZ163" s="187" t="str">
        <f>IF($A163&lt;&gt;"",IF(IFERROR('7. Position (current_at exit)'!AE163,"")="", "",IFERROR('7. Position (current_at exit)'!AE163,"")),"")</f>
        <v/>
      </c>
      <c r="DA163" s="76" t="str">
        <f>IF($A163&lt;&gt;"",IF(IFERROR('7. Position (current_at exit)'!AF163,"")="", "",IFERROR('7. Position (current_at exit)'!AF163,"")),"")</f>
        <v/>
      </c>
      <c r="DB163" s="239" t="str">
        <f>IF($A163&lt;&gt;"",IF(IFERROR('7. Position (current_at exit)'!AG163,"")="", "",IFERROR('7. Position (current_at exit)'!AG163,"")),"")</f>
        <v/>
      </c>
      <c r="DC163" s="165" t="str">
        <f>IF($A163&lt;&gt;"",IF(IFERROR('7. Position (current_at exit)'!AH163,"")="", "",IFERROR('7. Position (current_at exit)'!AH163,"")),"")</f>
        <v/>
      </c>
      <c r="DD163" s="165" t="str">
        <f>IF($A163&lt;&gt;"",IF(IFERROR('7. Position (current_at exit)'!AI163,"")="", "",IFERROR('7. Position (current_at exit)'!AI163,"")),"")</f>
        <v/>
      </c>
      <c r="DE163" s="360" t="str">
        <f>IF($A163&lt;&gt;"",IF(IFERROR('7. Position (current_at exit)'!AJ163,"")="", "",IFERROR('7. Position (current_at exit)'!AJ163,"")),"")</f>
        <v/>
      </c>
      <c r="DF163" s="16" t="str">
        <f>IF($A163&lt;&gt;"",IF(IFERROR('7. Position (current_at exit)'!AK163,"")="", "",IFERROR('7. Position (current_at exit)'!AK163,"")),"")</f>
        <v/>
      </c>
      <c r="DG163" s="187" t="str">
        <f>IF($A163&lt;&gt;"",IF(IFERROR('7. Position (current_at exit)'!AL163,"")="", "",IFERROR('7. Position (current_at exit)'!AL163,"")),"")</f>
        <v/>
      </c>
      <c r="DH163" s="76" t="str">
        <f>IF($A163&lt;&gt;"",IF(IFERROR('7. Position (current_at exit)'!AM163,"")="", "",IFERROR('7. Position (current_at exit)'!AM163,"")),"")</f>
        <v/>
      </c>
      <c r="DI163" s="239" t="str">
        <f>IF($A163&lt;&gt;"",IF(IFERROR('7. Position (current_at exit)'!AN163,"")="", "",IFERROR('7. Position (current_at exit)'!AN163,"")),"")</f>
        <v/>
      </c>
      <c r="DJ163" s="165" t="str">
        <f>IF($A163&lt;&gt;"",IF(IFERROR('7. Position (current_at exit)'!AO163,"")="", "",IFERROR('7. Position (current_at exit)'!AO163,"")),"")</f>
        <v/>
      </c>
      <c r="DK163" s="165" t="str">
        <f>IF($A163&lt;&gt;"",IF(IFERROR('7. Position (current_at exit)'!AP163,"")="", "",IFERROR('7. Position (current_at exit)'!AP163,"")),"")</f>
        <v/>
      </c>
      <c r="DL163" s="360" t="str">
        <f>IF($A163&lt;&gt;"",IF(IFERROR('7. Position (current_at exit)'!AQ163,"")="", "",IFERROR('7. Position (current_at exit)'!AQ163,"")),"")</f>
        <v/>
      </c>
      <c r="DM163" s="17" t="str">
        <f>IF(OR($F163="Equity - Publicly Traded", $F163="Equity - Private"), IF($A163&lt;&gt;"",IF(IFERROR('6. Position (at entry)'!N163,"")="", "Mandatory: Tab 6",IFERROR('6. Position (at entry)'!N163,"")),""), IF($A163&lt;&gt;"",IF(IFERROR('6. Position (at entry)'!N163,"")="", "",IFERROR('6. Position (at entry)'!N163,"")),""))</f>
        <v/>
      </c>
      <c r="DN163" s="17" t="str">
        <f>IF(OR($F163="Equity - Publicly Traded", $F163="Equity - Private"), IF($A163&lt;&gt;"",IF(IFERROR('6. Position (at entry)'!O163,"")="", "Mandatory: Tab 6",IFERROR('6. Position (at entry)'!O163,"")),""), IF($A163&lt;&gt;"",IF(IFERROR('6. Position (at entry)'!O163,"")="", "",IFERROR('6. Position (at entry)'!O163,"")),""))</f>
        <v/>
      </c>
      <c r="DO163" s="17" t="str">
        <f>IF(OR($F163="Equity - Publicly Traded", $F163="Equity - Private"), IF($A163&lt;&gt;"",IF(IFERROR('6. Position (at entry)'!P163,"")="", "Mandatory: Tab 6",IFERROR('6. Position (at entry)'!P163,"")),""), IF($A163&lt;&gt;"",IF(IFERROR('6. Position (at entry)'!P163,"")="", "",IFERROR('6. Position (at entry)'!P163,"")),""))</f>
        <v/>
      </c>
      <c r="DP163" s="17" t="str">
        <f>IF(OR($F163="Equity - Publicly Traded", $F163="Equity - Private"), IF($A163&lt;&gt;"",IF(IFERROR('6. Position (at entry)'!Q163,"")="", "Mandatory: Tab 6",IFERROR('6. Position (at entry)'!Q163,"")),""), IF($A163&lt;&gt;"",IF(IFERROR('6. Position (at entry)'!Q163,"")="", "",IFERROR('6. Position (at entry)'!Q163,"")),""))</f>
        <v/>
      </c>
      <c r="DQ163" s="18" t="str">
        <f>IF(OR($F163="Equity - Publicly Traded", $F163="Equity - Private"), IF($A163&lt;&gt;"",IF(IFERROR('6. Position (at entry)'!R163,"")="", "Mandatory: Tab 6",IFERROR('6. Position (at entry)'!R163,"")),""), IF($A163&lt;&gt;"",IF(IFERROR('6. Position (at entry)'!R163,"")="", "",IFERROR('6. Position (at entry)'!R163,"")),""))</f>
        <v/>
      </c>
      <c r="DR163" s="18" t="str">
        <f>IF(OR($F163="Equity - Publicly Traded", $F163="Equity - Private"), IF($A163&lt;&gt;"",IF(IFERROR('6. Position (at entry)'!S163,"")="", "Mandatory: Tab 6",IFERROR('6. Position (at entry)'!S163,"")),""), IF($A163&lt;&gt;"",IF(IFERROR('6. Position (at entry)'!S163,"")="", "",IFERROR('6. Position (at entry)'!S163,"")),""))</f>
        <v/>
      </c>
      <c r="DS163" s="17" t="str">
        <f>IF(OR($F163="Equity - Publicly Traded", $F163="Equity - Private"), IF($A163&lt;&gt;"",IF(IFERROR('6. Position (at entry)'!T163,"")="", "Mandatory: Tab 6",IFERROR('6. Position (at entry)'!T163,"")),""), IF($A163&lt;&gt;"",IF(IFERROR('6. Position (at entry)'!T163,"")="", "",IFERROR('6. Position (at entry)'!T163,"")),""))</f>
        <v/>
      </c>
      <c r="DT163" s="16" t="str">
        <f>IF(OR($F163="Equity - Publicly Traded", $F163="Equity - Private"), IF($A163&lt;&gt;"",IF(IFERROR('6. Position (at entry)'!U163,"")="", "Mandatory: Tab 6",IFERROR('6. Position (at entry)'!U163,"")),""), IF($A163&lt;&gt;"",IF(IFERROR('6. Position (at entry)'!U163,"")="", "",IFERROR('6. Position (at entry)'!U163,"")),""))</f>
        <v/>
      </c>
      <c r="DU163" s="16" t="str">
        <f>IF(OR($F163="Equity - Publicly Traded", $F163="Equity - Private"), IF($A163&lt;&gt;"",IF(IFERROR('6. Position (at entry)'!V163,"")="", "",IFERROR('6. Position (at entry)'!V163,"")),""), IF($A163&lt;&gt;"",IF(IFERROR('6. Position (at entry)'!V163,"")="", "",IFERROR('6. Position (at entry)'!V163,"")),""))</f>
        <v/>
      </c>
      <c r="DV163" s="239" t="str">
        <f>IF(OR($F163="Equity - Publicly Traded", $F163="Equity - Private"), IF($A163&lt;&gt;"",IF(IFERROR('6. Position (at entry)'!W163,"")="", "",IFERROR('6. Position (at entry)'!W163,"")),""), IF($A163&lt;&gt;"",IF(IFERROR('6. Position (at entry)'!W163,"")="", "",IFERROR('6. Position (at entry)'!W163,"")),""))</f>
        <v/>
      </c>
      <c r="DW163" s="239" t="str">
        <f>IF(OR($F163="Equity - Publicly Traded", $F163="Equity - Private"), IF($A163&lt;&gt;"",IF(IFERROR('6. Position (at entry)'!X163,"")="", "",IFERROR('6. Position (at entry)'!X163,"")),""), IF($A163&lt;&gt;"",IF(IFERROR('6. Position (at entry)'!X163,"")="", "",IFERROR('6. Position (at entry)'!X163,"")),""))</f>
        <v/>
      </c>
      <c r="DX163" s="239" t="str">
        <f>IF(OR($F163="Equity - Publicly Traded", $F163="Equity - Private"), IF($A163&lt;&gt;"",IF(IFERROR('6. Position (at entry)'!Y163,"")="", "",IFERROR('6. Position (at entry)'!Y163,"")),""), IF($A163&lt;&gt;"",IF(IFERROR('6. Position (at entry)'!Y163,"")="", "",IFERROR('6. Position (at entry)'!Y163,"")),""))</f>
        <v/>
      </c>
      <c r="DY163" s="360" t="str">
        <f>IF($A163&lt;&gt;"",IF(IFERROR('6. Position (at entry)'!Z163,"")="", "",IFERROR('6. Position (at entry)'!Z163,"")),"")</f>
        <v/>
      </c>
      <c r="DZ163" s="76" t="str">
        <f>IF($A163&lt;&gt;"",IF(IFERROR('6. Position (at entry)'!AA163,"")="", "",IFERROR('6. Position (at entry)'!AA163,"")),"")</f>
        <v/>
      </c>
      <c r="EA163" s="76" t="str">
        <f>IF($A163&lt;&gt;"",IF(IFERROR('6. Position (at entry)'!AB163,"")="", "",IFERROR('6. Position (at entry)'!AB163,"")),"")</f>
        <v/>
      </c>
      <c r="EB163" s="78" t="str">
        <f>IF($A163&lt;&gt;"",IF(IFERROR('6. Position (at entry)'!AC163,"")="", "",IFERROR('6. Position (at entry)'!AC163,"")),"")</f>
        <v/>
      </c>
      <c r="EC163" s="78" t="str">
        <f>IF($A163&lt;&gt;"",IF(IFERROR('6. Position (at entry)'!AD163,"")="", "",IFERROR('6. Position (at entry)'!AD163,"")),"")</f>
        <v/>
      </c>
      <c r="ED163" s="226" t="str">
        <f>IF($A163&lt;&gt;"",IF(IFERROR('6. Position (at entry)'!AE163,"")="", "",IFERROR('6. Position (at entry)'!AE163,"")),"")</f>
        <v/>
      </c>
      <c r="EE163" s="80" t="str">
        <f>IF($A163&lt;&gt;"",IF(IFERROR('6. Position (at entry)'!AF163,"")="", "",IFERROR('6. Position (at entry)'!AF163,"")),"")</f>
        <v/>
      </c>
      <c r="EF163" s="80" t="str">
        <f>IF($A163&lt;&gt;"",IF(IFERROR('6. Position (at entry)'!AG163,"")="", "",IFERROR('6. Position (at entry)'!AG163,"")),"")</f>
        <v/>
      </c>
      <c r="EG163" s="80" t="str">
        <f>IF($A163&lt;&gt;"",IF(IFERROR('6. Position (at entry)'!AH163,"")="", "",IFERROR('6. Position (at entry)'!AH163,"")),"")</f>
        <v/>
      </c>
      <c r="EH163" s="360" t="str">
        <f>IF($A163&lt;&gt;"",IF(IFERROR('6. Position (at entry)'!AI163,"")="", "",IFERROR('6. Position (at entry)'!AI163,"")),"")</f>
        <v/>
      </c>
    </row>
    <row r="164" spans="1:138" ht="15" customHeight="1" x14ac:dyDescent="0.2">
      <c r="A164" s="16" t="str">
        <f>IF(ISBLANK('6. Position (at entry)'!A164), "", '6. Position (at entry)'!A164)</f>
        <v/>
      </c>
      <c r="B164" s="347" t="str">
        <f>IF($A164&lt;&gt;"",IF(IFERROR('6. Position (at entry)'!B164,"")="", "Mandatory: Tab 6",IFERROR('6. Position (at entry)'!B164,"")),"")</f>
        <v/>
      </c>
      <c r="C164" s="16" t="str">
        <f>IF($A164&lt;&gt;"",IF(IFERROR(VLOOKUP($A164, '4. Company (at entry)'!$1:$1048576,2,FALSE),"")="","Mandatory: Tab 4",IFERROR(VLOOKUP($A164, '4. Company (at entry)'!$1:$1048576,2,FALSE),"")), "")</f>
        <v/>
      </c>
      <c r="D164" s="16" t="str">
        <f>IF($A164&lt;&gt;"",IF(IFERROR('7. Position (current_at exit)'!D164,"")="", "Mandatory: Tab 7",IFERROR('7. Position (current_at exit)'!D164,"")),"")</f>
        <v/>
      </c>
      <c r="E164" s="16" t="str">
        <f>IF($A164&lt;&gt;"",IF(IFERROR('7. Position (current_at exit)'!E164,"")="", "Mandatory: Tab 7",IFERROR('7. Position (current_at exit)'!E164,"")),"")</f>
        <v/>
      </c>
      <c r="F164" s="16" t="str">
        <f>IF($A164&lt;&gt;"",IF(IFERROR('6. Position (at entry)'!D164,"")="", "Mandatory: Tab 6",IFERROR('6. Position (at entry)'!D164,"")),"")</f>
        <v/>
      </c>
      <c r="G164" s="16" t="str">
        <f>IF($A164&lt;&gt;"",IF(IFERROR('6. Position (at entry)'!E164,"")="", "Mandatory: Tab 6",IFERROR('6. Position (at entry)'!E164,"")),"")</f>
        <v/>
      </c>
      <c r="H164" s="16" t="str">
        <f>IF($A164&lt;&gt;"",IF(IFERROR('6. Position (at entry)'!F164,"")="", "Mandatory: Tab 6",IFERROR('6. Position (at entry)'!F164,"")),"")</f>
        <v/>
      </c>
      <c r="I164" s="16" t="str">
        <f>IF($A164&lt;&gt;"",IF(IFERROR('6. Position (at entry)'!G164,"")="", "Mandatory: Tab 6",IFERROR('6. Position (at entry)'!G164,"")),"")</f>
        <v/>
      </c>
      <c r="J164" s="16" t="str">
        <f>IF($A164&lt;&gt;"",IF(IFERROR('6. Position (at entry)'!H164,"")="", "Mandatory: Tab 6",IFERROR('6. Position (at entry)'!H164,"")),"")</f>
        <v/>
      </c>
      <c r="K164" s="159" t="str">
        <f>IF($A164&lt;&gt;"",IF(IFERROR('6. Position (at entry)'!I164,"")="", "Mandatory: Tab 6",IFERROR('6. Position (at entry)'!I164,"")),"")</f>
        <v/>
      </c>
      <c r="L164" s="16" t="str">
        <f>IF($A164&lt;&gt;"",IF(IFERROR('6. Position (at entry)'!J164,"")="", "Mandatory: Tab 6",IFERROR('6. Position (at entry)'!J164,"")),"")</f>
        <v/>
      </c>
      <c r="M164" s="16" t="str">
        <f>IF($A164&lt;&gt;"",IF(IFERROR('6. Position (at entry)'!K164,"")="", "Mandatory: Tab 6",IFERROR('6. Position (at entry)'!K164,"")),"")</f>
        <v/>
      </c>
      <c r="N164" s="16" t="str">
        <f>IF($A164&lt;&gt;"",IF(IFERROR('6. Position (at entry)'!L164,"")="", "",IFERROR('6. Position (at entry)'!L164,"")),"")</f>
        <v/>
      </c>
      <c r="O164" s="360" t="str">
        <f>IF($A164&lt;&gt;"",IF(IFERROR('6. Position (at entry)'!M164,"")="", "",IFERROR('6. Position (at entry)'!M164,"")),"")</f>
        <v/>
      </c>
      <c r="P164" s="16" t="str">
        <f>IF($A164&lt;&gt;"",IF(IFERROR(VLOOKUP($A164,'5. Company (current_at exit)'!$1:$1048576,3,FALSE),"")="","",IFERROR(VLOOKUP($A164,'5. Company (current_at exit)'!$1:$1048576,3,FALSE),"")), "")</f>
        <v/>
      </c>
      <c r="Q164" s="16" t="str">
        <f>IF($A164&lt;&gt;"",IF(IFERROR(VLOOKUP($A164,'5. Company (current_at exit)'!$1:$1048576,4,FALSE),"")="","",IFERROR(VLOOKUP($A164,'5. Company (current_at exit)'!$1:$1048576,4,FALSE),"")), "")</f>
        <v/>
      </c>
      <c r="R164" s="16" t="str">
        <f>IF($A164&lt;&gt;"",IF(IFERROR(VLOOKUP($A164,'5. Company (current_at exit)'!$1:$1048576,5,FALSE),"")="","",IFERROR(VLOOKUP($A164,'5. Company (current_at exit)'!$1:$1048576,5,FALSE),"")), "")</f>
        <v/>
      </c>
      <c r="S164" s="16" t="str">
        <f>IF($A164&lt;&gt;"",IF(IFERROR(VLOOKUP($A164,'5. Company (current_at exit)'!$1:$1048576,6,FALSE),"")="","",IFERROR(VLOOKUP($A164,'5. Company (current_at exit)'!$1:$1048576,6,FALSE),"")), "")</f>
        <v/>
      </c>
      <c r="T164" s="16" t="str">
        <f>IF($A164&lt;&gt;"",IF(IFERROR(VLOOKUP($A164,'5. Company (current_at exit)'!$1:$1048576,7,FALSE),"")="","Mandatory: Tab 5",IFERROR(VLOOKUP($A164,'5. Company (current_at exit)'!$1:$1048576,7,FALSE),"")), "")</f>
        <v/>
      </c>
      <c r="U164" s="72" t="str">
        <f>IF($A164&lt;&gt;"",IF(IFERROR(VLOOKUP($A164,'5. Company (current_at exit)'!$1:$1048576,8,FALSE),"")="","Mandatory: Tab 5",IFERROR(VLOOKUP($A164,'5. Company (current_at exit)'!$1:$1048576,8,FALSE),"")), "")</f>
        <v/>
      </c>
      <c r="V164" s="16" t="str">
        <f>IF($A164&lt;&gt;"",IF(IFERROR(VLOOKUP($A164,'5. Company (current_at exit)'!$1:$1048576,9,FALSE),"")="","",IFERROR(VLOOKUP($A164,'5. Company (current_at exit)'!$1:$1048576,9,FALSE),"")), "")</f>
        <v/>
      </c>
      <c r="W164" s="16" t="str">
        <f>IF($A164&lt;&gt;"",IF(IFERROR(VLOOKUP($A164,'5. Company (current_at exit)'!$1:$1048576,10,FALSE),"")="","Mandatory: Tab 5",IFERROR(VLOOKUP($A164,'5. Company (current_at exit)'!$1:$1048576,10,FALSE),"")), "")</f>
        <v/>
      </c>
      <c r="X164" s="73" t="str">
        <f>IF($A164&lt;&gt;"",IF(IFERROR(VLOOKUP($A164,'5. Company (current_at exit)'!$1:$1048576,11,FALSE),"")="","Mandatory: Tab 5",IFERROR(VLOOKUP($A164,'5. Company (current_at exit)'!$1:$1048576,11,FALSE),"")), "")</f>
        <v/>
      </c>
      <c r="Y164" s="73" t="str">
        <f>IF($A164&lt;&gt;"",IF(IFERROR(VLOOKUP($A164,'5. Company (current_at exit)'!$1:$1048576,12,FALSE),"")="","",IFERROR(VLOOKUP($A164,'5. Company (current_at exit)'!$1:$1048576,12,FALSE),"")), "")</f>
        <v/>
      </c>
      <c r="Z164" s="73" t="str">
        <f>IF($A164&lt;&gt;"",IF(IFERROR(VLOOKUP($A164,'5. Company (current_at exit)'!$1:$1048576,13,FALSE),"")="","",IFERROR(VLOOKUP($A164,'5. Company (current_at exit)'!$1:$1048576,13,FALSE),"")), "")</f>
        <v/>
      </c>
      <c r="AA164" s="16" t="str">
        <f>IF($A164&lt;&gt;"",IF(IFERROR(VLOOKUP($A164,'5. Company (current_at exit)'!$1:$1048576,14,FALSE),"")="","Mandatory: Tab 5",IFERROR(VLOOKUP($A164,'5. Company (current_at exit)'!$1:$1048576,14,FALSE),"")), "")</f>
        <v/>
      </c>
      <c r="AB164" s="16" t="str">
        <f>IF($A164&lt;&gt;"",IF(IFERROR(VLOOKUP($A164,'5. Company (current_at exit)'!$1:$1048576,15,FALSE),"")="","Mandatory: Tab 5",IFERROR(VLOOKUP($A164,'5. Company (current_at exit)'!$1:$1048576,15,FALSE),"")), "")</f>
        <v/>
      </c>
      <c r="AC164" s="76" t="str">
        <f>IF($A164&lt;&gt;"",IF(IFERROR(VLOOKUP($A164,'5. Company (current_at exit)'!$1:$1048576,16,FALSE),"")="","",IFERROR(VLOOKUP($A164,'5. Company (current_at exit)'!$1:$1048576,16,FALSE),"")), "")</f>
        <v/>
      </c>
      <c r="AD164" s="16" t="str">
        <f>IF($A164&lt;&gt;"",IF(IFERROR(VLOOKUP($A164,'5. Company (current_at exit)'!$1:$1048576,17,FALSE),"")="","",IFERROR(VLOOKUP($A164,'5. Company (current_at exit)'!$1:$1048576,17,FALSE),"")), "")</f>
        <v/>
      </c>
      <c r="AE164" s="401" t="str">
        <f>IF($A164&lt;&gt;"",IF(IFERROR(VLOOKUP($A164,'5. Company (current_at exit)'!$1:$1048576,18,FALSE),"")="","",IFERROR(VLOOKUP($A164,'5. Company (current_at exit)'!$1:$1048576,18,FALSE),"")), "")</f>
        <v/>
      </c>
      <c r="AF164" s="16" t="str">
        <f>IF($A164&lt;&gt;"",IF(IFERROR(VLOOKUP($A164,'5. Company (current_at exit)'!$1:$1048576,19,FALSE),"")="","Mandatory: Tab 5",IFERROR(VLOOKUP($A164,'5. Company (current_at exit)'!$1:$1048576,19,FALSE),"")), "")</f>
        <v/>
      </c>
      <c r="AG164" s="159" t="str">
        <f>IF($AF164="Yes",IF($A164&lt;&gt;"",IF(IFERROR(VLOOKUP($A164,'5. Company (current_at exit)'!$1:$1048576,20,FALSE),"")="","Mandatory: Tab 5",IFERROR(VLOOKUP($A164,'5. Company (current_at exit)'!$1:$1048576,20,FALSE),"")), ""),IF($A164&lt;&gt;"",IF(IFERROR(VLOOKUP($A164,'5. Company (current_at exit)'!$1:$1048576,20,FALSE),"")="","",IFERROR(VLOOKUP($A164,'5. Company (current_at exit)'!$1:$1048576,20,FALSE),"")), ""))</f>
        <v/>
      </c>
      <c r="AH164" s="159" t="str">
        <f>IF($AF164="Yes",IF($A164&lt;&gt;"",IF(IFERROR(VLOOKUP($A164,'5. Company (current_at exit)'!$1:$1048576,21,FALSE),"")="","Mandatory: Tab 5",IFERROR(VLOOKUP($A164,'5. Company (current_at exit)'!$1:$1048576,21,FALSE),"")), ""),IF($A164&lt;&gt;"",IF(IFERROR(VLOOKUP($A164,'5. Company (current_at exit)'!$1:$1048576,21,FALSE),"")="","",IFERROR(VLOOKUP($A164,'5. Company (current_at exit)'!$1:$1048576,21,FALSE),"")), ""))</f>
        <v/>
      </c>
      <c r="AI164" s="69" t="str">
        <f>IF($AF164="Yes",IF($A164&lt;&gt;"",IF(IFERROR(VLOOKUP($A164,'5. Company (current_at exit)'!$1:$1048576,22,FALSE),"")="","Mandatory: Tab 5",IFERROR(VLOOKUP($A164,'5. Company (current_at exit)'!$1:$1048576,22,FALSE),"")), ""),IF($A164&lt;&gt;"",IF(IFERROR(VLOOKUP($A164,'5. Company (current_at exit)'!$1:$1048576,22,FALSE),"")="","",IFERROR(VLOOKUP($A164,'5. Company (current_at exit)'!$1:$1048576,22,FALSE),"")), ""))</f>
        <v/>
      </c>
      <c r="AJ164" s="69" t="str">
        <f>IF($AF164="Yes",IF($A164&lt;&gt;"",IF(IFERROR(VLOOKUP($A164,'5. Company (current_at exit)'!$1:$1048576,23,FALSE),"")="","Mandatory: Tab 5",IFERROR(VLOOKUP($A164,'5. Company (current_at exit)'!$1:$1048576,23,FALSE),"")), ""),IF($A164&lt;&gt;"",IF(IFERROR(VLOOKUP($A164,'5. Company (current_at exit)'!$1:$1048576,23,FALSE),"")="","",IFERROR(VLOOKUP($A164,'5. Company (current_at exit)'!$1:$1048576,23,FALSE),"")), ""))</f>
        <v/>
      </c>
      <c r="AK164" s="159" t="str">
        <f>IF($AF164="Yes",IF($A164&lt;&gt;"",IF(IFERROR(VLOOKUP($A164,'5. Company (current_at exit)'!$1:$1048576,24,FALSE),"")="","",IFERROR(VLOOKUP($A164,'5. Company (current_at exit)'!$1:$1048576,24,FALSE),"")), ""),IF($A164&lt;&gt;"",IF(IFERROR(VLOOKUP($A164,'5. Company (current_at exit)'!$1:$1048576,24,FALSE),"")="","",IFERROR(VLOOKUP($A164,'5. Company (current_at exit)'!$1:$1048576,24,FALSE),"")), ""))</f>
        <v/>
      </c>
      <c r="AL164" s="403" t="str">
        <f>IF($A164&lt;&gt;"",IF(IFERROR(VLOOKUP($A164,'5. Company (current_at exit)'!$1:$1048576,25,FALSE),"")="","",IFERROR(VLOOKUP($A164,'5. Company (current_at exit)'!$1:$1048576,25,FALSE),"")), "")</f>
        <v/>
      </c>
      <c r="AM164" s="17" t="str">
        <f>IF($A164&lt;&gt;"",IF(IFERROR(VLOOKUP($A164,'5. Company (current_at exit)'!$1:$1048576,26,FALSE),"")="","Mandatory: Tab 5",IFERROR(VLOOKUP($A164,'5. Company (current_at exit)'!$1:$1048576,26,FALSE),"")), "")</f>
        <v/>
      </c>
      <c r="AN164" s="17" t="str">
        <f>IF($A164&lt;&gt;"",IF(IFERROR(VLOOKUP($A164,'5. Company (current_at exit)'!$1:$1048576,27,FALSE),"")="","Mandatory: Tab 5",IFERROR(VLOOKUP($A164,'5. Company (current_at exit)'!$1:$1048576,27,FALSE),"")), "")</f>
        <v/>
      </c>
      <c r="AO164" s="17" t="str">
        <f>IF($A164&lt;&gt;"",IF(IFERROR(VLOOKUP($A164,'5. Company (current_at exit)'!$1:$1048576,28,FALSE),"")="","Mandatory: Tab 5",IFERROR(VLOOKUP($A164,'5. Company (current_at exit)'!$1:$1048576,28,FALSE),"")), "")</f>
        <v/>
      </c>
      <c r="AP164" s="17" t="str">
        <f>IF($A164&lt;&gt;"",IF(IFERROR(VLOOKUP($A164,'5. Company (current_at exit)'!$1:$1048576,29,FALSE),"")="","Mandatory: Tab 5",IFERROR(VLOOKUP($A164,'5. Company (current_at exit)'!$1:$1048576,29,FALSE),"")), "")</f>
        <v/>
      </c>
      <c r="AQ164" s="17" t="str">
        <f>IF($A164&lt;&gt;"",IF(IFERROR(VLOOKUP($A164,'5. Company (current_at exit)'!$1:$1048576,30,FALSE),"")="","Mandatory: Tab 5",IFERROR(VLOOKUP($A164,'5. Company (current_at exit)'!$1:$1048576,30,FALSE),"")), "")</f>
        <v/>
      </c>
      <c r="AR164" s="17" t="str">
        <f>IF($A164&lt;&gt;"",IF(IFERROR(VLOOKUP($A164,'5. Company (current_at exit)'!$1:$1048576,31,FALSE),"")="","Mandatory: Tab 5",IFERROR(VLOOKUP($A164,'5. Company (current_at exit)'!$1:$1048576,31,FALSE),"")), "")</f>
        <v/>
      </c>
      <c r="AS164" s="17" t="str">
        <f>IF($A164&lt;&gt;"",IF(IFERROR(VLOOKUP($A164,'5. Company (current_at exit)'!$1:$1048576,32,FALSE),"")="","Mandatory: Tab 5",IFERROR(VLOOKUP($A164,'5. Company (current_at exit)'!$1:$1048576,32,FALSE),"")), "")</f>
        <v/>
      </c>
      <c r="AT164" s="17" t="str">
        <f>IF($A164&lt;&gt;"",IF(IFERROR(VLOOKUP($A164,'5. Company (current_at exit)'!$1:$1048576,33,FALSE),"")="","Mandatory: Tab 5",IFERROR(VLOOKUP($A164,'5. Company (current_at exit)'!$1:$1048576,33,FALSE),"")), "")</f>
        <v/>
      </c>
      <c r="AU164" s="17" t="str">
        <f>IF($A164&lt;&gt;"",IF(IFERROR(VLOOKUP($A164,'5. Company (current_at exit)'!$1:$1048576,34,FALSE),"")="","",IFERROR(VLOOKUP($A164,'5. Company (current_at exit)'!$1:$1048576,34,FALSE),"")), "")</f>
        <v/>
      </c>
      <c r="AV164" s="241" t="str">
        <f>IF($A164&lt;&gt;"",IF(IFERROR(VLOOKUP($A164,'5. Company (current_at exit)'!$1:$1048576,35,FALSE),"")="","",IFERROR(VLOOKUP($A164,'5. Company (current_at exit)'!$1:$1048576,35,FALSE),"")), "")</f>
        <v/>
      </c>
      <c r="AW164" s="17" t="str">
        <f>IF($D164="Fully Exited",IF($A164&lt;&gt;"",IF(IFERROR(VLOOKUP($A164,'5. Company (current_at exit)'!$1:$1048576,36,FALSE),"")="","",IFERROR(VLOOKUP($A164,'5. Company (current_at exit)'!$1:$1048576,36,FALSE),"")), ""),IF($A164&lt;&gt;"",IF(IFERROR(VLOOKUP($A164,'5. Company (current_at exit)'!$1:$1048576,36,FALSE),"")="","",IFERROR(VLOOKUP($A164,'5. Company (current_at exit)'!$1:$1048576,36,FALSE),"")), ""))</f>
        <v/>
      </c>
      <c r="AX164" s="239" t="str">
        <f>IF($A164&lt;&gt;"",IF(IFERROR(VLOOKUP($A164,'5. Company (current_at exit)'!$1:$1048576,37,FALSE),"")="","",IFERROR(VLOOKUP($A164,'5. Company (current_at exit)'!$1:$1048576,37,FALSE),"")), "")</f>
        <v/>
      </c>
      <c r="AY164" s="204" t="str">
        <f>IF($A164&lt;&gt;"",IF(IFERROR(VLOOKUP($A164,'5. Company (current_at exit)'!$1:$1048576,38,FALSE),"")="","",IFERROR(VLOOKUP($A164,'5. Company (current_at exit)'!$1:$1048576,38,FALSE),"")), "")</f>
        <v/>
      </c>
      <c r="AZ164" s="244" t="str">
        <f>IF($A164&lt;&gt;"",IF(IFERROR(VLOOKUP($A164,'5. Company (current_at exit)'!$1:$1048576,39,FALSE),"")="","",IFERROR(VLOOKUP($A164,'5. Company (current_at exit)'!$1:$1048576,39,FALSE),"")), "")</f>
        <v/>
      </c>
      <c r="BA164" s="244" t="str">
        <f>IF($A164&lt;&gt;"",IF(IFERROR(VLOOKUP($A164,'5. Company (current_at exit)'!$1:$1048576,40,FALSE),"")="","",IFERROR(VLOOKUP($A164,'5. Company (current_at exit)'!$1:$1048576,40,FALSE),"")), "")</f>
        <v/>
      </c>
      <c r="BB164" s="244" t="str">
        <f>IF($A164&lt;&gt;"",IF(IFERROR(VLOOKUP($A164,'5. Company (current_at exit)'!$1:$1048576,41,FALSE),"")="","",IFERROR(VLOOKUP($A164,'5. Company (current_at exit)'!$1:$1048576,41,FALSE),"")), "")</f>
        <v/>
      </c>
      <c r="BC164" s="76" t="str">
        <f>IF($A164&lt;&gt;"",IF(IFERROR(VLOOKUP($A164,'5. Company (current_at exit)'!$1:$1048576,42,FALSE),"")="","",IFERROR(VLOOKUP($A164,'5. Company (current_at exit)'!$1:$1048576,42,FALSE),"")), "")</f>
        <v/>
      </c>
      <c r="BD164" s="76" t="str">
        <f>IF($A164&lt;&gt;"",IF(IFERROR(VLOOKUP($A164,'5. Company (current_at exit)'!$1:$1048576,43,FALSE),"")="","",IFERROR(VLOOKUP($A164,'5. Company (current_at exit)'!$1:$1048576,43,FALSE),"")), "")</f>
        <v/>
      </c>
      <c r="BE164" s="239" t="str">
        <f>IF($A164&lt;&gt;"",IF(IFERROR(VLOOKUP($A164,'5. Company (current_at exit)'!$1:$1048576,44,FALSE),"")="","",IFERROR(VLOOKUP($A164,'5. Company (current_at exit)'!$1:$1048576,44,FALSE),"")), "")</f>
        <v/>
      </c>
      <c r="BF164" s="239" t="str">
        <f>IF($A164&lt;&gt;"",IF(IFERROR(VLOOKUP($A164,'5. Company (current_at exit)'!$1:$1048576,45,FALSE),"")="","",IFERROR(VLOOKUP($A164,'5. Company (current_at exit)'!$1:$1048576,45,FALSE),"")), "")</f>
        <v/>
      </c>
      <c r="BG164" s="239" t="str">
        <f>IF($A164&lt;&gt;"",IF(IFERROR(VLOOKUP($A164,'5. Company (current_at exit)'!$1:$1048576,46,FALSE),"")="","",IFERROR(VLOOKUP($A164,'5. Company (current_at exit)'!$1:$1048576,46,FALSE),"")), "")</f>
        <v/>
      </c>
      <c r="BH164" s="239" t="str">
        <f>IF($A164&lt;&gt;"",IF(IFERROR(VLOOKUP($A164,'5. Company (current_at exit)'!$1:$1048576,47,FALSE),"")="","",IFERROR(VLOOKUP($A164,'5. Company (current_at exit)'!$1:$1048576,47,FALSE),"")), "")</f>
        <v/>
      </c>
      <c r="BI164" s="239" t="str">
        <f>IF($A164&lt;&gt;"",IF(IFERROR(VLOOKUP($A164,'5. Company (current_at exit)'!$1:$1048576,48,FALSE),"")="","",IFERROR(VLOOKUP($A164,'5. Company (current_at exit)'!$1:$1048576,48,FALSE),"")), "")</f>
        <v/>
      </c>
      <c r="BJ164" s="360" t="str">
        <f>IF($A164&lt;&gt;"",IF(IFERROR(VLOOKUP($A164,'5. Company (current_at exit)'!$1:$1048576,49,FALSE),"")="","",IFERROR(VLOOKUP($A164,'5. Company (current_at exit)'!$1:$1048576,49,FALSE),"")), "")</f>
        <v/>
      </c>
      <c r="BK164" s="76" t="str">
        <f>IF($A164&lt;&gt;"",IF(IFERROR(VLOOKUP($A164,'5. Company (current_at exit)'!$1:$1048576,50,FALSE),"")="","Mandatory: Tab 5",IFERROR(VLOOKUP($A164,'5. Company (current_at exit)'!$1:$1048576,50,FALSE),"")), "")</f>
        <v/>
      </c>
      <c r="BL164" s="483" t="str">
        <f>IF($A164&lt;&gt;"",IF(IFERROR(VLOOKUP($A164,'5. Company (current_at exit)'!$1:$1048576,51,FALSE),"")="","Mandatory: Tab 5",IFERROR(VLOOKUP($A164,'5. Company (current_at exit)'!$1:$1048576,51,FALSE),"")), "")</f>
        <v/>
      </c>
      <c r="BM164" s="483" t="str">
        <f>IF($A164&lt;&gt;"",IF(IFERROR(VLOOKUP($A164,'5. Company (current_at exit)'!$1:$1048576,52,FALSE),"")="","Mandatory: Tab 5",IFERROR(VLOOKUP($A164,'5. Company (current_at exit)'!$1:$1048576,52,FALSE),"")), "")</f>
        <v/>
      </c>
      <c r="BN164" s="483" t="str">
        <f>IF($A164&lt;&gt;"",IF(IFERROR(VLOOKUP($A164,'5. Company (current_at exit)'!$1:$1048576,53,FALSE),"")="","Mandatory: Tab 5",IFERROR(VLOOKUP($A164,'5. Company (current_at exit)'!$1:$1048576,53,FALSE),"")), "")</f>
        <v/>
      </c>
      <c r="BO164" s="360" t="str">
        <f>IF($A164&lt;&gt;"",IF(IFERROR(VLOOKUP($A164,'5. Company (current_at exit)'!$1:$1048576,54,FALSE),"")="","",IFERROR(VLOOKUP($A164,'5. Company (current_at exit)'!$1:$1048576,54,FALSE),"")), "")</f>
        <v/>
      </c>
      <c r="BP164" s="17" t="str">
        <f>IF($A164&lt;&gt;"",IF(IFERROR(VLOOKUP($A164, '4. Company (at entry)'!$1:$1048576,3,FALSE),"")="","Mandatory: Tab 4",IFERROR(VLOOKUP($A164, '4. Company (at entry)'!$1:$1048576,3,FALSE),"")), "")</f>
        <v/>
      </c>
      <c r="BQ164" s="17" t="str">
        <f>IF($A164&lt;&gt;"",IF(IFERROR(VLOOKUP($A164, '4. Company (at entry)'!$1:$1048576,4,FALSE),"")="","Mandatory: Tab 4",IFERROR(VLOOKUP($A164, '4. Company (at entry)'!$1:$1048576,4,FALSE),"")), "")</f>
        <v/>
      </c>
      <c r="BR164" s="17" t="str">
        <f>IF($A164&lt;&gt;"",IF(IFERROR(VLOOKUP($A164, '4. Company (at entry)'!$1:$1048576,5,FALSE),"")="","Mandatory: Tab 4",IFERROR(VLOOKUP($A164, '4. Company (at entry)'!$1:$1048576,5,FALSE),"")), "")</f>
        <v/>
      </c>
      <c r="BS164" s="17" t="str">
        <f>IF($A164&lt;&gt;"",IF(IFERROR(VLOOKUP($A164, '4. Company (at entry)'!$1:$1048576,6,FALSE),"")="","Mandatory: Tab 4",IFERROR(VLOOKUP($A164, '4. Company (at entry)'!$1:$1048576,6,FALSE),"")), "")</f>
        <v/>
      </c>
      <c r="BT164" s="17" t="str">
        <f>IF($A164&lt;&gt;"",IF(IFERROR(VLOOKUP($A164, '4. Company (at entry)'!$1:$1048576,7,FALSE),"")="","Mandatory: Tab 4",IFERROR(VLOOKUP($A164, '4. Company (at entry)'!$1:$1048576,7,FALSE),"")), "")</f>
        <v/>
      </c>
      <c r="BU164" s="17" t="str">
        <f>IF($A164&lt;&gt;"",IF(IFERROR(VLOOKUP($A164, '4. Company (at entry)'!$1:$1048576,8,FALSE),"")="","Mandatory: Tab 4",IFERROR(VLOOKUP($A164, '4. Company (at entry)'!$1:$1048576,8,FALSE),"")), "")</f>
        <v/>
      </c>
      <c r="BV164" s="17" t="str">
        <f>IF($A164&lt;&gt;"",IF(IFERROR(VLOOKUP($A164, '4. Company (at entry)'!$1:$1048576,9,FALSE),"")="","Mandatory: Tab 4",IFERROR(VLOOKUP($A164, '4. Company (at entry)'!$1:$1048576,9,FALSE),"")), "")</f>
        <v/>
      </c>
      <c r="BW164" s="17" t="str">
        <f>IF($A164&lt;&gt;"",IF(IFERROR(VLOOKUP($A164, '4. Company (at entry)'!$1:$1048576,10,FALSE),"")="","",IFERROR(VLOOKUP($A164, '4. Company (at entry)'!$1:$1048576,10,FALSE),"")), "")</f>
        <v/>
      </c>
      <c r="BX164" s="208" t="str">
        <f>IF($A164&lt;&gt;"",IF(IFERROR(VLOOKUP($A164, '4. Company (at entry)'!$1:$1048576,11,FALSE),"")="","",IFERROR(VLOOKUP($A164, '4. Company (at entry)'!$1:$1048576,11,FALSE),"")), "")</f>
        <v/>
      </c>
      <c r="BY164" s="17" t="str">
        <f>IF($A164&lt;&gt;"",IF(IFERROR(VLOOKUP($A164, '4. Company (at entry)'!$1:$1048576,12,FALSE),"")="","",IFERROR(VLOOKUP($A164, '4. Company (at entry)'!$1:$1048576,12,FALSE),"")), "")</f>
        <v/>
      </c>
      <c r="BZ164" s="360" t="str">
        <f>IF($A164&lt;&gt;"",IF(IFERROR(VLOOKUP($A164, '4. Company (at entry)'!$1:$1048576,13,FALSE),"")="","",IFERROR(VLOOKUP($A164, '4. Company (at entry)'!$1:$1048576,13,FALSE),"")), "")</f>
        <v/>
      </c>
      <c r="CA164" s="17" t="str">
        <f>IF($A164&lt;&gt;"",IF(IFERROR('7. Position (current_at exit)'!F164,"")="", "Mandatory: Tab 7",IFERROR('7. Position (current_at exit)'!F164,"")),"")</f>
        <v/>
      </c>
      <c r="CB164" s="17" t="str">
        <f>IF($D164&lt;&gt;"Pending, Subsequently Closed",IF($A164&lt;&gt;"",IF(IFERROR('7. Position (current_at exit)'!G164,"")="", "Mandatory: Tab 7",IFERROR('7. Position (current_at exit)'!G164,"")),""), IF($A164&lt;&gt;"",IF(IFERROR('7. Position (current_at exit)'!G164,"")="", "",IFERROR('7. Position (current_at exit)'!G164,"")),""))</f>
        <v/>
      </c>
      <c r="CC164" s="17" t="str">
        <f>IF($D164&lt;&gt;"Pending, Subsequently Closed",IF($A164&lt;&gt;"",IF(IFERROR('7. Position (current_at exit)'!H164,"")="", "Mandatory: Tab 7",IFERROR('7. Position (current_at exit)'!H164,"")),""), IF($A164&lt;&gt;"",IF(IFERROR('7. Position (current_at exit)'!H164,"")="", "",IFERROR('7. Position (current_at exit)'!H164,"")),""))</f>
        <v/>
      </c>
      <c r="CD164" s="17" t="str">
        <f>IF($D164&lt;&gt;"Pending, Subsequently Closed",IF($A164&lt;&gt;"",IF(IFERROR('7. Position (current_at exit)'!I164,"")="", "Mandatory: Tab 7",IFERROR('7. Position (current_at exit)'!I164,"")),""), IF($A164&lt;&gt;"",IF(IFERROR('7. Position (current_at exit)'!I164,"")="", "",IFERROR('7. Position (current_at exit)'!I164,"")),""))</f>
        <v/>
      </c>
      <c r="CE164" s="17" t="str">
        <f>IF($D164&lt;&gt;"Pending, Subsequently Closed",IF($A164&lt;&gt;"",IF(IFERROR('7. Position (current_at exit)'!J164,"")="", "Mandatory: Tab 7",IFERROR('7. Position (current_at exit)'!J164,"")),""), IF($A164&lt;&gt;"",IF(IFERROR('7. Position (current_at exit)'!J164,"")="", "",IFERROR('7. Position (current_at exit)'!J164,"")),""))</f>
        <v/>
      </c>
      <c r="CF164" s="208" t="str">
        <f>IF($D164&lt;&gt;"Pending, Subsequently Closed",IF($A164&lt;&gt;"",IF(IFERROR('7. Position (current_at exit)'!K164,"")="", "Mandatory: Tab 7",IFERROR('7. Position (current_at exit)'!K164,"")),""), IF($A164&lt;&gt;"",IF(IFERROR('7. Position (current_at exit)'!K164,"")="", "",IFERROR('7. Position (current_at exit)'!K164,"")),""))</f>
        <v/>
      </c>
      <c r="CG164" s="186" t="str">
        <f>IF($D164&lt;&gt;"Pending, Subsequently Closed",IF($A164&lt;&gt;"",IF(IFERROR('7. Position (current_at exit)'!L164,"")="", "Mandatory: Tab 7",IFERROR('7. Position (current_at exit)'!L164,"")),""), IF($A164&lt;&gt;"",IF(IFERROR('7. Position (current_at exit)'!L164,"")="", "",IFERROR('7. Position (current_at exit)'!L164,"")),""))</f>
        <v/>
      </c>
      <c r="CH164" s="186" t="str">
        <f>IF($D164&lt;&gt;"Pending, Subsequently Closed",IF($A164&lt;&gt;"",IF(IFERROR('7. Position (current_at exit)'!M164,"")="", "Mandatory: Tab 7",IFERROR('7. Position (current_at exit)'!M164,"")),""), IF($A164&lt;&gt;"",IF(IFERROR('7. Position (current_at exit)'!M164,"")="", "",IFERROR('7. Position (current_at exit)'!M164,"")),""))</f>
        <v/>
      </c>
      <c r="CI164" s="186" t="str">
        <f>IF($D164&lt;&gt;"Pending, Subsequently Closed",IF($A164&lt;&gt;"",IF(IFERROR('7. Position (current_at exit)'!N164,"")="", "Mandatory: Tab 7",IFERROR('7. Position (current_at exit)'!N164,"")),""), IF($A164&lt;&gt;"",IF(IFERROR('7. Position (current_at exit)'!N164,"")="", "",IFERROR('7. Position (current_at exit)'!N164,"")),""))</f>
        <v/>
      </c>
      <c r="CJ164" s="408" t="str">
        <f>IF($D164&lt;&gt;"Pending, Subsequently Closed",IF($A164&lt;&gt;"",IF(IFERROR('7. Position (current_at exit)'!O164,"")="", "Mandatory: Tab 7",IFERROR('7. Position (current_at exit)'!O164,"")),""), IF($A164&lt;&gt;"",IF(IFERROR('7. Position (current_at exit)'!O164,"")="", "",IFERROR('7. Position (current_at exit)'!O164,"")),""))</f>
        <v/>
      </c>
      <c r="CK164" s="408" t="str">
        <f>IF($D164&lt;&gt;"Pending, Subsequently Closed",IF($A164&lt;&gt;"",IF(IFERROR('7. Position (current_at exit)'!P164,"")="", "Mandatory: Tab 7",IFERROR('7. Position (current_at exit)'!P164,"")),""), IF($A164&lt;&gt;"",IF(IFERROR('7. Position (current_at exit)'!P164,"")="", "",IFERROR('7. Position (current_at exit)'!P164,"")),""))</f>
        <v/>
      </c>
      <c r="CL164" s="360" t="str">
        <f>IF($A164&lt;&gt;"",IF(IFERROR('7. Position (current_at exit)'!Q164,"")="", "",IFERROR('7. Position (current_at exit)'!Q164,"")),"")</f>
        <v/>
      </c>
      <c r="CM164" s="18" t="str">
        <f>IF($F164&lt;&gt;"Debt",IF($A164&lt;&gt;"",IF(IFERROR('7. Position (current_at exit)'!R164,"")="", "Mandatory: Tab 7",IFERROR('7. Position (current_at exit)'!R164,"")),""), IF($A164&lt;&gt;"",IF(IFERROR('7. Position (current_at exit)'!R164,"")="", "",IFERROR('7. Position (current_at exit)'!R164,"")),""))</f>
        <v/>
      </c>
      <c r="CN164" s="18" t="str">
        <f>IF($F164&lt;&gt;"Debt",IF($A164&lt;&gt;"",IF(IFERROR('7. Position (current_at exit)'!S164,"")="", "Mandatory: Tab 7",IFERROR('7. Position (current_at exit)'!S164,"")),""), IF($A164&lt;&gt;"",IF(IFERROR('7. Position (current_at exit)'!S164,"")="", "",IFERROR('7. Position (current_at exit)'!S164,"")),""))</f>
        <v/>
      </c>
      <c r="CO164" s="17" t="str">
        <f>IF($F164&lt;&gt;"Debt",IF($A164&lt;&gt;"",IF(IFERROR('7. Position (current_at exit)'!T164,"")="", "Mandatory: Tab 7",IFERROR('7. Position (current_at exit)'!T164,"")),""), IF($A164&lt;&gt;"",IF(IFERROR('7. Position (current_at exit)'!T164,"")="", "",IFERROR('7. Position (current_at exit)'!T164,"")),""))</f>
        <v/>
      </c>
      <c r="CP164" s="17" t="str">
        <f>IF($A164&lt;&gt;"",IF(IFERROR('7. Position (current_at exit)'!U164,"")="", "Mandatory: Tab 7",IFERROR('7. Position (current_at exit)'!U164,"")),"")</f>
        <v/>
      </c>
      <c r="CQ164" s="17" t="str">
        <f>IF($F164&lt;&gt;"Debt",IF($A164&lt;&gt;"",IF(IFERROR('7. Position (current_at exit)'!V164,"")="", "Mandatory: Tab 7",IFERROR('7. Position (current_at exit)'!V164,"")),""), IF($A164&lt;&gt;"",IF(IFERROR('7. Position (current_at exit)'!V164,"")="", "",IFERROR('7. Position (current_at exit)'!V164,"")),""))</f>
        <v/>
      </c>
      <c r="CR164" s="16" t="str">
        <f>IF($F164&lt;&gt;"Debt",IF($A164&lt;&gt;"",IF(IFERROR('7. Position (current_at exit)'!W164,"")="", "",IFERROR('7. Position (current_at exit)'!W164,"")),""), IF($A164&lt;&gt;"",IF(IFERROR('7. Position (current_at exit)'!W164,"")="", "",IFERROR('7. Position (current_at exit)'!W164,"")),""))</f>
        <v/>
      </c>
      <c r="CS164" s="80" t="str">
        <f>IF($A164&lt;&gt;"",IF(IFERROR('7. Position (current_at exit)'!X164,"")="", "",IFERROR('7. Position (current_at exit)'!X164,"")),"")</f>
        <v/>
      </c>
      <c r="CT164" s="360" t="str">
        <f>IF($A164&lt;&gt;"",IF(IFERROR('7. Position (current_at exit)'!Y164,"")="", "",IFERROR('7. Position (current_at exit)'!Y164,"")),"")</f>
        <v/>
      </c>
      <c r="CU164" s="159" t="str">
        <f>IF(OR($D164="Fully Exited, No Escrow", $D164="Fully Exited, Escrow Pending", $D164="Fully Exited, Subsequently Closed"), IF($A164&lt;&gt;"",IF(IFERROR('7. Position (current_at exit)'!Z164,"")="", "Mandatory: Tab 7",IFERROR('7. Position (current_at exit)'!Z164,"")),""), IF($A164&lt;&gt;"",IF(IFERROR('7. Position (current_at exit)'!Z164,"")="", "",IFERROR('7. Position (current_at exit)'!Z164,"")),""))</f>
        <v/>
      </c>
      <c r="CV164" s="159" t="str">
        <f>IF(OR($D164="Fully Exited, No Escrow", $D164="Fully Exited, Escrow Pending", $D164="Fully Exited, Subsequently Closed"), IF($A164&lt;&gt;"",IF(IFERROR('7. Position (current_at exit)'!AA164,"")="", "Mandatory: Tab 7",IFERROR('7. Position (current_at exit)'!AA164,"")),""), IF($A164&lt;&gt;"",IF(IFERROR('7. Position (current_at exit)'!AA164,"")="", "",IFERROR('7. Position (current_at exit)'!AA164,"")),""))</f>
        <v/>
      </c>
      <c r="CW164" s="16" t="str">
        <f>IF($D164="Fully Exited",IF($A164&lt;&gt;"",IF(IFERROR('7. Position (current_at exit)'!AB164,"")="", "",IFERROR('7. Position (current_at exit)'!AB164,"")),""), IF($A164&lt;&gt;"",IF(IFERROR('7. Position (current_at exit)'!AB164,"")="", "",IFERROR('7. Position (current_at exit)'!AB164,"")),""))</f>
        <v/>
      </c>
      <c r="CX164" s="360" t="str">
        <f>IF($A164&lt;&gt;"",IF(IFERROR('7. Position (current_at exit)'!AC164,"")="", "",IFERROR('7. Position (current_at exit)'!AC164,"")),"")</f>
        <v/>
      </c>
      <c r="CY164" s="16" t="str">
        <f>IF($D164&lt;&gt;"Pending, Subsequently Closed",IF($A164&lt;&gt;"",IF(IFERROR('7. Position (current_at exit)'!AD164,"")="", "Mandatory: Tab 7",IFERROR('7. Position (current_at exit)'!AD164,"")),""), IF($A164&lt;&gt;"",IF(IFERROR('7. Position (current_at exit)'!AD164,"")="", "",IFERROR('7. Position (current_at exit)'!AD164,"")),""))</f>
        <v/>
      </c>
      <c r="CZ164" s="187" t="str">
        <f>IF($A164&lt;&gt;"",IF(IFERROR('7. Position (current_at exit)'!AE164,"")="", "",IFERROR('7. Position (current_at exit)'!AE164,"")),"")</f>
        <v/>
      </c>
      <c r="DA164" s="76" t="str">
        <f>IF($A164&lt;&gt;"",IF(IFERROR('7. Position (current_at exit)'!AF164,"")="", "",IFERROR('7. Position (current_at exit)'!AF164,"")),"")</f>
        <v/>
      </c>
      <c r="DB164" s="239" t="str">
        <f>IF($A164&lt;&gt;"",IF(IFERROR('7. Position (current_at exit)'!AG164,"")="", "",IFERROR('7. Position (current_at exit)'!AG164,"")),"")</f>
        <v/>
      </c>
      <c r="DC164" s="165" t="str">
        <f>IF($A164&lt;&gt;"",IF(IFERROR('7. Position (current_at exit)'!AH164,"")="", "",IFERROR('7. Position (current_at exit)'!AH164,"")),"")</f>
        <v/>
      </c>
      <c r="DD164" s="165" t="str">
        <f>IF($A164&lt;&gt;"",IF(IFERROR('7. Position (current_at exit)'!AI164,"")="", "",IFERROR('7. Position (current_at exit)'!AI164,"")),"")</f>
        <v/>
      </c>
      <c r="DE164" s="360" t="str">
        <f>IF($A164&lt;&gt;"",IF(IFERROR('7. Position (current_at exit)'!AJ164,"")="", "",IFERROR('7. Position (current_at exit)'!AJ164,"")),"")</f>
        <v/>
      </c>
      <c r="DF164" s="16" t="str">
        <f>IF($A164&lt;&gt;"",IF(IFERROR('7. Position (current_at exit)'!AK164,"")="", "",IFERROR('7. Position (current_at exit)'!AK164,"")),"")</f>
        <v/>
      </c>
      <c r="DG164" s="187" t="str">
        <f>IF($A164&lt;&gt;"",IF(IFERROR('7. Position (current_at exit)'!AL164,"")="", "",IFERROR('7. Position (current_at exit)'!AL164,"")),"")</f>
        <v/>
      </c>
      <c r="DH164" s="76" t="str">
        <f>IF($A164&lt;&gt;"",IF(IFERROR('7. Position (current_at exit)'!AM164,"")="", "",IFERROR('7. Position (current_at exit)'!AM164,"")),"")</f>
        <v/>
      </c>
      <c r="DI164" s="239" t="str">
        <f>IF($A164&lt;&gt;"",IF(IFERROR('7. Position (current_at exit)'!AN164,"")="", "",IFERROR('7. Position (current_at exit)'!AN164,"")),"")</f>
        <v/>
      </c>
      <c r="DJ164" s="165" t="str">
        <f>IF($A164&lt;&gt;"",IF(IFERROR('7. Position (current_at exit)'!AO164,"")="", "",IFERROR('7. Position (current_at exit)'!AO164,"")),"")</f>
        <v/>
      </c>
      <c r="DK164" s="165" t="str">
        <f>IF($A164&lt;&gt;"",IF(IFERROR('7. Position (current_at exit)'!AP164,"")="", "",IFERROR('7. Position (current_at exit)'!AP164,"")),"")</f>
        <v/>
      </c>
      <c r="DL164" s="360" t="str">
        <f>IF($A164&lt;&gt;"",IF(IFERROR('7. Position (current_at exit)'!AQ164,"")="", "",IFERROR('7. Position (current_at exit)'!AQ164,"")),"")</f>
        <v/>
      </c>
      <c r="DM164" s="17" t="str">
        <f>IF(OR($F164="Equity - Publicly Traded", $F164="Equity - Private"), IF($A164&lt;&gt;"",IF(IFERROR('6. Position (at entry)'!N164,"")="", "Mandatory: Tab 6",IFERROR('6. Position (at entry)'!N164,"")),""), IF($A164&lt;&gt;"",IF(IFERROR('6. Position (at entry)'!N164,"")="", "",IFERROR('6. Position (at entry)'!N164,"")),""))</f>
        <v/>
      </c>
      <c r="DN164" s="17" t="str">
        <f>IF(OR($F164="Equity - Publicly Traded", $F164="Equity - Private"), IF($A164&lt;&gt;"",IF(IFERROR('6. Position (at entry)'!O164,"")="", "Mandatory: Tab 6",IFERROR('6. Position (at entry)'!O164,"")),""), IF($A164&lt;&gt;"",IF(IFERROR('6. Position (at entry)'!O164,"")="", "",IFERROR('6. Position (at entry)'!O164,"")),""))</f>
        <v/>
      </c>
      <c r="DO164" s="17" t="str">
        <f>IF(OR($F164="Equity - Publicly Traded", $F164="Equity - Private"), IF($A164&lt;&gt;"",IF(IFERROR('6. Position (at entry)'!P164,"")="", "Mandatory: Tab 6",IFERROR('6. Position (at entry)'!P164,"")),""), IF($A164&lt;&gt;"",IF(IFERROR('6. Position (at entry)'!P164,"")="", "",IFERROR('6. Position (at entry)'!P164,"")),""))</f>
        <v/>
      </c>
      <c r="DP164" s="17" t="str">
        <f>IF(OR($F164="Equity - Publicly Traded", $F164="Equity - Private"), IF($A164&lt;&gt;"",IF(IFERROR('6. Position (at entry)'!Q164,"")="", "Mandatory: Tab 6",IFERROR('6. Position (at entry)'!Q164,"")),""), IF($A164&lt;&gt;"",IF(IFERROR('6. Position (at entry)'!Q164,"")="", "",IFERROR('6. Position (at entry)'!Q164,"")),""))</f>
        <v/>
      </c>
      <c r="DQ164" s="18" t="str">
        <f>IF(OR($F164="Equity - Publicly Traded", $F164="Equity - Private"), IF($A164&lt;&gt;"",IF(IFERROR('6. Position (at entry)'!R164,"")="", "Mandatory: Tab 6",IFERROR('6. Position (at entry)'!R164,"")),""), IF($A164&lt;&gt;"",IF(IFERROR('6. Position (at entry)'!R164,"")="", "",IFERROR('6. Position (at entry)'!R164,"")),""))</f>
        <v/>
      </c>
      <c r="DR164" s="18" t="str">
        <f>IF(OR($F164="Equity - Publicly Traded", $F164="Equity - Private"), IF($A164&lt;&gt;"",IF(IFERROR('6. Position (at entry)'!S164,"")="", "Mandatory: Tab 6",IFERROR('6. Position (at entry)'!S164,"")),""), IF($A164&lt;&gt;"",IF(IFERROR('6. Position (at entry)'!S164,"")="", "",IFERROR('6. Position (at entry)'!S164,"")),""))</f>
        <v/>
      </c>
      <c r="DS164" s="17" t="str">
        <f>IF(OR($F164="Equity - Publicly Traded", $F164="Equity - Private"), IF($A164&lt;&gt;"",IF(IFERROR('6. Position (at entry)'!T164,"")="", "Mandatory: Tab 6",IFERROR('6. Position (at entry)'!T164,"")),""), IF($A164&lt;&gt;"",IF(IFERROR('6. Position (at entry)'!T164,"")="", "",IFERROR('6. Position (at entry)'!T164,"")),""))</f>
        <v/>
      </c>
      <c r="DT164" s="16" t="str">
        <f>IF(OR($F164="Equity - Publicly Traded", $F164="Equity - Private"), IF($A164&lt;&gt;"",IF(IFERROR('6. Position (at entry)'!U164,"")="", "Mandatory: Tab 6",IFERROR('6. Position (at entry)'!U164,"")),""), IF($A164&lt;&gt;"",IF(IFERROR('6. Position (at entry)'!U164,"")="", "",IFERROR('6. Position (at entry)'!U164,"")),""))</f>
        <v/>
      </c>
      <c r="DU164" s="16" t="str">
        <f>IF(OR($F164="Equity - Publicly Traded", $F164="Equity - Private"), IF($A164&lt;&gt;"",IF(IFERROR('6. Position (at entry)'!V164,"")="", "",IFERROR('6. Position (at entry)'!V164,"")),""), IF($A164&lt;&gt;"",IF(IFERROR('6. Position (at entry)'!V164,"")="", "",IFERROR('6. Position (at entry)'!V164,"")),""))</f>
        <v/>
      </c>
      <c r="DV164" s="239" t="str">
        <f>IF(OR($F164="Equity - Publicly Traded", $F164="Equity - Private"), IF($A164&lt;&gt;"",IF(IFERROR('6. Position (at entry)'!W164,"")="", "",IFERROR('6. Position (at entry)'!W164,"")),""), IF($A164&lt;&gt;"",IF(IFERROR('6. Position (at entry)'!W164,"")="", "",IFERROR('6. Position (at entry)'!W164,"")),""))</f>
        <v/>
      </c>
      <c r="DW164" s="239" t="str">
        <f>IF(OR($F164="Equity - Publicly Traded", $F164="Equity - Private"), IF($A164&lt;&gt;"",IF(IFERROR('6. Position (at entry)'!X164,"")="", "",IFERROR('6. Position (at entry)'!X164,"")),""), IF($A164&lt;&gt;"",IF(IFERROR('6. Position (at entry)'!X164,"")="", "",IFERROR('6. Position (at entry)'!X164,"")),""))</f>
        <v/>
      </c>
      <c r="DX164" s="239" t="str">
        <f>IF(OR($F164="Equity - Publicly Traded", $F164="Equity - Private"), IF($A164&lt;&gt;"",IF(IFERROR('6. Position (at entry)'!Y164,"")="", "",IFERROR('6. Position (at entry)'!Y164,"")),""), IF($A164&lt;&gt;"",IF(IFERROR('6. Position (at entry)'!Y164,"")="", "",IFERROR('6. Position (at entry)'!Y164,"")),""))</f>
        <v/>
      </c>
      <c r="DY164" s="360" t="str">
        <f>IF($A164&lt;&gt;"",IF(IFERROR('6. Position (at entry)'!Z164,"")="", "",IFERROR('6. Position (at entry)'!Z164,"")),"")</f>
        <v/>
      </c>
      <c r="DZ164" s="76" t="str">
        <f>IF($A164&lt;&gt;"",IF(IFERROR('6. Position (at entry)'!AA164,"")="", "",IFERROR('6. Position (at entry)'!AA164,"")),"")</f>
        <v/>
      </c>
      <c r="EA164" s="76" t="str">
        <f>IF($A164&lt;&gt;"",IF(IFERROR('6. Position (at entry)'!AB164,"")="", "",IFERROR('6. Position (at entry)'!AB164,"")),"")</f>
        <v/>
      </c>
      <c r="EB164" s="78" t="str">
        <f>IF($A164&lt;&gt;"",IF(IFERROR('6. Position (at entry)'!AC164,"")="", "",IFERROR('6. Position (at entry)'!AC164,"")),"")</f>
        <v/>
      </c>
      <c r="EC164" s="78" t="str">
        <f>IF($A164&lt;&gt;"",IF(IFERROR('6. Position (at entry)'!AD164,"")="", "",IFERROR('6. Position (at entry)'!AD164,"")),"")</f>
        <v/>
      </c>
      <c r="ED164" s="226" t="str">
        <f>IF($A164&lt;&gt;"",IF(IFERROR('6. Position (at entry)'!AE164,"")="", "",IFERROR('6. Position (at entry)'!AE164,"")),"")</f>
        <v/>
      </c>
      <c r="EE164" s="80" t="str">
        <f>IF($A164&lt;&gt;"",IF(IFERROR('6. Position (at entry)'!AF164,"")="", "",IFERROR('6. Position (at entry)'!AF164,"")),"")</f>
        <v/>
      </c>
      <c r="EF164" s="80" t="str">
        <f>IF($A164&lt;&gt;"",IF(IFERROR('6. Position (at entry)'!AG164,"")="", "",IFERROR('6. Position (at entry)'!AG164,"")),"")</f>
        <v/>
      </c>
      <c r="EG164" s="80" t="str">
        <f>IF($A164&lt;&gt;"",IF(IFERROR('6. Position (at entry)'!AH164,"")="", "",IFERROR('6. Position (at entry)'!AH164,"")),"")</f>
        <v/>
      </c>
      <c r="EH164" s="360" t="str">
        <f>IF($A164&lt;&gt;"",IF(IFERROR('6. Position (at entry)'!AI164,"")="", "",IFERROR('6. Position (at entry)'!AI164,"")),"")</f>
        <v/>
      </c>
    </row>
    <row r="165" spans="1:138" ht="15" customHeight="1" x14ac:dyDescent="0.2">
      <c r="A165" s="16" t="str">
        <f>IF(ISBLANK('6. Position (at entry)'!A165), "", '6. Position (at entry)'!A165)</f>
        <v/>
      </c>
      <c r="B165" s="347" t="str">
        <f>IF($A165&lt;&gt;"",IF(IFERROR('6. Position (at entry)'!B165,"")="", "Mandatory: Tab 6",IFERROR('6. Position (at entry)'!B165,"")),"")</f>
        <v/>
      </c>
      <c r="C165" s="16" t="str">
        <f>IF($A165&lt;&gt;"",IF(IFERROR(VLOOKUP($A165, '4. Company (at entry)'!$1:$1048576,2,FALSE),"")="","Mandatory: Tab 4",IFERROR(VLOOKUP($A165, '4. Company (at entry)'!$1:$1048576,2,FALSE),"")), "")</f>
        <v/>
      </c>
      <c r="D165" s="16" t="str">
        <f>IF($A165&lt;&gt;"",IF(IFERROR('7. Position (current_at exit)'!D165,"")="", "Mandatory: Tab 7",IFERROR('7. Position (current_at exit)'!D165,"")),"")</f>
        <v/>
      </c>
      <c r="E165" s="16" t="str">
        <f>IF($A165&lt;&gt;"",IF(IFERROR('7. Position (current_at exit)'!E165,"")="", "Mandatory: Tab 7",IFERROR('7. Position (current_at exit)'!E165,"")),"")</f>
        <v/>
      </c>
      <c r="F165" s="16" t="str">
        <f>IF($A165&lt;&gt;"",IF(IFERROR('6. Position (at entry)'!D165,"")="", "Mandatory: Tab 6",IFERROR('6. Position (at entry)'!D165,"")),"")</f>
        <v/>
      </c>
      <c r="G165" s="16" t="str">
        <f>IF($A165&lt;&gt;"",IF(IFERROR('6. Position (at entry)'!E165,"")="", "Mandatory: Tab 6",IFERROR('6. Position (at entry)'!E165,"")),"")</f>
        <v/>
      </c>
      <c r="H165" s="16" t="str">
        <f>IF($A165&lt;&gt;"",IF(IFERROR('6. Position (at entry)'!F165,"")="", "Mandatory: Tab 6",IFERROR('6. Position (at entry)'!F165,"")),"")</f>
        <v/>
      </c>
      <c r="I165" s="16" t="str">
        <f>IF($A165&lt;&gt;"",IF(IFERROR('6. Position (at entry)'!G165,"")="", "Mandatory: Tab 6",IFERROR('6. Position (at entry)'!G165,"")),"")</f>
        <v/>
      </c>
      <c r="J165" s="16" t="str">
        <f>IF($A165&lt;&gt;"",IF(IFERROR('6. Position (at entry)'!H165,"")="", "Mandatory: Tab 6",IFERROR('6. Position (at entry)'!H165,"")),"")</f>
        <v/>
      </c>
      <c r="K165" s="159" t="str">
        <f>IF($A165&lt;&gt;"",IF(IFERROR('6. Position (at entry)'!I165,"")="", "Mandatory: Tab 6",IFERROR('6. Position (at entry)'!I165,"")),"")</f>
        <v/>
      </c>
      <c r="L165" s="16" t="str">
        <f>IF($A165&lt;&gt;"",IF(IFERROR('6. Position (at entry)'!J165,"")="", "Mandatory: Tab 6",IFERROR('6. Position (at entry)'!J165,"")),"")</f>
        <v/>
      </c>
      <c r="M165" s="16" t="str">
        <f>IF($A165&lt;&gt;"",IF(IFERROR('6. Position (at entry)'!K165,"")="", "Mandatory: Tab 6",IFERROR('6. Position (at entry)'!K165,"")),"")</f>
        <v/>
      </c>
      <c r="N165" s="16" t="str">
        <f>IF($A165&lt;&gt;"",IF(IFERROR('6. Position (at entry)'!L165,"")="", "",IFERROR('6. Position (at entry)'!L165,"")),"")</f>
        <v/>
      </c>
      <c r="O165" s="360" t="str">
        <f>IF($A165&lt;&gt;"",IF(IFERROR('6. Position (at entry)'!M165,"")="", "",IFERROR('6. Position (at entry)'!M165,"")),"")</f>
        <v/>
      </c>
      <c r="P165" s="16" t="str">
        <f>IF($A165&lt;&gt;"",IF(IFERROR(VLOOKUP($A165,'5. Company (current_at exit)'!$1:$1048576,3,FALSE),"")="","",IFERROR(VLOOKUP($A165,'5. Company (current_at exit)'!$1:$1048576,3,FALSE),"")), "")</f>
        <v/>
      </c>
      <c r="Q165" s="16" t="str">
        <f>IF($A165&lt;&gt;"",IF(IFERROR(VLOOKUP($A165,'5. Company (current_at exit)'!$1:$1048576,4,FALSE),"")="","",IFERROR(VLOOKUP($A165,'5. Company (current_at exit)'!$1:$1048576,4,FALSE),"")), "")</f>
        <v/>
      </c>
      <c r="R165" s="16" t="str">
        <f>IF($A165&lt;&gt;"",IF(IFERROR(VLOOKUP($A165,'5. Company (current_at exit)'!$1:$1048576,5,FALSE),"")="","",IFERROR(VLOOKUP($A165,'5. Company (current_at exit)'!$1:$1048576,5,FALSE),"")), "")</f>
        <v/>
      </c>
      <c r="S165" s="16" t="str">
        <f>IF($A165&lt;&gt;"",IF(IFERROR(VLOOKUP($A165,'5. Company (current_at exit)'!$1:$1048576,6,FALSE),"")="","",IFERROR(VLOOKUP($A165,'5. Company (current_at exit)'!$1:$1048576,6,FALSE),"")), "")</f>
        <v/>
      </c>
      <c r="T165" s="16" t="str">
        <f>IF($A165&lt;&gt;"",IF(IFERROR(VLOOKUP($A165,'5. Company (current_at exit)'!$1:$1048576,7,FALSE),"")="","Mandatory: Tab 5",IFERROR(VLOOKUP($A165,'5. Company (current_at exit)'!$1:$1048576,7,FALSE),"")), "")</f>
        <v/>
      </c>
      <c r="U165" s="72" t="str">
        <f>IF($A165&lt;&gt;"",IF(IFERROR(VLOOKUP($A165,'5. Company (current_at exit)'!$1:$1048576,8,FALSE),"")="","Mandatory: Tab 5",IFERROR(VLOOKUP($A165,'5. Company (current_at exit)'!$1:$1048576,8,FALSE),"")), "")</f>
        <v/>
      </c>
      <c r="V165" s="16" t="str">
        <f>IF($A165&lt;&gt;"",IF(IFERROR(VLOOKUP($A165,'5. Company (current_at exit)'!$1:$1048576,9,FALSE),"")="","",IFERROR(VLOOKUP($A165,'5. Company (current_at exit)'!$1:$1048576,9,FALSE),"")), "")</f>
        <v/>
      </c>
      <c r="W165" s="16" t="str">
        <f>IF($A165&lt;&gt;"",IF(IFERROR(VLOOKUP($A165,'5. Company (current_at exit)'!$1:$1048576,10,FALSE),"")="","Mandatory: Tab 5",IFERROR(VLOOKUP($A165,'5. Company (current_at exit)'!$1:$1048576,10,FALSE),"")), "")</f>
        <v/>
      </c>
      <c r="X165" s="73" t="str">
        <f>IF($A165&lt;&gt;"",IF(IFERROR(VLOOKUP($A165,'5. Company (current_at exit)'!$1:$1048576,11,FALSE),"")="","Mandatory: Tab 5",IFERROR(VLOOKUP($A165,'5. Company (current_at exit)'!$1:$1048576,11,FALSE),"")), "")</f>
        <v/>
      </c>
      <c r="Y165" s="73" t="str">
        <f>IF($A165&lt;&gt;"",IF(IFERROR(VLOOKUP($A165,'5. Company (current_at exit)'!$1:$1048576,12,FALSE),"")="","",IFERROR(VLOOKUP($A165,'5. Company (current_at exit)'!$1:$1048576,12,FALSE),"")), "")</f>
        <v/>
      </c>
      <c r="Z165" s="73" t="str">
        <f>IF($A165&lt;&gt;"",IF(IFERROR(VLOOKUP($A165,'5. Company (current_at exit)'!$1:$1048576,13,FALSE),"")="","",IFERROR(VLOOKUP($A165,'5. Company (current_at exit)'!$1:$1048576,13,FALSE),"")), "")</f>
        <v/>
      </c>
      <c r="AA165" s="16" t="str">
        <f>IF($A165&lt;&gt;"",IF(IFERROR(VLOOKUP($A165,'5. Company (current_at exit)'!$1:$1048576,14,FALSE),"")="","Mandatory: Tab 5",IFERROR(VLOOKUP($A165,'5. Company (current_at exit)'!$1:$1048576,14,FALSE),"")), "")</f>
        <v/>
      </c>
      <c r="AB165" s="16" t="str">
        <f>IF($A165&lt;&gt;"",IF(IFERROR(VLOOKUP($A165,'5. Company (current_at exit)'!$1:$1048576,15,FALSE),"")="","Mandatory: Tab 5",IFERROR(VLOOKUP($A165,'5. Company (current_at exit)'!$1:$1048576,15,FALSE),"")), "")</f>
        <v/>
      </c>
      <c r="AC165" s="76" t="str">
        <f>IF($A165&lt;&gt;"",IF(IFERROR(VLOOKUP($A165,'5. Company (current_at exit)'!$1:$1048576,16,FALSE),"")="","",IFERROR(VLOOKUP($A165,'5. Company (current_at exit)'!$1:$1048576,16,FALSE),"")), "")</f>
        <v/>
      </c>
      <c r="AD165" s="16" t="str">
        <f>IF($A165&lt;&gt;"",IF(IFERROR(VLOOKUP($A165,'5. Company (current_at exit)'!$1:$1048576,17,FALSE),"")="","",IFERROR(VLOOKUP($A165,'5. Company (current_at exit)'!$1:$1048576,17,FALSE),"")), "")</f>
        <v/>
      </c>
      <c r="AE165" s="401" t="str">
        <f>IF($A165&lt;&gt;"",IF(IFERROR(VLOOKUP($A165,'5. Company (current_at exit)'!$1:$1048576,18,FALSE),"")="","",IFERROR(VLOOKUP($A165,'5. Company (current_at exit)'!$1:$1048576,18,FALSE),"")), "")</f>
        <v/>
      </c>
      <c r="AF165" s="16" t="str">
        <f>IF($A165&lt;&gt;"",IF(IFERROR(VLOOKUP($A165,'5. Company (current_at exit)'!$1:$1048576,19,FALSE),"")="","Mandatory: Tab 5",IFERROR(VLOOKUP($A165,'5. Company (current_at exit)'!$1:$1048576,19,FALSE),"")), "")</f>
        <v/>
      </c>
      <c r="AG165" s="159" t="str">
        <f>IF($AF165="Yes",IF($A165&lt;&gt;"",IF(IFERROR(VLOOKUP($A165,'5. Company (current_at exit)'!$1:$1048576,20,FALSE),"")="","Mandatory: Tab 5",IFERROR(VLOOKUP($A165,'5. Company (current_at exit)'!$1:$1048576,20,FALSE),"")), ""),IF($A165&lt;&gt;"",IF(IFERROR(VLOOKUP($A165,'5. Company (current_at exit)'!$1:$1048576,20,FALSE),"")="","",IFERROR(VLOOKUP($A165,'5. Company (current_at exit)'!$1:$1048576,20,FALSE),"")), ""))</f>
        <v/>
      </c>
      <c r="AH165" s="159" t="str">
        <f>IF($AF165="Yes",IF($A165&lt;&gt;"",IF(IFERROR(VLOOKUP($A165,'5. Company (current_at exit)'!$1:$1048576,21,FALSE),"")="","Mandatory: Tab 5",IFERROR(VLOOKUP($A165,'5. Company (current_at exit)'!$1:$1048576,21,FALSE),"")), ""),IF($A165&lt;&gt;"",IF(IFERROR(VLOOKUP($A165,'5. Company (current_at exit)'!$1:$1048576,21,FALSE),"")="","",IFERROR(VLOOKUP($A165,'5. Company (current_at exit)'!$1:$1048576,21,FALSE),"")), ""))</f>
        <v/>
      </c>
      <c r="AI165" s="69" t="str">
        <f>IF($AF165="Yes",IF($A165&lt;&gt;"",IF(IFERROR(VLOOKUP($A165,'5. Company (current_at exit)'!$1:$1048576,22,FALSE),"")="","Mandatory: Tab 5",IFERROR(VLOOKUP($A165,'5. Company (current_at exit)'!$1:$1048576,22,FALSE),"")), ""),IF($A165&lt;&gt;"",IF(IFERROR(VLOOKUP($A165,'5. Company (current_at exit)'!$1:$1048576,22,FALSE),"")="","",IFERROR(VLOOKUP($A165,'5. Company (current_at exit)'!$1:$1048576,22,FALSE),"")), ""))</f>
        <v/>
      </c>
      <c r="AJ165" s="69" t="str">
        <f>IF($AF165="Yes",IF($A165&lt;&gt;"",IF(IFERROR(VLOOKUP($A165,'5. Company (current_at exit)'!$1:$1048576,23,FALSE),"")="","Mandatory: Tab 5",IFERROR(VLOOKUP($A165,'5. Company (current_at exit)'!$1:$1048576,23,FALSE),"")), ""),IF($A165&lt;&gt;"",IF(IFERROR(VLOOKUP($A165,'5. Company (current_at exit)'!$1:$1048576,23,FALSE),"")="","",IFERROR(VLOOKUP($A165,'5. Company (current_at exit)'!$1:$1048576,23,FALSE),"")), ""))</f>
        <v/>
      </c>
      <c r="AK165" s="159" t="str">
        <f>IF($AF165="Yes",IF($A165&lt;&gt;"",IF(IFERROR(VLOOKUP($A165,'5. Company (current_at exit)'!$1:$1048576,24,FALSE),"")="","",IFERROR(VLOOKUP($A165,'5. Company (current_at exit)'!$1:$1048576,24,FALSE),"")), ""),IF($A165&lt;&gt;"",IF(IFERROR(VLOOKUP($A165,'5. Company (current_at exit)'!$1:$1048576,24,FALSE),"")="","",IFERROR(VLOOKUP($A165,'5. Company (current_at exit)'!$1:$1048576,24,FALSE),"")), ""))</f>
        <v/>
      </c>
      <c r="AL165" s="403" t="str">
        <f>IF($A165&lt;&gt;"",IF(IFERROR(VLOOKUP($A165,'5. Company (current_at exit)'!$1:$1048576,25,FALSE),"")="","",IFERROR(VLOOKUP($A165,'5. Company (current_at exit)'!$1:$1048576,25,FALSE),"")), "")</f>
        <v/>
      </c>
      <c r="AM165" s="17" t="str">
        <f>IF($A165&lt;&gt;"",IF(IFERROR(VLOOKUP($A165,'5. Company (current_at exit)'!$1:$1048576,26,FALSE),"")="","Mandatory: Tab 5",IFERROR(VLOOKUP($A165,'5. Company (current_at exit)'!$1:$1048576,26,FALSE),"")), "")</f>
        <v/>
      </c>
      <c r="AN165" s="17" t="str">
        <f>IF($A165&lt;&gt;"",IF(IFERROR(VLOOKUP($A165,'5. Company (current_at exit)'!$1:$1048576,27,FALSE),"")="","Mandatory: Tab 5",IFERROR(VLOOKUP($A165,'5. Company (current_at exit)'!$1:$1048576,27,FALSE),"")), "")</f>
        <v/>
      </c>
      <c r="AO165" s="17" t="str">
        <f>IF($A165&lt;&gt;"",IF(IFERROR(VLOOKUP($A165,'5. Company (current_at exit)'!$1:$1048576,28,FALSE),"")="","Mandatory: Tab 5",IFERROR(VLOOKUP($A165,'5. Company (current_at exit)'!$1:$1048576,28,FALSE),"")), "")</f>
        <v/>
      </c>
      <c r="AP165" s="17" t="str">
        <f>IF($A165&lt;&gt;"",IF(IFERROR(VLOOKUP($A165,'5. Company (current_at exit)'!$1:$1048576,29,FALSE),"")="","Mandatory: Tab 5",IFERROR(VLOOKUP($A165,'5. Company (current_at exit)'!$1:$1048576,29,FALSE),"")), "")</f>
        <v/>
      </c>
      <c r="AQ165" s="17" t="str">
        <f>IF($A165&lt;&gt;"",IF(IFERROR(VLOOKUP($A165,'5. Company (current_at exit)'!$1:$1048576,30,FALSE),"")="","Mandatory: Tab 5",IFERROR(VLOOKUP($A165,'5. Company (current_at exit)'!$1:$1048576,30,FALSE),"")), "")</f>
        <v/>
      </c>
      <c r="AR165" s="17" t="str">
        <f>IF($A165&lt;&gt;"",IF(IFERROR(VLOOKUP($A165,'5. Company (current_at exit)'!$1:$1048576,31,FALSE),"")="","Mandatory: Tab 5",IFERROR(VLOOKUP($A165,'5. Company (current_at exit)'!$1:$1048576,31,FALSE),"")), "")</f>
        <v/>
      </c>
      <c r="AS165" s="17" t="str">
        <f>IF($A165&lt;&gt;"",IF(IFERROR(VLOOKUP($A165,'5. Company (current_at exit)'!$1:$1048576,32,FALSE),"")="","Mandatory: Tab 5",IFERROR(VLOOKUP($A165,'5. Company (current_at exit)'!$1:$1048576,32,FALSE),"")), "")</f>
        <v/>
      </c>
      <c r="AT165" s="17" t="str">
        <f>IF($A165&lt;&gt;"",IF(IFERROR(VLOOKUP($A165,'5. Company (current_at exit)'!$1:$1048576,33,FALSE),"")="","Mandatory: Tab 5",IFERROR(VLOOKUP($A165,'5. Company (current_at exit)'!$1:$1048576,33,FALSE),"")), "")</f>
        <v/>
      </c>
      <c r="AU165" s="17" t="str">
        <f>IF($A165&lt;&gt;"",IF(IFERROR(VLOOKUP($A165,'5. Company (current_at exit)'!$1:$1048576,34,FALSE),"")="","",IFERROR(VLOOKUP($A165,'5. Company (current_at exit)'!$1:$1048576,34,FALSE),"")), "")</f>
        <v/>
      </c>
      <c r="AV165" s="241" t="str">
        <f>IF($A165&lt;&gt;"",IF(IFERROR(VLOOKUP($A165,'5. Company (current_at exit)'!$1:$1048576,35,FALSE),"")="","",IFERROR(VLOOKUP($A165,'5. Company (current_at exit)'!$1:$1048576,35,FALSE),"")), "")</f>
        <v/>
      </c>
      <c r="AW165" s="17" t="str">
        <f>IF($D165="Fully Exited",IF($A165&lt;&gt;"",IF(IFERROR(VLOOKUP($A165,'5. Company (current_at exit)'!$1:$1048576,36,FALSE),"")="","",IFERROR(VLOOKUP($A165,'5. Company (current_at exit)'!$1:$1048576,36,FALSE),"")), ""),IF($A165&lt;&gt;"",IF(IFERROR(VLOOKUP($A165,'5. Company (current_at exit)'!$1:$1048576,36,FALSE),"")="","",IFERROR(VLOOKUP($A165,'5. Company (current_at exit)'!$1:$1048576,36,FALSE),"")), ""))</f>
        <v/>
      </c>
      <c r="AX165" s="239" t="str">
        <f>IF($A165&lt;&gt;"",IF(IFERROR(VLOOKUP($A165,'5. Company (current_at exit)'!$1:$1048576,37,FALSE),"")="","",IFERROR(VLOOKUP($A165,'5. Company (current_at exit)'!$1:$1048576,37,FALSE),"")), "")</f>
        <v/>
      </c>
      <c r="AY165" s="204" t="str">
        <f>IF($A165&lt;&gt;"",IF(IFERROR(VLOOKUP($A165,'5. Company (current_at exit)'!$1:$1048576,38,FALSE),"")="","",IFERROR(VLOOKUP($A165,'5. Company (current_at exit)'!$1:$1048576,38,FALSE),"")), "")</f>
        <v/>
      </c>
      <c r="AZ165" s="244" t="str">
        <f>IF($A165&lt;&gt;"",IF(IFERROR(VLOOKUP($A165,'5. Company (current_at exit)'!$1:$1048576,39,FALSE),"")="","",IFERROR(VLOOKUP($A165,'5. Company (current_at exit)'!$1:$1048576,39,FALSE),"")), "")</f>
        <v/>
      </c>
      <c r="BA165" s="244" t="str">
        <f>IF($A165&lt;&gt;"",IF(IFERROR(VLOOKUP($A165,'5. Company (current_at exit)'!$1:$1048576,40,FALSE),"")="","",IFERROR(VLOOKUP($A165,'5. Company (current_at exit)'!$1:$1048576,40,FALSE),"")), "")</f>
        <v/>
      </c>
      <c r="BB165" s="244" t="str">
        <f>IF($A165&lt;&gt;"",IF(IFERROR(VLOOKUP($A165,'5. Company (current_at exit)'!$1:$1048576,41,FALSE),"")="","",IFERROR(VLOOKUP($A165,'5. Company (current_at exit)'!$1:$1048576,41,FALSE),"")), "")</f>
        <v/>
      </c>
      <c r="BC165" s="76" t="str">
        <f>IF($A165&lt;&gt;"",IF(IFERROR(VLOOKUP($A165,'5. Company (current_at exit)'!$1:$1048576,42,FALSE),"")="","",IFERROR(VLOOKUP($A165,'5. Company (current_at exit)'!$1:$1048576,42,FALSE),"")), "")</f>
        <v/>
      </c>
      <c r="BD165" s="76" t="str">
        <f>IF($A165&lt;&gt;"",IF(IFERROR(VLOOKUP($A165,'5. Company (current_at exit)'!$1:$1048576,43,FALSE),"")="","",IFERROR(VLOOKUP($A165,'5. Company (current_at exit)'!$1:$1048576,43,FALSE),"")), "")</f>
        <v/>
      </c>
      <c r="BE165" s="239" t="str">
        <f>IF($A165&lt;&gt;"",IF(IFERROR(VLOOKUP($A165,'5. Company (current_at exit)'!$1:$1048576,44,FALSE),"")="","",IFERROR(VLOOKUP($A165,'5. Company (current_at exit)'!$1:$1048576,44,FALSE),"")), "")</f>
        <v/>
      </c>
      <c r="BF165" s="239" t="str">
        <f>IF($A165&lt;&gt;"",IF(IFERROR(VLOOKUP($A165,'5. Company (current_at exit)'!$1:$1048576,45,FALSE),"")="","",IFERROR(VLOOKUP($A165,'5. Company (current_at exit)'!$1:$1048576,45,FALSE),"")), "")</f>
        <v/>
      </c>
      <c r="BG165" s="239" t="str">
        <f>IF($A165&lt;&gt;"",IF(IFERROR(VLOOKUP($A165,'5. Company (current_at exit)'!$1:$1048576,46,FALSE),"")="","",IFERROR(VLOOKUP($A165,'5. Company (current_at exit)'!$1:$1048576,46,FALSE),"")), "")</f>
        <v/>
      </c>
      <c r="BH165" s="239" t="str">
        <f>IF($A165&lt;&gt;"",IF(IFERROR(VLOOKUP($A165,'5. Company (current_at exit)'!$1:$1048576,47,FALSE),"")="","",IFERROR(VLOOKUP($A165,'5. Company (current_at exit)'!$1:$1048576,47,FALSE),"")), "")</f>
        <v/>
      </c>
      <c r="BI165" s="239" t="str">
        <f>IF($A165&lt;&gt;"",IF(IFERROR(VLOOKUP($A165,'5. Company (current_at exit)'!$1:$1048576,48,FALSE),"")="","",IFERROR(VLOOKUP($A165,'5. Company (current_at exit)'!$1:$1048576,48,FALSE),"")), "")</f>
        <v/>
      </c>
      <c r="BJ165" s="360" t="str">
        <f>IF($A165&lt;&gt;"",IF(IFERROR(VLOOKUP($A165,'5. Company (current_at exit)'!$1:$1048576,49,FALSE),"")="","",IFERROR(VLOOKUP($A165,'5. Company (current_at exit)'!$1:$1048576,49,FALSE),"")), "")</f>
        <v/>
      </c>
      <c r="BK165" s="76" t="str">
        <f>IF($A165&lt;&gt;"",IF(IFERROR(VLOOKUP($A165,'5. Company (current_at exit)'!$1:$1048576,50,FALSE),"")="","Mandatory: Tab 5",IFERROR(VLOOKUP($A165,'5. Company (current_at exit)'!$1:$1048576,50,FALSE),"")), "")</f>
        <v/>
      </c>
      <c r="BL165" s="483" t="str">
        <f>IF($A165&lt;&gt;"",IF(IFERROR(VLOOKUP($A165,'5. Company (current_at exit)'!$1:$1048576,51,FALSE),"")="","Mandatory: Tab 5",IFERROR(VLOOKUP($A165,'5. Company (current_at exit)'!$1:$1048576,51,FALSE),"")), "")</f>
        <v/>
      </c>
      <c r="BM165" s="483" t="str">
        <f>IF($A165&lt;&gt;"",IF(IFERROR(VLOOKUP($A165,'5. Company (current_at exit)'!$1:$1048576,52,FALSE),"")="","Mandatory: Tab 5",IFERROR(VLOOKUP($A165,'5. Company (current_at exit)'!$1:$1048576,52,FALSE),"")), "")</f>
        <v/>
      </c>
      <c r="BN165" s="483" t="str">
        <f>IF($A165&lt;&gt;"",IF(IFERROR(VLOOKUP($A165,'5. Company (current_at exit)'!$1:$1048576,53,FALSE),"")="","Mandatory: Tab 5",IFERROR(VLOOKUP($A165,'5. Company (current_at exit)'!$1:$1048576,53,FALSE),"")), "")</f>
        <v/>
      </c>
      <c r="BO165" s="360" t="str">
        <f>IF($A165&lt;&gt;"",IF(IFERROR(VLOOKUP($A165,'5. Company (current_at exit)'!$1:$1048576,54,FALSE),"")="","",IFERROR(VLOOKUP($A165,'5. Company (current_at exit)'!$1:$1048576,54,FALSE),"")), "")</f>
        <v/>
      </c>
      <c r="BP165" s="17" t="str">
        <f>IF($A165&lt;&gt;"",IF(IFERROR(VLOOKUP($A165, '4. Company (at entry)'!$1:$1048576,3,FALSE),"")="","Mandatory: Tab 4",IFERROR(VLOOKUP($A165, '4. Company (at entry)'!$1:$1048576,3,FALSE),"")), "")</f>
        <v/>
      </c>
      <c r="BQ165" s="17" t="str">
        <f>IF($A165&lt;&gt;"",IF(IFERROR(VLOOKUP($A165, '4. Company (at entry)'!$1:$1048576,4,FALSE),"")="","Mandatory: Tab 4",IFERROR(VLOOKUP($A165, '4. Company (at entry)'!$1:$1048576,4,FALSE),"")), "")</f>
        <v/>
      </c>
      <c r="BR165" s="17" t="str">
        <f>IF($A165&lt;&gt;"",IF(IFERROR(VLOOKUP($A165, '4. Company (at entry)'!$1:$1048576,5,FALSE),"")="","Mandatory: Tab 4",IFERROR(VLOOKUP($A165, '4. Company (at entry)'!$1:$1048576,5,FALSE),"")), "")</f>
        <v/>
      </c>
      <c r="BS165" s="17" t="str">
        <f>IF($A165&lt;&gt;"",IF(IFERROR(VLOOKUP($A165, '4. Company (at entry)'!$1:$1048576,6,FALSE),"")="","Mandatory: Tab 4",IFERROR(VLOOKUP($A165, '4. Company (at entry)'!$1:$1048576,6,FALSE),"")), "")</f>
        <v/>
      </c>
      <c r="BT165" s="17" t="str">
        <f>IF($A165&lt;&gt;"",IF(IFERROR(VLOOKUP($A165, '4. Company (at entry)'!$1:$1048576,7,FALSE),"")="","Mandatory: Tab 4",IFERROR(VLOOKUP($A165, '4. Company (at entry)'!$1:$1048576,7,FALSE),"")), "")</f>
        <v/>
      </c>
      <c r="BU165" s="17" t="str">
        <f>IF($A165&lt;&gt;"",IF(IFERROR(VLOOKUP($A165, '4. Company (at entry)'!$1:$1048576,8,FALSE),"")="","Mandatory: Tab 4",IFERROR(VLOOKUP($A165, '4. Company (at entry)'!$1:$1048576,8,FALSE),"")), "")</f>
        <v/>
      </c>
      <c r="BV165" s="17" t="str">
        <f>IF($A165&lt;&gt;"",IF(IFERROR(VLOOKUP($A165, '4. Company (at entry)'!$1:$1048576,9,FALSE),"")="","Mandatory: Tab 4",IFERROR(VLOOKUP($A165, '4. Company (at entry)'!$1:$1048576,9,FALSE),"")), "")</f>
        <v/>
      </c>
      <c r="BW165" s="17" t="str">
        <f>IF($A165&lt;&gt;"",IF(IFERROR(VLOOKUP($A165, '4. Company (at entry)'!$1:$1048576,10,FALSE),"")="","",IFERROR(VLOOKUP($A165, '4. Company (at entry)'!$1:$1048576,10,FALSE),"")), "")</f>
        <v/>
      </c>
      <c r="BX165" s="208" t="str">
        <f>IF($A165&lt;&gt;"",IF(IFERROR(VLOOKUP($A165, '4. Company (at entry)'!$1:$1048576,11,FALSE),"")="","",IFERROR(VLOOKUP($A165, '4. Company (at entry)'!$1:$1048576,11,FALSE),"")), "")</f>
        <v/>
      </c>
      <c r="BY165" s="17" t="str">
        <f>IF($A165&lt;&gt;"",IF(IFERROR(VLOOKUP($A165, '4. Company (at entry)'!$1:$1048576,12,FALSE),"")="","",IFERROR(VLOOKUP($A165, '4. Company (at entry)'!$1:$1048576,12,FALSE),"")), "")</f>
        <v/>
      </c>
      <c r="BZ165" s="360" t="str">
        <f>IF($A165&lt;&gt;"",IF(IFERROR(VLOOKUP($A165, '4. Company (at entry)'!$1:$1048576,13,FALSE),"")="","",IFERROR(VLOOKUP($A165, '4. Company (at entry)'!$1:$1048576,13,FALSE),"")), "")</f>
        <v/>
      </c>
      <c r="CA165" s="17" t="str">
        <f>IF($A165&lt;&gt;"",IF(IFERROR('7. Position (current_at exit)'!F165,"")="", "Mandatory: Tab 7",IFERROR('7. Position (current_at exit)'!F165,"")),"")</f>
        <v/>
      </c>
      <c r="CB165" s="17" t="str">
        <f>IF($D165&lt;&gt;"Pending, Subsequently Closed",IF($A165&lt;&gt;"",IF(IFERROR('7. Position (current_at exit)'!G165,"")="", "Mandatory: Tab 7",IFERROR('7. Position (current_at exit)'!G165,"")),""), IF($A165&lt;&gt;"",IF(IFERROR('7. Position (current_at exit)'!G165,"")="", "",IFERROR('7. Position (current_at exit)'!G165,"")),""))</f>
        <v/>
      </c>
      <c r="CC165" s="17" t="str">
        <f>IF($D165&lt;&gt;"Pending, Subsequently Closed",IF($A165&lt;&gt;"",IF(IFERROR('7. Position (current_at exit)'!H165,"")="", "Mandatory: Tab 7",IFERROR('7. Position (current_at exit)'!H165,"")),""), IF($A165&lt;&gt;"",IF(IFERROR('7. Position (current_at exit)'!H165,"")="", "",IFERROR('7. Position (current_at exit)'!H165,"")),""))</f>
        <v/>
      </c>
      <c r="CD165" s="17" t="str">
        <f>IF($D165&lt;&gt;"Pending, Subsequently Closed",IF($A165&lt;&gt;"",IF(IFERROR('7. Position (current_at exit)'!I165,"")="", "Mandatory: Tab 7",IFERROR('7. Position (current_at exit)'!I165,"")),""), IF($A165&lt;&gt;"",IF(IFERROR('7. Position (current_at exit)'!I165,"")="", "",IFERROR('7. Position (current_at exit)'!I165,"")),""))</f>
        <v/>
      </c>
      <c r="CE165" s="17" t="str">
        <f>IF($D165&lt;&gt;"Pending, Subsequently Closed",IF($A165&lt;&gt;"",IF(IFERROR('7. Position (current_at exit)'!J165,"")="", "Mandatory: Tab 7",IFERROR('7. Position (current_at exit)'!J165,"")),""), IF($A165&lt;&gt;"",IF(IFERROR('7. Position (current_at exit)'!J165,"")="", "",IFERROR('7. Position (current_at exit)'!J165,"")),""))</f>
        <v/>
      </c>
      <c r="CF165" s="208" t="str">
        <f>IF($D165&lt;&gt;"Pending, Subsequently Closed",IF($A165&lt;&gt;"",IF(IFERROR('7. Position (current_at exit)'!K165,"")="", "Mandatory: Tab 7",IFERROR('7. Position (current_at exit)'!K165,"")),""), IF($A165&lt;&gt;"",IF(IFERROR('7. Position (current_at exit)'!K165,"")="", "",IFERROR('7. Position (current_at exit)'!K165,"")),""))</f>
        <v/>
      </c>
      <c r="CG165" s="186" t="str">
        <f>IF($D165&lt;&gt;"Pending, Subsequently Closed",IF($A165&lt;&gt;"",IF(IFERROR('7. Position (current_at exit)'!L165,"")="", "Mandatory: Tab 7",IFERROR('7. Position (current_at exit)'!L165,"")),""), IF($A165&lt;&gt;"",IF(IFERROR('7. Position (current_at exit)'!L165,"")="", "",IFERROR('7. Position (current_at exit)'!L165,"")),""))</f>
        <v/>
      </c>
      <c r="CH165" s="186" t="str">
        <f>IF($D165&lt;&gt;"Pending, Subsequently Closed",IF($A165&lt;&gt;"",IF(IFERROR('7. Position (current_at exit)'!M165,"")="", "Mandatory: Tab 7",IFERROR('7. Position (current_at exit)'!M165,"")),""), IF($A165&lt;&gt;"",IF(IFERROR('7. Position (current_at exit)'!M165,"")="", "",IFERROR('7. Position (current_at exit)'!M165,"")),""))</f>
        <v/>
      </c>
      <c r="CI165" s="186" t="str">
        <f>IF($D165&lt;&gt;"Pending, Subsequently Closed",IF($A165&lt;&gt;"",IF(IFERROR('7. Position (current_at exit)'!N165,"")="", "Mandatory: Tab 7",IFERROR('7. Position (current_at exit)'!N165,"")),""), IF($A165&lt;&gt;"",IF(IFERROR('7. Position (current_at exit)'!N165,"")="", "",IFERROR('7. Position (current_at exit)'!N165,"")),""))</f>
        <v/>
      </c>
      <c r="CJ165" s="408" t="str">
        <f>IF($D165&lt;&gt;"Pending, Subsequently Closed",IF($A165&lt;&gt;"",IF(IFERROR('7. Position (current_at exit)'!O165,"")="", "Mandatory: Tab 7",IFERROR('7. Position (current_at exit)'!O165,"")),""), IF($A165&lt;&gt;"",IF(IFERROR('7. Position (current_at exit)'!O165,"")="", "",IFERROR('7. Position (current_at exit)'!O165,"")),""))</f>
        <v/>
      </c>
      <c r="CK165" s="408" t="str">
        <f>IF($D165&lt;&gt;"Pending, Subsequently Closed",IF($A165&lt;&gt;"",IF(IFERROR('7. Position (current_at exit)'!P165,"")="", "Mandatory: Tab 7",IFERROR('7. Position (current_at exit)'!P165,"")),""), IF($A165&lt;&gt;"",IF(IFERROR('7. Position (current_at exit)'!P165,"")="", "",IFERROR('7. Position (current_at exit)'!P165,"")),""))</f>
        <v/>
      </c>
      <c r="CL165" s="360" t="str">
        <f>IF($A165&lt;&gt;"",IF(IFERROR('7. Position (current_at exit)'!Q165,"")="", "",IFERROR('7. Position (current_at exit)'!Q165,"")),"")</f>
        <v/>
      </c>
      <c r="CM165" s="18" t="str">
        <f>IF($F165&lt;&gt;"Debt",IF($A165&lt;&gt;"",IF(IFERROR('7. Position (current_at exit)'!R165,"")="", "Mandatory: Tab 7",IFERROR('7. Position (current_at exit)'!R165,"")),""), IF($A165&lt;&gt;"",IF(IFERROR('7. Position (current_at exit)'!R165,"")="", "",IFERROR('7. Position (current_at exit)'!R165,"")),""))</f>
        <v/>
      </c>
      <c r="CN165" s="18" t="str">
        <f>IF($F165&lt;&gt;"Debt",IF($A165&lt;&gt;"",IF(IFERROR('7. Position (current_at exit)'!S165,"")="", "Mandatory: Tab 7",IFERROR('7. Position (current_at exit)'!S165,"")),""), IF($A165&lt;&gt;"",IF(IFERROR('7. Position (current_at exit)'!S165,"")="", "",IFERROR('7. Position (current_at exit)'!S165,"")),""))</f>
        <v/>
      </c>
      <c r="CO165" s="17" t="str">
        <f>IF($F165&lt;&gt;"Debt",IF($A165&lt;&gt;"",IF(IFERROR('7. Position (current_at exit)'!T165,"")="", "Mandatory: Tab 7",IFERROR('7. Position (current_at exit)'!T165,"")),""), IF($A165&lt;&gt;"",IF(IFERROR('7. Position (current_at exit)'!T165,"")="", "",IFERROR('7. Position (current_at exit)'!T165,"")),""))</f>
        <v/>
      </c>
      <c r="CP165" s="17" t="str">
        <f>IF($A165&lt;&gt;"",IF(IFERROR('7. Position (current_at exit)'!U165,"")="", "Mandatory: Tab 7",IFERROR('7. Position (current_at exit)'!U165,"")),"")</f>
        <v/>
      </c>
      <c r="CQ165" s="17" t="str">
        <f>IF($F165&lt;&gt;"Debt",IF($A165&lt;&gt;"",IF(IFERROR('7. Position (current_at exit)'!V165,"")="", "Mandatory: Tab 7",IFERROR('7. Position (current_at exit)'!V165,"")),""), IF($A165&lt;&gt;"",IF(IFERROR('7. Position (current_at exit)'!V165,"")="", "",IFERROR('7. Position (current_at exit)'!V165,"")),""))</f>
        <v/>
      </c>
      <c r="CR165" s="16" t="str">
        <f>IF($F165&lt;&gt;"Debt",IF($A165&lt;&gt;"",IF(IFERROR('7. Position (current_at exit)'!W165,"")="", "",IFERROR('7. Position (current_at exit)'!W165,"")),""), IF($A165&lt;&gt;"",IF(IFERROR('7. Position (current_at exit)'!W165,"")="", "",IFERROR('7. Position (current_at exit)'!W165,"")),""))</f>
        <v/>
      </c>
      <c r="CS165" s="80" t="str">
        <f>IF($A165&lt;&gt;"",IF(IFERROR('7. Position (current_at exit)'!X165,"")="", "",IFERROR('7. Position (current_at exit)'!X165,"")),"")</f>
        <v/>
      </c>
      <c r="CT165" s="360" t="str">
        <f>IF($A165&lt;&gt;"",IF(IFERROR('7. Position (current_at exit)'!Y165,"")="", "",IFERROR('7. Position (current_at exit)'!Y165,"")),"")</f>
        <v/>
      </c>
      <c r="CU165" s="159" t="str">
        <f>IF(OR($D165="Fully Exited, No Escrow", $D165="Fully Exited, Escrow Pending", $D165="Fully Exited, Subsequently Closed"), IF($A165&lt;&gt;"",IF(IFERROR('7. Position (current_at exit)'!Z165,"")="", "Mandatory: Tab 7",IFERROR('7. Position (current_at exit)'!Z165,"")),""), IF($A165&lt;&gt;"",IF(IFERROR('7. Position (current_at exit)'!Z165,"")="", "",IFERROR('7. Position (current_at exit)'!Z165,"")),""))</f>
        <v/>
      </c>
      <c r="CV165" s="159" t="str">
        <f>IF(OR($D165="Fully Exited, No Escrow", $D165="Fully Exited, Escrow Pending", $D165="Fully Exited, Subsequently Closed"), IF($A165&lt;&gt;"",IF(IFERROR('7. Position (current_at exit)'!AA165,"")="", "Mandatory: Tab 7",IFERROR('7. Position (current_at exit)'!AA165,"")),""), IF($A165&lt;&gt;"",IF(IFERROR('7. Position (current_at exit)'!AA165,"")="", "",IFERROR('7. Position (current_at exit)'!AA165,"")),""))</f>
        <v/>
      </c>
      <c r="CW165" s="16" t="str">
        <f>IF($D165="Fully Exited",IF($A165&lt;&gt;"",IF(IFERROR('7. Position (current_at exit)'!AB165,"")="", "",IFERROR('7. Position (current_at exit)'!AB165,"")),""), IF($A165&lt;&gt;"",IF(IFERROR('7. Position (current_at exit)'!AB165,"")="", "",IFERROR('7. Position (current_at exit)'!AB165,"")),""))</f>
        <v/>
      </c>
      <c r="CX165" s="360" t="str">
        <f>IF($A165&lt;&gt;"",IF(IFERROR('7. Position (current_at exit)'!AC165,"")="", "",IFERROR('7. Position (current_at exit)'!AC165,"")),"")</f>
        <v/>
      </c>
      <c r="CY165" s="16" t="str">
        <f>IF($D165&lt;&gt;"Pending, Subsequently Closed",IF($A165&lt;&gt;"",IF(IFERROR('7. Position (current_at exit)'!AD165,"")="", "Mandatory: Tab 7",IFERROR('7. Position (current_at exit)'!AD165,"")),""), IF($A165&lt;&gt;"",IF(IFERROR('7. Position (current_at exit)'!AD165,"")="", "",IFERROR('7. Position (current_at exit)'!AD165,"")),""))</f>
        <v/>
      </c>
      <c r="CZ165" s="187" t="str">
        <f>IF($A165&lt;&gt;"",IF(IFERROR('7. Position (current_at exit)'!AE165,"")="", "",IFERROR('7. Position (current_at exit)'!AE165,"")),"")</f>
        <v/>
      </c>
      <c r="DA165" s="76" t="str">
        <f>IF($A165&lt;&gt;"",IF(IFERROR('7. Position (current_at exit)'!AF165,"")="", "",IFERROR('7. Position (current_at exit)'!AF165,"")),"")</f>
        <v/>
      </c>
      <c r="DB165" s="239" t="str">
        <f>IF($A165&lt;&gt;"",IF(IFERROR('7. Position (current_at exit)'!AG165,"")="", "",IFERROR('7. Position (current_at exit)'!AG165,"")),"")</f>
        <v/>
      </c>
      <c r="DC165" s="165" t="str">
        <f>IF($A165&lt;&gt;"",IF(IFERROR('7. Position (current_at exit)'!AH165,"")="", "",IFERROR('7. Position (current_at exit)'!AH165,"")),"")</f>
        <v/>
      </c>
      <c r="DD165" s="165" t="str">
        <f>IF($A165&lt;&gt;"",IF(IFERROR('7. Position (current_at exit)'!AI165,"")="", "",IFERROR('7. Position (current_at exit)'!AI165,"")),"")</f>
        <v/>
      </c>
      <c r="DE165" s="360" t="str">
        <f>IF($A165&lt;&gt;"",IF(IFERROR('7. Position (current_at exit)'!AJ165,"")="", "",IFERROR('7. Position (current_at exit)'!AJ165,"")),"")</f>
        <v/>
      </c>
      <c r="DF165" s="16" t="str">
        <f>IF($A165&lt;&gt;"",IF(IFERROR('7. Position (current_at exit)'!AK165,"")="", "",IFERROR('7. Position (current_at exit)'!AK165,"")),"")</f>
        <v/>
      </c>
      <c r="DG165" s="187" t="str">
        <f>IF($A165&lt;&gt;"",IF(IFERROR('7. Position (current_at exit)'!AL165,"")="", "",IFERROR('7. Position (current_at exit)'!AL165,"")),"")</f>
        <v/>
      </c>
      <c r="DH165" s="76" t="str">
        <f>IF($A165&lt;&gt;"",IF(IFERROR('7. Position (current_at exit)'!AM165,"")="", "",IFERROR('7. Position (current_at exit)'!AM165,"")),"")</f>
        <v/>
      </c>
      <c r="DI165" s="239" t="str">
        <f>IF($A165&lt;&gt;"",IF(IFERROR('7. Position (current_at exit)'!AN165,"")="", "",IFERROR('7. Position (current_at exit)'!AN165,"")),"")</f>
        <v/>
      </c>
      <c r="DJ165" s="165" t="str">
        <f>IF($A165&lt;&gt;"",IF(IFERROR('7. Position (current_at exit)'!AO165,"")="", "",IFERROR('7. Position (current_at exit)'!AO165,"")),"")</f>
        <v/>
      </c>
      <c r="DK165" s="165" t="str">
        <f>IF($A165&lt;&gt;"",IF(IFERROR('7. Position (current_at exit)'!AP165,"")="", "",IFERROR('7. Position (current_at exit)'!AP165,"")),"")</f>
        <v/>
      </c>
      <c r="DL165" s="360" t="str">
        <f>IF($A165&lt;&gt;"",IF(IFERROR('7. Position (current_at exit)'!AQ165,"")="", "",IFERROR('7. Position (current_at exit)'!AQ165,"")),"")</f>
        <v/>
      </c>
      <c r="DM165" s="17" t="str">
        <f>IF(OR($F165="Equity - Publicly Traded", $F165="Equity - Private"), IF($A165&lt;&gt;"",IF(IFERROR('6. Position (at entry)'!N165,"")="", "Mandatory: Tab 6",IFERROR('6. Position (at entry)'!N165,"")),""), IF($A165&lt;&gt;"",IF(IFERROR('6. Position (at entry)'!N165,"")="", "",IFERROR('6. Position (at entry)'!N165,"")),""))</f>
        <v/>
      </c>
      <c r="DN165" s="17" t="str">
        <f>IF(OR($F165="Equity - Publicly Traded", $F165="Equity - Private"), IF($A165&lt;&gt;"",IF(IFERROR('6. Position (at entry)'!O165,"")="", "Mandatory: Tab 6",IFERROR('6. Position (at entry)'!O165,"")),""), IF($A165&lt;&gt;"",IF(IFERROR('6. Position (at entry)'!O165,"")="", "",IFERROR('6. Position (at entry)'!O165,"")),""))</f>
        <v/>
      </c>
      <c r="DO165" s="17" t="str">
        <f>IF(OR($F165="Equity - Publicly Traded", $F165="Equity - Private"), IF($A165&lt;&gt;"",IF(IFERROR('6. Position (at entry)'!P165,"")="", "Mandatory: Tab 6",IFERROR('6. Position (at entry)'!P165,"")),""), IF($A165&lt;&gt;"",IF(IFERROR('6. Position (at entry)'!P165,"")="", "",IFERROR('6. Position (at entry)'!P165,"")),""))</f>
        <v/>
      </c>
      <c r="DP165" s="17" t="str">
        <f>IF(OR($F165="Equity - Publicly Traded", $F165="Equity - Private"), IF($A165&lt;&gt;"",IF(IFERROR('6. Position (at entry)'!Q165,"")="", "Mandatory: Tab 6",IFERROR('6. Position (at entry)'!Q165,"")),""), IF($A165&lt;&gt;"",IF(IFERROR('6. Position (at entry)'!Q165,"")="", "",IFERROR('6. Position (at entry)'!Q165,"")),""))</f>
        <v/>
      </c>
      <c r="DQ165" s="18" t="str">
        <f>IF(OR($F165="Equity - Publicly Traded", $F165="Equity - Private"), IF($A165&lt;&gt;"",IF(IFERROR('6. Position (at entry)'!R165,"")="", "Mandatory: Tab 6",IFERROR('6. Position (at entry)'!R165,"")),""), IF($A165&lt;&gt;"",IF(IFERROR('6. Position (at entry)'!R165,"")="", "",IFERROR('6. Position (at entry)'!R165,"")),""))</f>
        <v/>
      </c>
      <c r="DR165" s="18" t="str">
        <f>IF(OR($F165="Equity - Publicly Traded", $F165="Equity - Private"), IF($A165&lt;&gt;"",IF(IFERROR('6. Position (at entry)'!S165,"")="", "Mandatory: Tab 6",IFERROR('6. Position (at entry)'!S165,"")),""), IF($A165&lt;&gt;"",IF(IFERROR('6. Position (at entry)'!S165,"")="", "",IFERROR('6. Position (at entry)'!S165,"")),""))</f>
        <v/>
      </c>
      <c r="DS165" s="17" t="str">
        <f>IF(OR($F165="Equity - Publicly Traded", $F165="Equity - Private"), IF($A165&lt;&gt;"",IF(IFERROR('6. Position (at entry)'!T165,"")="", "Mandatory: Tab 6",IFERROR('6. Position (at entry)'!T165,"")),""), IF($A165&lt;&gt;"",IF(IFERROR('6. Position (at entry)'!T165,"")="", "",IFERROR('6. Position (at entry)'!T165,"")),""))</f>
        <v/>
      </c>
      <c r="DT165" s="16" t="str">
        <f>IF(OR($F165="Equity - Publicly Traded", $F165="Equity - Private"), IF($A165&lt;&gt;"",IF(IFERROR('6. Position (at entry)'!U165,"")="", "Mandatory: Tab 6",IFERROR('6. Position (at entry)'!U165,"")),""), IF($A165&lt;&gt;"",IF(IFERROR('6. Position (at entry)'!U165,"")="", "",IFERROR('6. Position (at entry)'!U165,"")),""))</f>
        <v/>
      </c>
      <c r="DU165" s="16" t="str">
        <f>IF(OR($F165="Equity - Publicly Traded", $F165="Equity - Private"), IF($A165&lt;&gt;"",IF(IFERROR('6. Position (at entry)'!V165,"")="", "",IFERROR('6. Position (at entry)'!V165,"")),""), IF($A165&lt;&gt;"",IF(IFERROR('6. Position (at entry)'!V165,"")="", "",IFERROR('6. Position (at entry)'!V165,"")),""))</f>
        <v/>
      </c>
      <c r="DV165" s="239" t="str">
        <f>IF(OR($F165="Equity - Publicly Traded", $F165="Equity - Private"), IF($A165&lt;&gt;"",IF(IFERROR('6. Position (at entry)'!W165,"")="", "",IFERROR('6. Position (at entry)'!W165,"")),""), IF($A165&lt;&gt;"",IF(IFERROR('6. Position (at entry)'!W165,"")="", "",IFERROR('6. Position (at entry)'!W165,"")),""))</f>
        <v/>
      </c>
      <c r="DW165" s="239" t="str">
        <f>IF(OR($F165="Equity - Publicly Traded", $F165="Equity - Private"), IF($A165&lt;&gt;"",IF(IFERROR('6. Position (at entry)'!X165,"")="", "",IFERROR('6. Position (at entry)'!X165,"")),""), IF($A165&lt;&gt;"",IF(IFERROR('6. Position (at entry)'!X165,"")="", "",IFERROR('6. Position (at entry)'!X165,"")),""))</f>
        <v/>
      </c>
      <c r="DX165" s="239" t="str">
        <f>IF(OR($F165="Equity - Publicly Traded", $F165="Equity - Private"), IF($A165&lt;&gt;"",IF(IFERROR('6. Position (at entry)'!Y165,"")="", "",IFERROR('6. Position (at entry)'!Y165,"")),""), IF($A165&lt;&gt;"",IF(IFERROR('6. Position (at entry)'!Y165,"")="", "",IFERROR('6. Position (at entry)'!Y165,"")),""))</f>
        <v/>
      </c>
      <c r="DY165" s="360" t="str">
        <f>IF($A165&lt;&gt;"",IF(IFERROR('6. Position (at entry)'!Z165,"")="", "",IFERROR('6. Position (at entry)'!Z165,"")),"")</f>
        <v/>
      </c>
      <c r="DZ165" s="76" t="str">
        <f>IF($A165&lt;&gt;"",IF(IFERROR('6. Position (at entry)'!AA165,"")="", "",IFERROR('6. Position (at entry)'!AA165,"")),"")</f>
        <v/>
      </c>
      <c r="EA165" s="76" t="str">
        <f>IF($A165&lt;&gt;"",IF(IFERROR('6. Position (at entry)'!AB165,"")="", "",IFERROR('6. Position (at entry)'!AB165,"")),"")</f>
        <v/>
      </c>
      <c r="EB165" s="78" t="str">
        <f>IF($A165&lt;&gt;"",IF(IFERROR('6. Position (at entry)'!AC165,"")="", "",IFERROR('6. Position (at entry)'!AC165,"")),"")</f>
        <v/>
      </c>
      <c r="EC165" s="78" t="str">
        <f>IF($A165&lt;&gt;"",IF(IFERROR('6. Position (at entry)'!AD165,"")="", "",IFERROR('6. Position (at entry)'!AD165,"")),"")</f>
        <v/>
      </c>
      <c r="ED165" s="226" t="str">
        <f>IF($A165&lt;&gt;"",IF(IFERROR('6. Position (at entry)'!AE165,"")="", "",IFERROR('6. Position (at entry)'!AE165,"")),"")</f>
        <v/>
      </c>
      <c r="EE165" s="80" t="str">
        <f>IF($A165&lt;&gt;"",IF(IFERROR('6. Position (at entry)'!AF165,"")="", "",IFERROR('6. Position (at entry)'!AF165,"")),"")</f>
        <v/>
      </c>
      <c r="EF165" s="80" t="str">
        <f>IF($A165&lt;&gt;"",IF(IFERROR('6. Position (at entry)'!AG165,"")="", "",IFERROR('6. Position (at entry)'!AG165,"")),"")</f>
        <v/>
      </c>
      <c r="EG165" s="80" t="str">
        <f>IF($A165&lt;&gt;"",IF(IFERROR('6. Position (at entry)'!AH165,"")="", "",IFERROR('6. Position (at entry)'!AH165,"")),"")</f>
        <v/>
      </c>
      <c r="EH165" s="360" t="str">
        <f>IF($A165&lt;&gt;"",IF(IFERROR('6. Position (at entry)'!AI165,"")="", "",IFERROR('6. Position (at entry)'!AI165,"")),"")</f>
        <v/>
      </c>
    </row>
    <row r="166" spans="1:138" ht="15" customHeight="1" x14ac:dyDescent="0.2">
      <c r="A166" s="16" t="str">
        <f>IF(ISBLANK('6. Position (at entry)'!A166), "", '6. Position (at entry)'!A166)</f>
        <v/>
      </c>
      <c r="B166" s="347" t="str">
        <f>IF($A166&lt;&gt;"",IF(IFERROR('6. Position (at entry)'!B166,"")="", "Mandatory: Tab 6",IFERROR('6. Position (at entry)'!B166,"")),"")</f>
        <v/>
      </c>
      <c r="C166" s="16" t="str">
        <f>IF($A166&lt;&gt;"",IF(IFERROR(VLOOKUP($A166, '4. Company (at entry)'!$1:$1048576,2,FALSE),"")="","Mandatory: Tab 4",IFERROR(VLOOKUP($A166, '4. Company (at entry)'!$1:$1048576,2,FALSE),"")), "")</f>
        <v/>
      </c>
      <c r="D166" s="16" t="str">
        <f>IF($A166&lt;&gt;"",IF(IFERROR('7. Position (current_at exit)'!D166,"")="", "Mandatory: Tab 7",IFERROR('7. Position (current_at exit)'!D166,"")),"")</f>
        <v/>
      </c>
      <c r="E166" s="16" t="str">
        <f>IF($A166&lt;&gt;"",IF(IFERROR('7. Position (current_at exit)'!E166,"")="", "Mandatory: Tab 7",IFERROR('7. Position (current_at exit)'!E166,"")),"")</f>
        <v/>
      </c>
      <c r="F166" s="16" t="str">
        <f>IF($A166&lt;&gt;"",IF(IFERROR('6. Position (at entry)'!D166,"")="", "Mandatory: Tab 6",IFERROR('6. Position (at entry)'!D166,"")),"")</f>
        <v/>
      </c>
      <c r="G166" s="16" t="str">
        <f>IF($A166&lt;&gt;"",IF(IFERROR('6. Position (at entry)'!E166,"")="", "Mandatory: Tab 6",IFERROR('6. Position (at entry)'!E166,"")),"")</f>
        <v/>
      </c>
      <c r="H166" s="16" t="str">
        <f>IF($A166&lt;&gt;"",IF(IFERROR('6. Position (at entry)'!F166,"")="", "Mandatory: Tab 6",IFERROR('6. Position (at entry)'!F166,"")),"")</f>
        <v/>
      </c>
      <c r="I166" s="16" t="str">
        <f>IF($A166&lt;&gt;"",IF(IFERROR('6. Position (at entry)'!G166,"")="", "Mandatory: Tab 6",IFERROR('6. Position (at entry)'!G166,"")),"")</f>
        <v/>
      </c>
      <c r="J166" s="16" t="str">
        <f>IF($A166&lt;&gt;"",IF(IFERROR('6. Position (at entry)'!H166,"")="", "Mandatory: Tab 6",IFERROR('6. Position (at entry)'!H166,"")),"")</f>
        <v/>
      </c>
      <c r="K166" s="159" t="str">
        <f>IF($A166&lt;&gt;"",IF(IFERROR('6. Position (at entry)'!I166,"")="", "Mandatory: Tab 6",IFERROR('6. Position (at entry)'!I166,"")),"")</f>
        <v/>
      </c>
      <c r="L166" s="16" t="str">
        <f>IF($A166&lt;&gt;"",IF(IFERROR('6. Position (at entry)'!J166,"")="", "Mandatory: Tab 6",IFERROR('6. Position (at entry)'!J166,"")),"")</f>
        <v/>
      </c>
      <c r="M166" s="16" t="str">
        <f>IF($A166&lt;&gt;"",IF(IFERROR('6. Position (at entry)'!K166,"")="", "Mandatory: Tab 6",IFERROR('6. Position (at entry)'!K166,"")),"")</f>
        <v/>
      </c>
      <c r="N166" s="16" t="str">
        <f>IF($A166&lt;&gt;"",IF(IFERROR('6. Position (at entry)'!L166,"")="", "",IFERROR('6. Position (at entry)'!L166,"")),"")</f>
        <v/>
      </c>
      <c r="O166" s="360" t="str">
        <f>IF($A166&lt;&gt;"",IF(IFERROR('6. Position (at entry)'!M166,"")="", "",IFERROR('6. Position (at entry)'!M166,"")),"")</f>
        <v/>
      </c>
      <c r="P166" s="16" t="str">
        <f>IF($A166&lt;&gt;"",IF(IFERROR(VLOOKUP($A166,'5. Company (current_at exit)'!$1:$1048576,3,FALSE),"")="","",IFERROR(VLOOKUP($A166,'5. Company (current_at exit)'!$1:$1048576,3,FALSE),"")), "")</f>
        <v/>
      </c>
      <c r="Q166" s="16" t="str">
        <f>IF($A166&lt;&gt;"",IF(IFERROR(VLOOKUP($A166,'5. Company (current_at exit)'!$1:$1048576,4,FALSE),"")="","",IFERROR(VLOOKUP($A166,'5. Company (current_at exit)'!$1:$1048576,4,FALSE),"")), "")</f>
        <v/>
      </c>
      <c r="R166" s="16" t="str">
        <f>IF($A166&lt;&gt;"",IF(IFERROR(VLOOKUP($A166,'5. Company (current_at exit)'!$1:$1048576,5,FALSE),"")="","",IFERROR(VLOOKUP($A166,'5. Company (current_at exit)'!$1:$1048576,5,FALSE),"")), "")</f>
        <v/>
      </c>
      <c r="S166" s="16" t="str">
        <f>IF($A166&lt;&gt;"",IF(IFERROR(VLOOKUP($A166,'5. Company (current_at exit)'!$1:$1048576,6,FALSE),"")="","",IFERROR(VLOOKUP($A166,'5. Company (current_at exit)'!$1:$1048576,6,FALSE),"")), "")</f>
        <v/>
      </c>
      <c r="T166" s="16" t="str">
        <f>IF($A166&lt;&gt;"",IF(IFERROR(VLOOKUP($A166,'5. Company (current_at exit)'!$1:$1048576,7,FALSE),"")="","Mandatory: Tab 5",IFERROR(VLOOKUP($A166,'5. Company (current_at exit)'!$1:$1048576,7,FALSE),"")), "")</f>
        <v/>
      </c>
      <c r="U166" s="72" t="str">
        <f>IF($A166&lt;&gt;"",IF(IFERROR(VLOOKUP($A166,'5. Company (current_at exit)'!$1:$1048576,8,FALSE),"")="","Mandatory: Tab 5",IFERROR(VLOOKUP($A166,'5. Company (current_at exit)'!$1:$1048576,8,FALSE),"")), "")</f>
        <v/>
      </c>
      <c r="V166" s="16" t="str">
        <f>IF($A166&lt;&gt;"",IF(IFERROR(VLOOKUP($A166,'5. Company (current_at exit)'!$1:$1048576,9,FALSE),"")="","",IFERROR(VLOOKUP($A166,'5. Company (current_at exit)'!$1:$1048576,9,FALSE),"")), "")</f>
        <v/>
      </c>
      <c r="W166" s="16" t="str">
        <f>IF($A166&lt;&gt;"",IF(IFERROR(VLOOKUP($A166,'5. Company (current_at exit)'!$1:$1048576,10,FALSE),"")="","Mandatory: Tab 5",IFERROR(VLOOKUP($A166,'5. Company (current_at exit)'!$1:$1048576,10,FALSE),"")), "")</f>
        <v/>
      </c>
      <c r="X166" s="73" t="str">
        <f>IF($A166&lt;&gt;"",IF(IFERROR(VLOOKUP($A166,'5. Company (current_at exit)'!$1:$1048576,11,FALSE),"")="","Mandatory: Tab 5",IFERROR(VLOOKUP($A166,'5. Company (current_at exit)'!$1:$1048576,11,FALSE),"")), "")</f>
        <v/>
      </c>
      <c r="Y166" s="73" t="str">
        <f>IF($A166&lt;&gt;"",IF(IFERROR(VLOOKUP($A166,'5. Company (current_at exit)'!$1:$1048576,12,FALSE),"")="","",IFERROR(VLOOKUP($A166,'5. Company (current_at exit)'!$1:$1048576,12,FALSE),"")), "")</f>
        <v/>
      </c>
      <c r="Z166" s="73" t="str">
        <f>IF($A166&lt;&gt;"",IF(IFERROR(VLOOKUP($A166,'5. Company (current_at exit)'!$1:$1048576,13,FALSE),"")="","",IFERROR(VLOOKUP($A166,'5. Company (current_at exit)'!$1:$1048576,13,FALSE),"")), "")</f>
        <v/>
      </c>
      <c r="AA166" s="16" t="str">
        <f>IF($A166&lt;&gt;"",IF(IFERROR(VLOOKUP($A166,'5. Company (current_at exit)'!$1:$1048576,14,FALSE),"")="","Mandatory: Tab 5",IFERROR(VLOOKUP($A166,'5. Company (current_at exit)'!$1:$1048576,14,FALSE),"")), "")</f>
        <v/>
      </c>
      <c r="AB166" s="16" t="str">
        <f>IF($A166&lt;&gt;"",IF(IFERROR(VLOOKUP($A166,'5. Company (current_at exit)'!$1:$1048576,15,FALSE),"")="","Mandatory: Tab 5",IFERROR(VLOOKUP($A166,'5. Company (current_at exit)'!$1:$1048576,15,FALSE),"")), "")</f>
        <v/>
      </c>
      <c r="AC166" s="76" t="str">
        <f>IF($A166&lt;&gt;"",IF(IFERROR(VLOOKUP($A166,'5. Company (current_at exit)'!$1:$1048576,16,FALSE),"")="","",IFERROR(VLOOKUP($A166,'5. Company (current_at exit)'!$1:$1048576,16,FALSE),"")), "")</f>
        <v/>
      </c>
      <c r="AD166" s="16" t="str">
        <f>IF($A166&lt;&gt;"",IF(IFERROR(VLOOKUP($A166,'5. Company (current_at exit)'!$1:$1048576,17,FALSE),"")="","",IFERROR(VLOOKUP($A166,'5. Company (current_at exit)'!$1:$1048576,17,FALSE),"")), "")</f>
        <v/>
      </c>
      <c r="AE166" s="401" t="str">
        <f>IF($A166&lt;&gt;"",IF(IFERROR(VLOOKUP($A166,'5. Company (current_at exit)'!$1:$1048576,18,FALSE),"")="","",IFERROR(VLOOKUP($A166,'5. Company (current_at exit)'!$1:$1048576,18,FALSE),"")), "")</f>
        <v/>
      </c>
      <c r="AF166" s="16" t="str">
        <f>IF($A166&lt;&gt;"",IF(IFERROR(VLOOKUP($A166,'5. Company (current_at exit)'!$1:$1048576,19,FALSE),"")="","Mandatory: Tab 5",IFERROR(VLOOKUP($A166,'5. Company (current_at exit)'!$1:$1048576,19,FALSE),"")), "")</f>
        <v/>
      </c>
      <c r="AG166" s="159" t="str">
        <f>IF($AF166="Yes",IF($A166&lt;&gt;"",IF(IFERROR(VLOOKUP($A166,'5. Company (current_at exit)'!$1:$1048576,20,FALSE),"")="","Mandatory: Tab 5",IFERROR(VLOOKUP($A166,'5. Company (current_at exit)'!$1:$1048576,20,FALSE),"")), ""),IF($A166&lt;&gt;"",IF(IFERROR(VLOOKUP($A166,'5. Company (current_at exit)'!$1:$1048576,20,FALSE),"")="","",IFERROR(VLOOKUP($A166,'5. Company (current_at exit)'!$1:$1048576,20,FALSE),"")), ""))</f>
        <v/>
      </c>
      <c r="AH166" s="159" t="str">
        <f>IF($AF166="Yes",IF($A166&lt;&gt;"",IF(IFERROR(VLOOKUP($A166,'5. Company (current_at exit)'!$1:$1048576,21,FALSE),"")="","Mandatory: Tab 5",IFERROR(VLOOKUP($A166,'5. Company (current_at exit)'!$1:$1048576,21,FALSE),"")), ""),IF($A166&lt;&gt;"",IF(IFERROR(VLOOKUP($A166,'5. Company (current_at exit)'!$1:$1048576,21,FALSE),"")="","",IFERROR(VLOOKUP($A166,'5. Company (current_at exit)'!$1:$1048576,21,FALSE),"")), ""))</f>
        <v/>
      </c>
      <c r="AI166" s="69" t="str">
        <f>IF($AF166="Yes",IF($A166&lt;&gt;"",IF(IFERROR(VLOOKUP($A166,'5. Company (current_at exit)'!$1:$1048576,22,FALSE),"")="","Mandatory: Tab 5",IFERROR(VLOOKUP($A166,'5. Company (current_at exit)'!$1:$1048576,22,FALSE),"")), ""),IF($A166&lt;&gt;"",IF(IFERROR(VLOOKUP($A166,'5. Company (current_at exit)'!$1:$1048576,22,FALSE),"")="","",IFERROR(VLOOKUP($A166,'5. Company (current_at exit)'!$1:$1048576,22,FALSE),"")), ""))</f>
        <v/>
      </c>
      <c r="AJ166" s="69" t="str">
        <f>IF($AF166="Yes",IF($A166&lt;&gt;"",IF(IFERROR(VLOOKUP($A166,'5. Company (current_at exit)'!$1:$1048576,23,FALSE),"")="","Mandatory: Tab 5",IFERROR(VLOOKUP($A166,'5. Company (current_at exit)'!$1:$1048576,23,FALSE),"")), ""),IF($A166&lt;&gt;"",IF(IFERROR(VLOOKUP($A166,'5. Company (current_at exit)'!$1:$1048576,23,FALSE),"")="","",IFERROR(VLOOKUP($A166,'5. Company (current_at exit)'!$1:$1048576,23,FALSE),"")), ""))</f>
        <v/>
      </c>
      <c r="AK166" s="159" t="str">
        <f>IF($AF166="Yes",IF($A166&lt;&gt;"",IF(IFERROR(VLOOKUP($A166,'5. Company (current_at exit)'!$1:$1048576,24,FALSE),"")="","",IFERROR(VLOOKUP($A166,'5. Company (current_at exit)'!$1:$1048576,24,FALSE),"")), ""),IF($A166&lt;&gt;"",IF(IFERROR(VLOOKUP($A166,'5. Company (current_at exit)'!$1:$1048576,24,FALSE),"")="","",IFERROR(VLOOKUP($A166,'5. Company (current_at exit)'!$1:$1048576,24,FALSE),"")), ""))</f>
        <v/>
      </c>
      <c r="AL166" s="403" t="str">
        <f>IF($A166&lt;&gt;"",IF(IFERROR(VLOOKUP($A166,'5. Company (current_at exit)'!$1:$1048576,25,FALSE),"")="","",IFERROR(VLOOKUP($A166,'5. Company (current_at exit)'!$1:$1048576,25,FALSE),"")), "")</f>
        <v/>
      </c>
      <c r="AM166" s="17" t="str">
        <f>IF($A166&lt;&gt;"",IF(IFERROR(VLOOKUP($A166,'5. Company (current_at exit)'!$1:$1048576,26,FALSE),"")="","Mandatory: Tab 5",IFERROR(VLOOKUP($A166,'5. Company (current_at exit)'!$1:$1048576,26,FALSE),"")), "")</f>
        <v/>
      </c>
      <c r="AN166" s="17" t="str">
        <f>IF($A166&lt;&gt;"",IF(IFERROR(VLOOKUP($A166,'5. Company (current_at exit)'!$1:$1048576,27,FALSE),"")="","Mandatory: Tab 5",IFERROR(VLOOKUP($A166,'5. Company (current_at exit)'!$1:$1048576,27,FALSE),"")), "")</f>
        <v/>
      </c>
      <c r="AO166" s="17" t="str">
        <f>IF($A166&lt;&gt;"",IF(IFERROR(VLOOKUP($A166,'5. Company (current_at exit)'!$1:$1048576,28,FALSE),"")="","Mandatory: Tab 5",IFERROR(VLOOKUP($A166,'5. Company (current_at exit)'!$1:$1048576,28,FALSE),"")), "")</f>
        <v/>
      </c>
      <c r="AP166" s="17" t="str">
        <f>IF($A166&lt;&gt;"",IF(IFERROR(VLOOKUP($A166,'5. Company (current_at exit)'!$1:$1048576,29,FALSE),"")="","Mandatory: Tab 5",IFERROR(VLOOKUP($A166,'5. Company (current_at exit)'!$1:$1048576,29,FALSE),"")), "")</f>
        <v/>
      </c>
      <c r="AQ166" s="17" t="str">
        <f>IF($A166&lt;&gt;"",IF(IFERROR(VLOOKUP($A166,'5. Company (current_at exit)'!$1:$1048576,30,FALSE),"")="","Mandatory: Tab 5",IFERROR(VLOOKUP($A166,'5. Company (current_at exit)'!$1:$1048576,30,FALSE),"")), "")</f>
        <v/>
      </c>
      <c r="AR166" s="17" t="str">
        <f>IF($A166&lt;&gt;"",IF(IFERROR(VLOOKUP($A166,'5. Company (current_at exit)'!$1:$1048576,31,FALSE),"")="","Mandatory: Tab 5",IFERROR(VLOOKUP($A166,'5. Company (current_at exit)'!$1:$1048576,31,FALSE),"")), "")</f>
        <v/>
      </c>
      <c r="AS166" s="17" t="str">
        <f>IF($A166&lt;&gt;"",IF(IFERROR(VLOOKUP($A166,'5. Company (current_at exit)'!$1:$1048576,32,FALSE),"")="","Mandatory: Tab 5",IFERROR(VLOOKUP($A166,'5. Company (current_at exit)'!$1:$1048576,32,FALSE),"")), "")</f>
        <v/>
      </c>
      <c r="AT166" s="17" t="str">
        <f>IF($A166&lt;&gt;"",IF(IFERROR(VLOOKUP($A166,'5. Company (current_at exit)'!$1:$1048576,33,FALSE),"")="","Mandatory: Tab 5",IFERROR(VLOOKUP($A166,'5. Company (current_at exit)'!$1:$1048576,33,FALSE),"")), "")</f>
        <v/>
      </c>
      <c r="AU166" s="17" t="str">
        <f>IF($A166&lt;&gt;"",IF(IFERROR(VLOOKUP($A166,'5. Company (current_at exit)'!$1:$1048576,34,FALSE),"")="","",IFERROR(VLOOKUP($A166,'5. Company (current_at exit)'!$1:$1048576,34,FALSE),"")), "")</f>
        <v/>
      </c>
      <c r="AV166" s="241" t="str">
        <f>IF($A166&lt;&gt;"",IF(IFERROR(VLOOKUP($A166,'5. Company (current_at exit)'!$1:$1048576,35,FALSE),"")="","",IFERROR(VLOOKUP($A166,'5. Company (current_at exit)'!$1:$1048576,35,FALSE),"")), "")</f>
        <v/>
      </c>
      <c r="AW166" s="17" t="str">
        <f>IF($D166="Fully Exited",IF($A166&lt;&gt;"",IF(IFERROR(VLOOKUP($A166,'5. Company (current_at exit)'!$1:$1048576,36,FALSE),"")="","",IFERROR(VLOOKUP($A166,'5. Company (current_at exit)'!$1:$1048576,36,FALSE),"")), ""),IF($A166&lt;&gt;"",IF(IFERROR(VLOOKUP($A166,'5. Company (current_at exit)'!$1:$1048576,36,FALSE),"")="","",IFERROR(VLOOKUP($A166,'5. Company (current_at exit)'!$1:$1048576,36,FALSE),"")), ""))</f>
        <v/>
      </c>
      <c r="AX166" s="239" t="str">
        <f>IF($A166&lt;&gt;"",IF(IFERROR(VLOOKUP($A166,'5. Company (current_at exit)'!$1:$1048576,37,FALSE),"")="","",IFERROR(VLOOKUP($A166,'5. Company (current_at exit)'!$1:$1048576,37,FALSE),"")), "")</f>
        <v/>
      </c>
      <c r="AY166" s="204" t="str">
        <f>IF($A166&lt;&gt;"",IF(IFERROR(VLOOKUP($A166,'5. Company (current_at exit)'!$1:$1048576,38,FALSE),"")="","",IFERROR(VLOOKUP($A166,'5. Company (current_at exit)'!$1:$1048576,38,FALSE),"")), "")</f>
        <v/>
      </c>
      <c r="AZ166" s="244" t="str">
        <f>IF($A166&lt;&gt;"",IF(IFERROR(VLOOKUP($A166,'5. Company (current_at exit)'!$1:$1048576,39,FALSE),"")="","",IFERROR(VLOOKUP($A166,'5. Company (current_at exit)'!$1:$1048576,39,FALSE),"")), "")</f>
        <v/>
      </c>
      <c r="BA166" s="244" t="str">
        <f>IF($A166&lt;&gt;"",IF(IFERROR(VLOOKUP($A166,'5. Company (current_at exit)'!$1:$1048576,40,FALSE),"")="","",IFERROR(VLOOKUP($A166,'5. Company (current_at exit)'!$1:$1048576,40,FALSE),"")), "")</f>
        <v/>
      </c>
      <c r="BB166" s="244" t="str">
        <f>IF($A166&lt;&gt;"",IF(IFERROR(VLOOKUP($A166,'5. Company (current_at exit)'!$1:$1048576,41,FALSE),"")="","",IFERROR(VLOOKUP($A166,'5. Company (current_at exit)'!$1:$1048576,41,FALSE),"")), "")</f>
        <v/>
      </c>
      <c r="BC166" s="76" t="str">
        <f>IF($A166&lt;&gt;"",IF(IFERROR(VLOOKUP($A166,'5. Company (current_at exit)'!$1:$1048576,42,FALSE),"")="","",IFERROR(VLOOKUP($A166,'5. Company (current_at exit)'!$1:$1048576,42,FALSE),"")), "")</f>
        <v/>
      </c>
      <c r="BD166" s="76" t="str">
        <f>IF($A166&lt;&gt;"",IF(IFERROR(VLOOKUP($A166,'5. Company (current_at exit)'!$1:$1048576,43,FALSE),"")="","",IFERROR(VLOOKUP($A166,'5. Company (current_at exit)'!$1:$1048576,43,FALSE),"")), "")</f>
        <v/>
      </c>
      <c r="BE166" s="239" t="str">
        <f>IF($A166&lt;&gt;"",IF(IFERROR(VLOOKUP($A166,'5. Company (current_at exit)'!$1:$1048576,44,FALSE),"")="","",IFERROR(VLOOKUP($A166,'5. Company (current_at exit)'!$1:$1048576,44,FALSE),"")), "")</f>
        <v/>
      </c>
      <c r="BF166" s="239" t="str">
        <f>IF($A166&lt;&gt;"",IF(IFERROR(VLOOKUP($A166,'5. Company (current_at exit)'!$1:$1048576,45,FALSE),"")="","",IFERROR(VLOOKUP($A166,'5. Company (current_at exit)'!$1:$1048576,45,FALSE),"")), "")</f>
        <v/>
      </c>
      <c r="BG166" s="239" t="str">
        <f>IF($A166&lt;&gt;"",IF(IFERROR(VLOOKUP($A166,'5. Company (current_at exit)'!$1:$1048576,46,FALSE),"")="","",IFERROR(VLOOKUP($A166,'5. Company (current_at exit)'!$1:$1048576,46,FALSE),"")), "")</f>
        <v/>
      </c>
      <c r="BH166" s="239" t="str">
        <f>IF($A166&lt;&gt;"",IF(IFERROR(VLOOKUP($A166,'5. Company (current_at exit)'!$1:$1048576,47,FALSE),"")="","",IFERROR(VLOOKUP($A166,'5. Company (current_at exit)'!$1:$1048576,47,FALSE),"")), "")</f>
        <v/>
      </c>
      <c r="BI166" s="239" t="str">
        <f>IF($A166&lt;&gt;"",IF(IFERROR(VLOOKUP($A166,'5. Company (current_at exit)'!$1:$1048576,48,FALSE),"")="","",IFERROR(VLOOKUP($A166,'5. Company (current_at exit)'!$1:$1048576,48,FALSE),"")), "")</f>
        <v/>
      </c>
      <c r="BJ166" s="360" t="str">
        <f>IF($A166&lt;&gt;"",IF(IFERROR(VLOOKUP($A166,'5. Company (current_at exit)'!$1:$1048576,49,FALSE),"")="","",IFERROR(VLOOKUP($A166,'5. Company (current_at exit)'!$1:$1048576,49,FALSE),"")), "")</f>
        <v/>
      </c>
      <c r="BK166" s="76" t="str">
        <f>IF($A166&lt;&gt;"",IF(IFERROR(VLOOKUP($A166,'5. Company (current_at exit)'!$1:$1048576,50,FALSE),"")="","Mandatory: Tab 5",IFERROR(VLOOKUP($A166,'5. Company (current_at exit)'!$1:$1048576,50,FALSE),"")), "")</f>
        <v/>
      </c>
      <c r="BL166" s="483" t="str">
        <f>IF($A166&lt;&gt;"",IF(IFERROR(VLOOKUP($A166,'5. Company (current_at exit)'!$1:$1048576,51,FALSE),"")="","Mandatory: Tab 5",IFERROR(VLOOKUP($A166,'5. Company (current_at exit)'!$1:$1048576,51,FALSE),"")), "")</f>
        <v/>
      </c>
      <c r="BM166" s="483" t="str">
        <f>IF($A166&lt;&gt;"",IF(IFERROR(VLOOKUP($A166,'5. Company (current_at exit)'!$1:$1048576,52,FALSE),"")="","Mandatory: Tab 5",IFERROR(VLOOKUP($A166,'5. Company (current_at exit)'!$1:$1048576,52,FALSE),"")), "")</f>
        <v/>
      </c>
      <c r="BN166" s="483" t="str">
        <f>IF($A166&lt;&gt;"",IF(IFERROR(VLOOKUP($A166,'5. Company (current_at exit)'!$1:$1048576,53,FALSE),"")="","Mandatory: Tab 5",IFERROR(VLOOKUP($A166,'5. Company (current_at exit)'!$1:$1048576,53,FALSE),"")), "")</f>
        <v/>
      </c>
      <c r="BO166" s="360" t="str">
        <f>IF($A166&lt;&gt;"",IF(IFERROR(VLOOKUP($A166,'5. Company (current_at exit)'!$1:$1048576,54,FALSE),"")="","",IFERROR(VLOOKUP($A166,'5. Company (current_at exit)'!$1:$1048576,54,FALSE),"")), "")</f>
        <v/>
      </c>
      <c r="BP166" s="17" t="str">
        <f>IF($A166&lt;&gt;"",IF(IFERROR(VLOOKUP($A166, '4. Company (at entry)'!$1:$1048576,3,FALSE),"")="","Mandatory: Tab 4",IFERROR(VLOOKUP($A166, '4. Company (at entry)'!$1:$1048576,3,FALSE),"")), "")</f>
        <v/>
      </c>
      <c r="BQ166" s="17" t="str">
        <f>IF($A166&lt;&gt;"",IF(IFERROR(VLOOKUP($A166, '4. Company (at entry)'!$1:$1048576,4,FALSE),"")="","Mandatory: Tab 4",IFERROR(VLOOKUP($A166, '4. Company (at entry)'!$1:$1048576,4,FALSE),"")), "")</f>
        <v/>
      </c>
      <c r="BR166" s="17" t="str">
        <f>IF($A166&lt;&gt;"",IF(IFERROR(VLOOKUP($A166, '4. Company (at entry)'!$1:$1048576,5,FALSE),"")="","Mandatory: Tab 4",IFERROR(VLOOKUP($A166, '4. Company (at entry)'!$1:$1048576,5,FALSE),"")), "")</f>
        <v/>
      </c>
      <c r="BS166" s="17" t="str">
        <f>IF($A166&lt;&gt;"",IF(IFERROR(VLOOKUP($A166, '4. Company (at entry)'!$1:$1048576,6,FALSE),"")="","Mandatory: Tab 4",IFERROR(VLOOKUP($A166, '4. Company (at entry)'!$1:$1048576,6,FALSE),"")), "")</f>
        <v/>
      </c>
      <c r="BT166" s="17" t="str">
        <f>IF($A166&lt;&gt;"",IF(IFERROR(VLOOKUP($A166, '4. Company (at entry)'!$1:$1048576,7,FALSE),"")="","Mandatory: Tab 4",IFERROR(VLOOKUP($A166, '4. Company (at entry)'!$1:$1048576,7,FALSE),"")), "")</f>
        <v/>
      </c>
      <c r="BU166" s="17" t="str">
        <f>IF($A166&lt;&gt;"",IF(IFERROR(VLOOKUP($A166, '4. Company (at entry)'!$1:$1048576,8,FALSE),"")="","Mandatory: Tab 4",IFERROR(VLOOKUP($A166, '4. Company (at entry)'!$1:$1048576,8,FALSE),"")), "")</f>
        <v/>
      </c>
      <c r="BV166" s="17" t="str">
        <f>IF($A166&lt;&gt;"",IF(IFERROR(VLOOKUP($A166, '4. Company (at entry)'!$1:$1048576,9,FALSE),"")="","Mandatory: Tab 4",IFERROR(VLOOKUP($A166, '4. Company (at entry)'!$1:$1048576,9,FALSE),"")), "")</f>
        <v/>
      </c>
      <c r="BW166" s="17" t="str">
        <f>IF($A166&lt;&gt;"",IF(IFERROR(VLOOKUP($A166, '4. Company (at entry)'!$1:$1048576,10,FALSE),"")="","",IFERROR(VLOOKUP($A166, '4. Company (at entry)'!$1:$1048576,10,FALSE),"")), "")</f>
        <v/>
      </c>
      <c r="BX166" s="208" t="str">
        <f>IF($A166&lt;&gt;"",IF(IFERROR(VLOOKUP($A166, '4. Company (at entry)'!$1:$1048576,11,FALSE),"")="","",IFERROR(VLOOKUP($A166, '4. Company (at entry)'!$1:$1048576,11,FALSE),"")), "")</f>
        <v/>
      </c>
      <c r="BY166" s="17" t="str">
        <f>IF($A166&lt;&gt;"",IF(IFERROR(VLOOKUP($A166, '4. Company (at entry)'!$1:$1048576,12,FALSE),"")="","",IFERROR(VLOOKUP($A166, '4. Company (at entry)'!$1:$1048576,12,FALSE),"")), "")</f>
        <v/>
      </c>
      <c r="BZ166" s="360" t="str">
        <f>IF($A166&lt;&gt;"",IF(IFERROR(VLOOKUP($A166, '4. Company (at entry)'!$1:$1048576,13,FALSE),"")="","",IFERROR(VLOOKUP($A166, '4. Company (at entry)'!$1:$1048576,13,FALSE),"")), "")</f>
        <v/>
      </c>
      <c r="CA166" s="17" t="str">
        <f>IF($A166&lt;&gt;"",IF(IFERROR('7. Position (current_at exit)'!F166,"")="", "Mandatory: Tab 7",IFERROR('7. Position (current_at exit)'!F166,"")),"")</f>
        <v/>
      </c>
      <c r="CB166" s="17" t="str">
        <f>IF($D166&lt;&gt;"Pending, Subsequently Closed",IF($A166&lt;&gt;"",IF(IFERROR('7. Position (current_at exit)'!G166,"")="", "Mandatory: Tab 7",IFERROR('7. Position (current_at exit)'!G166,"")),""), IF($A166&lt;&gt;"",IF(IFERROR('7. Position (current_at exit)'!G166,"")="", "",IFERROR('7. Position (current_at exit)'!G166,"")),""))</f>
        <v/>
      </c>
      <c r="CC166" s="17" t="str">
        <f>IF($D166&lt;&gt;"Pending, Subsequently Closed",IF($A166&lt;&gt;"",IF(IFERROR('7. Position (current_at exit)'!H166,"")="", "Mandatory: Tab 7",IFERROR('7. Position (current_at exit)'!H166,"")),""), IF($A166&lt;&gt;"",IF(IFERROR('7. Position (current_at exit)'!H166,"")="", "",IFERROR('7. Position (current_at exit)'!H166,"")),""))</f>
        <v/>
      </c>
      <c r="CD166" s="17" t="str">
        <f>IF($D166&lt;&gt;"Pending, Subsequently Closed",IF($A166&lt;&gt;"",IF(IFERROR('7. Position (current_at exit)'!I166,"")="", "Mandatory: Tab 7",IFERROR('7. Position (current_at exit)'!I166,"")),""), IF($A166&lt;&gt;"",IF(IFERROR('7. Position (current_at exit)'!I166,"")="", "",IFERROR('7. Position (current_at exit)'!I166,"")),""))</f>
        <v/>
      </c>
      <c r="CE166" s="17" t="str">
        <f>IF($D166&lt;&gt;"Pending, Subsequently Closed",IF($A166&lt;&gt;"",IF(IFERROR('7. Position (current_at exit)'!J166,"")="", "Mandatory: Tab 7",IFERROR('7. Position (current_at exit)'!J166,"")),""), IF($A166&lt;&gt;"",IF(IFERROR('7. Position (current_at exit)'!J166,"")="", "",IFERROR('7. Position (current_at exit)'!J166,"")),""))</f>
        <v/>
      </c>
      <c r="CF166" s="208" t="str">
        <f>IF($D166&lt;&gt;"Pending, Subsequently Closed",IF($A166&lt;&gt;"",IF(IFERROR('7. Position (current_at exit)'!K166,"")="", "Mandatory: Tab 7",IFERROR('7. Position (current_at exit)'!K166,"")),""), IF($A166&lt;&gt;"",IF(IFERROR('7. Position (current_at exit)'!K166,"")="", "",IFERROR('7. Position (current_at exit)'!K166,"")),""))</f>
        <v/>
      </c>
      <c r="CG166" s="186" t="str">
        <f>IF($D166&lt;&gt;"Pending, Subsequently Closed",IF($A166&lt;&gt;"",IF(IFERROR('7. Position (current_at exit)'!L166,"")="", "Mandatory: Tab 7",IFERROR('7. Position (current_at exit)'!L166,"")),""), IF($A166&lt;&gt;"",IF(IFERROR('7. Position (current_at exit)'!L166,"")="", "",IFERROR('7. Position (current_at exit)'!L166,"")),""))</f>
        <v/>
      </c>
      <c r="CH166" s="186" t="str">
        <f>IF($D166&lt;&gt;"Pending, Subsequently Closed",IF($A166&lt;&gt;"",IF(IFERROR('7. Position (current_at exit)'!M166,"")="", "Mandatory: Tab 7",IFERROR('7. Position (current_at exit)'!M166,"")),""), IF($A166&lt;&gt;"",IF(IFERROR('7. Position (current_at exit)'!M166,"")="", "",IFERROR('7. Position (current_at exit)'!M166,"")),""))</f>
        <v/>
      </c>
      <c r="CI166" s="186" t="str">
        <f>IF($D166&lt;&gt;"Pending, Subsequently Closed",IF($A166&lt;&gt;"",IF(IFERROR('7. Position (current_at exit)'!N166,"")="", "Mandatory: Tab 7",IFERROR('7. Position (current_at exit)'!N166,"")),""), IF($A166&lt;&gt;"",IF(IFERROR('7. Position (current_at exit)'!N166,"")="", "",IFERROR('7. Position (current_at exit)'!N166,"")),""))</f>
        <v/>
      </c>
      <c r="CJ166" s="408" t="str">
        <f>IF($D166&lt;&gt;"Pending, Subsequently Closed",IF($A166&lt;&gt;"",IF(IFERROR('7. Position (current_at exit)'!O166,"")="", "Mandatory: Tab 7",IFERROR('7. Position (current_at exit)'!O166,"")),""), IF($A166&lt;&gt;"",IF(IFERROR('7. Position (current_at exit)'!O166,"")="", "",IFERROR('7. Position (current_at exit)'!O166,"")),""))</f>
        <v/>
      </c>
      <c r="CK166" s="408" t="str">
        <f>IF($D166&lt;&gt;"Pending, Subsequently Closed",IF($A166&lt;&gt;"",IF(IFERROR('7. Position (current_at exit)'!P166,"")="", "Mandatory: Tab 7",IFERROR('7. Position (current_at exit)'!P166,"")),""), IF($A166&lt;&gt;"",IF(IFERROR('7. Position (current_at exit)'!P166,"")="", "",IFERROR('7. Position (current_at exit)'!P166,"")),""))</f>
        <v/>
      </c>
      <c r="CL166" s="360" t="str">
        <f>IF($A166&lt;&gt;"",IF(IFERROR('7. Position (current_at exit)'!Q166,"")="", "",IFERROR('7. Position (current_at exit)'!Q166,"")),"")</f>
        <v/>
      </c>
      <c r="CM166" s="18" t="str">
        <f>IF($F166&lt;&gt;"Debt",IF($A166&lt;&gt;"",IF(IFERROR('7. Position (current_at exit)'!R166,"")="", "Mandatory: Tab 7",IFERROR('7. Position (current_at exit)'!R166,"")),""), IF($A166&lt;&gt;"",IF(IFERROR('7. Position (current_at exit)'!R166,"")="", "",IFERROR('7. Position (current_at exit)'!R166,"")),""))</f>
        <v/>
      </c>
      <c r="CN166" s="18" t="str">
        <f>IF($F166&lt;&gt;"Debt",IF($A166&lt;&gt;"",IF(IFERROR('7. Position (current_at exit)'!S166,"")="", "Mandatory: Tab 7",IFERROR('7. Position (current_at exit)'!S166,"")),""), IF($A166&lt;&gt;"",IF(IFERROR('7. Position (current_at exit)'!S166,"")="", "",IFERROR('7. Position (current_at exit)'!S166,"")),""))</f>
        <v/>
      </c>
      <c r="CO166" s="17" t="str">
        <f>IF($F166&lt;&gt;"Debt",IF($A166&lt;&gt;"",IF(IFERROR('7. Position (current_at exit)'!T166,"")="", "Mandatory: Tab 7",IFERROR('7. Position (current_at exit)'!T166,"")),""), IF($A166&lt;&gt;"",IF(IFERROR('7. Position (current_at exit)'!T166,"")="", "",IFERROR('7. Position (current_at exit)'!T166,"")),""))</f>
        <v/>
      </c>
      <c r="CP166" s="17" t="str">
        <f>IF($A166&lt;&gt;"",IF(IFERROR('7. Position (current_at exit)'!U166,"")="", "Mandatory: Tab 7",IFERROR('7. Position (current_at exit)'!U166,"")),"")</f>
        <v/>
      </c>
      <c r="CQ166" s="17" t="str">
        <f>IF($F166&lt;&gt;"Debt",IF($A166&lt;&gt;"",IF(IFERROR('7. Position (current_at exit)'!V166,"")="", "Mandatory: Tab 7",IFERROR('7. Position (current_at exit)'!V166,"")),""), IF($A166&lt;&gt;"",IF(IFERROR('7. Position (current_at exit)'!V166,"")="", "",IFERROR('7. Position (current_at exit)'!V166,"")),""))</f>
        <v/>
      </c>
      <c r="CR166" s="16" t="str">
        <f>IF($F166&lt;&gt;"Debt",IF($A166&lt;&gt;"",IF(IFERROR('7. Position (current_at exit)'!W166,"")="", "",IFERROR('7. Position (current_at exit)'!W166,"")),""), IF($A166&lt;&gt;"",IF(IFERROR('7. Position (current_at exit)'!W166,"")="", "",IFERROR('7. Position (current_at exit)'!W166,"")),""))</f>
        <v/>
      </c>
      <c r="CS166" s="80" t="str">
        <f>IF($A166&lt;&gt;"",IF(IFERROR('7. Position (current_at exit)'!X166,"")="", "",IFERROR('7. Position (current_at exit)'!X166,"")),"")</f>
        <v/>
      </c>
      <c r="CT166" s="360" t="str">
        <f>IF($A166&lt;&gt;"",IF(IFERROR('7. Position (current_at exit)'!Y166,"")="", "",IFERROR('7. Position (current_at exit)'!Y166,"")),"")</f>
        <v/>
      </c>
      <c r="CU166" s="159" t="str">
        <f>IF(OR($D166="Fully Exited, No Escrow", $D166="Fully Exited, Escrow Pending", $D166="Fully Exited, Subsequently Closed"), IF($A166&lt;&gt;"",IF(IFERROR('7. Position (current_at exit)'!Z166,"")="", "Mandatory: Tab 7",IFERROR('7. Position (current_at exit)'!Z166,"")),""), IF($A166&lt;&gt;"",IF(IFERROR('7. Position (current_at exit)'!Z166,"")="", "",IFERROR('7. Position (current_at exit)'!Z166,"")),""))</f>
        <v/>
      </c>
      <c r="CV166" s="159" t="str">
        <f>IF(OR($D166="Fully Exited, No Escrow", $D166="Fully Exited, Escrow Pending", $D166="Fully Exited, Subsequently Closed"), IF($A166&lt;&gt;"",IF(IFERROR('7. Position (current_at exit)'!AA166,"")="", "Mandatory: Tab 7",IFERROR('7. Position (current_at exit)'!AA166,"")),""), IF($A166&lt;&gt;"",IF(IFERROR('7. Position (current_at exit)'!AA166,"")="", "",IFERROR('7. Position (current_at exit)'!AA166,"")),""))</f>
        <v/>
      </c>
      <c r="CW166" s="16" t="str">
        <f>IF($D166="Fully Exited",IF($A166&lt;&gt;"",IF(IFERROR('7. Position (current_at exit)'!AB166,"")="", "",IFERROR('7. Position (current_at exit)'!AB166,"")),""), IF($A166&lt;&gt;"",IF(IFERROR('7. Position (current_at exit)'!AB166,"")="", "",IFERROR('7. Position (current_at exit)'!AB166,"")),""))</f>
        <v/>
      </c>
      <c r="CX166" s="360" t="str">
        <f>IF($A166&lt;&gt;"",IF(IFERROR('7. Position (current_at exit)'!AC166,"")="", "",IFERROR('7. Position (current_at exit)'!AC166,"")),"")</f>
        <v/>
      </c>
      <c r="CY166" s="16" t="str">
        <f>IF($D166&lt;&gt;"Pending, Subsequently Closed",IF($A166&lt;&gt;"",IF(IFERROR('7. Position (current_at exit)'!AD166,"")="", "Mandatory: Tab 7",IFERROR('7. Position (current_at exit)'!AD166,"")),""), IF($A166&lt;&gt;"",IF(IFERROR('7. Position (current_at exit)'!AD166,"")="", "",IFERROR('7. Position (current_at exit)'!AD166,"")),""))</f>
        <v/>
      </c>
      <c r="CZ166" s="187" t="str">
        <f>IF($A166&lt;&gt;"",IF(IFERROR('7. Position (current_at exit)'!AE166,"")="", "",IFERROR('7. Position (current_at exit)'!AE166,"")),"")</f>
        <v/>
      </c>
      <c r="DA166" s="76" t="str">
        <f>IF($A166&lt;&gt;"",IF(IFERROR('7. Position (current_at exit)'!AF166,"")="", "",IFERROR('7. Position (current_at exit)'!AF166,"")),"")</f>
        <v/>
      </c>
      <c r="DB166" s="239" t="str">
        <f>IF($A166&lt;&gt;"",IF(IFERROR('7. Position (current_at exit)'!AG166,"")="", "",IFERROR('7. Position (current_at exit)'!AG166,"")),"")</f>
        <v/>
      </c>
      <c r="DC166" s="165" t="str">
        <f>IF($A166&lt;&gt;"",IF(IFERROR('7. Position (current_at exit)'!AH166,"")="", "",IFERROR('7. Position (current_at exit)'!AH166,"")),"")</f>
        <v/>
      </c>
      <c r="DD166" s="165" t="str">
        <f>IF($A166&lt;&gt;"",IF(IFERROR('7. Position (current_at exit)'!AI166,"")="", "",IFERROR('7. Position (current_at exit)'!AI166,"")),"")</f>
        <v/>
      </c>
      <c r="DE166" s="360" t="str">
        <f>IF($A166&lt;&gt;"",IF(IFERROR('7. Position (current_at exit)'!AJ166,"")="", "",IFERROR('7. Position (current_at exit)'!AJ166,"")),"")</f>
        <v/>
      </c>
      <c r="DF166" s="16" t="str">
        <f>IF($A166&lt;&gt;"",IF(IFERROR('7. Position (current_at exit)'!AK166,"")="", "",IFERROR('7. Position (current_at exit)'!AK166,"")),"")</f>
        <v/>
      </c>
      <c r="DG166" s="187" t="str">
        <f>IF($A166&lt;&gt;"",IF(IFERROR('7. Position (current_at exit)'!AL166,"")="", "",IFERROR('7. Position (current_at exit)'!AL166,"")),"")</f>
        <v/>
      </c>
      <c r="DH166" s="76" t="str">
        <f>IF($A166&lt;&gt;"",IF(IFERROR('7. Position (current_at exit)'!AM166,"")="", "",IFERROR('7. Position (current_at exit)'!AM166,"")),"")</f>
        <v/>
      </c>
      <c r="DI166" s="239" t="str">
        <f>IF($A166&lt;&gt;"",IF(IFERROR('7. Position (current_at exit)'!AN166,"")="", "",IFERROR('7. Position (current_at exit)'!AN166,"")),"")</f>
        <v/>
      </c>
      <c r="DJ166" s="165" t="str">
        <f>IF($A166&lt;&gt;"",IF(IFERROR('7. Position (current_at exit)'!AO166,"")="", "",IFERROR('7. Position (current_at exit)'!AO166,"")),"")</f>
        <v/>
      </c>
      <c r="DK166" s="165" t="str">
        <f>IF($A166&lt;&gt;"",IF(IFERROR('7. Position (current_at exit)'!AP166,"")="", "",IFERROR('7. Position (current_at exit)'!AP166,"")),"")</f>
        <v/>
      </c>
      <c r="DL166" s="360" t="str">
        <f>IF($A166&lt;&gt;"",IF(IFERROR('7. Position (current_at exit)'!AQ166,"")="", "",IFERROR('7. Position (current_at exit)'!AQ166,"")),"")</f>
        <v/>
      </c>
      <c r="DM166" s="17" t="str">
        <f>IF(OR($F166="Equity - Publicly Traded", $F166="Equity - Private"), IF($A166&lt;&gt;"",IF(IFERROR('6. Position (at entry)'!N166,"")="", "Mandatory: Tab 6",IFERROR('6. Position (at entry)'!N166,"")),""), IF($A166&lt;&gt;"",IF(IFERROR('6. Position (at entry)'!N166,"")="", "",IFERROR('6. Position (at entry)'!N166,"")),""))</f>
        <v/>
      </c>
      <c r="DN166" s="17" t="str">
        <f>IF(OR($F166="Equity - Publicly Traded", $F166="Equity - Private"), IF($A166&lt;&gt;"",IF(IFERROR('6. Position (at entry)'!O166,"")="", "Mandatory: Tab 6",IFERROR('6. Position (at entry)'!O166,"")),""), IF($A166&lt;&gt;"",IF(IFERROR('6. Position (at entry)'!O166,"")="", "",IFERROR('6. Position (at entry)'!O166,"")),""))</f>
        <v/>
      </c>
      <c r="DO166" s="17" t="str">
        <f>IF(OR($F166="Equity - Publicly Traded", $F166="Equity - Private"), IF($A166&lt;&gt;"",IF(IFERROR('6. Position (at entry)'!P166,"")="", "Mandatory: Tab 6",IFERROR('6. Position (at entry)'!P166,"")),""), IF($A166&lt;&gt;"",IF(IFERROR('6. Position (at entry)'!P166,"")="", "",IFERROR('6. Position (at entry)'!P166,"")),""))</f>
        <v/>
      </c>
      <c r="DP166" s="17" t="str">
        <f>IF(OR($F166="Equity - Publicly Traded", $F166="Equity - Private"), IF($A166&lt;&gt;"",IF(IFERROR('6. Position (at entry)'!Q166,"")="", "Mandatory: Tab 6",IFERROR('6. Position (at entry)'!Q166,"")),""), IF($A166&lt;&gt;"",IF(IFERROR('6. Position (at entry)'!Q166,"")="", "",IFERROR('6. Position (at entry)'!Q166,"")),""))</f>
        <v/>
      </c>
      <c r="DQ166" s="18" t="str">
        <f>IF(OR($F166="Equity - Publicly Traded", $F166="Equity - Private"), IF($A166&lt;&gt;"",IF(IFERROR('6. Position (at entry)'!R166,"")="", "Mandatory: Tab 6",IFERROR('6. Position (at entry)'!R166,"")),""), IF($A166&lt;&gt;"",IF(IFERROR('6. Position (at entry)'!R166,"")="", "",IFERROR('6. Position (at entry)'!R166,"")),""))</f>
        <v/>
      </c>
      <c r="DR166" s="18" t="str">
        <f>IF(OR($F166="Equity - Publicly Traded", $F166="Equity - Private"), IF($A166&lt;&gt;"",IF(IFERROR('6. Position (at entry)'!S166,"")="", "Mandatory: Tab 6",IFERROR('6. Position (at entry)'!S166,"")),""), IF($A166&lt;&gt;"",IF(IFERROR('6. Position (at entry)'!S166,"")="", "",IFERROR('6. Position (at entry)'!S166,"")),""))</f>
        <v/>
      </c>
      <c r="DS166" s="17" t="str">
        <f>IF(OR($F166="Equity - Publicly Traded", $F166="Equity - Private"), IF($A166&lt;&gt;"",IF(IFERROR('6. Position (at entry)'!T166,"")="", "Mandatory: Tab 6",IFERROR('6. Position (at entry)'!T166,"")),""), IF($A166&lt;&gt;"",IF(IFERROR('6. Position (at entry)'!T166,"")="", "",IFERROR('6. Position (at entry)'!T166,"")),""))</f>
        <v/>
      </c>
      <c r="DT166" s="16" t="str">
        <f>IF(OR($F166="Equity - Publicly Traded", $F166="Equity - Private"), IF($A166&lt;&gt;"",IF(IFERROR('6. Position (at entry)'!U166,"")="", "Mandatory: Tab 6",IFERROR('6. Position (at entry)'!U166,"")),""), IF($A166&lt;&gt;"",IF(IFERROR('6. Position (at entry)'!U166,"")="", "",IFERROR('6. Position (at entry)'!U166,"")),""))</f>
        <v/>
      </c>
      <c r="DU166" s="16" t="str">
        <f>IF(OR($F166="Equity - Publicly Traded", $F166="Equity - Private"), IF($A166&lt;&gt;"",IF(IFERROR('6. Position (at entry)'!V166,"")="", "",IFERROR('6. Position (at entry)'!V166,"")),""), IF($A166&lt;&gt;"",IF(IFERROR('6. Position (at entry)'!V166,"")="", "",IFERROR('6. Position (at entry)'!V166,"")),""))</f>
        <v/>
      </c>
      <c r="DV166" s="239" t="str">
        <f>IF(OR($F166="Equity - Publicly Traded", $F166="Equity - Private"), IF($A166&lt;&gt;"",IF(IFERROR('6. Position (at entry)'!W166,"")="", "",IFERROR('6. Position (at entry)'!W166,"")),""), IF($A166&lt;&gt;"",IF(IFERROR('6. Position (at entry)'!W166,"")="", "",IFERROR('6. Position (at entry)'!W166,"")),""))</f>
        <v/>
      </c>
      <c r="DW166" s="239" t="str">
        <f>IF(OR($F166="Equity - Publicly Traded", $F166="Equity - Private"), IF($A166&lt;&gt;"",IF(IFERROR('6. Position (at entry)'!X166,"")="", "",IFERROR('6. Position (at entry)'!X166,"")),""), IF($A166&lt;&gt;"",IF(IFERROR('6. Position (at entry)'!X166,"")="", "",IFERROR('6. Position (at entry)'!X166,"")),""))</f>
        <v/>
      </c>
      <c r="DX166" s="239" t="str">
        <f>IF(OR($F166="Equity - Publicly Traded", $F166="Equity - Private"), IF($A166&lt;&gt;"",IF(IFERROR('6. Position (at entry)'!Y166,"")="", "",IFERROR('6. Position (at entry)'!Y166,"")),""), IF($A166&lt;&gt;"",IF(IFERROR('6. Position (at entry)'!Y166,"")="", "",IFERROR('6. Position (at entry)'!Y166,"")),""))</f>
        <v/>
      </c>
      <c r="DY166" s="360" t="str">
        <f>IF($A166&lt;&gt;"",IF(IFERROR('6. Position (at entry)'!Z166,"")="", "",IFERROR('6. Position (at entry)'!Z166,"")),"")</f>
        <v/>
      </c>
      <c r="DZ166" s="76" t="str">
        <f>IF($A166&lt;&gt;"",IF(IFERROR('6. Position (at entry)'!AA166,"")="", "",IFERROR('6. Position (at entry)'!AA166,"")),"")</f>
        <v/>
      </c>
      <c r="EA166" s="76" t="str">
        <f>IF($A166&lt;&gt;"",IF(IFERROR('6. Position (at entry)'!AB166,"")="", "",IFERROR('6. Position (at entry)'!AB166,"")),"")</f>
        <v/>
      </c>
      <c r="EB166" s="78" t="str">
        <f>IF($A166&lt;&gt;"",IF(IFERROR('6. Position (at entry)'!AC166,"")="", "",IFERROR('6. Position (at entry)'!AC166,"")),"")</f>
        <v/>
      </c>
      <c r="EC166" s="78" t="str">
        <f>IF($A166&lt;&gt;"",IF(IFERROR('6. Position (at entry)'!AD166,"")="", "",IFERROR('6. Position (at entry)'!AD166,"")),"")</f>
        <v/>
      </c>
      <c r="ED166" s="226" t="str">
        <f>IF($A166&lt;&gt;"",IF(IFERROR('6. Position (at entry)'!AE166,"")="", "",IFERROR('6. Position (at entry)'!AE166,"")),"")</f>
        <v/>
      </c>
      <c r="EE166" s="80" t="str">
        <f>IF($A166&lt;&gt;"",IF(IFERROR('6. Position (at entry)'!AF166,"")="", "",IFERROR('6. Position (at entry)'!AF166,"")),"")</f>
        <v/>
      </c>
      <c r="EF166" s="80" t="str">
        <f>IF($A166&lt;&gt;"",IF(IFERROR('6. Position (at entry)'!AG166,"")="", "",IFERROR('6. Position (at entry)'!AG166,"")),"")</f>
        <v/>
      </c>
      <c r="EG166" s="80" t="str">
        <f>IF($A166&lt;&gt;"",IF(IFERROR('6. Position (at entry)'!AH166,"")="", "",IFERROR('6. Position (at entry)'!AH166,"")),"")</f>
        <v/>
      </c>
      <c r="EH166" s="360" t="str">
        <f>IF($A166&lt;&gt;"",IF(IFERROR('6. Position (at entry)'!AI166,"")="", "",IFERROR('6. Position (at entry)'!AI166,"")),"")</f>
        <v/>
      </c>
    </row>
    <row r="167" spans="1:138" ht="15" customHeight="1" x14ac:dyDescent="0.2">
      <c r="A167" s="16" t="str">
        <f>IF(ISBLANK('6. Position (at entry)'!A167), "", '6. Position (at entry)'!A167)</f>
        <v/>
      </c>
      <c r="B167" s="347" t="str">
        <f>IF($A167&lt;&gt;"",IF(IFERROR('6. Position (at entry)'!B167,"")="", "Mandatory: Tab 6",IFERROR('6. Position (at entry)'!B167,"")),"")</f>
        <v/>
      </c>
      <c r="C167" s="16" t="str">
        <f>IF($A167&lt;&gt;"",IF(IFERROR(VLOOKUP($A167, '4. Company (at entry)'!$1:$1048576,2,FALSE),"")="","Mandatory: Tab 4",IFERROR(VLOOKUP($A167, '4. Company (at entry)'!$1:$1048576,2,FALSE),"")), "")</f>
        <v/>
      </c>
      <c r="D167" s="16" t="str">
        <f>IF($A167&lt;&gt;"",IF(IFERROR('7. Position (current_at exit)'!D167,"")="", "Mandatory: Tab 7",IFERROR('7. Position (current_at exit)'!D167,"")),"")</f>
        <v/>
      </c>
      <c r="E167" s="16" t="str">
        <f>IF($A167&lt;&gt;"",IF(IFERROR('7. Position (current_at exit)'!E167,"")="", "Mandatory: Tab 7",IFERROR('7. Position (current_at exit)'!E167,"")),"")</f>
        <v/>
      </c>
      <c r="F167" s="16" t="str">
        <f>IF($A167&lt;&gt;"",IF(IFERROR('6. Position (at entry)'!D167,"")="", "Mandatory: Tab 6",IFERROR('6. Position (at entry)'!D167,"")),"")</f>
        <v/>
      </c>
      <c r="G167" s="16" t="str">
        <f>IF($A167&lt;&gt;"",IF(IFERROR('6. Position (at entry)'!E167,"")="", "Mandatory: Tab 6",IFERROR('6. Position (at entry)'!E167,"")),"")</f>
        <v/>
      </c>
      <c r="H167" s="16" t="str">
        <f>IF($A167&lt;&gt;"",IF(IFERROR('6. Position (at entry)'!F167,"")="", "Mandatory: Tab 6",IFERROR('6. Position (at entry)'!F167,"")),"")</f>
        <v/>
      </c>
      <c r="I167" s="16" t="str">
        <f>IF($A167&lt;&gt;"",IF(IFERROR('6. Position (at entry)'!G167,"")="", "Mandatory: Tab 6",IFERROR('6. Position (at entry)'!G167,"")),"")</f>
        <v/>
      </c>
      <c r="J167" s="16" t="str">
        <f>IF($A167&lt;&gt;"",IF(IFERROR('6. Position (at entry)'!H167,"")="", "Mandatory: Tab 6",IFERROR('6. Position (at entry)'!H167,"")),"")</f>
        <v/>
      </c>
      <c r="K167" s="159" t="str">
        <f>IF($A167&lt;&gt;"",IF(IFERROR('6. Position (at entry)'!I167,"")="", "Mandatory: Tab 6",IFERROR('6. Position (at entry)'!I167,"")),"")</f>
        <v/>
      </c>
      <c r="L167" s="16" t="str">
        <f>IF($A167&lt;&gt;"",IF(IFERROR('6. Position (at entry)'!J167,"")="", "Mandatory: Tab 6",IFERROR('6. Position (at entry)'!J167,"")),"")</f>
        <v/>
      </c>
      <c r="M167" s="16" t="str">
        <f>IF($A167&lt;&gt;"",IF(IFERROR('6. Position (at entry)'!K167,"")="", "Mandatory: Tab 6",IFERROR('6. Position (at entry)'!K167,"")),"")</f>
        <v/>
      </c>
      <c r="N167" s="16" t="str">
        <f>IF($A167&lt;&gt;"",IF(IFERROR('6. Position (at entry)'!L167,"")="", "",IFERROR('6. Position (at entry)'!L167,"")),"")</f>
        <v/>
      </c>
      <c r="O167" s="360" t="str">
        <f>IF($A167&lt;&gt;"",IF(IFERROR('6. Position (at entry)'!M167,"")="", "",IFERROR('6. Position (at entry)'!M167,"")),"")</f>
        <v/>
      </c>
      <c r="P167" s="16" t="str">
        <f>IF($A167&lt;&gt;"",IF(IFERROR(VLOOKUP($A167,'5. Company (current_at exit)'!$1:$1048576,3,FALSE),"")="","",IFERROR(VLOOKUP($A167,'5. Company (current_at exit)'!$1:$1048576,3,FALSE),"")), "")</f>
        <v/>
      </c>
      <c r="Q167" s="16" t="str">
        <f>IF($A167&lt;&gt;"",IF(IFERROR(VLOOKUP($A167,'5. Company (current_at exit)'!$1:$1048576,4,FALSE),"")="","",IFERROR(VLOOKUP($A167,'5. Company (current_at exit)'!$1:$1048576,4,FALSE),"")), "")</f>
        <v/>
      </c>
      <c r="R167" s="16" t="str">
        <f>IF($A167&lt;&gt;"",IF(IFERROR(VLOOKUP($A167,'5. Company (current_at exit)'!$1:$1048576,5,FALSE),"")="","",IFERROR(VLOOKUP($A167,'5. Company (current_at exit)'!$1:$1048576,5,FALSE),"")), "")</f>
        <v/>
      </c>
      <c r="S167" s="16" t="str">
        <f>IF($A167&lt;&gt;"",IF(IFERROR(VLOOKUP($A167,'5. Company (current_at exit)'!$1:$1048576,6,FALSE),"")="","",IFERROR(VLOOKUP($A167,'5. Company (current_at exit)'!$1:$1048576,6,FALSE),"")), "")</f>
        <v/>
      </c>
      <c r="T167" s="16" t="str">
        <f>IF($A167&lt;&gt;"",IF(IFERROR(VLOOKUP($A167,'5. Company (current_at exit)'!$1:$1048576,7,FALSE),"")="","Mandatory: Tab 5",IFERROR(VLOOKUP($A167,'5. Company (current_at exit)'!$1:$1048576,7,FALSE),"")), "")</f>
        <v/>
      </c>
      <c r="U167" s="72" t="str">
        <f>IF($A167&lt;&gt;"",IF(IFERROR(VLOOKUP($A167,'5. Company (current_at exit)'!$1:$1048576,8,FALSE),"")="","Mandatory: Tab 5",IFERROR(VLOOKUP($A167,'5. Company (current_at exit)'!$1:$1048576,8,FALSE),"")), "")</f>
        <v/>
      </c>
      <c r="V167" s="16" t="str">
        <f>IF($A167&lt;&gt;"",IF(IFERROR(VLOOKUP($A167,'5. Company (current_at exit)'!$1:$1048576,9,FALSE),"")="","",IFERROR(VLOOKUP($A167,'5. Company (current_at exit)'!$1:$1048576,9,FALSE),"")), "")</f>
        <v/>
      </c>
      <c r="W167" s="16" t="str">
        <f>IF($A167&lt;&gt;"",IF(IFERROR(VLOOKUP($A167,'5. Company (current_at exit)'!$1:$1048576,10,FALSE),"")="","Mandatory: Tab 5",IFERROR(VLOOKUP($A167,'5. Company (current_at exit)'!$1:$1048576,10,FALSE),"")), "")</f>
        <v/>
      </c>
      <c r="X167" s="73" t="str">
        <f>IF($A167&lt;&gt;"",IF(IFERROR(VLOOKUP($A167,'5. Company (current_at exit)'!$1:$1048576,11,FALSE),"")="","Mandatory: Tab 5",IFERROR(VLOOKUP($A167,'5. Company (current_at exit)'!$1:$1048576,11,FALSE),"")), "")</f>
        <v/>
      </c>
      <c r="Y167" s="73" t="str">
        <f>IF($A167&lt;&gt;"",IF(IFERROR(VLOOKUP($A167,'5. Company (current_at exit)'!$1:$1048576,12,FALSE),"")="","",IFERROR(VLOOKUP($A167,'5. Company (current_at exit)'!$1:$1048576,12,FALSE),"")), "")</f>
        <v/>
      </c>
      <c r="Z167" s="73" t="str">
        <f>IF($A167&lt;&gt;"",IF(IFERROR(VLOOKUP($A167,'5. Company (current_at exit)'!$1:$1048576,13,FALSE),"")="","",IFERROR(VLOOKUP($A167,'5. Company (current_at exit)'!$1:$1048576,13,FALSE),"")), "")</f>
        <v/>
      </c>
      <c r="AA167" s="16" t="str">
        <f>IF($A167&lt;&gt;"",IF(IFERROR(VLOOKUP($A167,'5. Company (current_at exit)'!$1:$1048576,14,FALSE),"")="","Mandatory: Tab 5",IFERROR(VLOOKUP($A167,'5. Company (current_at exit)'!$1:$1048576,14,FALSE),"")), "")</f>
        <v/>
      </c>
      <c r="AB167" s="16" t="str">
        <f>IF($A167&lt;&gt;"",IF(IFERROR(VLOOKUP($A167,'5. Company (current_at exit)'!$1:$1048576,15,FALSE),"")="","Mandatory: Tab 5",IFERROR(VLOOKUP($A167,'5. Company (current_at exit)'!$1:$1048576,15,FALSE),"")), "")</f>
        <v/>
      </c>
      <c r="AC167" s="76" t="str">
        <f>IF($A167&lt;&gt;"",IF(IFERROR(VLOOKUP($A167,'5. Company (current_at exit)'!$1:$1048576,16,FALSE),"")="","",IFERROR(VLOOKUP($A167,'5. Company (current_at exit)'!$1:$1048576,16,FALSE),"")), "")</f>
        <v/>
      </c>
      <c r="AD167" s="16" t="str">
        <f>IF($A167&lt;&gt;"",IF(IFERROR(VLOOKUP($A167,'5. Company (current_at exit)'!$1:$1048576,17,FALSE),"")="","",IFERROR(VLOOKUP($A167,'5. Company (current_at exit)'!$1:$1048576,17,FALSE),"")), "")</f>
        <v/>
      </c>
      <c r="AE167" s="401" t="str">
        <f>IF($A167&lt;&gt;"",IF(IFERROR(VLOOKUP($A167,'5. Company (current_at exit)'!$1:$1048576,18,FALSE),"")="","",IFERROR(VLOOKUP($A167,'5. Company (current_at exit)'!$1:$1048576,18,FALSE),"")), "")</f>
        <v/>
      </c>
      <c r="AF167" s="16" t="str">
        <f>IF($A167&lt;&gt;"",IF(IFERROR(VLOOKUP($A167,'5. Company (current_at exit)'!$1:$1048576,19,FALSE),"")="","Mandatory: Tab 5",IFERROR(VLOOKUP($A167,'5. Company (current_at exit)'!$1:$1048576,19,FALSE),"")), "")</f>
        <v/>
      </c>
      <c r="AG167" s="159" t="str">
        <f>IF($AF167="Yes",IF($A167&lt;&gt;"",IF(IFERROR(VLOOKUP($A167,'5. Company (current_at exit)'!$1:$1048576,20,FALSE),"")="","Mandatory: Tab 5",IFERROR(VLOOKUP($A167,'5. Company (current_at exit)'!$1:$1048576,20,FALSE),"")), ""),IF($A167&lt;&gt;"",IF(IFERROR(VLOOKUP($A167,'5. Company (current_at exit)'!$1:$1048576,20,FALSE),"")="","",IFERROR(VLOOKUP($A167,'5. Company (current_at exit)'!$1:$1048576,20,FALSE),"")), ""))</f>
        <v/>
      </c>
      <c r="AH167" s="159" t="str">
        <f>IF($AF167="Yes",IF($A167&lt;&gt;"",IF(IFERROR(VLOOKUP($A167,'5. Company (current_at exit)'!$1:$1048576,21,FALSE),"")="","Mandatory: Tab 5",IFERROR(VLOOKUP($A167,'5. Company (current_at exit)'!$1:$1048576,21,FALSE),"")), ""),IF($A167&lt;&gt;"",IF(IFERROR(VLOOKUP($A167,'5. Company (current_at exit)'!$1:$1048576,21,FALSE),"")="","",IFERROR(VLOOKUP($A167,'5. Company (current_at exit)'!$1:$1048576,21,FALSE),"")), ""))</f>
        <v/>
      </c>
      <c r="AI167" s="69" t="str">
        <f>IF($AF167="Yes",IF($A167&lt;&gt;"",IF(IFERROR(VLOOKUP($A167,'5. Company (current_at exit)'!$1:$1048576,22,FALSE),"")="","Mandatory: Tab 5",IFERROR(VLOOKUP($A167,'5. Company (current_at exit)'!$1:$1048576,22,FALSE),"")), ""),IF($A167&lt;&gt;"",IF(IFERROR(VLOOKUP($A167,'5. Company (current_at exit)'!$1:$1048576,22,FALSE),"")="","",IFERROR(VLOOKUP($A167,'5. Company (current_at exit)'!$1:$1048576,22,FALSE),"")), ""))</f>
        <v/>
      </c>
      <c r="AJ167" s="69" t="str">
        <f>IF($AF167="Yes",IF($A167&lt;&gt;"",IF(IFERROR(VLOOKUP($A167,'5. Company (current_at exit)'!$1:$1048576,23,FALSE),"")="","Mandatory: Tab 5",IFERROR(VLOOKUP($A167,'5. Company (current_at exit)'!$1:$1048576,23,FALSE),"")), ""),IF($A167&lt;&gt;"",IF(IFERROR(VLOOKUP($A167,'5. Company (current_at exit)'!$1:$1048576,23,FALSE),"")="","",IFERROR(VLOOKUP($A167,'5. Company (current_at exit)'!$1:$1048576,23,FALSE),"")), ""))</f>
        <v/>
      </c>
      <c r="AK167" s="159" t="str">
        <f>IF($AF167="Yes",IF($A167&lt;&gt;"",IF(IFERROR(VLOOKUP($A167,'5. Company (current_at exit)'!$1:$1048576,24,FALSE),"")="","",IFERROR(VLOOKUP($A167,'5. Company (current_at exit)'!$1:$1048576,24,FALSE),"")), ""),IF($A167&lt;&gt;"",IF(IFERROR(VLOOKUP($A167,'5. Company (current_at exit)'!$1:$1048576,24,FALSE),"")="","",IFERROR(VLOOKUP($A167,'5. Company (current_at exit)'!$1:$1048576,24,FALSE),"")), ""))</f>
        <v/>
      </c>
      <c r="AL167" s="403" t="str">
        <f>IF($A167&lt;&gt;"",IF(IFERROR(VLOOKUP($A167,'5. Company (current_at exit)'!$1:$1048576,25,FALSE),"")="","",IFERROR(VLOOKUP($A167,'5. Company (current_at exit)'!$1:$1048576,25,FALSE),"")), "")</f>
        <v/>
      </c>
      <c r="AM167" s="17" t="str">
        <f>IF($A167&lt;&gt;"",IF(IFERROR(VLOOKUP($A167,'5. Company (current_at exit)'!$1:$1048576,26,FALSE),"")="","Mandatory: Tab 5",IFERROR(VLOOKUP($A167,'5. Company (current_at exit)'!$1:$1048576,26,FALSE),"")), "")</f>
        <v/>
      </c>
      <c r="AN167" s="17" t="str">
        <f>IF($A167&lt;&gt;"",IF(IFERROR(VLOOKUP($A167,'5. Company (current_at exit)'!$1:$1048576,27,FALSE),"")="","Mandatory: Tab 5",IFERROR(VLOOKUP($A167,'5. Company (current_at exit)'!$1:$1048576,27,FALSE),"")), "")</f>
        <v/>
      </c>
      <c r="AO167" s="17" t="str">
        <f>IF($A167&lt;&gt;"",IF(IFERROR(VLOOKUP($A167,'5. Company (current_at exit)'!$1:$1048576,28,FALSE),"")="","Mandatory: Tab 5",IFERROR(VLOOKUP($A167,'5. Company (current_at exit)'!$1:$1048576,28,FALSE),"")), "")</f>
        <v/>
      </c>
      <c r="AP167" s="17" t="str">
        <f>IF($A167&lt;&gt;"",IF(IFERROR(VLOOKUP($A167,'5. Company (current_at exit)'!$1:$1048576,29,FALSE),"")="","Mandatory: Tab 5",IFERROR(VLOOKUP($A167,'5. Company (current_at exit)'!$1:$1048576,29,FALSE),"")), "")</f>
        <v/>
      </c>
      <c r="AQ167" s="17" t="str">
        <f>IF($A167&lt;&gt;"",IF(IFERROR(VLOOKUP($A167,'5. Company (current_at exit)'!$1:$1048576,30,FALSE),"")="","Mandatory: Tab 5",IFERROR(VLOOKUP($A167,'5. Company (current_at exit)'!$1:$1048576,30,FALSE),"")), "")</f>
        <v/>
      </c>
      <c r="AR167" s="17" t="str">
        <f>IF($A167&lt;&gt;"",IF(IFERROR(VLOOKUP($A167,'5. Company (current_at exit)'!$1:$1048576,31,FALSE),"")="","Mandatory: Tab 5",IFERROR(VLOOKUP($A167,'5. Company (current_at exit)'!$1:$1048576,31,FALSE),"")), "")</f>
        <v/>
      </c>
      <c r="AS167" s="17" t="str">
        <f>IF($A167&lt;&gt;"",IF(IFERROR(VLOOKUP($A167,'5. Company (current_at exit)'!$1:$1048576,32,FALSE),"")="","Mandatory: Tab 5",IFERROR(VLOOKUP($A167,'5. Company (current_at exit)'!$1:$1048576,32,FALSE),"")), "")</f>
        <v/>
      </c>
      <c r="AT167" s="17" t="str">
        <f>IF($A167&lt;&gt;"",IF(IFERROR(VLOOKUP($A167,'5. Company (current_at exit)'!$1:$1048576,33,FALSE),"")="","Mandatory: Tab 5",IFERROR(VLOOKUP($A167,'5. Company (current_at exit)'!$1:$1048576,33,FALSE),"")), "")</f>
        <v/>
      </c>
      <c r="AU167" s="17" t="str">
        <f>IF($A167&lt;&gt;"",IF(IFERROR(VLOOKUP($A167,'5. Company (current_at exit)'!$1:$1048576,34,FALSE),"")="","",IFERROR(VLOOKUP($A167,'5. Company (current_at exit)'!$1:$1048576,34,FALSE),"")), "")</f>
        <v/>
      </c>
      <c r="AV167" s="241" t="str">
        <f>IF($A167&lt;&gt;"",IF(IFERROR(VLOOKUP($A167,'5. Company (current_at exit)'!$1:$1048576,35,FALSE),"")="","",IFERROR(VLOOKUP($A167,'5. Company (current_at exit)'!$1:$1048576,35,FALSE),"")), "")</f>
        <v/>
      </c>
      <c r="AW167" s="17" t="str">
        <f>IF($D167="Fully Exited",IF($A167&lt;&gt;"",IF(IFERROR(VLOOKUP($A167,'5. Company (current_at exit)'!$1:$1048576,36,FALSE),"")="","",IFERROR(VLOOKUP($A167,'5. Company (current_at exit)'!$1:$1048576,36,FALSE),"")), ""),IF($A167&lt;&gt;"",IF(IFERROR(VLOOKUP($A167,'5. Company (current_at exit)'!$1:$1048576,36,FALSE),"")="","",IFERROR(VLOOKUP($A167,'5. Company (current_at exit)'!$1:$1048576,36,FALSE),"")), ""))</f>
        <v/>
      </c>
      <c r="AX167" s="239" t="str">
        <f>IF($A167&lt;&gt;"",IF(IFERROR(VLOOKUP($A167,'5. Company (current_at exit)'!$1:$1048576,37,FALSE),"")="","",IFERROR(VLOOKUP($A167,'5. Company (current_at exit)'!$1:$1048576,37,FALSE),"")), "")</f>
        <v/>
      </c>
      <c r="AY167" s="204" t="str">
        <f>IF($A167&lt;&gt;"",IF(IFERROR(VLOOKUP($A167,'5. Company (current_at exit)'!$1:$1048576,38,FALSE),"")="","",IFERROR(VLOOKUP($A167,'5. Company (current_at exit)'!$1:$1048576,38,FALSE),"")), "")</f>
        <v/>
      </c>
      <c r="AZ167" s="244" t="str">
        <f>IF($A167&lt;&gt;"",IF(IFERROR(VLOOKUP($A167,'5. Company (current_at exit)'!$1:$1048576,39,FALSE),"")="","",IFERROR(VLOOKUP($A167,'5. Company (current_at exit)'!$1:$1048576,39,FALSE),"")), "")</f>
        <v/>
      </c>
      <c r="BA167" s="244" t="str">
        <f>IF($A167&lt;&gt;"",IF(IFERROR(VLOOKUP($A167,'5. Company (current_at exit)'!$1:$1048576,40,FALSE),"")="","",IFERROR(VLOOKUP($A167,'5. Company (current_at exit)'!$1:$1048576,40,FALSE),"")), "")</f>
        <v/>
      </c>
      <c r="BB167" s="244" t="str">
        <f>IF($A167&lt;&gt;"",IF(IFERROR(VLOOKUP($A167,'5. Company (current_at exit)'!$1:$1048576,41,FALSE),"")="","",IFERROR(VLOOKUP($A167,'5. Company (current_at exit)'!$1:$1048576,41,FALSE),"")), "")</f>
        <v/>
      </c>
      <c r="BC167" s="76" t="str">
        <f>IF($A167&lt;&gt;"",IF(IFERROR(VLOOKUP($A167,'5. Company (current_at exit)'!$1:$1048576,42,FALSE),"")="","",IFERROR(VLOOKUP($A167,'5. Company (current_at exit)'!$1:$1048576,42,FALSE),"")), "")</f>
        <v/>
      </c>
      <c r="BD167" s="76" t="str">
        <f>IF($A167&lt;&gt;"",IF(IFERROR(VLOOKUP($A167,'5. Company (current_at exit)'!$1:$1048576,43,FALSE),"")="","",IFERROR(VLOOKUP($A167,'5. Company (current_at exit)'!$1:$1048576,43,FALSE),"")), "")</f>
        <v/>
      </c>
      <c r="BE167" s="239" t="str">
        <f>IF($A167&lt;&gt;"",IF(IFERROR(VLOOKUP($A167,'5. Company (current_at exit)'!$1:$1048576,44,FALSE),"")="","",IFERROR(VLOOKUP($A167,'5. Company (current_at exit)'!$1:$1048576,44,FALSE),"")), "")</f>
        <v/>
      </c>
      <c r="BF167" s="239" t="str">
        <f>IF($A167&lt;&gt;"",IF(IFERROR(VLOOKUP($A167,'5. Company (current_at exit)'!$1:$1048576,45,FALSE),"")="","",IFERROR(VLOOKUP($A167,'5. Company (current_at exit)'!$1:$1048576,45,FALSE),"")), "")</f>
        <v/>
      </c>
      <c r="BG167" s="239" t="str">
        <f>IF($A167&lt;&gt;"",IF(IFERROR(VLOOKUP($A167,'5. Company (current_at exit)'!$1:$1048576,46,FALSE),"")="","",IFERROR(VLOOKUP($A167,'5. Company (current_at exit)'!$1:$1048576,46,FALSE),"")), "")</f>
        <v/>
      </c>
      <c r="BH167" s="239" t="str">
        <f>IF($A167&lt;&gt;"",IF(IFERROR(VLOOKUP($A167,'5. Company (current_at exit)'!$1:$1048576,47,FALSE),"")="","",IFERROR(VLOOKUP($A167,'5. Company (current_at exit)'!$1:$1048576,47,FALSE),"")), "")</f>
        <v/>
      </c>
      <c r="BI167" s="239" t="str">
        <f>IF($A167&lt;&gt;"",IF(IFERROR(VLOOKUP($A167,'5. Company (current_at exit)'!$1:$1048576,48,FALSE),"")="","",IFERROR(VLOOKUP($A167,'5. Company (current_at exit)'!$1:$1048576,48,FALSE),"")), "")</f>
        <v/>
      </c>
      <c r="BJ167" s="360" t="str">
        <f>IF($A167&lt;&gt;"",IF(IFERROR(VLOOKUP($A167,'5. Company (current_at exit)'!$1:$1048576,49,FALSE),"")="","",IFERROR(VLOOKUP($A167,'5. Company (current_at exit)'!$1:$1048576,49,FALSE),"")), "")</f>
        <v/>
      </c>
      <c r="BK167" s="76" t="str">
        <f>IF($A167&lt;&gt;"",IF(IFERROR(VLOOKUP($A167,'5. Company (current_at exit)'!$1:$1048576,50,FALSE),"")="","Mandatory: Tab 5",IFERROR(VLOOKUP($A167,'5. Company (current_at exit)'!$1:$1048576,50,FALSE),"")), "")</f>
        <v/>
      </c>
      <c r="BL167" s="483" t="str">
        <f>IF($A167&lt;&gt;"",IF(IFERROR(VLOOKUP($A167,'5. Company (current_at exit)'!$1:$1048576,51,FALSE),"")="","Mandatory: Tab 5",IFERROR(VLOOKUP($A167,'5. Company (current_at exit)'!$1:$1048576,51,FALSE),"")), "")</f>
        <v/>
      </c>
      <c r="BM167" s="483" t="str">
        <f>IF($A167&lt;&gt;"",IF(IFERROR(VLOOKUP($A167,'5. Company (current_at exit)'!$1:$1048576,52,FALSE),"")="","Mandatory: Tab 5",IFERROR(VLOOKUP($A167,'5. Company (current_at exit)'!$1:$1048576,52,FALSE),"")), "")</f>
        <v/>
      </c>
      <c r="BN167" s="483" t="str">
        <f>IF($A167&lt;&gt;"",IF(IFERROR(VLOOKUP($A167,'5. Company (current_at exit)'!$1:$1048576,53,FALSE),"")="","Mandatory: Tab 5",IFERROR(VLOOKUP($A167,'5. Company (current_at exit)'!$1:$1048576,53,FALSE),"")), "")</f>
        <v/>
      </c>
      <c r="BO167" s="360" t="str">
        <f>IF($A167&lt;&gt;"",IF(IFERROR(VLOOKUP($A167,'5. Company (current_at exit)'!$1:$1048576,54,FALSE),"")="","",IFERROR(VLOOKUP($A167,'5. Company (current_at exit)'!$1:$1048576,54,FALSE),"")), "")</f>
        <v/>
      </c>
      <c r="BP167" s="17" t="str">
        <f>IF($A167&lt;&gt;"",IF(IFERROR(VLOOKUP($A167, '4. Company (at entry)'!$1:$1048576,3,FALSE),"")="","Mandatory: Tab 4",IFERROR(VLOOKUP($A167, '4. Company (at entry)'!$1:$1048576,3,FALSE),"")), "")</f>
        <v/>
      </c>
      <c r="BQ167" s="17" t="str">
        <f>IF($A167&lt;&gt;"",IF(IFERROR(VLOOKUP($A167, '4. Company (at entry)'!$1:$1048576,4,FALSE),"")="","Mandatory: Tab 4",IFERROR(VLOOKUP($A167, '4. Company (at entry)'!$1:$1048576,4,FALSE),"")), "")</f>
        <v/>
      </c>
      <c r="BR167" s="17" t="str">
        <f>IF($A167&lt;&gt;"",IF(IFERROR(VLOOKUP($A167, '4. Company (at entry)'!$1:$1048576,5,FALSE),"")="","Mandatory: Tab 4",IFERROR(VLOOKUP($A167, '4. Company (at entry)'!$1:$1048576,5,FALSE),"")), "")</f>
        <v/>
      </c>
      <c r="BS167" s="17" t="str">
        <f>IF($A167&lt;&gt;"",IF(IFERROR(VLOOKUP($A167, '4. Company (at entry)'!$1:$1048576,6,FALSE),"")="","Mandatory: Tab 4",IFERROR(VLOOKUP($A167, '4. Company (at entry)'!$1:$1048576,6,FALSE),"")), "")</f>
        <v/>
      </c>
      <c r="BT167" s="17" t="str">
        <f>IF($A167&lt;&gt;"",IF(IFERROR(VLOOKUP($A167, '4. Company (at entry)'!$1:$1048576,7,FALSE),"")="","Mandatory: Tab 4",IFERROR(VLOOKUP($A167, '4. Company (at entry)'!$1:$1048576,7,FALSE),"")), "")</f>
        <v/>
      </c>
      <c r="BU167" s="17" t="str">
        <f>IF($A167&lt;&gt;"",IF(IFERROR(VLOOKUP($A167, '4. Company (at entry)'!$1:$1048576,8,FALSE),"")="","Mandatory: Tab 4",IFERROR(VLOOKUP($A167, '4. Company (at entry)'!$1:$1048576,8,FALSE),"")), "")</f>
        <v/>
      </c>
      <c r="BV167" s="17" t="str">
        <f>IF($A167&lt;&gt;"",IF(IFERROR(VLOOKUP($A167, '4. Company (at entry)'!$1:$1048576,9,FALSE),"")="","Mandatory: Tab 4",IFERROR(VLOOKUP($A167, '4. Company (at entry)'!$1:$1048576,9,FALSE),"")), "")</f>
        <v/>
      </c>
      <c r="BW167" s="17" t="str">
        <f>IF($A167&lt;&gt;"",IF(IFERROR(VLOOKUP($A167, '4. Company (at entry)'!$1:$1048576,10,FALSE),"")="","",IFERROR(VLOOKUP($A167, '4. Company (at entry)'!$1:$1048576,10,FALSE),"")), "")</f>
        <v/>
      </c>
      <c r="BX167" s="208" t="str">
        <f>IF($A167&lt;&gt;"",IF(IFERROR(VLOOKUP($A167, '4. Company (at entry)'!$1:$1048576,11,FALSE),"")="","",IFERROR(VLOOKUP($A167, '4. Company (at entry)'!$1:$1048576,11,FALSE),"")), "")</f>
        <v/>
      </c>
      <c r="BY167" s="17" t="str">
        <f>IF($A167&lt;&gt;"",IF(IFERROR(VLOOKUP($A167, '4. Company (at entry)'!$1:$1048576,12,FALSE),"")="","",IFERROR(VLOOKUP($A167, '4. Company (at entry)'!$1:$1048576,12,FALSE),"")), "")</f>
        <v/>
      </c>
      <c r="BZ167" s="360" t="str">
        <f>IF($A167&lt;&gt;"",IF(IFERROR(VLOOKUP($A167, '4. Company (at entry)'!$1:$1048576,13,FALSE),"")="","",IFERROR(VLOOKUP($A167, '4. Company (at entry)'!$1:$1048576,13,FALSE),"")), "")</f>
        <v/>
      </c>
      <c r="CA167" s="17" t="str">
        <f>IF($A167&lt;&gt;"",IF(IFERROR('7. Position (current_at exit)'!F167,"")="", "Mandatory: Tab 7",IFERROR('7. Position (current_at exit)'!F167,"")),"")</f>
        <v/>
      </c>
      <c r="CB167" s="17" t="str">
        <f>IF($D167&lt;&gt;"Pending, Subsequently Closed",IF($A167&lt;&gt;"",IF(IFERROR('7. Position (current_at exit)'!G167,"")="", "Mandatory: Tab 7",IFERROR('7. Position (current_at exit)'!G167,"")),""), IF($A167&lt;&gt;"",IF(IFERROR('7. Position (current_at exit)'!G167,"")="", "",IFERROR('7. Position (current_at exit)'!G167,"")),""))</f>
        <v/>
      </c>
      <c r="CC167" s="17" t="str">
        <f>IF($D167&lt;&gt;"Pending, Subsequently Closed",IF($A167&lt;&gt;"",IF(IFERROR('7. Position (current_at exit)'!H167,"")="", "Mandatory: Tab 7",IFERROR('7. Position (current_at exit)'!H167,"")),""), IF($A167&lt;&gt;"",IF(IFERROR('7. Position (current_at exit)'!H167,"")="", "",IFERROR('7. Position (current_at exit)'!H167,"")),""))</f>
        <v/>
      </c>
      <c r="CD167" s="17" t="str">
        <f>IF($D167&lt;&gt;"Pending, Subsequently Closed",IF($A167&lt;&gt;"",IF(IFERROR('7. Position (current_at exit)'!I167,"")="", "Mandatory: Tab 7",IFERROR('7. Position (current_at exit)'!I167,"")),""), IF($A167&lt;&gt;"",IF(IFERROR('7. Position (current_at exit)'!I167,"")="", "",IFERROR('7. Position (current_at exit)'!I167,"")),""))</f>
        <v/>
      </c>
      <c r="CE167" s="17" t="str">
        <f>IF($D167&lt;&gt;"Pending, Subsequently Closed",IF($A167&lt;&gt;"",IF(IFERROR('7. Position (current_at exit)'!J167,"")="", "Mandatory: Tab 7",IFERROR('7. Position (current_at exit)'!J167,"")),""), IF($A167&lt;&gt;"",IF(IFERROR('7. Position (current_at exit)'!J167,"")="", "",IFERROR('7. Position (current_at exit)'!J167,"")),""))</f>
        <v/>
      </c>
      <c r="CF167" s="208" t="str">
        <f>IF($D167&lt;&gt;"Pending, Subsequently Closed",IF($A167&lt;&gt;"",IF(IFERROR('7. Position (current_at exit)'!K167,"")="", "Mandatory: Tab 7",IFERROR('7. Position (current_at exit)'!K167,"")),""), IF($A167&lt;&gt;"",IF(IFERROR('7. Position (current_at exit)'!K167,"")="", "",IFERROR('7. Position (current_at exit)'!K167,"")),""))</f>
        <v/>
      </c>
      <c r="CG167" s="186" t="str">
        <f>IF($D167&lt;&gt;"Pending, Subsequently Closed",IF($A167&lt;&gt;"",IF(IFERROR('7. Position (current_at exit)'!L167,"")="", "Mandatory: Tab 7",IFERROR('7. Position (current_at exit)'!L167,"")),""), IF($A167&lt;&gt;"",IF(IFERROR('7. Position (current_at exit)'!L167,"")="", "",IFERROR('7. Position (current_at exit)'!L167,"")),""))</f>
        <v/>
      </c>
      <c r="CH167" s="186" t="str">
        <f>IF($D167&lt;&gt;"Pending, Subsequently Closed",IF($A167&lt;&gt;"",IF(IFERROR('7. Position (current_at exit)'!M167,"")="", "Mandatory: Tab 7",IFERROR('7. Position (current_at exit)'!M167,"")),""), IF($A167&lt;&gt;"",IF(IFERROR('7. Position (current_at exit)'!M167,"")="", "",IFERROR('7. Position (current_at exit)'!M167,"")),""))</f>
        <v/>
      </c>
      <c r="CI167" s="186" t="str">
        <f>IF($D167&lt;&gt;"Pending, Subsequently Closed",IF($A167&lt;&gt;"",IF(IFERROR('7. Position (current_at exit)'!N167,"")="", "Mandatory: Tab 7",IFERROR('7. Position (current_at exit)'!N167,"")),""), IF($A167&lt;&gt;"",IF(IFERROR('7. Position (current_at exit)'!N167,"")="", "",IFERROR('7. Position (current_at exit)'!N167,"")),""))</f>
        <v/>
      </c>
      <c r="CJ167" s="408" t="str">
        <f>IF($D167&lt;&gt;"Pending, Subsequently Closed",IF($A167&lt;&gt;"",IF(IFERROR('7. Position (current_at exit)'!O167,"")="", "Mandatory: Tab 7",IFERROR('7. Position (current_at exit)'!O167,"")),""), IF($A167&lt;&gt;"",IF(IFERROR('7. Position (current_at exit)'!O167,"")="", "",IFERROR('7. Position (current_at exit)'!O167,"")),""))</f>
        <v/>
      </c>
      <c r="CK167" s="408" t="str">
        <f>IF($D167&lt;&gt;"Pending, Subsequently Closed",IF($A167&lt;&gt;"",IF(IFERROR('7. Position (current_at exit)'!P167,"")="", "Mandatory: Tab 7",IFERROR('7. Position (current_at exit)'!P167,"")),""), IF($A167&lt;&gt;"",IF(IFERROR('7. Position (current_at exit)'!P167,"")="", "",IFERROR('7. Position (current_at exit)'!P167,"")),""))</f>
        <v/>
      </c>
      <c r="CL167" s="360" t="str">
        <f>IF($A167&lt;&gt;"",IF(IFERROR('7. Position (current_at exit)'!Q167,"")="", "",IFERROR('7. Position (current_at exit)'!Q167,"")),"")</f>
        <v/>
      </c>
      <c r="CM167" s="18" t="str">
        <f>IF($F167&lt;&gt;"Debt",IF($A167&lt;&gt;"",IF(IFERROR('7. Position (current_at exit)'!R167,"")="", "Mandatory: Tab 7",IFERROR('7. Position (current_at exit)'!R167,"")),""), IF($A167&lt;&gt;"",IF(IFERROR('7. Position (current_at exit)'!R167,"")="", "",IFERROR('7. Position (current_at exit)'!R167,"")),""))</f>
        <v/>
      </c>
      <c r="CN167" s="18" t="str">
        <f>IF($F167&lt;&gt;"Debt",IF($A167&lt;&gt;"",IF(IFERROR('7. Position (current_at exit)'!S167,"")="", "Mandatory: Tab 7",IFERROR('7. Position (current_at exit)'!S167,"")),""), IF($A167&lt;&gt;"",IF(IFERROR('7. Position (current_at exit)'!S167,"")="", "",IFERROR('7. Position (current_at exit)'!S167,"")),""))</f>
        <v/>
      </c>
      <c r="CO167" s="17" t="str">
        <f>IF($F167&lt;&gt;"Debt",IF($A167&lt;&gt;"",IF(IFERROR('7. Position (current_at exit)'!T167,"")="", "Mandatory: Tab 7",IFERROR('7. Position (current_at exit)'!T167,"")),""), IF($A167&lt;&gt;"",IF(IFERROR('7. Position (current_at exit)'!T167,"")="", "",IFERROR('7. Position (current_at exit)'!T167,"")),""))</f>
        <v/>
      </c>
      <c r="CP167" s="17" t="str">
        <f>IF($A167&lt;&gt;"",IF(IFERROR('7. Position (current_at exit)'!U167,"")="", "Mandatory: Tab 7",IFERROR('7. Position (current_at exit)'!U167,"")),"")</f>
        <v/>
      </c>
      <c r="CQ167" s="17" t="str">
        <f>IF($F167&lt;&gt;"Debt",IF($A167&lt;&gt;"",IF(IFERROR('7. Position (current_at exit)'!V167,"")="", "Mandatory: Tab 7",IFERROR('7. Position (current_at exit)'!V167,"")),""), IF($A167&lt;&gt;"",IF(IFERROR('7. Position (current_at exit)'!V167,"")="", "",IFERROR('7. Position (current_at exit)'!V167,"")),""))</f>
        <v/>
      </c>
      <c r="CR167" s="16" t="str">
        <f>IF($F167&lt;&gt;"Debt",IF($A167&lt;&gt;"",IF(IFERROR('7. Position (current_at exit)'!W167,"")="", "",IFERROR('7. Position (current_at exit)'!W167,"")),""), IF($A167&lt;&gt;"",IF(IFERROR('7. Position (current_at exit)'!W167,"")="", "",IFERROR('7. Position (current_at exit)'!W167,"")),""))</f>
        <v/>
      </c>
      <c r="CS167" s="80" t="str">
        <f>IF($A167&lt;&gt;"",IF(IFERROR('7. Position (current_at exit)'!X167,"")="", "",IFERROR('7. Position (current_at exit)'!X167,"")),"")</f>
        <v/>
      </c>
      <c r="CT167" s="360" t="str">
        <f>IF($A167&lt;&gt;"",IF(IFERROR('7. Position (current_at exit)'!Y167,"")="", "",IFERROR('7. Position (current_at exit)'!Y167,"")),"")</f>
        <v/>
      </c>
      <c r="CU167" s="159" t="str">
        <f>IF(OR($D167="Fully Exited, No Escrow", $D167="Fully Exited, Escrow Pending", $D167="Fully Exited, Subsequently Closed"), IF($A167&lt;&gt;"",IF(IFERROR('7. Position (current_at exit)'!Z167,"")="", "Mandatory: Tab 7",IFERROR('7. Position (current_at exit)'!Z167,"")),""), IF($A167&lt;&gt;"",IF(IFERROR('7. Position (current_at exit)'!Z167,"")="", "",IFERROR('7. Position (current_at exit)'!Z167,"")),""))</f>
        <v/>
      </c>
      <c r="CV167" s="159" t="str">
        <f>IF(OR($D167="Fully Exited, No Escrow", $D167="Fully Exited, Escrow Pending", $D167="Fully Exited, Subsequently Closed"), IF($A167&lt;&gt;"",IF(IFERROR('7. Position (current_at exit)'!AA167,"")="", "Mandatory: Tab 7",IFERROR('7. Position (current_at exit)'!AA167,"")),""), IF($A167&lt;&gt;"",IF(IFERROR('7. Position (current_at exit)'!AA167,"")="", "",IFERROR('7. Position (current_at exit)'!AA167,"")),""))</f>
        <v/>
      </c>
      <c r="CW167" s="16" t="str">
        <f>IF($D167="Fully Exited",IF($A167&lt;&gt;"",IF(IFERROR('7. Position (current_at exit)'!AB167,"")="", "",IFERROR('7. Position (current_at exit)'!AB167,"")),""), IF($A167&lt;&gt;"",IF(IFERROR('7. Position (current_at exit)'!AB167,"")="", "",IFERROR('7. Position (current_at exit)'!AB167,"")),""))</f>
        <v/>
      </c>
      <c r="CX167" s="360" t="str">
        <f>IF($A167&lt;&gt;"",IF(IFERROR('7. Position (current_at exit)'!AC167,"")="", "",IFERROR('7. Position (current_at exit)'!AC167,"")),"")</f>
        <v/>
      </c>
      <c r="CY167" s="16" t="str">
        <f>IF($D167&lt;&gt;"Pending, Subsequently Closed",IF($A167&lt;&gt;"",IF(IFERROR('7. Position (current_at exit)'!AD167,"")="", "Mandatory: Tab 7",IFERROR('7. Position (current_at exit)'!AD167,"")),""), IF($A167&lt;&gt;"",IF(IFERROR('7. Position (current_at exit)'!AD167,"")="", "",IFERROR('7. Position (current_at exit)'!AD167,"")),""))</f>
        <v/>
      </c>
      <c r="CZ167" s="187" t="str">
        <f>IF($A167&lt;&gt;"",IF(IFERROR('7. Position (current_at exit)'!AE167,"")="", "",IFERROR('7. Position (current_at exit)'!AE167,"")),"")</f>
        <v/>
      </c>
      <c r="DA167" s="76" t="str">
        <f>IF($A167&lt;&gt;"",IF(IFERROR('7. Position (current_at exit)'!AF167,"")="", "",IFERROR('7. Position (current_at exit)'!AF167,"")),"")</f>
        <v/>
      </c>
      <c r="DB167" s="239" t="str">
        <f>IF($A167&lt;&gt;"",IF(IFERROR('7. Position (current_at exit)'!AG167,"")="", "",IFERROR('7. Position (current_at exit)'!AG167,"")),"")</f>
        <v/>
      </c>
      <c r="DC167" s="165" t="str">
        <f>IF($A167&lt;&gt;"",IF(IFERROR('7. Position (current_at exit)'!AH167,"")="", "",IFERROR('7. Position (current_at exit)'!AH167,"")),"")</f>
        <v/>
      </c>
      <c r="DD167" s="165" t="str">
        <f>IF($A167&lt;&gt;"",IF(IFERROR('7. Position (current_at exit)'!AI167,"")="", "",IFERROR('7. Position (current_at exit)'!AI167,"")),"")</f>
        <v/>
      </c>
      <c r="DE167" s="360" t="str">
        <f>IF($A167&lt;&gt;"",IF(IFERROR('7. Position (current_at exit)'!AJ167,"")="", "",IFERROR('7. Position (current_at exit)'!AJ167,"")),"")</f>
        <v/>
      </c>
      <c r="DF167" s="16" t="str">
        <f>IF($A167&lt;&gt;"",IF(IFERROR('7. Position (current_at exit)'!AK167,"")="", "",IFERROR('7. Position (current_at exit)'!AK167,"")),"")</f>
        <v/>
      </c>
      <c r="DG167" s="187" t="str">
        <f>IF($A167&lt;&gt;"",IF(IFERROR('7. Position (current_at exit)'!AL167,"")="", "",IFERROR('7. Position (current_at exit)'!AL167,"")),"")</f>
        <v/>
      </c>
      <c r="DH167" s="76" t="str">
        <f>IF($A167&lt;&gt;"",IF(IFERROR('7. Position (current_at exit)'!AM167,"")="", "",IFERROR('7. Position (current_at exit)'!AM167,"")),"")</f>
        <v/>
      </c>
      <c r="DI167" s="239" t="str">
        <f>IF($A167&lt;&gt;"",IF(IFERROR('7. Position (current_at exit)'!AN167,"")="", "",IFERROR('7. Position (current_at exit)'!AN167,"")),"")</f>
        <v/>
      </c>
      <c r="DJ167" s="165" t="str">
        <f>IF($A167&lt;&gt;"",IF(IFERROR('7. Position (current_at exit)'!AO167,"")="", "",IFERROR('7. Position (current_at exit)'!AO167,"")),"")</f>
        <v/>
      </c>
      <c r="DK167" s="165" t="str">
        <f>IF($A167&lt;&gt;"",IF(IFERROR('7. Position (current_at exit)'!AP167,"")="", "",IFERROR('7. Position (current_at exit)'!AP167,"")),"")</f>
        <v/>
      </c>
      <c r="DL167" s="360" t="str">
        <f>IF($A167&lt;&gt;"",IF(IFERROR('7. Position (current_at exit)'!AQ167,"")="", "",IFERROR('7. Position (current_at exit)'!AQ167,"")),"")</f>
        <v/>
      </c>
      <c r="DM167" s="17" t="str">
        <f>IF(OR($F167="Equity - Publicly Traded", $F167="Equity - Private"), IF($A167&lt;&gt;"",IF(IFERROR('6. Position (at entry)'!N167,"")="", "Mandatory: Tab 6",IFERROR('6. Position (at entry)'!N167,"")),""), IF($A167&lt;&gt;"",IF(IFERROR('6. Position (at entry)'!N167,"")="", "",IFERROR('6. Position (at entry)'!N167,"")),""))</f>
        <v/>
      </c>
      <c r="DN167" s="17" t="str">
        <f>IF(OR($F167="Equity - Publicly Traded", $F167="Equity - Private"), IF($A167&lt;&gt;"",IF(IFERROR('6. Position (at entry)'!O167,"")="", "Mandatory: Tab 6",IFERROR('6. Position (at entry)'!O167,"")),""), IF($A167&lt;&gt;"",IF(IFERROR('6. Position (at entry)'!O167,"")="", "",IFERROR('6. Position (at entry)'!O167,"")),""))</f>
        <v/>
      </c>
      <c r="DO167" s="17" t="str">
        <f>IF(OR($F167="Equity - Publicly Traded", $F167="Equity - Private"), IF($A167&lt;&gt;"",IF(IFERROR('6. Position (at entry)'!P167,"")="", "Mandatory: Tab 6",IFERROR('6. Position (at entry)'!P167,"")),""), IF($A167&lt;&gt;"",IF(IFERROR('6. Position (at entry)'!P167,"")="", "",IFERROR('6. Position (at entry)'!P167,"")),""))</f>
        <v/>
      </c>
      <c r="DP167" s="17" t="str">
        <f>IF(OR($F167="Equity - Publicly Traded", $F167="Equity - Private"), IF($A167&lt;&gt;"",IF(IFERROR('6. Position (at entry)'!Q167,"")="", "Mandatory: Tab 6",IFERROR('6. Position (at entry)'!Q167,"")),""), IF($A167&lt;&gt;"",IF(IFERROR('6. Position (at entry)'!Q167,"")="", "",IFERROR('6. Position (at entry)'!Q167,"")),""))</f>
        <v/>
      </c>
      <c r="DQ167" s="18" t="str">
        <f>IF(OR($F167="Equity - Publicly Traded", $F167="Equity - Private"), IF($A167&lt;&gt;"",IF(IFERROR('6. Position (at entry)'!R167,"")="", "Mandatory: Tab 6",IFERROR('6. Position (at entry)'!R167,"")),""), IF($A167&lt;&gt;"",IF(IFERROR('6. Position (at entry)'!R167,"")="", "",IFERROR('6. Position (at entry)'!R167,"")),""))</f>
        <v/>
      </c>
      <c r="DR167" s="18" t="str">
        <f>IF(OR($F167="Equity - Publicly Traded", $F167="Equity - Private"), IF($A167&lt;&gt;"",IF(IFERROR('6. Position (at entry)'!S167,"")="", "Mandatory: Tab 6",IFERROR('6. Position (at entry)'!S167,"")),""), IF($A167&lt;&gt;"",IF(IFERROR('6. Position (at entry)'!S167,"")="", "",IFERROR('6. Position (at entry)'!S167,"")),""))</f>
        <v/>
      </c>
      <c r="DS167" s="17" t="str">
        <f>IF(OR($F167="Equity - Publicly Traded", $F167="Equity - Private"), IF($A167&lt;&gt;"",IF(IFERROR('6. Position (at entry)'!T167,"")="", "Mandatory: Tab 6",IFERROR('6. Position (at entry)'!T167,"")),""), IF($A167&lt;&gt;"",IF(IFERROR('6. Position (at entry)'!T167,"")="", "",IFERROR('6. Position (at entry)'!T167,"")),""))</f>
        <v/>
      </c>
      <c r="DT167" s="16" t="str">
        <f>IF(OR($F167="Equity - Publicly Traded", $F167="Equity - Private"), IF($A167&lt;&gt;"",IF(IFERROR('6. Position (at entry)'!U167,"")="", "Mandatory: Tab 6",IFERROR('6. Position (at entry)'!U167,"")),""), IF($A167&lt;&gt;"",IF(IFERROR('6. Position (at entry)'!U167,"")="", "",IFERROR('6. Position (at entry)'!U167,"")),""))</f>
        <v/>
      </c>
      <c r="DU167" s="16" t="str">
        <f>IF(OR($F167="Equity - Publicly Traded", $F167="Equity - Private"), IF($A167&lt;&gt;"",IF(IFERROR('6. Position (at entry)'!V167,"")="", "",IFERROR('6. Position (at entry)'!V167,"")),""), IF($A167&lt;&gt;"",IF(IFERROR('6. Position (at entry)'!V167,"")="", "",IFERROR('6. Position (at entry)'!V167,"")),""))</f>
        <v/>
      </c>
      <c r="DV167" s="239" t="str">
        <f>IF(OR($F167="Equity - Publicly Traded", $F167="Equity - Private"), IF($A167&lt;&gt;"",IF(IFERROR('6. Position (at entry)'!W167,"")="", "",IFERROR('6. Position (at entry)'!W167,"")),""), IF($A167&lt;&gt;"",IF(IFERROR('6. Position (at entry)'!W167,"")="", "",IFERROR('6. Position (at entry)'!W167,"")),""))</f>
        <v/>
      </c>
      <c r="DW167" s="239" t="str">
        <f>IF(OR($F167="Equity - Publicly Traded", $F167="Equity - Private"), IF($A167&lt;&gt;"",IF(IFERROR('6. Position (at entry)'!X167,"")="", "",IFERROR('6. Position (at entry)'!X167,"")),""), IF($A167&lt;&gt;"",IF(IFERROR('6. Position (at entry)'!X167,"")="", "",IFERROR('6. Position (at entry)'!X167,"")),""))</f>
        <v/>
      </c>
      <c r="DX167" s="239" t="str">
        <f>IF(OR($F167="Equity - Publicly Traded", $F167="Equity - Private"), IF($A167&lt;&gt;"",IF(IFERROR('6. Position (at entry)'!Y167,"")="", "",IFERROR('6. Position (at entry)'!Y167,"")),""), IF($A167&lt;&gt;"",IF(IFERROR('6. Position (at entry)'!Y167,"")="", "",IFERROR('6. Position (at entry)'!Y167,"")),""))</f>
        <v/>
      </c>
      <c r="DY167" s="360" t="str">
        <f>IF($A167&lt;&gt;"",IF(IFERROR('6. Position (at entry)'!Z167,"")="", "",IFERROR('6. Position (at entry)'!Z167,"")),"")</f>
        <v/>
      </c>
      <c r="DZ167" s="76" t="str">
        <f>IF($A167&lt;&gt;"",IF(IFERROR('6. Position (at entry)'!AA167,"")="", "",IFERROR('6. Position (at entry)'!AA167,"")),"")</f>
        <v/>
      </c>
      <c r="EA167" s="76" t="str">
        <f>IF($A167&lt;&gt;"",IF(IFERROR('6. Position (at entry)'!AB167,"")="", "",IFERROR('6. Position (at entry)'!AB167,"")),"")</f>
        <v/>
      </c>
      <c r="EB167" s="78" t="str">
        <f>IF($A167&lt;&gt;"",IF(IFERROR('6. Position (at entry)'!AC167,"")="", "",IFERROR('6. Position (at entry)'!AC167,"")),"")</f>
        <v/>
      </c>
      <c r="EC167" s="78" t="str">
        <f>IF($A167&lt;&gt;"",IF(IFERROR('6. Position (at entry)'!AD167,"")="", "",IFERROR('6. Position (at entry)'!AD167,"")),"")</f>
        <v/>
      </c>
      <c r="ED167" s="226" t="str">
        <f>IF($A167&lt;&gt;"",IF(IFERROR('6. Position (at entry)'!AE167,"")="", "",IFERROR('6. Position (at entry)'!AE167,"")),"")</f>
        <v/>
      </c>
      <c r="EE167" s="80" t="str">
        <f>IF($A167&lt;&gt;"",IF(IFERROR('6. Position (at entry)'!AF167,"")="", "",IFERROR('6. Position (at entry)'!AF167,"")),"")</f>
        <v/>
      </c>
      <c r="EF167" s="80" t="str">
        <f>IF($A167&lt;&gt;"",IF(IFERROR('6. Position (at entry)'!AG167,"")="", "",IFERROR('6. Position (at entry)'!AG167,"")),"")</f>
        <v/>
      </c>
      <c r="EG167" s="80" t="str">
        <f>IF($A167&lt;&gt;"",IF(IFERROR('6. Position (at entry)'!AH167,"")="", "",IFERROR('6. Position (at entry)'!AH167,"")),"")</f>
        <v/>
      </c>
      <c r="EH167" s="360" t="str">
        <f>IF($A167&lt;&gt;"",IF(IFERROR('6. Position (at entry)'!AI167,"")="", "",IFERROR('6. Position (at entry)'!AI167,"")),"")</f>
        <v/>
      </c>
    </row>
    <row r="168" spans="1:138" ht="15" customHeight="1" x14ac:dyDescent="0.2">
      <c r="A168" s="16" t="str">
        <f>IF(ISBLANK('6. Position (at entry)'!A168), "", '6. Position (at entry)'!A168)</f>
        <v/>
      </c>
      <c r="B168" s="347" t="str">
        <f>IF($A168&lt;&gt;"",IF(IFERROR('6. Position (at entry)'!B168,"")="", "Mandatory: Tab 6",IFERROR('6. Position (at entry)'!B168,"")),"")</f>
        <v/>
      </c>
      <c r="C168" s="16" t="str">
        <f>IF($A168&lt;&gt;"",IF(IFERROR(VLOOKUP($A168, '4. Company (at entry)'!$1:$1048576,2,FALSE),"")="","Mandatory: Tab 4",IFERROR(VLOOKUP($A168, '4. Company (at entry)'!$1:$1048576,2,FALSE),"")), "")</f>
        <v/>
      </c>
      <c r="D168" s="16" t="str">
        <f>IF($A168&lt;&gt;"",IF(IFERROR('7. Position (current_at exit)'!D168,"")="", "Mandatory: Tab 7",IFERROR('7. Position (current_at exit)'!D168,"")),"")</f>
        <v/>
      </c>
      <c r="E168" s="16" t="str">
        <f>IF($A168&lt;&gt;"",IF(IFERROR('7. Position (current_at exit)'!E168,"")="", "Mandatory: Tab 7",IFERROR('7. Position (current_at exit)'!E168,"")),"")</f>
        <v/>
      </c>
      <c r="F168" s="16" t="str">
        <f>IF($A168&lt;&gt;"",IF(IFERROR('6. Position (at entry)'!D168,"")="", "Mandatory: Tab 6",IFERROR('6. Position (at entry)'!D168,"")),"")</f>
        <v/>
      </c>
      <c r="G168" s="16" t="str">
        <f>IF($A168&lt;&gt;"",IF(IFERROR('6. Position (at entry)'!E168,"")="", "Mandatory: Tab 6",IFERROR('6. Position (at entry)'!E168,"")),"")</f>
        <v/>
      </c>
      <c r="H168" s="16" t="str">
        <f>IF($A168&lt;&gt;"",IF(IFERROR('6. Position (at entry)'!F168,"")="", "Mandatory: Tab 6",IFERROR('6. Position (at entry)'!F168,"")),"")</f>
        <v/>
      </c>
      <c r="I168" s="16" t="str">
        <f>IF($A168&lt;&gt;"",IF(IFERROR('6. Position (at entry)'!G168,"")="", "Mandatory: Tab 6",IFERROR('6. Position (at entry)'!G168,"")),"")</f>
        <v/>
      </c>
      <c r="J168" s="16" t="str">
        <f>IF($A168&lt;&gt;"",IF(IFERROR('6. Position (at entry)'!H168,"")="", "Mandatory: Tab 6",IFERROR('6. Position (at entry)'!H168,"")),"")</f>
        <v/>
      </c>
      <c r="K168" s="159" t="str">
        <f>IF($A168&lt;&gt;"",IF(IFERROR('6. Position (at entry)'!I168,"")="", "Mandatory: Tab 6",IFERROR('6. Position (at entry)'!I168,"")),"")</f>
        <v/>
      </c>
      <c r="L168" s="16" t="str">
        <f>IF($A168&lt;&gt;"",IF(IFERROR('6. Position (at entry)'!J168,"")="", "Mandatory: Tab 6",IFERROR('6. Position (at entry)'!J168,"")),"")</f>
        <v/>
      </c>
      <c r="M168" s="16" t="str">
        <f>IF($A168&lt;&gt;"",IF(IFERROR('6. Position (at entry)'!K168,"")="", "Mandatory: Tab 6",IFERROR('6. Position (at entry)'!K168,"")),"")</f>
        <v/>
      </c>
      <c r="N168" s="16" t="str">
        <f>IF($A168&lt;&gt;"",IF(IFERROR('6. Position (at entry)'!L168,"")="", "",IFERROR('6. Position (at entry)'!L168,"")),"")</f>
        <v/>
      </c>
      <c r="O168" s="360" t="str">
        <f>IF($A168&lt;&gt;"",IF(IFERROR('6. Position (at entry)'!M168,"")="", "",IFERROR('6. Position (at entry)'!M168,"")),"")</f>
        <v/>
      </c>
      <c r="P168" s="16" t="str">
        <f>IF($A168&lt;&gt;"",IF(IFERROR(VLOOKUP($A168,'5. Company (current_at exit)'!$1:$1048576,3,FALSE),"")="","",IFERROR(VLOOKUP($A168,'5. Company (current_at exit)'!$1:$1048576,3,FALSE),"")), "")</f>
        <v/>
      </c>
      <c r="Q168" s="16" t="str">
        <f>IF($A168&lt;&gt;"",IF(IFERROR(VLOOKUP($A168,'5. Company (current_at exit)'!$1:$1048576,4,FALSE),"")="","",IFERROR(VLOOKUP($A168,'5. Company (current_at exit)'!$1:$1048576,4,FALSE),"")), "")</f>
        <v/>
      </c>
      <c r="R168" s="16" t="str">
        <f>IF($A168&lt;&gt;"",IF(IFERROR(VLOOKUP($A168,'5. Company (current_at exit)'!$1:$1048576,5,FALSE),"")="","",IFERROR(VLOOKUP($A168,'5. Company (current_at exit)'!$1:$1048576,5,FALSE),"")), "")</f>
        <v/>
      </c>
      <c r="S168" s="16" t="str">
        <f>IF($A168&lt;&gt;"",IF(IFERROR(VLOOKUP($A168,'5. Company (current_at exit)'!$1:$1048576,6,FALSE),"")="","",IFERROR(VLOOKUP($A168,'5. Company (current_at exit)'!$1:$1048576,6,FALSE),"")), "")</f>
        <v/>
      </c>
      <c r="T168" s="16" t="str">
        <f>IF($A168&lt;&gt;"",IF(IFERROR(VLOOKUP($A168,'5. Company (current_at exit)'!$1:$1048576,7,FALSE),"")="","Mandatory: Tab 5",IFERROR(VLOOKUP($A168,'5. Company (current_at exit)'!$1:$1048576,7,FALSE),"")), "")</f>
        <v/>
      </c>
      <c r="U168" s="72" t="str">
        <f>IF($A168&lt;&gt;"",IF(IFERROR(VLOOKUP($A168,'5. Company (current_at exit)'!$1:$1048576,8,FALSE),"")="","Mandatory: Tab 5",IFERROR(VLOOKUP($A168,'5. Company (current_at exit)'!$1:$1048576,8,FALSE),"")), "")</f>
        <v/>
      </c>
      <c r="V168" s="16" t="str">
        <f>IF($A168&lt;&gt;"",IF(IFERROR(VLOOKUP($A168,'5. Company (current_at exit)'!$1:$1048576,9,FALSE),"")="","",IFERROR(VLOOKUP($A168,'5. Company (current_at exit)'!$1:$1048576,9,FALSE),"")), "")</f>
        <v/>
      </c>
      <c r="W168" s="16" t="str">
        <f>IF($A168&lt;&gt;"",IF(IFERROR(VLOOKUP($A168,'5. Company (current_at exit)'!$1:$1048576,10,FALSE),"")="","Mandatory: Tab 5",IFERROR(VLOOKUP($A168,'5. Company (current_at exit)'!$1:$1048576,10,FALSE),"")), "")</f>
        <v/>
      </c>
      <c r="X168" s="73" t="str">
        <f>IF($A168&lt;&gt;"",IF(IFERROR(VLOOKUP($A168,'5. Company (current_at exit)'!$1:$1048576,11,FALSE),"")="","Mandatory: Tab 5",IFERROR(VLOOKUP($A168,'5. Company (current_at exit)'!$1:$1048576,11,FALSE),"")), "")</f>
        <v/>
      </c>
      <c r="Y168" s="73" t="str">
        <f>IF($A168&lt;&gt;"",IF(IFERROR(VLOOKUP($A168,'5. Company (current_at exit)'!$1:$1048576,12,FALSE),"")="","",IFERROR(VLOOKUP($A168,'5. Company (current_at exit)'!$1:$1048576,12,FALSE),"")), "")</f>
        <v/>
      </c>
      <c r="Z168" s="73" t="str">
        <f>IF($A168&lt;&gt;"",IF(IFERROR(VLOOKUP($A168,'5. Company (current_at exit)'!$1:$1048576,13,FALSE),"")="","",IFERROR(VLOOKUP($A168,'5. Company (current_at exit)'!$1:$1048576,13,FALSE),"")), "")</f>
        <v/>
      </c>
      <c r="AA168" s="16" t="str">
        <f>IF($A168&lt;&gt;"",IF(IFERROR(VLOOKUP($A168,'5. Company (current_at exit)'!$1:$1048576,14,FALSE),"")="","Mandatory: Tab 5",IFERROR(VLOOKUP($A168,'5. Company (current_at exit)'!$1:$1048576,14,FALSE),"")), "")</f>
        <v/>
      </c>
      <c r="AB168" s="16" t="str">
        <f>IF($A168&lt;&gt;"",IF(IFERROR(VLOOKUP($A168,'5. Company (current_at exit)'!$1:$1048576,15,FALSE),"")="","Mandatory: Tab 5",IFERROR(VLOOKUP($A168,'5. Company (current_at exit)'!$1:$1048576,15,FALSE),"")), "")</f>
        <v/>
      </c>
      <c r="AC168" s="76" t="str">
        <f>IF($A168&lt;&gt;"",IF(IFERROR(VLOOKUP($A168,'5. Company (current_at exit)'!$1:$1048576,16,FALSE),"")="","",IFERROR(VLOOKUP($A168,'5. Company (current_at exit)'!$1:$1048576,16,FALSE),"")), "")</f>
        <v/>
      </c>
      <c r="AD168" s="16" t="str">
        <f>IF($A168&lt;&gt;"",IF(IFERROR(VLOOKUP($A168,'5. Company (current_at exit)'!$1:$1048576,17,FALSE),"")="","",IFERROR(VLOOKUP($A168,'5. Company (current_at exit)'!$1:$1048576,17,FALSE),"")), "")</f>
        <v/>
      </c>
      <c r="AE168" s="401" t="str">
        <f>IF($A168&lt;&gt;"",IF(IFERROR(VLOOKUP($A168,'5. Company (current_at exit)'!$1:$1048576,18,FALSE),"")="","",IFERROR(VLOOKUP($A168,'5. Company (current_at exit)'!$1:$1048576,18,FALSE),"")), "")</f>
        <v/>
      </c>
      <c r="AF168" s="16" t="str">
        <f>IF($A168&lt;&gt;"",IF(IFERROR(VLOOKUP($A168,'5. Company (current_at exit)'!$1:$1048576,19,FALSE),"")="","Mandatory: Tab 5",IFERROR(VLOOKUP($A168,'5. Company (current_at exit)'!$1:$1048576,19,FALSE),"")), "")</f>
        <v/>
      </c>
      <c r="AG168" s="159" t="str">
        <f>IF($AF168="Yes",IF($A168&lt;&gt;"",IF(IFERROR(VLOOKUP($A168,'5. Company (current_at exit)'!$1:$1048576,20,FALSE),"")="","Mandatory: Tab 5",IFERROR(VLOOKUP($A168,'5. Company (current_at exit)'!$1:$1048576,20,FALSE),"")), ""),IF($A168&lt;&gt;"",IF(IFERROR(VLOOKUP($A168,'5. Company (current_at exit)'!$1:$1048576,20,FALSE),"")="","",IFERROR(VLOOKUP($A168,'5. Company (current_at exit)'!$1:$1048576,20,FALSE),"")), ""))</f>
        <v/>
      </c>
      <c r="AH168" s="159" t="str">
        <f>IF($AF168="Yes",IF($A168&lt;&gt;"",IF(IFERROR(VLOOKUP($A168,'5. Company (current_at exit)'!$1:$1048576,21,FALSE),"")="","Mandatory: Tab 5",IFERROR(VLOOKUP($A168,'5. Company (current_at exit)'!$1:$1048576,21,FALSE),"")), ""),IF($A168&lt;&gt;"",IF(IFERROR(VLOOKUP($A168,'5. Company (current_at exit)'!$1:$1048576,21,FALSE),"")="","",IFERROR(VLOOKUP($A168,'5. Company (current_at exit)'!$1:$1048576,21,FALSE),"")), ""))</f>
        <v/>
      </c>
      <c r="AI168" s="69" t="str">
        <f>IF($AF168="Yes",IF($A168&lt;&gt;"",IF(IFERROR(VLOOKUP($A168,'5. Company (current_at exit)'!$1:$1048576,22,FALSE),"")="","Mandatory: Tab 5",IFERROR(VLOOKUP($A168,'5. Company (current_at exit)'!$1:$1048576,22,FALSE),"")), ""),IF($A168&lt;&gt;"",IF(IFERROR(VLOOKUP($A168,'5. Company (current_at exit)'!$1:$1048576,22,FALSE),"")="","",IFERROR(VLOOKUP($A168,'5. Company (current_at exit)'!$1:$1048576,22,FALSE),"")), ""))</f>
        <v/>
      </c>
      <c r="AJ168" s="69" t="str">
        <f>IF($AF168="Yes",IF($A168&lt;&gt;"",IF(IFERROR(VLOOKUP($A168,'5. Company (current_at exit)'!$1:$1048576,23,FALSE),"")="","Mandatory: Tab 5",IFERROR(VLOOKUP($A168,'5. Company (current_at exit)'!$1:$1048576,23,FALSE),"")), ""),IF($A168&lt;&gt;"",IF(IFERROR(VLOOKUP($A168,'5. Company (current_at exit)'!$1:$1048576,23,FALSE),"")="","",IFERROR(VLOOKUP($A168,'5. Company (current_at exit)'!$1:$1048576,23,FALSE),"")), ""))</f>
        <v/>
      </c>
      <c r="AK168" s="159" t="str">
        <f>IF($AF168="Yes",IF($A168&lt;&gt;"",IF(IFERROR(VLOOKUP($A168,'5. Company (current_at exit)'!$1:$1048576,24,FALSE),"")="","",IFERROR(VLOOKUP($A168,'5. Company (current_at exit)'!$1:$1048576,24,FALSE),"")), ""),IF($A168&lt;&gt;"",IF(IFERROR(VLOOKUP($A168,'5. Company (current_at exit)'!$1:$1048576,24,FALSE),"")="","",IFERROR(VLOOKUP($A168,'5. Company (current_at exit)'!$1:$1048576,24,FALSE),"")), ""))</f>
        <v/>
      </c>
      <c r="AL168" s="403" t="str">
        <f>IF($A168&lt;&gt;"",IF(IFERROR(VLOOKUP($A168,'5. Company (current_at exit)'!$1:$1048576,25,FALSE),"")="","",IFERROR(VLOOKUP($A168,'5. Company (current_at exit)'!$1:$1048576,25,FALSE),"")), "")</f>
        <v/>
      </c>
      <c r="AM168" s="17" t="str">
        <f>IF($A168&lt;&gt;"",IF(IFERROR(VLOOKUP($A168,'5. Company (current_at exit)'!$1:$1048576,26,FALSE),"")="","Mandatory: Tab 5",IFERROR(VLOOKUP($A168,'5. Company (current_at exit)'!$1:$1048576,26,FALSE),"")), "")</f>
        <v/>
      </c>
      <c r="AN168" s="17" t="str">
        <f>IF($A168&lt;&gt;"",IF(IFERROR(VLOOKUP($A168,'5. Company (current_at exit)'!$1:$1048576,27,FALSE),"")="","Mandatory: Tab 5",IFERROR(VLOOKUP($A168,'5. Company (current_at exit)'!$1:$1048576,27,FALSE),"")), "")</f>
        <v/>
      </c>
      <c r="AO168" s="17" t="str">
        <f>IF($A168&lt;&gt;"",IF(IFERROR(VLOOKUP($A168,'5. Company (current_at exit)'!$1:$1048576,28,FALSE),"")="","Mandatory: Tab 5",IFERROR(VLOOKUP($A168,'5. Company (current_at exit)'!$1:$1048576,28,FALSE),"")), "")</f>
        <v/>
      </c>
      <c r="AP168" s="17" t="str">
        <f>IF($A168&lt;&gt;"",IF(IFERROR(VLOOKUP($A168,'5. Company (current_at exit)'!$1:$1048576,29,FALSE),"")="","Mandatory: Tab 5",IFERROR(VLOOKUP($A168,'5. Company (current_at exit)'!$1:$1048576,29,FALSE),"")), "")</f>
        <v/>
      </c>
      <c r="AQ168" s="17" t="str">
        <f>IF($A168&lt;&gt;"",IF(IFERROR(VLOOKUP($A168,'5. Company (current_at exit)'!$1:$1048576,30,FALSE),"")="","Mandatory: Tab 5",IFERROR(VLOOKUP($A168,'5. Company (current_at exit)'!$1:$1048576,30,FALSE),"")), "")</f>
        <v/>
      </c>
      <c r="AR168" s="17" t="str">
        <f>IF($A168&lt;&gt;"",IF(IFERROR(VLOOKUP($A168,'5. Company (current_at exit)'!$1:$1048576,31,FALSE),"")="","Mandatory: Tab 5",IFERROR(VLOOKUP($A168,'5. Company (current_at exit)'!$1:$1048576,31,FALSE),"")), "")</f>
        <v/>
      </c>
      <c r="AS168" s="17" t="str">
        <f>IF($A168&lt;&gt;"",IF(IFERROR(VLOOKUP($A168,'5. Company (current_at exit)'!$1:$1048576,32,FALSE),"")="","Mandatory: Tab 5",IFERROR(VLOOKUP($A168,'5. Company (current_at exit)'!$1:$1048576,32,FALSE),"")), "")</f>
        <v/>
      </c>
      <c r="AT168" s="17" t="str">
        <f>IF($A168&lt;&gt;"",IF(IFERROR(VLOOKUP($A168,'5. Company (current_at exit)'!$1:$1048576,33,FALSE),"")="","Mandatory: Tab 5",IFERROR(VLOOKUP($A168,'5. Company (current_at exit)'!$1:$1048576,33,FALSE),"")), "")</f>
        <v/>
      </c>
      <c r="AU168" s="17" t="str">
        <f>IF($A168&lt;&gt;"",IF(IFERROR(VLOOKUP($A168,'5. Company (current_at exit)'!$1:$1048576,34,FALSE),"")="","",IFERROR(VLOOKUP($A168,'5. Company (current_at exit)'!$1:$1048576,34,FALSE),"")), "")</f>
        <v/>
      </c>
      <c r="AV168" s="241" t="str">
        <f>IF($A168&lt;&gt;"",IF(IFERROR(VLOOKUP($A168,'5. Company (current_at exit)'!$1:$1048576,35,FALSE),"")="","",IFERROR(VLOOKUP($A168,'5. Company (current_at exit)'!$1:$1048576,35,FALSE),"")), "")</f>
        <v/>
      </c>
      <c r="AW168" s="17" t="str">
        <f>IF($D168="Fully Exited",IF($A168&lt;&gt;"",IF(IFERROR(VLOOKUP($A168,'5. Company (current_at exit)'!$1:$1048576,36,FALSE),"")="","",IFERROR(VLOOKUP($A168,'5. Company (current_at exit)'!$1:$1048576,36,FALSE),"")), ""),IF($A168&lt;&gt;"",IF(IFERROR(VLOOKUP($A168,'5. Company (current_at exit)'!$1:$1048576,36,FALSE),"")="","",IFERROR(VLOOKUP($A168,'5. Company (current_at exit)'!$1:$1048576,36,FALSE),"")), ""))</f>
        <v/>
      </c>
      <c r="AX168" s="239" t="str">
        <f>IF($A168&lt;&gt;"",IF(IFERROR(VLOOKUP($A168,'5. Company (current_at exit)'!$1:$1048576,37,FALSE),"")="","",IFERROR(VLOOKUP($A168,'5. Company (current_at exit)'!$1:$1048576,37,FALSE),"")), "")</f>
        <v/>
      </c>
      <c r="AY168" s="204" t="str">
        <f>IF($A168&lt;&gt;"",IF(IFERROR(VLOOKUP($A168,'5. Company (current_at exit)'!$1:$1048576,38,FALSE),"")="","",IFERROR(VLOOKUP($A168,'5. Company (current_at exit)'!$1:$1048576,38,FALSE),"")), "")</f>
        <v/>
      </c>
      <c r="AZ168" s="244" t="str">
        <f>IF($A168&lt;&gt;"",IF(IFERROR(VLOOKUP($A168,'5. Company (current_at exit)'!$1:$1048576,39,FALSE),"")="","",IFERROR(VLOOKUP($A168,'5. Company (current_at exit)'!$1:$1048576,39,FALSE),"")), "")</f>
        <v/>
      </c>
      <c r="BA168" s="244" t="str">
        <f>IF($A168&lt;&gt;"",IF(IFERROR(VLOOKUP($A168,'5. Company (current_at exit)'!$1:$1048576,40,FALSE),"")="","",IFERROR(VLOOKUP($A168,'5. Company (current_at exit)'!$1:$1048576,40,FALSE),"")), "")</f>
        <v/>
      </c>
      <c r="BB168" s="244" t="str">
        <f>IF($A168&lt;&gt;"",IF(IFERROR(VLOOKUP($A168,'5. Company (current_at exit)'!$1:$1048576,41,FALSE),"")="","",IFERROR(VLOOKUP($A168,'5. Company (current_at exit)'!$1:$1048576,41,FALSE),"")), "")</f>
        <v/>
      </c>
      <c r="BC168" s="76" t="str">
        <f>IF($A168&lt;&gt;"",IF(IFERROR(VLOOKUP($A168,'5. Company (current_at exit)'!$1:$1048576,42,FALSE),"")="","",IFERROR(VLOOKUP($A168,'5. Company (current_at exit)'!$1:$1048576,42,FALSE),"")), "")</f>
        <v/>
      </c>
      <c r="BD168" s="76" t="str">
        <f>IF($A168&lt;&gt;"",IF(IFERROR(VLOOKUP($A168,'5. Company (current_at exit)'!$1:$1048576,43,FALSE),"")="","",IFERROR(VLOOKUP($A168,'5. Company (current_at exit)'!$1:$1048576,43,FALSE),"")), "")</f>
        <v/>
      </c>
      <c r="BE168" s="239" t="str">
        <f>IF($A168&lt;&gt;"",IF(IFERROR(VLOOKUP($A168,'5. Company (current_at exit)'!$1:$1048576,44,FALSE),"")="","",IFERROR(VLOOKUP($A168,'5. Company (current_at exit)'!$1:$1048576,44,FALSE),"")), "")</f>
        <v/>
      </c>
      <c r="BF168" s="239" t="str">
        <f>IF($A168&lt;&gt;"",IF(IFERROR(VLOOKUP($A168,'5. Company (current_at exit)'!$1:$1048576,45,FALSE),"")="","",IFERROR(VLOOKUP($A168,'5. Company (current_at exit)'!$1:$1048576,45,FALSE),"")), "")</f>
        <v/>
      </c>
      <c r="BG168" s="239" t="str">
        <f>IF($A168&lt;&gt;"",IF(IFERROR(VLOOKUP($A168,'5. Company (current_at exit)'!$1:$1048576,46,FALSE),"")="","",IFERROR(VLOOKUP($A168,'5. Company (current_at exit)'!$1:$1048576,46,FALSE),"")), "")</f>
        <v/>
      </c>
      <c r="BH168" s="239" t="str">
        <f>IF($A168&lt;&gt;"",IF(IFERROR(VLOOKUP($A168,'5. Company (current_at exit)'!$1:$1048576,47,FALSE),"")="","",IFERROR(VLOOKUP($A168,'5. Company (current_at exit)'!$1:$1048576,47,FALSE),"")), "")</f>
        <v/>
      </c>
      <c r="BI168" s="239" t="str">
        <f>IF($A168&lt;&gt;"",IF(IFERROR(VLOOKUP($A168,'5. Company (current_at exit)'!$1:$1048576,48,FALSE),"")="","",IFERROR(VLOOKUP($A168,'5. Company (current_at exit)'!$1:$1048576,48,FALSE),"")), "")</f>
        <v/>
      </c>
      <c r="BJ168" s="360" t="str">
        <f>IF($A168&lt;&gt;"",IF(IFERROR(VLOOKUP($A168,'5. Company (current_at exit)'!$1:$1048576,49,FALSE),"")="","",IFERROR(VLOOKUP($A168,'5. Company (current_at exit)'!$1:$1048576,49,FALSE),"")), "")</f>
        <v/>
      </c>
      <c r="BK168" s="76" t="str">
        <f>IF($A168&lt;&gt;"",IF(IFERROR(VLOOKUP($A168,'5. Company (current_at exit)'!$1:$1048576,50,FALSE),"")="","Mandatory: Tab 5",IFERROR(VLOOKUP($A168,'5. Company (current_at exit)'!$1:$1048576,50,FALSE),"")), "")</f>
        <v/>
      </c>
      <c r="BL168" s="483" t="str">
        <f>IF($A168&lt;&gt;"",IF(IFERROR(VLOOKUP($A168,'5. Company (current_at exit)'!$1:$1048576,51,FALSE),"")="","Mandatory: Tab 5",IFERROR(VLOOKUP($A168,'5. Company (current_at exit)'!$1:$1048576,51,FALSE),"")), "")</f>
        <v/>
      </c>
      <c r="BM168" s="483" t="str">
        <f>IF($A168&lt;&gt;"",IF(IFERROR(VLOOKUP($A168,'5. Company (current_at exit)'!$1:$1048576,52,FALSE),"")="","Mandatory: Tab 5",IFERROR(VLOOKUP($A168,'5. Company (current_at exit)'!$1:$1048576,52,FALSE),"")), "")</f>
        <v/>
      </c>
      <c r="BN168" s="483" t="str">
        <f>IF($A168&lt;&gt;"",IF(IFERROR(VLOOKUP($A168,'5. Company (current_at exit)'!$1:$1048576,53,FALSE),"")="","Mandatory: Tab 5",IFERROR(VLOOKUP($A168,'5. Company (current_at exit)'!$1:$1048576,53,FALSE),"")), "")</f>
        <v/>
      </c>
      <c r="BO168" s="360" t="str">
        <f>IF($A168&lt;&gt;"",IF(IFERROR(VLOOKUP($A168,'5. Company (current_at exit)'!$1:$1048576,54,FALSE),"")="","",IFERROR(VLOOKUP($A168,'5. Company (current_at exit)'!$1:$1048576,54,FALSE),"")), "")</f>
        <v/>
      </c>
      <c r="BP168" s="17" t="str">
        <f>IF($A168&lt;&gt;"",IF(IFERROR(VLOOKUP($A168, '4. Company (at entry)'!$1:$1048576,3,FALSE),"")="","Mandatory: Tab 4",IFERROR(VLOOKUP($A168, '4. Company (at entry)'!$1:$1048576,3,FALSE),"")), "")</f>
        <v/>
      </c>
      <c r="BQ168" s="17" t="str">
        <f>IF($A168&lt;&gt;"",IF(IFERROR(VLOOKUP($A168, '4. Company (at entry)'!$1:$1048576,4,FALSE),"")="","Mandatory: Tab 4",IFERROR(VLOOKUP($A168, '4. Company (at entry)'!$1:$1048576,4,FALSE),"")), "")</f>
        <v/>
      </c>
      <c r="BR168" s="17" t="str">
        <f>IF($A168&lt;&gt;"",IF(IFERROR(VLOOKUP($A168, '4. Company (at entry)'!$1:$1048576,5,FALSE),"")="","Mandatory: Tab 4",IFERROR(VLOOKUP($A168, '4. Company (at entry)'!$1:$1048576,5,FALSE),"")), "")</f>
        <v/>
      </c>
      <c r="BS168" s="17" t="str">
        <f>IF($A168&lt;&gt;"",IF(IFERROR(VLOOKUP($A168, '4. Company (at entry)'!$1:$1048576,6,FALSE),"")="","Mandatory: Tab 4",IFERROR(VLOOKUP($A168, '4. Company (at entry)'!$1:$1048576,6,FALSE),"")), "")</f>
        <v/>
      </c>
      <c r="BT168" s="17" t="str">
        <f>IF($A168&lt;&gt;"",IF(IFERROR(VLOOKUP($A168, '4. Company (at entry)'!$1:$1048576,7,FALSE),"")="","Mandatory: Tab 4",IFERROR(VLOOKUP($A168, '4. Company (at entry)'!$1:$1048576,7,FALSE),"")), "")</f>
        <v/>
      </c>
      <c r="BU168" s="17" t="str">
        <f>IF($A168&lt;&gt;"",IF(IFERROR(VLOOKUP($A168, '4. Company (at entry)'!$1:$1048576,8,FALSE),"")="","Mandatory: Tab 4",IFERROR(VLOOKUP($A168, '4. Company (at entry)'!$1:$1048576,8,FALSE),"")), "")</f>
        <v/>
      </c>
      <c r="BV168" s="17" t="str">
        <f>IF($A168&lt;&gt;"",IF(IFERROR(VLOOKUP($A168, '4. Company (at entry)'!$1:$1048576,9,FALSE),"")="","Mandatory: Tab 4",IFERROR(VLOOKUP($A168, '4. Company (at entry)'!$1:$1048576,9,FALSE),"")), "")</f>
        <v/>
      </c>
      <c r="BW168" s="17" t="str">
        <f>IF($A168&lt;&gt;"",IF(IFERROR(VLOOKUP($A168, '4. Company (at entry)'!$1:$1048576,10,FALSE),"")="","",IFERROR(VLOOKUP($A168, '4. Company (at entry)'!$1:$1048576,10,FALSE),"")), "")</f>
        <v/>
      </c>
      <c r="BX168" s="208" t="str">
        <f>IF($A168&lt;&gt;"",IF(IFERROR(VLOOKUP($A168, '4. Company (at entry)'!$1:$1048576,11,FALSE),"")="","",IFERROR(VLOOKUP($A168, '4. Company (at entry)'!$1:$1048576,11,FALSE),"")), "")</f>
        <v/>
      </c>
      <c r="BY168" s="17" t="str">
        <f>IF($A168&lt;&gt;"",IF(IFERROR(VLOOKUP($A168, '4. Company (at entry)'!$1:$1048576,12,FALSE),"")="","",IFERROR(VLOOKUP($A168, '4. Company (at entry)'!$1:$1048576,12,FALSE),"")), "")</f>
        <v/>
      </c>
      <c r="BZ168" s="360" t="str">
        <f>IF($A168&lt;&gt;"",IF(IFERROR(VLOOKUP($A168, '4. Company (at entry)'!$1:$1048576,13,FALSE),"")="","",IFERROR(VLOOKUP($A168, '4. Company (at entry)'!$1:$1048576,13,FALSE),"")), "")</f>
        <v/>
      </c>
      <c r="CA168" s="17" t="str">
        <f>IF($A168&lt;&gt;"",IF(IFERROR('7. Position (current_at exit)'!F168,"")="", "Mandatory: Tab 7",IFERROR('7. Position (current_at exit)'!F168,"")),"")</f>
        <v/>
      </c>
      <c r="CB168" s="17" t="str">
        <f>IF($D168&lt;&gt;"Pending, Subsequently Closed",IF($A168&lt;&gt;"",IF(IFERROR('7. Position (current_at exit)'!G168,"")="", "Mandatory: Tab 7",IFERROR('7. Position (current_at exit)'!G168,"")),""), IF($A168&lt;&gt;"",IF(IFERROR('7. Position (current_at exit)'!G168,"")="", "",IFERROR('7. Position (current_at exit)'!G168,"")),""))</f>
        <v/>
      </c>
      <c r="CC168" s="17" t="str">
        <f>IF($D168&lt;&gt;"Pending, Subsequently Closed",IF($A168&lt;&gt;"",IF(IFERROR('7. Position (current_at exit)'!H168,"")="", "Mandatory: Tab 7",IFERROR('7. Position (current_at exit)'!H168,"")),""), IF($A168&lt;&gt;"",IF(IFERROR('7. Position (current_at exit)'!H168,"")="", "",IFERROR('7. Position (current_at exit)'!H168,"")),""))</f>
        <v/>
      </c>
      <c r="CD168" s="17" t="str">
        <f>IF($D168&lt;&gt;"Pending, Subsequently Closed",IF($A168&lt;&gt;"",IF(IFERROR('7. Position (current_at exit)'!I168,"")="", "Mandatory: Tab 7",IFERROR('7. Position (current_at exit)'!I168,"")),""), IF($A168&lt;&gt;"",IF(IFERROR('7. Position (current_at exit)'!I168,"")="", "",IFERROR('7. Position (current_at exit)'!I168,"")),""))</f>
        <v/>
      </c>
      <c r="CE168" s="17" t="str">
        <f>IF($D168&lt;&gt;"Pending, Subsequently Closed",IF($A168&lt;&gt;"",IF(IFERROR('7. Position (current_at exit)'!J168,"")="", "Mandatory: Tab 7",IFERROR('7. Position (current_at exit)'!J168,"")),""), IF($A168&lt;&gt;"",IF(IFERROR('7. Position (current_at exit)'!J168,"")="", "",IFERROR('7. Position (current_at exit)'!J168,"")),""))</f>
        <v/>
      </c>
      <c r="CF168" s="208" t="str">
        <f>IF($D168&lt;&gt;"Pending, Subsequently Closed",IF($A168&lt;&gt;"",IF(IFERROR('7. Position (current_at exit)'!K168,"")="", "Mandatory: Tab 7",IFERROR('7. Position (current_at exit)'!K168,"")),""), IF($A168&lt;&gt;"",IF(IFERROR('7. Position (current_at exit)'!K168,"")="", "",IFERROR('7. Position (current_at exit)'!K168,"")),""))</f>
        <v/>
      </c>
      <c r="CG168" s="186" t="str">
        <f>IF($D168&lt;&gt;"Pending, Subsequently Closed",IF($A168&lt;&gt;"",IF(IFERROR('7. Position (current_at exit)'!L168,"")="", "Mandatory: Tab 7",IFERROR('7. Position (current_at exit)'!L168,"")),""), IF($A168&lt;&gt;"",IF(IFERROR('7. Position (current_at exit)'!L168,"")="", "",IFERROR('7. Position (current_at exit)'!L168,"")),""))</f>
        <v/>
      </c>
      <c r="CH168" s="186" t="str">
        <f>IF($D168&lt;&gt;"Pending, Subsequently Closed",IF($A168&lt;&gt;"",IF(IFERROR('7. Position (current_at exit)'!M168,"")="", "Mandatory: Tab 7",IFERROR('7. Position (current_at exit)'!M168,"")),""), IF($A168&lt;&gt;"",IF(IFERROR('7. Position (current_at exit)'!M168,"")="", "",IFERROR('7. Position (current_at exit)'!M168,"")),""))</f>
        <v/>
      </c>
      <c r="CI168" s="186" t="str">
        <f>IF($D168&lt;&gt;"Pending, Subsequently Closed",IF($A168&lt;&gt;"",IF(IFERROR('7. Position (current_at exit)'!N168,"")="", "Mandatory: Tab 7",IFERROR('7. Position (current_at exit)'!N168,"")),""), IF($A168&lt;&gt;"",IF(IFERROR('7. Position (current_at exit)'!N168,"")="", "",IFERROR('7. Position (current_at exit)'!N168,"")),""))</f>
        <v/>
      </c>
      <c r="CJ168" s="408" t="str">
        <f>IF($D168&lt;&gt;"Pending, Subsequently Closed",IF($A168&lt;&gt;"",IF(IFERROR('7. Position (current_at exit)'!O168,"")="", "Mandatory: Tab 7",IFERROR('7. Position (current_at exit)'!O168,"")),""), IF($A168&lt;&gt;"",IF(IFERROR('7. Position (current_at exit)'!O168,"")="", "",IFERROR('7. Position (current_at exit)'!O168,"")),""))</f>
        <v/>
      </c>
      <c r="CK168" s="408" t="str">
        <f>IF($D168&lt;&gt;"Pending, Subsequently Closed",IF($A168&lt;&gt;"",IF(IFERROR('7. Position (current_at exit)'!P168,"")="", "Mandatory: Tab 7",IFERROR('7. Position (current_at exit)'!P168,"")),""), IF($A168&lt;&gt;"",IF(IFERROR('7. Position (current_at exit)'!P168,"")="", "",IFERROR('7. Position (current_at exit)'!P168,"")),""))</f>
        <v/>
      </c>
      <c r="CL168" s="360" t="str">
        <f>IF($A168&lt;&gt;"",IF(IFERROR('7. Position (current_at exit)'!Q168,"")="", "",IFERROR('7. Position (current_at exit)'!Q168,"")),"")</f>
        <v/>
      </c>
      <c r="CM168" s="18" t="str">
        <f>IF($F168&lt;&gt;"Debt",IF($A168&lt;&gt;"",IF(IFERROR('7. Position (current_at exit)'!R168,"")="", "Mandatory: Tab 7",IFERROR('7. Position (current_at exit)'!R168,"")),""), IF($A168&lt;&gt;"",IF(IFERROR('7. Position (current_at exit)'!R168,"")="", "",IFERROR('7. Position (current_at exit)'!R168,"")),""))</f>
        <v/>
      </c>
      <c r="CN168" s="18" t="str">
        <f>IF($F168&lt;&gt;"Debt",IF($A168&lt;&gt;"",IF(IFERROR('7. Position (current_at exit)'!S168,"")="", "Mandatory: Tab 7",IFERROR('7. Position (current_at exit)'!S168,"")),""), IF($A168&lt;&gt;"",IF(IFERROR('7. Position (current_at exit)'!S168,"")="", "",IFERROR('7. Position (current_at exit)'!S168,"")),""))</f>
        <v/>
      </c>
      <c r="CO168" s="17" t="str">
        <f>IF($F168&lt;&gt;"Debt",IF($A168&lt;&gt;"",IF(IFERROR('7. Position (current_at exit)'!T168,"")="", "Mandatory: Tab 7",IFERROR('7. Position (current_at exit)'!T168,"")),""), IF($A168&lt;&gt;"",IF(IFERROR('7. Position (current_at exit)'!T168,"")="", "",IFERROR('7. Position (current_at exit)'!T168,"")),""))</f>
        <v/>
      </c>
      <c r="CP168" s="17" t="str">
        <f>IF($A168&lt;&gt;"",IF(IFERROR('7. Position (current_at exit)'!U168,"")="", "Mandatory: Tab 7",IFERROR('7. Position (current_at exit)'!U168,"")),"")</f>
        <v/>
      </c>
      <c r="CQ168" s="17" t="str">
        <f>IF($F168&lt;&gt;"Debt",IF($A168&lt;&gt;"",IF(IFERROR('7. Position (current_at exit)'!V168,"")="", "Mandatory: Tab 7",IFERROR('7. Position (current_at exit)'!V168,"")),""), IF($A168&lt;&gt;"",IF(IFERROR('7. Position (current_at exit)'!V168,"")="", "",IFERROR('7. Position (current_at exit)'!V168,"")),""))</f>
        <v/>
      </c>
      <c r="CR168" s="16" t="str">
        <f>IF($F168&lt;&gt;"Debt",IF($A168&lt;&gt;"",IF(IFERROR('7. Position (current_at exit)'!W168,"")="", "",IFERROR('7. Position (current_at exit)'!W168,"")),""), IF($A168&lt;&gt;"",IF(IFERROR('7. Position (current_at exit)'!W168,"")="", "",IFERROR('7. Position (current_at exit)'!W168,"")),""))</f>
        <v/>
      </c>
      <c r="CS168" s="80" t="str">
        <f>IF($A168&lt;&gt;"",IF(IFERROR('7. Position (current_at exit)'!X168,"")="", "",IFERROR('7. Position (current_at exit)'!X168,"")),"")</f>
        <v/>
      </c>
      <c r="CT168" s="360" t="str">
        <f>IF($A168&lt;&gt;"",IF(IFERROR('7. Position (current_at exit)'!Y168,"")="", "",IFERROR('7. Position (current_at exit)'!Y168,"")),"")</f>
        <v/>
      </c>
      <c r="CU168" s="159" t="str">
        <f>IF(OR($D168="Fully Exited, No Escrow", $D168="Fully Exited, Escrow Pending", $D168="Fully Exited, Subsequently Closed"), IF($A168&lt;&gt;"",IF(IFERROR('7. Position (current_at exit)'!Z168,"")="", "Mandatory: Tab 7",IFERROR('7. Position (current_at exit)'!Z168,"")),""), IF($A168&lt;&gt;"",IF(IFERROR('7. Position (current_at exit)'!Z168,"")="", "",IFERROR('7. Position (current_at exit)'!Z168,"")),""))</f>
        <v/>
      </c>
      <c r="CV168" s="159" t="str">
        <f>IF(OR($D168="Fully Exited, No Escrow", $D168="Fully Exited, Escrow Pending", $D168="Fully Exited, Subsequently Closed"), IF($A168&lt;&gt;"",IF(IFERROR('7. Position (current_at exit)'!AA168,"")="", "Mandatory: Tab 7",IFERROR('7. Position (current_at exit)'!AA168,"")),""), IF($A168&lt;&gt;"",IF(IFERROR('7. Position (current_at exit)'!AA168,"")="", "",IFERROR('7. Position (current_at exit)'!AA168,"")),""))</f>
        <v/>
      </c>
      <c r="CW168" s="16" t="str">
        <f>IF($D168="Fully Exited",IF($A168&lt;&gt;"",IF(IFERROR('7. Position (current_at exit)'!AB168,"")="", "",IFERROR('7. Position (current_at exit)'!AB168,"")),""), IF($A168&lt;&gt;"",IF(IFERROR('7. Position (current_at exit)'!AB168,"")="", "",IFERROR('7. Position (current_at exit)'!AB168,"")),""))</f>
        <v/>
      </c>
      <c r="CX168" s="360" t="str">
        <f>IF($A168&lt;&gt;"",IF(IFERROR('7. Position (current_at exit)'!AC168,"")="", "",IFERROR('7. Position (current_at exit)'!AC168,"")),"")</f>
        <v/>
      </c>
      <c r="CY168" s="16" t="str">
        <f>IF($D168&lt;&gt;"Pending, Subsequently Closed",IF($A168&lt;&gt;"",IF(IFERROR('7. Position (current_at exit)'!AD168,"")="", "Mandatory: Tab 7",IFERROR('7. Position (current_at exit)'!AD168,"")),""), IF($A168&lt;&gt;"",IF(IFERROR('7. Position (current_at exit)'!AD168,"")="", "",IFERROR('7. Position (current_at exit)'!AD168,"")),""))</f>
        <v/>
      </c>
      <c r="CZ168" s="187" t="str">
        <f>IF($A168&lt;&gt;"",IF(IFERROR('7. Position (current_at exit)'!AE168,"")="", "",IFERROR('7. Position (current_at exit)'!AE168,"")),"")</f>
        <v/>
      </c>
      <c r="DA168" s="76" t="str">
        <f>IF($A168&lt;&gt;"",IF(IFERROR('7. Position (current_at exit)'!AF168,"")="", "",IFERROR('7. Position (current_at exit)'!AF168,"")),"")</f>
        <v/>
      </c>
      <c r="DB168" s="239" t="str">
        <f>IF($A168&lt;&gt;"",IF(IFERROR('7. Position (current_at exit)'!AG168,"")="", "",IFERROR('7. Position (current_at exit)'!AG168,"")),"")</f>
        <v/>
      </c>
      <c r="DC168" s="165" t="str">
        <f>IF($A168&lt;&gt;"",IF(IFERROR('7. Position (current_at exit)'!AH168,"")="", "",IFERROR('7. Position (current_at exit)'!AH168,"")),"")</f>
        <v/>
      </c>
      <c r="DD168" s="165" t="str">
        <f>IF($A168&lt;&gt;"",IF(IFERROR('7. Position (current_at exit)'!AI168,"")="", "",IFERROR('7. Position (current_at exit)'!AI168,"")),"")</f>
        <v/>
      </c>
      <c r="DE168" s="360" t="str">
        <f>IF($A168&lt;&gt;"",IF(IFERROR('7. Position (current_at exit)'!AJ168,"")="", "",IFERROR('7. Position (current_at exit)'!AJ168,"")),"")</f>
        <v/>
      </c>
      <c r="DF168" s="16" t="str">
        <f>IF($A168&lt;&gt;"",IF(IFERROR('7. Position (current_at exit)'!AK168,"")="", "",IFERROR('7. Position (current_at exit)'!AK168,"")),"")</f>
        <v/>
      </c>
      <c r="DG168" s="187" t="str">
        <f>IF($A168&lt;&gt;"",IF(IFERROR('7. Position (current_at exit)'!AL168,"")="", "",IFERROR('7. Position (current_at exit)'!AL168,"")),"")</f>
        <v/>
      </c>
      <c r="DH168" s="76" t="str">
        <f>IF($A168&lt;&gt;"",IF(IFERROR('7. Position (current_at exit)'!AM168,"")="", "",IFERROR('7. Position (current_at exit)'!AM168,"")),"")</f>
        <v/>
      </c>
      <c r="DI168" s="239" t="str">
        <f>IF($A168&lt;&gt;"",IF(IFERROR('7. Position (current_at exit)'!AN168,"")="", "",IFERROR('7. Position (current_at exit)'!AN168,"")),"")</f>
        <v/>
      </c>
      <c r="DJ168" s="165" t="str">
        <f>IF($A168&lt;&gt;"",IF(IFERROR('7. Position (current_at exit)'!AO168,"")="", "",IFERROR('7. Position (current_at exit)'!AO168,"")),"")</f>
        <v/>
      </c>
      <c r="DK168" s="165" t="str">
        <f>IF($A168&lt;&gt;"",IF(IFERROR('7. Position (current_at exit)'!AP168,"")="", "",IFERROR('7. Position (current_at exit)'!AP168,"")),"")</f>
        <v/>
      </c>
      <c r="DL168" s="360" t="str">
        <f>IF($A168&lt;&gt;"",IF(IFERROR('7. Position (current_at exit)'!AQ168,"")="", "",IFERROR('7. Position (current_at exit)'!AQ168,"")),"")</f>
        <v/>
      </c>
      <c r="DM168" s="17" t="str">
        <f>IF(OR($F168="Equity - Publicly Traded", $F168="Equity - Private"), IF($A168&lt;&gt;"",IF(IFERROR('6. Position (at entry)'!N168,"")="", "Mandatory: Tab 6",IFERROR('6. Position (at entry)'!N168,"")),""), IF($A168&lt;&gt;"",IF(IFERROR('6. Position (at entry)'!N168,"")="", "",IFERROR('6. Position (at entry)'!N168,"")),""))</f>
        <v/>
      </c>
      <c r="DN168" s="17" t="str">
        <f>IF(OR($F168="Equity - Publicly Traded", $F168="Equity - Private"), IF($A168&lt;&gt;"",IF(IFERROR('6. Position (at entry)'!O168,"")="", "Mandatory: Tab 6",IFERROR('6. Position (at entry)'!O168,"")),""), IF($A168&lt;&gt;"",IF(IFERROR('6. Position (at entry)'!O168,"")="", "",IFERROR('6. Position (at entry)'!O168,"")),""))</f>
        <v/>
      </c>
      <c r="DO168" s="17" t="str">
        <f>IF(OR($F168="Equity - Publicly Traded", $F168="Equity - Private"), IF($A168&lt;&gt;"",IF(IFERROR('6. Position (at entry)'!P168,"")="", "Mandatory: Tab 6",IFERROR('6. Position (at entry)'!P168,"")),""), IF($A168&lt;&gt;"",IF(IFERROR('6. Position (at entry)'!P168,"")="", "",IFERROR('6. Position (at entry)'!P168,"")),""))</f>
        <v/>
      </c>
      <c r="DP168" s="17" t="str">
        <f>IF(OR($F168="Equity - Publicly Traded", $F168="Equity - Private"), IF($A168&lt;&gt;"",IF(IFERROR('6. Position (at entry)'!Q168,"")="", "Mandatory: Tab 6",IFERROR('6. Position (at entry)'!Q168,"")),""), IF($A168&lt;&gt;"",IF(IFERROR('6. Position (at entry)'!Q168,"")="", "",IFERROR('6. Position (at entry)'!Q168,"")),""))</f>
        <v/>
      </c>
      <c r="DQ168" s="18" t="str">
        <f>IF(OR($F168="Equity - Publicly Traded", $F168="Equity - Private"), IF($A168&lt;&gt;"",IF(IFERROR('6. Position (at entry)'!R168,"")="", "Mandatory: Tab 6",IFERROR('6. Position (at entry)'!R168,"")),""), IF($A168&lt;&gt;"",IF(IFERROR('6. Position (at entry)'!R168,"")="", "",IFERROR('6. Position (at entry)'!R168,"")),""))</f>
        <v/>
      </c>
      <c r="DR168" s="18" t="str">
        <f>IF(OR($F168="Equity - Publicly Traded", $F168="Equity - Private"), IF($A168&lt;&gt;"",IF(IFERROR('6. Position (at entry)'!S168,"")="", "Mandatory: Tab 6",IFERROR('6. Position (at entry)'!S168,"")),""), IF($A168&lt;&gt;"",IF(IFERROR('6. Position (at entry)'!S168,"")="", "",IFERROR('6. Position (at entry)'!S168,"")),""))</f>
        <v/>
      </c>
      <c r="DS168" s="17" t="str">
        <f>IF(OR($F168="Equity - Publicly Traded", $F168="Equity - Private"), IF($A168&lt;&gt;"",IF(IFERROR('6. Position (at entry)'!T168,"")="", "Mandatory: Tab 6",IFERROR('6. Position (at entry)'!T168,"")),""), IF($A168&lt;&gt;"",IF(IFERROR('6. Position (at entry)'!T168,"")="", "",IFERROR('6. Position (at entry)'!T168,"")),""))</f>
        <v/>
      </c>
      <c r="DT168" s="16" t="str">
        <f>IF(OR($F168="Equity - Publicly Traded", $F168="Equity - Private"), IF($A168&lt;&gt;"",IF(IFERROR('6. Position (at entry)'!U168,"")="", "Mandatory: Tab 6",IFERROR('6. Position (at entry)'!U168,"")),""), IF($A168&lt;&gt;"",IF(IFERROR('6. Position (at entry)'!U168,"")="", "",IFERROR('6. Position (at entry)'!U168,"")),""))</f>
        <v/>
      </c>
      <c r="DU168" s="16" t="str">
        <f>IF(OR($F168="Equity - Publicly Traded", $F168="Equity - Private"), IF($A168&lt;&gt;"",IF(IFERROR('6. Position (at entry)'!V168,"")="", "",IFERROR('6. Position (at entry)'!V168,"")),""), IF($A168&lt;&gt;"",IF(IFERROR('6. Position (at entry)'!V168,"")="", "",IFERROR('6. Position (at entry)'!V168,"")),""))</f>
        <v/>
      </c>
      <c r="DV168" s="239" t="str">
        <f>IF(OR($F168="Equity - Publicly Traded", $F168="Equity - Private"), IF($A168&lt;&gt;"",IF(IFERROR('6. Position (at entry)'!W168,"")="", "",IFERROR('6. Position (at entry)'!W168,"")),""), IF($A168&lt;&gt;"",IF(IFERROR('6. Position (at entry)'!W168,"")="", "",IFERROR('6. Position (at entry)'!W168,"")),""))</f>
        <v/>
      </c>
      <c r="DW168" s="239" t="str">
        <f>IF(OR($F168="Equity - Publicly Traded", $F168="Equity - Private"), IF($A168&lt;&gt;"",IF(IFERROR('6. Position (at entry)'!X168,"")="", "",IFERROR('6. Position (at entry)'!X168,"")),""), IF($A168&lt;&gt;"",IF(IFERROR('6. Position (at entry)'!X168,"")="", "",IFERROR('6. Position (at entry)'!X168,"")),""))</f>
        <v/>
      </c>
      <c r="DX168" s="239" t="str">
        <f>IF(OR($F168="Equity - Publicly Traded", $F168="Equity - Private"), IF($A168&lt;&gt;"",IF(IFERROR('6. Position (at entry)'!Y168,"")="", "",IFERROR('6. Position (at entry)'!Y168,"")),""), IF($A168&lt;&gt;"",IF(IFERROR('6. Position (at entry)'!Y168,"")="", "",IFERROR('6. Position (at entry)'!Y168,"")),""))</f>
        <v/>
      </c>
      <c r="DY168" s="360" t="str">
        <f>IF($A168&lt;&gt;"",IF(IFERROR('6. Position (at entry)'!Z168,"")="", "",IFERROR('6. Position (at entry)'!Z168,"")),"")</f>
        <v/>
      </c>
      <c r="DZ168" s="76" t="str">
        <f>IF($A168&lt;&gt;"",IF(IFERROR('6. Position (at entry)'!AA168,"")="", "",IFERROR('6. Position (at entry)'!AA168,"")),"")</f>
        <v/>
      </c>
      <c r="EA168" s="76" t="str">
        <f>IF($A168&lt;&gt;"",IF(IFERROR('6. Position (at entry)'!AB168,"")="", "",IFERROR('6. Position (at entry)'!AB168,"")),"")</f>
        <v/>
      </c>
      <c r="EB168" s="78" t="str">
        <f>IF($A168&lt;&gt;"",IF(IFERROR('6. Position (at entry)'!AC168,"")="", "",IFERROR('6. Position (at entry)'!AC168,"")),"")</f>
        <v/>
      </c>
      <c r="EC168" s="78" t="str">
        <f>IF($A168&lt;&gt;"",IF(IFERROR('6. Position (at entry)'!AD168,"")="", "",IFERROR('6. Position (at entry)'!AD168,"")),"")</f>
        <v/>
      </c>
      <c r="ED168" s="226" t="str">
        <f>IF($A168&lt;&gt;"",IF(IFERROR('6. Position (at entry)'!AE168,"")="", "",IFERROR('6. Position (at entry)'!AE168,"")),"")</f>
        <v/>
      </c>
      <c r="EE168" s="80" t="str">
        <f>IF($A168&lt;&gt;"",IF(IFERROR('6. Position (at entry)'!AF168,"")="", "",IFERROR('6. Position (at entry)'!AF168,"")),"")</f>
        <v/>
      </c>
      <c r="EF168" s="80" t="str">
        <f>IF($A168&lt;&gt;"",IF(IFERROR('6. Position (at entry)'!AG168,"")="", "",IFERROR('6. Position (at entry)'!AG168,"")),"")</f>
        <v/>
      </c>
      <c r="EG168" s="80" t="str">
        <f>IF($A168&lt;&gt;"",IF(IFERROR('6. Position (at entry)'!AH168,"")="", "",IFERROR('6. Position (at entry)'!AH168,"")),"")</f>
        <v/>
      </c>
      <c r="EH168" s="360" t="str">
        <f>IF($A168&lt;&gt;"",IF(IFERROR('6. Position (at entry)'!AI168,"")="", "",IFERROR('6. Position (at entry)'!AI168,"")),"")</f>
        <v/>
      </c>
    </row>
    <row r="169" spans="1:138" ht="15" customHeight="1" x14ac:dyDescent="0.2">
      <c r="A169" s="16" t="str">
        <f>IF(ISBLANK('6. Position (at entry)'!A169), "", '6. Position (at entry)'!A169)</f>
        <v/>
      </c>
      <c r="B169" s="347" t="str">
        <f>IF($A169&lt;&gt;"",IF(IFERROR('6. Position (at entry)'!B169,"")="", "Mandatory: Tab 6",IFERROR('6. Position (at entry)'!B169,"")),"")</f>
        <v/>
      </c>
      <c r="C169" s="16" t="str">
        <f>IF($A169&lt;&gt;"",IF(IFERROR(VLOOKUP($A169, '4. Company (at entry)'!$1:$1048576,2,FALSE),"")="","Mandatory: Tab 4",IFERROR(VLOOKUP($A169, '4. Company (at entry)'!$1:$1048576,2,FALSE),"")), "")</f>
        <v/>
      </c>
      <c r="D169" s="16" t="str">
        <f>IF($A169&lt;&gt;"",IF(IFERROR('7. Position (current_at exit)'!D169,"")="", "Mandatory: Tab 7",IFERROR('7. Position (current_at exit)'!D169,"")),"")</f>
        <v/>
      </c>
      <c r="E169" s="16" t="str">
        <f>IF($A169&lt;&gt;"",IF(IFERROR('7. Position (current_at exit)'!E169,"")="", "Mandatory: Tab 7",IFERROR('7. Position (current_at exit)'!E169,"")),"")</f>
        <v/>
      </c>
      <c r="F169" s="16" t="str">
        <f>IF($A169&lt;&gt;"",IF(IFERROR('6. Position (at entry)'!D169,"")="", "Mandatory: Tab 6",IFERROR('6. Position (at entry)'!D169,"")),"")</f>
        <v/>
      </c>
      <c r="G169" s="16" t="str">
        <f>IF($A169&lt;&gt;"",IF(IFERROR('6. Position (at entry)'!E169,"")="", "Mandatory: Tab 6",IFERROR('6. Position (at entry)'!E169,"")),"")</f>
        <v/>
      </c>
      <c r="H169" s="16" t="str">
        <f>IF($A169&lt;&gt;"",IF(IFERROR('6. Position (at entry)'!F169,"")="", "Mandatory: Tab 6",IFERROR('6. Position (at entry)'!F169,"")),"")</f>
        <v/>
      </c>
      <c r="I169" s="16" t="str">
        <f>IF($A169&lt;&gt;"",IF(IFERROR('6. Position (at entry)'!G169,"")="", "Mandatory: Tab 6",IFERROR('6. Position (at entry)'!G169,"")),"")</f>
        <v/>
      </c>
      <c r="J169" s="16" t="str">
        <f>IF($A169&lt;&gt;"",IF(IFERROR('6. Position (at entry)'!H169,"")="", "Mandatory: Tab 6",IFERROR('6. Position (at entry)'!H169,"")),"")</f>
        <v/>
      </c>
      <c r="K169" s="159" t="str">
        <f>IF($A169&lt;&gt;"",IF(IFERROR('6. Position (at entry)'!I169,"")="", "Mandatory: Tab 6",IFERROR('6. Position (at entry)'!I169,"")),"")</f>
        <v/>
      </c>
      <c r="L169" s="16" t="str">
        <f>IF($A169&lt;&gt;"",IF(IFERROR('6. Position (at entry)'!J169,"")="", "Mandatory: Tab 6",IFERROR('6. Position (at entry)'!J169,"")),"")</f>
        <v/>
      </c>
      <c r="M169" s="16" t="str">
        <f>IF($A169&lt;&gt;"",IF(IFERROR('6. Position (at entry)'!K169,"")="", "Mandatory: Tab 6",IFERROR('6. Position (at entry)'!K169,"")),"")</f>
        <v/>
      </c>
      <c r="N169" s="16" t="str">
        <f>IF($A169&lt;&gt;"",IF(IFERROR('6. Position (at entry)'!L169,"")="", "",IFERROR('6. Position (at entry)'!L169,"")),"")</f>
        <v/>
      </c>
      <c r="O169" s="360" t="str">
        <f>IF($A169&lt;&gt;"",IF(IFERROR('6. Position (at entry)'!M169,"")="", "",IFERROR('6. Position (at entry)'!M169,"")),"")</f>
        <v/>
      </c>
      <c r="P169" s="16" t="str">
        <f>IF($A169&lt;&gt;"",IF(IFERROR(VLOOKUP($A169,'5. Company (current_at exit)'!$1:$1048576,3,FALSE),"")="","",IFERROR(VLOOKUP($A169,'5. Company (current_at exit)'!$1:$1048576,3,FALSE),"")), "")</f>
        <v/>
      </c>
      <c r="Q169" s="16" t="str">
        <f>IF($A169&lt;&gt;"",IF(IFERROR(VLOOKUP($A169,'5. Company (current_at exit)'!$1:$1048576,4,FALSE),"")="","",IFERROR(VLOOKUP($A169,'5. Company (current_at exit)'!$1:$1048576,4,FALSE),"")), "")</f>
        <v/>
      </c>
      <c r="R169" s="16" t="str">
        <f>IF($A169&lt;&gt;"",IF(IFERROR(VLOOKUP($A169,'5. Company (current_at exit)'!$1:$1048576,5,FALSE),"")="","",IFERROR(VLOOKUP($A169,'5. Company (current_at exit)'!$1:$1048576,5,FALSE),"")), "")</f>
        <v/>
      </c>
      <c r="S169" s="16" t="str">
        <f>IF($A169&lt;&gt;"",IF(IFERROR(VLOOKUP($A169,'5. Company (current_at exit)'!$1:$1048576,6,FALSE),"")="","",IFERROR(VLOOKUP($A169,'5. Company (current_at exit)'!$1:$1048576,6,FALSE),"")), "")</f>
        <v/>
      </c>
      <c r="T169" s="16" t="str">
        <f>IF($A169&lt;&gt;"",IF(IFERROR(VLOOKUP($A169,'5. Company (current_at exit)'!$1:$1048576,7,FALSE),"")="","Mandatory: Tab 5",IFERROR(VLOOKUP($A169,'5. Company (current_at exit)'!$1:$1048576,7,FALSE),"")), "")</f>
        <v/>
      </c>
      <c r="U169" s="72" t="str">
        <f>IF($A169&lt;&gt;"",IF(IFERROR(VLOOKUP($A169,'5. Company (current_at exit)'!$1:$1048576,8,FALSE),"")="","Mandatory: Tab 5",IFERROR(VLOOKUP($A169,'5. Company (current_at exit)'!$1:$1048576,8,FALSE),"")), "")</f>
        <v/>
      </c>
      <c r="V169" s="16" t="str">
        <f>IF($A169&lt;&gt;"",IF(IFERROR(VLOOKUP($A169,'5. Company (current_at exit)'!$1:$1048576,9,FALSE),"")="","",IFERROR(VLOOKUP($A169,'5. Company (current_at exit)'!$1:$1048576,9,FALSE),"")), "")</f>
        <v/>
      </c>
      <c r="W169" s="16" t="str">
        <f>IF($A169&lt;&gt;"",IF(IFERROR(VLOOKUP($A169,'5. Company (current_at exit)'!$1:$1048576,10,FALSE),"")="","Mandatory: Tab 5",IFERROR(VLOOKUP($A169,'5. Company (current_at exit)'!$1:$1048576,10,FALSE),"")), "")</f>
        <v/>
      </c>
      <c r="X169" s="73" t="str">
        <f>IF($A169&lt;&gt;"",IF(IFERROR(VLOOKUP($A169,'5. Company (current_at exit)'!$1:$1048576,11,FALSE),"")="","Mandatory: Tab 5",IFERROR(VLOOKUP($A169,'5. Company (current_at exit)'!$1:$1048576,11,FALSE),"")), "")</f>
        <v/>
      </c>
      <c r="Y169" s="73" t="str">
        <f>IF($A169&lt;&gt;"",IF(IFERROR(VLOOKUP($A169,'5. Company (current_at exit)'!$1:$1048576,12,FALSE),"")="","",IFERROR(VLOOKUP($A169,'5. Company (current_at exit)'!$1:$1048576,12,FALSE),"")), "")</f>
        <v/>
      </c>
      <c r="Z169" s="73" t="str">
        <f>IF($A169&lt;&gt;"",IF(IFERROR(VLOOKUP($A169,'5. Company (current_at exit)'!$1:$1048576,13,FALSE),"")="","",IFERROR(VLOOKUP($A169,'5. Company (current_at exit)'!$1:$1048576,13,FALSE),"")), "")</f>
        <v/>
      </c>
      <c r="AA169" s="16" t="str">
        <f>IF($A169&lt;&gt;"",IF(IFERROR(VLOOKUP($A169,'5. Company (current_at exit)'!$1:$1048576,14,FALSE),"")="","Mandatory: Tab 5",IFERROR(VLOOKUP($A169,'5. Company (current_at exit)'!$1:$1048576,14,FALSE),"")), "")</f>
        <v/>
      </c>
      <c r="AB169" s="16" t="str">
        <f>IF($A169&lt;&gt;"",IF(IFERROR(VLOOKUP($A169,'5. Company (current_at exit)'!$1:$1048576,15,FALSE),"")="","Mandatory: Tab 5",IFERROR(VLOOKUP($A169,'5. Company (current_at exit)'!$1:$1048576,15,FALSE),"")), "")</f>
        <v/>
      </c>
      <c r="AC169" s="76" t="str">
        <f>IF($A169&lt;&gt;"",IF(IFERROR(VLOOKUP($A169,'5. Company (current_at exit)'!$1:$1048576,16,FALSE),"")="","",IFERROR(VLOOKUP($A169,'5. Company (current_at exit)'!$1:$1048576,16,FALSE),"")), "")</f>
        <v/>
      </c>
      <c r="AD169" s="16" t="str">
        <f>IF($A169&lt;&gt;"",IF(IFERROR(VLOOKUP($A169,'5. Company (current_at exit)'!$1:$1048576,17,FALSE),"")="","",IFERROR(VLOOKUP($A169,'5. Company (current_at exit)'!$1:$1048576,17,FALSE),"")), "")</f>
        <v/>
      </c>
      <c r="AE169" s="401" t="str">
        <f>IF($A169&lt;&gt;"",IF(IFERROR(VLOOKUP($A169,'5. Company (current_at exit)'!$1:$1048576,18,FALSE),"")="","",IFERROR(VLOOKUP($A169,'5. Company (current_at exit)'!$1:$1048576,18,FALSE),"")), "")</f>
        <v/>
      </c>
      <c r="AF169" s="16" t="str">
        <f>IF($A169&lt;&gt;"",IF(IFERROR(VLOOKUP($A169,'5. Company (current_at exit)'!$1:$1048576,19,FALSE),"")="","Mandatory: Tab 5",IFERROR(VLOOKUP($A169,'5. Company (current_at exit)'!$1:$1048576,19,FALSE),"")), "")</f>
        <v/>
      </c>
      <c r="AG169" s="159" t="str">
        <f>IF($AF169="Yes",IF($A169&lt;&gt;"",IF(IFERROR(VLOOKUP($A169,'5. Company (current_at exit)'!$1:$1048576,20,FALSE),"")="","Mandatory: Tab 5",IFERROR(VLOOKUP($A169,'5. Company (current_at exit)'!$1:$1048576,20,FALSE),"")), ""),IF($A169&lt;&gt;"",IF(IFERROR(VLOOKUP($A169,'5. Company (current_at exit)'!$1:$1048576,20,FALSE),"")="","",IFERROR(VLOOKUP($A169,'5. Company (current_at exit)'!$1:$1048576,20,FALSE),"")), ""))</f>
        <v/>
      </c>
      <c r="AH169" s="159" t="str">
        <f>IF($AF169="Yes",IF($A169&lt;&gt;"",IF(IFERROR(VLOOKUP($A169,'5. Company (current_at exit)'!$1:$1048576,21,FALSE),"")="","Mandatory: Tab 5",IFERROR(VLOOKUP($A169,'5. Company (current_at exit)'!$1:$1048576,21,FALSE),"")), ""),IF($A169&lt;&gt;"",IF(IFERROR(VLOOKUP($A169,'5. Company (current_at exit)'!$1:$1048576,21,FALSE),"")="","",IFERROR(VLOOKUP($A169,'5. Company (current_at exit)'!$1:$1048576,21,FALSE),"")), ""))</f>
        <v/>
      </c>
      <c r="AI169" s="69" t="str">
        <f>IF($AF169="Yes",IF($A169&lt;&gt;"",IF(IFERROR(VLOOKUP($A169,'5. Company (current_at exit)'!$1:$1048576,22,FALSE),"")="","Mandatory: Tab 5",IFERROR(VLOOKUP($A169,'5. Company (current_at exit)'!$1:$1048576,22,FALSE),"")), ""),IF($A169&lt;&gt;"",IF(IFERROR(VLOOKUP($A169,'5. Company (current_at exit)'!$1:$1048576,22,FALSE),"")="","",IFERROR(VLOOKUP($A169,'5. Company (current_at exit)'!$1:$1048576,22,FALSE),"")), ""))</f>
        <v/>
      </c>
      <c r="AJ169" s="69" t="str">
        <f>IF($AF169="Yes",IF($A169&lt;&gt;"",IF(IFERROR(VLOOKUP($A169,'5. Company (current_at exit)'!$1:$1048576,23,FALSE),"")="","Mandatory: Tab 5",IFERROR(VLOOKUP($A169,'5. Company (current_at exit)'!$1:$1048576,23,FALSE),"")), ""),IF($A169&lt;&gt;"",IF(IFERROR(VLOOKUP($A169,'5. Company (current_at exit)'!$1:$1048576,23,FALSE),"")="","",IFERROR(VLOOKUP($A169,'5. Company (current_at exit)'!$1:$1048576,23,FALSE),"")), ""))</f>
        <v/>
      </c>
      <c r="AK169" s="159" t="str">
        <f>IF($AF169="Yes",IF($A169&lt;&gt;"",IF(IFERROR(VLOOKUP($A169,'5. Company (current_at exit)'!$1:$1048576,24,FALSE),"")="","",IFERROR(VLOOKUP($A169,'5. Company (current_at exit)'!$1:$1048576,24,FALSE),"")), ""),IF($A169&lt;&gt;"",IF(IFERROR(VLOOKUP($A169,'5. Company (current_at exit)'!$1:$1048576,24,FALSE),"")="","",IFERROR(VLOOKUP($A169,'5. Company (current_at exit)'!$1:$1048576,24,FALSE),"")), ""))</f>
        <v/>
      </c>
      <c r="AL169" s="403" t="str">
        <f>IF($A169&lt;&gt;"",IF(IFERROR(VLOOKUP($A169,'5. Company (current_at exit)'!$1:$1048576,25,FALSE),"")="","",IFERROR(VLOOKUP($A169,'5. Company (current_at exit)'!$1:$1048576,25,FALSE),"")), "")</f>
        <v/>
      </c>
      <c r="AM169" s="17" t="str">
        <f>IF($A169&lt;&gt;"",IF(IFERROR(VLOOKUP($A169,'5. Company (current_at exit)'!$1:$1048576,26,FALSE),"")="","Mandatory: Tab 5",IFERROR(VLOOKUP($A169,'5. Company (current_at exit)'!$1:$1048576,26,FALSE),"")), "")</f>
        <v/>
      </c>
      <c r="AN169" s="17" t="str">
        <f>IF($A169&lt;&gt;"",IF(IFERROR(VLOOKUP($A169,'5. Company (current_at exit)'!$1:$1048576,27,FALSE),"")="","Mandatory: Tab 5",IFERROR(VLOOKUP($A169,'5. Company (current_at exit)'!$1:$1048576,27,FALSE),"")), "")</f>
        <v/>
      </c>
      <c r="AO169" s="17" t="str">
        <f>IF($A169&lt;&gt;"",IF(IFERROR(VLOOKUP($A169,'5. Company (current_at exit)'!$1:$1048576,28,FALSE),"")="","Mandatory: Tab 5",IFERROR(VLOOKUP($A169,'5. Company (current_at exit)'!$1:$1048576,28,FALSE),"")), "")</f>
        <v/>
      </c>
      <c r="AP169" s="17" t="str">
        <f>IF($A169&lt;&gt;"",IF(IFERROR(VLOOKUP($A169,'5. Company (current_at exit)'!$1:$1048576,29,FALSE),"")="","Mandatory: Tab 5",IFERROR(VLOOKUP($A169,'5. Company (current_at exit)'!$1:$1048576,29,FALSE),"")), "")</f>
        <v/>
      </c>
      <c r="AQ169" s="17" t="str">
        <f>IF($A169&lt;&gt;"",IF(IFERROR(VLOOKUP($A169,'5. Company (current_at exit)'!$1:$1048576,30,FALSE),"")="","Mandatory: Tab 5",IFERROR(VLOOKUP($A169,'5. Company (current_at exit)'!$1:$1048576,30,FALSE),"")), "")</f>
        <v/>
      </c>
      <c r="AR169" s="17" t="str">
        <f>IF($A169&lt;&gt;"",IF(IFERROR(VLOOKUP($A169,'5. Company (current_at exit)'!$1:$1048576,31,FALSE),"")="","Mandatory: Tab 5",IFERROR(VLOOKUP($A169,'5. Company (current_at exit)'!$1:$1048576,31,FALSE),"")), "")</f>
        <v/>
      </c>
      <c r="AS169" s="17" t="str">
        <f>IF($A169&lt;&gt;"",IF(IFERROR(VLOOKUP($A169,'5. Company (current_at exit)'!$1:$1048576,32,FALSE),"")="","Mandatory: Tab 5",IFERROR(VLOOKUP($A169,'5. Company (current_at exit)'!$1:$1048576,32,FALSE),"")), "")</f>
        <v/>
      </c>
      <c r="AT169" s="17" t="str">
        <f>IF($A169&lt;&gt;"",IF(IFERROR(VLOOKUP($A169,'5. Company (current_at exit)'!$1:$1048576,33,FALSE),"")="","Mandatory: Tab 5",IFERROR(VLOOKUP($A169,'5. Company (current_at exit)'!$1:$1048576,33,FALSE),"")), "")</f>
        <v/>
      </c>
      <c r="AU169" s="17" t="str">
        <f>IF($A169&lt;&gt;"",IF(IFERROR(VLOOKUP($A169,'5. Company (current_at exit)'!$1:$1048576,34,FALSE),"")="","",IFERROR(VLOOKUP($A169,'5. Company (current_at exit)'!$1:$1048576,34,FALSE),"")), "")</f>
        <v/>
      </c>
      <c r="AV169" s="241" t="str">
        <f>IF($A169&lt;&gt;"",IF(IFERROR(VLOOKUP($A169,'5. Company (current_at exit)'!$1:$1048576,35,FALSE),"")="","",IFERROR(VLOOKUP($A169,'5. Company (current_at exit)'!$1:$1048576,35,FALSE),"")), "")</f>
        <v/>
      </c>
      <c r="AW169" s="17" t="str">
        <f>IF($D169="Fully Exited",IF($A169&lt;&gt;"",IF(IFERROR(VLOOKUP($A169,'5. Company (current_at exit)'!$1:$1048576,36,FALSE),"")="","",IFERROR(VLOOKUP($A169,'5. Company (current_at exit)'!$1:$1048576,36,FALSE),"")), ""),IF($A169&lt;&gt;"",IF(IFERROR(VLOOKUP($A169,'5. Company (current_at exit)'!$1:$1048576,36,FALSE),"")="","",IFERROR(VLOOKUP($A169,'5. Company (current_at exit)'!$1:$1048576,36,FALSE),"")), ""))</f>
        <v/>
      </c>
      <c r="AX169" s="239" t="str">
        <f>IF($A169&lt;&gt;"",IF(IFERROR(VLOOKUP($A169,'5. Company (current_at exit)'!$1:$1048576,37,FALSE),"")="","",IFERROR(VLOOKUP($A169,'5. Company (current_at exit)'!$1:$1048576,37,FALSE),"")), "")</f>
        <v/>
      </c>
      <c r="AY169" s="204" t="str">
        <f>IF($A169&lt;&gt;"",IF(IFERROR(VLOOKUP($A169,'5. Company (current_at exit)'!$1:$1048576,38,FALSE),"")="","",IFERROR(VLOOKUP($A169,'5. Company (current_at exit)'!$1:$1048576,38,FALSE),"")), "")</f>
        <v/>
      </c>
      <c r="AZ169" s="244" t="str">
        <f>IF($A169&lt;&gt;"",IF(IFERROR(VLOOKUP($A169,'5. Company (current_at exit)'!$1:$1048576,39,FALSE),"")="","",IFERROR(VLOOKUP($A169,'5. Company (current_at exit)'!$1:$1048576,39,FALSE),"")), "")</f>
        <v/>
      </c>
      <c r="BA169" s="244" t="str">
        <f>IF($A169&lt;&gt;"",IF(IFERROR(VLOOKUP($A169,'5. Company (current_at exit)'!$1:$1048576,40,FALSE),"")="","",IFERROR(VLOOKUP($A169,'5. Company (current_at exit)'!$1:$1048576,40,FALSE),"")), "")</f>
        <v/>
      </c>
      <c r="BB169" s="244" t="str">
        <f>IF($A169&lt;&gt;"",IF(IFERROR(VLOOKUP($A169,'5. Company (current_at exit)'!$1:$1048576,41,FALSE),"")="","",IFERROR(VLOOKUP($A169,'5. Company (current_at exit)'!$1:$1048576,41,FALSE),"")), "")</f>
        <v/>
      </c>
      <c r="BC169" s="76" t="str">
        <f>IF($A169&lt;&gt;"",IF(IFERROR(VLOOKUP($A169,'5. Company (current_at exit)'!$1:$1048576,42,FALSE),"")="","",IFERROR(VLOOKUP($A169,'5. Company (current_at exit)'!$1:$1048576,42,FALSE),"")), "")</f>
        <v/>
      </c>
      <c r="BD169" s="76" t="str">
        <f>IF($A169&lt;&gt;"",IF(IFERROR(VLOOKUP($A169,'5. Company (current_at exit)'!$1:$1048576,43,FALSE),"")="","",IFERROR(VLOOKUP($A169,'5. Company (current_at exit)'!$1:$1048576,43,FALSE),"")), "")</f>
        <v/>
      </c>
      <c r="BE169" s="239" t="str">
        <f>IF($A169&lt;&gt;"",IF(IFERROR(VLOOKUP($A169,'5. Company (current_at exit)'!$1:$1048576,44,FALSE),"")="","",IFERROR(VLOOKUP($A169,'5. Company (current_at exit)'!$1:$1048576,44,FALSE),"")), "")</f>
        <v/>
      </c>
      <c r="BF169" s="239" t="str">
        <f>IF($A169&lt;&gt;"",IF(IFERROR(VLOOKUP($A169,'5. Company (current_at exit)'!$1:$1048576,45,FALSE),"")="","",IFERROR(VLOOKUP($A169,'5. Company (current_at exit)'!$1:$1048576,45,FALSE),"")), "")</f>
        <v/>
      </c>
      <c r="BG169" s="239" t="str">
        <f>IF($A169&lt;&gt;"",IF(IFERROR(VLOOKUP($A169,'5. Company (current_at exit)'!$1:$1048576,46,FALSE),"")="","",IFERROR(VLOOKUP($A169,'5. Company (current_at exit)'!$1:$1048576,46,FALSE),"")), "")</f>
        <v/>
      </c>
      <c r="BH169" s="239" t="str">
        <f>IF($A169&lt;&gt;"",IF(IFERROR(VLOOKUP($A169,'5. Company (current_at exit)'!$1:$1048576,47,FALSE),"")="","",IFERROR(VLOOKUP($A169,'5. Company (current_at exit)'!$1:$1048576,47,FALSE),"")), "")</f>
        <v/>
      </c>
      <c r="BI169" s="239" t="str">
        <f>IF($A169&lt;&gt;"",IF(IFERROR(VLOOKUP($A169,'5. Company (current_at exit)'!$1:$1048576,48,FALSE),"")="","",IFERROR(VLOOKUP($A169,'5. Company (current_at exit)'!$1:$1048576,48,FALSE),"")), "")</f>
        <v/>
      </c>
      <c r="BJ169" s="360" t="str">
        <f>IF($A169&lt;&gt;"",IF(IFERROR(VLOOKUP($A169,'5. Company (current_at exit)'!$1:$1048576,49,FALSE),"")="","",IFERROR(VLOOKUP($A169,'5. Company (current_at exit)'!$1:$1048576,49,FALSE),"")), "")</f>
        <v/>
      </c>
      <c r="BK169" s="76" t="str">
        <f>IF($A169&lt;&gt;"",IF(IFERROR(VLOOKUP($A169,'5. Company (current_at exit)'!$1:$1048576,50,FALSE),"")="","Mandatory: Tab 5",IFERROR(VLOOKUP($A169,'5. Company (current_at exit)'!$1:$1048576,50,FALSE),"")), "")</f>
        <v/>
      </c>
      <c r="BL169" s="483" t="str">
        <f>IF($A169&lt;&gt;"",IF(IFERROR(VLOOKUP($A169,'5. Company (current_at exit)'!$1:$1048576,51,FALSE),"")="","Mandatory: Tab 5",IFERROR(VLOOKUP($A169,'5. Company (current_at exit)'!$1:$1048576,51,FALSE),"")), "")</f>
        <v/>
      </c>
      <c r="BM169" s="483" t="str">
        <f>IF($A169&lt;&gt;"",IF(IFERROR(VLOOKUP($A169,'5. Company (current_at exit)'!$1:$1048576,52,FALSE),"")="","Mandatory: Tab 5",IFERROR(VLOOKUP($A169,'5. Company (current_at exit)'!$1:$1048576,52,FALSE),"")), "")</f>
        <v/>
      </c>
      <c r="BN169" s="483" t="str">
        <f>IF($A169&lt;&gt;"",IF(IFERROR(VLOOKUP($A169,'5. Company (current_at exit)'!$1:$1048576,53,FALSE),"")="","Mandatory: Tab 5",IFERROR(VLOOKUP($A169,'5. Company (current_at exit)'!$1:$1048576,53,FALSE),"")), "")</f>
        <v/>
      </c>
      <c r="BO169" s="360" t="str">
        <f>IF($A169&lt;&gt;"",IF(IFERROR(VLOOKUP($A169,'5. Company (current_at exit)'!$1:$1048576,54,FALSE),"")="","",IFERROR(VLOOKUP($A169,'5. Company (current_at exit)'!$1:$1048576,54,FALSE),"")), "")</f>
        <v/>
      </c>
      <c r="BP169" s="17" t="str">
        <f>IF($A169&lt;&gt;"",IF(IFERROR(VLOOKUP($A169, '4. Company (at entry)'!$1:$1048576,3,FALSE),"")="","Mandatory: Tab 4",IFERROR(VLOOKUP($A169, '4. Company (at entry)'!$1:$1048576,3,FALSE),"")), "")</f>
        <v/>
      </c>
      <c r="BQ169" s="17" t="str">
        <f>IF($A169&lt;&gt;"",IF(IFERROR(VLOOKUP($A169, '4. Company (at entry)'!$1:$1048576,4,FALSE),"")="","Mandatory: Tab 4",IFERROR(VLOOKUP($A169, '4. Company (at entry)'!$1:$1048576,4,FALSE),"")), "")</f>
        <v/>
      </c>
      <c r="BR169" s="17" t="str">
        <f>IF($A169&lt;&gt;"",IF(IFERROR(VLOOKUP($A169, '4. Company (at entry)'!$1:$1048576,5,FALSE),"")="","Mandatory: Tab 4",IFERROR(VLOOKUP($A169, '4. Company (at entry)'!$1:$1048576,5,FALSE),"")), "")</f>
        <v/>
      </c>
      <c r="BS169" s="17" t="str">
        <f>IF($A169&lt;&gt;"",IF(IFERROR(VLOOKUP($A169, '4. Company (at entry)'!$1:$1048576,6,FALSE),"")="","Mandatory: Tab 4",IFERROR(VLOOKUP($A169, '4. Company (at entry)'!$1:$1048576,6,FALSE),"")), "")</f>
        <v/>
      </c>
      <c r="BT169" s="17" t="str">
        <f>IF($A169&lt;&gt;"",IF(IFERROR(VLOOKUP($A169, '4. Company (at entry)'!$1:$1048576,7,FALSE),"")="","Mandatory: Tab 4",IFERROR(VLOOKUP($A169, '4. Company (at entry)'!$1:$1048576,7,FALSE),"")), "")</f>
        <v/>
      </c>
      <c r="BU169" s="17" t="str">
        <f>IF($A169&lt;&gt;"",IF(IFERROR(VLOOKUP($A169, '4. Company (at entry)'!$1:$1048576,8,FALSE),"")="","Mandatory: Tab 4",IFERROR(VLOOKUP($A169, '4. Company (at entry)'!$1:$1048576,8,FALSE),"")), "")</f>
        <v/>
      </c>
      <c r="BV169" s="17" t="str">
        <f>IF($A169&lt;&gt;"",IF(IFERROR(VLOOKUP($A169, '4. Company (at entry)'!$1:$1048576,9,FALSE),"")="","Mandatory: Tab 4",IFERROR(VLOOKUP($A169, '4. Company (at entry)'!$1:$1048576,9,FALSE),"")), "")</f>
        <v/>
      </c>
      <c r="BW169" s="17" t="str">
        <f>IF($A169&lt;&gt;"",IF(IFERROR(VLOOKUP($A169, '4. Company (at entry)'!$1:$1048576,10,FALSE),"")="","",IFERROR(VLOOKUP($A169, '4. Company (at entry)'!$1:$1048576,10,FALSE),"")), "")</f>
        <v/>
      </c>
      <c r="BX169" s="208" t="str">
        <f>IF($A169&lt;&gt;"",IF(IFERROR(VLOOKUP($A169, '4. Company (at entry)'!$1:$1048576,11,FALSE),"")="","",IFERROR(VLOOKUP($A169, '4. Company (at entry)'!$1:$1048576,11,FALSE),"")), "")</f>
        <v/>
      </c>
      <c r="BY169" s="17" t="str">
        <f>IF($A169&lt;&gt;"",IF(IFERROR(VLOOKUP($A169, '4. Company (at entry)'!$1:$1048576,12,FALSE),"")="","",IFERROR(VLOOKUP($A169, '4. Company (at entry)'!$1:$1048576,12,FALSE),"")), "")</f>
        <v/>
      </c>
      <c r="BZ169" s="360" t="str">
        <f>IF($A169&lt;&gt;"",IF(IFERROR(VLOOKUP($A169, '4. Company (at entry)'!$1:$1048576,13,FALSE),"")="","",IFERROR(VLOOKUP($A169, '4. Company (at entry)'!$1:$1048576,13,FALSE),"")), "")</f>
        <v/>
      </c>
      <c r="CA169" s="17" t="str">
        <f>IF($A169&lt;&gt;"",IF(IFERROR('7. Position (current_at exit)'!F169,"")="", "Mandatory: Tab 7",IFERROR('7. Position (current_at exit)'!F169,"")),"")</f>
        <v/>
      </c>
      <c r="CB169" s="17" t="str">
        <f>IF($D169&lt;&gt;"Pending, Subsequently Closed",IF($A169&lt;&gt;"",IF(IFERROR('7. Position (current_at exit)'!G169,"")="", "Mandatory: Tab 7",IFERROR('7. Position (current_at exit)'!G169,"")),""), IF($A169&lt;&gt;"",IF(IFERROR('7. Position (current_at exit)'!G169,"")="", "",IFERROR('7. Position (current_at exit)'!G169,"")),""))</f>
        <v/>
      </c>
      <c r="CC169" s="17" t="str">
        <f>IF($D169&lt;&gt;"Pending, Subsequently Closed",IF($A169&lt;&gt;"",IF(IFERROR('7. Position (current_at exit)'!H169,"")="", "Mandatory: Tab 7",IFERROR('7. Position (current_at exit)'!H169,"")),""), IF($A169&lt;&gt;"",IF(IFERROR('7. Position (current_at exit)'!H169,"")="", "",IFERROR('7. Position (current_at exit)'!H169,"")),""))</f>
        <v/>
      </c>
      <c r="CD169" s="17" t="str">
        <f>IF($D169&lt;&gt;"Pending, Subsequently Closed",IF($A169&lt;&gt;"",IF(IFERROR('7. Position (current_at exit)'!I169,"")="", "Mandatory: Tab 7",IFERROR('7. Position (current_at exit)'!I169,"")),""), IF($A169&lt;&gt;"",IF(IFERROR('7. Position (current_at exit)'!I169,"")="", "",IFERROR('7. Position (current_at exit)'!I169,"")),""))</f>
        <v/>
      </c>
      <c r="CE169" s="17" t="str">
        <f>IF($D169&lt;&gt;"Pending, Subsequently Closed",IF($A169&lt;&gt;"",IF(IFERROR('7. Position (current_at exit)'!J169,"")="", "Mandatory: Tab 7",IFERROR('7. Position (current_at exit)'!J169,"")),""), IF($A169&lt;&gt;"",IF(IFERROR('7. Position (current_at exit)'!J169,"")="", "",IFERROR('7. Position (current_at exit)'!J169,"")),""))</f>
        <v/>
      </c>
      <c r="CF169" s="208" t="str">
        <f>IF($D169&lt;&gt;"Pending, Subsequently Closed",IF($A169&lt;&gt;"",IF(IFERROR('7. Position (current_at exit)'!K169,"")="", "Mandatory: Tab 7",IFERROR('7. Position (current_at exit)'!K169,"")),""), IF($A169&lt;&gt;"",IF(IFERROR('7. Position (current_at exit)'!K169,"")="", "",IFERROR('7. Position (current_at exit)'!K169,"")),""))</f>
        <v/>
      </c>
      <c r="CG169" s="186" t="str">
        <f>IF($D169&lt;&gt;"Pending, Subsequently Closed",IF($A169&lt;&gt;"",IF(IFERROR('7. Position (current_at exit)'!L169,"")="", "Mandatory: Tab 7",IFERROR('7. Position (current_at exit)'!L169,"")),""), IF($A169&lt;&gt;"",IF(IFERROR('7. Position (current_at exit)'!L169,"")="", "",IFERROR('7. Position (current_at exit)'!L169,"")),""))</f>
        <v/>
      </c>
      <c r="CH169" s="186" t="str">
        <f>IF($D169&lt;&gt;"Pending, Subsequently Closed",IF($A169&lt;&gt;"",IF(IFERROR('7. Position (current_at exit)'!M169,"")="", "Mandatory: Tab 7",IFERROR('7. Position (current_at exit)'!M169,"")),""), IF($A169&lt;&gt;"",IF(IFERROR('7. Position (current_at exit)'!M169,"")="", "",IFERROR('7. Position (current_at exit)'!M169,"")),""))</f>
        <v/>
      </c>
      <c r="CI169" s="186" t="str">
        <f>IF($D169&lt;&gt;"Pending, Subsequently Closed",IF($A169&lt;&gt;"",IF(IFERROR('7. Position (current_at exit)'!N169,"")="", "Mandatory: Tab 7",IFERROR('7. Position (current_at exit)'!N169,"")),""), IF($A169&lt;&gt;"",IF(IFERROR('7. Position (current_at exit)'!N169,"")="", "",IFERROR('7. Position (current_at exit)'!N169,"")),""))</f>
        <v/>
      </c>
      <c r="CJ169" s="408" t="str">
        <f>IF($D169&lt;&gt;"Pending, Subsequently Closed",IF($A169&lt;&gt;"",IF(IFERROR('7. Position (current_at exit)'!O169,"")="", "Mandatory: Tab 7",IFERROR('7. Position (current_at exit)'!O169,"")),""), IF($A169&lt;&gt;"",IF(IFERROR('7. Position (current_at exit)'!O169,"")="", "",IFERROR('7. Position (current_at exit)'!O169,"")),""))</f>
        <v/>
      </c>
      <c r="CK169" s="408" t="str">
        <f>IF($D169&lt;&gt;"Pending, Subsequently Closed",IF($A169&lt;&gt;"",IF(IFERROR('7. Position (current_at exit)'!P169,"")="", "Mandatory: Tab 7",IFERROR('7. Position (current_at exit)'!P169,"")),""), IF($A169&lt;&gt;"",IF(IFERROR('7. Position (current_at exit)'!P169,"")="", "",IFERROR('7. Position (current_at exit)'!P169,"")),""))</f>
        <v/>
      </c>
      <c r="CL169" s="360" t="str">
        <f>IF($A169&lt;&gt;"",IF(IFERROR('7. Position (current_at exit)'!Q169,"")="", "",IFERROR('7. Position (current_at exit)'!Q169,"")),"")</f>
        <v/>
      </c>
      <c r="CM169" s="18" t="str">
        <f>IF($F169&lt;&gt;"Debt",IF($A169&lt;&gt;"",IF(IFERROR('7. Position (current_at exit)'!R169,"")="", "Mandatory: Tab 7",IFERROR('7. Position (current_at exit)'!R169,"")),""), IF($A169&lt;&gt;"",IF(IFERROR('7. Position (current_at exit)'!R169,"")="", "",IFERROR('7. Position (current_at exit)'!R169,"")),""))</f>
        <v/>
      </c>
      <c r="CN169" s="18" t="str">
        <f>IF($F169&lt;&gt;"Debt",IF($A169&lt;&gt;"",IF(IFERROR('7. Position (current_at exit)'!S169,"")="", "Mandatory: Tab 7",IFERROR('7. Position (current_at exit)'!S169,"")),""), IF($A169&lt;&gt;"",IF(IFERROR('7. Position (current_at exit)'!S169,"")="", "",IFERROR('7. Position (current_at exit)'!S169,"")),""))</f>
        <v/>
      </c>
      <c r="CO169" s="17" t="str">
        <f>IF($F169&lt;&gt;"Debt",IF($A169&lt;&gt;"",IF(IFERROR('7. Position (current_at exit)'!T169,"")="", "Mandatory: Tab 7",IFERROR('7. Position (current_at exit)'!T169,"")),""), IF($A169&lt;&gt;"",IF(IFERROR('7. Position (current_at exit)'!T169,"")="", "",IFERROR('7. Position (current_at exit)'!T169,"")),""))</f>
        <v/>
      </c>
      <c r="CP169" s="17" t="str">
        <f>IF($A169&lt;&gt;"",IF(IFERROR('7. Position (current_at exit)'!U169,"")="", "Mandatory: Tab 7",IFERROR('7. Position (current_at exit)'!U169,"")),"")</f>
        <v/>
      </c>
      <c r="CQ169" s="17" t="str">
        <f>IF($F169&lt;&gt;"Debt",IF($A169&lt;&gt;"",IF(IFERROR('7. Position (current_at exit)'!V169,"")="", "Mandatory: Tab 7",IFERROR('7. Position (current_at exit)'!V169,"")),""), IF($A169&lt;&gt;"",IF(IFERROR('7. Position (current_at exit)'!V169,"")="", "",IFERROR('7. Position (current_at exit)'!V169,"")),""))</f>
        <v/>
      </c>
      <c r="CR169" s="16" t="str">
        <f>IF($F169&lt;&gt;"Debt",IF($A169&lt;&gt;"",IF(IFERROR('7. Position (current_at exit)'!W169,"")="", "",IFERROR('7. Position (current_at exit)'!W169,"")),""), IF($A169&lt;&gt;"",IF(IFERROR('7. Position (current_at exit)'!W169,"")="", "",IFERROR('7. Position (current_at exit)'!W169,"")),""))</f>
        <v/>
      </c>
      <c r="CS169" s="80" t="str">
        <f>IF($A169&lt;&gt;"",IF(IFERROR('7. Position (current_at exit)'!X169,"")="", "",IFERROR('7. Position (current_at exit)'!X169,"")),"")</f>
        <v/>
      </c>
      <c r="CT169" s="360" t="str">
        <f>IF($A169&lt;&gt;"",IF(IFERROR('7. Position (current_at exit)'!Y169,"")="", "",IFERROR('7. Position (current_at exit)'!Y169,"")),"")</f>
        <v/>
      </c>
      <c r="CU169" s="159" t="str">
        <f>IF(OR($D169="Fully Exited, No Escrow", $D169="Fully Exited, Escrow Pending", $D169="Fully Exited, Subsequently Closed"), IF($A169&lt;&gt;"",IF(IFERROR('7. Position (current_at exit)'!Z169,"")="", "Mandatory: Tab 7",IFERROR('7. Position (current_at exit)'!Z169,"")),""), IF($A169&lt;&gt;"",IF(IFERROR('7. Position (current_at exit)'!Z169,"")="", "",IFERROR('7. Position (current_at exit)'!Z169,"")),""))</f>
        <v/>
      </c>
      <c r="CV169" s="159" t="str">
        <f>IF(OR($D169="Fully Exited, No Escrow", $D169="Fully Exited, Escrow Pending", $D169="Fully Exited, Subsequently Closed"), IF($A169&lt;&gt;"",IF(IFERROR('7. Position (current_at exit)'!AA169,"")="", "Mandatory: Tab 7",IFERROR('7. Position (current_at exit)'!AA169,"")),""), IF($A169&lt;&gt;"",IF(IFERROR('7. Position (current_at exit)'!AA169,"")="", "",IFERROR('7. Position (current_at exit)'!AA169,"")),""))</f>
        <v/>
      </c>
      <c r="CW169" s="16" t="str">
        <f>IF($D169="Fully Exited",IF($A169&lt;&gt;"",IF(IFERROR('7. Position (current_at exit)'!AB169,"")="", "",IFERROR('7. Position (current_at exit)'!AB169,"")),""), IF($A169&lt;&gt;"",IF(IFERROR('7. Position (current_at exit)'!AB169,"")="", "",IFERROR('7. Position (current_at exit)'!AB169,"")),""))</f>
        <v/>
      </c>
      <c r="CX169" s="360" t="str">
        <f>IF($A169&lt;&gt;"",IF(IFERROR('7. Position (current_at exit)'!AC169,"")="", "",IFERROR('7. Position (current_at exit)'!AC169,"")),"")</f>
        <v/>
      </c>
      <c r="CY169" s="16" t="str">
        <f>IF($D169&lt;&gt;"Pending, Subsequently Closed",IF($A169&lt;&gt;"",IF(IFERROR('7. Position (current_at exit)'!AD169,"")="", "Mandatory: Tab 7",IFERROR('7. Position (current_at exit)'!AD169,"")),""), IF($A169&lt;&gt;"",IF(IFERROR('7. Position (current_at exit)'!AD169,"")="", "",IFERROR('7. Position (current_at exit)'!AD169,"")),""))</f>
        <v/>
      </c>
      <c r="CZ169" s="187" t="str">
        <f>IF($A169&lt;&gt;"",IF(IFERROR('7. Position (current_at exit)'!AE169,"")="", "",IFERROR('7. Position (current_at exit)'!AE169,"")),"")</f>
        <v/>
      </c>
      <c r="DA169" s="76" t="str">
        <f>IF($A169&lt;&gt;"",IF(IFERROR('7. Position (current_at exit)'!AF169,"")="", "",IFERROR('7. Position (current_at exit)'!AF169,"")),"")</f>
        <v/>
      </c>
      <c r="DB169" s="239" t="str">
        <f>IF($A169&lt;&gt;"",IF(IFERROR('7. Position (current_at exit)'!AG169,"")="", "",IFERROR('7. Position (current_at exit)'!AG169,"")),"")</f>
        <v/>
      </c>
      <c r="DC169" s="165" t="str">
        <f>IF($A169&lt;&gt;"",IF(IFERROR('7. Position (current_at exit)'!AH169,"")="", "",IFERROR('7. Position (current_at exit)'!AH169,"")),"")</f>
        <v/>
      </c>
      <c r="DD169" s="165" t="str">
        <f>IF($A169&lt;&gt;"",IF(IFERROR('7. Position (current_at exit)'!AI169,"")="", "",IFERROR('7. Position (current_at exit)'!AI169,"")),"")</f>
        <v/>
      </c>
      <c r="DE169" s="360" t="str">
        <f>IF($A169&lt;&gt;"",IF(IFERROR('7. Position (current_at exit)'!AJ169,"")="", "",IFERROR('7. Position (current_at exit)'!AJ169,"")),"")</f>
        <v/>
      </c>
      <c r="DF169" s="16" t="str">
        <f>IF($A169&lt;&gt;"",IF(IFERROR('7. Position (current_at exit)'!AK169,"")="", "",IFERROR('7. Position (current_at exit)'!AK169,"")),"")</f>
        <v/>
      </c>
      <c r="DG169" s="187" t="str">
        <f>IF($A169&lt;&gt;"",IF(IFERROR('7. Position (current_at exit)'!AL169,"")="", "",IFERROR('7. Position (current_at exit)'!AL169,"")),"")</f>
        <v/>
      </c>
      <c r="DH169" s="76" t="str">
        <f>IF($A169&lt;&gt;"",IF(IFERROR('7. Position (current_at exit)'!AM169,"")="", "",IFERROR('7. Position (current_at exit)'!AM169,"")),"")</f>
        <v/>
      </c>
      <c r="DI169" s="239" t="str">
        <f>IF($A169&lt;&gt;"",IF(IFERROR('7. Position (current_at exit)'!AN169,"")="", "",IFERROR('7. Position (current_at exit)'!AN169,"")),"")</f>
        <v/>
      </c>
      <c r="DJ169" s="165" t="str">
        <f>IF($A169&lt;&gt;"",IF(IFERROR('7. Position (current_at exit)'!AO169,"")="", "",IFERROR('7. Position (current_at exit)'!AO169,"")),"")</f>
        <v/>
      </c>
      <c r="DK169" s="165" t="str">
        <f>IF($A169&lt;&gt;"",IF(IFERROR('7. Position (current_at exit)'!AP169,"")="", "",IFERROR('7. Position (current_at exit)'!AP169,"")),"")</f>
        <v/>
      </c>
      <c r="DL169" s="360" t="str">
        <f>IF($A169&lt;&gt;"",IF(IFERROR('7. Position (current_at exit)'!AQ169,"")="", "",IFERROR('7. Position (current_at exit)'!AQ169,"")),"")</f>
        <v/>
      </c>
      <c r="DM169" s="17" t="str">
        <f>IF(OR($F169="Equity - Publicly Traded", $F169="Equity - Private"), IF($A169&lt;&gt;"",IF(IFERROR('6. Position (at entry)'!N169,"")="", "Mandatory: Tab 6",IFERROR('6. Position (at entry)'!N169,"")),""), IF($A169&lt;&gt;"",IF(IFERROR('6. Position (at entry)'!N169,"")="", "",IFERROR('6. Position (at entry)'!N169,"")),""))</f>
        <v/>
      </c>
      <c r="DN169" s="17" t="str">
        <f>IF(OR($F169="Equity - Publicly Traded", $F169="Equity - Private"), IF($A169&lt;&gt;"",IF(IFERROR('6. Position (at entry)'!O169,"")="", "Mandatory: Tab 6",IFERROR('6. Position (at entry)'!O169,"")),""), IF($A169&lt;&gt;"",IF(IFERROR('6. Position (at entry)'!O169,"")="", "",IFERROR('6. Position (at entry)'!O169,"")),""))</f>
        <v/>
      </c>
      <c r="DO169" s="17" t="str">
        <f>IF(OR($F169="Equity - Publicly Traded", $F169="Equity - Private"), IF($A169&lt;&gt;"",IF(IFERROR('6. Position (at entry)'!P169,"")="", "Mandatory: Tab 6",IFERROR('6. Position (at entry)'!P169,"")),""), IF($A169&lt;&gt;"",IF(IFERROR('6. Position (at entry)'!P169,"")="", "",IFERROR('6. Position (at entry)'!P169,"")),""))</f>
        <v/>
      </c>
      <c r="DP169" s="17" t="str">
        <f>IF(OR($F169="Equity - Publicly Traded", $F169="Equity - Private"), IF($A169&lt;&gt;"",IF(IFERROR('6. Position (at entry)'!Q169,"")="", "Mandatory: Tab 6",IFERROR('6. Position (at entry)'!Q169,"")),""), IF($A169&lt;&gt;"",IF(IFERROR('6. Position (at entry)'!Q169,"")="", "",IFERROR('6. Position (at entry)'!Q169,"")),""))</f>
        <v/>
      </c>
      <c r="DQ169" s="18" t="str">
        <f>IF(OR($F169="Equity - Publicly Traded", $F169="Equity - Private"), IF($A169&lt;&gt;"",IF(IFERROR('6. Position (at entry)'!R169,"")="", "Mandatory: Tab 6",IFERROR('6. Position (at entry)'!R169,"")),""), IF($A169&lt;&gt;"",IF(IFERROR('6. Position (at entry)'!R169,"")="", "",IFERROR('6. Position (at entry)'!R169,"")),""))</f>
        <v/>
      </c>
      <c r="DR169" s="18" t="str">
        <f>IF(OR($F169="Equity - Publicly Traded", $F169="Equity - Private"), IF($A169&lt;&gt;"",IF(IFERROR('6. Position (at entry)'!S169,"")="", "Mandatory: Tab 6",IFERROR('6. Position (at entry)'!S169,"")),""), IF($A169&lt;&gt;"",IF(IFERROR('6. Position (at entry)'!S169,"")="", "",IFERROR('6. Position (at entry)'!S169,"")),""))</f>
        <v/>
      </c>
      <c r="DS169" s="17" t="str">
        <f>IF(OR($F169="Equity - Publicly Traded", $F169="Equity - Private"), IF($A169&lt;&gt;"",IF(IFERROR('6. Position (at entry)'!T169,"")="", "Mandatory: Tab 6",IFERROR('6. Position (at entry)'!T169,"")),""), IF($A169&lt;&gt;"",IF(IFERROR('6. Position (at entry)'!T169,"")="", "",IFERROR('6. Position (at entry)'!T169,"")),""))</f>
        <v/>
      </c>
      <c r="DT169" s="16" t="str">
        <f>IF(OR($F169="Equity - Publicly Traded", $F169="Equity - Private"), IF($A169&lt;&gt;"",IF(IFERROR('6. Position (at entry)'!U169,"")="", "Mandatory: Tab 6",IFERROR('6. Position (at entry)'!U169,"")),""), IF($A169&lt;&gt;"",IF(IFERROR('6. Position (at entry)'!U169,"")="", "",IFERROR('6. Position (at entry)'!U169,"")),""))</f>
        <v/>
      </c>
      <c r="DU169" s="16" t="str">
        <f>IF(OR($F169="Equity - Publicly Traded", $F169="Equity - Private"), IF($A169&lt;&gt;"",IF(IFERROR('6. Position (at entry)'!V169,"")="", "",IFERROR('6. Position (at entry)'!V169,"")),""), IF($A169&lt;&gt;"",IF(IFERROR('6. Position (at entry)'!V169,"")="", "",IFERROR('6. Position (at entry)'!V169,"")),""))</f>
        <v/>
      </c>
      <c r="DV169" s="239" t="str">
        <f>IF(OR($F169="Equity - Publicly Traded", $F169="Equity - Private"), IF($A169&lt;&gt;"",IF(IFERROR('6. Position (at entry)'!W169,"")="", "",IFERROR('6. Position (at entry)'!W169,"")),""), IF($A169&lt;&gt;"",IF(IFERROR('6. Position (at entry)'!W169,"")="", "",IFERROR('6. Position (at entry)'!W169,"")),""))</f>
        <v/>
      </c>
      <c r="DW169" s="239" t="str">
        <f>IF(OR($F169="Equity - Publicly Traded", $F169="Equity - Private"), IF($A169&lt;&gt;"",IF(IFERROR('6. Position (at entry)'!X169,"")="", "",IFERROR('6. Position (at entry)'!X169,"")),""), IF($A169&lt;&gt;"",IF(IFERROR('6. Position (at entry)'!X169,"")="", "",IFERROR('6. Position (at entry)'!X169,"")),""))</f>
        <v/>
      </c>
      <c r="DX169" s="239" t="str">
        <f>IF(OR($F169="Equity - Publicly Traded", $F169="Equity - Private"), IF($A169&lt;&gt;"",IF(IFERROR('6. Position (at entry)'!Y169,"")="", "",IFERROR('6. Position (at entry)'!Y169,"")),""), IF($A169&lt;&gt;"",IF(IFERROR('6. Position (at entry)'!Y169,"")="", "",IFERROR('6. Position (at entry)'!Y169,"")),""))</f>
        <v/>
      </c>
      <c r="DY169" s="360" t="str">
        <f>IF($A169&lt;&gt;"",IF(IFERROR('6. Position (at entry)'!Z169,"")="", "",IFERROR('6. Position (at entry)'!Z169,"")),"")</f>
        <v/>
      </c>
      <c r="DZ169" s="76" t="str">
        <f>IF($A169&lt;&gt;"",IF(IFERROR('6. Position (at entry)'!AA169,"")="", "",IFERROR('6. Position (at entry)'!AA169,"")),"")</f>
        <v/>
      </c>
      <c r="EA169" s="76" t="str">
        <f>IF($A169&lt;&gt;"",IF(IFERROR('6. Position (at entry)'!AB169,"")="", "",IFERROR('6. Position (at entry)'!AB169,"")),"")</f>
        <v/>
      </c>
      <c r="EB169" s="78" t="str">
        <f>IF($A169&lt;&gt;"",IF(IFERROR('6. Position (at entry)'!AC169,"")="", "",IFERROR('6. Position (at entry)'!AC169,"")),"")</f>
        <v/>
      </c>
      <c r="EC169" s="78" t="str">
        <f>IF($A169&lt;&gt;"",IF(IFERROR('6. Position (at entry)'!AD169,"")="", "",IFERROR('6. Position (at entry)'!AD169,"")),"")</f>
        <v/>
      </c>
      <c r="ED169" s="226" t="str">
        <f>IF($A169&lt;&gt;"",IF(IFERROR('6. Position (at entry)'!AE169,"")="", "",IFERROR('6. Position (at entry)'!AE169,"")),"")</f>
        <v/>
      </c>
      <c r="EE169" s="80" t="str">
        <f>IF($A169&lt;&gt;"",IF(IFERROR('6. Position (at entry)'!AF169,"")="", "",IFERROR('6. Position (at entry)'!AF169,"")),"")</f>
        <v/>
      </c>
      <c r="EF169" s="80" t="str">
        <f>IF($A169&lt;&gt;"",IF(IFERROR('6. Position (at entry)'!AG169,"")="", "",IFERROR('6. Position (at entry)'!AG169,"")),"")</f>
        <v/>
      </c>
      <c r="EG169" s="80" t="str">
        <f>IF($A169&lt;&gt;"",IF(IFERROR('6. Position (at entry)'!AH169,"")="", "",IFERROR('6. Position (at entry)'!AH169,"")),"")</f>
        <v/>
      </c>
      <c r="EH169" s="360" t="str">
        <f>IF($A169&lt;&gt;"",IF(IFERROR('6. Position (at entry)'!AI169,"")="", "",IFERROR('6. Position (at entry)'!AI169,"")),"")</f>
        <v/>
      </c>
    </row>
    <row r="170" spans="1:138" ht="15" customHeight="1" x14ac:dyDescent="0.2">
      <c r="A170" s="16" t="str">
        <f>IF(ISBLANK('6. Position (at entry)'!A170), "", '6. Position (at entry)'!A170)</f>
        <v/>
      </c>
      <c r="B170" s="347" t="str">
        <f>IF($A170&lt;&gt;"",IF(IFERROR('6. Position (at entry)'!B170,"")="", "Mandatory: Tab 6",IFERROR('6. Position (at entry)'!B170,"")),"")</f>
        <v/>
      </c>
      <c r="C170" s="16" t="str">
        <f>IF($A170&lt;&gt;"",IF(IFERROR(VLOOKUP($A170, '4. Company (at entry)'!$1:$1048576,2,FALSE),"")="","Mandatory: Tab 4",IFERROR(VLOOKUP($A170, '4. Company (at entry)'!$1:$1048576,2,FALSE),"")), "")</f>
        <v/>
      </c>
      <c r="D170" s="16" t="str">
        <f>IF($A170&lt;&gt;"",IF(IFERROR('7. Position (current_at exit)'!D170,"")="", "Mandatory: Tab 7",IFERROR('7. Position (current_at exit)'!D170,"")),"")</f>
        <v/>
      </c>
      <c r="E170" s="16" t="str">
        <f>IF($A170&lt;&gt;"",IF(IFERROR('7. Position (current_at exit)'!E170,"")="", "Mandatory: Tab 7",IFERROR('7. Position (current_at exit)'!E170,"")),"")</f>
        <v/>
      </c>
      <c r="F170" s="16" t="str">
        <f>IF($A170&lt;&gt;"",IF(IFERROR('6. Position (at entry)'!D170,"")="", "Mandatory: Tab 6",IFERROR('6. Position (at entry)'!D170,"")),"")</f>
        <v/>
      </c>
      <c r="G170" s="16" t="str">
        <f>IF($A170&lt;&gt;"",IF(IFERROR('6. Position (at entry)'!E170,"")="", "Mandatory: Tab 6",IFERROR('6. Position (at entry)'!E170,"")),"")</f>
        <v/>
      </c>
      <c r="H170" s="16" t="str">
        <f>IF($A170&lt;&gt;"",IF(IFERROR('6. Position (at entry)'!F170,"")="", "Mandatory: Tab 6",IFERROR('6. Position (at entry)'!F170,"")),"")</f>
        <v/>
      </c>
      <c r="I170" s="16" t="str">
        <f>IF($A170&lt;&gt;"",IF(IFERROR('6. Position (at entry)'!G170,"")="", "Mandatory: Tab 6",IFERROR('6. Position (at entry)'!G170,"")),"")</f>
        <v/>
      </c>
      <c r="J170" s="16" t="str">
        <f>IF($A170&lt;&gt;"",IF(IFERROR('6. Position (at entry)'!H170,"")="", "Mandatory: Tab 6",IFERROR('6. Position (at entry)'!H170,"")),"")</f>
        <v/>
      </c>
      <c r="K170" s="159" t="str">
        <f>IF($A170&lt;&gt;"",IF(IFERROR('6. Position (at entry)'!I170,"")="", "Mandatory: Tab 6",IFERROR('6. Position (at entry)'!I170,"")),"")</f>
        <v/>
      </c>
      <c r="L170" s="16" t="str">
        <f>IF($A170&lt;&gt;"",IF(IFERROR('6. Position (at entry)'!J170,"")="", "Mandatory: Tab 6",IFERROR('6. Position (at entry)'!J170,"")),"")</f>
        <v/>
      </c>
      <c r="M170" s="16" t="str">
        <f>IF($A170&lt;&gt;"",IF(IFERROR('6. Position (at entry)'!K170,"")="", "Mandatory: Tab 6",IFERROR('6. Position (at entry)'!K170,"")),"")</f>
        <v/>
      </c>
      <c r="N170" s="16" t="str">
        <f>IF($A170&lt;&gt;"",IF(IFERROR('6. Position (at entry)'!L170,"")="", "",IFERROR('6. Position (at entry)'!L170,"")),"")</f>
        <v/>
      </c>
      <c r="O170" s="360" t="str">
        <f>IF($A170&lt;&gt;"",IF(IFERROR('6. Position (at entry)'!M170,"")="", "",IFERROR('6. Position (at entry)'!M170,"")),"")</f>
        <v/>
      </c>
      <c r="P170" s="16" t="str">
        <f>IF($A170&lt;&gt;"",IF(IFERROR(VLOOKUP($A170,'5. Company (current_at exit)'!$1:$1048576,3,FALSE),"")="","",IFERROR(VLOOKUP($A170,'5. Company (current_at exit)'!$1:$1048576,3,FALSE),"")), "")</f>
        <v/>
      </c>
      <c r="Q170" s="16" t="str">
        <f>IF($A170&lt;&gt;"",IF(IFERROR(VLOOKUP($A170,'5. Company (current_at exit)'!$1:$1048576,4,FALSE),"")="","",IFERROR(VLOOKUP($A170,'5. Company (current_at exit)'!$1:$1048576,4,FALSE),"")), "")</f>
        <v/>
      </c>
      <c r="R170" s="16" t="str">
        <f>IF($A170&lt;&gt;"",IF(IFERROR(VLOOKUP($A170,'5. Company (current_at exit)'!$1:$1048576,5,FALSE),"")="","",IFERROR(VLOOKUP($A170,'5. Company (current_at exit)'!$1:$1048576,5,FALSE),"")), "")</f>
        <v/>
      </c>
      <c r="S170" s="16" t="str">
        <f>IF($A170&lt;&gt;"",IF(IFERROR(VLOOKUP($A170,'5. Company (current_at exit)'!$1:$1048576,6,FALSE),"")="","",IFERROR(VLOOKUP($A170,'5. Company (current_at exit)'!$1:$1048576,6,FALSE),"")), "")</f>
        <v/>
      </c>
      <c r="T170" s="16" t="str">
        <f>IF($A170&lt;&gt;"",IF(IFERROR(VLOOKUP($A170,'5. Company (current_at exit)'!$1:$1048576,7,FALSE),"")="","Mandatory: Tab 5",IFERROR(VLOOKUP($A170,'5. Company (current_at exit)'!$1:$1048576,7,FALSE),"")), "")</f>
        <v/>
      </c>
      <c r="U170" s="72" t="str">
        <f>IF($A170&lt;&gt;"",IF(IFERROR(VLOOKUP($A170,'5. Company (current_at exit)'!$1:$1048576,8,FALSE),"")="","Mandatory: Tab 5",IFERROR(VLOOKUP($A170,'5. Company (current_at exit)'!$1:$1048576,8,FALSE),"")), "")</f>
        <v/>
      </c>
      <c r="V170" s="16" t="str">
        <f>IF($A170&lt;&gt;"",IF(IFERROR(VLOOKUP($A170,'5. Company (current_at exit)'!$1:$1048576,9,FALSE),"")="","",IFERROR(VLOOKUP($A170,'5. Company (current_at exit)'!$1:$1048576,9,FALSE),"")), "")</f>
        <v/>
      </c>
      <c r="W170" s="16" t="str">
        <f>IF($A170&lt;&gt;"",IF(IFERROR(VLOOKUP($A170,'5. Company (current_at exit)'!$1:$1048576,10,FALSE),"")="","Mandatory: Tab 5",IFERROR(VLOOKUP($A170,'5. Company (current_at exit)'!$1:$1048576,10,FALSE),"")), "")</f>
        <v/>
      </c>
      <c r="X170" s="73" t="str">
        <f>IF($A170&lt;&gt;"",IF(IFERROR(VLOOKUP($A170,'5. Company (current_at exit)'!$1:$1048576,11,FALSE),"")="","Mandatory: Tab 5",IFERROR(VLOOKUP($A170,'5. Company (current_at exit)'!$1:$1048576,11,FALSE),"")), "")</f>
        <v/>
      </c>
      <c r="Y170" s="73" t="str">
        <f>IF($A170&lt;&gt;"",IF(IFERROR(VLOOKUP($A170,'5. Company (current_at exit)'!$1:$1048576,12,FALSE),"")="","",IFERROR(VLOOKUP($A170,'5. Company (current_at exit)'!$1:$1048576,12,FALSE),"")), "")</f>
        <v/>
      </c>
      <c r="Z170" s="73" t="str">
        <f>IF($A170&lt;&gt;"",IF(IFERROR(VLOOKUP($A170,'5. Company (current_at exit)'!$1:$1048576,13,FALSE),"")="","",IFERROR(VLOOKUP($A170,'5. Company (current_at exit)'!$1:$1048576,13,FALSE),"")), "")</f>
        <v/>
      </c>
      <c r="AA170" s="16" t="str">
        <f>IF($A170&lt;&gt;"",IF(IFERROR(VLOOKUP($A170,'5. Company (current_at exit)'!$1:$1048576,14,FALSE),"")="","Mandatory: Tab 5",IFERROR(VLOOKUP($A170,'5. Company (current_at exit)'!$1:$1048576,14,FALSE),"")), "")</f>
        <v/>
      </c>
      <c r="AB170" s="16" t="str">
        <f>IF($A170&lt;&gt;"",IF(IFERROR(VLOOKUP($A170,'5. Company (current_at exit)'!$1:$1048576,15,FALSE),"")="","Mandatory: Tab 5",IFERROR(VLOOKUP($A170,'5. Company (current_at exit)'!$1:$1048576,15,FALSE),"")), "")</f>
        <v/>
      </c>
      <c r="AC170" s="76" t="str">
        <f>IF($A170&lt;&gt;"",IF(IFERROR(VLOOKUP($A170,'5. Company (current_at exit)'!$1:$1048576,16,FALSE),"")="","",IFERROR(VLOOKUP($A170,'5. Company (current_at exit)'!$1:$1048576,16,FALSE),"")), "")</f>
        <v/>
      </c>
      <c r="AD170" s="16" t="str">
        <f>IF($A170&lt;&gt;"",IF(IFERROR(VLOOKUP($A170,'5. Company (current_at exit)'!$1:$1048576,17,FALSE),"")="","",IFERROR(VLOOKUP($A170,'5. Company (current_at exit)'!$1:$1048576,17,FALSE),"")), "")</f>
        <v/>
      </c>
      <c r="AE170" s="401" t="str">
        <f>IF($A170&lt;&gt;"",IF(IFERROR(VLOOKUP($A170,'5. Company (current_at exit)'!$1:$1048576,18,FALSE),"")="","",IFERROR(VLOOKUP($A170,'5. Company (current_at exit)'!$1:$1048576,18,FALSE),"")), "")</f>
        <v/>
      </c>
      <c r="AF170" s="16" t="str">
        <f>IF($A170&lt;&gt;"",IF(IFERROR(VLOOKUP($A170,'5. Company (current_at exit)'!$1:$1048576,19,FALSE),"")="","Mandatory: Tab 5",IFERROR(VLOOKUP($A170,'5. Company (current_at exit)'!$1:$1048576,19,FALSE),"")), "")</f>
        <v/>
      </c>
      <c r="AG170" s="159" t="str">
        <f>IF($AF170="Yes",IF($A170&lt;&gt;"",IF(IFERROR(VLOOKUP($A170,'5. Company (current_at exit)'!$1:$1048576,20,FALSE),"")="","Mandatory: Tab 5",IFERROR(VLOOKUP($A170,'5. Company (current_at exit)'!$1:$1048576,20,FALSE),"")), ""),IF($A170&lt;&gt;"",IF(IFERROR(VLOOKUP($A170,'5. Company (current_at exit)'!$1:$1048576,20,FALSE),"")="","",IFERROR(VLOOKUP($A170,'5. Company (current_at exit)'!$1:$1048576,20,FALSE),"")), ""))</f>
        <v/>
      </c>
      <c r="AH170" s="159" t="str">
        <f>IF($AF170="Yes",IF($A170&lt;&gt;"",IF(IFERROR(VLOOKUP($A170,'5. Company (current_at exit)'!$1:$1048576,21,FALSE),"")="","Mandatory: Tab 5",IFERROR(VLOOKUP($A170,'5. Company (current_at exit)'!$1:$1048576,21,FALSE),"")), ""),IF($A170&lt;&gt;"",IF(IFERROR(VLOOKUP($A170,'5. Company (current_at exit)'!$1:$1048576,21,FALSE),"")="","",IFERROR(VLOOKUP($A170,'5. Company (current_at exit)'!$1:$1048576,21,FALSE),"")), ""))</f>
        <v/>
      </c>
      <c r="AI170" s="69" t="str">
        <f>IF($AF170="Yes",IF($A170&lt;&gt;"",IF(IFERROR(VLOOKUP($A170,'5. Company (current_at exit)'!$1:$1048576,22,FALSE),"")="","Mandatory: Tab 5",IFERROR(VLOOKUP($A170,'5. Company (current_at exit)'!$1:$1048576,22,FALSE),"")), ""),IF($A170&lt;&gt;"",IF(IFERROR(VLOOKUP($A170,'5. Company (current_at exit)'!$1:$1048576,22,FALSE),"")="","",IFERROR(VLOOKUP($A170,'5. Company (current_at exit)'!$1:$1048576,22,FALSE),"")), ""))</f>
        <v/>
      </c>
      <c r="AJ170" s="69" t="str">
        <f>IF($AF170="Yes",IF($A170&lt;&gt;"",IF(IFERROR(VLOOKUP($A170,'5. Company (current_at exit)'!$1:$1048576,23,FALSE),"")="","Mandatory: Tab 5",IFERROR(VLOOKUP($A170,'5. Company (current_at exit)'!$1:$1048576,23,FALSE),"")), ""),IF($A170&lt;&gt;"",IF(IFERROR(VLOOKUP($A170,'5. Company (current_at exit)'!$1:$1048576,23,FALSE),"")="","",IFERROR(VLOOKUP($A170,'5. Company (current_at exit)'!$1:$1048576,23,FALSE),"")), ""))</f>
        <v/>
      </c>
      <c r="AK170" s="159" t="str">
        <f>IF($AF170="Yes",IF($A170&lt;&gt;"",IF(IFERROR(VLOOKUP($A170,'5. Company (current_at exit)'!$1:$1048576,24,FALSE),"")="","",IFERROR(VLOOKUP($A170,'5. Company (current_at exit)'!$1:$1048576,24,FALSE),"")), ""),IF($A170&lt;&gt;"",IF(IFERROR(VLOOKUP($A170,'5. Company (current_at exit)'!$1:$1048576,24,FALSE),"")="","",IFERROR(VLOOKUP($A170,'5. Company (current_at exit)'!$1:$1048576,24,FALSE),"")), ""))</f>
        <v/>
      </c>
      <c r="AL170" s="403" t="str">
        <f>IF($A170&lt;&gt;"",IF(IFERROR(VLOOKUP($A170,'5. Company (current_at exit)'!$1:$1048576,25,FALSE),"")="","",IFERROR(VLOOKUP($A170,'5. Company (current_at exit)'!$1:$1048576,25,FALSE),"")), "")</f>
        <v/>
      </c>
      <c r="AM170" s="17" t="str">
        <f>IF($A170&lt;&gt;"",IF(IFERROR(VLOOKUP($A170,'5. Company (current_at exit)'!$1:$1048576,26,FALSE),"")="","Mandatory: Tab 5",IFERROR(VLOOKUP($A170,'5. Company (current_at exit)'!$1:$1048576,26,FALSE),"")), "")</f>
        <v/>
      </c>
      <c r="AN170" s="17" t="str">
        <f>IF($A170&lt;&gt;"",IF(IFERROR(VLOOKUP($A170,'5. Company (current_at exit)'!$1:$1048576,27,FALSE),"")="","Mandatory: Tab 5",IFERROR(VLOOKUP($A170,'5. Company (current_at exit)'!$1:$1048576,27,FALSE),"")), "")</f>
        <v/>
      </c>
      <c r="AO170" s="17" t="str">
        <f>IF($A170&lt;&gt;"",IF(IFERROR(VLOOKUP($A170,'5. Company (current_at exit)'!$1:$1048576,28,FALSE),"")="","Mandatory: Tab 5",IFERROR(VLOOKUP($A170,'5. Company (current_at exit)'!$1:$1048576,28,FALSE),"")), "")</f>
        <v/>
      </c>
      <c r="AP170" s="17" t="str">
        <f>IF($A170&lt;&gt;"",IF(IFERROR(VLOOKUP($A170,'5. Company (current_at exit)'!$1:$1048576,29,FALSE),"")="","Mandatory: Tab 5",IFERROR(VLOOKUP($A170,'5. Company (current_at exit)'!$1:$1048576,29,FALSE),"")), "")</f>
        <v/>
      </c>
      <c r="AQ170" s="17" t="str">
        <f>IF($A170&lt;&gt;"",IF(IFERROR(VLOOKUP($A170,'5. Company (current_at exit)'!$1:$1048576,30,FALSE),"")="","Mandatory: Tab 5",IFERROR(VLOOKUP($A170,'5. Company (current_at exit)'!$1:$1048576,30,FALSE),"")), "")</f>
        <v/>
      </c>
      <c r="AR170" s="17" t="str">
        <f>IF($A170&lt;&gt;"",IF(IFERROR(VLOOKUP($A170,'5. Company (current_at exit)'!$1:$1048576,31,FALSE),"")="","Mandatory: Tab 5",IFERROR(VLOOKUP($A170,'5. Company (current_at exit)'!$1:$1048576,31,FALSE),"")), "")</f>
        <v/>
      </c>
      <c r="AS170" s="17" t="str">
        <f>IF($A170&lt;&gt;"",IF(IFERROR(VLOOKUP($A170,'5. Company (current_at exit)'!$1:$1048576,32,FALSE),"")="","Mandatory: Tab 5",IFERROR(VLOOKUP($A170,'5. Company (current_at exit)'!$1:$1048576,32,FALSE),"")), "")</f>
        <v/>
      </c>
      <c r="AT170" s="17" t="str">
        <f>IF($A170&lt;&gt;"",IF(IFERROR(VLOOKUP($A170,'5. Company (current_at exit)'!$1:$1048576,33,FALSE),"")="","Mandatory: Tab 5",IFERROR(VLOOKUP($A170,'5. Company (current_at exit)'!$1:$1048576,33,FALSE),"")), "")</f>
        <v/>
      </c>
      <c r="AU170" s="17" t="str">
        <f>IF($A170&lt;&gt;"",IF(IFERROR(VLOOKUP($A170,'5. Company (current_at exit)'!$1:$1048576,34,FALSE),"")="","",IFERROR(VLOOKUP($A170,'5. Company (current_at exit)'!$1:$1048576,34,FALSE),"")), "")</f>
        <v/>
      </c>
      <c r="AV170" s="241" t="str">
        <f>IF($A170&lt;&gt;"",IF(IFERROR(VLOOKUP($A170,'5. Company (current_at exit)'!$1:$1048576,35,FALSE),"")="","",IFERROR(VLOOKUP($A170,'5. Company (current_at exit)'!$1:$1048576,35,FALSE),"")), "")</f>
        <v/>
      </c>
      <c r="AW170" s="17" t="str">
        <f>IF($D170="Fully Exited",IF($A170&lt;&gt;"",IF(IFERROR(VLOOKUP($A170,'5. Company (current_at exit)'!$1:$1048576,36,FALSE),"")="","",IFERROR(VLOOKUP($A170,'5. Company (current_at exit)'!$1:$1048576,36,FALSE),"")), ""),IF($A170&lt;&gt;"",IF(IFERROR(VLOOKUP($A170,'5. Company (current_at exit)'!$1:$1048576,36,FALSE),"")="","",IFERROR(VLOOKUP($A170,'5. Company (current_at exit)'!$1:$1048576,36,FALSE),"")), ""))</f>
        <v/>
      </c>
      <c r="AX170" s="239" t="str">
        <f>IF($A170&lt;&gt;"",IF(IFERROR(VLOOKUP($A170,'5. Company (current_at exit)'!$1:$1048576,37,FALSE),"")="","",IFERROR(VLOOKUP($A170,'5. Company (current_at exit)'!$1:$1048576,37,FALSE),"")), "")</f>
        <v/>
      </c>
      <c r="AY170" s="204" t="str">
        <f>IF($A170&lt;&gt;"",IF(IFERROR(VLOOKUP($A170,'5. Company (current_at exit)'!$1:$1048576,38,FALSE),"")="","",IFERROR(VLOOKUP($A170,'5. Company (current_at exit)'!$1:$1048576,38,FALSE),"")), "")</f>
        <v/>
      </c>
      <c r="AZ170" s="244" t="str">
        <f>IF($A170&lt;&gt;"",IF(IFERROR(VLOOKUP($A170,'5. Company (current_at exit)'!$1:$1048576,39,FALSE),"")="","",IFERROR(VLOOKUP($A170,'5. Company (current_at exit)'!$1:$1048576,39,FALSE),"")), "")</f>
        <v/>
      </c>
      <c r="BA170" s="244" t="str">
        <f>IF($A170&lt;&gt;"",IF(IFERROR(VLOOKUP($A170,'5. Company (current_at exit)'!$1:$1048576,40,FALSE),"")="","",IFERROR(VLOOKUP($A170,'5. Company (current_at exit)'!$1:$1048576,40,FALSE),"")), "")</f>
        <v/>
      </c>
      <c r="BB170" s="244" t="str">
        <f>IF($A170&lt;&gt;"",IF(IFERROR(VLOOKUP($A170,'5. Company (current_at exit)'!$1:$1048576,41,FALSE),"")="","",IFERROR(VLOOKUP($A170,'5. Company (current_at exit)'!$1:$1048576,41,FALSE),"")), "")</f>
        <v/>
      </c>
      <c r="BC170" s="76" t="str">
        <f>IF($A170&lt;&gt;"",IF(IFERROR(VLOOKUP($A170,'5. Company (current_at exit)'!$1:$1048576,42,FALSE),"")="","",IFERROR(VLOOKUP($A170,'5. Company (current_at exit)'!$1:$1048576,42,FALSE),"")), "")</f>
        <v/>
      </c>
      <c r="BD170" s="76" t="str">
        <f>IF($A170&lt;&gt;"",IF(IFERROR(VLOOKUP($A170,'5. Company (current_at exit)'!$1:$1048576,43,FALSE),"")="","",IFERROR(VLOOKUP($A170,'5. Company (current_at exit)'!$1:$1048576,43,FALSE),"")), "")</f>
        <v/>
      </c>
      <c r="BE170" s="239" t="str">
        <f>IF($A170&lt;&gt;"",IF(IFERROR(VLOOKUP($A170,'5. Company (current_at exit)'!$1:$1048576,44,FALSE),"")="","",IFERROR(VLOOKUP($A170,'5. Company (current_at exit)'!$1:$1048576,44,FALSE),"")), "")</f>
        <v/>
      </c>
      <c r="BF170" s="239" t="str">
        <f>IF($A170&lt;&gt;"",IF(IFERROR(VLOOKUP($A170,'5. Company (current_at exit)'!$1:$1048576,45,FALSE),"")="","",IFERROR(VLOOKUP($A170,'5. Company (current_at exit)'!$1:$1048576,45,FALSE),"")), "")</f>
        <v/>
      </c>
      <c r="BG170" s="239" t="str">
        <f>IF($A170&lt;&gt;"",IF(IFERROR(VLOOKUP($A170,'5. Company (current_at exit)'!$1:$1048576,46,FALSE),"")="","",IFERROR(VLOOKUP($A170,'5. Company (current_at exit)'!$1:$1048576,46,FALSE),"")), "")</f>
        <v/>
      </c>
      <c r="BH170" s="239" t="str">
        <f>IF($A170&lt;&gt;"",IF(IFERROR(VLOOKUP($A170,'5. Company (current_at exit)'!$1:$1048576,47,FALSE),"")="","",IFERROR(VLOOKUP($A170,'5. Company (current_at exit)'!$1:$1048576,47,FALSE),"")), "")</f>
        <v/>
      </c>
      <c r="BI170" s="239" t="str">
        <f>IF($A170&lt;&gt;"",IF(IFERROR(VLOOKUP($A170,'5. Company (current_at exit)'!$1:$1048576,48,FALSE),"")="","",IFERROR(VLOOKUP($A170,'5. Company (current_at exit)'!$1:$1048576,48,FALSE),"")), "")</f>
        <v/>
      </c>
      <c r="BJ170" s="360" t="str">
        <f>IF($A170&lt;&gt;"",IF(IFERROR(VLOOKUP($A170,'5. Company (current_at exit)'!$1:$1048576,49,FALSE),"")="","",IFERROR(VLOOKUP($A170,'5. Company (current_at exit)'!$1:$1048576,49,FALSE),"")), "")</f>
        <v/>
      </c>
      <c r="BK170" s="76" t="str">
        <f>IF($A170&lt;&gt;"",IF(IFERROR(VLOOKUP($A170,'5. Company (current_at exit)'!$1:$1048576,50,FALSE),"")="","Mandatory: Tab 5",IFERROR(VLOOKUP($A170,'5. Company (current_at exit)'!$1:$1048576,50,FALSE),"")), "")</f>
        <v/>
      </c>
      <c r="BL170" s="483" t="str">
        <f>IF($A170&lt;&gt;"",IF(IFERROR(VLOOKUP($A170,'5. Company (current_at exit)'!$1:$1048576,51,FALSE),"")="","Mandatory: Tab 5",IFERROR(VLOOKUP($A170,'5. Company (current_at exit)'!$1:$1048576,51,FALSE),"")), "")</f>
        <v/>
      </c>
      <c r="BM170" s="483" t="str">
        <f>IF($A170&lt;&gt;"",IF(IFERROR(VLOOKUP($A170,'5. Company (current_at exit)'!$1:$1048576,52,FALSE),"")="","Mandatory: Tab 5",IFERROR(VLOOKUP($A170,'5. Company (current_at exit)'!$1:$1048576,52,FALSE),"")), "")</f>
        <v/>
      </c>
      <c r="BN170" s="483" t="str">
        <f>IF($A170&lt;&gt;"",IF(IFERROR(VLOOKUP($A170,'5. Company (current_at exit)'!$1:$1048576,53,FALSE),"")="","Mandatory: Tab 5",IFERROR(VLOOKUP($A170,'5. Company (current_at exit)'!$1:$1048576,53,FALSE),"")), "")</f>
        <v/>
      </c>
      <c r="BO170" s="360" t="str">
        <f>IF($A170&lt;&gt;"",IF(IFERROR(VLOOKUP($A170,'5. Company (current_at exit)'!$1:$1048576,54,FALSE),"")="","",IFERROR(VLOOKUP($A170,'5. Company (current_at exit)'!$1:$1048576,54,FALSE),"")), "")</f>
        <v/>
      </c>
      <c r="BP170" s="17" t="str">
        <f>IF($A170&lt;&gt;"",IF(IFERROR(VLOOKUP($A170, '4. Company (at entry)'!$1:$1048576,3,FALSE),"")="","Mandatory: Tab 4",IFERROR(VLOOKUP($A170, '4. Company (at entry)'!$1:$1048576,3,FALSE),"")), "")</f>
        <v/>
      </c>
      <c r="BQ170" s="17" t="str">
        <f>IF($A170&lt;&gt;"",IF(IFERROR(VLOOKUP($A170, '4. Company (at entry)'!$1:$1048576,4,FALSE),"")="","Mandatory: Tab 4",IFERROR(VLOOKUP($A170, '4. Company (at entry)'!$1:$1048576,4,FALSE),"")), "")</f>
        <v/>
      </c>
      <c r="BR170" s="17" t="str">
        <f>IF($A170&lt;&gt;"",IF(IFERROR(VLOOKUP($A170, '4. Company (at entry)'!$1:$1048576,5,FALSE),"")="","Mandatory: Tab 4",IFERROR(VLOOKUP($A170, '4. Company (at entry)'!$1:$1048576,5,FALSE),"")), "")</f>
        <v/>
      </c>
      <c r="BS170" s="17" t="str">
        <f>IF($A170&lt;&gt;"",IF(IFERROR(VLOOKUP($A170, '4. Company (at entry)'!$1:$1048576,6,FALSE),"")="","Mandatory: Tab 4",IFERROR(VLOOKUP($A170, '4. Company (at entry)'!$1:$1048576,6,FALSE),"")), "")</f>
        <v/>
      </c>
      <c r="BT170" s="17" t="str">
        <f>IF($A170&lt;&gt;"",IF(IFERROR(VLOOKUP($A170, '4. Company (at entry)'!$1:$1048576,7,FALSE),"")="","Mandatory: Tab 4",IFERROR(VLOOKUP($A170, '4. Company (at entry)'!$1:$1048576,7,FALSE),"")), "")</f>
        <v/>
      </c>
      <c r="BU170" s="17" t="str">
        <f>IF($A170&lt;&gt;"",IF(IFERROR(VLOOKUP($A170, '4. Company (at entry)'!$1:$1048576,8,FALSE),"")="","Mandatory: Tab 4",IFERROR(VLOOKUP($A170, '4. Company (at entry)'!$1:$1048576,8,FALSE),"")), "")</f>
        <v/>
      </c>
      <c r="BV170" s="17" t="str">
        <f>IF($A170&lt;&gt;"",IF(IFERROR(VLOOKUP($A170, '4. Company (at entry)'!$1:$1048576,9,FALSE),"")="","Mandatory: Tab 4",IFERROR(VLOOKUP($A170, '4. Company (at entry)'!$1:$1048576,9,FALSE),"")), "")</f>
        <v/>
      </c>
      <c r="BW170" s="17" t="str">
        <f>IF($A170&lt;&gt;"",IF(IFERROR(VLOOKUP($A170, '4. Company (at entry)'!$1:$1048576,10,FALSE),"")="","",IFERROR(VLOOKUP($A170, '4. Company (at entry)'!$1:$1048576,10,FALSE),"")), "")</f>
        <v/>
      </c>
      <c r="BX170" s="208" t="str">
        <f>IF($A170&lt;&gt;"",IF(IFERROR(VLOOKUP($A170, '4. Company (at entry)'!$1:$1048576,11,FALSE),"")="","",IFERROR(VLOOKUP($A170, '4. Company (at entry)'!$1:$1048576,11,FALSE),"")), "")</f>
        <v/>
      </c>
      <c r="BY170" s="17" t="str">
        <f>IF($A170&lt;&gt;"",IF(IFERROR(VLOOKUP($A170, '4. Company (at entry)'!$1:$1048576,12,FALSE),"")="","",IFERROR(VLOOKUP($A170, '4. Company (at entry)'!$1:$1048576,12,FALSE),"")), "")</f>
        <v/>
      </c>
      <c r="BZ170" s="360" t="str">
        <f>IF($A170&lt;&gt;"",IF(IFERROR(VLOOKUP($A170, '4. Company (at entry)'!$1:$1048576,13,FALSE),"")="","",IFERROR(VLOOKUP($A170, '4. Company (at entry)'!$1:$1048576,13,FALSE),"")), "")</f>
        <v/>
      </c>
      <c r="CA170" s="17" t="str">
        <f>IF($A170&lt;&gt;"",IF(IFERROR('7. Position (current_at exit)'!F170,"")="", "Mandatory: Tab 7",IFERROR('7. Position (current_at exit)'!F170,"")),"")</f>
        <v/>
      </c>
      <c r="CB170" s="17" t="str">
        <f>IF($D170&lt;&gt;"Pending, Subsequently Closed",IF($A170&lt;&gt;"",IF(IFERROR('7. Position (current_at exit)'!G170,"")="", "Mandatory: Tab 7",IFERROR('7. Position (current_at exit)'!G170,"")),""), IF($A170&lt;&gt;"",IF(IFERROR('7. Position (current_at exit)'!G170,"")="", "",IFERROR('7. Position (current_at exit)'!G170,"")),""))</f>
        <v/>
      </c>
      <c r="CC170" s="17" t="str">
        <f>IF($D170&lt;&gt;"Pending, Subsequently Closed",IF($A170&lt;&gt;"",IF(IFERROR('7. Position (current_at exit)'!H170,"")="", "Mandatory: Tab 7",IFERROR('7. Position (current_at exit)'!H170,"")),""), IF($A170&lt;&gt;"",IF(IFERROR('7. Position (current_at exit)'!H170,"")="", "",IFERROR('7. Position (current_at exit)'!H170,"")),""))</f>
        <v/>
      </c>
      <c r="CD170" s="17" t="str">
        <f>IF($D170&lt;&gt;"Pending, Subsequently Closed",IF($A170&lt;&gt;"",IF(IFERROR('7. Position (current_at exit)'!I170,"")="", "Mandatory: Tab 7",IFERROR('7. Position (current_at exit)'!I170,"")),""), IF($A170&lt;&gt;"",IF(IFERROR('7. Position (current_at exit)'!I170,"")="", "",IFERROR('7. Position (current_at exit)'!I170,"")),""))</f>
        <v/>
      </c>
      <c r="CE170" s="17" t="str">
        <f>IF($D170&lt;&gt;"Pending, Subsequently Closed",IF($A170&lt;&gt;"",IF(IFERROR('7. Position (current_at exit)'!J170,"")="", "Mandatory: Tab 7",IFERROR('7. Position (current_at exit)'!J170,"")),""), IF($A170&lt;&gt;"",IF(IFERROR('7. Position (current_at exit)'!J170,"")="", "",IFERROR('7. Position (current_at exit)'!J170,"")),""))</f>
        <v/>
      </c>
      <c r="CF170" s="208" t="str">
        <f>IF($D170&lt;&gt;"Pending, Subsequently Closed",IF($A170&lt;&gt;"",IF(IFERROR('7. Position (current_at exit)'!K170,"")="", "Mandatory: Tab 7",IFERROR('7. Position (current_at exit)'!K170,"")),""), IF($A170&lt;&gt;"",IF(IFERROR('7. Position (current_at exit)'!K170,"")="", "",IFERROR('7. Position (current_at exit)'!K170,"")),""))</f>
        <v/>
      </c>
      <c r="CG170" s="186" t="str">
        <f>IF($D170&lt;&gt;"Pending, Subsequently Closed",IF($A170&lt;&gt;"",IF(IFERROR('7. Position (current_at exit)'!L170,"")="", "Mandatory: Tab 7",IFERROR('7. Position (current_at exit)'!L170,"")),""), IF($A170&lt;&gt;"",IF(IFERROR('7. Position (current_at exit)'!L170,"")="", "",IFERROR('7. Position (current_at exit)'!L170,"")),""))</f>
        <v/>
      </c>
      <c r="CH170" s="186" t="str">
        <f>IF($D170&lt;&gt;"Pending, Subsequently Closed",IF($A170&lt;&gt;"",IF(IFERROR('7. Position (current_at exit)'!M170,"")="", "Mandatory: Tab 7",IFERROR('7. Position (current_at exit)'!M170,"")),""), IF($A170&lt;&gt;"",IF(IFERROR('7. Position (current_at exit)'!M170,"")="", "",IFERROR('7. Position (current_at exit)'!M170,"")),""))</f>
        <v/>
      </c>
      <c r="CI170" s="186" t="str">
        <f>IF($D170&lt;&gt;"Pending, Subsequently Closed",IF($A170&lt;&gt;"",IF(IFERROR('7. Position (current_at exit)'!N170,"")="", "Mandatory: Tab 7",IFERROR('7. Position (current_at exit)'!N170,"")),""), IF($A170&lt;&gt;"",IF(IFERROR('7. Position (current_at exit)'!N170,"")="", "",IFERROR('7. Position (current_at exit)'!N170,"")),""))</f>
        <v/>
      </c>
      <c r="CJ170" s="408" t="str">
        <f>IF($D170&lt;&gt;"Pending, Subsequently Closed",IF($A170&lt;&gt;"",IF(IFERROR('7. Position (current_at exit)'!O170,"")="", "Mandatory: Tab 7",IFERROR('7. Position (current_at exit)'!O170,"")),""), IF($A170&lt;&gt;"",IF(IFERROR('7. Position (current_at exit)'!O170,"")="", "",IFERROR('7. Position (current_at exit)'!O170,"")),""))</f>
        <v/>
      </c>
      <c r="CK170" s="408" t="str">
        <f>IF($D170&lt;&gt;"Pending, Subsequently Closed",IF($A170&lt;&gt;"",IF(IFERROR('7. Position (current_at exit)'!P170,"")="", "Mandatory: Tab 7",IFERROR('7. Position (current_at exit)'!P170,"")),""), IF($A170&lt;&gt;"",IF(IFERROR('7. Position (current_at exit)'!P170,"")="", "",IFERROR('7. Position (current_at exit)'!P170,"")),""))</f>
        <v/>
      </c>
      <c r="CL170" s="360" t="str">
        <f>IF($A170&lt;&gt;"",IF(IFERROR('7. Position (current_at exit)'!Q170,"")="", "",IFERROR('7. Position (current_at exit)'!Q170,"")),"")</f>
        <v/>
      </c>
      <c r="CM170" s="18" t="str">
        <f>IF($F170&lt;&gt;"Debt",IF($A170&lt;&gt;"",IF(IFERROR('7. Position (current_at exit)'!R170,"")="", "Mandatory: Tab 7",IFERROR('7. Position (current_at exit)'!R170,"")),""), IF($A170&lt;&gt;"",IF(IFERROR('7. Position (current_at exit)'!R170,"")="", "",IFERROR('7. Position (current_at exit)'!R170,"")),""))</f>
        <v/>
      </c>
      <c r="CN170" s="18" t="str">
        <f>IF($F170&lt;&gt;"Debt",IF($A170&lt;&gt;"",IF(IFERROR('7. Position (current_at exit)'!S170,"")="", "Mandatory: Tab 7",IFERROR('7. Position (current_at exit)'!S170,"")),""), IF($A170&lt;&gt;"",IF(IFERROR('7. Position (current_at exit)'!S170,"")="", "",IFERROR('7. Position (current_at exit)'!S170,"")),""))</f>
        <v/>
      </c>
      <c r="CO170" s="17" t="str">
        <f>IF($F170&lt;&gt;"Debt",IF($A170&lt;&gt;"",IF(IFERROR('7. Position (current_at exit)'!T170,"")="", "Mandatory: Tab 7",IFERROR('7. Position (current_at exit)'!T170,"")),""), IF($A170&lt;&gt;"",IF(IFERROR('7. Position (current_at exit)'!T170,"")="", "",IFERROR('7. Position (current_at exit)'!T170,"")),""))</f>
        <v/>
      </c>
      <c r="CP170" s="17" t="str">
        <f>IF($A170&lt;&gt;"",IF(IFERROR('7. Position (current_at exit)'!U170,"")="", "Mandatory: Tab 7",IFERROR('7. Position (current_at exit)'!U170,"")),"")</f>
        <v/>
      </c>
      <c r="CQ170" s="17" t="str">
        <f>IF($F170&lt;&gt;"Debt",IF($A170&lt;&gt;"",IF(IFERROR('7. Position (current_at exit)'!V170,"")="", "Mandatory: Tab 7",IFERROR('7. Position (current_at exit)'!V170,"")),""), IF($A170&lt;&gt;"",IF(IFERROR('7. Position (current_at exit)'!V170,"")="", "",IFERROR('7. Position (current_at exit)'!V170,"")),""))</f>
        <v/>
      </c>
      <c r="CR170" s="16" t="str">
        <f>IF($F170&lt;&gt;"Debt",IF($A170&lt;&gt;"",IF(IFERROR('7. Position (current_at exit)'!W170,"")="", "",IFERROR('7. Position (current_at exit)'!W170,"")),""), IF($A170&lt;&gt;"",IF(IFERROR('7. Position (current_at exit)'!W170,"")="", "",IFERROR('7. Position (current_at exit)'!W170,"")),""))</f>
        <v/>
      </c>
      <c r="CS170" s="80" t="str">
        <f>IF($A170&lt;&gt;"",IF(IFERROR('7. Position (current_at exit)'!X170,"")="", "",IFERROR('7. Position (current_at exit)'!X170,"")),"")</f>
        <v/>
      </c>
      <c r="CT170" s="360" t="str">
        <f>IF($A170&lt;&gt;"",IF(IFERROR('7. Position (current_at exit)'!Y170,"")="", "",IFERROR('7. Position (current_at exit)'!Y170,"")),"")</f>
        <v/>
      </c>
      <c r="CU170" s="159" t="str">
        <f>IF(OR($D170="Fully Exited, No Escrow", $D170="Fully Exited, Escrow Pending", $D170="Fully Exited, Subsequently Closed"), IF($A170&lt;&gt;"",IF(IFERROR('7. Position (current_at exit)'!Z170,"")="", "Mandatory: Tab 7",IFERROR('7. Position (current_at exit)'!Z170,"")),""), IF($A170&lt;&gt;"",IF(IFERROR('7. Position (current_at exit)'!Z170,"")="", "",IFERROR('7. Position (current_at exit)'!Z170,"")),""))</f>
        <v/>
      </c>
      <c r="CV170" s="159" t="str">
        <f>IF(OR($D170="Fully Exited, No Escrow", $D170="Fully Exited, Escrow Pending", $D170="Fully Exited, Subsequently Closed"), IF($A170&lt;&gt;"",IF(IFERROR('7. Position (current_at exit)'!AA170,"")="", "Mandatory: Tab 7",IFERROR('7. Position (current_at exit)'!AA170,"")),""), IF($A170&lt;&gt;"",IF(IFERROR('7. Position (current_at exit)'!AA170,"")="", "",IFERROR('7. Position (current_at exit)'!AA170,"")),""))</f>
        <v/>
      </c>
      <c r="CW170" s="16" t="str">
        <f>IF($D170="Fully Exited",IF($A170&lt;&gt;"",IF(IFERROR('7. Position (current_at exit)'!AB170,"")="", "",IFERROR('7. Position (current_at exit)'!AB170,"")),""), IF($A170&lt;&gt;"",IF(IFERROR('7. Position (current_at exit)'!AB170,"")="", "",IFERROR('7. Position (current_at exit)'!AB170,"")),""))</f>
        <v/>
      </c>
      <c r="CX170" s="360" t="str">
        <f>IF($A170&lt;&gt;"",IF(IFERROR('7. Position (current_at exit)'!AC170,"")="", "",IFERROR('7. Position (current_at exit)'!AC170,"")),"")</f>
        <v/>
      </c>
      <c r="CY170" s="16" t="str">
        <f>IF($D170&lt;&gt;"Pending, Subsequently Closed",IF($A170&lt;&gt;"",IF(IFERROR('7. Position (current_at exit)'!AD170,"")="", "Mandatory: Tab 7",IFERROR('7. Position (current_at exit)'!AD170,"")),""), IF($A170&lt;&gt;"",IF(IFERROR('7. Position (current_at exit)'!AD170,"")="", "",IFERROR('7. Position (current_at exit)'!AD170,"")),""))</f>
        <v/>
      </c>
      <c r="CZ170" s="187" t="str">
        <f>IF($A170&lt;&gt;"",IF(IFERROR('7. Position (current_at exit)'!AE170,"")="", "",IFERROR('7. Position (current_at exit)'!AE170,"")),"")</f>
        <v/>
      </c>
      <c r="DA170" s="76" t="str">
        <f>IF($A170&lt;&gt;"",IF(IFERROR('7. Position (current_at exit)'!AF170,"")="", "",IFERROR('7. Position (current_at exit)'!AF170,"")),"")</f>
        <v/>
      </c>
      <c r="DB170" s="239" t="str">
        <f>IF($A170&lt;&gt;"",IF(IFERROR('7. Position (current_at exit)'!AG170,"")="", "",IFERROR('7. Position (current_at exit)'!AG170,"")),"")</f>
        <v/>
      </c>
      <c r="DC170" s="165" t="str">
        <f>IF($A170&lt;&gt;"",IF(IFERROR('7. Position (current_at exit)'!AH170,"")="", "",IFERROR('7. Position (current_at exit)'!AH170,"")),"")</f>
        <v/>
      </c>
      <c r="DD170" s="165" t="str">
        <f>IF($A170&lt;&gt;"",IF(IFERROR('7. Position (current_at exit)'!AI170,"")="", "",IFERROR('7. Position (current_at exit)'!AI170,"")),"")</f>
        <v/>
      </c>
      <c r="DE170" s="360" t="str">
        <f>IF($A170&lt;&gt;"",IF(IFERROR('7. Position (current_at exit)'!AJ170,"")="", "",IFERROR('7. Position (current_at exit)'!AJ170,"")),"")</f>
        <v/>
      </c>
      <c r="DF170" s="16" t="str">
        <f>IF($A170&lt;&gt;"",IF(IFERROR('7. Position (current_at exit)'!AK170,"")="", "",IFERROR('7. Position (current_at exit)'!AK170,"")),"")</f>
        <v/>
      </c>
      <c r="DG170" s="187" t="str">
        <f>IF($A170&lt;&gt;"",IF(IFERROR('7. Position (current_at exit)'!AL170,"")="", "",IFERROR('7. Position (current_at exit)'!AL170,"")),"")</f>
        <v/>
      </c>
      <c r="DH170" s="76" t="str">
        <f>IF($A170&lt;&gt;"",IF(IFERROR('7. Position (current_at exit)'!AM170,"")="", "",IFERROR('7. Position (current_at exit)'!AM170,"")),"")</f>
        <v/>
      </c>
      <c r="DI170" s="239" t="str">
        <f>IF($A170&lt;&gt;"",IF(IFERROR('7. Position (current_at exit)'!AN170,"")="", "",IFERROR('7. Position (current_at exit)'!AN170,"")),"")</f>
        <v/>
      </c>
      <c r="DJ170" s="165" t="str">
        <f>IF($A170&lt;&gt;"",IF(IFERROR('7. Position (current_at exit)'!AO170,"")="", "",IFERROR('7. Position (current_at exit)'!AO170,"")),"")</f>
        <v/>
      </c>
      <c r="DK170" s="165" t="str">
        <f>IF($A170&lt;&gt;"",IF(IFERROR('7. Position (current_at exit)'!AP170,"")="", "",IFERROR('7. Position (current_at exit)'!AP170,"")),"")</f>
        <v/>
      </c>
      <c r="DL170" s="360" t="str">
        <f>IF($A170&lt;&gt;"",IF(IFERROR('7. Position (current_at exit)'!AQ170,"")="", "",IFERROR('7. Position (current_at exit)'!AQ170,"")),"")</f>
        <v/>
      </c>
      <c r="DM170" s="17" t="str">
        <f>IF(OR($F170="Equity - Publicly Traded", $F170="Equity - Private"), IF($A170&lt;&gt;"",IF(IFERROR('6. Position (at entry)'!N170,"")="", "Mandatory: Tab 6",IFERROR('6. Position (at entry)'!N170,"")),""), IF($A170&lt;&gt;"",IF(IFERROR('6. Position (at entry)'!N170,"")="", "",IFERROR('6. Position (at entry)'!N170,"")),""))</f>
        <v/>
      </c>
      <c r="DN170" s="17" t="str">
        <f>IF(OR($F170="Equity - Publicly Traded", $F170="Equity - Private"), IF($A170&lt;&gt;"",IF(IFERROR('6. Position (at entry)'!O170,"")="", "Mandatory: Tab 6",IFERROR('6. Position (at entry)'!O170,"")),""), IF($A170&lt;&gt;"",IF(IFERROR('6. Position (at entry)'!O170,"")="", "",IFERROR('6. Position (at entry)'!O170,"")),""))</f>
        <v/>
      </c>
      <c r="DO170" s="17" t="str">
        <f>IF(OR($F170="Equity - Publicly Traded", $F170="Equity - Private"), IF($A170&lt;&gt;"",IF(IFERROR('6. Position (at entry)'!P170,"")="", "Mandatory: Tab 6",IFERROR('6. Position (at entry)'!P170,"")),""), IF($A170&lt;&gt;"",IF(IFERROR('6. Position (at entry)'!P170,"")="", "",IFERROR('6. Position (at entry)'!P170,"")),""))</f>
        <v/>
      </c>
      <c r="DP170" s="17" t="str">
        <f>IF(OR($F170="Equity - Publicly Traded", $F170="Equity - Private"), IF($A170&lt;&gt;"",IF(IFERROR('6. Position (at entry)'!Q170,"")="", "Mandatory: Tab 6",IFERROR('6. Position (at entry)'!Q170,"")),""), IF($A170&lt;&gt;"",IF(IFERROR('6. Position (at entry)'!Q170,"")="", "",IFERROR('6. Position (at entry)'!Q170,"")),""))</f>
        <v/>
      </c>
      <c r="DQ170" s="18" t="str">
        <f>IF(OR($F170="Equity - Publicly Traded", $F170="Equity - Private"), IF($A170&lt;&gt;"",IF(IFERROR('6. Position (at entry)'!R170,"")="", "Mandatory: Tab 6",IFERROR('6. Position (at entry)'!R170,"")),""), IF($A170&lt;&gt;"",IF(IFERROR('6. Position (at entry)'!R170,"")="", "",IFERROR('6. Position (at entry)'!R170,"")),""))</f>
        <v/>
      </c>
      <c r="DR170" s="18" t="str">
        <f>IF(OR($F170="Equity - Publicly Traded", $F170="Equity - Private"), IF($A170&lt;&gt;"",IF(IFERROR('6. Position (at entry)'!S170,"")="", "Mandatory: Tab 6",IFERROR('6. Position (at entry)'!S170,"")),""), IF($A170&lt;&gt;"",IF(IFERROR('6. Position (at entry)'!S170,"")="", "",IFERROR('6. Position (at entry)'!S170,"")),""))</f>
        <v/>
      </c>
      <c r="DS170" s="17" t="str">
        <f>IF(OR($F170="Equity - Publicly Traded", $F170="Equity - Private"), IF($A170&lt;&gt;"",IF(IFERROR('6. Position (at entry)'!T170,"")="", "Mandatory: Tab 6",IFERROR('6. Position (at entry)'!T170,"")),""), IF($A170&lt;&gt;"",IF(IFERROR('6. Position (at entry)'!T170,"")="", "",IFERROR('6. Position (at entry)'!T170,"")),""))</f>
        <v/>
      </c>
      <c r="DT170" s="16" t="str">
        <f>IF(OR($F170="Equity - Publicly Traded", $F170="Equity - Private"), IF($A170&lt;&gt;"",IF(IFERROR('6. Position (at entry)'!U170,"")="", "Mandatory: Tab 6",IFERROR('6. Position (at entry)'!U170,"")),""), IF($A170&lt;&gt;"",IF(IFERROR('6. Position (at entry)'!U170,"")="", "",IFERROR('6. Position (at entry)'!U170,"")),""))</f>
        <v/>
      </c>
      <c r="DU170" s="16" t="str">
        <f>IF(OR($F170="Equity - Publicly Traded", $F170="Equity - Private"), IF($A170&lt;&gt;"",IF(IFERROR('6. Position (at entry)'!V170,"")="", "",IFERROR('6. Position (at entry)'!V170,"")),""), IF($A170&lt;&gt;"",IF(IFERROR('6. Position (at entry)'!V170,"")="", "",IFERROR('6. Position (at entry)'!V170,"")),""))</f>
        <v/>
      </c>
      <c r="DV170" s="239" t="str">
        <f>IF(OR($F170="Equity - Publicly Traded", $F170="Equity - Private"), IF($A170&lt;&gt;"",IF(IFERROR('6. Position (at entry)'!W170,"")="", "",IFERROR('6. Position (at entry)'!W170,"")),""), IF($A170&lt;&gt;"",IF(IFERROR('6. Position (at entry)'!W170,"")="", "",IFERROR('6. Position (at entry)'!W170,"")),""))</f>
        <v/>
      </c>
      <c r="DW170" s="239" t="str">
        <f>IF(OR($F170="Equity - Publicly Traded", $F170="Equity - Private"), IF($A170&lt;&gt;"",IF(IFERROR('6. Position (at entry)'!X170,"")="", "",IFERROR('6. Position (at entry)'!X170,"")),""), IF($A170&lt;&gt;"",IF(IFERROR('6. Position (at entry)'!X170,"")="", "",IFERROR('6. Position (at entry)'!X170,"")),""))</f>
        <v/>
      </c>
      <c r="DX170" s="239" t="str">
        <f>IF(OR($F170="Equity - Publicly Traded", $F170="Equity - Private"), IF($A170&lt;&gt;"",IF(IFERROR('6. Position (at entry)'!Y170,"")="", "",IFERROR('6. Position (at entry)'!Y170,"")),""), IF($A170&lt;&gt;"",IF(IFERROR('6. Position (at entry)'!Y170,"")="", "",IFERROR('6. Position (at entry)'!Y170,"")),""))</f>
        <v/>
      </c>
      <c r="DY170" s="360" t="str">
        <f>IF($A170&lt;&gt;"",IF(IFERROR('6. Position (at entry)'!Z170,"")="", "",IFERROR('6. Position (at entry)'!Z170,"")),"")</f>
        <v/>
      </c>
      <c r="DZ170" s="76" t="str">
        <f>IF($A170&lt;&gt;"",IF(IFERROR('6. Position (at entry)'!AA170,"")="", "",IFERROR('6. Position (at entry)'!AA170,"")),"")</f>
        <v/>
      </c>
      <c r="EA170" s="76" t="str">
        <f>IF($A170&lt;&gt;"",IF(IFERROR('6. Position (at entry)'!AB170,"")="", "",IFERROR('6. Position (at entry)'!AB170,"")),"")</f>
        <v/>
      </c>
      <c r="EB170" s="78" t="str">
        <f>IF($A170&lt;&gt;"",IF(IFERROR('6. Position (at entry)'!AC170,"")="", "",IFERROR('6. Position (at entry)'!AC170,"")),"")</f>
        <v/>
      </c>
      <c r="EC170" s="78" t="str">
        <f>IF($A170&lt;&gt;"",IF(IFERROR('6. Position (at entry)'!AD170,"")="", "",IFERROR('6. Position (at entry)'!AD170,"")),"")</f>
        <v/>
      </c>
      <c r="ED170" s="226" t="str">
        <f>IF($A170&lt;&gt;"",IF(IFERROR('6. Position (at entry)'!AE170,"")="", "",IFERROR('6. Position (at entry)'!AE170,"")),"")</f>
        <v/>
      </c>
      <c r="EE170" s="80" t="str">
        <f>IF($A170&lt;&gt;"",IF(IFERROR('6. Position (at entry)'!AF170,"")="", "",IFERROR('6. Position (at entry)'!AF170,"")),"")</f>
        <v/>
      </c>
      <c r="EF170" s="80" t="str">
        <f>IF($A170&lt;&gt;"",IF(IFERROR('6. Position (at entry)'!AG170,"")="", "",IFERROR('6. Position (at entry)'!AG170,"")),"")</f>
        <v/>
      </c>
      <c r="EG170" s="80" t="str">
        <f>IF($A170&lt;&gt;"",IF(IFERROR('6. Position (at entry)'!AH170,"")="", "",IFERROR('6. Position (at entry)'!AH170,"")),"")</f>
        <v/>
      </c>
      <c r="EH170" s="360" t="str">
        <f>IF($A170&lt;&gt;"",IF(IFERROR('6. Position (at entry)'!AI170,"")="", "",IFERROR('6. Position (at entry)'!AI170,"")),"")</f>
        <v/>
      </c>
    </row>
    <row r="171" spans="1:138" ht="15" customHeight="1" x14ac:dyDescent="0.2">
      <c r="A171" s="16" t="str">
        <f>IF(ISBLANK('6. Position (at entry)'!A171), "", '6. Position (at entry)'!A171)</f>
        <v/>
      </c>
      <c r="B171" s="347" t="str">
        <f>IF($A171&lt;&gt;"",IF(IFERROR('6. Position (at entry)'!B171,"")="", "Mandatory: Tab 6",IFERROR('6. Position (at entry)'!B171,"")),"")</f>
        <v/>
      </c>
      <c r="C171" s="16" t="str">
        <f>IF($A171&lt;&gt;"",IF(IFERROR(VLOOKUP($A171, '4. Company (at entry)'!$1:$1048576,2,FALSE),"")="","Mandatory: Tab 4",IFERROR(VLOOKUP($A171, '4. Company (at entry)'!$1:$1048576,2,FALSE),"")), "")</f>
        <v/>
      </c>
      <c r="D171" s="16" t="str">
        <f>IF($A171&lt;&gt;"",IF(IFERROR('7. Position (current_at exit)'!D171,"")="", "Mandatory: Tab 7",IFERROR('7. Position (current_at exit)'!D171,"")),"")</f>
        <v/>
      </c>
      <c r="E171" s="16" t="str">
        <f>IF($A171&lt;&gt;"",IF(IFERROR('7. Position (current_at exit)'!E171,"")="", "Mandatory: Tab 7",IFERROR('7. Position (current_at exit)'!E171,"")),"")</f>
        <v/>
      </c>
      <c r="F171" s="16" t="str">
        <f>IF($A171&lt;&gt;"",IF(IFERROR('6. Position (at entry)'!D171,"")="", "Mandatory: Tab 6",IFERROR('6. Position (at entry)'!D171,"")),"")</f>
        <v/>
      </c>
      <c r="G171" s="16" t="str">
        <f>IF($A171&lt;&gt;"",IF(IFERROR('6. Position (at entry)'!E171,"")="", "Mandatory: Tab 6",IFERROR('6. Position (at entry)'!E171,"")),"")</f>
        <v/>
      </c>
      <c r="H171" s="16" t="str">
        <f>IF($A171&lt;&gt;"",IF(IFERROR('6. Position (at entry)'!F171,"")="", "Mandatory: Tab 6",IFERROR('6. Position (at entry)'!F171,"")),"")</f>
        <v/>
      </c>
      <c r="I171" s="16" t="str">
        <f>IF($A171&lt;&gt;"",IF(IFERROR('6. Position (at entry)'!G171,"")="", "Mandatory: Tab 6",IFERROR('6. Position (at entry)'!G171,"")),"")</f>
        <v/>
      </c>
      <c r="J171" s="16" t="str">
        <f>IF($A171&lt;&gt;"",IF(IFERROR('6. Position (at entry)'!H171,"")="", "Mandatory: Tab 6",IFERROR('6. Position (at entry)'!H171,"")),"")</f>
        <v/>
      </c>
      <c r="K171" s="159" t="str">
        <f>IF($A171&lt;&gt;"",IF(IFERROR('6. Position (at entry)'!I171,"")="", "Mandatory: Tab 6",IFERROR('6. Position (at entry)'!I171,"")),"")</f>
        <v/>
      </c>
      <c r="L171" s="16" t="str">
        <f>IF($A171&lt;&gt;"",IF(IFERROR('6. Position (at entry)'!J171,"")="", "Mandatory: Tab 6",IFERROR('6. Position (at entry)'!J171,"")),"")</f>
        <v/>
      </c>
      <c r="M171" s="16" t="str">
        <f>IF($A171&lt;&gt;"",IF(IFERROR('6. Position (at entry)'!K171,"")="", "Mandatory: Tab 6",IFERROR('6. Position (at entry)'!K171,"")),"")</f>
        <v/>
      </c>
      <c r="N171" s="16" t="str">
        <f>IF($A171&lt;&gt;"",IF(IFERROR('6. Position (at entry)'!L171,"")="", "",IFERROR('6. Position (at entry)'!L171,"")),"")</f>
        <v/>
      </c>
      <c r="O171" s="360" t="str">
        <f>IF($A171&lt;&gt;"",IF(IFERROR('6. Position (at entry)'!M171,"")="", "",IFERROR('6. Position (at entry)'!M171,"")),"")</f>
        <v/>
      </c>
      <c r="P171" s="16" t="str">
        <f>IF($A171&lt;&gt;"",IF(IFERROR(VLOOKUP($A171,'5. Company (current_at exit)'!$1:$1048576,3,FALSE),"")="","",IFERROR(VLOOKUP($A171,'5. Company (current_at exit)'!$1:$1048576,3,FALSE),"")), "")</f>
        <v/>
      </c>
      <c r="Q171" s="16" t="str">
        <f>IF($A171&lt;&gt;"",IF(IFERROR(VLOOKUP($A171,'5. Company (current_at exit)'!$1:$1048576,4,FALSE),"")="","",IFERROR(VLOOKUP($A171,'5. Company (current_at exit)'!$1:$1048576,4,FALSE),"")), "")</f>
        <v/>
      </c>
      <c r="R171" s="16" t="str">
        <f>IF($A171&lt;&gt;"",IF(IFERROR(VLOOKUP($A171,'5. Company (current_at exit)'!$1:$1048576,5,FALSE),"")="","",IFERROR(VLOOKUP($A171,'5. Company (current_at exit)'!$1:$1048576,5,FALSE),"")), "")</f>
        <v/>
      </c>
      <c r="S171" s="16" t="str">
        <f>IF($A171&lt;&gt;"",IF(IFERROR(VLOOKUP($A171,'5. Company (current_at exit)'!$1:$1048576,6,FALSE),"")="","",IFERROR(VLOOKUP($A171,'5. Company (current_at exit)'!$1:$1048576,6,FALSE),"")), "")</f>
        <v/>
      </c>
      <c r="T171" s="16" t="str">
        <f>IF($A171&lt;&gt;"",IF(IFERROR(VLOOKUP($A171,'5. Company (current_at exit)'!$1:$1048576,7,FALSE),"")="","Mandatory: Tab 5",IFERROR(VLOOKUP($A171,'5. Company (current_at exit)'!$1:$1048576,7,FALSE),"")), "")</f>
        <v/>
      </c>
      <c r="U171" s="72" t="str">
        <f>IF($A171&lt;&gt;"",IF(IFERROR(VLOOKUP($A171,'5. Company (current_at exit)'!$1:$1048576,8,FALSE),"")="","Mandatory: Tab 5",IFERROR(VLOOKUP($A171,'5. Company (current_at exit)'!$1:$1048576,8,FALSE),"")), "")</f>
        <v/>
      </c>
      <c r="V171" s="16" t="str">
        <f>IF($A171&lt;&gt;"",IF(IFERROR(VLOOKUP($A171,'5. Company (current_at exit)'!$1:$1048576,9,FALSE),"")="","",IFERROR(VLOOKUP($A171,'5. Company (current_at exit)'!$1:$1048576,9,FALSE),"")), "")</f>
        <v/>
      </c>
      <c r="W171" s="16" t="str">
        <f>IF($A171&lt;&gt;"",IF(IFERROR(VLOOKUP($A171,'5. Company (current_at exit)'!$1:$1048576,10,FALSE),"")="","Mandatory: Tab 5",IFERROR(VLOOKUP($A171,'5. Company (current_at exit)'!$1:$1048576,10,FALSE),"")), "")</f>
        <v/>
      </c>
      <c r="X171" s="73" t="str">
        <f>IF($A171&lt;&gt;"",IF(IFERROR(VLOOKUP($A171,'5. Company (current_at exit)'!$1:$1048576,11,FALSE),"")="","Mandatory: Tab 5",IFERROR(VLOOKUP($A171,'5. Company (current_at exit)'!$1:$1048576,11,FALSE),"")), "")</f>
        <v/>
      </c>
      <c r="Y171" s="73" t="str">
        <f>IF($A171&lt;&gt;"",IF(IFERROR(VLOOKUP($A171,'5. Company (current_at exit)'!$1:$1048576,12,FALSE),"")="","",IFERROR(VLOOKUP($A171,'5. Company (current_at exit)'!$1:$1048576,12,FALSE),"")), "")</f>
        <v/>
      </c>
      <c r="Z171" s="73" t="str">
        <f>IF($A171&lt;&gt;"",IF(IFERROR(VLOOKUP($A171,'5. Company (current_at exit)'!$1:$1048576,13,FALSE),"")="","",IFERROR(VLOOKUP($A171,'5. Company (current_at exit)'!$1:$1048576,13,FALSE),"")), "")</f>
        <v/>
      </c>
      <c r="AA171" s="16" t="str">
        <f>IF($A171&lt;&gt;"",IF(IFERROR(VLOOKUP($A171,'5. Company (current_at exit)'!$1:$1048576,14,FALSE),"")="","Mandatory: Tab 5",IFERROR(VLOOKUP($A171,'5. Company (current_at exit)'!$1:$1048576,14,FALSE),"")), "")</f>
        <v/>
      </c>
      <c r="AB171" s="16" t="str">
        <f>IF($A171&lt;&gt;"",IF(IFERROR(VLOOKUP($A171,'5. Company (current_at exit)'!$1:$1048576,15,FALSE),"")="","Mandatory: Tab 5",IFERROR(VLOOKUP($A171,'5. Company (current_at exit)'!$1:$1048576,15,FALSE),"")), "")</f>
        <v/>
      </c>
      <c r="AC171" s="76" t="str">
        <f>IF($A171&lt;&gt;"",IF(IFERROR(VLOOKUP($A171,'5. Company (current_at exit)'!$1:$1048576,16,FALSE),"")="","",IFERROR(VLOOKUP($A171,'5. Company (current_at exit)'!$1:$1048576,16,FALSE),"")), "")</f>
        <v/>
      </c>
      <c r="AD171" s="16" t="str">
        <f>IF($A171&lt;&gt;"",IF(IFERROR(VLOOKUP($A171,'5. Company (current_at exit)'!$1:$1048576,17,FALSE),"")="","",IFERROR(VLOOKUP($A171,'5. Company (current_at exit)'!$1:$1048576,17,FALSE),"")), "")</f>
        <v/>
      </c>
      <c r="AE171" s="401" t="str">
        <f>IF($A171&lt;&gt;"",IF(IFERROR(VLOOKUP($A171,'5. Company (current_at exit)'!$1:$1048576,18,FALSE),"")="","",IFERROR(VLOOKUP($A171,'5. Company (current_at exit)'!$1:$1048576,18,FALSE),"")), "")</f>
        <v/>
      </c>
      <c r="AF171" s="16" t="str">
        <f>IF($A171&lt;&gt;"",IF(IFERROR(VLOOKUP($A171,'5. Company (current_at exit)'!$1:$1048576,19,FALSE),"")="","Mandatory: Tab 5",IFERROR(VLOOKUP($A171,'5. Company (current_at exit)'!$1:$1048576,19,FALSE),"")), "")</f>
        <v/>
      </c>
      <c r="AG171" s="159" t="str">
        <f>IF($AF171="Yes",IF($A171&lt;&gt;"",IF(IFERROR(VLOOKUP($A171,'5. Company (current_at exit)'!$1:$1048576,20,FALSE),"")="","Mandatory: Tab 5",IFERROR(VLOOKUP($A171,'5. Company (current_at exit)'!$1:$1048576,20,FALSE),"")), ""),IF($A171&lt;&gt;"",IF(IFERROR(VLOOKUP($A171,'5. Company (current_at exit)'!$1:$1048576,20,FALSE),"")="","",IFERROR(VLOOKUP($A171,'5. Company (current_at exit)'!$1:$1048576,20,FALSE),"")), ""))</f>
        <v/>
      </c>
      <c r="AH171" s="159" t="str">
        <f>IF($AF171="Yes",IF($A171&lt;&gt;"",IF(IFERROR(VLOOKUP($A171,'5. Company (current_at exit)'!$1:$1048576,21,FALSE),"")="","Mandatory: Tab 5",IFERROR(VLOOKUP($A171,'5. Company (current_at exit)'!$1:$1048576,21,FALSE),"")), ""),IF($A171&lt;&gt;"",IF(IFERROR(VLOOKUP($A171,'5. Company (current_at exit)'!$1:$1048576,21,FALSE),"")="","",IFERROR(VLOOKUP($A171,'5. Company (current_at exit)'!$1:$1048576,21,FALSE),"")), ""))</f>
        <v/>
      </c>
      <c r="AI171" s="69" t="str">
        <f>IF($AF171="Yes",IF($A171&lt;&gt;"",IF(IFERROR(VLOOKUP($A171,'5. Company (current_at exit)'!$1:$1048576,22,FALSE),"")="","Mandatory: Tab 5",IFERROR(VLOOKUP($A171,'5. Company (current_at exit)'!$1:$1048576,22,FALSE),"")), ""),IF($A171&lt;&gt;"",IF(IFERROR(VLOOKUP($A171,'5. Company (current_at exit)'!$1:$1048576,22,FALSE),"")="","",IFERROR(VLOOKUP($A171,'5. Company (current_at exit)'!$1:$1048576,22,FALSE),"")), ""))</f>
        <v/>
      </c>
      <c r="AJ171" s="69" t="str">
        <f>IF($AF171="Yes",IF($A171&lt;&gt;"",IF(IFERROR(VLOOKUP($A171,'5. Company (current_at exit)'!$1:$1048576,23,FALSE),"")="","Mandatory: Tab 5",IFERROR(VLOOKUP($A171,'5. Company (current_at exit)'!$1:$1048576,23,FALSE),"")), ""),IF($A171&lt;&gt;"",IF(IFERROR(VLOOKUP($A171,'5. Company (current_at exit)'!$1:$1048576,23,FALSE),"")="","",IFERROR(VLOOKUP($A171,'5. Company (current_at exit)'!$1:$1048576,23,FALSE),"")), ""))</f>
        <v/>
      </c>
      <c r="AK171" s="159" t="str">
        <f>IF($AF171="Yes",IF($A171&lt;&gt;"",IF(IFERROR(VLOOKUP($A171,'5. Company (current_at exit)'!$1:$1048576,24,FALSE),"")="","",IFERROR(VLOOKUP($A171,'5. Company (current_at exit)'!$1:$1048576,24,FALSE),"")), ""),IF($A171&lt;&gt;"",IF(IFERROR(VLOOKUP($A171,'5. Company (current_at exit)'!$1:$1048576,24,FALSE),"")="","",IFERROR(VLOOKUP($A171,'5. Company (current_at exit)'!$1:$1048576,24,FALSE),"")), ""))</f>
        <v/>
      </c>
      <c r="AL171" s="403" t="str">
        <f>IF($A171&lt;&gt;"",IF(IFERROR(VLOOKUP($A171,'5. Company (current_at exit)'!$1:$1048576,25,FALSE),"")="","",IFERROR(VLOOKUP($A171,'5. Company (current_at exit)'!$1:$1048576,25,FALSE),"")), "")</f>
        <v/>
      </c>
      <c r="AM171" s="17" t="str">
        <f>IF($A171&lt;&gt;"",IF(IFERROR(VLOOKUP($A171,'5. Company (current_at exit)'!$1:$1048576,26,FALSE),"")="","Mandatory: Tab 5",IFERROR(VLOOKUP($A171,'5. Company (current_at exit)'!$1:$1048576,26,FALSE),"")), "")</f>
        <v/>
      </c>
      <c r="AN171" s="17" t="str">
        <f>IF($A171&lt;&gt;"",IF(IFERROR(VLOOKUP($A171,'5. Company (current_at exit)'!$1:$1048576,27,FALSE),"")="","Mandatory: Tab 5",IFERROR(VLOOKUP($A171,'5. Company (current_at exit)'!$1:$1048576,27,FALSE),"")), "")</f>
        <v/>
      </c>
      <c r="AO171" s="17" t="str">
        <f>IF($A171&lt;&gt;"",IF(IFERROR(VLOOKUP($A171,'5. Company (current_at exit)'!$1:$1048576,28,FALSE),"")="","Mandatory: Tab 5",IFERROR(VLOOKUP($A171,'5. Company (current_at exit)'!$1:$1048576,28,FALSE),"")), "")</f>
        <v/>
      </c>
      <c r="AP171" s="17" t="str">
        <f>IF($A171&lt;&gt;"",IF(IFERROR(VLOOKUP($A171,'5. Company (current_at exit)'!$1:$1048576,29,FALSE),"")="","Mandatory: Tab 5",IFERROR(VLOOKUP($A171,'5. Company (current_at exit)'!$1:$1048576,29,FALSE),"")), "")</f>
        <v/>
      </c>
      <c r="AQ171" s="17" t="str">
        <f>IF($A171&lt;&gt;"",IF(IFERROR(VLOOKUP($A171,'5. Company (current_at exit)'!$1:$1048576,30,FALSE),"")="","Mandatory: Tab 5",IFERROR(VLOOKUP($A171,'5. Company (current_at exit)'!$1:$1048576,30,FALSE),"")), "")</f>
        <v/>
      </c>
      <c r="AR171" s="17" t="str">
        <f>IF($A171&lt;&gt;"",IF(IFERROR(VLOOKUP($A171,'5. Company (current_at exit)'!$1:$1048576,31,FALSE),"")="","Mandatory: Tab 5",IFERROR(VLOOKUP($A171,'5. Company (current_at exit)'!$1:$1048576,31,FALSE),"")), "")</f>
        <v/>
      </c>
      <c r="AS171" s="17" t="str">
        <f>IF($A171&lt;&gt;"",IF(IFERROR(VLOOKUP($A171,'5. Company (current_at exit)'!$1:$1048576,32,FALSE),"")="","Mandatory: Tab 5",IFERROR(VLOOKUP($A171,'5. Company (current_at exit)'!$1:$1048576,32,FALSE),"")), "")</f>
        <v/>
      </c>
      <c r="AT171" s="17" t="str">
        <f>IF($A171&lt;&gt;"",IF(IFERROR(VLOOKUP($A171,'5. Company (current_at exit)'!$1:$1048576,33,FALSE),"")="","Mandatory: Tab 5",IFERROR(VLOOKUP($A171,'5. Company (current_at exit)'!$1:$1048576,33,FALSE),"")), "")</f>
        <v/>
      </c>
      <c r="AU171" s="17" t="str">
        <f>IF($A171&lt;&gt;"",IF(IFERROR(VLOOKUP($A171,'5. Company (current_at exit)'!$1:$1048576,34,FALSE),"")="","",IFERROR(VLOOKUP($A171,'5. Company (current_at exit)'!$1:$1048576,34,FALSE),"")), "")</f>
        <v/>
      </c>
      <c r="AV171" s="241" t="str">
        <f>IF($A171&lt;&gt;"",IF(IFERROR(VLOOKUP($A171,'5. Company (current_at exit)'!$1:$1048576,35,FALSE),"")="","",IFERROR(VLOOKUP($A171,'5. Company (current_at exit)'!$1:$1048576,35,FALSE),"")), "")</f>
        <v/>
      </c>
      <c r="AW171" s="17" t="str">
        <f>IF($D171="Fully Exited",IF($A171&lt;&gt;"",IF(IFERROR(VLOOKUP($A171,'5. Company (current_at exit)'!$1:$1048576,36,FALSE),"")="","",IFERROR(VLOOKUP($A171,'5. Company (current_at exit)'!$1:$1048576,36,FALSE),"")), ""),IF($A171&lt;&gt;"",IF(IFERROR(VLOOKUP($A171,'5. Company (current_at exit)'!$1:$1048576,36,FALSE),"")="","",IFERROR(VLOOKUP($A171,'5. Company (current_at exit)'!$1:$1048576,36,FALSE),"")), ""))</f>
        <v/>
      </c>
      <c r="AX171" s="239" t="str">
        <f>IF($A171&lt;&gt;"",IF(IFERROR(VLOOKUP($A171,'5. Company (current_at exit)'!$1:$1048576,37,FALSE),"")="","",IFERROR(VLOOKUP($A171,'5. Company (current_at exit)'!$1:$1048576,37,FALSE),"")), "")</f>
        <v/>
      </c>
      <c r="AY171" s="204" t="str">
        <f>IF($A171&lt;&gt;"",IF(IFERROR(VLOOKUP($A171,'5. Company (current_at exit)'!$1:$1048576,38,FALSE),"")="","",IFERROR(VLOOKUP($A171,'5. Company (current_at exit)'!$1:$1048576,38,FALSE),"")), "")</f>
        <v/>
      </c>
      <c r="AZ171" s="244" t="str">
        <f>IF($A171&lt;&gt;"",IF(IFERROR(VLOOKUP($A171,'5. Company (current_at exit)'!$1:$1048576,39,FALSE),"")="","",IFERROR(VLOOKUP($A171,'5. Company (current_at exit)'!$1:$1048576,39,FALSE),"")), "")</f>
        <v/>
      </c>
      <c r="BA171" s="244" t="str">
        <f>IF($A171&lt;&gt;"",IF(IFERROR(VLOOKUP($A171,'5. Company (current_at exit)'!$1:$1048576,40,FALSE),"")="","",IFERROR(VLOOKUP($A171,'5. Company (current_at exit)'!$1:$1048576,40,FALSE),"")), "")</f>
        <v/>
      </c>
      <c r="BB171" s="244" t="str">
        <f>IF($A171&lt;&gt;"",IF(IFERROR(VLOOKUP($A171,'5. Company (current_at exit)'!$1:$1048576,41,FALSE),"")="","",IFERROR(VLOOKUP($A171,'5. Company (current_at exit)'!$1:$1048576,41,FALSE),"")), "")</f>
        <v/>
      </c>
      <c r="BC171" s="76" t="str">
        <f>IF($A171&lt;&gt;"",IF(IFERROR(VLOOKUP($A171,'5. Company (current_at exit)'!$1:$1048576,42,FALSE),"")="","",IFERROR(VLOOKUP($A171,'5. Company (current_at exit)'!$1:$1048576,42,FALSE),"")), "")</f>
        <v/>
      </c>
      <c r="BD171" s="76" t="str">
        <f>IF($A171&lt;&gt;"",IF(IFERROR(VLOOKUP($A171,'5. Company (current_at exit)'!$1:$1048576,43,FALSE),"")="","",IFERROR(VLOOKUP($A171,'5. Company (current_at exit)'!$1:$1048576,43,FALSE),"")), "")</f>
        <v/>
      </c>
      <c r="BE171" s="239" t="str">
        <f>IF($A171&lt;&gt;"",IF(IFERROR(VLOOKUP($A171,'5. Company (current_at exit)'!$1:$1048576,44,FALSE),"")="","",IFERROR(VLOOKUP($A171,'5. Company (current_at exit)'!$1:$1048576,44,FALSE),"")), "")</f>
        <v/>
      </c>
      <c r="BF171" s="239" t="str">
        <f>IF($A171&lt;&gt;"",IF(IFERROR(VLOOKUP($A171,'5. Company (current_at exit)'!$1:$1048576,45,FALSE),"")="","",IFERROR(VLOOKUP($A171,'5. Company (current_at exit)'!$1:$1048576,45,FALSE),"")), "")</f>
        <v/>
      </c>
      <c r="BG171" s="239" t="str">
        <f>IF($A171&lt;&gt;"",IF(IFERROR(VLOOKUP($A171,'5. Company (current_at exit)'!$1:$1048576,46,FALSE),"")="","",IFERROR(VLOOKUP($A171,'5. Company (current_at exit)'!$1:$1048576,46,FALSE),"")), "")</f>
        <v/>
      </c>
      <c r="BH171" s="239" t="str">
        <f>IF($A171&lt;&gt;"",IF(IFERROR(VLOOKUP($A171,'5. Company (current_at exit)'!$1:$1048576,47,FALSE),"")="","",IFERROR(VLOOKUP($A171,'5. Company (current_at exit)'!$1:$1048576,47,FALSE),"")), "")</f>
        <v/>
      </c>
      <c r="BI171" s="239" t="str">
        <f>IF($A171&lt;&gt;"",IF(IFERROR(VLOOKUP($A171,'5. Company (current_at exit)'!$1:$1048576,48,FALSE),"")="","",IFERROR(VLOOKUP($A171,'5. Company (current_at exit)'!$1:$1048576,48,FALSE),"")), "")</f>
        <v/>
      </c>
      <c r="BJ171" s="360" t="str">
        <f>IF($A171&lt;&gt;"",IF(IFERROR(VLOOKUP($A171,'5. Company (current_at exit)'!$1:$1048576,49,FALSE),"")="","",IFERROR(VLOOKUP($A171,'5. Company (current_at exit)'!$1:$1048576,49,FALSE),"")), "")</f>
        <v/>
      </c>
      <c r="BK171" s="76" t="str">
        <f>IF($A171&lt;&gt;"",IF(IFERROR(VLOOKUP($A171,'5. Company (current_at exit)'!$1:$1048576,50,FALSE),"")="","Mandatory: Tab 5",IFERROR(VLOOKUP($A171,'5. Company (current_at exit)'!$1:$1048576,50,FALSE),"")), "")</f>
        <v/>
      </c>
      <c r="BL171" s="483" t="str">
        <f>IF($A171&lt;&gt;"",IF(IFERROR(VLOOKUP($A171,'5. Company (current_at exit)'!$1:$1048576,51,FALSE),"")="","Mandatory: Tab 5",IFERROR(VLOOKUP($A171,'5. Company (current_at exit)'!$1:$1048576,51,FALSE),"")), "")</f>
        <v/>
      </c>
      <c r="BM171" s="483" t="str">
        <f>IF($A171&lt;&gt;"",IF(IFERROR(VLOOKUP($A171,'5. Company (current_at exit)'!$1:$1048576,52,FALSE),"")="","Mandatory: Tab 5",IFERROR(VLOOKUP($A171,'5. Company (current_at exit)'!$1:$1048576,52,FALSE),"")), "")</f>
        <v/>
      </c>
      <c r="BN171" s="483" t="str">
        <f>IF($A171&lt;&gt;"",IF(IFERROR(VLOOKUP($A171,'5. Company (current_at exit)'!$1:$1048576,53,FALSE),"")="","Mandatory: Tab 5",IFERROR(VLOOKUP($A171,'5. Company (current_at exit)'!$1:$1048576,53,FALSE),"")), "")</f>
        <v/>
      </c>
      <c r="BO171" s="360" t="str">
        <f>IF($A171&lt;&gt;"",IF(IFERROR(VLOOKUP($A171,'5. Company (current_at exit)'!$1:$1048576,54,FALSE),"")="","",IFERROR(VLOOKUP($A171,'5. Company (current_at exit)'!$1:$1048576,54,FALSE),"")), "")</f>
        <v/>
      </c>
      <c r="BP171" s="17" t="str">
        <f>IF($A171&lt;&gt;"",IF(IFERROR(VLOOKUP($A171, '4. Company (at entry)'!$1:$1048576,3,FALSE),"")="","Mandatory: Tab 4",IFERROR(VLOOKUP($A171, '4. Company (at entry)'!$1:$1048576,3,FALSE),"")), "")</f>
        <v/>
      </c>
      <c r="BQ171" s="17" t="str">
        <f>IF($A171&lt;&gt;"",IF(IFERROR(VLOOKUP($A171, '4. Company (at entry)'!$1:$1048576,4,FALSE),"")="","Mandatory: Tab 4",IFERROR(VLOOKUP($A171, '4. Company (at entry)'!$1:$1048576,4,FALSE),"")), "")</f>
        <v/>
      </c>
      <c r="BR171" s="17" t="str">
        <f>IF($A171&lt;&gt;"",IF(IFERROR(VLOOKUP($A171, '4. Company (at entry)'!$1:$1048576,5,FALSE),"")="","Mandatory: Tab 4",IFERROR(VLOOKUP($A171, '4. Company (at entry)'!$1:$1048576,5,FALSE),"")), "")</f>
        <v/>
      </c>
      <c r="BS171" s="17" t="str">
        <f>IF($A171&lt;&gt;"",IF(IFERROR(VLOOKUP($A171, '4. Company (at entry)'!$1:$1048576,6,FALSE),"")="","Mandatory: Tab 4",IFERROR(VLOOKUP($A171, '4. Company (at entry)'!$1:$1048576,6,FALSE),"")), "")</f>
        <v/>
      </c>
      <c r="BT171" s="17" t="str">
        <f>IF($A171&lt;&gt;"",IF(IFERROR(VLOOKUP($A171, '4. Company (at entry)'!$1:$1048576,7,FALSE),"")="","Mandatory: Tab 4",IFERROR(VLOOKUP($A171, '4. Company (at entry)'!$1:$1048576,7,FALSE),"")), "")</f>
        <v/>
      </c>
      <c r="BU171" s="17" t="str">
        <f>IF($A171&lt;&gt;"",IF(IFERROR(VLOOKUP($A171, '4. Company (at entry)'!$1:$1048576,8,FALSE),"")="","Mandatory: Tab 4",IFERROR(VLOOKUP($A171, '4. Company (at entry)'!$1:$1048576,8,FALSE),"")), "")</f>
        <v/>
      </c>
      <c r="BV171" s="17" t="str">
        <f>IF($A171&lt;&gt;"",IF(IFERROR(VLOOKUP($A171, '4. Company (at entry)'!$1:$1048576,9,FALSE),"")="","Mandatory: Tab 4",IFERROR(VLOOKUP($A171, '4. Company (at entry)'!$1:$1048576,9,FALSE),"")), "")</f>
        <v/>
      </c>
      <c r="BW171" s="17" t="str">
        <f>IF($A171&lt;&gt;"",IF(IFERROR(VLOOKUP($A171, '4. Company (at entry)'!$1:$1048576,10,FALSE),"")="","",IFERROR(VLOOKUP($A171, '4. Company (at entry)'!$1:$1048576,10,FALSE),"")), "")</f>
        <v/>
      </c>
      <c r="BX171" s="208" t="str">
        <f>IF($A171&lt;&gt;"",IF(IFERROR(VLOOKUP($A171, '4. Company (at entry)'!$1:$1048576,11,FALSE),"")="","",IFERROR(VLOOKUP($A171, '4. Company (at entry)'!$1:$1048576,11,FALSE),"")), "")</f>
        <v/>
      </c>
      <c r="BY171" s="17" t="str">
        <f>IF($A171&lt;&gt;"",IF(IFERROR(VLOOKUP($A171, '4. Company (at entry)'!$1:$1048576,12,FALSE),"")="","",IFERROR(VLOOKUP($A171, '4. Company (at entry)'!$1:$1048576,12,FALSE),"")), "")</f>
        <v/>
      </c>
      <c r="BZ171" s="360" t="str">
        <f>IF($A171&lt;&gt;"",IF(IFERROR(VLOOKUP($A171, '4. Company (at entry)'!$1:$1048576,13,FALSE),"")="","",IFERROR(VLOOKUP($A171, '4. Company (at entry)'!$1:$1048576,13,FALSE),"")), "")</f>
        <v/>
      </c>
      <c r="CA171" s="17" t="str">
        <f>IF($A171&lt;&gt;"",IF(IFERROR('7. Position (current_at exit)'!F171,"")="", "Mandatory: Tab 7",IFERROR('7. Position (current_at exit)'!F171,"")),"")</f>
        <v/>
      </c>
      <c r="CB171" s="17" t="str">
        <f>IF($D171&lt;&gt;"Pending, Subsequently Closed",IF($A171&lt;&gt;"",IF(IFERROR('7. Position (current_at exit)'!G171,"")="", "Mandatory: Tab 7",IFERROR('7. Position (current_at exit)'!G171,"")),""), IF($A171&lt;&gt;"",IF(IFERROR('7. Position (current_at exit)'!G171,"")="", "",IFERROR('7. Position (current_at exit)'!G171,"")),""))</f>
        <v/>
      </c>
      <c r="CC171" s="17" t="str">
        <f>IF($D171&lt;&gt;"Pending, Subsequently Closed",IF($A171&lt;&gt;"",IF(IFERROR('7. Position (current_at exit)'!H171,"")="", "Mandatory: Tab 7",IFERROR('7. Position (current_at exit)'!H171,"")),""), IF($A171&lt;&gt;"",IF(IFERROR('7. Position (current_at exit)'!H171,"")="", "",IFERROR('7. Position (current_at exit)'!H171,"")),""))</f>
        <v/>
      </c>
      <c r="CD171" s="17" t="str">
        <f>IF($D171&lt;&gt;"Pending, Subsequently Closed",IF($A171&lt;&gt;"",IF(IFERROR('7. Position (current_at exit)'!I171,"")="", "Mandatory: Tab 7",IFERROR('7. Position (current_at exit)'!I171,"")),""), IF($A171&lt;&gt;"",IF(IFERROR('7. Position (current_at exit)'!I171,"")="", "",IFERROR('7. Position (current_at exit)'!I171,"")),""))</f>
        <v/>
      </c>
      <c r="CE171" s="17" t="str">
        <f>IF($D171&lt;&gt;"Pending, Subsequently Closed",IF($A171&lt;&gt;"",IF(IFERROR('7. Position (current_at exit)'!J171,"")="", "Mandatory: Tab 7",IFERROR('7. Position (current_at exit)'!J171,"")),""), IF($A171&lt;&gt;"",IF(IFERROR('7. Position (current_at exit)'!J171,"")="", "",IFERROR('7. Position (current_at exit)'!J171,"")),""))</f>
        <v/>
      </c>
      <c r="CF171" s="208" t="str">
        <f>IF($D171&lt;&gt;"Pending, Subsequently Closed",IF($A171&lt;&gt;"",IF(IFERROR('7. Position (current_at exit)'!K171,"")="", "Mandatory: Tab 7",IFERROR('7. Position (current_at exit)'!K171,"")),""), IF($A171&lt;&gt;"",IF(IFERROR('7. Position (current_at exit)'!K171,"")="", "",IFERROR('7. Position (current_at exit)'!K171,"")),""))</f>
        <v/>
      </c>
      <c r="CG171" s="186" t="str">
        <f>IF($D171&lt;&gt;"Pending, Subsequently Closed",IF($A171&lt;&gt;"",IF(IFERROR('7. Position (current_at exit)'!L171,"")="", "Mandatory: Tab 7",IFERROR('7. Position (current_at exit)'!L171,"")),""), IF($A171&lt;&gt;"",IF(IFERROR('7. Position (current_at exit)'!L171,"")="", "",IFERROR('7. Position (current_at exit)'!L171,"")),""))</f>
        <v/>
      </c>
      <c r="CH171" s="186" t="str">
        <f>IF($D171&lt;&gt;"Pending, Subsequently Closed",IF($A171&lt;&gt;"",IF(IFERROR('7. Position (current_at exit)'!M171,"")="", "Mandatory: Tab 7",IFERROR('7. Position (current_at exit)'!M171,"")),""), IF($A171&lt;&gt;"",IF(IFERROR('7. Position (current_at exit)'!M171,"")="", "",IFERROR('7. Position (current_at exit)'!M171,"")),""))</f>
        <v/>
      </c>
      <c r="CI171" s="186" t="str">
        <f>IF($D171&lt;&gt;"Pending, Subsequently Closed",IF($A171&lt;&gt;"",IF(IFERROR('7. Position (current_at exit)'!N171,"")="", "Mandatory: Tab 7",IFERROR('7. Position (current_at exit)'!N171,"")),""), IF($A171&lt;&gt;"",IF(IFERROR('7. Position (current_at exit)'!N171,"")="", "",IFERROR('7. Position (current_at exit)'!N171,"")),""))</f>
        <v/>
      </c>
      <c r="CJ171" s="408" t="str">
        <f>IF($D171&lt;&gt;"Pending, Subsequently Closed",IF($A171&lt;&gt;"",IF(IFERROR('7. Position (current_at exit)'!O171,"")="", "Mandatory: Tab 7",IFERROR('7. Position (current_at exit)'!O171,"")),""), IF($A171&lt;&gt;"",IF(IFERROR('7. Position (current_at exit)'!O171,"")="", "",IFERROR('7. Position (current_at exit)'!O171,"")),""))</f>
        <v/>
      </c>
      <c r="CK171" s="408" t="str">
        <f>IF($D171&lt;&gt;"Pending, Subsequently Closed",IF($A171&lt;&gt;"",IF(IFERROR('7. Position (current_at exit)'!P171,"")="", "Mandatory: Tab 7",IFERROR('7. Position (current_at exit)'!P171,"")),""), IF($A171&lt;&gt;"",IF(IFERROR('7. Position (current_at exit)'!P171,"")="", "",IFERROR('7. Position (current_at exit)'!P171,"")),""))</f>
        <v/>
      </c>
      <c r="CL171" s="360" t="str">
        <f>IF($A171&lt;&gt;"",IF(IFERROR('7. Position (current_at exit)'!Q171,"")="", "",IFERROR('7. Position (current_at exit)'!Q171,"")),"")</f>
        <v/>
      </c>
      <c r="CM171" s="18" t="str">
        <f>IF($F171&lt;&gt;"Debt",IF($A171&lt;&gt;"",IF(IFERROR('7. Position (current_at exit)'!R171,"")="", "Mandatory: Tab 7",IFERROR('7. Position (current_at exit)'!R171,"")),""), IF($A171&lt;&gt;"",IF(IFERROR('7. Position (current_at exit)'!R171,"")="", "",IFERROR('7. Position (current_at exit)'!R171,"")),""))</f>
        <v/>
      </c>
      <c r="CN171" s="18" t="str">
        <f>IF($F171&lt;&gt;"Debt",IF($A171&lt;&gt;"",IF(IFERROR('7. Position (current_at exit)'!S171,"")="", "Mandatory: Tab 7",IFERROR('7. Position (current_at exit)'!S171,"")),""), IF($A171&lt;&gt;"",IF(IFERROR('7. Position (current_at exit)'!S171,"")="", "",IFERROR('7. Position (current_at exit)'!S171,"")),""))</f>
        <v/>
      </c>
      <c r="CO171" s="17" t="str">
        <f>IF($F171&lt;&gt;"Debt",IF($A171&lt;&gt;"",IF(IFERROR('7. Position (current_at exit)'!T171,"")="", "Mandatory: Tab 7",IFERROR('7. Position (current_at exit)'!T171,"")),""), IF($A171&lt;&gt;"",IF(IFERROR('7. Position (current_at exit)'!T171,"")="", "",IFERROR('7. Position (current_at exit)'!T171,"")),""))</f>
        <v/>
      </c>
      <c r="CP171" s="17" t="str">
        <f>IF($A171&lt;&gt;"",IF(IFERROR('7. Position (current_at exit)'!U171,"")="", "Mandatory: Tab 7",IFERROR('7. Position (current_at exit)'!U171,"")),"")</f>
        <v/>
      </c>
      <c r="CQ171" s="17" t="str">
        <f>IF($F171&lt;&gt;"Debt",IF($A171&lt;&gt;"",IF(IFERROR('7. Position (current_at exit)'!V171,"")="", "Mandatory: Tab 7",IFERROR('7. Position (current_at exit)'!V171,"")),""), IF($A171&lt;&gt;"",IF(IFERROR('7. Position (current_at exit)'!V171,"")="", "",IFERROR('7. Position (current_at exit)'!V171,"")),""))</f>
        <v/>
      </c>
      <c r="CR171" s="16" t="str">
        <f>IF($F171&lt;&gt;"Debt",IF($A171&lt;&gt;"",IF(IFERROR('7. Position (current_at exit)'!W171,"")="", "",IFERROR('7. Position (current_at exit)'!W171,"")),""), IF($A171&lt;&gt;"",IF(IFERROR('7. Position (current_at exit)'!W171,"")="", "",IFERROR('7. Position (current_at exit)'!W171,"")),""))</f>
        <v/>
      </c>
      <c r="CS171" s="80" t="str">
        <f>IF($A171&lt;&gt;"",IF(IFERROR('7. Position (current_at exit)'!X171,"")="", "",IFERROR('7. Position (current_at exit)'!X171,"")),"")</f>
        <v/>
      </c>
      <c r="CT171" s="360" t="str">
        <f>IF($A171&lt;&gt;"",IF(IFERROR('7. Position (current_at exit)'!Y171,"")="", "",IFERROR('7. Position (current_at exit)'!Y171,"")),"")</f>
        <v/>
      </c>
      <c r="CU171" s="159" t="str">
        <f>IF(OR($D171="Fully Exited, No Escrow", $D171="Fully Exited, Escrow Pending", $D171="Fully Exited, Subsequently Closed"), IF($A171&lt;&gt;"",IF(IFERROR('7. Position (current_at exit)'!Z171,"")="", "Mandatory: Tab 7",IFERROR('7. Position (current_at exit)'!Z171,"")),""), IF($A171&lt;&gt;"",IF(IFERROR('7. Position (current_at exit)'!Z171,"")="", "",IFERROR('7. Position (current_at exit)'!Z171,"")),""))</f>
        <v/>
      </c>
      <c r="CV171" s="159" t="str">
        <f>IF(OR($D171="Fully Exited, No Escrow", $D171="Fully Exited, Escrow Pending", $D171="Fully Exited, Subsequently Closed"), IF($A171&lt;&gt;"",IF(IFERROR('7. Position (current_at exit)'!AA171,"")="", "Mandatory: Tab 7",IFERROR('7. Position (current_at exit)'!AA171,"")),""), IF($A171&lt;&gt;"",IF(IFERROR('7. Position (current_at exit)'!AA171,"")="", "",IFERROR('7. Position (current_at exit)'!AA171,"")),""))</f>
        <v/>
      </c>
      <c r="CW171" s="16" t="str">
        <f>IF($D171="Fully Exited",IF($A171&lt;&gt;"",IF(IFERROR('7. Position (current_at exit)'!AB171,"")="", "",IFERROR('7. Position (current_at exit)'!AB171,"")),""), IF($A171&lt;&gt;"",IF(IFERROR('7. Position (current_at exit)'!AB171,"")="", "",IFERROR('7. Position (current_at exit)'!AB171,"")),""))</f>
        <v/>
      </c>
      <c r="CX171" s="360" t="str">
        <f>IF($A171&lt;&gt;"",IF(IFERROR('7. Position (current_at exit)'!AC171,"")="", "",IFERROR('7. Position (current_at exit)'!AC171,"")),"")</f>
        <v/>
      </c>
      <c r="CY171" s="16" t="str">
        <f>IF($D171&lt;&gt;"Pending, Subsequently Closed",IF($A171&lt;&gt;"",IF(IFERROR('7. Position (current_at exit)'!AD171,"")="", "Mandatory: Tab 7",IFERROR('7. Position (current_at exit)'!AD171,"")),""), IF($A171&lt;&gt;"",IF(IFERROR('7. Position (current_at exit)'!AD171,"")="", "",IFERROR('7. Position (current_at exit)'!AD171,"")),""))</f>
        <v/>
      </c>
      <c r="CZ171" s="187" t="str">
        <f>IF($A171&lt;&gt;"",IF(IFERROR('7. Position (current_at exit)'!AE171,"")="", "",IFERROR('7. Position (current_at exit)'!AE171,"")),"")</f>
        <v/>
      </c>
      <c r="DA171" s="76" t="str">
        <f>IF($A171&lt;&gt;"",IF(IFERROR('7. Position (current_at exit)'!AF171,"")="", "",IFERROR('7. Position (current_at exit)'!AF171,"")),"")</f>
        <v/>
      </c>
      <c r="DB171" s="239" t="str">
        <f>IF($A171&lt;&gt;"",IF(IFERROR('7. Position (current_at exit)'!AG171,"")="", "",IFERROR('7. Position (current_at exit)'!AG171,"")),"")</f>
        <v/>
      </c>
      <c r="DC171" s="165" t="str">
        <f>IF($A171&lt;&gt;"",IF(IFERROR('7. Position (current_at exit)'!AH171,"")="", "",IFERROR('7. Position (current_at exit)'!AH171,"")),"")</f>
        <v/>
      </c>
      <c r="DD171" s="165" t="str">
        <f>IF($A171&lt;&gt;"",IF(IFERROR('7. Position (current_at exit)'!AI171,"")="", "",IFERROR('7. Position (current_at exit)'!AI171,"")),"")</f>
        <v/>
      </c>
      <c r="DE171" s="360" t="str">
        <f>IF($A171&lt;&gt;"",IF(IFERROR('7. Position (current_at exit)'!AJ171,"")="", "",IFERROR('7. Position (current_at exit)'!AJ171,"")),"")</f>
        <v/>
      </c>
      <c r="DF171" s="16" t="str">
        <f>IF($A171&lt;&gt;"",IF(IFERROR('7. Position (current_at exit)'!AK171,"")="", "",IFERROR('7. Position (current_at exit)'!AK171,"")),"")</f>
        <v/>
      </c>
      <c r="DG171" s="187" t="str">
        <f>IF($A171&lt;&gt;"",IF(IFERROR('7. Position (current_at exit)'!AL171,"")="", "",IFERROR('7. Position (current_at exit)'!AL171,"")),"")</f>
        <v/>
      </c>
      <c r="DH171" s="76" t="str">
        <f>IF($A171&lt;&gt;"",IF(IFERROR('7. Position (current_at exit)'!AM171,"")="", "",IFERROR('7. Position (current_at exit)'!AM171,"")),"")</f>
        <v/>
      </c>
      <c r="DI171" s="239" t="str">
        <f>IF($A171&lt;&gt;"",IF(IFERROR('7. Position (current_at exit)'!AN171,"")="", "",IFERROR('7. Position (current_at exit)'!AN171,"")),"")</f>
        <v/>
      </c>
      <c r="DJ171" s="165" t="str">
        <f>IF($A171&lt;&gt;"",IF(IFERROR('7. Position (current_at exit)'!AO171,"")="", "",IFERROR('7. Position (current_at exit)'!AO171,"")),"")</f>
        <v/>
      </c>
      <c r="DK171" s="165" t="str">
        <f>IF($A171&lt;&gt;"",IF(IFERROR('7. Position (current_at exit)'!AP171,"")="", "",IFERROR('7. Position (current_at exit)'!AP171,"")),"")</f>
        <v/>
      </c>
      <c r="DL171" s="360" t="str">
        <f>IF($A171&lt;&gt;"",IF(IFERROR('7. Position (current_at exit)'!AQ171,"")="", "",IFERROR('7. Position (current_at exit)'!AQ171,"")),"")</f>
        <v/>
      </c>
      <c r="DM171" s="17" t="str">
        <f>IF(OR($F171="Equity - Publicly Traded", $F171="Equity - Private"), IF($A171&lt;&gt;"",IF(IFERROR('6. Position (at entry)'!N171,"")="", "Mandatory: Tab 6",IFERROR('6. Position (at entry)'!N171,"")),""), IF($A171&lt;&gt;"",IF(IFERROR('6. Position (at entry)'!N171,"")="", "",IFERROR('6. Position (at entry)'!N171,"")),""))</f>
        <v/>
      </c>
      <c r="DN171" s="17" t="str">
        <f>IF(OR($F171="Equity - Publicly Traded", $F171="Equity - Private"), IF($A171&lt;&gt;"",IF(IFERROR('6. Position (at entry)'!O171,"")="", "Mandatory: Tab 6",IFERROR('6. Position (at entry)'!O171,"")),""), IF($A171&lt;&gt;"",IF(IFERROR('6. Position (at entry)'!O171,"")="", "",IFERROR('6. Position (at entry)'!O171,"")),""))</f>
        <v/>
      </c>
      <c r="DO171" s="17" t="str">
        <f>IF(OR($F171="Equity - Publicly Traded", $F171="Equity - Private"), IF($A171&lt;&gt;"",IF(IFERROR('6. Position (at entry)'!P171,"")="", "Mandatory: Tab 6",IFERROR('6. Position (at entry)'!P171,"")),""), IF($A171&lt;&gt;"",IF(IFERROR('6. Position (at entry)'!P171,"")="", "",IFERROR('6. Position (at entry)'!P171,"")),""))</f>
        <v/>
      </c>
      <c r="DP171" s="17" t="str">
        <f>IF(OR($F171="Equity - Publicly Traded", $F171="Equity - Private"), IF($A171&lt;&gt;"",IF(IFERROR('6. Position (at entry)'!Q171,"")="", "Mandatory: Tab 6",IFERROR('6. Position (at entry)'!Q171,"")),""), IF($A171&lt;&gt;"",IF(IFERROR('6. Position (at entry)'!Q171,"")="", "",IFERROR('6. Position (at entry)'!Q171,"")),""))</f>
        <v/>
      </c>
      <c r="DQ171" s="18" t="str">
        <f>IF(OR($F171="Equity - Publicly Traded", $F171="Equity - Private"), IF($A171&lt;&gt;"",IF(IFERROR('6. Position (at entry)'!R171,"")="", "Mandatory: Tab 6",IFERROR('6. Position (at entry)'!R171,"")),""), IF($A171&lt;&gt;"",IF(IFERROR('6. Position (at entry)'!R171,"")="", "",IFERROR('6. Position (at entry)'!R171,"")),""))</f>
        <v/>
      </c>
      <c r="DR171" s="18" t="str">
        <f>IF(OR($F171="Equity - Publicly Traded", $F171="Equity - Private"), IF($A171&lt;&gt;"",IF(IFERROR('6. Position (at entry)'!S171,"")="", "Mandatory: Tab 6",IFERROR('6. Position (at entry)'!S171,"")),""), IF($A171&lt;&gt;"",IF(IFERROR('6. Position (at entry)'!S171,"")="", "",IFERROR('6. Position (at entry)'!S171,"")),""))</f>
        <v/>
      </c>
      <c r="DS171" s="17" t="str">
        <f>IF(OR($F171="Equity - Publicly Traded", $F171="Equity - Private"), IF($A171&lt;&gt;"",IF(IFERROR('6. Position (at entry)'!T171,"")="", "Mandatory: Tab 6",IFERROR('6. Position (at entry)'!T171,"")),""), IF($A171&lt;&gt;"",IF(IFERROR('6. Position (at entry)'!T171,"")="", "",IFERROR('6. Position (at entry)'!T171,"")),""))</f>
        <v/>
      </c>
      <c r="DT171" s="16" t="str">
        <f>IF(OR($F171="Equity - Publicly Traded", $F171="Equity - Private"), IF($A171&lt;&gt;"",IF(IFERROR('6. Position (at entry)'!U171,"")="", "Mandatory: Tab 6",IFERROR('6. Position (at entry)'!U171,"")),""), IF($A171&lt;&gt;"",IF(IFERROR('6. Position (at entry)'!U171,"")="", "",IFERROR('6. Position (at entry)'!U171,"")),""))</f>
        <v/>
      </c>
      <c r="DU171" s="16" t="str">
        <f>IF(OR($F171="Equity - Publicly Traded", $F171="Equity - Private"), IF($A171&lt;&gt;"",IF(IFERROR('6. Position (at entry)'!V171,"")="", "",IFERROR('6. Position (at entry)'!V171,"")),""), IF($A171&lt;&gt;"",IF(IFERROR('6. Position (at entry)'!V171,"")="", "",IFERROR('6. Position (at entry)'!V171,"")),""))</f>
        <v/>
      </c>
      <c r="DV171" s="239" t="str">
        <f>IF(OR($F171="Equity - Publicly Traded", $F171="Equity - Private"), IF($A171&lt;&gt;"",IF(IFERROR('6. Position (at entry)'!W171,"")="", "",IFERROR('6. Position (at entry)'!W171,"")),""), IF($A171&lt;&gt;"",IF(IFERROR('6. Position (at entry)'!W171,"")="", "",IFERROR('6. Position (at entry)'!W171,"")),""))</f>
        <v/>
      </c>
      <c r="DW171" s="239" t="str">
        <f>IF(OR($F171="Equity - Publicly Traded", $F171="Equity - Private"), IF($A171&lt;&gt;"",IF(IFERROR('6. Position (at entry)'!X171,"")="", "",IFERROR('6. Position (at entry)'!X171,"")),""), IF($A171&lt;&gt;"",IF(IFERROR('6. Position (at entry)'!X171,"")="", "",IFERROR('6. Position (at entry)'!X171,"")),""))</f>
        <v/>
      </c>
      <c r="DX171" s="239" t="str">
        <f>IF(OR($F171="Equity - Publicly Traded", $F171="Equity - Private"), IF($A171&lt;&gt;"",IF(IFERROR('6. Position (at entry)'!Y171,"")="", "",IFERROR('6. Position (at entry)'!Y171,"")),""), IF($A171&lt;&gt;"",IF(IFERROR('6. Position (at entry)'!Y171,"")="", "",IFERROR('6. Position (at entry)'!Y171,"")),""))</f>
        <v/>
      </c>
      <c r="DY171" s="360" t="str">
        <f>IF($A171&lt;&gt;"",IF(IFERROR('6. Position (at entry)'!Z171,"")="", "",IFERROR('6. Position (at entry)'!Z171,"")),"")</f>
        <v/>
      </c>
      <c r="DZ171" s="76" t="str">
        <f>IF($A171&lt;&gt;"",IF(IFERROR('6. Position (at entry)'!AA171,"")="", "",IFERROR('6. Position (at entry)'!AA171,"")),"")</f>
        <v/>
      </c>
      <c r="EA171" s="76" t="str">
        <f>IF($A171&lt;&gt;"",IF(IFERROR('6. Position (at entry)'!AB171,"")="", "",IFERROR('6. Position (at entry)'!AB171,"")),"")</f>
        <v/>
      </c>
      <c r="EB171" s="78" t="str">
        <f>IF($A171&lt;&gt;"",IF(IFERROR('6. Position (at entry)'!AC171,"")="", "",IFERROR('6. Position (at entry)'!AC171,"")),"")</f>
        <v/>
      </c>
      <c r="EC171" s="78" t="str">
        <f>IF($A171&lt;&gt;"",IF(IFERROR('6. Position (at entry)'!AD171,"")="", "",IFERROR('6. Position (at entry)'!AD171,"")),"")</f>
        <v/>
      </c>
      <c r="ED171" s="226" t="str">
        <f>IF($A171&lt;&gt;"",IF(IFERROR('6. Position (at entry)'!AE171,"")="", "",IFERROR('6. Position (at entry)'!AE171,"")),"")</f>
        <v/>
      </c>
      <c r="EE171" s="80" t="str">
        <f>IF($A171&lt;&gt;"",IF(IFERROR('6. Position (at entry)'!AF171,"")="", "",IFERROR('6. Position (at entry)'!AF171,"")),"")</f>
        <v/>
      </c>
      <c r="EF171" s="80" t="str">
        <f>IF($A171&lt;&gt;"",IF(IFERROR('6. Position (at entry)'!AG171,"")="", "",IFERROR('6. Position (at entry)'!AG171,"")),"")</f>
        <v/>
      </c>
      <c r="EG171" s="80" t="str">
        <f>IF($A171&lt;&gt;"",IF(IFERROR('6. Position (at entry)'!AH171,"")="", "",IFERROR('6. Position (at entry)'!AH171,"")),"")</f>
        <v/>
      </c>
      <c r="EH171" s="360" t="str">
        <f>IF($A171&lt;&gt;"",IF(IFERROR('6. Position (at entry)'!AI171,"")="", "",IFERROR('6. Position (at entry)'!AI171,"")),"")</f>
        <v/>
      </c>
    </row>
    <row r="172" spans="1:138" ht="15" customHeight="1" x14ac:dyDescent="0.2">
      <c r="A172" s="16" t="str">
        <f>IF(ISBLANK('6. Position (at entry)'!A172), "", '6. Position (at entry)'!A172)</f>
        <v/>
      </c>
      <c r="B172" s="347" t="str">
        <f>IF($A172&lt;&gt;"",IF(IFERROR('6. Position (at entry)'!B172,"")="", "Mandatory: Tab 6",IFERROR('6. Position (at entry)'!B172,"")),"")</f>
        <v/>
      </c>
      <c r="C172" s="16" t="str">
        <f>IF($A172&lt;&gt;"",IF(IFERROR(VLOOKUP($A172, '4. Company (at entry)'!$1:$1048576,2,FALSE),"")="","Mandatory: Tab 4",IFERROR(VLOOKUP($A172, '4. Company (at entry)'!$1:$1048576,2,FALSE),"")), "")</f>
        <v/>
      </c>
      <c r="D172" s="16" t="str">
        <f>IF($A172&lt;&gt;"",IF(IFERROR('7. Position (current_at exit)'!D172,"")="", "Mandatory: Tab 7",IFERROR('7. Position (current_at exit)'!D172,"")),"")</f>
        <v/>
      </c>
      <c r="E172" s="16" t="str">
        <f>IF($A172&lt;&gt;"",IF(IFERROR('7. Position (current_at exit)'!E172,"")="", "Mandatory: Tab 7",IFERROR('7. Position (current_at exit)'!E172,"")),"")</f>
        <v/>
      </c>
      <c r="F172" s="16" t="str">
        <f>IF($A172&lt;&gt;"",IF(IFERROR('6. Position (at entry)'!D172,"")="", "Mandatory: Tab 6",IFERROR('6. Position (at entry)'!D172,"")),"")</f>
        <v/>
      </c>
      <c r="G172" s="16" t="str">
        <f>IF($A172&lt;&gt;"",IF(IFERROR('6. Position (at entry)'!E172,"")="", "Mandatory: Tab 6",IFERROR('6. Position (at entry)'!E172,"")),"")</f>
        <v/>
      </c>
      <c r="H172" s="16" t="str">
        <f>IF($A172&lt;&gt;"",IF(IFERROR('6. Position (at entry)'!F172,"")="", "Mandatory: Tab 6",IFERROR('6. Position (at entry)'!F172,"")),"")</f>
        <v/>
      </c>
      <c r="I172" s="16" t="str">
        <f>IF($A172&lt;&gt;"",IF(IFERROR('6. Position (at entry)'!G172,"")="", "Mandatory: Tab 6",IFERROR('6. Position (at entry)'!G172,"")),"")</f>
        <v/>
      </c>
      <c r="J172" s="16" t="str">
        <f>IF($A172&lt;&gt;"",IF(IFERROR('6. Position (at entry)'!H172,"")="", "Mandatory: Tab 6",IFERROR('6. Position (at entry)'!H172,"")),"")</f>
        <v/>
      </c>
      <c r="K172" s="159" t="str">
        <f>IF($A172&lt;&gt;"",IF(IFERROR('6. Position (at entry)'!I172,"")="", "Mandatory: Tab 6",IFERROR('6. Position (at entry)'!I172,"")),"")</f>
        <v/>
      </c>
      <c r="L172" s="16" t="str">
        <f>IF($A172&lt;&gt;"",IF(IFERROR('6. Position (at entry)'!J172,"")="", "Mandatory: Tab 6",IFERROR('6. Position (at entry)'!J172,"")),"")</f>
        <v/>
      </c>
      <c r="M172" s="16" t="str">
        <f>IF($A172&lt;&gt;"",IF(IFERROR('6. Position (at entry)'!K172,"")="", "Mandatory: Tab 6",IFERROR('6. Position (at entry)'!K172,"")),"")</f>
        <v/>
      </c>
      <c r="N172" s="16" t="str">
        <f>IF($A172&lt;&gt;"",IF(IFERROR('6. Position (at entry)'!L172,"")="", "",IFERROR('6. Position (at entry)'!L172,"")),"")</f>
        <v/>
      </c>
      <c r="O172" s="360" t="str">
        <f>IF($A172&lt;&gt;"",IF(IFERROR('6. Position (at entry)'!M172,"")="", "",IFERROR('6. Position (at entry)'!M172,"")),"")</f>
        <v/>
      </c>
      <c r="P172" s="16" t="str">
        <f>IF($A172&lt;&gt;"",IF(IFERROR(VLOOKUP($A172,'5. Company (current_at exit)'!$1:$1048576,3,FALSE),"")="","",IFERROR(VLOOKUP($A172,'5. Company (current_at exit)'!$1:$1048576,3,FALSE),"")), "")</f>
        <v/>
      </c>
      <c r="Q172" s="16" t="str">
        <f>IF($A172&lt;&gt;"",IF(IFERROR(VLOOKUP($A172,'5. Company (current_at exit)'!$1:$1048576,4,FALSE),"")="","",IFERROR(VLOOKUP($A172,'5. Company (current_at exit)'!$1:$1048576,4,FALSE),"")), "")</f>
        <v/>
      </c>
      <c r="R172" s="16" t="str">
        <f>IF($A172&lt;&gt;"",IF(IFERROR(VLOOKUP($A172,'5. Company (current_at exit)'!$1:$1048576,5,FALSE),"")="","",IFERROR(VLOOKUP($A172,'5. Company (current_at exit)'!$1:$1048576,5,FALSE),"")), "")</f>
        <v/>
      </c>
      <c r="S172" s="16" t="str">
        <f>IF($A172&lt;&gt;"",IF(IFERROR(VLOOKUP($A172,'5. Company (current_at exit)'!$1:$1048576,6,FALSE),"")="","",IFERROR(VLOOKUP($A172,'5. Company (current_at exit)'!$1:$1048576,6,FALSE),"")), "")</f>
        <v/>
      </c>
      <c r="T172" s="16" t="str">
        <f>IF($A172&lt;&gt;"",IF(IFERROR(VLOOKUP($A172,'5. Company (current_at exit)'!$1:$1048576,7,FALSE),"")="","Mandatory: Tab 5",IFERROR(VLOOKUP($A172,'5. Company (current_at exit)'!$1:$1048576,7,FALSE),"")), "")</f>
        <v/>
      </c>
      <c r="U172" s="72" t="str">
        <f>IF($A172&lt;&gt;"",IF(IFERROR(VLOOKUP($A172,'5. Company (current_at exit)'!$1:$1048576,8,FALSE),"")="","Mandatory: Tab 5",IFERROR(VLOOKUP($A172,'5. Company (current_at exit)'!$1:$1048576,8,FALSE),"")), "")</f>
        <v/>
      </c>
      <c r="V172" s="16" t="str">
        <f>IF($A172&lt;&gt;"",IF(IFERROR(VLOOKUP($A172,'5. Company (current_at exit)'!$1:$1048576,9,FALSE),"")="","",IFERROR(VLOOKUP($A172,'5. Company (current_at exit)'!$1:$1048576,9,FALSE),"")), "")</f>
        <v/>
      </c>
      <c r="W172" s="16" t="str">
        <f>IF($A172&lt;&gt;"",IF(IFERROR(VLOOKUP($A172,'5. Company (current_at exit)'!$1:$1048576,10,FALSE),"")="","Mandatory: Tab 5",IFERROR(VLOOKUP($A172,'5. Company (current_at exit)'!$1:$1048576,10,FALSE),"")), "")</f>
        <v/>
      </c>
      <c r="X172" s="73" t="str">
        <f>IF($A172&lt;&gt;"",IF(IFERROR(VLOOKUP($A172,'5. Company (current_at exit)'!$1:$1048576,11,FALSE),"")="","Mandatory: Tab 5",IFERROR(VLOOKUP($A172,'5. Company (current_at exit)'!$1:$1048576,11,FALSE),"")), "")</f>
        <v/>
      </c>
      <c r="Y172" s="73" t="str">
        <f>IF($A172&lt;&gt;"",IF(IFERROR(VLOOKUP($A172,'5. Company (current_at exit)'!$1:$1048576,12,FALSE),"")="","",IFERROR(VLOOKUP($A172,'5. Company (current_at exit)'!$1:$1048576,12,FALSE),"")), "")</f>
        <v/>
      </c>
      <c r="Z172" s="73" t="str">
        <f>IF($A172&lt;&gt;"",IF(IFERROR(VLOOKUP($A172,'5. Company (current_at exit)'!$1:$1048576,13,FALSE),"")="","",IFERROR(VLOOKUP($A172,'5. Company (current_at exit)'!$1:$1048576,13,FALSE),"")), "")</f>
        <v/>
      </c>
      <c r="AA172" s="16" t="str">
        <f>IF($A172&lt;&gt;"",IF(IFERROR(VLOOKUP($A172,'5. Company (current_at exit)'!$1:$1048576,14,FALSE),"")="","Mandatory: Tab 5",IFERROR(VLOOKUP($A172,'5. Company (current_at exit)'!$1:$1048576,14,FALSE),"")), "")</f>
        <v/>
      </c>
      <c r="AB172" s="16" t="str">
        <f>IF($A172&lt;&gt;"",IF(IFERROR(VLOOKUP($A172,'5. Company (current_at exit)'!$1:$1048576,15,FALSE),"")="","Mandatory: Tab 5",IFERROR(VLOOKUP($A172,'5. Company (current_at exit)'!$1:$1048576,15,FALSE),"")), "")</f>
        <v/>
      </c>
      <c r="AC172" s="76" t="str">
        <f>IF($A172&lt;&gt;"",IF(IFERROR(VLOOKUP($A172,'5. Company (current_at exit)'!$1:$1048576,16,FALSE),"")="","",IFERROR(VLOOKUP($A172,'5. Company (current_at exit)'!$1:$1048576,16,FALSE),"")), "")</f>
        <v/>
      </c>
      <c r="AD172" s="16" t="str">
        <f>IF($A172&lt;&gt;"",IF(IFERROR(VLOOKUP($A172,'5. Company (current_at exit)'!$1:$1048576,17,FALSE),"")="","",IFERROR(VLOOKUP($A172,'5. Company (current_at exit)'!$1:$1048576,17,FALSE),"")), "")</f>
        <v/>
      </c>
      <c r="AE172" s="401" t="str">
        <f>IF($A172&lt;&gt;"",IF(IFERROR(VLOOKUP($A172,'5. Company (current_at exit)'!$1:$1048576,18,FALSE),"")="","",IFERROR(VLOOKUP($A172,'5. Company (current_at exit)'!$1:$1048576,18,FALSE),"")), "")</f>
        <v/>
      </c>
      <c r="AF172" s="16" t="str">
        <f>IF($A172&lt;&gt;"",IF(IFERROR(VLOOKUP($A172,'5. Company (current_at exit)'!$1:$1048576,19,FALSE),"")="","Mandatory: Tab 5",IFERROR(VLOOKUP($A172,'5. Company (current_at exit)'!$1:$1048576,19,FALSE),"")), "")</f>
        <v/>
      </c>
      <c r="AG172" s="159" t="str">
        <f>IF($AF172="Yes",IF($A172&lt;&gt;"",IF(IFERROR(VLOOKUP($A172,'5. Company (current_at exit)'!$1:$1048576,20,FALSE),"")="","Mandatory: Tab 5",IFERROR(VLOOKUP($A172,'5. Company (current_at exit)'!$1:$1048576,20,FALSE),"")), ""),IF($A172&lt;&gt;"",IF(IFERROR(VLOOKUP($A172,'5. Company (current_at exit)'!$1:$1048576,20,FALSE),"")="","",IFERROR(VLOOKUP($A172,'5. Company (current_at exit)'!$1:$1048576,20,FALSE),"")), ""))</f>
        <v/>
      </c>
      <c r="AH172" s="159" t="str">
        <f>IF($AF172="Yes",IF($A172&lt;&gt;"",IF(IFERROR(VLOOKUP($A172,'5. Company (current_at exit)'!$1:$1048576,21,FALSE),"")="","Mandatory: Tab 5",IFERROR(VLOOKUP($A172,'5. Company (current_at exit)'!$1:$1048576,21,FALSE),"")), ""),IF($A172&lt;&gt;"",IF(IFERROR(VLOOKUP($A172,'5. Company (current_at exit)'!$1:$1048576,21,FALSE),"")="","",IFERROR(VLOOKUP($A172,'5. Company (current_at exit)'!$1:$1048576,21,FALSE),"")), ""))</f>
        <v/>
      </c>
      <c r="AI172" s="69" t="str">
        <f>IF($AF172="Yes",IF($A172&lt;&gt;"",IF(IFERROR(VLOOKUP($A172,'5. Company (current_at exit)'!$1:$1048576,22,FALSE),"")="","Mandatory: Tab 5",IFERROR(VLOOKUP($A172,'5. Company (current_at exit)'!$1:$1048576,22,FALSE),"")), ""),IF($A172&lt;&gt;"",IF(IFERROR(VLOOKUP($A172,'5. Company (current_at exit)'!$1:$1048576,22,FALSE),"")="","",IFERROR(VLOOKUP($A172,'5. Company (current_at exit)'!$1:$1048576,22,FALSE),"")), ""))</f>
        <v/>
      </c>
      <c r="AJ172" s="69" t="str">
        <f>IF($AF172="Yes",IF($A172&lt;&gt;"",IF(IFERROR(VLOOKUP($A172,'5. Company (current_at exit)'!$1:$1048576,23,FALSE),"")="","Mandatory: Tab 5",IFERROR(VLOOKUP($A172,'5. Company (current_at exit)'!$1:$1048576,23,FALSE),"")), ""),IF($A172&lt;&gt;"",IF(IFERROR(VLOOKUP($A172,'5. Company (current_at exit)'!$1:$1048576,23,FALSE),"")="","",IFERROR(VLOOKUP($A172,'5. Company (current_at exit)'!$1:$1048576,23,FALSE),"")), ""))</f>
        <v/>
      </c>
      <c r="AK172" s="159" t="str">
        <f>IF($AF172="Yes",IF($A172&lt;&gt;"",IF(IFERROR(VLOOKUP($A172,'5. Company (current_at exit)'!$1:$1048576,24,FALSE),"")="","",IFERROR(VLOOKUP($A172,'5. Company (current_at exit)'!$1:$1048576,24,FALSE),"")), ""),IF($A172&lt;&gt;"",IF(IFERROR(VLOOKUP($A172,'5. Company (current_at exit)'!$1:$1048576,24,FALSE),"")="","",IFERROR(VLOOKUP($A172,'5. Company (current_at exit)'!$1:$1048576,24,FALSE),"")), ""))</f>
        <v/>
      </c>
      <c r="AL172" s="403" t="str">
        <f>IF($A172&lt;&gt;"",IF(IFERROR(VLOOKUP($A172,'5. Company (current_at exit)'!$1:$1048576,25,FALSE),"")="","",IFERROR(VLOOKUP($A172,'5. Company (current_at exit)'!$1:$1048576,25,FALSE),"")), "")</f>
        <v/>
      </c>
      <c r="AM172" s="17" t="str">
        <f>IF($A172&lt;&gt;"",IF(IFERROR(VLOOKUP($A172,'5. Company (current_at exit)'!$1:$1048576,26,FALSE),"")="","Mandatory: Tab 5",IFERROR(VLOOKUP($A172,'5. Company (current_at exit)'!$1:$1048576,26,FALSE),"")), "")</f>
        <v/>
      </c>
      <c r="AN172" s="17" t="str">
        <f>IF($A172&lt;&gt;"",IF(IFERROR(VLOOKUP($A172,'5. Company (current_at exit)'!$1:$1048576,27,FALSE),"")="","Mandatory: Tab 5",IFERROR(VLOOKUP($A172,'5. Company (current_at exit)'!$1:$1048576,27,FALSE),"")), "")</f>
        <v/>
      </c>
      <c r="AO172" s="17" t="str">
        <f>IF($A172&lt;&gt;"",IF(IFERROR(VLOOKUP($A172,'5. Company (current_at exit)'!$1:$1048576,28,FALSE),"")="","Mandatory: Tab 5",IFERROR(VLOOKUP($A172,'5. Company (current_at exit)'!$1:$1048576,28,FALSE),"")), "")</f>
        <v/>
      </c>
      <c r="AP172" s="17" t="str">
        <f>IF($A172&lt;&gt;"",IF(IFERROR(VLOOKUP($A172,'5. Company (current_at exit)'!$1:$1048576,29,FALSE),"")="","Mandatory: Tab 5",IFERROR(VLOOKUP($A172,'5. Company (current_at exit)'!$1:$1048576,29,FALSE),"")), "")</f>
        <v/>
      </c>
      <c r="AQ172" s="17" t="str">
        <f>IF($A172&lt;&gt;"",IF(IFERROR(VLOOKUP($A172,'5. Company (current_at exit)'!$1:$1048576,30,FALSE),"")="","Mandatory: Tab 5",IFERROR(VLOOKUP($A172,'5. Company (current_at exit)'!$1:$1048576,30,FALSE),"")), "")</f>
        <v/>
      </c>
      <c r="AR172" s="17" t="str">
        <f>IF($A172&lt;&gt;"",IF(IFERROR(VLOOKUP($A172,'5. Company (current_at exit)'!$1:$1048576,31,FALSE),"")="","Mandatory: Tab 5",IFERROR(VLOOKUP($A172,'5. Company (current_at exit)'!$1:$1048576,31,FALSE),"")), "")</f>
        <v/>
      </c>
      <c r="AS172" s="17" t="str">
        <f>IF($A172&lt;&gt;"",IF(IFERROR(VLOOKUP($A172,'5. Company (current_at exit)'!$1:$1048576,32,FALSE),"")="","Mandatory: Tab 5",IFERROR(VLOOKUP($A172,'5. Company (current_at exit)'!$1:$1048576,32,FALSE),"")), "")</f>
        <v/>
      </c>
      <c r="AT172" s="17" t="str">
        <f>IF($A172&lt;&gt;"",IF(IFERROR(VLOOKUP($A172,'5. Company (current_at exit)'!$1:$1048576,33,FALSE),"")="","Mandatory: Tab 5",IFERROR(VLOOKUP($A172,'5. Company (current_at exit)'!$1:$1048576,33,FALSE),"")), "")</f>
        <v/>
      </c>
      <c r="AU172" s="17" t="str">
        <f>IF($A172&lt;&gt;"",IF(IFERROR(VLOOKUP($A172,'5. Company (current_at exit)'!$1:$1048576,34,FALSE),"")="","",IFERROR(VLOOKUP($A172,'5. Company (current_at exit)'!$1:$1048576,34,FALSE),"")), "")</f>
        <v/>
      </c>
      <c r="AV172" s="241" t="str">
        <f>IF($A172&lt;&gt;"",IF(IFERROR(VLOOKUP($A172,'5. Company (current_at exit)'!$1:$1048576,35,FALSE),"")="","",IFERROR(VLOOKUP($A172,'5. Company (current_at exit)'!$1:$1048576,35,FALSE),"")), "")</f>
        <v/>
      </c>
      <c r="AW172" s="17" t="str">
        <f>IF($D172="Fully Exited",IF($A172&lt;&gt;"",IF(IFERROR(VLOOKUP($A172,'5. Company (current_at exit)'!$1:$1048576,36,FALSE),"")="","",IFERROR(VLOOKUP($A172,'5. Company (current_at exit)'!$1:$1048576,36,FALSE),"")), ""),IF($A172&lt;&gt;"",IF(IFERROR(VLOOKUP($A172,'5. Company (current_at exit)'!$1:$1048576,36,FALSE),"")="","",IFERROR(VLOOKUP($A172,'5. Company (current_at exit)'!$1:$1048576,36,FALSE),"")), ""))</f>
        <v/>
      </c>
      <c r="AX172" s="239" t="str">
        <f>IF($A172&lt;&gt;"",IF(IFERROR(VLOOKUP($A172,'5. Company (current_at exit)'!$1:$1048576,37,FALSE),"")="","",IFERROR(VLOOKUP($A172,'5. Company (current_at exit)'!$1:$1048576,37,FALSE),"")), "")</f>
        <v/>
      </c>
      <c r="AY172" s="204" t="str">
        <f>IF($A172&lt;&gt;"",IF(IFERROR(VLOOKUP($A172,'5. Company (current_at exit)'!$1:$1048576,38,FALSE),"")="","",IFERROR(VLOOKUP($A172,'5. Company (current_at exit)'!$1:$1048576,38,FALSE),"")), "")</f>
        <v/>
      </c>
      <c r="AZ172" s="244" t="str">
        <f>IF($A172&lt;&gt;"",IF(IFERROR(VLOOKUP($A172,'5. Company (current_at exit)'!$1:$1048576,39,FALSE),"")="","",IFERROR(VLOOKUP($A172,'5. Company (current_at exit)'!$1:$1048576,39,FALSE),"")), "")</f>
        <v/>
      </c>
      <c r="BA172" s="244" t="str">
        <f>IF($A172&lt;&gt;"",IF(IFERROR(VLOOKUP($A172,'5. Company (current_at exit)'!$1:$1048576,40,FALSE),"")="","",IFERROR(VLOOKUP($A172,'5. Company (current_at exit)'!$1:$1048576,40,FALSE),"")), "")</f>
        <v/>
      </c>
      <c r="BB172" s="244" t="str">
        <f>IF($A172&lt;&gt;"",IF(IFERROR(VLOOKUP($A172,'5. Company (current_at exit)'!$1:$1048576,41,FALSE),"")="","",IFERROR(VLOOKUP($A172,'5. Company (current_at exit)'!$1:$1048576,41,FALSE),"")), "")</f>
        <v/>
      </c>
      <c r="BC172" s="76" t="str">
        <f>IF($A172&lt;&gt;"",IF(IFERROR(VLOOKUP($A172,'5. Company (current_at exit)'!$1:$1048576,42,FALSE),"")="","",IFERROR(VLOOKUP($A172,'5. Company (current_at exit)'!$1:$1048576,42,FALSE),"")), "")</f>
        <v/>
      </c>
      <c r="BD172" s="76" t="str">
        <f>IF($A172&lt;&gt;"",IF(IFERROR(VLOOKUP($A172,'5. Company (current_at exit)'!$1:$1048576,43,FALSE),"")="","",IFERROR(VLOOKUP($A172,'5. Company (current_at exit)'!$1:$1048576,43,FALSE),"")), "")</f>
        <v/>
      </c>
      <c r="BE172" s="239" t="str">
        <f>IF($A172&lt;&gt;"",IF(IFERROR(VLOOKUP($A172,'5. Company (current_at exit)'!$1:$1048576,44,FALSE),"")="","",IFERROR(VLOOKUP($A172,'5. Company (current_at exit)'!$1:$1048576,44,FALSE),"")), "")</f>
        <v/>
      </c>
      <c r="BF172" s="239" t="str">
        <f>IF($A172&lt;&gt;"",IF(IFERROR(VLOOKUP($A172,'5. Company (current_at exit)'!$1:$1048576,45,FALSE),"")="","",IFERROR(VLOOKUP($A172,'5. Company (current_at exit)'!$1:$1048576,45,FALSE),"")), "")</f>
        <v/>
      </c>
      <c r="BG172" s="239" t="str">
        <f>IF($A172&lt;&gt;"",IF(IFERROR(VLOOKUP($A172,'5. Company (current_at exit)'!$1:$1048576,46,FALSE),"")="","",IFERROR(VLOOKUP($A172,'5. Company (current_at exit)'!$1:$1048576,46,FALSE),"")), "")</f>
        <v/>
      </c>
      <c r="BH172" s="239" t="str">
        <f>IF($A172&lt;&gt;"",IF(IFERROR(VLOOKUP($A172,'5. Company (current_at exit)'!$1:$1048576,47,FALSE),"")="","",IFERROR(VLOOKUP($A172,'5. Company (current_at exit)'!$1:$1048576,47,FALSE),"")), "")</f>
        <v/>
      </c>
      <c r="BI172" s="239" t="str">
        <f>IF($A172&lt;&gt;"",IF(IFERROR(VLOOKUP($A172,'5. Company (current_at exit)'!$1:$1048576,48,FALSE),"")="","",IFERROR(VLOOKUP($A172,'5. Company (current_at exit)'!$1:$1048576,48,FALSE),"")), "")</f>
        <v/>
      </c>
      <c r="BJ172" s="360" t="str">
        <f>IF($A172&lt;&gt;"",IF(IFERROR(VLOOKUP($A172,'5. Company (current_at exit)'!$1:$1048576,49,FALSE),"")="","",IFERROR(VLOOKUP($A172,'5. Company (current_at exit)'!$1:$1048576,49,FALSE),"")), "")</f>
        <v/>
      </c>
      <c r="BK172" s="76" t="str">
        <f>IF($A172&lt;&gt;"",IF(IFERROR(VLOOKUP($A172,'5. Company (current_at exit)'!$1:$1048576,50,FALSE),"")="","Mandatory: Tab 5",IFERROR(VLOOKUP($A172,'5. Company (current_at exit)'!$1:$1048576,50,FALSE),"")), "")</f>
        <v/>
      </c>
      <c r="BL172" s="483" t="str">
        <f>IF($A172&lt;&gt;"",IF(IFERROR(VLOOKUP($A172,'5. Company (current_at exit)'!$1:$1048576,51,FALSE),"")="","Mandatory: Tab 5",IFERROR(VLOOKUP($A172,'5. Company (current_at exit)'!$1:$1048576,51,FALSE),"")), "")</f>
        <v/>
      </c>
      <c r="BM172" s="483" t="str">
        <f>IF($A172&lt;&gt;"",IF(IFERROR(VLOOKUP($A172,'5. Company (current_at exit)'!$1:$1048576,52,FALSE),"")="","Mandatory: Tab 5",IFERROR(VLOOKUP($A172,'5. Company (current_at exit)'!$1:$1048576,52,FALSE),"")), "")</f>
        <v/>
      </c>
      <c r="BN172" s="483" t="str">
        <f>IF($A172&lt;&gt;"",IF(IFERROR(VLOOKUP($A172,'5. Company (current_at exit)'!$1:$1048576,53,FALSE),"")="","Mandatory: Tab 5",IFERROR(VLOOKUP($A172,'5. Company (current_at exit)'!$1:$1048576,53,FALSE),"")), "")</f>
        <v/>
      </c>
      <c r="BO172" s="360" t="str">
        <f>IF($A172&lt;&gt;"",IF(IFERROR(VLOOKUP($A172,'5. Company (current_at exit)'!$1:$1048576,54,FALSE),"")="","",IFERROR(VLOOKUP($A172,'5. Company (current_at exit)'!$1:$1048576,54,FALSE),"")), "")</f>
        <v/>
      </c>
      <c r="BP172" s="17" t="str">
        <f>IF($A172&lt;&gt;"",IF(IFERROR(VLOOKUP($A172, '4. Company (at entry)'!$1:$1048576,3,FALSE),"")="","Mandatory: Tab 4",IFERROR(VLOOKUP($A172, '4. Company (at entry)'!$1:$1048576,3,FALSE),"")), "")</f>
        <v/>
      </c>
      <c r="BQ172" s="17" t="str">
        <f>IF($A172&lt;&gt;"",IF(IFERROR(VLOOKUP($A172, '4. Company (at entry)'!$1:$1048576,4,FALSE),"")="","Mandatory: Tab 4",IFERROR(VLOOKUP($A172, '4. Company (at entry)'!$1:$1048576,4,FALSE),"")), "")</f>
        <v/>
      </c>
      <c r="BR172" s="17" t="str">
        <f>IF($A172&lt;&gt;"",IF(IFERROR(VLOOKUP($A172, '4. Company (at entry)'!$1:$1048576,5,FALSE),"")="","Mandatory: Tab 4",IFERROR(VLOOKUP($A172, '4. Company (at entry)'!$1:$1048576,5,FALSE),"")), "")</f>
        <v/>
      </c>
      <c r="BS172" s="17" t="str">
        <f>IF($A172&lt;&gt;"",IF(IFERROR(VLOOKUP($A172, '4. Company (at entry)'!$1:$1048576,6,FALSE),"")="","Mandatory: Tab 4",IFERROR(VLOOKUP($A172, '4. Company (at entry)'!$1:$1048576,6,FALSE),"")), "")</f>
        <v/>
      </c>
      <c r="BT172" s="17" t="str">
        <f>IF($A172&lt;&gt;"",IF(IFERROR(VLOOKUP($A172, '4. Company (at entry)'!$1:$1048576,7,FALSE),"")="","Mandatory: Tab 4",IFERROR(VLOOKUP($A172, '4. Company (at entry)'!$1:$1048576,7,FALSE),"")), "")</f>
        <v/>
      </c>
      <c r="BU172" s="17" t="str">
        <f>IF($A172&lt;&gt;"",IF(IFERROR(VLOOKUP($A172, '4. Company (at entry)'!$1:$1048576,8,FALSE),"")="","Mandatory: Tab 4",IFERROR(VLOOKUP($A172, '4. Company (at entry)'!$1:$1048576,8,FALSE),"")), "")</f>
        <v/>
      </c>
      <c r="BV172" s="17" t="str">
        <f>IF($A172&lt;&gt;"",IF(IFERROR(VLOOKUP($A172, '4. Company (at entry)'!$1:$1048576,9,FALSE),"")="","Mandatory: Tab 4",IFERROR(VLOOKUP($A172, '4. Company (at entry)'!$1:$1048576,9,FALSE),"")), "")</f>
        <v/>
      </c>
      <c r="BW172" s="17" t="str">
        <f>IF($A172&lt;&gt;"",IF(IFERROR(VLOOKUP($A172, '4. Company (at entry)'!$1:$1048576,10,FALSE),"")="","",IFERROR(VLOOKUP($A172, '4. Company (at entry)'!$1:$1048576,10,FALSE),"")), "")</f>
        <v/>
      </c>
      <c r="BX172" s="208" t="str">
        <f>IF($A172&lt;&gt;"",IF(IFERROR(VLOOKUP($A172, '4. Company (at entry)'!$1:$1048576,11,FALSE),"")="","",IFERROR(VLOOKUP($A172, '4. Company (at entry)'!$1:$1048576,11,FALSE),"")), "")</f>
        <v/>
      </c>
      <c r="BY172" s="17" t="str">
        <f>IF($A172&lt;&gt;"",IF(IFERROR(VLOOKUP($A172, '4. Company (at entry)'!$1:$1048576,12,FALSE),"")="","",IFERROR(VLOOKUP($A172, '4. Company (at entry)'!$1:$1048576,12,FALSE),"")), "")</f>
        <v/>
      </c>
      <c r="BZ172" s="360" t="str">
        <f>IF($A172&lt;&gt;"",IF(IFERROR(VLOOKUP($A172, '4. Company (at entry)'!$1:$1048576,13,FALSE),"")="","",IFERROR(VLOOKUP($A172, '4. Company (at entry)'!$1:$1048576,13,FALSE),"")), "")</f>
        <v/>
      </c>
      <c r="CA172" s="17" t="str">
        <f>IF($A172&lt;&gt;"",IF(IFERROR('7. Position (current_at exit)'!F172,"")="", "Mandatory: Tab 7",IFERROR('7. Position (current_at exit)'!F172,"")),"")</f>
        <v/>
      </c>
      <c r="CB172" s="17" t="str">
        <f>IF($D172&lt;&gt;"Pending, Subsequently Closed",IF($A172&lt;&gt;"",IF(IFERROR('7. Position (current_at exit)'!G172,"")="", "Mandatory: Tab 7",IFERROR('7. Position (current_at exit)'!G172,"")),""), IF($A172&lt;&gt;"",IF(IFERROR('7. Position (current_at exit)'!G172,"")="", "",IFERROR('7. Position (current_at exit)'!G172,"")),""))</f>
        <v/>
      </c>
      <c r="CC172" s="17" t="str">
        <f>IF($D172&lt;&gt;"Pending, Subsequently Closed",IF($A172&lt;&gt;"",IF(IFERROR('7. Position (current_at exit)'!H172,"")="", "Mandatory: Tab 7",IFERROR('7. Position (current_at exit)'!H172,"")),""), IF($A172&lt;&gt;"",IF(IFERROR('7. Position (current_at exit)'!H172,"")="", "",IFERROR('7. Position (current_at exit)'!H172,"")),""))</f>
        <v/>
      </c>
      <c r="CD172" s="17" t="str">
        <f>IF($D172&lt;&gt;"Pending, Subsequently Closed",IF($A172&lt;&gt;"",IF(IFERROR('7. Position (current_at exit)'!I172,"")="", "Mandatory: Tab 7",IFERROR('7. Position (current_at exit)'!I172,"")),""), IF($A172&lt;&gt;"",IF(IFERROR('7. Position (current_at exit)'!I172,"")="", "",IFERROR('7. Position (current_at exit)'!I172,"")),""))</f>
        <v/>
      </c>
      <c r="CE172" s="17" t="str">
        <f>IF($D172&lt;&gt;"Pending, Subsequently Closed",IF($A172&lt;&gt;"",IF(IFERROR('7. Position (current_at exit)'!J172,"")="", "Mandatory: Tab 7",IFERROR('7. Position (current_at exit)'!J172,"")),""), IF($A172&lt;&gt;"",IF(IFERROR('7. Position (current_at exit)'!J172,"")="", "",IFERROR('7. Position (current_at exit)'!J172,"")),""))</f>
        <v/>
      </c>
      <c r="CF172" s="208" t="str">
        <f>IF($D172&lt;&gt;"Pending, Subsequently Closed",IF($A172&lt;&gt;"",IF(IFERROR('7. Position (current_at exit)'!K172,"")="", "Mandatory: Tab 7",IFERROR('7. Position (current_at exit)'!K172,"")),""), IF($A172&lt;&gt;"",IF(IFERROR('7. Position (current_at exit)'!K172,"")="", "",IFERROR('7. Position (current_at exit)'!K172,"")),""))</f>
        <v/>
      </c>
      <c r="CG172" s="186" t="str">
        <f>IF($D172&lt;&gt;"Pending, Subsequently Closed",IF($A172&lt;&gt;"",IF(IFERROR('7. Position (current_at exit)'!L172,"")="", "Mandatory: Tab 7",IFERROR('7. Position (current_at exit)'!L172,"")),""), IF($A172&lt;&gt;"",IF(IFERROR('7. Position (current_at exit)'!L172,"")="", "",IFERROR('7. Position (current_at exit)'!L172,"")),""))</f>
        <v/>
      </c>
      <c r="CH172" s="186" t="str">
        <f>IF($D172&lt;&gt;"Pending, Subsequently Closed",IF($A172&lt;&gt;"",IF(IFERROR('7. Position (current_at exit)'!M172,"")="", "Mandatory: Tab 7",IFERROR('7. Position (current_at exit)'!M172,"")),""), IF($A172&lt;&gt;"",IF(IFERROR('7. Position (current_at exit)'!M172,"")="", "",IFERROR('7. Position (current_at exit)'!M172,"")),""))</f>
        <v/>
      </c>
      <c r="CI172" s="186" t="str">
        <f>IF($D172&lt;&gt;"Pending, Subsequently Closed",IF($A172&lt;&gt;"",IF(IFERROR('7. Position (current_at exit)'!N172,"")="", "Mandatory: Tab 7",IFERROR('7. Position (current_at exit)'!N172,"")),""), IF($A172&lt;&gt;"",IF(IFERROR('7. Position (current_at exit)'!N172,"")="", "",IFERROR('7. Position (current_at exit)'!N172,"")),""))</f>
        <v/>
      </c>
      <c r="CJ172" s="408" t="str">
        <f>IF($D172&lt;&gt;"Pending, Subsequently Closed",IF($A172&lt;&gt;"",IF(IFERROR('7. Position (current_at exit)'!O172,"")="", "Mandatory: Tab 7",IFERROR('7. Position (current_at exit)'!O172,"")),""), IF($A172&lt;&gt;"",IF(IFERROR('7. Position (current_at exit)'!O172,"")="", "",IFERROR('7. Position (current_at exit)'!O172,"")),""))</f>
        <v/>
      </c>
      <c r="CK172" s="408" t="str">
        <f>IF($D172&lt;&gt;"Pending, Subsequently Closed",IF($A172&lt;&gt;"",IF(IFERROR('7. Position (current_at exit)'!P172,"")="", "Mandatory: Tab 7",IFERROR('7. Position (current_at exit)'!P172,"")),""), IF($A172&lt;&gt;"",IF(IFERROR('7. Position (current_at exit)'!P172,"")="", "",IFERROR('7. Position (current_at exit)'!P172,"")),""))</f>
        <v/>
      </c>
      <c r="CL172" s="360" t="str">
        <f>IF($A172&lt;&gt;"",IF(IFERROR('7. Position (current_at exit)'!Q172,"")="", "",IFERROR('7. Position (current_at exit)'!Q172,"")),"")</f>
        <v/>
      </c>
      <c r="CM172" s="18" t="str">
        <f>IF($F172&lt;&gt;"Debt",IF($A172&lt;&gt;"",IF(IFERROR('7. Position (current_at exit)'!R172,"")="", "Mandatory: Tab 7",IFERROR('7. Position (current_at exit)'!R172,"")),""), IF($A172&lt;&gt;"",IF(IFERROR('7. Position (current_at exit)'!R172,"")="", "",IFERROR('7. Position (current_at exit)'!R172,"")),""))</f>
        <v/>
      </c>
      <c r="CN172" s="18" t="str">
        <f>IF($F172&lt;&gt;"Debt",IF($A172&lt;&gt;"",IF(IFERROR('7. Position (current_at exit)'!S172,"")="", "Mandatory: Tab 7",IFERROR('7. Position (current_at exit)'!S172,"")),""), IF($A172&lt;&gt;"",IF(IFERROR('7. Position (current_at exit)'!S172,"")="", "",IFERROR('7. Position (current_at exit)'!S172,"")),""))</f>
        <v/>
      </c>
      <c r="CO172" s="17" t="str">
        <f>IF($F172&lt;&gt;"Debt",IF($A172&lt;&gt;"",IF(IFERROR('7. Position (current_at exit)'!T172,"")="", "Mandatory: Tab 7",IFERROR('7. Position (current_at exit)'!T172,"")),""), IF($A172&lt;&gt;"",IF(IFERROR('7. Position (current_at exit)'!T172,"")="", "",IFERROR('7. Position (current_at exit)'!T172,"")),""))</f>
        <v/>
      </c>
      <c r="CP172" s="17" t="str">
        <f>IF($A172&lt;&gt;"",IF(IFERROR('7. Position (current_at exit)'!U172,"")="", "Mandatory: Tab 7",IFERROR('7. Position (current_at exit)'!U172,"")),"")</f>
        <v/>
      </c>
      <c r="CQ172" s="17" t="str">
        <f>IF($F172&lt;&gt;"Debt",IF($A172&lt;&gt;"",IF(IFERROR('7. Position (current_at exit)'!V172,"")="", "Mandatory: Tab 7",IFERROR('7. Position (current_at exit)'!V172,"")),""), IF($A172&lt;&gt;"",IF(IFERROR('7. Position (current_at exit)'!V172,"")="", "",IFERROR('7. Position (current_at exit)'!V172,"")),""))</f>
        <v/>
      </c>
      <c r="CR172" s="16" t="str">
        <f>IF($F172&lt;&gt;"Debt",IF($A172&lt;&gt;"",IF(IFERROR('7. Position (current_at exit)'!W172,"")="", "",IFERROR('7. Position (current_at exit)'!W172,"")),""), IF($A172&lt;&gt;"",IF(IFERROR('7. Position (current_at exit)'!W172,"")="", "",IFERROR('7. Position (current_at exit)'!W172,"")),""))</f>
        <v/>
      </c>
      <c r="CS172" s="80" t="str">
        <f>IF($A172&lt;&gt;"",IF(IFERROR('7. Position (current_at exit)'!X172,"")="", "",IFERROR('7. Position (current_at exit)'!X172,"")),"")</f>
        <v/>
      </c>
      <c r="CT172" s="360" t="str">
        <f>IF($A172&lt;&gt;"",IF(IFERROR('7. Position (current_at exit)'!Y172,"")="", "",IFERROR('7. Position (current_at exit)'!Y172,"")),"")</f>
        <v/>
      </c>
      <c r="CU172" s="159" t="str">
        <f>IF(OR($D172="Fully Exited, No Escrow", $D172="Fully Exited, Escrow Pending", $D172="Fully Exited, Subsequently Closed"), IF($A172&lt;&gt;"",IF(IFERROR('7. Position (current_at exit)'!Z172,"")="", "Mandatory: Tab 7",IFERROR('7. Position (current_at exit)'!Z172,"")),""), IF($A172&lt;&gt;"",IF(IFERROR('7. Position (current_at exit)'!Z172,"")="", "",IFERROR('7. Position (current_at exit)'!Z172,"")),""))</f>
        <v/>
      </c>
      <c r="CV172" s="159" t="str">
        <f>IF(OR($D172="Fully Exited, No Escrow", $D172="Fully Exited, Escrow Pending", $D172="Fully Exited, Subsequently Closed"), IF($A172&lt;&gt;"",IF(IFERROR('7. Position (current_at exit)'!AA172,"")="", "Mandatory: Tab 7",IFERROR('7. Position (current_at exit)'!AA172,"")),""), IF($A172&lt;&gt;"",IF(IFERROR('7. Position (current_at exit)'!AA172,"")="", "",IFERROR('7. Position (current_at exit)'!AA172,"")),""))</f>
        <v/>
      </c>
      <c r="CW172" s="16" t="str">
        <f>IF($D172="Fully Exited",IF($A172&lt;&gt;"",IF(IFERROR('7. Position (current_at exit)'!AB172,"")="", "",IFERROR('7. Position (current_at exit)'!AB172,"")),""), IF($A172&lt;&gt;"",IF(IFERROR('7. Position (current_at exit)'!AB172,"")="", "",IFERROR('7. Position (current_at exit)'!AB172,"")),""))</f>
        <v/>
      </c>
      <c r="CX172" s="360" t="str">
        <f>IF($A172&lt;&gt;"",IF(IFERROR('7. Position (current_at exit)'!AC172,"")="", "",IFERROR('7. Position (current_at exit)'!AC172,"")),"")</f>
        <v/>
      </c>
      <c r="CY172" s="16" t="str">
        <f>IF($D172&lt;&gt;"Pending, Subsequently Closed",IF($A172&lt;&gt;"",IF(IFERROR('7. Position (current_at exit)'!AD172,"")="", "Mandatory: Tab 7",IFERROR('7. Position (current_at exit)'!AD172,"")),""), IF($A172&lt;&gt;"",IF(IFERROR('7. Position (current_at exit)'!AD172,"")="", "",IFERROR('7. Position (current_at exit)'!AD172,"")),""))</f>
        <v/>
      </c>
      <c r="CZ172" s="187" t="str">
        <f>IF($A172&lt;&gt;"",IF(IFERROR('7. Position (current_at exit)'!AE172,"")="", "",IFERROR('7. Position (current_at exit)'!AE172,"")),"")</f>
        <v/>
      </c>
      <c r="DA172" s="76" t="str">
        <f>IF($A172&lt;&gt;"",IF(IFERROR('7. Position (current_at exit)'!AF172,"")="", "",IFERROR('7. Position (current_at exit)'!AF172,"")),"")</f>
        <v/>
      </c>
      <c r="DB172" s="239" t="str">
        <f>IF($A172&lt;&gt;"",IF(IFERROR('7. Position (current_at exit)'!AG172,"")="", "",IFERROR('7. Position (current_at exit)'!AG172,"")),"")</f>
        <v/>
      </c>
      <c r="DC172" s="165" t="str">
        <f>IF($A172&lt;&gt;"",IF(IFERROR('7. Position (current_at exit)'!AH172,"")="", "",IFERROR('7. Position (current_at exit)'!AH172,"")),"")</f>
        <v/>
      </c>
      <c r="DD172" s="165" t="str">
        <f>IF($A172&lt;&gt;"",IF(IFERROR('7. Position (current_at exit)'!AI172,"")="", "",IFERROR('7. Position (current_at exit)'!AI172,"")),"")</f>
        <v/>
      </c>
      <c r="DE172" s="360" t="str">
        <f>IF($A172&lt;&gt;"",IF(IFERROR('7. Position (current_at exit)'!AJ172,"")="", "",IFERROR('7. Position (current_at exit)'!AJ172,"")),"")</f>
        <v/>
      </c>
      <c r="DF172" s="16" t="str">
        <f>IF($A172&lt;&gt;"",IF(IFERROR('7. Position (current_at exit)'!AK172,"")="", "",IFERROR('7. Position (current_at exit)'!AK172,"")),"")</f>
        <v/>
      </c>
      <c r="DG172" s="187" t="str">
        <f>IF($A172&lt;&gt;"",IF(IFERROR('7. Position (current_at exit)'!AL172,"")="", "",IFERROR('7. Position (current_at exit)'!AL172,"")),"")</f>
        <v/>
      </c>
      <c r="DH172" s="76" t="str">
        <f>IF($A172&lt;&gt;"",IF(IFERROR('7. Position (current_at exit)'!AM172,"")="", "",IFERROR('7. Position (current_at exit)'!AM172,"")),"")</f>
        <v/>
      </c>
      <c r="DI172" s="239" t="str">
        <f>IF($A172&lt;&gt;"",IF(IFERROR('7. Position (current_at exit)'!AN172,"")="", "",IFERROR('7. Position (current_at exit)'!AN172,"")),"")</f>
        <v/>
      </c>
      <c r="DJ172" s="165" t="str">
        <f>IF($A172&lt;&gt;"",IF(IFERROR('7. Position (current_at exit)'!AO172,"")="", "",IFERROR('7. Position (current_at exit)'!AO172,"")),"")</f>
        <v/>
      </c>
      <c r="DK172" s="165" t="str">
        <f>IF($A172&lt;&gt;"",IF(IFERROR('7. Position (current_at exit)'!AP172,"")="", "",IFERROR('7. Position (current_at exit)'!AP172,"")),"")</f>
        <v/>
      </c>
      <c r="DL172" s="360" t="str">
        <f>IF($A172&lt;&gt;"",IF(IFERROR('7. Position (current_at exit)'!AQ172,"")="", "",IFERROR('7. Position (current_at exit)'!AQ172,"")),"")</f>
        <v/>
      </c>
      <c r="DM172" s="17" t="str">
        <f>IF(OR($F172="Equity - Publicly Traded", $F172="Equity - Private"), IF($A172&lt;&gt;"",IF(IFERROR('6. Position (at entry)'!N172,"")="", "Mandatory: Tab 6",IFERROR('6. Position (at entry)'!N172,"")),""), IF($A172&lt;&gt;"",IF(IFERROR('6. Position (at entry)'!N172,"")="", "",IFERROR('6. Position (at entry)'!N172,"")),""))</f>
        <v/>
      </c>
      <c r="DN172" s="17" t="str">
        <f>IF(OR($F172="Equity - Publicly Traded", $F172="Equity - Private"), IF($A172&lt;&gt;"",IF(IFERROR('6. Position (at entry)'!O172,"")="", "Mandatory: Tab 6",IFERROR('6. Position (at entry)'!O172,"")),""), IF($A172&lt;&gt;"",IF(IFERROR('6. Position (at entry)'!O172,"")="", "",IFERROR('6. Position (at entry)'!O172,"")),""))</f>
        <v/>
      </c>
      <c r="DO172" s="17" t="str">
        <f>IF(OR($F172="Equity - Publicly Traded", $F172="Equity - Private"), IF($A172&lt;&gt;"",IF(IFERROR('6. Position (at entry)'!P172,"")="", "Mandatory: Tab 6",IFERROR('6. Position (at entry)'!P172,"")),""), IF($A172&lt;&gt;"",IF(IFERROR('6. Position (at entry)'!P172,"")="", "",IFERROR('6. Position (at entry)'!P172,"")),""))</f>
        <v/>
      </c>
      <c r="DP172" s="17" t="str">
        <f>IF(OR($F172="Equity - Publicly Traded", $F172="Equity - Private"), IF($A172&lt;&gt;"",IF(IFERROR('6. Position (at entry)'!Q172,"")="", "Mandatory: Tab 6",IFERROR('6. Position (at entry)'!Q172,"")),""), IF($A172&lt;&gt;"",IF(IFERROR('6. Position (at entry)'!Q172,"")="", "",IFERROR('6. Position (at entry)'!Q172,"")),""))</f>
        <v/>
      </c>
      <c r="DQ172" s="18" t="str">
        <f>IF(OR($F172="Equity - Publicly Traded", $F172="Equity - Private"), IF($A172&lt;&gt;"",IF(IFERROR('6. Position (at entry)'!R172,"")="", "Mandatory: Tab 6",IFERROR('6. Position (at entry)'!R172,"")),""), IF($A172&lt;&gt;"",IF(IFERROR('6. Position (at entry)'!R172,"")="", "",IFERROR('6. Position (at entry)'!R172,"")),""))</f>
        <v/>
      </c>
      <c r="DR172" s="18" t="str">
        <f>IF(OR($F172="Equity - Publicly Traded", $F172="Equity - Private"), IF($A172&lt;&gt;"",IF(IFERROR('6. Position (at entry)'!S172,"")="", "Mandatory: Tab 6",IFERROR('6. Position (at entry)'!S172,"")),""), IF($A172&lt;&gt;"",IF(IFERROR('6. Position (at entry)'!S172,"")="", "",IFERROR('6. Position (at entry)'!S172,"")),""))</f>
        <v/>
      </c>
      <c r="DS172" s="17" t="str">
        <f>IF(OR($F172="Equity - Publicly Traded", $F172="Equity - Private"), IF($A172&lt;&gt;"",IF(IFERROR('6. Position (at entry)'!T172,"")="", "Mandatory: Tab 6",IFERROR('6. Position (at entry)'!T172,"")),""), IF($A172&lt;&gt;"",IF(IFERROR('6. Position (at entry)'!T172,"")="", "",IFERROR('6. Position (at entry)'!T172,"")),""))</f>
        <v/>
      </c>
      <c r="DT172" s="16" t="str">
        <f>IF(OR($F172="Equity - Publicly Traded", $F172="Equity - Private"), IF($A172&lt;&gt;"",IF(IFERROR('6. Position (at entry)'!U172,"")="", "Mandatory: Tab 6",IFERROR('6. Position (at entry)'!U172,"")),""), IF($A172&lt;&gt;"",IF(IFERROR('6. Position (at entry)'!U172,"")="", "",IFERROR('6. Position (at entry)'!U172,"")),""))</f>
        <v/>
      </c>
      <c r="DU172" s="16" t="str">
        <f>IF(OR($F172="Equity - Publicly Traded", $F172="Equity - Private"), IF($A172&lt;&gt;"",IF(IFERROR('6. Position (at entry)'!V172,"")="", "",IFERROR('6. Position (at entry)'!V172,"")),""), IF($A172&lt;&gt;"",IF(IFERROR('6. Position (at entry)'!V172,"")="", "",IFERROR('6. Position (at entry)'!V172,"")),""))</f>
        <v/>
      </c>
      <c r="DV172" s="239" t="str">
        <f>IF(OR($F172="Equity - Publicly Traded", $F172="Equity - Private"), IF($A172&lt;&gt;"",IF(IFERROR('6. Position (at entry)'!W172,"")="", "",IFERROR('6. Position (at entry)'!W172,"")),""), IF($A172&lt;&gt;"",IF(IFERROR('6. Position (at entry)'!W172,"")="", "",IFERROR('6. Position (at entry)'!W172,"")),""))</f>
        <v/>
      </c>
      <c r="DW172" s="239" t="str">
        <f>IF(OR($F172="Equity - Publicly Traded", $F172="Equity - Private"), IF($A172&lt;&gt;"",IF(IFERROR('6. Position (at entry)'!X172,"")="", "",IFERROR('6. Position (at entry)'!X172,"")),""), IF($A172&lt;&gt;"",IF(IFERROR('6. Position (at entry)'!X172,"")="", "",IFERROR('6. Position (at entry)'!X172,"")),""))</f>
        <v/>
      </c>
      <c r="DX172" s="239" t="str">
        <f>IF(OR($F172="Equity - Publicly Traded", $F172="Equity - Private"), IF($A172&lt;&gt;"",IF(IFERROR('6. Position (at entry)'!Y172,"")="", "",IFERROR('6. Position (at entry)'!Y172,"")),""), IF($A172&lt;&gt;"",IF(IFERROR('6. Position (at entry)'!Y172,"")="", "",IFERROR('6. Position (at entry)'!Y172,"")),""))</f>
        <v/>
      </c>
      <c r="DY172" s="360" t="str">
        <f>IF($A172&lt;&gt;"",IF(IFERROR('6. Position (at entry)'!Z172,"")="", "",IFERROR('6. Position (at entry)'!Z172,"")),"")</f>
        <v/>
      </c>
      <c r="DZ172" s="76" t="str">
        <f>IF($A172&lt;&gt;"",IF(IFERROR('6. Position (at entry)'!AA172,"")="", "",IFERROR('6. Position (at entry)'!AA172,"")),"")</f>
        <v/>
      </c>
      <c r="EA172" s="76" t="str">
        <f>IF($A172&lt;&gt;"",IF(IFERROR('6. Position (at entry)'!AB172,"")="", "",IFERROR('6. Position (at entry)'!AB172,"")),"")</f>
        <v/>
      </c>
      <c r="EB172" s="78" t="str">
        <f>IF($A172&lt;&gt;"",IF(IFERROR('6. Position (at entry)'!AC172,"")="", "",IFERROR('6. Position (at entry)'!AC172,"")),"")</f>
        <v/>
      </c>
      <c r="EC172" s="78" t="str">
        <f>IF($A172&lt;&gt;"",IF(IFERROR('6. Position (at entry)'!AD172,"")="", "",IFERROR('6. Position (at entry)'!AD172,"")),"")</f>
        <v/>
      </c>
      <c r="ED172" s="226" t="str">
        <f>IF($A172&lt;&gt;"",IF(IFERROR('6. Position (at entry)'!AE172,"")="", "",IFERROR('6. Position (at entry)'!AE172,"")),"")</f>
        <v/>
      </c>
      <c r="EE172" s="80" t="str">
        <f>IF($A172&lt;&gt;"",IF(IFERROR('6. Position (at entry)'!AF172,"")="", "",IFERROR('6. Position (at entry)'!AF172,"")),"")</f>
        <v/>
      </c>
      <c r="EF172" s="80" t="str">
        <f>IF($A172&lt;&gt;"",IF(IFERROR('6. Position (at entry)'!AG172,"")="", "",IFERROR('6. Position (at entry)'!AG172,"")),"")</f>
        <v/>
      </c>
      <c r="EG172" s="80" t="str">
        <f>IF($A172&lt;&gt;"",IF(IFERROR('6. Position (at entry)'!AH172,"")="", "",IFERROR('6. Position (at entry)'!AH172,"")),"")</f>
        <v/>
      </c>
      <c r="EH172" s="360" t="str">
        <f>IF($A172&lt;&gt;"",IF(IFERROR('6. Position (at entry)'!AI172,"")="", "",IFERROR('6. Position (at entry)'!AI172,"")),"")</f>
        <v/>
      </c>
    </row>
    <row r="173" spans="1:138" ht="15" customHeight="1" x14ac:dyDescent="0.2">
      <c r="A173" s="16" t="str">
        <f>IF(ISBLANK('6. Position (at entry)'!A173), "", '6. Position (at entry)'!A173)</f>
        <v/>
      </c>
      <c r="B173" s="347" t="str">
        <f>IF($A173&lt;&gt;"",IF(IFERROR('6. Position (at entry)'!B173,"")="", "Mandatory: Tab 6",IFERROR('6. Position (at entry)'!B173,"")),"")</f>
        <v/>
      </c>
      <c r="C173" s="16" t="str">
        <f>IF($A173&lt;&gt;"",IF(IFERROR(VLOOKUP($A173, '4. Company (at entry)'!$1:$1048576,2,FALSE),"")="","Mandatory: Tab 4",IFERROR(VLOOKUP($A173, '4. Company (at entry)'!$1:$1048576,2,FALSE),"")), "")</f>
        <v/>
      </c>
      <c r="D173" s="16" t="str">
        <f>IF($A173&lt;&gt;"",IF(IFERROR('7. Position (current_at exit)'!D173,"")="", "Mandatory: Tab 7",IFERROR('7. Position (current_at exit)'!D173,"")),"")</f>
        <v/>
      </c>
      <c r="E173" s="16" t="str">
        <f>IF($A173&lt;&gt;"",IF(IFERROR('7. Position (current_at exit)'!E173,"")="", "Mandatory: Tab 7",IFERROR('7. Position (current_at exit)'!E173,"")),"")</f>
        <v/>
      </c>
      <c r="F173" s="16" t="str">
        <f>IF($A173&lt;&gt;"",IF(IFERROR('6. Position (at entry)'!D173,"")="", "Mandatory: Tab 6",IFERROR('6. Position (at entry)'!D173,"")),"")</f>
        <v/>
      </c>
      <c r="G173" s="16" t="str">
        <f>IF($A173&lt;&gt;"",IF(IFERROR('6. Position (at entry)'!E173,"")="", "Mandatory: Tab 6",IFERROR('6. Position (at entry)'!E173,"")),"")</f>
        <v/>
      </c>
      <c r="H173" s="16" t="str">
        <f>IF($A173&lt;&gt;"",IF(IFERROR('6. Position (at entry)'!F173,"")="", "Mandatory: Tab 6",IFERROR('6. Position (at entry)'!F173,"")),"")</f>
        <v/>
      </c>
      <c r="I173" s="16" t="str">
        <f>IF($A173&lt;&gt;"",IF(IFERROR('6. Position (at entry)'!G173,"")="", "Mandatory: Tab 6",IFERROR('6. Position (at entry)'!G173,"")),"")</f>
        <v/>
      </c>
      <c r="J173" s="16" t="str">
        <f>IF($A173&lt;&gt;"",IF(IFERROR('6. Position (at entry)'!H173,"")="", "Mandatory: Tab 6",IFERROR('6. Position (at entry)'!H173,"")),"")</f>
        <v/>
      </c>
      <c r="K173" s="159" t="str">
        <f>IF($A173&lt;&gt;"",IF(IFERROR('6. Position (at entry)'!I173,"")="", "Mandatory: Tab 6",IFERROR('6. Position (at entry)'!I173,"")),"")</f>
        <v/>
      </c>
      <c r="L173" s="16" t="str">
        <f>IF($A173&lt;&gt;"",IF(IFERROR('6. Position (at entry)'!J173,"")="", "Mandatory: Tab 6",IFERROR('6. Position (at entry)'!J173,"")),"")</f>
        <v/>
      </c>
      <c r="M173" s="16" t="str">
        <f>IF($A173&lt;&gt;"",IF(IFERROR('6. Position (at entry)'!K173,"")="", "Mandatory: Tab 6",IFERROR('6. Position (at entry)'!K173,"")),"")</f>
        <v/>
      </c>
      <c r="N173" s="16" t="str">
        <f>IF($A173&lt;&gt;"",IF(IFERROR('6. Position (at entry)'!L173,"")="", "",IFERROR('6. Position (at entry)'!L173,"")),"")</f>
        <v/>
      </c>
      <c r="O173" s="360" t="str">
        <f>IF($A173&lt;&gt;"",IF(IFERROR('6. Position (at entry)'!M173,"")="", "",IFERROR('6. Position (at entry)'!M173,"")),"")</f>
        <v/>
      </c>
      <c r="P173" s="16" t="str">
        <f>IF($A173&lt;&gt;"",IF(IFERROR(VLOOKUP($A173,'5. Company (current_at exit)'!$1:$1048576,3,FALSE),"")="","",IFERROR(VLOOKUP($A173,'5. Company (current_at exit)'!$1:$1048576,3,FALSE),"")), "")</f>
        <v/>
      </c>
      <c r="Q173" s="16" t="str">
        <f>IF($A173&lt;&gt;"",IF(IFERROR(VLOOKUP($A173,'5. Company (current_at exit)'!$1:$1048576,4,FALSE),"")="","",IFERROR(VLOOKUP($A173,'5. Company (current_at exit)'!$1:$1048576,4,FALSE),"")), "")</f>
        <v/>
      </c>
      <c r="R173" s="16" t="str">
        <f>IF($A173&lt;&gt;"",IF(IFERROR(VLOOKUP($A173,'5. Company (current_at exit)'!$1:$1048576,5,FALSE),"")="","",IFERROR(VLOOKUP($A173,'5. Company (current_at exit)'!$1:$1048576,5,FALSE),"")), "")</f>
        <v/>
      </c>
      <c r="S173" s="16" t="str">
        <f>IF($A173&lt;&gt;"",IF(IFERROR(VLOOKUP($A173,'5. Company (current_at exit)'!$1:$1048576,6,FALSE),"")="","",IFERROR(VLOOKUP($A173,'5. Company (current_at exit)'!$1:$1048576,6,FALSE),"")), "")</f>
        <v/>
      </c>
      <c r="T173" s="16" t="str">
        <f>IF($A173&lt;&gt;"",IF(IFERROR(VLOOKUP($A173,'5. Company (current_at exit)'!$1:$1048576,7,FALSE),"")="","Mandatory: Tab 5",IFERROR(VLOOKUP($A173,'5. Company (current_at exit)'!$1:$1048576,7,FALSE),"")), "")</f>
        <v/>
      </c>
      <c r="U173" s="72" t="str">
        <f>IF($A173&lt;&gt;"",IF(IFERROR(VLOOKUP($A173,'5. Company (current_at exit)'!$1:$1048576,8,FALSE),"")="","Mandatory: Tab 5",IFERROR(VLOOKUP($A173,'5. Company (current_at exit)'!$1:$1048576,8,FALSE),"")), "")</f>
        <v/>
      </c>
      <c r="V173" s="16" t="str">
        <f>IF($A173&lt;&gt;"",IF(IFERROR(VLOOKUP($A173,'5. Company (current_at exit)'!$1:$1048576,9,FALSE),"")="","",IFERROR(VLOOKUP($A173,'5. Company (current_at exit)'!$1:$1048576,9,FALSE),"")), "")</f>
        <v/>
      </c>
      <c r="W173" s="16" t="str">
        <f>IF($A173&lt;&gt;"",IF(IFERROR(VLOOKUP($A173,'5. Company (current_at exit)'!$1:$1048576,10,FALSE),"")="","Mandatory: Tab 5",IFERROR(VLOOKUP($A173,'5. Company (current_at exit)'!$1:$1048576,10,FALSE),"")), "")</f>
        <v/>
      </c>
      <c r="X173" s="73" t="str">
        <f>IF($A173&lt;&gt;"",IF(IFERROR(VLOOKUP($A173,'5. Company (current_at exit)'!$1:$1048576,11,FALSE),"")="","Mandatory: Tab 5",IFERROR(VLOOKUP($A173,'5. Company (current_at exit)'!$1:$1048576,11,FALSE),"")), "")</f>
        <v/>
      </c>
      <c r="Y173" s="73" t="str">
        <f>IF($A173&lt;&gt;"",IF(IFERROR(VLOOKUP($A173,'5. Company (current_at exit)'!$1:$1048576,12,FALSE),"")="","",IFERROR(VLOOKUP($A173,'5. Company (current_at exit)'!$1:$1048576,12,FALSE),"")), "")</f>
        <v/>
      </c>
      <c r="Z173" s="73" t="str">
        <f>IF($A173&lt;&gt;"",IF(IFERROR(VLOOKUP($A173,'5. Company (current_at exit)'!$1:$1048576,13,FALSE),"")="","",IFERROR(VLOOKUP($A173,'5. Company (current_at exit)'!$1:$1048576,13,FALSE),"")), "")</f>
        <v/>
      </c>
      <c r="AA173" s="16" t="str">
        <f>IF($A173&lt;&gt;"",IF(IFERROR(VLOOKUP($A173,'5. Company (current_at exit)'!$1:$1048576,14,FALSE),"")="","Mandatory: Tab 5",IFERROR(VLOOKUP($A173,'5. Company (current_at exit)'!$1:$1048576,14,FALSE),"")), "")</f>
        <v/>
      </c>
      <c r="AB173" s="16" t="str">
        <f>IF($A173&lt;&gt;"",IF(IFERROR(VLOOKUP($A173,'5. Company (current_at exit)'!$1:$1048576,15,FALSE),"")="","Mandatory: Tab 5",IFERROR(VLOOKUP($A173,'5. Company (current_at exit)'!$1:$1048576,15,FALSE),"")), "")</f>
        <v/>
      </c>
      <c r="AC173" s="76" t="str">
        <f>IF($A173&lt;&gt;"",IF(IFERROR(VLOOKUP($A173,'5. Company (current_at exit)'!$1:$1048576,16,FALSE),"")="","",IFERROR(VLOOKUP($A173,'5. Company (current_at exit)'!$1:$1048576,16,FALSE),"")), "")</f>
        <v/>
      </c>
      <c r="AD173" s="16" t="str">
        <f>IF($A173&lt;&gt;"",IF(IFERROR(VLOOKUP($A173,'5. Company (current_at exit)'!$1:$1048576,17,FALSE),"")="","",IFERROR(VLOOKUP($A173,'5. Company (current_at exit)'!$1:$1048576,17,FALSE),"")), "")</f>
        <v/>
      </c>
      <c r="AE173" s="401" t="str">
        <f>IF($A173&lt;&gt;"",IF(IFERROR(VLOOKUP($A173,'5. Company (current_at exit)'!$1:$1048576,18,FALSE),"")="","",IFERROR(VLOOKUP($A173,'5. Company (current_at exit)'!$1:$1048576,18,FALSE),"")), "")</f>
        <v/>
      </c>
      <c r="AF173" s="16" t="str">
        <f>IF($A173&lt;&gt;"",IF(IFERROR(VLOOKUP($A173,'5. Company (current_at exit)'!$1:$1048576,19,FALSE),"")="","Mandatory: Tab 5",IFERROR(VLOOKUP($A173,'5. Company (current_at exit)'!$1:$1048576,19,FALSE),"")), "")</f>
        <v/>
      </c>
      <c r="AG173" s="159" t="str">
        <f>IF($AF173="Yes",IF($A173&lt;&gt;"",IF(IFERROR(VLOOKUP($A173,'5. Company (current_at exit)'!$1:$1048576,20,FALSE),"")="","Mandatory: Tab 5",IFERROR(VLOOKUP($A173,'5. Company (current_at exit)'!$1:$1048576,20,FALSE),"")), ""),IF($A173&lt;&gt;"",IF(IFERROR(VLOOKUP($A173,'5. Company (current_at exit)'!$1:$1048576,20,FALSE),"")="","",IFERROR(VLOOKUP($A173,'5. Company (current_at exit)'!$1:$1048576,20,FALSE),"")), ""))</f>
        <v/>
      </c>
      <c r="AH173" s="159" t="str">
        <f>IF($AF173="Yes",IF($A173&lt;&gt;"",IF(IFERROR(VLOOKUP($A173,'5. Company (current_at exit)'!$1:$1048576,21,FALSE),"")="","Mandatory: Tab 5",IFERROR(VLOOKUP($A173,'5. Company (current_at exit)'!$1:$1048576,21,FALSE),"")), ""),IF($A173&lt;&gt;"",IF(IFERROR(VLOOKUP($A173,'5. Company (current_at exit)'!$1:$1048576,21,FALSE),"")="","",IFERROR(VLOOKUP($A173,'5. Company (current_at exit)'!$1:$1048576,21,FALSE),"")), ""))</f>
        <v/>
      </c>
      <c r="AI173" s="69" t="str">
        <f>IF($AF173="Yes",IF($A173&lt;&gt;"",IF(IFERROR(VLOOKUP($A173,'5. Company (current_at exit)'!$1:$1048576,22,FALSE),"")="","Mandatory: Tab 5",IFERROR(VLOOKUP($A173,'5. Company (current_at exit)'!$1:$1048576,22,FALSE),"")), ""),IF($A173&lt;&gt;"",IF(IFERROR(VLOOKUP($A173,'5. Company (current_at exit)'!$1:$1048576,22,FALSE),"")="","",IFERROR(VLOOKUP($A173,'5. Company (current_at exit)'!$1:$1048576,22,FALSE),"")), ""))</f>
        <v/>
      </c>
      <c r="AJ173" s="69" t="str">
        <f>IF($AF173="Yes",IF($A173&lt;&gt;"",IF(IFERROR(VLOOKUP($A173,'5. Company (current_at exit)'!$1:$1048576,23,FALSE),"")="","Mandatory: Tab 5",IFERROR(VLOOKUP($A173,'5. Company (current_at exit)'!$1:$1048576,23,FALSE),"")), ""),IF($A173&lt;&gt;"",IF(IFERROR(VLOOKUP($A173,'5. Company (current_at exit)'!$1:$1048576,23,FALSE),"")="","",IFERROR(VLOOKUP($A173,'5. Company (current_at exit)'!$1:$1048576,23,FALSE),"")), ""))</f>
        <v/>
      </c>
      <c r="AK173" s="159" t="str">
        <f>IF($AF173="Yes",IF($A173&lt;&gt;"",IF(IFERROR(VLOOKUP($A173,'5. Company (current_at exit)'!$1:$1048576,24,FALSE),"")="","",IFERROR(VLOOKUP($A173,'5. Company (current_at exit)'!$1:$1048576,24,FALSE),"")), ""),IF($A173&lt;&gt;"",IF(IFERROR(VLOOKUP($A173,'5. Company (current_at exit)'!$1:$1048576,24,FALSE),"")="","",IFERROR(VLOOKUP($A173,'5. Company (current_at exit)'!$1:$1048576,24,FALSE),"")), ""))</f>
        <v/>
      </c>
      <c r="AL173" s="403" t="str">
        <f>IF($A173&lt;&gt;"",IF(IFERROR(VLOOKUP($A173,'5. Company (current_at exit)'!$1:$1048576,25,FALSE),"")="","",IFERROR(VLOOKUP($A173,'5. Company (current_at exit)'!$1:$1048576,25,FALSE),"")), "")</f>
        <v/>
      </c>
      <c r="AM173" s="17" t="str">
        <f>IF($A173&lt;&gt;"",IF(IFERROR(VLOOKUP($A173,'5. Company (current_at exit)'!$1:$1048576,26,FALSE),"")="","Mandatory: Tab 5",IFERROR(VLOOKUP($A173,'5. Company (current_at exit)'!$1:$1048576,26,FALSE),"")), "")</f>
        <v/>
      </c>
      <c r="AN173" s="17" t="str">
        <f>IF($A173&lt;&gt;"",IF(IFERROR(VLOOKUP($A173,'5. Company (current_at exit)'!$1:$1048576,27,FALSE),"")="","Mandatory: Tab 5",IFERROR(VLOOKUP($A173,'5. Company (current_at exit)'!$1:$1048576,27,FALSE),"")), "")</f>
        <v/>
      </c>
      <c r="AO173" s="17" t="str">
        <f>IF($A173&lt;&gt;"",IF(IFERROR(VLOOKUP($A173,'5. Company (current_at exit)'!$1:$1048576,28,FALSE),"")="","Mandatory: Tab 5",IFERROR(VLOOKUP($A173,'5. Company (current_at exit)'!$1:$1048576,28,FALSE),"")), "")</f>
        <v/>
      </c>
      <c r="AP173" s="17" t="str">
        <f>IF($A173&lt;&gt;"",IF(IFERROR(VLOOKUP($A173,'5. Company (current_at exit)'!$1:$1048576,29,FALSE),"")="","Mandatory: Tab 5",IFERROR(VLOOKUP($A173,'5. Company (current_at exit)'!$1:$1048576,29,FALSE),"")), "")</f>
        <v/>
      </c>
      <c r="AQ173" s="17" t="str">
        <f>IF($A173&lt;&gt;"",IF(IFERROR(VLOOKUP($A173,'5. Company (current_at exit)'!$1:$1048576,30,FALSE),"")="","Mandatory: Tab 5",IFERROR(VLOOKUP($A173,'5. Company (current_at exit)'!$1:$1048576,30,FALSE),"")), "")</f>
        <v/>
      </c>
      <c r="AR173" s="17" t="str">
        <f>IF($A173&lt;&gt;"",IF(IFERROR(VLOOKUP($A173,'5. Company (current_at exit)'!$1:$1048576,31,FALSE),"")="","Mandatory: Tab 5",IFERROR(VLOOKUP($A173,'5. Company (current_at exit)'!$1:$1048576,31,FALSE),"")), "")</f>
        <v/>
      </c>
      <c r="AS173" s="17" t="str">
        <f>IF($A173&lt;&gt;"",IF(IFERROR(VLOOKUP($A173,'5. Company (current_at exit)'!$1:$1048576,32,FALSE),"")="","Mandatory: Tab 5",IFERROR(VLOOKUP($A173,'5. Company (current_at exit)'!$1:$1048576,32,FALSE),"")), "")</f>
        <v/>
      </c>
      <c r="AT173" s="17" t="str">
        <f>IF($A173&lt;&gt;"",IF(IFERROR(VLOOKUP($A173,'5. Company (current_at exit)'!$1:$1048576,33,FALSE),"")="","Mandatory: Tab 5",IFERROR(VLOOKUP($A173,'5. Company (current_at exit)'!$1:$1048576,33,FALSE),"")), "")</f>
        <v/>
      </c>
      <c r="AU173" s="17" t="str">
        <f>IF($A173&lt;&gt;"",IF(IFERROR(VLOOKUP($A173,'5. Company (current_at exit)'!$1:$1048576,34,FALSE),"")="","",IFERROR(VLOOKUP($A173,'5. Company (current_at exit)'!$1:$1048576,34,FALSE),"")), "")</f>
        <v/>
      </c>
      <c r="AV173" s="241" t="str">
        <f>IF($A173&lt;&gt;"",IF(IFERROR(VLOOKUP($A173,'5. Company (current_at exit)'!$1:$1048576,35,FALSE),"")="","",IFERROR(VLOOKUP($A173,'5. Company (current_at exit)'!$1:$1048576,35,FALSE),"")), "")</f>
        <v/>
      </c>
      <c r="AW173" s="17" t="str">
        <f>IF($D173="Fully Exited",IF($A173&lt;&gt;"",IF(IFERROR(VLOOKUP($A173,'5. Company (current_at exit)'!$1:$1048576,36,FALSE),"")="","",IFERROR(VLOOKUP($A173,'5. Company (current_at exit)'!$1:$1048576,36,FALSE),"")), ""),IF($A173&lt;&gt;"",IF(IFERROR(VLOOKUP($A173,'5. Company (current_at exit)'!$1:$1048576,36,FALSE),"")="","",IFERROR(VLOOKUP($A173,'5. Company (current_at exit)'!$1:$1048576,36,FALSE),"")), ""))</f>
        <v/>
      </c>
      <c r="AX173" s="239" t="str">
        <f>IF($A173&lt;&gt;"",IF(IFERROR(VLOOKUP($A173,'5. Company (current_at exit)'!$1:$1048576,37,FALSE),"")="","",IFERROR(VLOOKUP($A173,'5. Company (current_at exit)'!$1:$1048576,37,FALSE),"")), "")</f>
        <v/>
      </c>
      <c r="AY173" s="204" t="str">
        <f>IF($A173&lt;&gt;"",IF(IFERROR(VLOOKUP($A173,'5. Company (current_at exit)'!$1:$1048576,38,FALSE),"")="","",IFERROR(VLOOKUP($A173,'5. Company (current_at exit)'!$1:$1048576,38,FALSE),"")), "")</f>
        <v/>
      </c>
      <c r="AZ173" s="244" t="str">
        <f>IF($A173&lt;&gt;"",IF(IFERROR(VLOOKUP($A173,'5. Company (current_at exit)'!$1:$1048576,39,FALSE),"")="","",IFERROR(VLOOKUP($A173,'5. Company (current_at exit)'!$1:$1048576,39,FALSE),"")), "")</f>
        <v/>
      </c>
      <c r="BA173" s="244" t="str">
        <f>IF($A173&lt;&gt;"",IF(IFERROR(VLOOKUP($A173,'5. Company (current_at exit)'!$1:$1048576,40,FALSE),"")="","",IFERROR(VLOOKUP($A173,'5. Company (current_at exit)'!$1:$1048576,40,FALSE),"")), "")</f>
        <v/>
      </c>
      <c r="BB173" s="244" t="str">
        <f>IF($A173&lt;&gt;"",IF(IFERROR(VLOOKUP($A173,'5. Company (current_at exit)'!$1:$1048576,41,FALSE),"")="","",IFERROR(VLOOKUP($A173,'5. Company (current_at exit)'!$1:$1048576,41,FALSE),"")), "")</f>
        <v/>
      </c>
      <c r="BC173" s="76" t="str">
        <f>IF($A173&lt;&gt;"",IF(IFERROR(VLOOKUP($A173,'5. Company (current_at exit)'!$1:$1048576,42,FALSE),"")="","",IFERROR(VLOOKUP($A173,'5. Company (current_at exit)'!$1:$1048576,42,FALSE),"")), "")</f>
        <v/>
      </c>
      <c r="BD173" s="76" t="str">
        <f>IF($A173&lt;&gt;"",IF(IFERROR(VLOOKUP($A173,'5. Company (current_at exit)'!$1:$1048576,43,FALSE),"")="","",IFERROR(VLOOKUP($A173,'5. Company (current_at exit)'!$1:$1048576,43,FALSE),"")), "")</f>
        <v/>
      </c>
      <c r="BE173" s="239" t="str">
        <f>IF($A173&lt;&gt;"",IF(IFERROR(VLOOKUP($A173,'5. Company (current_at exit)'!$1:$1048576,44,FALSE),"")="","",IFERROR(VLOOKUP($A173,'5. Company (current_at exit)'!$1:$1048576,44,FALSE),"")), "")</f>
        <v/>
      </c>
      <c r="BF173" s="239" t="str">
        <f>IF($A173&lt;&gt;"",IF(IFERROR(VLOOKUP($A173,'5. Company (current_at exit)'!$1:$1048576,45,FALSE),"")="","",IFERROR(VLOOKUP($A173,'5. Company (current_at exit)'!$1:$1048576,45,FALSE),"")), "")</f>
        <v/>
      </c>
      <c r="BG173" s="239" t="str">
        <f>IF($A173&lt;&gt;"",IF(IFERROR(VLOOKUP($A173,'5. Company (current_at exit)'!$1:$1048576,46,FALSE),"")="","",IFERROR(VLOOKUP($A173,'5. Company (current_at exit)'!$1:$1048576,46,FALSE),"")), "")</f>
        <v/>
      </c>
      <c r="BH173" s="239" t="str">
        <f>IF($A173&lt;&gt;"",IF(IFERROR(VLOOKUP($A173,'5. Company (current_at exit)'!$1:$1048576,47,FALSE),"")="","",IFERROR(VLOOKUP($A173,'5. Company (current_at exit)'!$1:$1048576,47,FALSE),"")), "")</f>
        <v/>
      </c>
      <c r="BI173" s="239" t="str">
        <f>IF($A173&lt;&gt;"",IF(IFERROR(VLOOKUP($A173,'5. Company (current_at exit)'!$1:$1048576,48,FALSE),"")="","",IFERROR(VLOOKUP($A173,'5. Company (current_at exit)'!$1:$1048576,48,FALSE),"")), "")</f>
        <v/>
      </c>
      <c r="BJ173" s="360" t="str">
        <f>IF($A173&lt;&gt;"",IF(IFERROR(VLOOKUP($A173,'5. Company (current_at exit)'!$1:$1048576,49,FALSE),"")="","",IFERROR(VLOOKUP($A173,'5. Company (current_at exit)'!$1:$1048576,49,FALSE),"")), "")</f>
        <v/>
      </c>
      <c r="BK173" s="76" t="str">
        <f>IF($A173&lt;&gt;"",IF(IFERROR(VLOOKUP($A173,'5. Company (current_at exit)'!$1:$1048576,50,FALSE),"")="","Mandatory: Tab 5",IFERROR(VLOOKUP($A173,'5. Company (current_at exit)'!$1:$1048576,50,FALSE),"")), "")</f>
        <v/>
      </c>
      <c r="BL173" s="483" t="str">
        <f>IF($A173&lt;&gt;"",IF(IFERROR(VLOOKUP($A173,'5. Company (current_at exit)'!$1:$1048576,51,FALSE),"")="","Mandatory: Tab 5",IFERROR(VLOOKUP($A173,'5. Company (current_at exit)'!$1:$1048576,51,FALSE),"")), "")</f>
        <v/>
      </c>
      <c r="BM173" s="483" t="str">
        <f>IF($A173&lt;&gt;"",IF(IFERROR(VLOOKUP($A173,'5. Company (current_at exit)'!$1:$1048576,52,FALSE),"")="","Mandatory: Tab 5",IFERROR(VLOOKUP($A173,'5. Company (current_at exit)'!$1:$1048576,52,FALSE),"")), "")</f>
        <v/>
      </c>
      <c r="BN173" s="483" t="str">
        <f>IF($A173&lt;&gt;"",IF(IFERROR(VLOOKUP($A173,'5. Company (current_at exit)'!$1:$1048576,53,FALSE),"")="","Mandatory: Tab 5",IFERROR(VLOOKUP($A173,'5. Company (current_at exit)'!$1:$1048576,53,FALSE),"")), "")</f>
        <v/>
      </c>
      <c r="BO173" s="360" t="str">
        <f>IF($A173&lt;&gt;"",IF(IFERROR(VLOOKUP($A173,'5. Company (current_at exit)'!$1:$1048576,54,FALSE),"")="","",IFERROR(VLOOKUP($A173,'5. Company (current_at exit)'!$1:$1048576,54,FALSE),"")), "")</f>
        <v/>
      </c>
      <c r="BP173" s="17" t="str">
        <f>IF($A173&lt;&gt;"",IF(IFERROR(VLOOKUP($A173, '4. Company (at entry)'!$1:$1048576,3,FALSE),"")="","Mandatory: Tab 4",IFERROR(VLOOKUP($A173, '4. Company (at entry)'!$1:$1048576,3,FALSE),"")), "")</f>
        <v/>
      </c>
      <c r="BQ173" s="17" t="str">
        <f>IF($A173&lt;&gt;"",IF(IFERROR(VLOOKUP($A173, '4. Company (at entry)'!$1:$1048576,4,FALSE),"")="","Mandatory: Tab 4",IFERROR(VLOOKUP($A173, '4. Company (at entry)'!$1:$1048576,4,FALSE),"")), "")</f>
        <v/>
      </c>
      <c r="BR173" s="17" t="str">
        <f>IF($A173&lt;&gt;"",IF(IFERROR(VLOOKUP($A173, '4. Company (at entry)'!$1:$1048576,5,FALSE),"")="","Mandatory: Tab 4",IFERROR(VLOOKUP($A173, '4. Company (at entry)'!$1:$1048576,5,FALSE),"")), "")</f>
        <v/>
      </c>
      <c r="BS173" s="17" t="str">
        <f>IF($A173&lt;&gt;"",IF(IFERROR(VLOOKUP($A173, '4. Company (at entry)'!$1:$1048576,6,FALSE),"")="","Mandatory: Tab 4",IFERROR(VLOOKUP($A173, '4. Company (at entry)'!$1:$1048576,6,FALSE),"")), "")</f>
        <v/>
      </c>
      <c r="BT173" s="17" t="str">
        <f>IF($A173&lt;&gt;"",IF(IFERROR(VLOOKUP($A173, '4. Company (at entry)'!$1:$1048576,7,FALSE),"")="","Mandatory: Tab 4",IFERROR(VLOOKUP($A173, '4. Company (at entry)'!$1:$1048576,7,FALSE),"")), "")</f>
        <v/>
      </c>
      <c r="BU173" s="17" t="str">
        <f>IF($A173&lt;&gt;"",IF(IFERROR(VLOOKUP($A173, '4. Company (at entry)'!$1:$1048576,8,FALSE),"")="","Mandatory: Tab 4",IFERROR(VLOOKUP($A173, '4. Company (at entry)'!$1:$1048576,8,FALSE),"")), "")</f>
        <v/>
      </c>
      <c r="BV173" s="17" t="str">
        <f>IF($A173&lt;&gt;"",IF(IFERROR(VLOOKUP($A173, '4. Company (at entry)'!$1:$1048576,9,FALSE),"")="","Mandatory: Tab 4",IFERROR(VLOOKUP($A173, '4. Company (at entry)'!$1:$1048576,9,FALSE),"")), "")</f>
        <v/>
      </c>
      <c r="BW173" s="17" t="str">
        <f>IF($A173&lt;&gt;"",IF(IFERROR(VLOOKUP($A173, '4. Company (at entry)'!$1:$1048576,10,FALSE),"")="","",IFERROR(VLOOKUP($A173, '4. Company (at entry)'!$1:$1048576,10,FALSE),"")), "")</f>
        <v/>
      </c>
      <c r="BX173" s="208" t="str">
        <f>IF($A173&lt;&gt;"",IF(IFERROR(VLOOKUP($A173, '4. Company (at entry)'!$1:$1048576,11,FALSE),"")="","",IFERROR(VLOOKUP($A173, '4. Company (at entry)'!$1:$1048576,11,FALSE),"")), "")</f>
        <v/>
      </c>
      <c r="BY173" s="17" t="str">
        <f>IF($A173&lt;&gt;"",IF(IFERROR(VLOOKUP($A173, '4. Company (at entry)'!$1:$1048576,12,FALSE),"")="","",IFERROR(VLOOKUP($A173, '4. Company (at entry)'!$1:$1048576,12,FALSE),"")), "")</f>
        <v/>
      </c>
      <c r="BZ173" s="360" t="str">
        <f>IF($A173&lt;&gt;"",IF(IFERROR(VLOOKUP($A173, '4. Company (at entry)'!$1:$1048576,13,FALSE),"")="","",IFERROR(VLOOKUP($A173, '4. Company (at entry)'!$1:$1048576,13,FALSE),"")), "")</f>
        <v/>
      </c>
      <c r="CA173" s="17" t="str">
        <f>IF($A173&lt;&gt;"",IF(IFERROR('7. Position (current_at exit)'!F173,"")="", "Mandatory: Tab 7",IFERROR('7. Position (current_at exit)'!F173,"")),"")</f>
        <v/>
      </c>
      <c r="CB173" s="17" t="str">
        <f>IF($D173&lt;&gt;"Pending, Subsequently Closed",IF($A173&lt;&gt;"",IF(IFERROR('7. Position (current_at exit)'!G173,"")="", "Mandatory: Tab 7",IFERROR('7. Position (current_at exit)'!G173,"")),""), IF($A173&lt;&gt;"",IF(IFERROR('7. Position (current_at exit)'!G173,"")="", "",IFERROR('7. Position (current_at exit)'!G173,"")),""))</f>
        <v/>
      </c>
      <c r="CC173" s="17" t="str">
        <f>IF($D173&lt;&gt;"Pending, Subsequently Closed",IF($A173&lt;&gt;"",IF(IFERROR('7. Position (current_at exit)'!H173,"")="", "Mandatory: Tab 7",IFERROR('7. Position (current_at exit)'!H173,"")),""), IF($A173&lt;&gt;"",IF(IFERROR('7. Position (current_at exit)'!H173,"")="", "",IFERROR('7. Position (current_at exit)'!H173,"")),""))</f>
        <v/>
      </c>
      <c r="CD173" s="17" t="str">
        <f>IF($D173&lt;&gt;"Pending, Subsequently Closed",IF($A173&lt;&gt;"",IF(IFERROR('7. Position (current_at exit)'!I173,"")="", "Mandatory: Tab 7",IFERROR('7. Position (current_at exit)'!I173,"")),""), IF($A173&lt;&gt;"",IF(IFERROR('7. Position (current_at exit)'!I173,"")="", "",IFERROR('7. Position (current_at exit)'!I173,"")),""))</f>
        <v/>
      </c>
      <c r="CE173" s="17" t="str">
        <f>IF($D173&lt;&gt;"Pending, Subsequently Closed",IF($A173&lt;&gt;"",IF(IFERROR('7. Position (current_at exit)'!J173,"")="", "Mandatory: Tab 7",IFERROR('7. Position (current_at exit)'!J173,"")),""), IF($A173&lt;&gt;"",IF(IFERROR('7. Position (current_at exit)'!J173,"")="", "",IFERROR('7. Position (current_at exit)'!J173,"")),""))</f>
        <v/>
      </c>
      <c r="CF173" s="208" t="str">
        <f>IF($D173&lt;&gt;"Pending, Subsequently Closed",IF($A173&lt;&gt;"",IF(IFERROR('7. Position (current_at exit)'!K173,"")="", "Mandatory: Tab 7",IFERROR('7. Position (current_at exit)'!K173,"")),""), IF($A173&lt;&gt;"",IF(IFERROR('7. Position (current_at exit)'!K173,"")="", "",IFERROR('7. Position (current_at exit)'!K173,"")),""))</f>
        <v/>
      </c>
      <c r="CG173" s="186" t="str">
        <f>IF($D173&lt;&gt;"Pending, Subsequently Closed",IF($A173&lt;&gt;"",IF(IFERROR('7. Position (current_at exit)'!L173,"")="", "Mandatory: Tab 7",IFERROR('7. Position (current_at exit)'!L173,"")),""), IF($A173&lt;&gt;"",IF(IFERROR('7. Position (current_at exit)'!L173,"")="", "",IFERROR('7. Position (current_at exit)'!L173,"")),""))</f>
        <v/>
      </c>
      <c r="CH173" s="186" t="str">
        <f>IF($D173&lt;&gt;"Pending, Subsequently Closed",IF($A173&lt;&gt;"",IF(IFERROR('7. Position (current_at exit)'!M173,"")="", "Mandatory: Tab 7",IFERROR('7. Position (current_at exit)'!M173,"")),""), IF($A173&lt;&gt;"",IF(IFERROR('7. Position (current_at exit)'!M173,"")="", "",IFERROR('7. Position (current_at exit)'!M173,"")),""))</f>
        <v/>
      </c>
      <c r="CI173" s="186" t="str">
        <f>IF($D173&lt;&gt;"Pending, Subsequently Closed",IF($A173&lt;&gt;"",IF(IFERROR('7. Position (current_at exit)'!N173,"")="", "Mandatory: Tab 7",IFERROR('7. Position (current_at exit)'!N173,"")),""), IF($A173&lt;&gt;"",IF(IFERROR('7. Position (current_at exit)'!N173,"")="", "",IFERROR('7. Position (current_at exit)'!N173,"")),""))</f>
        <v/>
      </c>
      <c r="CJ173" s="408" t="str">
        <f>IF($D173&lt;&gt;"Pending, Subsequently Closed",IF($A173&lt;&gt;"",IF(IFERROR('7. Position (current_at exit)'!O173,"")="", "Mandatory: Tab 7",IFERROR('7. Position (current_at exit)'!O173,"")),""), IF($A173&lt;&gt;"",IF(IFERROR('7. Position (current_at exit)'!O173,"")="", "",IFERROR('7. Position (current_at exit)'!O173,"")),""))</f>
        <v/>
      </c>
      <c r="CK173" s="408" t="str">
        <f>IF($D173&lt;&gt;"Pending, Subsequently Closed",IF($A173&lt;&gt;"",IF(IFERROR('7. Position (current_at exit)'!P173,"")="", "Mandatory: Tab 7",IFERROR('7. Position (current_at exit)'!P173,"")),""), IF($A173&lt;&gt;"",IF(IFERROR('7. Position (current_at exit)'!P173,"")="", "",IFERROR('7. Position (current_at exit)'!P173,"")),""))</f>
        <v/>
      </c>
      <c r="CL173" s="360" t="str">
        <f>IF($A173&lt;&gt;"",IF(IFERROR('7. Position (current_at exit)'!Q173,"")="", "",IFERROR('7. Position (current_at exit)'!Q173,"")),"")</f>
        <v/>
      </c>
      <c r="CM173" s="18" t="str">
        <f>IF($F173&lt;&gt;"Debt",IF($A173&lt;&gt;"",IF(IFERROR('7. Position (current_at exit)'!R173,"")="", "Mandatory: Tab 7",IFERROR('7. Position (current_at exit)'!R173,"")),""), IF($A173&lt;&gt;"",IF(IFERROR('7. Position (current_at exit)'!R173,"")="", "",IFERROR('7. Position (current_at exit)'!R173,"")),""))</f>
        <v/>
      </c>
      <c r="CN173" s="18" t="str">
        <f>IF($F173&lt;&gt;"Debt",IF($A173&lt;&gt;"",IF(IFERROR('7. Position (current_at exit)'!S173,"")="", "Mandatory: Tab 7",IFERROR('7. Position (current_at exit)'!S173,"")),""), IF($A173&lt;&gt;"",IF(IFERROR('7. Position (current_at exit)'!S173,"")="", "",IFERROR('7. Position (current_at exit)'!S173,"")),""))</f>
        <v/>
      </c>
      <c r="CO173" s="17" t="str">
        <f>IF($F173&lt;&gt;"Debt",IF($A173&lt;&gt;"",IF(IFERROR('7. Position (current_at exit)'!T173,"")="", "Mandatory: Tab 7",IFERROR('7. Position (current_at exit)'!T173,"")),""), IF($A173&lt;&gt;"",IF(IFERROR('7. Position (current_at exit)'!T173,"")="", "",IFERROR('7. Position (current_at exit)'!T173,"")),""))</f>
        <v/>
      </c>
      <c r="CP173" s="17" t="str">
        <f>IF($A173&lt;&gt;"",IF(IFERROR('7. Position (current_at exit)'!U173,"")="", "Mandatory: Tab 7",IFERROR('7. Position (current_at exit)'!U173,"")),"")</f>
        <v/>
      </c>
      <c r="CQ173" s="17" t="str">
        <f>IF($F173&lt;&gt;"Debt",IF($A173&lt;&gt;"",IF(IFERROR('7. Position (current_at exit)'!V173,"")="", "Mandatory: Tab 7",IFERROR('7. Position (current_at exit)'!V173,"")),""), IF($A173&lt;&gt;"",IF(IFERROR('7. Position (current_at exit)'!V173,"")="", "",IFERROR('7. Position (current_at exit)'!V173,"")),""))</f>
        <v/>
      </c>
      <c r="CR173" s="16" t="str">
        <f>IF($F173&lt;&gt;"Debt",IF($A173&lt;&gt;"",IF(IFERROR('7. Position (current_at exit)'!W173,"")="", "",IFERROR('7. Position (current_at exit)'!W173,"")),""), IF($A173&lt;&gt;"",IF(IFERROR('7. Position (current_at exit)'!W173,"")="", "",IFERROR('7. Position (current_at exit)'!W173,"")),""))</f>
        <v/>
      </c>
      <c r="CS173" s="80" t="str">
        <f>IF($A173&lt;&gt;"",IF(IFERROR('7. Position (current_at exit)'!X173,"")="", "",IFERROR('7. Position (current_at exit)'!X173,"")),"")</f>
        <v/>
      </c>
      <c r="CT173" s="360" t="str">
        <f>IF($A173&lt;&gt;"",IF(IFERROR('7. Position (current_at exit)'!Y173,"")="", "",IFERROR('7. Position (current_at exit)'!Y173,"")),"")</f>
        <v/>
      </c>
      <c r="CU173" s="159" t="str">
        <f>IF(OR($D173="Fully Exited, No Escrow", $D173="Fully Exited, Escrow Pending", $D173="Fully Exited, Subsequently Closed"), IF($A173&lt;&gt;"",IF(IFERROR('7. Position (current_at exit)'!Z173,"")="", "Mandatory: Tab 7",IFERROR('7. Position (current_at exit)'!Z173,"")),""), IF($A173&lt;&gt;"",IF(IFERROR('7. Position (current_at exit)'!Z173,"")="", "",IFERROR('7. Position (current_at exit)'!Z173,"")),""))</f>
        <v/>
      </c>
      <c r="CV173" s="159" t="str">
        <f>IF(OR($D173="Fully Exited, No Escrow", $D173="Fully Exited, Escrow Pending", $D173="Fully Exited, Subsequently Closed"), IF($A173&lt;&gt;"",IF(IFERROR('7. Position (current_at exit)'!AA173,"")="", "Mandatory: Tab 7",IFERROR('7. Position (current_at exit)'!AA173,"")),""), IF($A173&lt;&gt;"",IF(IFERROR('7. Position (current_at exit)'!AA173,"")="", "",IFERROR('7. Position (current_at exit)'!AA173,"")),""))</f>
        <v/>
      </c>
      <c r="CW173" s="16" t="str">
        <f>IF($D173="Fully Exited",IF($A173&lt;&gt;"",IF(IFERROR('7. Position (current_at exit)'!AB173,"")="", "",IFERROR('7. Position (current_at exit)'!AB173,"")),""), IF($A173&lt;&gt;"",IF(IFERROR('7. Position (current_at exit)'!AB173,"")="", "",IFERROR('7. Position (current_at exit)'!AB173,"")),""))</f>
        <v/>
      </c>
      <c r="CX173" s="360" t="str">
        <f>IF($A173&lt;&gt;"",IF(IFERROR('7. Position (current_at exit)'!AC173,"")="", "",IFERROR('7. Position (current_at exit)'!AC173,"")),"")</f>
        <v/>
      </c>
      <c r="CY173" s="16" t="str">
        <f>IF($D173&lt;&gt;"Pending, Subsequently Closed",IF($A173&lt;&gt;"",IF(IFERROR('7. Position (current_at exit)'!AD173,"")="", "Mandatory: Tab 7",IFERROR('7. Position (current_at exit)'!AD173,"")),""), IF($A173&lt;&gt;"",IF(IFERROR('7. Position (current_at exit)'!AD173,"")="", "",IFERROR('7. Position (current_at exit)'!AD173,"")),""))</f>
        <v/>
      </c>
      <c r="CZ173" s="187" t="str">
        <f>IF($A173&lt;&gt;"",IF(IFERROR('7. Position (current_at exit)'!AE173,"")="", "",IFERROR('7. Position (current_at exit)'!AE173,"")),"")</f>
        <v/>
      </c>
      <c r="DA173" s="76" t="str">
        <f>IF($A173&lt;&gt;"",IF(IFERROR('7. Position (current_at exit)'!AF173,"")="", "",IFERROR('7. Position (current_at exit)'!AF173,"")),"")</f>
        <v/>
      </c>
      <c r="DB173" s="239" t="str">
        <f>IF($A173&lt;&gt;"",IF(IFERROR('7. Position (current_at exit)'!AG173,"")="", "",IFERROR('7. Position (current_at exit)'!AG173,"")),"")</f>
        <v/>
      </c>
      <c r="DC173" s="165" t="str">
        <f>IF($A173&lt;&gt;"",IF(IFERROR('7. Position (current_at exit)'!AH173,"")="", "",IFERROR('7. Position (current_at exit)'!AH173,"")),"")</f>
        <v/>
      </c>
      <c r="DD173" s="165" t="str">
        <f>IF($A173&lt;&gt;"",IF(IFERROR('7. Position (current_at exit)'!AI173,"")="", "",IFERROR('7. Position (current_at exit)'!AI173,"")),"")</f>
        <v/>
      </c>
      <c r="DE173" s="360" t="str">
        <f>IF($A173&lt;&gt;"",IF(IFERROR('7. Position (current_at exit)'!AJ173,"")="", "",IFERROR('7. Position (current_at exit)'!AJ173,"")),"")</f>
        <v/>
      </c>
      <c r="DF173" s="16" t="str">
        <f>IF($A173&lt;&gt;"",IF(IFERROR('7. Position (current_at exit)'!AK173,"")="", "",IFERROR('7. Position (current_at exit)'!AK173,"")),"")</f>
        <v/>
      </c>
      <c r="DG173" s="187" t="str">
        <f>IF($A173&lt;&gt;"",IF(IFERROR('7. Position (current_at exit)'!AL173,"")="", "",IFERROR('7. Position (current_at exit)'!AL173,"")),"")</f>
        <v/>
      </c>
      <c r="DH173" s="76" t="str">
        <f>IF($A173&lt;&gt;"",IF(IFERROR('7. Position (current_at exit)'!AM173,"")="", "",IFERROR('7. Position (current_at exit)'!AM173,"")),"")</f>
        <v/>
      </c>
      <c r="DI173" s="239" t="str">
        <f>IF($A173&lt;&gt;"",IF(IFERROR('7. Position (current_at exit)'!AN173,"")="", "",IFERROR('7. Position (current_at exit)'!AN173,"")),"")</f>
        <v/>
      </c>
      <c r="DJ173" s="165" t="str">
        <f>IF($A173&lt;&gt;"",IF(IFERROR('7. Position (current_at exit)'!AO173,"")="", "",IFERROR('7. Position (current_at exit)'!AO173,"")),"")</f>
        <v/>
      </c>
      <c r="DK173" s="165" t="str">
        <f>IF($A173&lt;&gt;"",IF(IFERROR('7. Position (current_at exit)'!AP173,"")="", "",IFERROR('7. Position (current_at exit)'!AP173,"")),"")</f>
        <v/>
      </c>
      <c r="DL173" s="360" t="str">
        <f>IF($A173&lt;&gt;"",IF(IFERROR('7. Position (current_at exit)'!AQ173,"")="", "",IFERROR('7. Position (current_at exit)'!AQ173,"")),"")</f>
        <v/>
      </c>
      <c r="DM173" s="17" t="str">
        <f>IF(OR($F173="Equity - Publicly Traded", $F173="Equity - Private"), IF($A173&lt;&gt;"",IF(IFERROR('6. Position (at entry)'!N173,"")="", "Mandatory: Tab 6",IFERROR('6. Position (at entry)'!N173,"")),""), IF($A173&lt;&gt;"",IF(IFERROR('6. Position (at entry)'!N173,"")="", "",IFERROR('6. Position (at entry)'!N173,"")),""))</f>
        <v/>
      </c>
      <c r="DN173" s="17" t="str">
        <f>IF(OR($F173="Equity - Publicly Traded", $F173="Equity - Private"), IF($A173&lt;&gt;"",IF(IFERROR('6. Position (at entry)'!O173,"")="", "Mandatory: Tab 6",IFERROR('6. Position (at entry)'!O173,"")),""), IF($A173&lt;&gt;"",IF(IFERROR('6. Position (at entry)'!O173,"")="", "",IFERROR('6. Position (at entry)'!O173,"")),""))</f>
        <v/>
      </c>
      <c r="DO173" s="17" t="str">
        <f>IF(OR($F173="Equity - Publicly Traded", $F173="Equity - Private"), IF($A173&lt;&gt;"",IF(IFERROR('6. Position (at entry)'!P173,"")="", "Mandatory: Tab 6",IFERROR('6. Position (at entry)'!P173,"")),""), IF($A173&lt;&gt;"",IF(IFERROR('6. Position (at entry)'!P173,"")="", "",IFERROR('6. Position (at entry)'!P173,"")),""))</f>
        <v/>
      </c>
      <c r="DP173" s="17" t="str">
        <f>IF(OR($F173="Equity - Publicly Traded", $F173="Equity - Private"), IF($A173&lt;&gt;"",IF(IFERROR('6. Position (at entry)'!Q173,"")="", "Mandatory: Tab 6",IFERROR('6. Position (at entry)'!Q173,"")),""), IF($A173&lt;&gt;"",IF(IFERROR('6. Position (at entry)'!Q173,"")="", "",IFERROR('6. Position (at entry)'!Q173,"")),""))</f>
        <v/>
      </c>
      <c r="DQ173" s="18" t="str">
        <f>IF(OR($F173="Equity - Publicly Traded", $F173="Equity - Private"), IF($A173&lt;&gt;"",IF(IFERROR('6. Position (at entry)'!R173,"")="", "Mandatory: Tab 6",IFERROR('6. Position (at entry)'!R173,"")),""), IF($A173&lt;&gt;"",IF(IFERROR('6. Position (at entry)'!R173,"")="", "",IFERROR('6. Position (at entry)'!R173,"")),""))</f>
        <v/>
      </c>
      <c r="DR173" s="18" t="str">
        <f>IF(OR($F173="Equity - Publicly Traded", $F173="Equity - Private"), IF($A173&lt;&gt;"",IF(IFERROR('6. Position (at entry)'!S173,"")="", "Mandatory: Tab 6",IFERROR('6. Position (at entry)'!S173,"")),""), IF($A173&lt;&gt;"",IF(IFERROR('6. Position (at entry)'!S173,"")="", "",IFERROR('6. Position (at entry)'!S173,"")),""))</f>
        <v/>
      </c>
      <c r="DS173" s="17" t="str">
        <f>IF(OR($F173="Equity - Publicly Traded", $F173="Equity - Private"), IF($A173&lt;&gt;"",IF(IFERROR('6. Position (at entry)'!T173,"")="", "Mandatory: Tab 6",IFERROR('6. Position (at entry)'!T173,"")),""), IF($A173&lt;&gt;"",IF(IFERROR('6. Position (at entry)'!T173,"")="", "",IFERROR('6. Position (at entry)'!T173,"")),""))</f>
        <v/>
      </c>
      <c r="DT173" s="16" t="str">
        <f>IF(OR($F173="Equity - Publicly Traded", $F173="Equity - Private"), IF($A173&lt;&gt;"",IF(IFERROR('6. Position (at entry)'!U173,"")="", "Mandatory: Tab 6",IFERROR('6. Position (at entry)'!U173,"")),""), IF($A173&lt;&gt;"",IF(IFERROR('6. Position (at entry)'!U173,"")="", "",IFERROR('6. Position (at entry)'!U173,"")),""))</f>
        <v/>
      </c>
      <c r="DU173" s="16" t="str">
        <f>IF(OR($F173="Equity - Publicly Traded", $F173="Equity - Private"), IF($A173&lt;&gt;"",IF(IFERROR('6. Position (at entry)'!V173,"")="", "",IFERROR('6. Position (at entry)'!V173,"")),""), IF($A173&lt;&gt;"",IF(IFERROR('6. Position (at entry)'!V173,"")="", "",IFERROR('6. Position (at entry)'!V173,"")),""))</f>
        <v/>
      </c>
      <c r="DV173" s="239" t="str">
        <f>IF(OR($F173="Equity - Publicly Traded", $F173="Equity - Private"), IF($A173&lt;&gt;"",IF(IFERROR('6. Position (at entry)'!W173,"")="", "",IFERROR('6. Position (at entry)'!W173,"")),""), IF($A173&lt;&gt;"",IF(IFERROR('6. Position (at entry)'!W173,"")="", "",IFERROR('6. Position (at entry)'!W173,"")),""))</f>
        <v/>
      </c>
      <c r="DW173" s="239" t="str">
        <f>IF(OR($F173="Equity - Publicly Traded", $F173="Equity - Private"), IF($A173&lt;&gt;"",IF(IFERROR('6. Position (at entry)'!X173,"")="", "",IFERROR('6. Position (at entry)'!X173,"")),""), IF($A173&lt;&gt;"",IF(IFERROR('6. Position (at entry)'!X173,"")="", "",IFERROR('6. Position (at entry)'!X173,"")),""))</f>
        <v/>
      </c>
      <c r="DX173" s="239" t="str">
        <f>IF(OR($F173="Equity - Publicly Traded", $F173="Equity - Private"), IF($A173&lt;&gt;"",IF(IFERROR('6. Position (at entry)'!Y173,"")="", "",IFERROR('6. Position (at entry)'!Y173,"")),""), IF($A173&lt;&gt;"",IF(IFERROR('6. Position (at entry)'!Y173,"")="", "",IFERROR('6. Position (at entry)'!Y173,"")),""))</f>
        <v/>
      </c>
      <c r="DY173" s="360" t="str">
        <f>IF($A173&lt;&gt;"",IF(IFERROR('6. Position (at entry)'!Z173,"")="", "",IFERROR('6. Position (at entry)'!Z173,"")),"")</f>
        <v/>
      </c>
      <c r="DZ173" s="76" t="str">
        <f>IF($A173&lt;&gt;"",IF(IFERROR('6. Position (at entry)'!AA173,"")="", "",IFERROR('6. Position (at entry)'!AA173,"")),"")</f>
        <v/>
      </c>
      <c r="EA173" s="76" t="str">
        <f>IF($A173&lt;&gt;"",IF(IFERROR('6. Position (at entry)'!AB173,"")="", "",IFERROR('6. Position (at entry)'!AB173,"")),"")</f>
        <v/>
      </c>
      <c r="EB173" s="78" t="str">
        <f>IF($A173&lt;&gt;"",IF(IFERROR('6. Position (at entry)'!AC173,"")="", "",IFERROR('6. Position (at entry)'!AC173,"")),"")</f>
        <v/>
      </c>
      <c r="EC173" s="78" t="str">
        <f>IF($A173&lt;&gt;"",IF(IFERROR('6. Position (at entry)'!AD173,"")="", "",IFERROR('6. Position (at entry)'!AD173,"")),"")</f>
        <v/>
      </c>
      <c r="ED173" s="226" t="str">
        <f>IF($A173&lt;&gt;"",IF(IFERROR('6. Position (at entry)'!AE173,"")="", "",IFERROR('6. Position (at entry)'!AE173,"")),"")</f>
        <v/>
      </c>
      <c r="EE173" s="80" t="str">
        <f>IF($A173&lt;&gt;"",IF(IFERROR('6. Position (at entry)'!AF173,"")="", "",IFERROR('6. Position (at entry)'!AF173,"")),"")</f>
        <v/>
      </c>
      <c r="EF173" s="80" t="str">
        <f>IF($A173&lt;&gt;"",IF(IFERROR('6. Position (at entry)'!AG173,"")="", "",IFERROR('6. Position (at entry)'!AG173,"")),"")</f>
        <v/>
      </c>
      <c r="EG173" s="80" t="str">
        <f>IF($A173&lt;&gt;"",IF(IFERROR('6. Position (at entry)'!AH173,"")="", "",IFERROR('6. Position (at entry)'!AH173,"")),"")</f>
        <v/>
      </c>
      <c r="EH173" s="360" t="str">
        <f>IF($A173&lt;&gt;"",IF(IFERROR('6. Position (at entry)'!AI173,"")="", "",IFERROR('6. Position (at entry)'!AI173,"")),"")</f>
        <v/>
      </c>
    </row>
    <row r="174" spans="1:138" ht="15" customHeight="1" x14ac:dyDescent="0.2">
      <c r="A174" s="16" t="str">
        <f>IF(ISBLANK('6. Position (at entry)'!A174), "", '6. Position (at entry)'!A174)</f>
        <v/>
      </c>
      <c r="B174" s="347" t="str">
        <f>IF($A174&lt;&gt;"",IF(IFERROR('6. Position (at entry)'!B174,"")="", "Mandatory: Tab 6",IFERROR('6. Position (at entry)'!B174,"")),"")</f>
        <v/>
      </c>
      <c r="C174" s="16" t="str">
        <f>IF($A174&lt;&gt;"",IF(IFERROR(VLOOKUP($A174, '4. Company (at entry)'!$1:$1048576,2,FALSE),"")="","Mandatory: Tab 4",IFERROR(VLOOKUP($A174, '4. Company (at entry)'!$1:$1048576,2,FALSE),"")), "")</f>
        <v/>
      </c>
      <c r="D174" s="16" t="str">
        <f>IF($A174&lt;&gt;"",IF(IFERROR('7. Position (current_at exit)'!D174,"")="", "Mandatory: Tab 7",IFERROR('7. Position (current_at exit)'!D174,"")),"")</f>
        <v/>
      </c>
      <c r="E174" s="16" t="str">
        <f>IF($A174&lt;&gt;"",IF(IFERROR('7. Position (current_at exit)'!E174,"")="", "Mandatory: Tab 7",IFERROR('7. Position (current_at exit)'!E174,"")),"")</f>
        <v/>
      </c>
      <c r="F174" s="16" t="str">
        <f>IF($A174&lt;&gt;"",IF(IFERROR('6. Position (at entry)'!D174,"")="", "Mandatory: Tab 6",IFERROR('6. Position (at entry)'!D174,"")),"")</f>
        <v/>
      </c>
      <c r="G174" s="16" t="str">
        <f>IF($A174&lt;&gt;"",IF(IFERROR('6. Position (at entry)'!E174,"")="", "Mandatory: Tab 6",IFERROR('6. Position (at entry)'!E174,"")),"")</f>
        <v/>
      </c>
      <c r="H174" s="16" t="str">
        <f>IF($A174&lt;&gt;"",IF(IFERROR('6. Position (at entry)'!F174,"")="", "Mandatory: Tab 6",IFERROR('6. Position (at entry)'!F174,"")),"")</f>
        <v/>
      </c>
      <c r="I174" s="16" t="str">
        <f>IF($A174&lt;&gt;"",IF(IFERROR('6. Position (at entry)'!G174,"")="", "Mandatory: Tab 6",IFERROR('6. Position (at entry)'!G174,"")),"")</f>
        <v/>
      </c>
      <c r="J174" s="16" t="str">
        <f>IF($A174&lt;&gt;"",IF(IFERROR('6. Position (at entry)'!H174,"")="", "Mandatory: Tab 6",IFERROR('6. Position (at entry)'!H174,"")),"")</f>
        <v/>
      </c>
      <c r="K174" s="159" t="str">
        <f>IF($A174&lt;&gt;"",IF(IFERROR('6. Position (at entry)'!I174,"")="", "Mandatory: Tab 6",IFERROR('6. Position (at entry)'!I174,"")),"")</f>
        <v/>
      </c>
      <c r="L174" s="16" t="str">
        <f>IF($A174&lt;&gt;"",IF(IFERROR('6. Position (at entry)'!J174,"")="", "Mandatory: Tab 6",IFERROR('6. Position (at entry)'!J174,"")),"")</f>
        <v/>
      </c>
      <c r="M174" s="16" t="str">
        <f>IF($A174&lt;&gt;"",IF(IFERROR('6. Position (at entry)'!K174,"")="", "Mandatory: Tab 6",IFERROR('6. Position (at entry)'!K174,"")),"")</f>
        <v/>
      </c>
      <c r="N174" s="16" t="str">
        <f>IF($A174&lt;&gt;"",IF(IFERROR('6. Position (at entry)'!L174,"")="", "",IFERROR('6. Position (at entry)'!L174,"")),"")</f>
        <v/>
      </c>
      <c r="O174" s="360" t="str">
        <f>IF($A174&lt;&gt;"",IF(IFERROR('6. Position (at entry)'!M174,"")="", "",IFERROR('6. Position (at entry)'!M174,"")),"")</f>
        <v/>
      </c>
      <c r="P174" s="16" t="str">
        <f>IF($A174&lt;&gt;"",IF(IFERROR(VLOOKUP($A174,'5. Company (current_at exit)'!$1:$1048576,3,FALSE),"")="","",IFERROR(VLOOKUP($A174,'5. Company (current_at exit)'!$1:$1048576,3,FALSE),"")), "")</f>
        <v/>
      </c>
      <c r="Q174" s="16" t="str">
        <f>IF($A174&lt;&gt;"",IF(IFERROR(VLOOKUP($A174,'5. Company (current_at exit)'!$1:$1048576,4,FALSE),"")="","",IFERROR(VLOOKUP($A174,'5. Company (current_at exit)'!$1:$1048576,4,FALSE),"")), "")</f>
        <v/>
      </c>
      <c r="R174" s="16" t="str">
        <f>IF($A174&lt;&gt;"",IF(IFERROR(VLOOKUP($A174,'5. Company (current_at exit)'!$1:$1048576,5,FALSE),"")="","",IFERROR(VLOOKUP($A174,'5. Company (current_at exit)'!$1:$1048576,5,FALSE),"")), "")</f>
        <v/>
      </c>
      <c r="S174" s="16" t="str">
        <f>IF($A174&lt;&gt;"",IF(IFERROR(VLOOKUP($A174,'5. Company (current_at exit)'!$1:$1048576,6,FALSE),"")="","",IFERROR(VLOOKUP($A174,'5. Company (current_at exit)'!$1:$1048576,6,FALSE),"")), "")</f>
        <v/>
      </c>
      <c r="T174" s="16" t="str">
        <f>IF($A174&lt;&gt;"",IF(IFERROR(VLOOKUP($A174,'5. Company (current_at exit)'!$1:$1048576,7,FALSE),"")="","Mandatory: Tab 5",IFERROR(VLOOKUP($A174,'5. Company (current_at exit)'!$1:$1048576,7,FALSE),"")), "")</f>
        <v/>
      </c>
      <c r="U174" s="72" t="str">
        <f>IF($A174&lt;&gt;"",IF(IFERROR(VLOOKUP($A174,'5. Company (current_at exit)'!$1:$1048576,8,FALSE),"")="","Mandatory: Tab 5",IFERROR(VLOOKUP($A174,'5. Company (current_at exit)'!$1:$1048576,8,FALSE),"")), "")</f>
        <v/>
      </c>
      <c r="V174" s="16" t="str">
        <f>IF($A174&lt;&gt;"",IF(IFERROR(VLOOKUP($A174,'5. Company (current_at exit)'!$1:$1048576,9,FALSE),"")="","",IFERROR(VLOOKUP($A174,'5. Company (current_at exit)'!$1:$1048576,9,FALSE),"")), "")</f>
        <v/>
      </c>
      <c r="W174" s="16" t="str">
        <f>IF($A174&lt;&gt;"",IF(IFERROR(VLOOKUP($A174,'5. Company (current_at exit)'!$1:$1048576,10,FALSE),"")="","Mandatory: Tab 5",IFERROR(VLOOKUP($A174,'5. Company (current_at exit)'!$1:$1048576,10,FALSE),"")), "")</f>
        <v/>
      </c>
      <c r="X174" s="73" t="str">
        <f>IF($A174&lt;&gt;"",IF(IFERROR(VLOOKUP($A174,'5. Company (current_at exit)'!$1:$1048576,11,FALSE),"")="","Mandatory: Tab 5",IFERROR(VLOOKUP($A174,'5. Company (current_at exit)'!$1:$1048576,11,FALSE),"")), "")</f>
        <v/>
      </c>
      <c r="Y174" s="73" t="str">
        <f>IF($A174&lt;&gt;"",IF(IFERROR(VLOOKUP($A174,'5. Company (current_at exit)'!$1:$1048576,12,FALSE),"")="","",IFERROR(VLOOKUP($A174,'5. Company (current_at exit)'!$1:$1048576,12,FALSE),"")), "")</f>
        <v/>
      </c>
      <c r="Z174" s="73" t="str">
        <f>IF($A174&lt;&gt;"",IF(IFERROR(VLOOKUP($A174,'5. Company (current_at exit)'!$1:$1048576,13,FALSE),"")="","",IFERROR(VLOOKUP($A174,'5. Company (current_at exit)'!$1:$1048576,13,FALSE),"")), "")</f>
        <v/>
      </c>
      <c r="AA174" s="16" t="str">
        <f>IF($A174&lt;&gt;"",IF(IFERROR(VLOOKUP($A174,'5. Company (current_at exit)'!$1:$1048576,14,FALSE),"")="","Mandatory: Tab 5",IFERROR(VLOOKUP($A174,'5. Company (current_at exit)'!$1:$1048576,14,FALSE),"")), "")</f>
        <v/>
      </c>
      <c r="AB174" s="16" t="str">
        <f>IF($A174&lt;&gt;"",IF(IFERROR(VLOOKUP($A174,'5. Company (current_at exit)'!$1:$1048576,15,FALSE),"")="","Mandatory: Tab 5",IFERROR(VLOOKUP($A174,'5. Company (current_at exit)'!$1:$1048576,15,FALSE),"")), "")</f>
        <v/>
      </c>
      <c r="AC174" s="76" t="str">
        <f>IF($A174&lt;&gt;"",IF(IFERROR(VLOOKUP($A174,'5. Company (current_at exit)'!$1:$1048576,16,FALSE),"")="","",IFERROR(VLOOKUP($A174,'5. Company (current_at exit)'!$1:$1048576,16,FALSE),"")), "")</f>
        <v/>
      </c>
      <c r="AD174" s="16" t="str">
        <f>IF($A174&lt;&gt;"",IF(IFERROR(VLOOKUP($A174,'5. Company (current_at exit)'!$1:$1048576,17,FALSE),"")="","",IFERROR(VLOOKUP($A174,'5. Company (current_at exit)'!$1:$1048576,17,FALSE),"")), "")</f>
        <v/>
      </c>
      <c r="AE174" s="401" t="str">
        <f>IF($A174&lt;&gt;"",IF(IFERROR(VLOOKUP($A174,'5. Company (current_at exit)'!$1:$1048576,18,FALSE),"")="","",IFERROR(VLOOKUP($A174,'5. Company (current_at exit)'!$1:$1048576,18,FALSE),"")), "")</f>
        <v/>
      </c>
      <c r="AF174" s="16" t="str">
        <f>IF($A174&lt;&gt;"",IF(IFERROR(VLOOKUP($A174,'5. Company (current_at exit)'!$1:$1048576,19,FALSE),"")="","Mandatory: Tab 5",IFERROR(VLOOKUP($A174,'5. Company (current_at exit)'!$1:$1048576,19,FALSE),"")), "")</f>
        <v/>
      </c>
      <c r="AG174" s="159" t="str">
        <f>IF($AF174="Yes",IF($A174&lt;&gt;"",IF(IFERROR(VLOOKUP($A174,'5. Company (current_at exit)'!$1:$1048576,20,FALSE),"")="","Mandatory: Tab 5",IFERROR(VLOOKUP($A174,'5. Company (current_at exit)'!$1:$1048576,20,FALSE),"")), ""),IF($A174&lt;&gt;"",IF(IFERROR(VLOOKUP($A174,'5. Company (current_at exit)'!$1:$1048576,20,FALSE),"")="","",IFERROR(VLOOKUP($A174,'5. Company (current_at exit)'!$1:$1048576,20,FALSE),"")), ""))</f>
        <v/>
      </c>
      <c r="AH174" s="159" t="str">
        <f>IF($AF174="Yes",IF($A174&lt;&gt;"",IF(IFERROR(VLOOKUP($A174,'5. Company (current_at exit)'!$1:$1048576,21,FALSE),"")="","Mandatory: Tab 5",IFERROR(VLOOKUP($A174,'5. Company (current_at exit)'!$1:$1048576,21,FALSE),"")), ""),IF($A174&lt;&gt;"",IF(IFERROR(VLOOKUP($A174,'5. Company (current_at exit)'!$1:$1048576,21,FALSE),"")="","",IFERROR(VLOOKUP($A174,'5. Company (current_at exit)'!$1:$1048576,21,FALSE),"")), ""))</f>
        <v/>
      </c>
      <c r="AI174" s="69" t="str">
        <f>IF($AF174="Yes",IF($A174&lt;&gt;"",IF(IFERROR(VLOOKUP($A174,'5. Company (current_at exit)'!$1:$1048576,22,FALSE),"")="","Mandatory: Tab 5",IFERROR(VLOOKUP($A174,'5. Company (current_at exit)'!$1:$1048576,22,FALSE),"")), ""),IF($A174&lt;&gt;"",IF(IFERROR(VLOOKUP($A174,'5. Company (current_at exit)'!$1:$1048576,22,FALSE),"")="","",IFERROR(VLOOKUP($A174,'5. Company (current_at exit)'!$1:$1048576,22,FALSE),"")), ""))</f>
        <v/>
      </c>
      <c r="AJ174" s="69" t="str">
        <f>IF($AF174="Yes",IF($A174&lt;&gt;"",IF(IFERROR(VLOOKUP($A174,'5. Company (current_at exit)'!$1:$1048576,23,FALSE),"")="","Mandatory: Tab 5",IFERROR(VLOOKUP($A174,'5. Company (current_at exit)'!$1:$1048576,23,FALSE),"")), ""),IF($A174&lt;&gt;"",IF(IFERROR(VLOOKUP($A174,'5. Company (current_at exit)'!$1:$1048576,23,FALSE),"")="","",IFERROR(VLOOKUP($A174,'5. Company (current_at exit)'!$1:$1048576,23,FALSE),"")), ""))</f>
        <v/>
      </c>
      <c r="AK174" s="159" t="str">
        <f>IF($AF174="Yes",IF($A174&lt;&gt;"",IF(IFERROR(VLOOKUP($A174,'5. Company (current_at exit)'!$1:$1048576,24,FALSE),"")="","",IFERROR(VLOOKUP($A174,'5. Company (current_at exit)'!$1:$1048576,24,FALSE),"")), ""),IF($A174&lt;&gt;"",IF(IFERROR(VLOOKUP($A174,'5. Company (current_at exit)'!$1:$1048576,24,FALSE),"")="","",IFERROR(VLOOKUP($A174,'5. Company (current_at exit)'!$1:$1048576,24,FALSE),"")), ""))</f>
        <v/>
      </c>
      <c r="AL174" s="403" t="str">
        <f>IF($A174&lt;&gt;"",IF(IFERROR(VLOOKUP($A174,'5. Company (current_at exit)'!$1:$1048576,25,FALSE),"")="","",IFERROR(VLOOKUP($A174,'5. Company (current_at exit)'!$1:$1048576,25,FALSE),"")), "")</f>
        <v/>
      </c>
      <c r="AM174" s="17" t="str">
        <f>IF($A174&lt;&gt;"",IF(IFERROR(VLOOKUP($A174,'5. Company (current_at exit)'!$1:$1048576,26,FALSE),"")="","Mandatory: Tab 5",IFERROR(VLOOKUP($A174,'5. Company (current_at exit)'!$1:$1048576,26,FALSE),"")), "")</f>
        <v/>
      </c>
      <c r="AN174" s="17" t="str">
        <f>IF($A174&lt;&gt;"",IF(IFERROR(VLOOKUP($A174,'5. Company (current_at exit)'!$1:$1048576,27,FALSE),"")="","Mandatory: Tab 5",IFERROR(VLOOKUP($A174,'5. Company (current_at exit)'!$1:$1048576,27,FALSE),"")), "")</f>
        <v/>
      </c>
      <c r="AO174" s="17" t="str">
        <f>IF($A174&lt;&gt;"",IF(IFERROR(VLOOKUP($A174,'5. Company (current_at exit)'!$1:$1048576,28,FALSE),"")="","Mandatory: Tab 5",IFERROR(VLOOKUP($A174,'5. Company (current_at exit)'!$1:$1048576,28,FALSE),"")), "")</f>
        <v/>
      </c>
      <c r="AP174" s="17" t="str">
        <f>IF($A174&lt;&gt;"",IF(IFERROR(VLOOKUP($A174,'5. Company (current_at exit)'!$1:$1048576,29,FALSE),"")="","Mandatory: Tab 5",IFERROR(VLOOKUP($A174,'5. Company (current_at exit)'!$1:$1048576,29,FALSE),"")), "")</f>
        <v/>
      </c>
      <c r="AQ174" s="17" t="str">
        <f>IF($A174&lt;&gt;"",IF(IFERROR(VLOOKUP($A174,'5. Company (current_at exit)'!$1:$1048576,30,FALSE),"")="","Mandatory: Tab 5",IFERROR(VLOOKUP($A174,'5. Company (current_at exit)'!$1:$1048576,30,FALSE),"")), "")</f>
        <v/>
      </c>
      <c r="AR174" s="17" t="str">
        <f>IF($A174&lt;&gt;"",IF(IFERROR(VLOOKUP($A174,'5. Company (current_at exit)'!$1:$1048576,31,FALSE),"")="","Mandatory: Tab 5",IFERROR(VLOOKUP($A174,'5. Company (current_at exit)'!$1:$1048576,31,FALSE),"")), "")</f>
        <v/>
      </c>
      <c r="AS174" s="17" t="str">
        <f>IF($A174&lt;&gt;"",IF(IFERROR(VLOOKUP($A174,'5. Company (current_at exit)'!$1:$1048576,32,FALSE),"")="","Mandatory: Tab 5",IFERROR(VLOOKUP($A174,'5. Company (current_at exit)'!$1:$1048576,32,FALSE),"")), "")</f>
        <v/>
      </c>
      <c r="AT174" s="17" t="str">
        <f>IF($A174&lt;&gt;"",IF(IFERROR(VLOOKUP($A174,'5. Company (current_at exit)'!$1:$1048576,33,FALSE),"")="","Mandatory: Tab 5",IFERROR(VLOOKUP($A174,'5. Company (current_at exit)'!$1:$1048576,33,FALSE),"")), "")</f>
        <v/>
      </c>
      <c r="AU174" s="17" t="str">
        <f>IF($A174&lt;&gt;"",IF(IFERROR(VLOOKUP($A174,'5. Company (current_at exit)'!$1:$1048576,34,FALSE),"")="","",IFERROR(VLOOKUP($A174,'5. Company (current_at exit)'!$1:$1048576,34,FALSE),"")), "")</f>
        <v/>
      </c>
      <c r="AV174" s="241" t="str">
        <f>IF($A174&lt;&gt;"",IF(IFERROR(VLOOKUP($A174,'5. Company (current_at exit)'!$1:$1048576,35,FALSE),"")="","",IFERROR(VLOOKUP($A174,'5. Company (current_at exit)'!$1:$1048576,35,FALSE),"")), "")</f>
        <v/>
      </c>
      <c r="AW174" s="17" t="str">
        <f>IF($D174="Fully Exited",IF($A174&lt;&gt;"",IF(IFERROR(VLOOKUP($A174,'5. Company (current_at exit)'!$1:$1048576,36,FALSE),"")="","",IFERROR(VLOOKUP($A174,'5. Company (current_at exit)'!$1:$1048576,36,FALSE),"")), ""),IF($A174&lt;&gt;"",IF(IFERROR(VLOOKUP($A174,'5. Company (current_at exit)'!$1:$1048576,36,FALSE),"")="","",IFERROR(VLOOKUP($A174,'5. Company (current_at exit)'!$1:$1048576,36,FALSE),"")), ""))</f>
        <v/>
      </c>
      <c r="AX174" s="239" t="str">
        <f>IF($A174&lt;&gt;"",IF(IFERROR(VLOOKUP($A174,'5. Company (current_at exit)'!$1:$1048576,37,FALSE),"")="","",IFERROR(VLOOKUP($A174,'5. Company (current_at exit)'!$1:$1048576,37,FALSE),"")), "")</f>
        <v/>
      </c>
      <c r="AY174" s="204" t="str">
        <f>IF($A174&lt;&gt;"",IF(IFERROR(VLOOKUP($A174,'5. Company (current_at exit)'!$1:$1048576,38,FALSE),"")="","",IFERROR(VLOOKUP($A174,'5. Company (current_at exit)'!$1:$1048576,38,FALSE),"")), "")</f>
        <v/>
      </c>
      <c r="AZ174" s="244" t="str">
        <f>IF($A174&lt;&gt;"",IF(IFERROR(VLOOKUP($A174,'5. Company (current_at exit)'!$1:$1048576,39,FALSE),"")="","",IFERROR(VLOOKUP($A174,'5. Company (current_at exit)'!$1:$1048576,39,FALSE),"")), "")</f>
        <v/>
      </c>
      <c r="BA174" s="244" t="str">
        <f>IF($A174&lt;&gt;"",IF(IFERROR(VLOOKUP($A174,'5. Company (current_at exit)'!$1:$1048576,40,FALSE),"")="","",IFERROR(VLOOKUP($A174,'5. Company (current_at exit)'!$1:$1048576,40,FALSE),"")), "")</f>
        <v/>
      </c>
      <c r="BB174" s="244" t="str">
        <f>IF($A174&lt;&gt;"",IF(IFERROR(VLOOKUP($A174,'5. Company (current_at exit)'!$1:$1048576,41,FALSE),"")="","",IFERROR(VLOOKUP($A174,'5. Company (current_at exit)'!$1:$1048576,41,FALSE),"")), "")</f>
        <v/>
      </c>
      <c r="BC174" s="76" t="str">
        <f>IF($A174&lt;&gt;"",IF(IFERROR(VLOOKUP($A174,'5. Company (current_at exit)'!$1:$1048576,42,FALSE),"")="","",IFERROR(VLOOKUP($A174,'5. Company (current_at exit)'!$1:$1048576,42,FALSE),"")), "")</f>
        <v/>
      </c>
      <c r="BD174" s="76" t="str">
        <f>IF($A174&lt;&gt;"",IF(IFERROR(VLOOKUP($A174,'5. Company (current_at exit)'!$1:$1048576,43,FALSE),"")="","",IFERROR(VLOOKUP($A174,'5. Company (current_at exit)'!$1:$1048576,43,FALSE),"")), "")</f>
        <v/>
      </c>
      <c r="BE174" s="239" t="str">
        <f>IF($A174&lt;&gt;"",IF(IFERROR(VLOOKUP($A174,'5. Company (current_at exit)'!$1:$1048576,44,FALSE),"")="","",IFERROR(VLOOKUP($A174,'5. Company (current_at exit)'!$1:$1048576,44,FALSE),"")), "")</f>
        <v/>
      </c>
      <c r="BF174" s="239" t="str">
        <f>IF($A174&lt;&gt;"",IF(IFERROR(VLOOKUP($A174,'5. Company (current_at exit)'!$1:$1048576,45,FALSE),"")="","",IFERROR(VLOOKUP($A174,'5. Company (current_at exit)'!$1:$1048576,45,FALSE),"")), "")</f>
        <v/>
      </c>
      <c r="BG174" s="239" t="str">
        <f>IF($A174&lt;&gt;"",IF(IFERROR(VLOOKUP($A174,'5. Company (current_at exit)'!$1:$1048576,46,FALSE),"")="","",IFERROR(VLOOKUP($A174,'5. Company (current_at exit)'!$1:$1048576,46,FALSE),"")), "")</f>
        <v/>
      </c>
      <c r="BH174" s="239" t="str">
        <f>IF($A174&lt;&gt;"",IF(IFERROR(VLOOKUP($A174,'5. Company (current_at exit)'!$1:$1048576,47,FALSE),"")="","",IFERROR(VLOOKUP($A174,'5. Company (current_at exit)'!$1:$1048576,47,FALSE),"")), "")</f>
        <v/>
      </c>
      <c r="BI174" s="239" t="str">
        <f>IF($A174&lt;&gt;"",IF(IFERROR(VLOOKUP($A174,'5. Company (current_at exit)'!$1:$1048576,48,FALSE),"")="","",IFERROR(VLOOKUP($A174,'5. Company (current_at exit)'!$1:$1048576,48,FALSE),"")), "")</f>
        <v/>
      </c>
      <c r="BJ174" s="360" t="str">
        <f>IF($A174&lt;&gt;"",IF(IFERROR(VLOOKUP($A174,'5. Company (current_at exit)'!$1:$1048576,49,FALSE),"")="","",IFERROR(VLOOKUP($A174,'5. Company (current_at exit)'!$1:$1048576,49,FALSE),"")), "")</f>
        <v/>
      </c>
      <c r="BK174" s="76" t="str">
        <f>IF($A174&lt;&gt;"",IF(IFERROR(VLOOKUP($A174,'5. Company (current_at exit)'!$1:$1048576,50,FALSE),"")="","Mandatory: Tab 5",IFERROR(VLOOKUP($A174,'5. Company (current_at exit)'!$1:$1048576,50,FALSE),"")), "")</f>
        <v/>
      </c>
      <c r="BL174" s="483" t="str">
        <f>IF($A174&lt;&gt;"",IF(IFERROR(VLOOKUP($A174,'5. Company (current_at exit)'!$1:$1048576,51,FALSE),"")="","Mandatory: Tab 5",IFERROR(VLOOKUP($A174,'5. Company (current_at exit)'!$1:$1048576,51,FALSE),"")), "")</f>
        <v/>
      </c>
      <c r="BM174" s="483" t="str">
        <f>IF($A174&lt;&gt;"",IF(IFERROR(VLOOKUP($A174,'5. Company (current_at exit)'!$1:$1048576,52,FALSE),"")="","Mandatory: Tab 5",IFERROR(VLOOKUP($A174,'5. Company (current_at exit)'!$1:$1048576,52,FALSE),"")), "")</f>
        <v/>
      </c>
      <c r="BN174" s="483" t="str">
        <f>IF($A174&lt;&gt;"",IF(IFERROR(VLOOKUP($A174,'5. Company (current_at exit)'!$1:$1048576,53,FALSE),"")="","Mandatory: Tab 5",IFERROR(VLOOKUP($A174,'5. Company (current_at exit)'!$1:$1048576,53,FALSE),"")), "")</f>
        <v/>
      </c>
      <c r="BO174" s="360" t="str">
        <f>IF($A174&lt;&gt;"",IF(IFERROR(VLOOKUP($A174,'5. Company (current_at exit)'!$1:$1048576,54,FALSE),"")="","",IFERROR(VLOOKUP($A174,'5. Company (current_at exit)'!$1:$1048576,54,FALSE),"")), "")</f>
        <v/>
      </c>
      <c r="BP174" s="17" t="str">
        <f>IF($A174&lt;&gt;"",IF(IFERROR(VLOOKUP($A174, '4. Company (at entry)'!$1:$1048576,3,FALSE),"")="","Mandatory: Tab 4",IFERROR(VLOOKUP($A174, '4. Company (at entry)'!$1:$1048576,3,FALSE),"")), "")</f>
        <v/>
      </c>
      <c r="BQ174" s="17" t="str">
        <f>IF($A174&lt;&gt;"",IF(IFERROR(VLOOKUP($A174, '4. Company (at entry)'!$1:$1048576,4,FALSE),"")="","Mandatory: Tab 4",IFERROR(VLOOKUP($A174, '4. Company (at entry)'!$1:$1048576,4,FALSE),"")), "")</f>
        <v/>
      </c>
      <c r="BR174" s="17" t="str">
        <f>IF($A174&lt;&gt;"",IF(IFERROR(VLOOKUP($A174, '4. Company (at entry)'!$1:$1048576,5,FALSE),"")="","Mandatory: Tab 4",IFERROR(VLOOKUP($A174, '4. Company (at entry)'!$1:$1048576,5,FALSE),"")), "")</f>
        <v/>
      </c>
      <c r="BS174" s="17" t="str">
        <f>IF($A174&lt;&gt;"",IF(IFERROR(VLOOKUP($A174, '4. Company (at entry)'!$1:$1048576,6,FALSE),"")="","Mandatory: Tab 4",IFERROR(VLOOKUP($A174, '4. Company (at entry)'!$1:$1048576,6,FALSE),"")), "")</f>
        <v/>
      </c>
      <c r="BT174" s="17" t="str">
        <f>IF($A174&lt;&gt;"",IF(IFERROR(VLOOKUP($A174, '4. Company (at entry)'!$1:$1048576,7,FALSE),"")="","Mandatory: Tab 4",IFERROR(VLOOKUP($A174, '4. Company (at entry)'!$1:$1048576,7,FALSE),"")), "")</f>
        <v/>
      </c>
      <c r="BU174" s="17" t="str">
        <f>IF($A174&lt;&gt;"",IF(IFERROR(VLOOKUP($A174, '4. Company (at entry)'!$1:$1048576,8,FALSE),"")="","Mandatory: Tab 4",IFERROR(VLOOKUP($A174, '4. Company (at entry)'!$1:$1048576,8,FALSE),"")), "")</f>
        <v/>
      </c>
      <c r="BV174" s="17" t="str">
        <f>IF($A174&lt;&gt;"",IF(IFERROR(VLOOKUP($A174, '4. Company (at entry)'!$1:$1048576,9,FALSE),"")="","Mandatory: Tab 4",IFERROR(VLOOKUP($A174, '4. Company (at entry)'!$1:$1048576,9,FALSE),"")), "")</f>
        <v/>
      </c>
      <c r="BW174" s="17" t="str">
        <f>IF($A174&lt;&gt;"",IF(IFERROR(VLOOKUP($A174, '4. Company (at entry)'!$1:$1048576,10,FALSE),"")="","",IFERROR(VLOOKUP($A174, '4. Company (at entry)'!$1:$1048576,10,FALSE),"")), "")</f>
        <v/>
      </c>
      <c r="BX174" s="208" t="str">
        <f>IF($A174&lt;&gt;"",IF(IFERROR(VLOOKUP($A174, '4. Company (at entry)'!$1:$1048576,11,FALSE),"")="","",IFERROR(VLOOKUP($A174, '4. Company (at entry)'!$1:$1048576,11,FALSE),"")), "")</f>
        <v/>
      </c>
      <c r="BY174" s="17" t="str">
        <f>IF($A174&lt;&gt;"",IF(IFERROR(VLOOKUP($A174, '4. Company (at entry)'!$1:$1048576,12,FALSE),"")="","",IFERROR(VLOOKUP($A174, '4. Company (at entry)'!$1:$1048576,12,FALSE),"")), "")</f>
        <v/>
      </c>
      <c r="BZ174" s="360" t="str">
        <f>IF($A174&lt;&gt;"",IF(IFERROR(VLOOKUP($A174, '4. Company (at entry)'!$1:$1048576,13,FALSE),"")="","",IFERROR(VLOOKUP($A174, '4. Company (at entry)'!$1:$1048576,13,FALSE),"")), "")</f>
        <v/>
      </c>
      <c r="CA174" s="17" t="str">
        <f>IF($A174&lt;&gt;"",IF(IFERROR('7. Position (current_at exit)'!F174,"")="", "Mandatory: Tab 7",IFERROR('7. Position (current_at exit)'!F174,"")),"")</f>
        <v/>
      </c>
      <c r="CB174" s="17" t="str">
        <f>IF($D174&lt;&gt;"Pending, Subsequently Closed",IF($A174&lt;&gt;"",IF(IFERROR('7. Position (current_at exit)'!G174,"")="", "Mandatory: Tab 7",IFERROR('7. Position (current_at exit)'!G174,"")),""), IF($A174&lt;&gt;"",IF(IFERROR('7. Position (current_at exit)'!G174,"")="", "",IFERROR('7. Position (current_at exit)'!G174,"")),""))</f>
        <v/>
      </c>
      <c r="CC174" s="17" t="str">
        <f>IF($D174&lt;&gt;"Pending, Subsequently Closed",IF($A174&lt;&gt;"",IF(IFERROR('7. Position (current_at exit)'!H174,"")="", "Mandatory: Tab 7",IFERROR('7. Position (current_at exit)'!H174,"")),""), IF($A174&lt;&gt;"",IF(IFERROR('7. Position (current_at exit)'!H174,"")="", "",IFERROR('7. Position (current_at exit)'!H174,"")),""))</f>
        <v/>
      </c>
      <c r="CD174" s="17" t="str">
        <f>IF($D174&lt;&gt;"Pending, Subsequently Closed",IF($A174&lt;&gt;"",IF(IFERROR('7. Position (current_at exit)'!I174,"")="", "Mandatory: Tab 7",IFERROR('7. Position (current_at exit)'!I174,"")),""), IF($A174&lt;&gt;"",IF(IFERROR('7. Position (current_at exit)'!I174,"")="", "",IFERROR('7. Position (current_at exit)'!I174,"")),""))</f>
        <v/>
      </c>
      <c r="CE174" s="17" t="str">
        <f>IF($D174&lt;&gt;"Pending, Subsequently Closed",IF($A174&lt;&gt;"",IF(IFERROR('7. Position (current_at exit)'!J174,"")="", "Mandatory: Tab 7",IFERROR('7. Position (current_at exit)'!J174,"")),""), IF($A174&lt;&gt;"",IF(IFERROR('7. Position (current_at exit)'!J174,"")="", "",IFERROR('7. Position (current_at exit)'!J174,"")),""))</f>
        <v/>
      </c>
      <c r="CF174" s="208" t="str">
        <f>IF($D174&lt;&gt;"Pending, Subsequently Closed",IF($A174&lt;&gt;"",IF(IFERROR('7. Position (current_at exit)'!K174,"")="", "Mandatory: Tab 7",IFERROR('7. Position (current_at exit)'!K174,"")),""), IF($A174&lt;&gt;"",IF(IFERROR('7. Position (current_at exit)'!K174,"")="", "",IFERROR('7. Position (current_at exit)'!K174,"")),""))</f>
        <v/>
      </c>
      <c r="CG174" s="186" t="str">
        <f>IF($D174&lt;&gt;"Pending, Subsequently Closed",IF($A174&lt;&gt;"",IF(IFERROR('7. Position (current_at exit)'!L174,"")="", "Mandatory: Tab 7",IFERROR('7. Position (current_at exit)'!L174,"")),""), IF($A174&lt;&gt;"",IF(IFERROR('7. Position (current_at exit)'!L174,"")="", "",IFERROR('7. Position (current_at exit)'!L174,"")),""))</f>
        <v/>
      </c>
      <c r="CH174" s="186" t="str">
        <f>IF($D174&lt;&gt;"Pending, Subsequently Closed",IF($A174&lt;&gt;"",IF(IFERROR('7. Position (current_at exit)'!M174,"")="", "Mandatory: Tab 7",IFERROR('7. Position (current_at exit)'!M174,"")),""), IF($A174&lt;&gt;"",IF(IFERROR('7. Position (current_at exit)'!M174,"")="", "",IFERROR('7. Position (current_at exit)'!M174,"")),""))</f>
        <v/>
      </c>
      <c r="CI174" s="186" t="str">
        <f>IF($D174&lt;&gt;"Pending, Subsequently Closed",IF($A174&lt;&gt;"",IF(IFERROR('7. Position (current_at exit)'!N174,"")="", "Mandatory: Tab 7",IFERROR('7. Position (current_at exit)'!N174,"")),""), IF($A174&lt;&gt;"",IF(IFERROR('7. Position (current_at exit)'!N174,"")="", "",IFERROR('7. Position (current_at exit)'!N174,"")),""))</f>
        <v/>
      </c>
      <c r="CJ174" s="408" t="str">
        <f>IF($D174&lt;&gt;"Pending, Subsequently Closed",IF($A174&lt;&gt;"",IF(IFERROR('7. Position (current_at exit)'!O174,"")="", "Mandatory: Tab 7",IFERROR('7. Position (current_at exit)'!O174,"")),""), IF($A174&lt;&gt;"",IF(IFERROR('7. Position (current_at exit)'!O174,"")="", "",IFERROR('7. Position (current_at exit)'!O174,"")),""))</f>
        <v/>
      </c>
      <c r="CK174" s="408" t="str">
        <f>IF($D174&lt;&gt;"Pending, Subsequently Closed",IF($A174&lt;&gt;"",IF(IFERROR('7. Position (current_at exit)'!P174,"")="", "Mandatory: Tab 7",IFERROR('7. Position (current_at exit)'!P174,"")),""), IF($A174&lt;&gt;"",IF(IFERROR('7. Position (current_at exit)'!P174,"")="", "",IFERROR('7. Position (current_at exit)'!P174,"")),""))</f>
        <v/>
      </c>
      <c r="CL174" s="360" t="str">
        <f>IF($A174&lt;&gt;"",IF(IFERROR('7. Position (current_at exit)'!Q174,"")="", "",IFERROR('7. Position (current_at exit)'!Q174,"")),"")</f>
        <v/>
      </c>
      <c r="CM174" s="18" t="str">
        <f>IF($F174&lt;&gt;"Debt",IF($A174&lt;&gt;"",IF(IFERROR('7. Position (current_at exit)'!R174,"")="", "Mandatory: Tab 7",IFERROR('7. Position (current_at exit)'!R174,"")),""), IF($A174&lt;&gt;"",IF(IFERROR('7. Position (current_at exit)'!R174,"")="", "",IFERROR('7. Position (current_at exit)'!R174,"")),""))</f>
        <v/>
      </c>
      <c r="CN174" s="18" t="str">
        <f>IF($F174&lt;&gt;"Debt",IF($A174&lt;&gt;"",IF(IFERROR('7. Position (current_at exit)'!S174,"")="", "Mandatory: Tab 7",IFERROR('7. Position (current_at exit)'!S174,"")),""), IF($A174&lt;&gt;"",IF(IFERROR('7. Position (current_at exit)'!S174,"")="", "",IFERROR('7. Position (current_at exit)'!S174,"")),""))</f>
        <v/>
      </c>
      <c r="CO174" s="17" t="str">
        <f>IF($F174&lt;&gt;"Debt",IF($A174&lt;&gt;"",IF(IFERROR('7. Position (current_at exit)'!T174,"")="", "Mandatory: Tab 7",IFERROR('7. Position (current_at exit)'!T174,"")),""), IF($A174&lt;&gt;"",IF(IFERROR('7. Position (current_at exit)'!T174,"")="", "",IFERROR('7. Position (current_at exit)'!T174,"")),""))</f>
        <v/>
      </c>
      <c r="CP174" s="17" t="str">
        <f>IF($A174&lt;&gt;"",IF(IFERROR('7. Position (current_at exit)'!U174,"")="", "Mandatory: Tab 7",IFERROR('7. Position (current_at exit)'!U174,"")),"")</f>
        <v/>
      </c>
      <c r="CQ174" s="17" t="str">
        <f>IF($F174&lt;&gt;"Debt",IF($A174&lt;&gt;"",IF(IFERROR('7. Position (current_at exit)'!V174,"")="", "Mandatory: Tab 7",IFERROR('7. Position (current_at exit)'!V174,"")),""), IF($A174&lt;&gt;"",IF(IFERROR('7. Position (current_at exit)'!V174,"")="", "",IFERROR('7. Position (current_at exit)'!V174,"")),""))</f>
        <v/>
      </c>
      <c r="CR174" s="16" t="str">
        <f>IF($F174&lt;&gt;"Debt",IF($A174&lt;&gt;"",IF(IFERROR('7. Position (current_at exit)'!W174,"")="", "",IFERROR('7. Position (current_at exit)'!W174,"")),""), IF($A174&lt;&gt;"",IF(IFERROR('7. Position (current_at exit)'!W174,"")="", "",IFERROR('7. Position (current_at exit)'!W174,"")),""))</f>
        <v/>
      </c>
      <c r="CS174" s="80" t="str">
        <f>IF($A174&lt;&gt;"",IF(IFERROR('7. Position (current_at exit)'!X174,"")="", "",IFERROR('7. Position (current_at exit)'!X174,"")),"")</f>
        <v/>
      </c>
      <c r="CT174" s="360" t="str">
        <f>IF($A174&lt;&gt;"",IF(IFERROR('7. Position (current_at exit)'!Y174,"")="", "",IFERROR('7. Position (current_at exit)'!Y174,"")),"")</f>
        <v/>
      </c>
      <c r="CU174" s="159" t="str">
        <f>IF(OR($D174="Fully Exited, No Escrow", $D174="Fully Exited, Escrow Pending", $D174="Fully Exited, Subsequently Closed"), IF($A174&lt;&gt;"",IF(IFERROR('7. Position (current_at exit)'!Z174,"")="", "Mandatory: Tab 7",IFERROR('7. Position (current_at exit)'!Z174,"")),""), IF($A174&lt;&gt;"",IF(IFERROR('7. Position (current_at exit)'!Z174,"")="", "",IFERROR('7. Position (current_at exit)'!Z174,"")),""))</f>
        <v/>
      </c>
      <c r="CV174" s="159" t="str">
        <f>IF(OR($D174="Fully Exited, No Escrow", $D174="Fully Exited, Escrow Pending", $D174="Fully Exited, Subsequently Closed"), IF($A174&lt;&gt;"",IF(IFERROR('7. Position (current_at exit)'!AA174,"")="", "Mandatory: Tab 7",IFERROR('7. Position (current_at exit)'!AA174,"")),""), IF($A174&lt;&gt;"",IF(IFERROR('7. Position (current_at exit)'!AA174,"")="", "",IFERROR('7. Position (current_at exit)'!AA174,"")),""))</f>
        <v/>
      </c>
      <c r="CW174" s="16" t="str">
        <f>IF($D174="Fully Exited",IF($A174&lt;&gt;"",IF(IFERROR('7. Position (current_at exit)'!AB174,"")="", "",IFERROR('7. Position (current_at exit)'!AB174,"")),""), IF($A174&lt;&gt;"",IF(IFERROR('7. Position (current_at exit)'!AB174,"")="", "",IFERROR('7. Position (current_at exit)'!AB174,"")),""))</f>
        <v/>
      </c>
      <c r="CX174" s="360" t="str">
        <f>IF($A174&lt;&gt;"",IF(IFERROR('7. Position (current_at exit)'!AC174,"")="", "",IFERROR('7. Position (current_at exit)'!AC174,"")),"")</f>
        <v/>
      </c>
      <c r="CY174" s="16" t="str">
        <f>IF($D174&lt;&gt;"Pending, Subsequently Closed",IF($A174&lt;&gt;"",IF(IFERROR('7. Position (current_at exit)'!AD174,"")="", "Mandatory: Tab 7",IFERROR('7. Position (current_at exit)'!AD174,"")),""), IF($A174&lt;&gt;"",IF(IFERROR('7. Position (current_at exit)'!AD174,"")="", "",IFERROR('7. Position (current_at exit)'!AD174,"")),""))</f>
        <v/>
      </c>
      <c r="CZ174" s="187" t="str">
        <f>IF($A174&lt;&gt;"",IF(IFERROR('7. Position (current_at exit)'!AE174,"")="", "",IFERROR('7. Position (current_at exit)'!AE174,"")),"")</f>
        <v/>
      </c>
      <c r="DA174" s="76" t="str">
        <f>IF($A174&lt;&gt;"",IF(IFERROR('7. Position (current_at exit)'!AF174,"")="", "",IFERROR('7. Position (current_at exit)'!AF174,"")),"")</f>
        <v/>
      </c>
      <c r="DB174" s="239" t="str">
        <f>IF($A174&lt;&gt;"",IF(IFERROR('7. Position (current_at exit)'!AG174,"")="", "",IFERROR('7. Position (current_at exit)'!AG174,"")),"")</f>
        <v/>
      </c>
      <c r="DC174" s="165" t="str">
        <f>IF($A174&lt;&gt;"",IF(IFERROR('7. Position (current_at exit)'!AH174,"")="", "",IFERROR('7. Position (current_at exit)'!AH174,"")),"")</f>
        <v/>
      </c>
      <c r="DD174" s="165" t="str">
        <f>IF($A174&lt;&gt;"",IF(IFERROR('7. Position (current_at exit)'!AI174,"")="", "",IFERROR('7. Position (current_at exit)'!AI174,"")),"")</f>
        <v/>
      </c>
      <c r="DE174" s="360" t="str">
        <f>IF($A174&lt;&gt;"",IF(IFERROR('7. Position (current_at exit)'!AJ174,"")="", "",IFERROR('7. Position (current_at exit)'!AJ174,"")),"")</f>
        <v/>
      </c>
      <c r="DF174" s="16" t="str">
        <f>IF($A174&lt;&gt;"",IF(IFERROR('7. Position (current_at exit)'!AK174,"")="", "",IFERROR('7. Position (current_at exit)'!AK174,"")),"")</f>
        <v/>
      </c>
      <c r="DG174" s="187" t="str">
        <f>IF($A174&lt;&gt;"",IF(IFERROR('7. Position (current_at exit)'!AL174,"")="", "",IFERROR('7. Position (current_at exit)'!AL174,"")),"")</f>
        <v/>
      </c>
      <c r="DH174" s="76" t="str">
        <f>IF($A174&lt;&gt;"",IF(IFERROR('7. Position (current_at exit)'!AM174,"")="", "",IFERROR('7. Position (current_at exit)'!AM174,"")),"")</f>
        <v/>
      </c>
      <c r="DI174" s="239" t="str">
        <f>IF($A174&lt;&gt;"",IF(IFERROR('7. Position (current_at exit)'!AN174,"")="", "",IFERROR('7. Position (current_at exit)'!AN174,"")),"")</f>
        <v/>
      </c>
      <c r="DJ174" s="165" t="str">
        <f>IF($A174&lt;&gt;"",IF(IFERROR('7. Position (current_at exit)'!AO174,"")="", "",IFERROR('7. Position (current_at exit)'!AO174,"")),"")</f>
        <v/>
      </c>
      <c r="DK174" s="165" t="str">
        <f>IF($A174&lt;&gt;"",IF(IFERROR('7. Position (current_at exit)'!AP174,"")="", "",IFERROR('7. Position (current_at exit)'!AP174,"")),"")</f>
        <v/>
      </c>
      <c r="DL174" s="360" t="str">
        <f>IF($A174&lt;&gt;"",IF(IFERROR('7. Position (current_at exit)'!AQ174,"")="", "",IFERROR('7. Position (current_at exit)'!AQ174,"")),"")</f>
        <v/>
      </c>
      <c r="DM174" s="17" t="str">
        <f>IF(OR($F174="Equity - Publicly Traded", $F174="Equity - Private"), IF($A174&lt;&gt;"",IF(IFERROR('6. Position (at entry)'!N174,"")="", "Mandatory: Tab 6",IFERROR('6. Position (at entry)'!N174,"")),""), IF($A174&lt;&gt;"",IF(IFERROR('6. Position (at entry)'!N174,"")="", "",IFERROR('6. Position (at entry)'!N174,"")),""))</f>
        <v/>
      </c>
      <c r="DN174" s="17" t="str">
        <f>IF(OR($F174="Equity - Publicly Traded", $F174="Equity - Private"), IF($A174&lt;&gt;"",IF(IFERROR('6. Position (at entry)'!O174,"")="", "Mandatory: Tab 6",IFERROR('6. Position (at entry)'!O174,"")),""), IF($A174&lt;&gt;"",IF(IFERROR('6. Position (at entry)'!O174,"")="", "",IFERROR('6. Position (at entry)'!O174,"")),""))</f>
        <v/>
      </c>
      <c r="DO174" s="17" t="str">
        <f>IF(OR($F174="Equity - Publicly Traded", $F174="Equity - Private"), IF($A174&lt;&gt;"",IF(IFERROR('6. Position (at entry)'!P174,"")="", "Mandatory: Tab 6",IFERROR('6. Position (at entry)'!P174,"")),""), IF($A174&lt;&gt;"",IF(IFERROR('6. Position (at entry)'!P174,"")="", "",IFERROR('6. Position (at entry)'!P174,"")),""))</f>
        <v/>
      </c>
      <c r="DP174" s="17" t="str">
        <f>IF(OR($F174="Equity - Publicly Traded", $F174="Equity - Private"), IF($A174&lt;&gt;"",IF(IFERROR('6. Position (at entry)'!Q174,"")="", "Mandatory: Tab 6",IFERROR('6. Position (at entry)'!Q174,"")),""), IF($A174&lt;&gt;"",IF(IFERROR('6. Position (at entry)'!Q174,"")="", "",IFERROR('6. Position (at entry)'!Q174,"")),""))</f>
        <v/>
      </c>
      <c r="DQ174" s="18" t="str">
        <f>IF(OR($F174="Equity - Publicly Traded", $F174="Equity - Private"), IF($A174&lt;&gt;"",IF(IFERROR('6. Position (at entry)'!R174,"")="", "Mandatory: Tab 6",IFERROR('6. Position (at entry)'!R174,"")),""), IF($A174&lt;&gt;"",IF(IFERROR('6. Position (at entry)'!R174,"")="", "",IFERROR('6. Position (at entry)'!R174,"")),""))</f>
        <v/>
      </c>
      <c r="DR174" s="18" t="str">
        <f>IF(OR($F174="Equity - Publicly Traded", $F174="Equity - Private"), IF($A174&lt;&gt;"",IF(IFERROR('6. Position (at entry)'!S174,"")="", "Mandatory: Tab 6",IFERROR('6. Position (at entry)'!S174,"")),""), IF($A174&lt;&gt;"",IF(IFERROR('6. Position (at entry)'!S174,"")="", "",IFERROR('6. Position (at entry)'!S174,"")),""))</f>
        <v/>
      </c>
      <c r="DS174" s="17" t="str">
        <f>IF(OR($F174="Equity - Publicly Traded", $F174="Equity - Private"), IF($A174&lt;&gt;"",IF(IFERROR('6. Position (at entry)'!T174,"")="", "Mandatory: Tab 6",IFERROR('6. Position (at entry)'!T174,"")),""), IF($A174&lt;&gt;"",IF(IFERROR('6. Position (at entry)'!T174,"")="", "",IFERROR('6. Position (at entry)'!T174,"")),""))</f>
        <v/>
      </c>
      <c r="DT174" s="16" t="str">
        <f>IF(OR($F174="Equity - Publicly Traded", $F174="Equity - Private"), IF($A174&lt;&gt;"",IF(IFERROR('6. Position (at entry)'!U174,"")="", "Mandatory: Tab 6",IFERROR('6. Position (at entry)'!U174,"")),""), IF($A174&lt;&gt;"",IF(IFERROR('6. Position (at entry)'!U174,"")="", "",IFERROR('6. Position (at entry)'!U174,"")),""))</f>
        <v/>
      </c>
      <c r="DU174" s="16" t="str">
        <f>IF(OR($F174="Equity - Publicly Traded", $F174="Equity - Private"), IF($A174&lt;&gt;"",IF(IFERROR('6. Position (at entry)'!V174,"")="", "",IFERROR('6. Position (at entry)'!V174,"")),""), IF($A174&lt;&gt;"",IF(IFERROR('6. Position (at entry)'!V174,"")="", "",IFERROR('6. Position (at entry)'!V174,"")),""))</f>
        <v/>
      </c>
      <c r="DV174" s="239" t="str">
        <f>IF(OR($F174="Equity - Publicly Traded", $F174="Equity - Private"), IF($A174&lt;&gt;"",IF(IFERROR('6. Position (at entry)'!W174,"")="", "",IFERROR('6. Position (at entry)'!W174,"")),""), IF($A174&lt;&gt;"",IF(IFERROR('6. Position (at entry)'!W174,"")="", "",IFERROR('6. Position (at entry)'!W174,"")),""))</f>
        <v/>
      </c>
      <c r="DW174" s="239" t="str">
        <f>IF(OR($F174="Equity - Publicly Traded", $F174="Equity - Private"), IF($A174&lt;&gt;"",IF(IFERROR('6. Position (at entry)'!X174,"")="", "",IFERROR('6. Position (at entry)'!X174,"")),""), IF($A174&lt;&gt;"",IF(IFERROR('6. Position (at entry)'!X174,"")="", "",IFERROR('6. Position (at entry)'!X174,"")),""))</f>
        <v/>
      </c>
      <c r="DX174" s="239" t="str">
        <f>IF(OR($F174="Equity - Publicly Traded", $F174="Equity - Private"), IF($A174&lt;&gt;"",IF(IFERROR('6. Position (at entry)'!Y174,"")="", "",IFERROR('6. Position (at entry)'!Y174,"")),""), IF($A174&lt;&gt;"",IF(IFERROR('6. Position (at entry)'!Y174,"")="", "",IFERROR('6. Position (at entry)'!Y174,"")),""))</f>
        <v/>
      </c>
      <c r="DY174" s="360" t="str">
        <f>IF($A174&lt;&gt;"",IF(IFERROR('6. Position (at entry)'!Z174,"")="", "",IFERROR('6. Position (at entry)'!Z174,"")),"")</f>
        <v/>
      </c>
      <c r="DZ174" s="76" t="str">
        <f>IF($A174&lt;&gt;"",IF(IFERROR('6. Position (at entry)'!AA174,"")="", "",IFERROR('6. Position (at entry)'!AA174,"")),"")</f>
        <v/>
      </c>
      <c r="EA174" s="76" t="str">
        <f>IF($A174&lt;&gt;"",IF(IFERROR('6. Position (at entry)'!AB174,"")="", "",IFERROR('6. Position (at entry)'!AB174,"")),"")</f>
        <v/>
      </c>
      <c r="EB174" s="78" t="str">
        <f>IF($A174&lt;&gt;"",IF(IFERROR('6. Position (at entry)'!AC174,"")="", "",IFERROR('6. Position (at entry)'!AC174,"")),"")</f>
        <v/>
      </c>
      <c r="EC174" s="78" t="str">
        <f>IF($A174&lt;&gt;"",IF(IFERROR('6. Position (at entry)'!AD174,"")="", "",IFERROR('6. Position (at entry)'!AD174,"")),"")</f>
        <v/>
      </c>
      <c r="ED174" s="226" t="str">
        <f>IF($A174&lt;&gt;"",IF(IFERROR('6. Position (at entry)'!AE174,"")="", "",IFERROR('6. Position (at entry)'!AE174,"")),"")</f>
        <v/>
      </c>
      <c r="EE174" s="80" t="str">
        <f>IF($A174&lt;&gt;"",IF(IFERROR('6. Position (at entry)'!AF174,"")="", "",IFERROR('6. Position (at entry)'!AF174,"")),"")</f>
        <v/>
      </c>
      <c r="EF174" s="80" t="str">
        <f>IF($A174&lt;&gt;"",IF(IFERROR('6. Position (at entry)'!AG174,"")="", "",IFERROR('6. Position (at entry)'!AG174,"")),"")</f>
        <v/>
      </c>
      <c r="EG174" s="80" t="str">
        <f>IF($A174&lt;&gt;"",IF(IFERROR('6. Position (at entry)'!AH174,"")="", "",IFERROR('6. Position (at entry)'!AH174,"")),"")</f>
        <v/>
      </c>
      <c r="EH174" s="360" t="str">
        <f>IF($A174&lt;&gt;"",IF(IFERROR('6. Position (at entry)'!AI174,"")="", "",IFERROR('6. Position (at entry)'!AI174,"")),"")</f>
        <v/>
      </c>
    </row>
    <row r="175" spans="1:138" ht="15" customHeight="1" x14ac:dyDescent="0.2">
      <c r="A175" s="16" t="str">
        <f>IF(ISBLANK('6. Position (at entry)'!A175), "", '6. Position (at entry)'!A175)</f>
        <v/>
      </c>
      <c r="B175" s="347" t="str">
        <f>IF($A175&lt;&gt;"",IF(IFERROR('6. Position (at entry)'!B175,"")="", "Mandatory: Tab 6",IFERROR('6. Position (at entry)'!B175,"")),"")</f>
        <v/>
      </c>
      <c r="C175" s="16" t="str">
        <f>IF($A175&lt;&gt;"",IF(IFERROR(VLOOKUP($A175, '4. Company (at entry)'!$1:$1048576,2,FALSE),"")="","Mandatory: Tab 4",IFERROR(VLOOKUP($A175, '4. Company (at entry)'!$1:$1048576,2,FALSE),"")), "")</f>
        <v/>
      </c>
      <c r="D175" s="16" t="str">
        <f>IF($A175&lt;&gt;"",IF(IFERROR('7. Position (current_at exit)'!D175,"")="", "Mandatory: Tab 7",IFERROR('7. Position (current_at exit)'!D175,"")),"")</f>
        <v/>
      </c>
      <c r="E175" s="16" t="str">
        <f>IF($A175&lt;&gt;"",IF(IFERROR('7. Position (current_at exit)'!E175,"")="", "Mandatory: Tab 7",IFERROR('7. Position (current_at exit)'!E175,"")),"")</f>
        <v/>
      </c>
      <c r="F175" s="16" t="str">
        <f>IF($A175&lt;&gt;"",IF(IFERROR('6. Position (at entry)'!D175,"")="", "Mandatory: Tab 6",IFERROR('6. Position (at entry)'!D175,"")),"")</f>
        <v/>
      </c>
      <c r="G175" s="16" t="str">
        <f>IF($A175&lt;&gt;"",IF(IFERROR('6. Position (at entry)'!E175,"")="", "Mandatory: Tab 6",IFERROR('6. Position (at entry)'!E175,"")),"")</f>
        <v/>
      </c>
      <c r="H175" s="16" t="str">
        <f>IF($A175&lt;&gt;"",IF(IFERROR('6. Position (at entry)'!F175,"")="", "Mandatory: Tab 6",IFERROR('6. Position (at entry)'!F175,"")),"")</f>
        <v/>
      </c>
      <c r="I175" s="16" t="str">
        <f>IF($A175&lt;&gt;"",IF(IFERROR('6. Position (at entry)'!G175,"")="", "Mandatory: Tab 6",IFERROR('6. Position (at entry)'!G175,"")),"")</f>
        <v/>
      </c>
      <c r="J175" s="16" t="str">
        <f>IF($A175&lt;&gt;"",IF(IFERROR('6. Position (at entry)'!H175,"")="", "Mandatory: Tab 6",IFERROR('6. Position (at entry)'!H175,"")),"")</f>
        <v/>
      </c>
      <c r="K175" s="159" t="str">
        <f>IF($A175&lt;&gt;"",IF(IFERROR('6. Position (at entry)'!I175,"")="", "Mandatory: Tab 6",IFERROR('6. Position (at entry)'!I175,"")),"")</f>
        <v/>
      </c>
      <c r="L175" s="16" t="str">
        <f>IF($A175&lt;&gt;"",IF(IFERROR('6. Position (at entry)'!J175,"")="", "Mandatory: Tab 6",IFERROR('6. Position (at entry)'!J175,"")),"")</f>
        <v/>
      </c>
      <c r="M175" s="16" t="str">
        <f>IF($A175&lt;&gt;"",IF(IFERROR('6. Position (at entry)'!K175,"")="", "Mandatory: Tab 6",IFERROR('6. Position (at entry)'!K175,"")),"")</f>
        <v/>
      </c>
      <c r="N175" s="16" t="str">
        <f>IF($A175&lt;&gt;"",IF(IFERROR('6. Position (at entry)'!L175,"")="", "",IFERROR('6. Position (at entry)'!L175,"")),"")</f>
        <v/>
      </c>
      <c r="O175" s="360" t="str">
        <f>IF($A175&lt;&gt;"",IF(IFERROR('6. Position (at entry)'!M175,"")="", "",IFERROR('6. Position (at entry)'!M175,"")),"")</f>
        <v/>
      </c>
      <c r="P175" s="16" t="str">
        <f>IF($A175&lt;&gt;"",IF(IFERROR(VLOOKUP($A175,'5. Company (current_at exit)'!$1:$1048576,3,FALSE),"")="","",IFERROR(VLOOKUP($A175,'5. Company (current_at exit)'!$1:$1048576,3,FALSE),"")), "")</f>
        <v/>
      </c>
      <c r="Q175" s="16" t="str">
        <f>IF($A175&lt;&gt;"",IF(IFERROR(VLOOKUP($A175,'5. Company (current_at exit)'!$1:$1048576,4,FALSE),"")="","",IFERROR(VLOOKUP($A175,'5. Company (current_at exit)'!$1:$1048576,4,FALSE),"")), "")</f>
        <v/>
      </c>
      <c r="R175" s="16" t="str">
        <f>IF($A175&lt;&gt;"",IF(IFERROR(VLOOKUP($A175,'5. Company (current_at exit)'!$1:$1048576,5,FALSE),"")="","",IFERROR(VLOOKUP($A175,'5. Company (current_at exit)'!$1:$1048576,5,FALSE),"")), "")</f>
        <v/>
      </c>
      <c r="S175" s="16" t="str">
        <f>IF($A175&lt;&gt;"",IF(IFERROR(VLOOKUP($A175,'5. Company (current_at exit)'!$1:$1048576,6,FALSE),"")="","",IFERROR(VLOOKUP($A175,'5. Company (current_at exit)'!$1:$1048576,6,FALSE),"")), "")</f>
        <v/>
      </c>
      <c r="T175" s="16" t="str">
        <f>IF($A175&lt;&gt;"",IF(IFERROR(VLOOKUP($A175,'5. Company (current_at exit)'!$1:$1048576,7,FALSE),"")="","Mandatory: Tab 5",IFERROR(VLOOKUP($A175,'5. Company (current_at exit)'!$1:$1048576,7,FALSE),"")), "")</f>
        <v/>
      </c>
      <c r="U175" s="72" t="str">
        <f>IF($A175&lt;&gt;"",IF(IFERROR(VLOOKUP($A175,'5. Company (current_at exit)'!$1:$1048576,8,FALSE),"")="","Mandatory: Tab 5",IFERROR(VLOOKUP($A175,'5. Company (current_at exit)'!$1:$1048576,8,FALSE),"")), "")</f>
        <v/>
      </c>
      <c r="V175" s="16" t="str">
        <f>IF($A175&lt;&gt;"",IF(IFERROR(VLOOKUP($A175,'5. Company (current_at exit)'!$1:$1048576,9,FALSE),"")="","",IFERROR(VLOOKUP($A175,'5. Company (current_at exit)'!$1:$1048576,9,FALSE),"")), "")</f>
        <v/>
      </c>
      <c r="W175" s="16" t="str">
        <f>IF($A175&lt;&gt;"",IF(IFERROR(VLOOKUP($A175,'5. Company (current_at exit)'!$1:$1048576,10,FALSE),"")="","Mandatory: Tab 5",IFERROR(VLOOKUP($A175,'5. Company (current_at exit)'!$1:$1048576,10,FALSE),"")), "")</f>
        <v/>
      </c>
      <c r="X175" s="73" t="str">
        <f>IF($A175&lt;&gt;"",IF(IFERROR(VLOOKUP($A175,'5. Company (current_at exit)'!$1:$1048576,11,FALSE),"")="","Mandatory: Tab 5",IFERROR(VLOOKUP($A175,'5. Company (current_at exit)'!$1:$1048576,11,FALSE),"")), "")</f>
        <v/>
      </c>
      <c r="Y175" s="73" t="str">
        <f>IF($A175&lt;&gt;"",IF(IFERROR(VLOOKUP($A175,'5. Company (current_at exit)'!$1:$1048576,12,FALSE),"")="","",IFERROR(VLOOKUP($A175,'5. Company (current_at exit)'!$1:$1048576,12,FALSE),"")), "")</f>
        <v/>
      </c>
      <c r="Z175" s="73" t="str">
        <f>IF($A175&lt;&gt;"",IF(IFERROR(VLOOKUP($A175,'5. Company (current_at exit)'!$1:$1048576,13,FALSE),"")="","",IFERROR(VLOOKUP($A175,'5. Company (current_at exit)'!$1:$1048576,13,FALSE),"")), "")</f>
        <v/>
      </c>
      <c r="AA175" s="16" t="str">
        <f>IF($A175&lt;&gt;"",IF(IFERROR(VLOOKUP($A175,'5. Company (current_at exit)'!$1:$1048576,14,FALSE),"")="","Mandatory: Tab 5",IFERROR(VLOOKUP($A175,'5. Company (current_at exit)'!$1:$1048576,14,FALSE),"")), "")</f>
        <v/>
      </c>
      <c r="AB175" s="16" t="str">
        <f>IF($A175&lt;&gt;"",IF(IFERROR(VLOOKUP($A175,'5. Company (current_at exit)'!$1:$1048576,15,FALSE),"")="","Mandatory: Tab 5",IFERROR(VLOOKUP($A175,'5. Company (current_at exit)'!$1:$1048576,15,FALSE),"")), "")</f>
        <v/>
      </c>
      <c r="AC175" s="76" t="str">
        <f>IF($A175&lt;&gt;"",IF(IFERROR(VLOOKUP($A175,'5. Company (current_at exit)'!$1:$1048576,16,FALSE),"")="","",IFERROR(VLOOKUP($A175,'5. Company (current_at exit)'!$1:$1048576,16,FALSE),"")), "")</f>
        <v/>
      </c>
      <c r="AD175" s="16" t="str">
        <f>IF($A175&lt;&gt;"",IF(IFERROR(VLOOKUP($A175,'5. Company (current_at exit)'!$1:$1048576,17,FALSE),"")="","",IFERROR(VLOOKUP($A175,'5. Company (current_at exit)'!$1:$1048576,17,FALSE),"")), "")</f>
        <v/>
      </c>
      <c r="AE175" s="401" t="str">
        <f>IF($A175&lt;&gt;"",IF(IFERROR(VLOOKUP($A175,'5. Company (current_at exit)'!$1:$1048576,18,FALSE),"")="","",IFERROR(VLOOKUP($A175,'5. Company (current_at exit)'!$1:$1048576,18,FALSE),"")), "")</f>
        <v/>
      </c>
      <c r="AF175" s="16" t="str">
        <f>IF($A175&lt;&gt;"",IF(IFERROR(VLOOKUP($A175,'5. Company (current_at exit)'!$1:$1048576,19,FALSE),"")="","Mandatory: Tab 5",IFERROR(VLOOKUP($A175,'5. Company (current_at exit)'!$1:$1048576,19,FALSE),"")), "")</f>
        <v/>
      </c>
      <c r="AG175" s="159" t="str">
        <f>IF($AF175="Yes",IF($A175&lt;&gt;"",IF(IFERROR(VLOOKUP($A175,'5. Company (current_at exit)'!$1:$1048576,20,FALSE),"")="","Mandatory: Tab 5",IFERROR(VLOOKUP($A175,'5. Company (current_at exit)'!$1:$1048576,20,FALSE),"")), ""),IF($A175&lt;&gt;"",IF(IFERROR(VLOOKUP($A175,'5. Company (current_at exit)'!$1:$1048576,20,FALSE),"")="","",IFERROR(VLOOKUP($A175,'5. Company (current_at exit)'!$1:$1048576,20,FALSE),"")), ""))</f>
        <v/>
      </c>
      <c r="AH175" s="159" t="str">
        <f>IF($AF175="Yes",IF($A175&lt;&gt;"",IF(IFERROR(VLOOKUP($A175,'5. Company (current_at exit)'!$1:$1048576,21,FALSE),"")="","Mandatory: Tab 5",IFERROR(VLOOKUP($A175,'5. Company (current_at exit)'!$1:$1048576,21,FALSE),"")), ""),IF($A175&lt;&gt;"",IF(IFERROR(VLOOKUP($A175,'5. Company (current_at exit)'!$1:$1048576,21,FALSE),"")="","",IFERROR(VLOOKUP($A175,'5. Company (current_at exit)'!$1:$1048576,21,FALSE),"")), ""))</f>
        <v/>
      </c>
      <c r="AI175" s="69" t="str">
        <f>IF($AF175="Yes",IF($A175&lt;&gt;"",IF(IFERROR(VLOOKUP($A175,'5. Company (current_at exit)'!$1:$1048576,22,FALSE),"")="","Mandatory: Tab 5",IFERROR(VLOOKUP($A175,'5. Company (current_at exit)'!$1:$1048576,22,FALSE),"")), ""),IF($A175&lt;&gt;"",IF(IFERROR(VLOOKUP($A175,'5. Company (current_at exit)'!$1:$1048576,22,FALSE),"")="","",IFERROR(VLOOKUP($A175,'5. Company (current_at exit)'!$1:$1048576,22,FALSE),"")), ""))</f>
        <v/>
      </c>
      <c r="AJ175" s="69" t="str">
        <f>IF($AF175="Yes",IF($A175&lt;&gt;"",IF(IFERROR(VLOOKUP($A175,'5. Company (current_at exit)'!$1:$1048576,23,FALSE),"")="","Mandatory: Tab 5",IFERROR(VLOOKUP($A175,'5. Company (current_at exit)'!$1:$1048576,23,FALSE),"")), ""),IF($A175&lt;&gt;"",IF(IFERROR(VLOOKUP($A175,'5. Company (current_at exit)'!$1:$1048576,23,FALSE),"")="","",IFERROR(VLOOKUP($A175,'5. Company (current_at exit)'!$1:$1048576,23,FALSE),"")), ""))</f>
        <v/>
      </c>
      <c r="AK175" s="159" t="str">
        <f>IF($AF175="Yes",IF($A175&lt;&gt;"",IF(IFERROR(VLOOKUP($A175,'5. Company (current_at exit)'!$1:$1048576,24,FALSE),"")="","",IFERROR(VLOOKUP($A175,'5. Company (current_at exit)'!$1:$1048576,24,FALSE),"")), ""),IF($A175&lt;&gt;"",IF(IFERROR(VLOOKUP($A175,'5. Company (current_at exit)'!$1:$1048576,24,FALSE),"")="","",IFERROR(VLOOKUP($A175,'5. Company (current_at exit)'!$1:$1048576,24,FALSE),"")), ""))</f>
        <v/>
      </c>
      <c r="AL175" s="403" t="str">
        <f>IF($A175&lt;&gt;"",IF(IFERROR(VLOOKUP($A175,'5. Company (current_at exit)'!$1:$1048576,25,FALSE),"")="","",IFERROR(VLOOKUP($A175,'5. Company (current_at exit)'!$1:$1048576,25,FALSE),"")), "")</f>
        <v/>
      </c>
      <c r="AM175" s="17" t="str">
        <f>IF($A175&lt;&gt;"",IF(IFERROR(VLOOKUP($A175,'5. Company (current_at exit)'!$1:$1048576,26,FALSE),"")="","Mandatory: Tab 5",IFERROR(VLOOKUP($A175,'5. Company (current_at exit)'!$1:$1048576,26,FALSE),"")), "")</f>
        <v/>
      </c>
      <c r="AN175" s="17" t="str">
        <f>IF($A175&lt;&gt;"",IF(IFERROR(VLOOKUP($A175,'5. Company (current_at exit)'!$1:$1048576,27,FALSE),"")="","Mandatory: Tab 5",IFERROR(VLOOKUP($A175,'5. Company (current_at exit)'!$1:$1048576,27,FALSE),"")), "")</f>
        <v/>
      </c>
      <c r="AO175" s="17" t="str">
        <f>IF($A175&lt;&gt;"",IF(IFERROR(VLOOKUP($A175,'5. Company (current_at exit)'!$1:$1048576,28,FALSE),"")="","Mandatory: Tab 5",IFERROR(VLOOKUP($A175,'5. Company (current_at exit)'!$1:$1048576,28,FALSE),"")), "")</f>
        <v/>
      </c>
      <c r="AP175" s="17" t="str">
        <f>IF($A175&lt;&gt;"",IF(IFERROR(VLOOKUP($A175,'5. Company (current_at exit)'!$1:$1048576,29,FALSE),"")="","Mandatory: Tab 5",IFERROR(VLOOKUP($A175,'5. Company (current_at exit)'!$1:$1048576,29,FALSE),"")), "")</f>
        <v/>
      </c>
      <c r="AQ175" s="17" t="str">
        <f>IF($A175&lt;&gt;"",IF(IFERROR(VLOOKUP($A175,'5. Company (current_at exit)'!$1:$1048576,30,FALSE),"")="","Mandatory: Tab 5",IFERROR(VLOOKUP($A175,'5. Company (current_at exit)'!$1:$1048576,30,FALSE),"")), "")</f>
        <v/>
      </c>
      <c r="AR175" s="17" t="str">
        <f>IF($A175&lt;&gt;"",IF(IFERROR(VLOOKUP($A175,'5. Company (current_at exit)'!$1:$1048576,31,FALSE),"")="","Mandatory: Tab 5",IFERROR(VLOOKUP($A175,'5. Company (current_at exit)'!$1:$1048576,31,FALSE),"")), "")</f>
        <v/>
      </c>
      <c r="AS175" s="17" t="str">
        <f>IF($A175&lt;&gt;"",IF(IFERROR(VLOOKUP($A175,'5. Company (current_at exit)'!$1:$1048576,32,FALSE),"")="","Mandatory: Tab 5",IFERROR(VLOOKUP($A175,'5. Company (current_at exit)'!$1:$1048576,32,FALSE),"")), "")</f>
        <v/>
      </c>
      <c r="AT175" s="17" t="str">
        <f>IF($A175&lt;&gt;"",IF(IFERROR(VLOOKUP($A175,'5. Company (current_at exit)'!$1:$1048576,33,FALSE),"")="","Mandatory: Tab 5",IFERROR(VLOOKUP($A175,'5. Company (current_at exit)'!$1:$1048576,33,FALSE),"")), "")</f>
        <v/>
      </c>
      <c r="AU175" s="17" t="str">
        <f>IF($A175&lt;&gt;"",IF(IFERROR(VLOOKUP($A175,'5. Company (current_at exit)'!$1:$1048576,34,FALSE),"")="","",IFERROR(VLOOKUP($A175,'5. Company (current_at exit)'!$1:$1048576,34,FALSE),"")), "")</f>
        <v/>
      </c>
      <c r="AV175" s="241" t="str">
        <f>IF($A175&lt;&gt;"",IF(IFERROR(VLOOKUP($A175,'5. Company (current_at exit)'!$1:$1048576,35,FALSE),"")="","",IFERROR(VLOOKUP($A175,'5. Company (current_at exit)'!$1:$1048576,35,FALSE),"")), "")</f>
        <v/>
      </c>
      <c r="AW175" s="17" t="str">
        <f>IF($D175="Fully Exited",IF($A175&lt;&gt;"",IF(IFERROR(VLOOKUP($A175,'5. Company (current_at exit)'!$1:$1048576,36,FALSE),"")="","",IFERROR(VLOOKUP($A175,'5. Company (current_at exit)'!$1:$1048576,36,FALSE),"")), ""),IF($A175&lt;&gt;"",IF(IFERROR(VLOOKUP($A175,'5. Company (current_at exit)'!$1:$1048576,36,FALSE),"")="","",IFERROR(VLOOKUP($A175,'5. Company (current_at exit)'!$1:$1048576,36,FALSE),"")), ""))</f>
        <v/>
      </c>
      <c r="AX175" s="239" t="str">
        <f>IF($A175&lt;&gt;"",IF(IFERROR(VLOOKUP($A175,'5. Company (current_at exit)'!$1:$1048576,37,FALSE),"")="","",IFERROR(VLOOKUP($A175,'5. Company (current_at exit)'!$1:$1048576,37,FALSE),"")), "")</f>
        <v/>
      </c>
      <c r="AY175" s="204" t="str">
        <f>IF($A175&lt;&gt;"",IF(IFERROR(VLOOKUP($A175,'5. Company (current_at exit)'!$1:$1048576,38,FALSE),"")="","",IFERROR(VLOOKUP($A175,'5. Company (current_at exit)'!$1:$1048576,38,FALSE),"")), "")</f>
        <v/>
      </c>
      <c r="AZ175" s="244" t="str">
        <f>IF($A175&lt;&gt;"",IF(IFERROR(VLOOKUP($A175,'5. Company (current_at exit)'!$1:$1048576,39,FALSE),"")="","",IFERROR(VLOOKUP($A175,'5. Company (current_at exit)'!$1:$1048576,39,FALSE),"")), "")</f>
        <v/>
      </c>
      <c r="BA175" s="244" t="str">
        <f>IF($A175&lt;&gt;"",IF(IFERROR(VLOOKUP($A175,'5. Company (current_at exit)'!$1:$1048576,40,FALSE),"")="","",IFERROR(VLOOKUP($A175,'5. Company (current_at exit)'!$1:$1048576,40,FALSE),"")), "")</f>
        <v/>
      </c>
      <c r="BB175" s="244" t="str">
        <f>IF($A175&lt;&gt;"",IF(IFERROR(VLOOKUP($A175,'5. Company (current_at exit)'!$1:$1048576,41,FALSE),"")="","",IFERROR(VLOOKUP($A175,'5. Company (current_at exit)'!$1:$1048576,41,FALSE),"")), "")</f>
        <v/>
      </c>
      <c r="BC175" s="76" t="str">
        <f>IF($A175&lt;&gt;"",IF(IFERROR(VLOOKUP($A175,'5. Company (current_at exit)'!$1:$1048576,42,FALSE),"")="","",IFERROR(VLOOKUP($A175,'5. Company (current_at exit)'!$1:$1048576,42,FALSE),"")), "")</f>
        <v/>
      </c>
      <c r="BD175" s="76" t="str">
        <f>IF($A175&lt;&gt;"",IF(IFERROR(VLOOKUP($A175,'5. Company (current_at exit)'!$1:$1048576,43,FALSE),"")="","",IFERROR(VLOOKUP($A175,'5. Company (current_at exit)'!$1:$1048576,43,FALSE),"")), "")</f>
        <v/>
      </c>
      <c r="BE175" s="239" t="str">
        <f>IF($A175&lt;&gt;"",IF(IFERROR(VLOOKUP($A175,'5. Company (current_at exit)'!$1:$1048576,44,FALSE),"")="","",IFERROR(VLOOKUP($A175,'5. Company (current_at exit)'!$1:$1048576,44,FALSE),"")), "")</f>
        <v/>
      </c>
      <c r="BF175" s="239" t="str">
        <f>IF($A175&lt;&gt;"",IF(IFERROR(VLOOKUP($A175,'5. Company (current_at exit)'!$1:$1048576,45,FALSE),"")="","",IFERROR(VLOOKUP($A175,'5. Company (current_at exit)'!$1:$1048576,45,FALSE),"")), "")</f>
        <v/>
      </c>
      <c r="BG175" s="239" t="str">
        <f>IF($A175&lt;&gt;"",IF(IFERROR(VLOOKUP($A175,'5. Company (current_at exit)'!$1:$1048576,46,FALSE),"")="","",IFERROR(VLOOKUP($A175,'5. Company (current_at exit)'!$1:$1048576,46,FALSE),"")), "")</f>
        <v/>
      </c>
      <c r="BH175" s="239" t="str">
        <f>IF($A175&lt;&gt;"",IF(IFERROR(VLOOKUP($A175,'5. Company (current_at exit)'!$1:$1048576,47,FALSE),"")="","",IFERROR(VLOOKUP($A175,'5. Company (current_at exit)'!$1:$1048576,47,FALSE),"")), "")</f>
        <v/>
      </c>
      <c r="BI175" s="239" t="str">
        <f>IF($A175&lt;&gt;"",IF(IFERROR(VLOOKUP($A175,'5. Company (current_at exit)'!$1:$1048576,48,FALSE),"")="","",IFERROR(VLOOKUP($A175,'5. Company (current_at exit)'!$1:$1048576,48,FALSE),"")), "")</f>
        <v/>
      </c>
      <c r="BJ175" s="360" t="str">
        <f>IF($A175&lt;&gt;"",IF(IFERROR(VLOOKUP($A175,'5. Company (current_at exit)'!$1:$1048576,49,FALSE),"")="","",IFERROR(VLOOKUP($A175,'5. Company (current_at exit)'!$1:$1048576,49,FALSE),"")), "")</f>
        <v/>
      </c>
      <c r="BK175" s="76" t="str">
        <f>IF($A175&lt;&gt;"",IF(IFERROR(VLOOKUP($A175,'5. Company (current_at exit)'!$1:$1048576,50,FALSE),"")="","Mandatory: Tab 5",IFERROR(VLOOKUP($A175,'5. Company (current_at exit)'!$1:$1048576,50,FALSE),"")), "")</f>
        <v/>
      </c>
      <c r="BL175" s="483" t="str">
        <f>IF($A175&lt;&gt;"",IF(IFERROR(VLOOKUP($A175,'5. Company (current_at exit)'!$1:$1048576,51,FALSE),"")="","Mandatory: Tab 5",IFERROR(VLOOKUP($A175,'5. Company (current_at exit)'!$1:$1048576,51,FALSE),"")), "")</f>
        <v/>
      </c>
      <c r="BM175" s="483" t="str">
        <f>IF($A175&lt;&gt;"",IF(IFERROR(VLOOKUP($A175,'5. Company (current_at exit)'!$1:$1048576,52,FALSE),"")="","Mandatory: Tab 5",IFERROR(VLOOKUP($A175,'5. Company (current_at exit)'!$1:$1048576,52,FALSE),"")), "")</f>
        <v/>
      </c>
      <c r="BN175" s="483" t="str">
        <f>IF($A175&lt;&gt;"",IF(IFERROR(VLOOKUP($A175,'5. Company (current_at exit)'!$1:$1048576,53,FALSE),"")="","Mandatory: Tab 5",IFERROR(VLOOKUP($A175,'5. Company (current_at exit)'!$1:$1048576,53,FALSE),"")), "")</f>
        <v/>
      </c>
      <c r="BO175" s="360" t="str">
        <f>IF($A175&lt;&gt;"",IF(IFERROR(VLOOKUP($A175,'5. Company (current_at exit)'!$1:$1048576,54,FALSE),"")="","",IFERROR(VLOOKUP($A175,'5. Company (current_at exit)'!$1:$1048576,54,FALSE),"")), "")</f>
        <v/>
      </c>
      <c r="BP175" s="17" t="str">
        <f>IF($A175&lt;&gt;"",IF(IFERROR(VLOOKUP($A175, '4. Company (at entry)'!$1:$1048576,3,FALSE),"")="","Mandatory: Tab 4",IFERROR(VLOOKUP($A175, '4. Company (at entry)'!$1:$1048576,3,FALSE),"")), "")</f>
        <v/>
      </c>
      <c r="BQ175" s="17" t="str">
        <f>IF($A175&lt;&gt;"",IF(IFERROR(VLOOKUP($A175, '4. Company (at entry)'!$1:$1048576,4,FALSE),"")="","Mandatory: Tab 4",IFERROR(VLOOKUP($A175, '4. Company (at entry)'!$1:$1048576,4,FALSE),"")), "")</f>
        <v/>
      </c>
      <c r="BR175" s="17" t="str">
        <f>IF($A175&lt;&gt;"",IF(IFERROR(VLOOKUP($A175, '4. Company (at entry)'!$1:$1048576,5,FALSE),"")="","Mandatory: Tab 4",IFERROR(VLOOKUP($A175, '4. Company (at entry)'!$1:$1048576,5,FALSE),"")), "")</f>
        <v/>
      </c>
      <c r="BS175" s="17" t="str">
        <f>IF($A175&lt;&gt;"",IF(IFERROR(VLOOKUP($A175, '4. Company (at entry)'!$1:$1048576,6,FALSE),"")="","Mandatory: Tab 4",IFERROR(VLOOKUP($A175, '4. Company (at entry)'!$1:$1048576,6,FALSE),"")), "")</f>
        <v/>
      </c>
      <c r="BT175" s="17" t="str">
        <f>IF($A175&lt;&gt;"",IF(IFERROR(VLOOKUP($A175, '4. Company (at entry)'!$1:$1048576,7,FALSE),"")="","Mandatory: Tab 4",IFERROR(VLOOKUP($A175, '4. Company (at entry)'!$1:$1048576,7,FALSE),"")), "")</f>
        <v/>
      </c>
      <c r="BU175" s="17" t="str">
        <f>IF($A175&lt;&gt;"",IF(IFERROR(VLOOKUP($A175, '4. Company (at entry)'!$1:$1048576,8,FALSE),"")="","Mandatory: Tab 4",IFERROR(VLOOKUP($A175, '4. Company (at entry)'!$1:$1048576,8,FALSE),"")), "")</f>
        <v/>
      </c>
      <c r="BV175" s="17" t="str">
        <f>IF($A175&lt;&gt;"",IF(IFERROR(VLOOKUP($A175, '4. Company (at entry)'!$1:$1048576,9,FALSE),"")="","Mandatory: Tab 4",IFERROR(VLOOKUP($A175, '4. Company (at entry)'!$1:$1048576,9,FALSE),"")), "")</f>
        <v/>
      </c>
      <c r="BW175" s="17" t="str">
        <f>IF($A175&lt;&gt;"",IF(IFERROR(VLOOKUP($A175, '4. Company (at entry)'!$1:$1048576,10,FALSE),"")="","",IFERROR(VLOOKUP($A175, '4. Company (at entry)'!$1:$1048576,10,FALSE),"")), "")</f>
        <v/>
      </c>
      <c r="BX175" s="208" t="str">
        <f>IF($A175&lt;&gt;"",IF(IFERROR(VLOOKUP($A175, '4. Company (at entry)'!$1:$1048576,11,FALSE),"")="","",IFERROR(VLOOKUP($A175, '4. Company (at entry)'!$1:$1048576,11,FALSE),"")), "")</f>
        <v/>
      </c>
      <c r="BY175" s="17" t="str">
        <f>IF($A175&lt;&gt;"",IF(IFERROR(VLOOKUP($A175, '4. Company (at entry)'!$1:$1048576,12,FALSE),"")="","",IFERROR(VLOOKUP($A175, '4. Company (at entry)'!$1:$1048576,12,FALSE),"")), "")</f>
        <v/>
      </c>
      <c r="BZ175" s="360" t="str">
        <f>IF($A175&lt;&gt;"",IF(IFERROR(VLOOKUP($A175, '4. Company (at entry)'!$1:$1048576,13,FALSE),"")="","",IFERROR(VLOOKUP($A175, '4. Company (at entry)'!$1:$1048576,13,FALSE),"")), "")</f>
        <v/>
      </c>
      <c r="CA175" s="17" t="str">
        <f>IF($A175&lt;&gt;"",IF(IFERROR('7. Position (current_at exit)'!F175,"")="", "Mandatory: Tab 7",IFERROR('7. Position (current_at exit)'!F175,"")),"")</f>
        <v/>
      </c>
      <c r="CB175" s="17" t="str">
        <f>IF($D175&lt;&gt;"Pending, Subsequently Closed",IF($A175&lt;&gt;"",IF(IFERROR('7. Position (current_at exit)'!G175,"")="", "Mandatory: Tab 7",IFERROR('7. Position (current_at exit)'!G175,"")),""), IF($A175&lt;&gt;"",IF(IFERROR('7. Position (current_at exit)'!G175,"")="", "",IFERROR('7. Position (current_at exit)'!G175,"")),""))</f>
        <v/>
      </c>
      <c r="CC175" s="17" t="str">
        <f>IF($D175&lt;&gt;"Pending, Subsequently Closed",IF($A175&lt;&gt;"",IF(IFERROR('7. Position (current_at exit)'!H175,"")="", "Mandatory: Tab 7",IFERROR('7. Position (current_at exit)'!H175,"")),""), IF($A175&lt;&gt;"",IF(IFERROR('7. Position (current_at exit)'!H175,"")="", "",IFERROR('7. Position (current_at exit)'!H175,"")),""))</f>
        <v/>
      </c>
      <c r="CD175" s="17" t="str">
        <f>IF($D175&lt;&gt;"Pending, Subsequently Closed",IF($A175&lt;&gt;"",IF(IFERROR('7. Position (current_at exit)'!I175,"")="", "Mandatory: Tab 7",IFERROR('7. Position (current_at exit)'!I175,"")),""), IF($A175&lt;&gt;"",IF(IFERROR('7. Position (current_at exit)'!I175,"")="", "",IFERROR('7. Position (current_at exit)'!I175,"")),""))</f>
        <v/>
      </c>
      <c r="CE175" s="17" t="str">
        <f>IF($D175&lt;&gt;"Pending, Subsequently Closed",IF($A175&lt;&gt;"",IF(IFERROR('7. Position (current_at exit)'!J175,"")="", "Mandatory: Tab 7",IFERROR('7. Position (current_at exit)'!J175,"")),""), IF($A175&lt;&gt;"",IF(IFERROR('7. Position (current_at exit)'!J175,"")="", "",IFERROR('7. Position (current_at exit)'!J175,"")),""))</f>
        <v/>
      </c>
      <c r="CF175" s="208" t="str">
        <f>IF($D175&lt;&gt;"Pending, Subsequently Closed",IF($A175&lt;&gt;"",IF(IFERROR('7. Position (current_at exit)'!K175,"")="", "Mandatory: Tab 7",IFERROR('7. Position (current_at exit)'!K175,"")),""), IF($A175&lt;&gt;"",IF(IFERROR('7. Position (current_at exit)'!K175,"")="", "",IFERROR('7. Position (current_at exit)'!K175,"")),""))</f>
        <v/>
      </c>
      <c r="CG175" s="186" t="str">
        <f>IF($D175&lt;&gt;"Pending, Subsequently Closed",IF($A175&lt;&gt;"",IF(IFERROR('7. Position (current_at exit)'!L175,"")="", "Mandatory: Tab 7",IFERROR('7. Position (current_at exit)'!L175,"")),""), IF($A175&lt;&gt;"",IF(IFERROR('7. Position (current_at exit)'!L175,"")="", "",IFERROR('7. Position (current_at exit)'!L175,"")),""))</f>
        <v/>
      </c>
      <c r="CH175" s="186" t="str">
        <f>IF($D175&lt;&gt;"Pending, Subsequently Closed",IF($A175&lt;&gt;"",IF(IFERROR('7. Position (current_at exit)'!M175,"")="", "Mandatory: Tab 7",IFERROR('7. Position (current_at exit)'!M175,"")),""), IF($A175&lt;&gt;"",IF(IFERROR('7. Position (current_at exit)'!M175,"")="", "",IFERROR('7. Position (current_at exit)'!M175,"")),""))</f>
        <v/>
      </c>
      <c r="CI175" s="186" t="str">
        <f>IF($D175&lt;&gt;"Pending, Subsequently Closed",IF($A175&lt;&gt;"",IF(IFERROR('7. Position (current_at exit)'!N175,"")="", "Mandatory: Tab 7",IFERROR('7. Position (current_at exit)'!N175,"")),""), IF($A175&lt;&gt;"",IF(IFERROR('7. Position (current_at exit)'!N175,"")="", "",IFERROR('7. Position (current_at exit)'!N175,"")),""))</f>
        <v/>
      </c>
      <c r="CJ175" s="408" t="str">
        <f>IF($D175&lt;&gt;"Pending, Subsequently Closed",IF($A175&lt;&gt;"",IF(IFERROR('7. Position (current_at exit)'!O175,"")="", "Mandatory: Tab 7",IFERROR('7. Position (current_at exit)'!O175,"")),""), IF($A175&lt;&gt;"",IF(IFERROR('7. Position (current_at exit)'!O175,"")="", "",IFERROR('7. Position (current_at exit)'!O175,"")),""))</f>
        <v/>
      </c>
      <c r="CK175" s="408" t="str">
        <f>IF($D175&lt;&gt;"Pending, Subsequently Closed",IF($A175&lt;&gt;"",IF(IFERROR('7. Position (current_at exit)'!P175,"")="", "Mandatory: Tab 7",IFERROR('7. Position (current_at exit)'!P175,"")),""), IF($A175&lt;&gt;"",IF(IFERROR('7. Position (current_at exit)'!P175,"")="", "",IFERROR('7. Position (current_at exit)'!P175,"")),""))</f>
        <v/>
      </c>
      <c r="CL175" s="360" t="str">
        <f>IF($A175&lt;&gt;"",IF(IFERROR('7. Position (current_at exit)'!Q175,"")="", "",IFERROR('7. Position (current_at exit)'!Q175,"")),"")</f>
        <v/>
      </c>
      <c r="CM175" s="18" t="str">
        <f>IF($F175&lt;&gt;"Debt",IF($A175&lt;&gt;"",IF(IFERROR('7. Position (current_at exit)'!R175,"")="", "Mandatory: Tab 7",IFERROR('7. Position (current_at exit)'!R175,"")),""), IF($A175&lt;&gt;"",IF(IFERROR('7. Position (current_at exit)'!R175,"")="", "",IFERROR('7. Position (current_at exit)'!R175,"")),""))</f>
        <v/>
      </c>
      <c r="CN175" s="18" t="str">
        <f>IF($F175&lt;&gt;"Debt",IF($A175&lt;&gt;"",IF(IFERROR('7. Position (current_at exit)'!S175,"")="", "Mandatory: Tab 7",IFERROR('7. Position (current_at exit)'!S175,"")),""), IF($A175&lt;&gt;"",IF(IFERROR('7. Position (current_at exit)'!S175,"")="", "",IFERROR('7. Position (current_at exit)'!S175,"")),""))</f>
        <v/>
      </c>
      <c r="CO175" s="17" t="str">
        <f>IF($F175&lt;&gt;"Debt",IF($A175&lt;&gt;"",IF(IFERROR('7. Position (current_at exit)'!T175,"")="", "Mandatory: Tab 7",IFERROR('7. Position (current_at exit)'!T175,"")),""), IF($A175&lt;&gt;"",IF(IFERROR('7. Position (current_at exit)'!T175,"")="", "",IFERROR('7. Position (current_at exit)'!T175,"")),""))</f>
        <v/>
      </c>
      <c r="CP175" s="17" t="str">
        <f>IF($A175&lt;&gt;"",IF(IFERROR('7. Position (current_at exit)'!U175,"")="", "Mandatory: Tab 7",IFERROR('7. Position (current_at exit)'!U175,"")),"")</f>
        <v/>
      </c>
      <c r="CQ175" s="17" t="str">
        <f>IF($F175&lt;&gt;"Debt",IF($A175&lt;&gt;"",IF(IFERROR('7. Position (current_at exit)'!V175,"")="", "Mandatory: Tab 7",IFERROR('7. Position (current_at exit)'!V175,"")),""), IF($A175&lt;&gt;"",IF(IFERROR('7. Position (current_at exit)'!V175,"")="", "",IFERROR('7. Position (current_at exit)'!V175,"")),""))</f>
        <v/>
      </c>
      <c r="CR175" s="16" t="str">
        <f>IF($F175&lt;&gt;"Debt",IF($A175&lt;&gt;"",IF(IFERROR('7. Position (current_at exit)'!W175,"")="", "",IFERROR('7. Position (current_at exit)'!W175,"")),""), IF($A175&lt;&gt;"",IF(IFERROR('7. Position (current_at exit)'!W175,"")="", "",IFERROR('7. Position (current_at exit)'!W175,"")),""))</f>
        <v/>
      </c>
      <c r="CS175" s="80" t="str">
        <f>IF($A175&lt;&gt;"",IF(IFERROR('7. Position (current_at exit)'!X175,"")="", "",IFERROR('7. Position (current_at exit)'!X175,"")),"")</f>
        <v/>
      </c>
      <c r="CT175" s="360" t="str">
        <f>IF($A175&lt;&gt;"",IF(IFERROR('7. Position (current_at exit)'!Y175,"")="", "",IFERROR('7. Position (current_at exit)'!Y175,"")),"")</f>
        <v/>
      </c>
      <c r="CU175" s="159" t="str">
        <f>IF(OR($D175="Fully Exited, No Escrow", $D175="Fully Exited, Escrow Pending", $D175="Fully Exited, Subsequently Closed"), IF($A175&lt;&gt;"",IF(IFERROR('7. Position (current_at exit)'!Z175,"")="", "Mandatory: Tab 7",IFERROR('7. Position (current_at exit)'!Z175,"")),""), IF($A175&lt;&gt;"",IF(IFERROR('7. Position (current_at exit)'!Z175,"")="", "",IFERROR('7. Position (current_at exit)'!Z175,"")),""))</f>
        <v/>
      </c>
      <c r="CV175" s="159" t="str">
        <f>IF(OR($D175="Fully Exited, No Escrow", $D175="Fully Exited, Escrow Pending", $D175="Fully Exited, Subsequently Closed"), IF($A175&lt;&gt;"",IF(IFERROR('7. Position (current_at exit)'!AA175,"")="", "Mandatory: Tab 7",IFERROR('7. Position (current_at exit)'!AA175,"")),""), IF($A175&lt;&gt;"",IF(IFERROR('7. Position (current_at exit)'!AA175,"")="", "",IFERROR('7. Position (current_at exit)'!AA175,"")),""))</f>
        <v/>
      </c>
      <c r="CW175" s="16" t="str">
        <f>IF($D175="Fully Exited",IF($A175&lt;&gt;"",IF(IFERROR('7. Position (current_at exit)'!AB175,"")="", "",IFERROR('7. Position (current_at exit)'!AB175,"")),""), IF($A175&lt;&gt;"",IF(IFERROR('7. Position (current_at exit)'!AB175,"")="", "",IFERROR('7. Position (current_at exit)'!AB175,"")),""))</f>
        <v/>
      </c>
      <c r="CX175" s="360" t="str">
        <f>IF($A175&lt;&gt;"",IF(IFERROR('7. Position (current_at exit)'!AC175,"")="", "",IFERROR('7. Position (current_at exit)'!AC175,"")),"")</f>
        <v/>
      </c>
      <c r="CY175" s="16" t="str">
        <f>IF($D175&lt;&gt;"Pending, Subsequently Closed",IF($A175&lt;&gt;"",IF(IFERROR('7. Position (current_at exit)'!AD175,"")="", "Mandatory: Tab 7",IFERROR('7. Position (current_at exit)'!AD175,"")),""), IF($A175&lt;&gt;"",IF(IFERROR('7. Position (current_at exit)'!AD175,"")="", "",IFERROR('7. Position (current_at exit)'!AD175,"")),""))</f>
        <v/>
      </c>
      <c r="CZ175" s="187" t="str">
        <f>IF($A175&lt;&gt;"",IF(IFERROR('7. Position (current_at exit)'!AE175,"")="", "",IFERROR('7. Position (current_at exit)'!AE175,"")),"")</f>
        <v/>
      </c>
      <c r="DA175" s="76" t="str">
        <f>IF($A175&lt;&gt;"",IF(IFERROR('7. Position (current_at exit)'!AF175,"")="", "",IFERROR('7. Position (current_at exit)'!AF175,"")),"")</f>
        <v/>
      </c>
      <c r="DB175" s="239" t="str">
        <f>IF($A175&lt;&gt;"",IF(IFERROR('7. Position (current_at exit)'!AG175,"")="", "",IFERROR('7. Position (current_at exit)'!AG175,"")),"")</f>
        <v/>
      </c>
      <c r="DC175" s="165" t="str">
        <f>IF($A175&lt;&gt;"",IF(IFERROR('7. Position (current_at exit)'!AH175,"")="", "",IFERROR('7. Position (current_at exit)'!AH175,"")),"")</f>
        <v/>
      </c>
      <c r="DD175" s="165" t="str">
        <f>IF($A175&lt;&gt;"",IF(IFERROR('7. Position (current_at exit)'!AI175,"")="", "",IFERROR('7. Position (current_at exit)'!AI175,"")),"")</f>
        <v/>
      </c>
      <c r="DE175" s="360" t="str">
        <f>IF($A175&lt;&gt;"",IF(IFERROR('7. Position (current_at exit)'!AJ175,"")="", "",IFERROR('7. Position (current_at exit)'!AJ175,"")),"")</f>
        <v/>
      </c>
      <c r="DF175" s="16" t="str">
        <f>IF($A175&lt;&gt;"",IF(IFERROR('7. Position (current_at exit)'!AK175,"")="", "",IFERROR('7. Position (current_at exit)'!AK175,"")),"")</f>
        <v/>
      </c>
      <c r="DG175" s="187" t="str">
        <f>IF($A175&lt;&gt;"",IF(IFERROR('7. Position (current_at exit)'!AL175,"")="", "",IFERROR('7. Position (current_at exit)'!AL175,"")),"")</f>
        <v/>
      </c>
      <c r="DH175" s="76" t="str">
        <f>IF($A175&lt;&gt;"",IF(IFERROR('7. Position (current_at exit)'!AM175,"")="", "",IFERROR('7. Position (current_at exit)'!AM175,"")),"")</f>
        <v/>
      </c>
      <c r="DI175" s="239" t="str">
        <f>IF($A175&lt;&gt;"",IF(IFERROR('7. Position (current_at exit)'!AN175,"")="", "",IFERROR('7. Position (current_at exit)'!AN175,"")),"")</f>
        <v/>
      </c>
      <c r="DJ175" s="165" t="str">
        <f>IF($A175&lt;&gt;"",IF(IFERROR('7. Position (current_at exit)'!AO175,"")="", "",IFERROR('7. Position (current_at exit)'!AO175,"")),"")</f>
        <v/>
      </c>
      <c r="DK175" s="165" t="str">
        <f>IF($A175&lt;&gt;"",IF(IFERROR('7. Position (current_at exit)'!AP175,"")="", "",IFERROR('7. Position (current_at exit)'!AP175,"")),"")</f>
        <v/>
      </c>
      <c r="DL175" s="360" t="str">
        <f>IF($A175&lt;&gt;"",IF(IFERROR('7. Position (current_at exit)'!AQ175,"")="", "",IFERROR('7. Position (current_at exit)'!AQ175,"")),"")</f>
        <v/>
      </c>
      <c r="DM175" s="17" t="str">
        <f>IF(OR($F175="Equity - Publicly Traded", $F175="Equity - Private"), IF($A175&lt;&gt;"",IF(IFERROR('6. Position (at entry)'!N175,"")="", "Mandatory: Tab 6",IFERROR('6. Position (at entry)'!N175,"")),""), IF($A175&lt;&gt;"",IF(IFERROR('6. Position (at entry)'!N175,"")="", "",IFERROR('6. Position (at entry)'!N175,"")),""))</f>
        <v/>
      </c>
      <c r="DN175" s="17" t="str">
        <f>IF(OR($F175="Equity - Publicly Traded", $F175="Equity - Private"), IF($A175&lt;&gt;"",IF(IFERROR('6. Position (at entry)'!O175,"")="", "Mandatory: Tab 6",IFERROR('6. Position (at entry)'!O175,"")),""), IF($A175&lt;&gt;"",IF(IFERROR('6. Position (at entry)'!O175,"")="", "",IFERROR('6. Position (at entry)'!O175,"")),""))</f>
        <v/>
      </c>
      <c r="DO175" s="17" t="str">
        <f>IF(OR($F175="Equity - Publicly Traded", $F175="Equity - Private"), IF($A175&lt;&gt;"",IF(IFERROR('6. Position (at entry)'!P175,"")="", "Mandatory: Tab 6",IFERROR('6. Position (at entry)'!P175,"")),""), IF($A175&lt;&gt;"",IF(IFERROR('6. Position (at entry)'!P175,"")="", "",IFERROR('6. Position (at entry)'!P175,"")),""))</f>
        <v/>
      </c>
      <c r="DP175" s="17" t="str">
        <f>IF(OR($F175="Equity - Publicly Traded", $F175="Equity - Private"), IF($A175&lt;&gt;"",IF(IFERROR('6. Position (at entry)'!Q175,"")="", "Mandatory: Tab 6",IFERROR('6. Position (at entry)'!Q175,"")),""), IF($A175&lt;&gt;"",IF(IFERROR('6. Position (at entry)'!Q175,"")="", "",IFERROR('6. Position (at entry)'!Q175,"")),""))</f>
        <v/>
      </c>
      <c r="DQ175" s="18" t="str">
        <f>IF(OR($F175="Equity - Publicly Traded", $F175="Equity - Private"), IF($A175&lt;&gt;"",IF(IFERROR('6. Position (at entry)'!R175,"")="", "Mandatory: Tab 6",IFERROR('6. Position (at entry)'!R175,"")),""), IF($A175&lt;&gt;"",IF(IFERROR('6. Position (at entry)'!R175,"")="", "",IFERROR('6. Position (at entry)'!R175,"")),""))</f>
        <v/>
      </c>
      <c r="DR175" s="18" t="str">
        <f>IF(OR($F175="Equity - Publicly Traded", $F175="Equity - Private"), IF($A175&lt;&gt;"",IF(IFERROR('6. Position (at entry)'!S175,"")="", "Mandatory: Tab 6",IFERROR('6. Position (at entry)'!S175,"")),""), IF($A175&lt;&gt;"",IF(IFERROR('6. Position (at entry)'!S175,"")="", "",IFERROR('6. Position (at entry)'!S175,"")),""))</f>
        <v/>
      </c>
      <c r="DS175" s="17" t="str">
        <f>IF(OR($F175="Equity - Publicly Traded", $F175="Equity - Private"), IF($A175&lt;&gt;"",IF(IFERROR('6. Position (at entry)'!T175,"")="", "Mandatory: Tab 6",IFERROR('6. Position (at entry)'!T175,"")),""), IF($A175&lt;&gt;"",IF(IFERROR('6. Position (at entry)'!T175,"")="", "",IFERROR('6. Position (at entry)'!T175,"")),""))</f>
        <v/>
      </c>
      <c r="DT175" s="16" t="str">
        <f>IF(OR($F175="Equity - Publicly Traded", $F175="Equity - Private"), IF($A175&lt;&gt;"",IF(IFERROR('6. Position (at entry)'!U175,"")="", "Mandatory: Tab 6",IFERROR('6. Position (at entry)'!U175,"")),""), IF($A175&lt;&gt;"",IF(IFERROR('6. Position (at entry)'!U175,"")="", "",IFERROR('6. Position (at entry)'!U175,"")),""))</f>
        <v/>
      </c>
      <c r="DU175" s="16" t="str">
        <f>IF(OR($F175="Equity - Publicly Traded", $F175="Equity - Private"), IF($A175&lt;&gt;"",IF(IFERROR('6. Position (at entry)'!V175,"")="", "",IFERROR('6. Position (at entry)'!V175,"")),""), IF($A175&lt;&gt;"",IF(IFERROR('6. Position (at entry)'!V175,"")="", "",IFERROR('6. Position (at entry)'!V175,"")),""))</f>
        <v/>
      </c>
      <c r="DV175" s="239" t="str">
        <f>IF(OR($F175="Equity - Publicly Traded", $F175="Equity - Private"), IF($A175&lt;&gt;"",IF(IFERROR('6. Position (at entry)'!W175,"")="", "",IFERROR('6. Position (at entry)'!W175,"")),""), IF($A175&lt;&gt;"",IF(IFERROR('6. Position (at entry)'!W175,"")="", "",IFERROR('6. Position (at entry)'!W175,"")),""))</f>
        <v/>
      </c>
      <c r="DW175" s="239" t="str">
        <f>IF(OR($F175="Equity - Publicly Traded", $F175="Equity - Private"), IF($A175&lt;&gt;"",IF(IFERROR('6. Position (at entry)'!X175,"")="", "",IFERROR('6. Position (at entry)'!X175,"")),""), IF($A175&lt;&gt;"",IF(IFERROR('6. Position (at entry)'!X175,"")="", "",IFERROR('6. Position (at entry)'!X175,"")),""))</f>
        <v/>
      </c>
      <c r="DX175" s="239" t="str">
        <f>IF(OR($F175="Equity - Publicly Traded", $F175="Equity - Private"), IF($A175&lt;&gt;"",IF(IFERROR('6. Position (at entry)'!Y175,"")="", "",IFERROR('6. Position (at entry)'!Y175,"")),""), IF($A175&lt;&gt;"",IF(IFERROR('6. Position (at entry)'!Y175,"")="", "",IFERROR('6. Position (at entry)'!Y175,"")),""))</f>
        <v/>
      </c>
      <c r="DY175" s="360" t="str">
        <f>IF($A175&lt;&gt;"",IF(IFERROR('6. Position (at entry)'!Z175,"")="", "",IFERROR('6. Position (at entry)'!Z175,"")),"")</f>
        <v/>
      </c>
      <c r="DZ175" s="76" t="str">
        <f>IF($A175&lt;&gt;"",IF(IFERROR('6. Position (at entry)'!AA175,"")="", "",IFERROR('6. Position (at entry)'!AA175,"")),"")</f>
        <v/>
      </c>
      <c r="EA175" s="76" t="str">
        <f>IF($A175&lt;&gt;"",IF(IFERROR('6. Position (at entry)'!AB175,"")="", "",IFERROR('6. Position (at entry)'!AB175,"")),"")</f>
        <v/>
      </c>
      <c r="EB175" s="78" t="str">
        <f>IF($A175&lt;&gt;"",IF(IFERROR('6. Position (at entry)'!AC175,"")="", "",IFERROR('6. Position (at entry)'!AC175,"")),"")</f>
        <v/>
      </c>
      <c r="EC175" s="78" t="str">
        <f>IF($A175&lt;&gt;"",IF(IFERROR('6. Position (at entry)'!AD175,"")="", "",IFERROR('6. Position (at entry)'!AD175,"")),"")</f>
        <v/>
      </c>
      <c r="ED175" s="226" t="str">
        <f>IF($A175&lt;&gt;"",IF(IFERROR('6. Position (at entry)'!AE175,"")="", "",IFERROR('6. Position (at entry)'!AE175,"")),"")</f>
        <v/>
      </c>
      <c r="EE175" s="80" t="str">
        <f>IF($A175&lt;&gt;"",IF(IFERROR('6. Position (at entry)'!AF175,"")="", "",IFERROR('6. Position (at entry)'!AF175,"")),"")</f>
        <v/>
      </c>
      <c r="EF175" s="80" t="str">
        <f>IF($A175&lt;&gt;"",IF(IFERROR('6. Position (at entry)'!AG175,"")="", "",IFERROR('6. Position (at entry)'!AG175,"")),"")</f>
        <v/>
      </c>
      <c r="EG175" s="80" t="str">
        <f>IF($A175&lt;&gt;"",IF(IFERROR('6. Position (at entry)'!AH175,"")="", "",IFERROR('6. Position (at entry)'!AH175,"")),"")</f>
        <v/>
      </c>
      <c r="EH175" s="360" t="str">
        <f>IF($A175&lt;&gt;"",IF(IFERROR('6. Position (at entry)'!AI175,"")="", "",IFERROR('6. Position (at entry)'!AI175,"")),"")</f>
        <v/>
      </c>
    </row>
    <row r="176" spans="1:138" ht="15" customHeight="1" x14ac:dyDescent="0.2">
      <c r="A176" s="16" t="str">
        <f>IF(ISBLANK('6. Position (at entry)'!A176), "", '6. Position (at entry)'!A176)</f>
        <v/>
      </c>
      <c r="B176" s="347" t="str">
        <f>IF($A176&lt;&gt;"",IF(IFERROR('6. Position (at entry)'!B176,"")="", "Mandatory: Tab 6",IFERROR('6. Position (at entry)'!B176,"")),"")</f>
        <v/>
      </c>
      <c r="C176" s="16" t="str">
        <f>IF($A176&lt;&gt;"",IF(IFERROR(VLOOKUP($A176, '4. Company (at entry)'!$1:$1048576,2,FALSE),"")="","Mandatory: Tab 4",IFERROR(VLOOKUP($A176, '4. Company (at entry)'!$1:$1048576,2,FALSE),"")), "")</f>
        <v/>
      </c>
      <c r="D176" s="16" t="str">
        <f>IF($A176&lt;&gt;"",IF(IFERROR('7. Position (current_at exit)'!D176,"")="", "Mandatory: Tab 7",IFERROR('7. Position (current_at exit)'!D176,"")),"")</f>
        <v/>
      </c>
      <c r="E176" s="16" t="str">
        <f>IF($A176&lt;&gt;"",IF(IFERROR('7. Position (current_at exit)'!E176,"")="", "Mandatory: Tab 7",IFERROR('7. Position (current_at exit)'!E176,"")),"")</f>
        <v/>
      </c>
      <c r="F176" s="16" t="str">
        <f>IF($A176&lt;&gt;"",IF(IFERROR('6. Position (at entry)'!D176,"")="", "Mandatory: Tab 6",IFERROR('6. Position (at entry)'!D176,"")),"")</f>
        <v/>
      </c>
      <c r="G176" s="16" t="str">
        <f>IF($A176&lt;&gt;"",IF(IFERROR('6. Position (at entry)'!E176,"")="", "Mandatory: Tab 6",IFERROR('6. Position (at entry)'!E176,"")),"")</f>
        <v/>
      </c>
      <c r="H176" s="16" t="str">
        <f>IF($A176&lt;&gt;"",IF(IFERROR('6. Position (at entry)'!F176,"")="", "Mandatory: Tab 6",IFERROR('6. Position (at entry)'!F176,"")),"")</f>
        <v/>
      </c>
      <c r="I176" s="16" t="str">
        <f>IF($A176&lt;&gt;"",IF(IFERROR('6. Position (at entry)'!G176,"")="", "Mandatory: Tab 6",IFERROR('6. Position (at entry)'!G176,"")),"")</f>
        <v/>
      </c>
      <c r="J176" s="16" t="str">
        <f>IF($A176&lt;&gt;"",IF(IFERROR('6. Position (at entry)'!H176,"")="", "Mandatory: Tab 6",IFERROR('6. Position (at entry)'!H176,"")),"")</f>
        <v/>
      </c>
      <c r="K176" s="159" t="str">
        <f>IF($A176&lt;&gt;"",IF(IFERROR('6. Position (at entry)'!I176,"")="", "Mandatory: Tab 6",IFERROR('6. Position (at entry)'!I176,"")),"")</f>
        <v/>
      </c>
      <c r="L176" s="16" t="str">
        <f>IF($A176&lt;&gt;"",IF(IFERROR('6. Position (at entry)'!J176,"")="", "Mandatory: Tab 6",IFERROR('6. Position (at entry)'!J176,"")),"")</f>
        <v/>
      </c>
      <c r="M176" s="16" t="str">
        <f>IF($A176&lt;&gt;"",IF(IFERROR('6. Position (at entry)'!K176,"")="", "Mandatory: Tab 6",IFERROR('6. Position (at entry)'!K176,"")),"")</f>
        <v/>
      </c>
      <c r="N176" s="16" t="str">
        <f>IF($A176&lt;&gt;"",IF(IFERROR('6. Position (at entry)'!L176,"")="", "",IFERROR('6. Position (at entry)'!L176,"")),"")</f>
        <v/>
      </c>
      <c r="O176" s="360" t="str">
        <f>IF($A176&lt;&gt;"",IF(IFERROR('6. Position (at entry)'!M176,"")="", "",IFERROR('6. Position (at entry)'!M176,"")),"")</f>
        <v/>
      </c>
      <c r="P176" s="16" t="str">
        <f>IF($A176&lt;&gt;"",IF(IFERROR(VLOOKUP($A176,'5. Company (current_at exit)'!$1:$1048576,3,FALSE),"")="","",IFERROR(VLOOKUP($A176,'5. Company (current_at exit)'!$1:$1048576,3,FALSE),"")), "")</f>
        <v/>
      </c>
      <c r="Q176" s="16" t="str">
        <f>IF($A176&lt;&gt;"",IF(IFERROR(VLOOKUP($A176,'5. Company (current_at exit)'!$1:$1048576,4,FALSE),"")="","",IFERROR(VLOOKUP($A176,'5. Company (current_at exit)'!$1:$1048576,4,FALSE),"")), "")</f>
        <v/>
      </c>
      <c r="R176" s="16" t="str">
        <f>IF($A176&lt;&gt;"",IF(IFERROR(VLOOKUP($A176,'5. Company (current_at exit)'!$1:$1048576,5,FALSE),"")="","",IFERROR(VLOOKUP($A176,'5. Company (current_at exit)'!$1:$1048576,5,FALSE),"")), "")</f>
        <v/>
      </c>
      <c r="S176" s="16" t="str">
        <f>IF($A176&lt;&gt;"",IF(IFERROR(VLOOKUP($A176,'5. Company (current_at exit)'!$1:$1048576,6,FALSE),"")="","",IFERROR(VLOOKUP($A176,'5. Company (current_at exit)'!$1:$1048576,6,FALSE),"")), "")</f>
        <v/>
      </c>
      <c r="T176" s="16" t="str">
        <f>IF($A176&lt;&gt;"",IF(IFERROR(VLOOKUP($A176,'5. Company (current_at exit)'!$1:$1048576,7,FALSE),"")="","Mandatory: Tab 5",IFERROR(VLOOKUP($A176,'5. Company (current_at exit)'!$1:$1048576,7,FALSE),"")), "")</f>
        <v/>
      </c>
      <c r="U176" s="72" t="str">
        <f>IF($A176&lt;&gt;"",IF(IFERROR(VLOOKUP($A176,'5. Company (current_at exit)'!$1:$1048576,8,FALSE),"")="","Mandatory: Tab 5",IFERROR(VLOOKUP($A176,'5. Company (current_at exit)'!$1:$1048576,8,FALSE),"")), "")</f>
        <v/>
      </c>
      <c r="V176" s="16" t="str">
        <f>IF($A176&lt;&gt;"",IF(IFERROR(VLOOKUP($A176,'5. Company (current_at exit)'!$1:$1048576,9,FALSE),"")="","",IFERROR(VLOOKUP($A176,'5. Company (current_at exit)'!$1:$1048576,9,FALSE),"")), "")</f>
        <v/>
      </c>
      <c r="W176" s="16" t="str">
        <f>IF($A176&lt;&gt;"",IF(IFERROR(VLOOKUP($A176,'5. Company (current_at exit)'!$1:$1048576,10,FALSE),"")="","Mandatory: Tab 5",IFERROR(VLOOKUP($A176,'5. Company (current_at exit)'!$1:$1048576,10,FALSE),"")), "")</f>
        <v/>
      </c>
      <c r="X176" s="73" t="str">
        <f>IF($A176&lt;&gt;"",IF(IFERROR(VLOOKUP($A176,'5. Company (current_at exit)'!$1:$1048576,11,FALSE),"")="","Mandatory: Tab 5",IFERROR(VLOOKUP($A176,'5. Company (current_at exit)'!$1:$1048576,11,FALSE),"")), "")</f>
        <v/>
      </c>
      <c r="Y176" s="73" t="str">
        <f>IF($A176&lt;&gt;"",IF(IFERROR(VLOOKUP($A176,'5. Company (current_at exit)'!$1:$1048576,12,FALSE),"")="","",IFERROR(VLOOKUP($A176,'5. Company (current_at exit)'!$1:$1048576,12,FALSE),"")), "")</f>
        <v/>
      </c>
      <c r="Z176" s="73" t="str">
        <f>IF($A176&lt;&gt;"",IF(IFERROR(VLOOKUP($A176,'5. Company (current_at exit)'!$1:$1048576,13,FALSE),"")="","",IFERROR(VLOOKUP($A176,'5. Company (current_at exit)'!$1:$1048576,13,FALSE),"")), "")</f>
        <v/>
      </c>
      <c r="AA176" s="16" t="str">
        <f>IF($A176&lt;&gt;"",IF(IFERROR(VLOOKUP($A176,'5. Company (current_at exit)'!$1:$1048576,14,FALSE),"")="","Mandatory: Tab 5",IFERROR(VLOOKUP($A176,'5. Company (current_at exit)'!$1:$1048576,14,FALSE),"")), "")</f>
        <v/>
      </c>
      <c r="AB176" s="16" t="str">
        <f>IF($A176&lt;&gt;"",IF(IFERROR(VLOOKUP($A176,'5. Company (current_at exit)'!$1:$1048576,15,FALSE),"")="","Mandatory: Tab 5",IFERROR(VLOOKUP($A176,'5. Company (current_at exit)'!$1:$1048576,15,FALSE),"")), "")</f>
        <v/>
      </c>
      <c r="AC176" s="76" t="str">
        <f>IF($A176&lt;&gt;"",IF(IFERROR(VLOOKUP($A176,'5. Company (current_at exit)'!$1:$1048576,16,FALSE),"")="","",IFERROR(VLOOKUP($A176,'5. Company (current_at exit)'!$1:$1048576,16,FALSE),"")), "")</f>
        <v/>
      </c>
      <c r="AD176" s="16" t="str">
        <f>IF($A176&lt;&gt;"",IF(IFERROR(VLOOKUP($A176,'5. Company (current_at exit)'!$1:$1048576,17,FALSE),"")="","",IFERROR(VLOOKUP($A176,'5. Company (current_at exit)'!$1:$1048576,17,FALSE),"")), "")</f>
        <v/>
      </c>
      <c r="AE176" s="401" t="str">
        <f>IF($A176&lt;&gt;"",IF(IFERROR(VLOOKUP($A176,'5. Company (current_at exit)'!$1:$1048576,18,FALSE),"")="","",IFERROR(VLOOKUP($A176,'5. Company (current_at exit)'!$1:$1048576,18,FALSE),"")), "")</f>
        <v/>
      </c>
      <c r="AF176" s="16" t="str">
        <f>IF($A176&lt;&gt;"",IF(IFERROR(VLOOKUP($A176,'5. Company (current_at exit)'!$1:$1048576,19,FALSE),"")="","Mandatory: Tab 5",IFERROR(VLOOKUP($A176,'5. Company (current_at exit)'!$1:$1048576,19,FALSE),"")), "")</f>
        <v/>
      </c>
      <c r="AG176" s="159" t="str">
        <f>IF($AF176="Yes",IF($A176&lt;&gt;"",IF(IFERROR(VLOOKUP($A176,'5. Company (current_at exit)'!$1:$1048576,20,FALSE),"")="","Mandatory: Tab 5",IFERROR(VLOOKUP($A176,'5. Company (current_at exit)'!$1:$1048576,20,FALSE),"")), ""),IF($A176&lt;&gt;"",IF(IFERROR(VLOOKUP($A176,'5. Company (current_at exit)'!$1:$1048576,20,FALSE),"")="","",IFERROR(VLOOKUP($A176,'5. Company (current_at exit)'!$1:$1048576,20,FALSE),"")), ""))</f>
        <v/>
      </c>
      <c r="AH176" s="159" t="str">
        <f>IF($AF176="Yes",IF($A176&lt;&gt;"",IF(IFERROR(VLOOKUP($A176,'5. Company (current_at exit)'!$1:$1048576,21,FALSE),"")="","Mandatory: Tab 5",IFERROR(VLOOKUP($A176,'5. Company (current_at exit)'!$1:$1048576,21,FALSE),"")), ""),IF($A176&lt;&gt;"",IF(IFERROR(VLOOKUP($A176,'5. Company (current_at exit)'!$1:$1048576,21,FALSE),"")="","",IFERROR(VLOOKUP($A176,'5. Company (current_at exit)'!$1:$1048576,21,FALSE),"")), ""))</f>
        <v/>
      </c>
      <c r="AI176" s="69" t="str">
        <f>IF($AF176="Yes",IF($A176&lt;&gt;"",IF(IFERROR(VLOOKUP($A176,'5. Company (current_at exit)'!$1:$1048576,22,FALSE),"")="","Mandatory: Tab 5",IFERROR(VLOOKUP($A176,'5. Company (current_at exit)'!$1:$1048576,22,FALSE),"")), ""),IF($A176&lt;&gt;"",IF(IFERROR(VLOOKUP($A176,'5. Company (current_at exit)'!$1:$1048576,22,FALSE),"")="","",IFERROR(VLOOKUP($A176,'5. Company (current_at exit)'!$1:$1048576,22,FALSE),"")), ""))</f>
        <v/>
      </c>
      <c r="AJ176" s="69" t="str">
        <f>IF($AF176="Yes",IF($A176&lt;&gt;"",IF(IFERROR(VLOOKUP($A176,'5. Company (current_at exit)'!$1:$1048576,23,FALSE),"")="","Mandatory: Tab 5",IFERROR(VLOOKUP($A176,'5. Company (current_at exit)'!$1:$1048576,23,FALSE),"")), ""),IF($A176&lt;&gt;"",IF(IFERROR(VLOOKUP($A176,'5. Company (current_at exit)'!$1:$1048576,23,FALSE),"")="","",IFERROR(VLOOKUP($A176,'5. Company (current_at exit)'!$1:$1048576,23,FALSE),"")), ""))</f>
        <v/>
      </c>
      <c r="AK176" s="159" t="str">
        <f>IF($AF176="Yes",IF($A176&lt;&gt;"",IF(IFERROR(VLOOKUP($A176,'5. Company (current_at exit)'!$1:$1048576,24,FALSE),"")="","",IFERROR(VLOOKUP($A176,'5. Company (current_at exit)'!$1:$1048576,24,FALSE),"")), ""),IF($A176&lt;&gt;"",IF(IFERROR(VLOOKUP($A176,'5. Company (current_at exit)'!$1:$1048576,24,FALSE),"")="","",IFERROR(VLOOKUP($A176,'5. Company (current_at exit)'!$1:$1048576,24,FALSE),"")), ""))</f>
        <v/>
      </c>
      <c r="AL176" s="403" t="str">
        <f>IF($A176&lt;&gt;"",IF(IFERROR(VLOOKUP($A176,'5. Company (current_at exit)'!$1:$1048576,25,FALSE),"")="","",IFERROR(VLOOKUP($A176,'5. Company (current_at exit)'!$1:$1048576,25,FALSE),"")), "")</f>
        <v/>
      </c>
      <c r="AM176" s="17" t="str">
        <f>IF($A176&lt;&gt;"",IF(IFERROR(VLOOKUP($A176,'5. Company (current_at exit)'!$1:$1048576,26,FALSE),"")="","Mandatory: Tab 5",IFERROR(VLOOKUP($A176,'5. Company (current_at exit)'!$1:$1048576,26,FALSE),"")), "")</f>
        <v/>
      </c>
      <c r="AN176" s="17" t="str">
        <f>IF($A176&lt;&gt;"",IF(IFERROR(VLOOKUP($A176,'5. Company (current_at exit)'!$1:$1048576,27,FALSE),"")="","Mandatory: Tab 5",IFERROR(VLOOKUP($A176,'5. Company (current_at exit)'!$1:$1048576,27,FALSE),"")), "")</f>
        <v/>
      </c>
      <c r="AO176" s="17" t="str">
        <f>IF($A176&lt;&gt;"",IF(IFERROR(VLOOKUP($A176,'5. Company (current_at exit)'!$1:$1048576,28,FALSE),"")="","Mandatory: Tab 5",IFERROR(VLOOKUP($A176,'5. Company (current_at exit)'!$1:$1048576,28,FALSE),"")), "")</f>
        <v/>
      </c>
      <c r="AP176" s="17" t="str">
        <f>IF($A176&lt;&gt;"",IF(IFERROR(VLOOKUP($A176,'5. Company (current_at exit)'!$1:$1048576,29,FALSE),"")="","Mandatory: Tab 5",IFERROR(VLOOKUP($A176,'5. Company (current_at exit)'!$1:$1048576,29,FALSE),"")), "")</f>
        <v/>
      </c>
      <c r="AQ176" s="17" t="str">
        <f>IF($A176&lt;&gt;"",IF(IFERROR(VLOOKUP($A176,'5. Company (current_at exit)'!$1:$1048576,30,FALSE),"")="","Mandatory: Tab 5",IFERROR(VLOOKUP($A176,'5. Company (current_at exit)'!$1:$1048576,30,FALSE),"")), "")</f>
        <v/>
      </c>
      <c r="AR176" s="17" t="str">
        <f>IF($A176&lt;&gt;"",IF(IFERROR(VLOOKUP($A176,'5. Company (current_at exit)'!$1:$1048576,31,FALSE),"")="","Mandatory: Tab 5",IFERROR(VLOOKUP($A176,'5. Company (current_at exit)'!$1:$1048576,31,FALSE),"")), "")</f>
        <v/>
      </c>
      <c r="AS176" s="17" t="str">
        <f>IF($A176&lt;&gt;"",IF(IFERROR(VLOOKUP($A176,'5. Company (current_at exit)'!$1:$1048576,32,FALSE),"")="","Mandatory: Tab 5",IFERROR(VLOOKUP($A176,'5. Company (current_at exit)'!$1:$1048576,32,FALSE),"")), "")</f>
        <v/>
      </c>
      <c r="AT176" s="17" t="str">
        <f>IF($A176&lt;&gt;"",IF(IFERROR(VLOOKUP($A176,'5. Company (current_at exit)'!$1:$1048576,33,FALSE),"")="","Mandatory: Tab 5",IFERROR(VLOOKUP($A176,'5. Company (current_at exit)'!$1:$1048576,33,FALSE),"")), "")</f>
        <v/>
      </c>
      <c r="AU176" s="17" t="str">
        <f>IF($A176&lt;&gt;"",IF(IFERROR(VLOOKUP($A176,'5. Company (current_at exit)'!$1:$1048576,34,FALSE),"")="","",IFERROR(VLOOKUP($A176,'5. Company (current_at exit)'!$1:$1048576,34,FALSE),"")), "")</f>
        <v/>
      </c>
      <c r="AV176" s="241" t="str">
        <f>IF($A176&lt;&gt;"",IF(IFERROR(VLOOKUP($A176,'5. Company (current_at exit)'!$1:$1048576,35,FALSE),"")="","",IFERROR(VLOOKUP($A176,'5. Company (current_at exit)'!$1:$1048576,35,FALSE),"")), "")</f>
        <v/>
      </c>
      <c r="AW176" s="17" t="str">
        <f>IF($D176="Fully Exited",IF($A176&lt;&gt;"",IF(IFERROR(VLOOKUP($A176,'5. Company (current_at exit)'!$1:$1048576,36,FALSE),"")="","",IFERROR(VLOOKUP($A176,'5. Company (current_at exit)'!$1:$1048576,36,FALSE),"")), ""),IF($A176&lt;&gt;"",IF(IFERROR(VLOOKUP($A176,'5. Company (current_at exit)'!$1:$1048576,36,FALSE),"")="","",IFERROR(VLOOKUP($A176,'5. Company (current_at exit)'!$1:$1048576,36,FALSE),"")), ""))</f>
        <v/>
      </c>
      <c r="AX176" s="239" t="str">
        <f>IF($A176&lt;&gt;"",IF(IFERROR(VLOOKUP($A176,'5. Company (current_at exit)'!$1:$1048576,37,FALSE),"")="","",IFERROR(VLOOKUP($A176,'5. Company (current_at exit)'!$1:$1048576,37,FALSE),"")), "")</f>
        <v/>
      </c>
      <c r="AY176" s="204" t="str">
        <f>IF($A176&lt;&gt;"",IF(IFERROR(VLOOKUP($A176,'5. Company (current_at exit)'!$1:$1048576,38,FALSE),"")="","",IFERROR(VLOOKUP($A176,'5. Company (current_at exit)'!$1:$1048576,38,FALSE),"")), "")</f>
        <v/>
      </c>
      <c r="AZ176" s="244" t="str">
        <f>IF($A176&lt;&gt;"",IF(IFERROR(VLOOKUP($A176,'5. Company (current_at exit)'!$1:$1048576,39,FALSE),"")="","",IFERROR(VLOOKUP($A176,'5. Company (current_at exit)'!$1:$1048576,39,FALSE),"")), "")</f>
        <v/>
      </c>
      <c r="BA176" s="244" t="str">
        <f>IF($A176&lt;&gt;"",IF(IFERROR(VLOOKUP($A176,'5. Company (current_at exit)'!$1:$1048576,40,FALSE),"")="","",IFERROR(VLOOKUP($A176,'5. Company (current_at exit)'!$1:$1048576,40,FALSE),"")), "")</f>
        <v/>
      </c>
      <c r="BB176" s="244" t="str">
        <f>IF($A176&lt;&gt;"",IF(IFERROR(VLOOKUP($A176,'5. Company (current_at exit)'!$1:$1048576,41,FALSE),"")="","",IFERROR(VLOOKUP($A176,'5. Company (current_at exit)'!$1:$1048576,41,FALSE),"")), "")</f>
        <v/>
      </c>
      <c r="BC176" s="76" t="str">
        <f>IF($A176&lt;&gt;"",IF(IFERROR(VLOOKUP($A176,'5. Company (current_at exit)'!$1:$1048576,42,FALSE),"")="","",IFERROR(VLOOKUP($A176,'5. Company (current_at exit)'!$1:$1048576,42,FALSE),"")), "")</f>
        <v/>
      </c>
      <c r="BD176" s="76" t="str">
        <f>IF($A176&lt;&gt;"",IF(IFERROR(VLOOKUP($A176,'5. Company (current_at exit)'!$1:$1048576,43,FALSE),"")="","",IFERROR(VLOOKUP($A176,'5. Company (current_at exit)'!$1:$1048576,43,FALSE),"")), "")</f>
        <v/>
      </c>
      <c r="BE176" s="239" t="str">
        <f>IF($A176&lt;&gt;"",IF(IFERROR(VLOOKUP($A176,'5. Company (current_at exit)'!$1:$1048576,44,FALSE),"")="","",IFERROR(VLOOKUP($A176,'5. Company (current_at exit)'!$1:$1048576,44,FALSE),"")), "")</f>
        <v/>
      </c>
      <c r="BF176" s="239" t="str">
        <f>IF($A176&lt;&gt;"",IF(IFERROR(VLOOKUP($A176,'5. Company (current_at exit)'!$1:$1048576,45,FALSE),"")="","",IFERROR(VLOOKUP($A176,'5. Company (current_at exit)'!$1:$1048576,45,FALSE),"")), "")</f>
        <v/>
      </c>
      <c r="BG176" s="239" t="str">
        <f>IF($A176&lt;&gt;"",IF(IFERROR(VLOOKUP($A176,'5. Company (current_at exit)'!$1:$1048576,46,FALSE),"")="","",IFERROR(VLOOKUP($A176,'5. Company (current_at exit)'!$1:$1048576,46,FALSE),"")), "")</f>
        <v/>
      </c>
      <c r="BH176" s="239" t="str">
        <f>IF($A176&lt;&gt;"",IF(IFERROR(VLOOKUP($A176,'5. Company (current_at exit)'!$1:$1048576,47,FALSE),"")="","",IFERROR(VLOOKUP($A176,'5. Company (current_at exit)'!$1:$1048576,47,FALSE),"")), "")</f>
        <v/>
      </c>
      <c r="BI176" s="239" t="str">
        <f>IF($A176&lt;&gt;"",IF(IFERROR(VLOOKUP($A176,'5. Company (current_at exit)'!$1:$1048576,48,FALSE),"")="","",IFERROR(VLOOKUP($A176,'5. Company (current_at exit)'!$1:$1048576,48,FALSE),"")), "")</f>
        <v/>
      </c>
      <c r="BJ176" s="360" t="str">
        <f>IF($A176&lt;&gt;"",IF(IFERROR(VLOOKUP($A176,'5. Company (current_at exit)'!$1:$1048576,49,FALSE),"")="","",IFERROR(VLOOKUP($A176,'5. Company (current_at exit)'!$1:$1048576,49,FALSE),"")), "")</f>
        <v/>
      </c>
      <c r="BK176" s="76" t="str">
        <f>IF($A176&lt;&gt;"",IF(IFERROR(VLOOKUP($A176,'5. Company (current_at exit)'!$1:$1048576,50,FALSE),"")="","Mandatory: Tab 5",IFERROR(VLOOKUP($A176,'5. Company (current_at exit)'!$1:$1048576,50,FALSE),"")), "")</f>
        <v/>
      </c>
      <c r="BL176" s="483" t="str">
        <f>IF($A176&lt;&gt;"",IF(IFERROR(VLOOKUP($A176,'5. Company (current_at exit)'!$1:$1048576,51,FALSE),"")="","Mandatory: Tab 5",IFERROR(VLOOKUP($A176,'5. Company (current_at exit)'!$1:$1048576,51,FALSE),"")), "")</f>
        <v/>
      </c>
      <c r="BM176" s="483" t="str">
        <f>IF($A176&lt;&gt;"",IF(IFERROR(VLOOKUP($A176,'5. Company (current_at exit)'!$1:$1048576,52,FALSE),"")="","Mandatory: Tab 5",IFERROR(VLOOKUP($A176,'5. Company (current_at exit)'!$1:$1048576,52,FALSE),"")), "")</f>
        <v/>
      </c>
      <c r="BN176" s="483" t="str">
        <f>IF($A176&lt;&gt;"",IF(IFERROR(VLOOKUP($A176,'5. Company (current_at exit)'!$1:$1048576,53,FALSE),"")="","Mandatory: Tab 5",IFERROR(VLOOKUP($A176,'5. Company (current_at exit)'!$1:$1048576,53,FALSE),"")), "")</f>
        <v/>
      </c>
      <c r="BO176" s="360" t="str">
        <f>IF($A176&lt;&gt;"",IF(IFERROR(VLOOKUP($A176,'5. Company (current_at exit)'!$1:$1048576,54,FALSE),"")="","",IFERROR(VLOOKUP($A176,'5. Company (current_at exit)'!$1:$1048576,54,FALSE),"")), "")</f>
        <v/>
      </c>
      <c r="BP176" s="17" t="str">
        <f>IF($A176&lt;&gt;"",IF(IFERROR(VLOOKUP($A176, '4. Company (at entry)'!$1:$1048576,3,FALSE),"")="","Mandatory: Tab 4",IFERROR(VLOOKUP($A176, '4. Company (at entry)'!$1:$1048576,3,FALSE),"")), "")</f>
        <v/>
      </c>
      <c r="BQ176" s="17" t="str">
        <f>IF($A176&lt;&gt;"",IF(IFERROR(VLOOKUP($A176, '4. Company (at entry)'!$1:$1048576,4,FALSE),"")="","Mandatory: Tab 4",IFERROR(VLOOKUP($A176, '4. Company (at entry)'!$1:$1048576,4,FALSE),"")), "")</f>
        <v/>
      </c>
      <c r="BR176" s="17" t="str">
        <f>IF($A176&lt;&gt;"",IF(IFERROR(VLOOKUP($A176, '4. Company (at entry)'!$1:$1048576,5,FALSE),"")="","Mandatory: Tab 4",IFERROR(VLOOKUP($A176, '4. Company (at entry)'!$1:$1048576,5,FALSE),"")), "")</f>
        <v/>
      </c>
      <c r="BS176" s="17" t="str">
        <f>IF($A176&lt;&gt;"",IF(IFERROR(VLOOKUP($A176, '4. Company (at entry)'!$1:$1048576,6,FALSE),"")="","Mandatory: Tab 4",IFERROR(VLOOKUP($A176, '4. Company (at entry)'!$1:$1048576,6,FALSE),"")), "")</f>
        <v/>
      </c>
      <c r="BT176" s="17" t="str">
        <f>IF($A176&lt;&gt;"",IF(IFERROR(VLOOKUP($A176, '4. Company (at entry)'!$1:$1048576,7,FALSE),"")="","Mandatory: Tab 4",IFERROR(VLOOKUP($A176, '4. Company (at entry)'!$1:$1048576,7,FALSE),"")), "")</f>
        <v/>
      </c>
      <c r="BU176" s="17" t="str">
        <f>IF($A176&lt;&gt;"",IF(IFERROR(VLOOKUP($A176, '4. Company (at entry)'!$1:$1048576,8,FALSE),"")="","Mandatory: Tab 4",IFERROR(VLOOKUP($A176, '4. Company (at entry)'!$1:$1048576,8,FALSE),"")), "")</f>
        <v/>
      </c>
      <c r="BV176" s="17" t="str">
        <f>IF($A176&lt;&gt;"",IF(IFERROR(VLOOKUP($A176, '4. Company (at entry)'!$1:$1048576,9,FALSE),"")="","Mandatory: Tab 4",IFERROR(VLOOKUP($A176, '4. Company (at entry)'!$1:$1048576,9,FALSE),"")), "")</f>
        <v/>
      </c>
      <c r="BW176" s="17" t="str">
        <f>IF($A176&lt;&gt;"",IF(IFERROR(VLOOKUP($A176, '4. Company (at entry)'!$1:$1048576,10,FALSE),"")="","",IFERROR(VLOOKUP($A176, '4. Company (at entry)'!$1:$1048576,10,FALSE),"")), "")</f>
        <v/>
      </c>
      <c r="BX176" s="208" t="str">
        <f>IF($A176&lt;&gt;"",IF(IFERROR(VLOOKUP($A176, '4. Company (at entry)'!$1:$1048576,11,FALSE),"")="","",IFERROR(VLOOKUP($A176, '4. Company (at entry)'!$1:$1048576,11,FALSE),"")), "")</f>
        <v/>
      </c>
      <c r="BY176" s="17" t="str">
        <f>IF($A176&lt;&gt;"",IF(IFERROR(VLOOKUP($A176, '4. Company (at entry)'!$1:$1048576,12,FALSE),"")="","",IFERROR(VLOOKUP($A176, '4. Company (at entry)'!$1:$1048576,12,FALSE),"")), "")</f>
        <v/>
      </c>
      <c r="BZ176" s="360" t="str">
        <f>IF($A176&lt;&gt;"",IF(IFERROR(VLOOKUP($A176, '4. Company (at entry)'!$1:$1048576,13,FALSE),"")="","",IFERROR(VLOOKUP($A176, '4. Company (at entry)'!$1:$1048576,13,FALSE),"")), "")</f>
        <v/>
      </c>
      <c r="CA176" s="17" t="str">
        <f>IF($A176&lt;&gt;"",IF(IFERROR('7. Position (current_at exit)'!F176,"")="", "Mandatory: Tab 7",IFERROR('7. Position (current_at exit)'!F176,"")),"")</f>
        <v/>
      </c>
      <c r="CB176" s="17" t="str">
        <f>IF($D176&lt;&gt;"Pending, Subsequently Closed",IF($A176&lt;&gt;"",IF(IFERROR('7. Position (current_at exit)'!G176,"")="", "Mandatory: Tab 7",IFERROR('7. Position (current_at exit)'!G176,"")),""), IF($A176&lt;&gt;"",IF(IFERROR('7. Position (current_at exit)'!G176,"")="", "",IFERROR('7. Position (current_at exit)'!G176,"")),""))</f>
        <v/>
      </c>
      <c r="CC176" s="17" t="str">
        <f>IF($D176&lt;&gt;"Pending, Subsequently Closed",IF($A176&lt;&gt;"",IF(IFERROR('7. Position (current_at exit)'!H176,"")="", "Mandatory: Tab 7",IFERROR('7. Position (current_at exit)'!H176,"")),""), IF($A176&lt;&gt;"",IF(IFERROR('7. Position (current_at exit)'!H176,"")="", "",IFERROR('7. Position (current_at exit)'!H176,"")),""))</f>
        <v/>
      </c>
      <c r="CD176" s="17" t="str">
        <f>IF($D176&lt;&gt;"Pending, Subsequently Closed",IF($A176&lt;&gt;"",IF(IFERROR('7. Position (current_at exit)'!I176,"")="", "Mandatory: Tab 7",IFERROR('7. Position (current_at exit)'!I176,"")),""), IF($A176&lt;&gt;"",IF(IFERROR('7. Position (current_at exit)'!I176,"")="", "",IFERROR('7. Position (current_at exit)'!I176,"")),""))</f>
        <v/>
      </c>
      <c r="CE176" s="17" t="str">
        <f>IF($D176&lt;&gt;"Pending, Subsequently Closed",IF($A176&lt;&gt;"",IF(IFERROR('7. Position (current_at exit)'!J176,"")="", "Mandatory: Tab 7",IFERROR('7. Position (current_at exit)'!J176,"")),""), IF($A176&lt;&gt;"",IF(IFERROR('7. Position (current_at exit)'!J176,"")="", "",IFERROR('7. Position (current_at exit)'!J176,"")),""))</f>
        <v/>
      </c>
      <c r="CF176" s="208" t="str">
        <f>IF($D176&lt;&gt;"Pending, Subsequently Closed",IF($A176&lt;&gt;"",IF(IFERROR('7. Position (current_at exit)'!K176,"")="", "Mandatory: Tab 7",IFERROR('7. Position (current_at exit)'!K176,"")),""), IF($A176&lt;&gt;"",IF(IFERROR('7. Position (current_at exit)'!K176,"")="", "",IFERROR('7. Position (current_at exit)'!K176,"")),""))</f>
        <v/>
      </c>
      <c r="CG176" s="186" t="str">
        <f>IF($D176&lt;&gt;"Pending, Subsequently Closed",IF($A176&lt;&gt;"",IF(IFERROR('7. Position (current_at exit)'!L176,"")="", "Mandatory: Tab 7",IFERROR('7. Position (current_at exit)'!L176,"")),""), IF($A176&lt;&gt;"",IF(IFERROR('7. Position (current_at exit)'!L176,"")="", "",IFERROR('7. Position (current_at exit)'!L176,"")),""))</f>
        <v/>
      </c>
      <c r="CH176" s="186" t="str">
        <f>IF($D176&lt;&gt;"Pending, Subsequently Closed",IF($A176&lt;&gt;"",IF(IFERROR('7. Position (current_at exit)'!M176,"")="", "Mandatory: Tab 7",IFERROR('7. Position (current_at exit)'!M176,"")),""), IF($A176&lt;&gt;"",IF(IFERROR('7. Position (current_at exit)'!M176,"")="", "",IFERROR('7. Position (current_at exit)'!M176,"")),""))</f>
        <v/>
      </c>
      <c r="CI176" s="186" t="str">
        <f>IF($D176&lt;&gt;"Pending, Subsequently Closed",IF($A176&lt;&gt;"",IF(IFERROR('7. Position (current_at exit)'!N176,"")="", "Mandatory: Tab 7",IFERROR('7. Position (current_at exit)'!N176,"")),""), IF($A176&lt;&gt;"",IF(IFERROR('7. Position (current_at exit)'!N176,"")="", "",IFERROR('7. Position (current_at exit)'!N176,"")),""))</f>
        <v/>
      </c>
      <c r="CJ176" s="408" t="str">
        <f>IF($D176&lt;&gt;"Pending, Subsequently Closed",IF($A176&lt;&gt;"",IF(IFERROR('7. Position (current_at exit)'!O176,"")="", "Mandatory: Tab 7",IFERROR('7. Position (current_at exit)'!O176,"")),""), IF($A176&lt;&gt;"",IF(IFERROR('7. Position (current_at exit)'!O176,"")="", "",IFERROR('7. Position (current_at exit)'!O176,"")),""))</f>
        <v/>
      </c>
      <c r="CK176" s="408" t="str">
        <f>IF($D176&lt;&gt;"Pending, Subsequently Closed",IF($A176&lt;&gt;"",IF(IFERROR('7. Position (current_at exit)'!P176,"")="", "Mandatory: Tab 7",IFERROR('7. Position (current_at exit)'!P176,"")),""), IF($A176&lt;&gt;"",IF(IFERROR('7. Position (current_at exit)'!P176,"")="", "",IFERROR('7. Position (current_at exit)'!P176,"")),""))</f>
        <v/>
      </c>
      <c r="CL176" s="360" t="str">
        <f>IF($A176&lt;&gt;"",IF(IFERROR('7. Position (current_at exit)'!Q176,"")="", "",IFERROR('7. Position (current_at exit)'!Q176,"")),"")</f>
        <v/>
      </c>
      <c r="CM176" s="18" t="str">
        <f>IF($F176&lt;&gt;"Debt",IF($A176&lt;&gt;"",IF(IFERROR('7. Position (current_at exit)'!R176,"")="", "Mandatory: Tab 7",IFERROR('7. Position (current_at exit)'!R176,"")),""), IF($A176&lt;&gt;"",IF(IFERROR('7. Position (current_at exit)'!R176,"")="", "",IFERROR('7. Position (current_at exit)'!R176,"")),""))</f>
        <v/>
      </c>
      <c r="CN176" s="18" t="str">
        <f>IF($F176&lt;&gt;"Debt",IF($A176&lt;&gt;"",IF(IFERROR('7. Position (current_at exit)'!S176,"")="", "Mandatory: Tab 7",IFERROR('7. Position (current_at exit)'!S176,"")),""), IF($A176&lt;&gt;"",IF(IFERROR('7. Position (current_at exit)'!S176,"")="", "",IFERROR('7. Position (current_at exit)'!S176,"")),""))</f>
        <v/>
      </c>
      <c r="CO176" s="17" t="str">
        <f>IF($F176&lt;&gt;"Debt",IF($A176&lt;&gt;"",IF(IFERROR('7. Position (current_at exit)'!T176,"")="", "Mandatory: Tab 7",IFERROR('7. Position (current_at exit)'!T176,"")),""), IF($A176&lt;&gt;"",IF(IFERROR('7. Position (current_at exit)'!T176,"")="", "",IFERROR('7. Position (current_at exit)'!T176,"")),""))</f>
        <v/>
      </c>
      <c r="CP176" s="17" t="str">
        <f>IF($A176&lt;&gt;"",IF(IFERROR('7. Position (current_at exit)'!U176,"")="", "Mandatory: Tab 7",IFERROR('7. Position (current_at exit)'!U176,"")),"")</f>
        <v/>
      </c>
      <c r="CQ176" s="17" t="str">
        <f>IF($F176&lt;&gt;"Debt",IF($A176&lt;&gt;"",IF(IFERROR('7. Position (current_at exit)'!V176,"")="", "Mandatory: Tab 7",IFERROR('7. Position (current_at exit)'!V176,"")),""), IF($A176&lt;&gt;"",IF(IFERROR('7. Position (current_at exit)'!V176,"")="", "",IFERROR('7. Position (current_at exit)'!V176,"")),""))</f>
        <v/>
      </c>
      <c r="CR176" s="16" t="str">
        <f>IF($F176&lt;&gt;"Debt",IF($A176&lt;&gt;"",IF(IFERROR('7. Position (current_at exit)'!W176,"")="", "",IFERROR('7. Position (current_at exit)'!W176,"")),""), IF($A176&lt;&gt;"",IF(IFERROR('7. Position (current_at exit)'!W176,"")="", "",IFERROR('7. Position (current_at exit)'!W176,"")),""))</f>
        <v/>
      </c>
      <c r="CS176" s="80" t="str">
        <f>IF($A176&lt;&gt;"",IF(IFERROR('7. Position (current_at exit)'!X176,"")="", "",IFERROR('7. Position (current_at exit)'!X176,"")),"")</f>
        <v/>
      </c>
      <c r="CT176" s="360" t="str">
        <f>IF($A176&lt;&gt;"",IF(IFERROR('7. Position (current_at exit)'!Y176,"")="", "",IFERROR('7. Position (current_at exit)'!Y176,"")),"")</f>
        <v/>
      </c>
      <c r="CU176" s="159" t="str">
        <f>IF(OR($D176="Fully Exited, No Escrow", $D176="Fully Exited, Escrow Pending", $D176="Fully Exited, Subsequently Closed"), IF($A176&lt;&gt;"",IF(IFERROR('7. Position (current_at exit)'!Z176,"")="", "Mandatory: Tab 7",IFERROR('7. Position (current_at exit)'!Z176,"")),""), IF($A176&lt;&gt;"",IF(IFERROR('7. Position (current_at exit)'!Z176,"")="", "",IFERROR('7. Position (current_at exit)'!Z176,"")),""))</f>
        <v/>
      </c>
      <c r="CV176" s="159" t="str">
        <f>IF(OR($D176="Fully Exited, No Escrow", $D176="Fully Exited, Escrow Pending", $D176="Fully Exited, Subsequently Closed"), IF($A176&lt;&gt;"",IF(IFERROR('7. Position (current_at exit)'!AA176,"")="", "Mandatory: Tab 7",IFERROR('7. Position (current_at exit)'!AA176,"")),""), IF($A176&lt;&gt;"",IF(IFERROR('7. Position (current_at exit)'!AA176,"")="", "",IFERROR('7. Position (current_at exit)'!AA176,"")),""))</f>
        <v/>
      </c>
      <c r="CW176" s="16" t="str">
        <f>IF($D176="Fully Exited",IF($A176&lt;&gt;"",IF(IFERROR('7. Position (current_at exit)'!AB176,"")="", "",IFERROR('7. Position (current_at exit)'!AB176,"")),""), IF($A176&lt;&gt;"",IF(IFERROR('7. Position (current_at exit)'!AB176,"")="", "",IFERROR('7. Position (current_at exit)'!AB176,"")),""))</f>
        <v/>
      </c>
      <c r="CX176" s="360" t="str">
        <f>IF($A176&lt;&gt;"",IF(IFERROR('7. Position (current_at exit)'!AC176,"")="", "",IFERROR('7. Position (current_at exit)'!AC176,"")),"")</f>
        <v/>
      </c>
      <c r="CY176" s="16" t="str">
        <f>IF($D176&lt;&gt;"Pending, Subsequently Closed",IF($A176&lt;&gt;"",IF(IFERROR('7. Position (current_at exit)'!AD176,"")="", "Mandatory: Tab 7",IFERROR('7. Position (current_at exit)'!AD176,"")),""), IF($A176&lt;&gt;"",IF(IFERROR('7. Position (current_at exit)'!AD176,"")="", "",IFERROR('7. Position (current_at exit)'!AD176,"")),""))</f>
        <v/>
      </c>
      <c r="CZ176" s="187" t="str">
        <f>IF($A176&lt;&gt;"",IF(IFERROR('7. Position (current_at exit)'!AE176,"")="", "",IFERROR('7. Position (current_at exit)'!AE176,"")),"")</f>
        <v/>
      </c>
      <c r="DA176" s="76" t="str">
        <f>IF($A176&lt;&gt;"",IF(IFERROR('7. Position (current_at exit)'!AF176,"")="", "",IFERROR('7. Position (current_at exit)'!AF176,"")),"")</f>
        <v/>
      </c>
      <c r="DB176" s="239" t="str">
        <f>IF($A176&lt;&gt;"",IF(IFERROR('7. Position (current_at exit)'!AG176,"")="", "",IFERROR('7. Position (current_at exit)'!AG176,"")),"")</f>
        <v/>
      </c>
      <c r="DC176" s="165" t="str">
        <f>IF($A176&lt;&gt;"",IF(IFERROR('7. Position (current_at exit)'!AH176,"")="", "",IFERROR('7. Position (current_at exit)'!AH176,"")),"")</f>
        <v/>
      </c>
      <c r="DD176" s="165" t="str">
        <f>IF($A176&lt;&gt;"",IF(IFERROR('7. Position (current_at exit)'!AI176,"")="", "",IFERROR('7. Position (current_at exit)'!AI176,"")),"")</f>
        <v/>
      </c>
      <c r="DE176" s="360" t="str">
        <f>IF($A176&lt;&gt;"",IF(IFERROR('7. Position (current_at exit)'!AJ176,"")="", "",IFERROR('7. Position (current_at exit)'!AJ176,"")),"")</f>
        <v/>
      </c>
      <c r="DF176" s="16" t="str">
        <f>IF($A176&lt;&gt;"",IF(IFERROR('7. Position (current_at exit)'!AK176,"")="", "",IFERROR('7. Position (current_at exit)'!AK176,"")),"")</f>
        <v/>
      </c>
      <c r="DG176" s="187" t="str">
        <f>IF($A176&lt;&gt;"",IF(IFERROR('7. Position (current_at exit)'!AL176,"")="", "",IFERROR('7. Position (current_at exit)'!AL176,"")),"")</f>
        <v/>
      </c>
      <c r="DH176" s="76" t="str">
        <f>IF($A176&lt;&gt;"",IF(IFERROR('7. Position (current_at exit)'!AM176,"")="", "",IFERROR('7. Position (current_at exit)'!AM176,"")),"")</f>
        <v/>
      </c>
      <c r="DI176" s="239" t="str">
        <f>IF($A176&lt;&gt;"",IF(IFERROR('7. Position (current_at exit)'!AN176,"")="", "",IFERROR('7. Position (current_at exit)'!AN176,"")),"")</f>
        <v/>
      </c>
      <c r="DJ176" s="165" t="str">
        <f>IF($A176&lt;&gt;"",IF(IFERROR('7. Position (current_at exit)'!AO176,"")="", "",IFERROR('7. Position (current_at exit)'!AO176,"")),"")</f>
        <v/>
      </c>
      <c r="DK176" s="165" t="str">
        <f>IF($A176&lt;&gt;"",IF(IFERROR('7. Position (current_at exit)'!AP176,"")="", "",IFERROR('7. Position (current_at exit)'!AP176,"")),"")</f>
        <v/>
      </c>
      <c r="DL176" s="360" t="str">
        <f>IF($A176&lt;&gt;"",IF(IFERROR('7. Position (current_at exit)'!AQ176,"")="", "",IFERROR('7. Position (current_at exit)'!AQ176,"")),"")</f>
        <v/>
      </c>
      <c r="DM176" s="17" t="str">
        <f>IF(OR($F176="Equity - Publicly Traded", $F176="Equity - Private"), IF($A176&lt;&gt;"",IF(IFERROR('6. Position (at entry)'!N176,"")="", "Mandatory: Tab 6",IFERROR('6. Position (at entry)'!N176,"")),""), IF($A176&lt;&gt;"",IF(IFERROR('6. Position (at entry)'!N176,"")="", "",IFERROR('6. Position (at entry)'!N176,"")),""))</f>
        <v/>
      </c>
      <c r="DN176" s="17" t="str">
        <f>IF(OR($F176="Equity - Publicly Traded", $F176="Equity - Private"), IF($A176&lt;&gt;"",IF(IFERROR('6. Position (at entry)'!O176,"")="", "Mandatory: Tab 6",IFERROR('6. Position (at entry)'!O176,"")),""), IF($A176&lt;&gt;"",IF(IFERROR('6. Position (at entry)'!O176,"")="", "",IFERROR('6. Position (at entry)'!O176,"")),""))</f>
        <v/>
      </c>
      <c r="DO176" s="17" t="str">
        <f>IF(OR($F176="Equity - Publicly Traded", $F176="Equity - Private"), IF($A176&lt;&gt;"",IF(IFERROR('6. Position (at entry)'!P176,"")="", "Mandatory: Tab 6",IFERROR('6. Position (at entry)'!P176,"")),""), IF($A176&lt;&gt;"",IF(IFERROR('6. Position (at entry)'!P176,"")="", "",IFERROR('6. Position (at entry)'!P176,"")),""))</f>
        <v/>
      </c>
      <c r="DP176" s="17" t="str">
        <f>IF(OR($F176="Equity - Publicly Traded", $F176="Equity - Private"), IF($A176&lt;&gt;"",IF(IFERROR('6. Position (at entry)'!Q176,"")="", "Mandatory: Tab 6",IFERROR('6. Position (at entry)'!Q176,"")),""), IF($A176&lt;&gt;"",IF(IFERROR('6. Position (at entry)'!Q176,"")="", "",IFERROR('6. Position (at entry)'!Q176,"")),""))</f>
        <v/>
      </c>
      <c r="DQ176" s="18" t="str">
        <f>IF(OR($F176="Equity - Publicly Traded", $F176="Equity - Private"), IF($A176&lt;&gt;"",IF(IFERROR('6. Position (at entry)'!R176,"")="", "Mandatory: Tab 6",IFERROR('6. Position (at entry)'!R176,"")),""), IF($A176&lt;&gt;"",IF(IFERROR('6. Position (at entry)'!R176,"")="", "",IFERROR('6. Position (at entry)'!R176,"")),""))</f>
        <v/>
      </c>
      <c r="DR176" s="18" t="str">
        <f>IF(OR($F176="Equity - Publicly Traded", $F176="Equity - Private"), IF($A176&lt;&gt;"",IF(IFERROR('6. Position (at entry)'!S176,"")="", "Mandatory: Tab 6",IFERROR('6. Position (at entry)'!S176,"")),""), IF($A176&lt;&gt;"",IF(IFERROR('6. Position (at entry)'!S176,"")="", "",IFERROR('6. Position (at entry)'!S176,"")),""))</f>
        <v/>
      </c>
      <c r="DS176" s="17" t="str">
        <f>IF(OR($F176="Equity - Publicly Traded", $F176="Equity - Private"), IF($A176&lt;&gt;"",IF(IFERROR('6. Position (at entry)'!T176,"")="", "Mandatory: Tab 6",IFERROR('6. Position (at entry)'!T176,"")),""), IF($A176&lt;&gt;"",IF(IFERROR('6. Position (at entry)'!T176,"")="", "",IFERROR('6. Position (at entry)'!T176,"")),""))</f>
        <v/>
      </c>
      <c r="DT176" s="16" t="str">
        <f>IF(OR($F176="Equity - Publicly Traded", $F176="Equity - Private"), IF($A176&lt;&gt;"",IF(IFERROR('6. Position (at entry)'!U176,"")="", "Mandatory: Tab 6",IFERROR('6. Position (at entry)'!U176,"")),""), IF($A176&lt;&gt;"",IF(IFERROR('6. Position (at entry)'!U176,"")="", "",IFERROR('6. Position (at entry)'!U176,"")),""))</f>
        <v/>
      </c>
      <c r="DU176" s="16" t="str">
        <f>IF(OR($F176="Equity - Publicly Traded", $F176="Equity - Private"), IF($A176&lt;&gt;"",IF(IFERROR('6. Position (at entry)'!V176,"")="", "",IFERROR('6. Position (at entry)'!V176,"")),""), IF($A176&lt;&gt;"",IF(IFERROR('6. Position (at entry)'!V176,"")="", "",IFERROR('6. Position (at entry)'!V176,"")),""))</f>
        <v/>
      </c>
      <c r="DV176" s="239" t="str">
        <f>IF(OR($F176="Equity - Publicly Traded", $F176="Equity - Private"), IF($A176&lt;&gt;"",IF(IFERROR('6. Position (at entry)'!W176,"")="", "",IFERROR('6. Position (at entry)'!W176,"")),""), IF($A176&lt;&gt;"",IF(IFERROR('6. Position (at entry)'!W176,"")="", "",IFERROR('6. Position (at entry)'!W176,"")),""))</f>
        <v/>
      </c>
      <c r="DW176" s="239" t="str">
        <f>IF(OR($F176="Equity - Publicly Traded", $F176="Equity - Private"), IF($A176&lt;&gt;"",IF(IFERROR('6. Position (at entry)'!X176,"")="", "",IFERROR('6. Position (at entry)'!X176,"")),""), IF($A176&lt;&gt;"",IF(IFERROR('6. Position (at entry)'!X176,"")="", "",IFERROR('6. Position (at entry)'!X176,"")),""))</f>
        <v/>
      </c>
      <c r="DX176" s="239" t="str">
        <f>IF(OR($F176="Equity - Publicly Traded", $F176="Equity - Private"), IF($A176&lt;&gt;"",IF(IFERROR('6. Position (at entry)'!Y176,"")="", "",IFERROR('6. Position (at entry)'!Y176,"")),""), IF($A176&lt;&gt;"",IF(IFERROR('6. Position (at entry)'!Y176,"")="", "",IFERROR('6. Position (at entry)'!Y176,"")),""))</f>
        <v/>
      </c>
      <c r="DY176" s="360" t="str">
        <f>IF($A176&lt;&gt;"",IF(IFERROR('6. Position (at entry)'!Z176,"")="", "",IFERROR('6. Position (at entry)'!Z176,"")),"")</f>
        <v/>
      </c>
      <c r="DZ176" s="76" t="str">
        <f>IF($A176&lt;&gt;"",IF(IFERROR('6. Position (at entry)'!AA176,"")="", "",IFERROR('6. Position (at entry)'!AA176,"")),"")</f>
        <v/>
      </c>
      <c r="EA176" s="76" t="str">
        <f>IF($A176&lt;&gt;"",IF(IFERROR('6. Position (at entry)'!AB176,"")="", "",IFERROR('6. Position (at entry)'!AB176,"")),"")</f>
        <v/>
      </c>
      <c r="EB176" s="78" t="str">
        <f>IF($A176&lt;&gt;"",IF(IFERROR('6. Position (at entry)'!AC176,"")="", "",IFERROR('6. Position (at entry)'!AC176,"")),"")</f>
        <v/>
      </c>
      <c r="EC176" s="78" t="str">
        <f>IF($A176&lt;&gt;"",IF(IFERROR('6. Position (at entry)'!AD176,"")="", "",IFERROR('6. Position (at entry)'!AD176,"")),"")</f>
        <v/>
      </c>
      <c r="ED176" s="226" t="str">
        <f>IF($A176&lt;&gt;"",IF(IFERROR('6. Position (at entry)'!AE176,"")="", "",IFERROR('6. Position (at entry)'!AE176,"")),"")</f>
        <v/>
      </c>
      <c r="EE176" s="80" t="str">
        <f>IF($A176&lt;&gt;"",IF(IFERROR('6. Position (at entry)'!AF176,"")="", "",IFERROR('6. Position (at entry)'!AF176,"")),"")</f>
        <v/>
      </c>
      <c r="EF176" s="80" t="str">
        <f>IF($A176&lt;&gt;"",IF(IFERROR('6. Position (at entry)'!AG176,"")="", "",IFERROR('6. Position (at entry)'!AG176,"")),"")</f>
        <v/>
      </c>
      <c r="EG176" s="80" t="str">
        <f>IF($A176&lt;&gt;"",IF(IFERROR('6. Position (at entry)'!AH176,"")="", "",IFERROR('6. Position (at entry)'!AH176,"")),"")</f>
        <v/>
      </c>
      <c r="EH176" s="360" t="str">
        <f>IF($A176&lt;&gt;"",IF(IFERROR('6. Position (at entry)'!AI176,"")="", "",IFERROR('6. Position (at entry)'!AI176,"")),"")</f>
        <v/>
      </c>
    </row>
    <row r="177" spans="1:138" ht="15" customHeight="1" x14ac:dyDescent="0.2">
      <c r="A177" s="16" t="str">
        <f>IF(ISBLANK('6. Position (at entry)'!A177), "", '6. Position (at entry)'!A177)</f>
        <v/>
      </c>
      <c r="B177" s="347" t="str">
        <f>IF($A177&lt;&gt;"",IF(IFERROR('6. Position (at entry)'!B177,"")="", "Mandatory: Tab 6",IFERROR('6. Position (at entry)'!B177,"")),"")</f>
        <v/>
      </c>
      <c r="C177" s="16" t="str">
        <f>IF($A177&lt;&gt;"",IF(IFERROR(VLOOKUP($A177, '4. Company (at entry)'!$1:$1048576,2,FALSE),"")="","Mandatory: Tab 4",IFERROR(VLOOKUP($A177, '4. Company (at entry)'!$1:$1048576,2,FALSE),"")), "")</f>
        <v/>
      </c>
      <c r="D177" s="16" t="str">
        <f>IF($A177&lt;&gt;"",IF(IFERROR('7. Position (current_at exit)'!D177,"")="", "Mandatory: Tab 7",IFERROR('7. Position (current_at exit)'!D177,"")),"")</f>
        <v/>
      </c>
      <c r="E177" s="16" t="str">
        <f>IF($A177&lt;&gt;"",IF(IFERROR('7. Position (current_at exit)'!E177,"")="", "Mandatory: Tab 7",IFERROR('7. Position (current_at exit)'!E177,"")),"")</f>
        <v/>
      </c>
      <c r="F177" s="16" t="str">
        <f>IF($A177&lt;&gt;"",IF(IFERROR('6. Position (at entry)'!D177,"")="", "Mandatory: Tab 6",IFERROR('6. Position (at entry)'!D177,"")),"")</f>
        <v/>
      </c>
      <c r="G177" s="16" t="str">
        <f>IF($A177&lt;&gt;"",IF(IFERROR('6. Position (at entry)'!E177,"")="", "Mandatory: Tab 6",IFERROR('6. Position (at entry)'!E177,"")),"")</f>
        <v/>
      </c>
      <c r="H177" s="16" t="str">
        <f>IF($A177&lt;&gt;"",IF(IFERROR('6. Position (at entry)'!F177,"")="", "Mandatory: Tab 6",IFERROR('6. Position (at entry)'!F177,"")),"")</f>
        <v/>
      </c>
      <c r="I177" s="16" t="str">
        <f>IF($A177&lt;&gt;"",IF(IFERROR('6. Position (at entry)'!G177,"")="", "Mandatory: Tab 6",IFERROR('6. Position (at entry)'!G177,"")),"")</f>
        <v/>
      </c>
      <c r="J177" s="16" t="str">
        <f>IF($A177&lt;&gt;"",IF(IFERROR('6. Position (at entry)'!H177,"")="", "Mandatory: Tab 6",IFERROR('6. Position (at entry)'!H177,"")),"")</f>
        <v/>
      </c>
      <c r="K177" s="159" t="str">
        <f>IF($A177&lt;&gt;"",IF(IFERROR('6. Position (at entry)'!I177,"")="", "Mandatory: Tab 6",IFERROR('6. Position (at entry)'!I177,"")),"")</f>
        <v/>
      </c>
      <c r="L177" s="16" t="str">
        <f>IF($A177&lt;&gt;"",IF(IFERROR('6. Position (at entry)'!J177,"")="", "Mandatory: Tab 6",IFERROR('6. Position (at entry)'!J177,"")),"")</f>
        <v/>
      </c>
      <c r="M177" s="16" t="str">
        <f>IF($A177&lt;&gt;"",IF(IFERROR('6. Position (at entry)'!K177,"")="", "Mandatory: Tab 6",IFERROR('6. Position (at entry)'!K177,"")),"")</f>
        <v/>
      </c>
      <c r="N177" s="16" t="str">
        <f>IF($A177&lt;&gt;"",IF(IFERROR('6. Position (at entry)'!L177,"")="", "",IFERROR('6. Position (at entry)'!L177,"")),"")</f>
        <v/>
      </c>
      <c r="O177" s="360" t="str">
        <f>IF($A177&lt;&gt;"",IF(IFERROR('6. Position (at entry)'!M177,"")="", "",IFERROR('6. Position (at entry)'!M177,"")),"")</f>
        <v/>
      </c>
      <c r="P177" s="16" t="str">
        <f>IF($A177&lt;&gt;"",IF(IFERROR(VLOOKUP($A177,'5. Company (current_at exit)'!$1:$1048576,3,FALSE),"")="","",IFERROR(VLOOKUP($A177,'5. Company (current_at exit)'!$1:$1048576,3,FALSE),"")), "")</f>
        <v/>
      </c>
      <c r="Q177" s="16" t="str">
        <f>IF($A177&lt;&gt;"",IF(IFERROR(VLOOKUP($A177,'5. Company (current_at exit)'!$1:$1048576,4,FALSE),"")="","",IFERROR(VLOOKUP($A177,'5. Company (current_at exit)'!$1:$1048576,4,FALSE),"")), "")</f>
        <v/>
      </c>
      <c r="R177" s="16" t="str">
        <f>IF($A177&lt;&gt;"",IF(IFERROR(VLOOKUP($A177,'5. Company (current_at exit)'!$1:$1048576,5,FALSE),"")="","",IFERROR(VLOOKUP($A177,'5. Company (current_at exit)'!$1:$1048576,5,FALSE),"")), "")</f>
        <v/>
      </c>
      <c r="S177" s="16" t="str">
        <f>IF($A177&lt;&gt;"",IF(IFERROR(VLOOKUP($A177,'5. Company (current_at exit)'!$1:$1048576,6,FALSE),"")="","",IFERROR(VLOOKUP($A177,'5. Company (current_at exit)'!$1:$1048576,6,FALSE),"")), "")</f>
        <v/>
      </c>
      <c r="T177" s="16" t="str">
        <f>IF($A177&lt;&gt;"",IF(IFERROR(VLOOKUP($A177,'5. Company (current_at exit)'!$1:$1048576,7,FALSE),"")="","Mandatory: Tab 5",IFERROR(VLOOKUP($A177,'5. Company (current_at exit)'!$1:$1048576,7,FALSE),"")), "")</f>
        <v/>
      </c>
      <c r="U177" s="72" t="str">
        <f>IF($A177&lt;&gt;"",IF(IFERROR(VLOOKUP($A177,'5. Company (current_at exit)'!$1:$1048576,8,FALSE),"")="","Mandatory: Tab 5",IFERROR(VLOOKUP($A177,'5. Company (current_at exit)'!$1:$1048576,8,FALSE),"")), "")</f>
        <v/>
      </c>
      <c r="V177" s="16" t="str">
        <f>IF($A177&lt;&gt;"",IF(IFERROR(VLOOKUP($A177,'5. Company (current_at exit)'!$1:$1048576,9,FALSE),"")="","",IFERROR(VLOOKUP($A177,'5. Company (current_at exit)'!$1:$1048576,9,FALSE),"")), "")</f>
        <v/>
      </c>
      <c r="W177" s="16" t="str">
        <f>IF($A177&lt;&gt;"",IF(IFERROR(VLOOKUP($A177,'5. Company (current_at exit)'!$1:$1048576,10,FALSE),"")="","Mandatory: Tab 5",IFERROR(VLOOKUP($A177,'5. Company (current_at exit)'!$1:$1048576,10,FALSE),"")), "")</f>
        <v/>
      </c>
      <c r="X177" s="73" t="str">
        <f>IF($A177&lt;&gt;"",IF(IFERROR(VLOOKUP($A177,'5. Company (current_at exit)'!$1:$1048576,11,FALSE),"")="","Mandatory: Tab 5",IFERROR(VLOOKUP($A177,'5. Company (current_at exit)'!$1:$1048576,11,FALSE),"")), "")</f>
        <v/>
      </c>
      <c r="Y177" s="73" t="str">
        <f>IF($A177&lt;&gt;"",IF(IFERROR(VLOOKUP($A177,'5. Company (current_at exit)'!$1:$1048576,12,FALSE),"")="","",IFERROR(VLOOKUP($A177,'5. Company (current_at exit)'!$1:$1048576,12,FALSE),"")), "")</f>
        <v/>
      </c>
      <c r="Z177" s="73" t="str">
        <f>IF($A177&lt;&gt;"",IF(IFERROR(VLOOKUP($A177,'5. Company (current_at exit)'!$1:$1048576,13,FALSE),"")="","",IFERROR(VLOOKUP($A177,'5. Company (current_at exit)'!$1:$1048576,13,FALSE),"")), "")</f>
        <v/>
      </c>
      <c r="AA177" s="16" t="str">
        <f>IF($A177&lt;&gt;"",IF(IFERROR(VLOOKUP($A177,'5. Company (current_at exit)'!$1:$1048576,14,FALSE),"")="","Mandatory: Tab 5",IFERROR(VLOOKUP($A177,'5. Company (current_at exit)'!$1:$1048576,14,FALSE),"")), "")</f>
        <v/>
      </c>
      <c r="AB177" s="16" t="str">
        <f>IF($A177&lt;&gt;"",IF(IFERROR(VLOOKUP($A177,'5. Company (current_at exit)'!$1:$1048576,15,FALSE),"")="","Mandatory: Tab 5",IFERROR(VLOOKUP($A177,'5. Company (current_at exit)'!$1:$1048576,15,FALSE),"")), "")</f>
        <v/>
      </c>
      <c r="AC177" s="76" t="str">
        <f>IF($A177&lt;&gt;"",IF(IFERROR(VLOOKUP($A177,'5. Company (current_at exit)'!$1:$1048576,16,FALSE),"")="","",IFERROR(VLOOKUP($A177,'5. Company (current_at exit)'!$1:$1048576,16,FALSE),"")), "")</f>
        <v/>
      </c>
      <c r="AD177" s="16" t="str">
        <f>IF($A177&lt;&gt;"",IF(IFERROR(VLOOKUP($A177,'5. Company (current_at exit)'!$1:$1048576,17,FALSE),"")="","",IFERROR(VLOOKUP($A177,'5. Company (current_at exit)'!$1:$1048576,17,FALSE),"")), "")</f>
        <v/>
      </c>
      <c r="AE177" s="401" t="str">
        <f>IF($A177&lt;&gt;"",IF(IFERROR(VLOOKUP($A177,'5. Company (current_at exit)'!$1:$1048576,18,FALSE),"")="","",IFERROR(VLOOKUP($A177,'5. Company (current_at exit)'!$1:$1048576,18,FALSE),"")), "")</f>
        <v/>
      </c>
      <c r="AF177" s="16" t="str">
        <f>IF($A177&lt;&gt;"",IF(IFERROR(VLOOKUP($A177,'5. Company (current_at exit)'!$1:$1048576,19,FALSE),"")="","Mandatory: Tab 5",IFERROR(VLOOKUP($A177,'5. Company (current_at exit)'!$1:$1048576,19,FALSE),"")), "")</f>
        <v/>
      </c>
      <c r="AG177" s="159" t="str">
        <f>IF($AF177="Yes",IF($A177&lt;&gt;"",IF(IFERROR(VLOOKUP($A177,'5. Company (current_at exit)'!$1:$1048576,20,FALSE),"")="","Mandatory: Tab 5",IFERROR(VLOOKUP($A177,'5. Company (current_at exit)'!$1:$1048576,20,FALSE),"")), ""),IF($A177&lt;&gt;"",IF(IFERROR(VLOOKUP($A177,'5. Company (current_at exit)'!$1:$1048576,20,FALSE),"")="","",IFERROR(VLOOKUP($A177,'5. Company (current_at exit)'!$1:$1048576,20,FALSE),"")), ""))</f>
        <v/>
      </c>
      <c r="AH177" s="159" t="str">
        <f>IF($AF177="Yes",IF($A177&lt;&gt;"",IF(IFERROR(VLOOKUP($A177,'5. Company (current_at exit)'!$1:$1048576,21,FALSE),"")="","Mandatory: Tab 5",IFERROR(VLOOKUP($A177,'5. Company (current_at exit)'!$1:$1048576,21,FALSE),"")), ""),IF($A177&lt;&gt;"",IF(IFERROR(VLOOKUP($A177,'5. Company (current_at exit)'!$1:$1048576,21,FALSE),"")="","",IFERROR(VLOOKUP($A177,'5. Company (current_at exit)'!$1:$1048576,21,FALSE),"")), ""))</f>
        <v/>
      </c>
      <c r="AI177" s="69" t="str">
        <f>IF($AF177="Yes",IF($A177&lt;&gt;"",IF(IFERROR(VLOOKUP($A177,'5. Company (current_at exit)'!$1:$1048576,22,FALSE),"")="","Mandatory: Tab 5",IFERROR(VLOOKUP($A177,'5. Company (current_at exit)'!$1:$1048576,22,FALSE),"")), ""),IF($A177&lt;&gt;"",IF(IFERROR(VLOOKUP($A177,'5. Company (current_at exit)'!$1:$1048576,22,FALSE),"")="","",IFERROR(VLOOKUP($A177,'5. Company (current_at exit)'!$1:$1048576,22,FALSE),"")), ""))</f>
        <v/>
      </c>
      <c r="AJ177" s="69" t="str">
        <f>IF($AF177="Yes",IF($A177&lt;&gt;"",IF(IFERROR(VLOOKUP($A177,'5. Company (current_at exit)'!$1:$1048576,23,FALSE),"")="","Mandatory: Tab 5",IFERROR(VLOOKUP($A177,'5. Company (current_at exit)'!$1:$1048576,23,FALSE),"")), ""),IF($A177&lt;&gt;"",IF(IFERROR(VLOOKUP($A177,'5. Company (current_at exit)'!$1:$1048576,23,FALSE),"")="","",IFERROR(VLOOKUP($A177,'5. Company (current_at exit)'!$1:$1048576,23,FALSE),"")), ""))</f>
        <v/>
      </c>
      <c r="AK177" s="159" t="str">
        <f>IF($AF177="Yes",IF($A177&lt;&gt;"",IF(IFERROR(VLOOKUP($A177,'5. Company (current_at exit)'!$1:$1048576,24,FALSE),"")="","",IFERROR(VLOOKUP($A177,'5. Company (current_at exit)'!$1:$1048576,24,FALSE),"")), ""),IF($A177&lt;&gt;"",IF(IFERROR(VLOOKUP($A177,'5. Company (current_at exit)'!$1:$1048576,24,FALSE),"")="","",IFERROR(VLOOKUP($A177,'5. Company (current_at exit)'!$1:$1048576,24,FALSE),"")), ""))</f>
        <v/>
      </c>
      <c r="AL177" s="403" t="str">
        <f>IF($A177&lt;&gt;"",IF(IFERROR(VLOOKUP($A177,'5. Company (current_at exit)'!$1:$1048576,25,FALSE),"")="","",IFERROR(VLOOKUP($A177,'5. Company (current_at exit)'!$1:$1048576,25,FALSE),"")), "")</f>
        <v/>
      </c>
      <c r="AM177" s="17" t="str">
        <f>IF($A177&lt;&gt;"",IF(IFERROR(VLOOKUP($A177,'5. Company (current_at exit)'!$1:$1048576,26,FALSE),"")="","Mandatory: Tab 5",IFERROR(VLOOKUP($A177,'5. Company (current_at exit)'!$1:$1048576,26,FALSE),"")), "")</f>
        <v/>
      </c>
      <c r="AN177" s="17" t="str">
        <f>IF($A177&lt;&gt;"",IF(IFERROR(VLOOKUP($A177,'5. Company (current_at exit)'!$1:$1048576,27,FALSE),"")="","Mandatory: Tab 5",IFERROR(VLOOKUP($A177,'5. Company (current_at exit)'!$1:$1048576,27,FALSE),"")), "")</f>
        <v/>
      </c>
      <c r="AO177" s="17" t="str">
        <f>IF($A177&lt;&gt;"",IF(IFERROR(VLOOKUP($A177,'5. Company (current_at exit)'!$1:$1048576,28,FALSE),"")="","Mandatory: Tab 5",IFERROR(VLOOKUP($A177,'5. Company (current_at exit)'!$1:$1048576,28,FALSE),"")), "")</f>
        <v/>
      </c>
      <c r="AP177" s="17" t="str">
        <f>IF($A177&lt;&gt;"",IF(IFERROR(VLOOKUP($A177,'5. Company (current_at exit)'!$1:$1048576,29,FALSE),"")="","Mandatory: Tab 5",IFERROR(VLOOKUP($A177,'5. Company (current_at exit)'!$1:$1048576,29,FALSE),"")), "")</f>
        <v/>
      </c>
      <c r="AQ177" s="17" t="str">
        <f>IF($A177&lt;&gt;"",IF(IFERROR(VLOOKUP($A177,'5. Company (current_at exit)'!$1:$1048576,30,FALSE),"")="","Mandatory: Tab 5",IFERROR(VLOOKUP($A177,'5. Company (current_at exit)'!$1:$1048576,30,FALSE),"")), "")</f>
        <v/>
      </c>
      <c r="AR177" s="17" t="str">
        <f>IF($A177&lt;&gt;"",IF(IFERROR(VLOOKUP($A177,'5. Company (current_at exit)'!$1:$1048576,31,FALSE),"")="","Mandatory: Tab 5",IFERROR(VLOOKUP($A177,'5. Company (current_at exit)'!$1:$1048576,31,FALSE),"")), "")</f>
        <v/>
      </c>
      <c r="AS177" s="17" t="str">
        <f>IF($A177&lt;&gt;"",IF(IFERROR(VLOOKUP($A177,'5. Company (current_at exit)'!$1:$1048576,32,FALSE),"")="","Mandatory: Tab 5",IFERROR(VLOOKUP($A177,'5. Company (current_at exit)'!$1:$1048576,32,FALSE),"")), "")</f>
        <v/>
      </c>
      <c r="AT177" s="17" t="str">
        <f>IF($A177&lt;&gt;"",IF(IFERROR(VLOOKUP($A177,'5. Company (current_at exit)'!$1:$1048576,33,FALSE),"")="","Mandatory: Tab 5",IFERROR(VLOOKUP($A177,'5. Company (current_at exit)'!$1:$1048576,33,FALSE),"")), "")</f>
        <v/>
      </c>
      <c r="AU177" s="17" t="str">
        <f>IF($A177&lt;&gt;"",IF(IFERROR(VLOOKUP($A177,'5. Company (current_at exit)'!$1:$1048576,34,FALSE),"")="","",IFERROR(VLOOKUP($A177,'5. Company (current_at exit)'!$1:$1048576,34,FALSE),"")), "")</f>
        <v/>
      </c>
      <c r="AV177" s="241" t="str">
        <f>IF($A177&lt;&gt;"",IF(IFERROR(VLOOKUP($A177,'5. Company (current_at exit)'!$1:$1048576,35,FALSE),"")="","",IFERROR(VLOOKUP($A177,'5. Company (current_at exit)'!$1:$1048576,35,FALSE),"")), "")</f>
        <v/>
      </c>
      <c r="AW177" s="17" t="str">
        <f>IF($D177="Fully Exited",IF($A177&lt;&gt;"",IF(IFERROR(VLOOKUP($A177,'5. Company (current_at exit)'!$1:$1048576,36,FALSE),"")="","",IFERROR(VLOOKUP($A177,'5. Company (current_at exit)'!$1:$1048576,36,FALSE),"")), ""),IF($A177&lt;&gt;"",IF(IFERROR(VLOOKUP($A177,'5. Company (current_at exit)'!$1:$1048576,36,FALSE),"")="","",IFERROR(VLOOKUP($A177,'5. Company (current_at exit)'!$1:$1048576,36,FALSE),"")), ""))</f>
        <v/>
      </c>
      <c r="AX177" s="239" t="str">
        <f>IF($A177&lt;&gt;"",IF(IFERROR(VLOOKUP($A177,'5. Company (current_at exit)'!$1:$1048576,37,FALSE),"")="","",IFERROR(VLOOKUP($A177,'5. Company (current_at exit)'!$1:$1048576,37,FALSE),"")), "")</f>
        <v/>
      </c>
      <c r="AY177" s="204" t="str">
        <f>IF($A177&lt;&gt;"",IF(IFERROR(VLOOKUP($A177,'5. Company (current_at exit)'!$1:$1048576,38,FALSE),"")="","",IFERROR(VLOOKUP($A177,'5. Company (current_at exit)'!$1:$1048576,38,FALSE),"")), "")</f>
        <v/>
      </c>
      <c r="AZ177" s="244" t="str">
        <f>IF($A177&lt;&gt;"",IF(IFERROR(VLOOKUP($A177,'5. Company (current_at exit)'!$1:$1048576,39,FALSE),"")="","",IFERROR(VLOOKUP($A177,'5. Company (current_at exit)'!$1:$1048576,39,FALSE),"")), "")</f>
        <v/>
      </c>
      <c r="BA177" s="244" t="str">
        <f>IF($A177&lt;&gt;"",IF(IFERROR(VLOOKUP($A177,'5. Company (current_at exit)'!$1:$1048576,40,FALSE),"")="","",IFERROR(VLOOKUP($A177,'5. Company (current_at exit)'!$1:$1048576,40,FALSE),"")), "")</f>
        <v/>
      </c>
      <c r="BB177" s="244" t="str">
        <f>IF($A177&lt;&gt;"",IF(IFERROR(VLOOKUP($A177,'5. Company (current_at exit)'!$1:$1048576,41,FALSE),"")="","",IFERROR(VLOOKUP($A177,'5. Company (current_at exit)'!$1:$1048576,41,FALSE),"")), "")</f>
        <v/>
      </c>
      <c r="BC177" s="76" t="str">
        <f>IF($A177&lt;&gt;"",IF(IFERROR(VLOOKUP($A177,'5. Company (current_at exit)'!$1:$1048576,42,FALSE),"")="","",IFERROR(VLOOKUP($A177,'5. Company (current_at exit)'!$1:$1048576,42,FALSE),"")), "")</f>
        <v/>
      </c>
      <c r="BD177" s="76" t="str">
        <f>IF($A177&lt;&gt;"",IF(IFERROR(VLOOKUP($A177,'5. Company (current_at exit)'!$1:$1048576,43,FALSE),"")="","",IFERROR(VLOOKUP($A177,'5. Company (current_at exit)'!$1:$1048576,43,FALSE),"")), "")</f>
        <v/>
      </c>
      <c r="BE177" s="239" t="str">
        <f>IF($A177&lt;&gt;"",IF(IFERROR(VLOOKUP($A177,'5. Company (current_at exit)'!$1:$1048576,44,FALSE),"")="","",IFERROR(VLOOKUP($A177,'5. Company (current_at exit)'!$1:$1048576,44,FALSE),"")), "")</f>
        <v/>
      </c>
      <c r="BF177" s="239" t="str">
        <f>IF($A177&lt;&gt;"",IF(IFERROR(VLOOKUP($A177,'5. Company (current_at exit)'!$1:$1048576,45,FALSE),"")="","",IFERROR(VLOOKUP($A177,'5. Company (current_at exit)'!$1:$1048576,45,FALSE),"")), "")</f>
        <v/>
      </c>
      <c r="BG177" s="239" t="str">
        <f>IF($A177&lt;&gt;"",IF(IFERROR(VLOOKUP($A177,'5. Company (current_at exit)'!$1:$1048576,46,FALSE),"")="","",IFERROR(VLOOKUP($A177,'5. Company (current_at exit)'!$1:$1048576,46,FALSE),"")), "")</f>
        <v/>
      </c>
      <c r="BH177" s="239" t="str">
        <f>IF($A177&lt;&gt;"",IF(IFERROR(VLOOKUP($A177,'5. Company (current_at exit)'!$1:$1048576,47,FALSE),"")="","",IFERROR(VLOOKUP($A177,'5. Company (current_at exit)'!$1:$1048576,47,FALSE),"")), "")</f>
        <v/>
      </c>
      <c r="BI177" s="239" t="str">
        <f>IF($A177&lt;&gt;"",IF(IFERROR(VLOOKUP($A177,'5. Company (current_at exit)'!$1:$1048576,48,FALSE),"")="","",IFERROR(VLOOKUP($A177,'5. Company (current_at exit)'!$1:$1048576,48,FALSE),"")), "")</f>
        <v/>
      </c>
      <c r="BJ177" s="360" t="str">
        <f>IF($A177&lt;&gt;"",IF(IFERROR(VLOOKUP($A177,'5. Company (current_at exit)'!$1:$1048576,49,FALSE),"")="","",IFERROR(VLOOKUP($A177,'5. Company (current_at exit)'!$1:$1048576,49,FALSE),"")), "")</f>
        <v/>
      </c>
      <c r="BK177" s="76" t="str">
        <f>IF($A177&lt;&gt;"",IF(IFERROR(VLOOKUP($A177,'5. Company (current_at exit)'!$1:$1048576,50,FALSE),"")="","Mandatory: Tab 5",IFERROR(VLOOKUP($A177,'5. Company (current_at exit)'!$1:$1048576,50,FALSE),"")), "")</f>
        <v/>
      </c>
      <c r="BL177" s="483" t="str">
        <f>IF($A177&lt;&gt;"",IF(IFERROR(VLOOKUP($A177,'5. Company (current_at exit)'!$1:$1048576,51,FALSE),"")="","Mandatory: Tab 5",IFERROR(VLOOKUP($A177,'5. Company (current_at exit)'!$1:$1048576,51,FALSE),"")), "")</f>
        <v/>
      </c>
      <c r="BM177" s="483" t="str">
        <f>IF($A177&lt;&gt;"",IF(IFERROR(VLOOKUP($A177,'5. Company (current_at exit)'!$1:$1048576,52,FALSE),"")="","Mandatory: Tab 5",IFERROR(VLOOKUP($A177,'5. Company (current_at exit)'!$1:$1048576,52,FALSE),"")), "")</f>
        <v/>
      </c>
      <c r="BN177" s="483" t="str">
        <f>IF($A177&lt;&gt;"",IF(IFERROR(VLOOKUP($A177,'5. Company (current_at exit)'!$1:$1048576,53,FALSE),"")="","Mandatory: Tab 5",IFERROR(VLOOKUP($A177,'5. Company (current_at exit)'!$1:$1048576,53,FALSE),"")), "")</f>
        <v/>
      </c>
      <c r="BO177" s="360" t="str">
        <f>IF($A177&lt;&gt;"",IF(IFERROR(VLOOKUP($A177,'5. Company (current_at exit)'!$1:$1048576,54,FALSE),"")="","",IFERROR(VLOOKUP($A177,'5. Company (current_at exit)'!$1:$1048576,54,FALSE),"")), "")</f>
        <v/>
      </c>
      <c r="BP177" s="17" t="str">
        <f>IF($A177&lt;&gt;"",IF(IFERROR(VLOOKUP($A177, '4. Company (at entry)'!$1:$1048576,3,FALSE),"")="","Mandatory: Tab 4",IFERROR(VLOOKUP($A177, '4. Company (at entry)'!$1:$1048576,3,FALSE),"")), "")</f>
        <v/>
      </c>
      <c r="BQ177" s="17" t="str">
        <f>IF($A177&lt;&gt;"",IF(IFERROR(VLOOKUP($A177, '4. Company (at entry)'!$1:$1048576,4,FALSE),"")="","Mandatory: Tab 4",IFERROR(VLOOKUP($A177, '4. Company (at entry)'!$1:$1048576,4,FALSE),"")), "")</f>
        <v/>
      </c>
      <c r="BR177" s="17" t="str">
        <f>IF($A177&lt;&gt;"",IF(IFERROR(VLOOKUP($A177, '4. Company (at entry)'!$1:$1048576,5,FALSE),"")="","Mandatory: Tab 4",IFERROR(VLOOKUP($A177, '4. Company (at entry)'!$1:$1048576,5,FALSE),"")), "")</f>
        <v/>
      </c>
      <c r="BS177" s="17" t="str">
        <f>IF($A177&lt;&gt;"",IF(IFERROR(VLOOKUP($A177, '4. Company (at entry)'!$1:$1048576,6,FALSE),"")="","Mandatory: Tab 4",IFERROR(VLOOKUP($A177, '4. Company (at entry)'!$1:$1048576,6,FALSE),"")), "")</f>
        <v/>
      </c>
      <c r="BT177" s="17" t="str">
        <f>IF($A177&lt;&gt;"",IF(IFERROR(VLOOKUP($A177, '4. Company (at entry)'!$1:$1048576,7,FALSE),"")="","Mandatory: Tab 4",IFERROR(VLOOKUP($A177, '4. Company (at entry)'!$1:$1048576,7,FALSE),"")), "")</f>
        <v/>
      </c>
      <c r="BU177" s="17" t="str">
        <f>IF($A177&lt;&gt;"",IF(IFERROR(VLOOKUP($A177, '4. Company (at entry)'!$1:$1048576,8,FALSE),"")="","Mandatory: Tab 4",IFERROR(VLOOKUP($A177, '4. Company (at entry)'!$1:$1048576,8,FALSE),"")), "")</f>
        <v/>
      </c>
      <c r="BV177" s="17" t="str">
        <f>IF($A177&lt;&gt;"",IF(IFERROR(VLOOKUP($A177, '4. Company (at entry)'!$1:$1048576,9,FALSE),"")="","Mandatory: Tab 4",IFERROR(VLOOKUP($A177, '4. Company (at entry)'!$1:$1048576,9,FALSE),"")), "")</f>
        <v/>
      </c>
      <c r="BW177" s="17" t="str">
        <f>IF($A177&lt;&gt;"",IF(IFERROR(VLOOKUP($A177, '4. Company (at entry)'!$1:$1048576,10,FALSE),"")="","",IFERROR(VLOOKUP($A177, '4. Company (at entry)'!$1:$1048576,10,FALSE),"")), "")</f>
        <v/>
      </c>
      <c r="BX177" s="208" t="str">
        <f>IF($A177&lt;&gt;"",IF(IFERROR(VLOOKUP($A177, '4. Company (at entry)'!$1:$1048576,11,FALSE),"")="","",IFERROR(VLOOKUP($A177, '4. Company (at entry)'!$1:$1048576,11,FALSE),"")), "")</f>
        <v/>
      </c>
      <c r="BY177" s="17" t="str">
        <f>IF($A177&lt;&gt;"",IF(IFERROR(VLOOKUP($A177, '4. Company (at entry)'!$1:$1048576,12,FALSE),"")="","",IFERROR(VLOOKUP($A177, '4. Company (at entry)'!$1:$1048576,12,FALSE),"")), "")</f>
        <v/>
      </c>
      <c r="BZ177" s="360" t="str">
        <f>IF($A177&lt;&gt;"",IF(IFERROR(VLOOKUP($A177, '4. Company (at entry)'!$1:$1048576,13,FALSE),"")="","",IFERROR(VLOOKUP($A177, '4. Company (at entry)'!$1:$1048576,13,FALSE),"")), "")</f>
        <v/>
      </c>
      <c r="CA177" s="17" t="str">
        <f>IF($A177&lt;&gt;"",IF(IFERROR('7. Position (current_at exit)'!F177,"")="", "Mandatory: Tab 7",IFERROR('7. Position (current_at exit)'!F177,"")),"")</f>
        <v/>
      </c>
      <c r="CB177" s="17" t="str">
        <f>IF($D177&lt;&gt;"Pending, Subsequently Closed",IF($A177&lt;&gt;"",IF(IFERROR('7. Position (current_at exit)'!G177,"")="", "Mandatory: Tab 7",IFERROR('7. Position (current_at exit)'!G177,"")),""), IF($A177&lt;&gt;"",IF(IFERROR('7. Position (current_at exit)'!G177,"")="", "",IFERROR('7. Position (current_at exit)'!G177,"")),""))</f>
        <v/>
      </c>
      <c r="CC177" s="17" t="str">
        <f>IF($D177&lt;&gt;"Pending, Subsequently Closed",IF($A177&lt;&gt;"",IF(IFERROR('7. Position (current_at exit)'!H177,"")="", "Mandatory: Tab 7",IFERROR('7. Position (current_at exit)'!H177,"")),""), IF($A177&lt;&gt;"",IF(IFERROR('7. Position (current_at exit)'!H177,"")="", "",IFERROR('7. Position (current_at exit)'!H177,"")),""))</f>
        <v/>
      </c>
      <c r="CD177" s="17" t="str">
        <f>IF($D177&lt;&gt;"Pending, Subsequently Closed",IF($A177&lt;&gt;"",IF(IFERROR('7. Position (current_at exit)'!I177,"")="", "Mandatory: Tab 7",IFERROR('7. Position (current_at exit)'!I177,"")),""), IF($A177&lt;&gt;"",IF(IFERROR('7. Position (current_at exit)'!I177,"")="", "",IFERROR('7. Position (current_at exit)'!I177,"")),""))</f>
        <v/>
      </c>
      <c r="CE177" s="17" t="str">
        <f>IF($D177&lt;&gt;"Pending, Subsequently Closed",IF($A177&lt;&gt;"",IF(IFERROR('7. Position (current_at exit)'!J177,"")="", "Mandatory: Tab 7",IFERROR('7. Position (current_at exit)'!J177,"")),""), IF($A177&lt;&gt;"",IF(IFERROR('7. Position (current_at exit)'!J177,"")="", "",IFERROR('7. Position (current_at exit)'!J177,"")),""))</f>
        <v/>
      </c>
      <c r="CF177" s="208" t="str">
        <f>IF($D177&lt;&gt;"Pending, Subsequently Closed",IF($A177&lt;&gt;"",IF(IFERROR('7. Position (current_at exit)'!K177,"")="", "Mandatory: Tab 7",IFERROR('7. Position (current_at exit)'!K177,"")),""), IF($A177&lt;&gt;"",IF(IFERROR('7. Position (current_at exit)'!K177,"")="", "",IFERROR('7. Position (current_at exit)'!K177,"")),""))</f>
        <v/>
      </c>
      <c r="CG177" s="186" t="str">
        <f>IF($D177&lt;&gt;"Pending, Subsequently Closed",IF($A177&lt;&gt;"",IF(IFERROR('7. Position (current_at exit)'!L177,"")="", "Mandatory: Tab 7",IFERROR('7. Position (current_at exit)'!L177,"")),""), IF($A177&lt;&gt;"",IF(IFERROR('7. Position (current_at exit)'!L177,"")="", "",IFERROR('7. Position (current_at exit)'!L177,"")),""))</f>
        <v/>
      </c>
      <c r="CH177" s="186" t="str">
        <f>IF($D177&lt;&gt;"Pending, Subsequently Closed",IF($A177&lt;&gt;"",IF(IFERROR('7. Position (current_at exit)'!M177,"")="", "Mandatory: Tab 7",IFERROR('7. Position (current_at exit)'!M177,"")),""), IF($A177&lt;&gt;"",IF(IFERROR('7. Position (current_at exit)'!M177,"")="", "",IFERROR('7. Position (current_at exit)'!M177,"")),""))</f>
        <v/>
      </c>
      <c r="CI177" s="186" t="str">
        <f>IF($D177&lt;&gt;"Pending, Subsequently Closed",IF($A177&lt;&gt;"",IF(IFERROR('7. Position (current_at exit)'!N177,"")="", "Mandatory: Tab 7",IFERROR('7. Position (current_at exit)'!N177,"")),""), IF($A177&lt;&gt;"",IF(IFERROR('7. Position (current_at exit)'!N177,"")="", "",IFERROR('7. Position (current_at exit)'!N177,"")),""))</f>
        <v/>
      </c>
      <c r="CJ177" s="408" t="str">
        <f>IF($D177&lt;&gt;"Pending, Subsequently Closed",IF($A177&lt;&gt;"",IF(IFERROR('7. Position (current_at exit)'!O177,"")="", "Mandatory: Tab 7",IFERROR('7. Position (current_at exit)'!O177,"")),""), IF($A177&lt;&gt;"",IF(IFERROR('7. Position (current_at exit)'!O177,"")="", "",IFERROR('7. Position (current_at exit)'!O177,"")),""))</f>
        <v/>
      </c>
      <c r="CK177" s="408" t="str">
        <f>IF($D177&lt;&gt;"Pending, Subsequently Closed",IF($A177&lt;&gt;"",IF(IFERROR('7. Position (current_at exit)'!P177,"")="", "Mandatory: Tab 7",IFERROR('7. Position (current_at exit)'!P177,"")),""), IF($A177&lt;&gt;"",IF(IFERROR('7. Position (current_at exit)'!P177,"")="", "",IFERROR('7. Position (current_at exit)'!P177,"")),""))</f>
        <v/>
      </c>
      <c r="CL177" s="360" t="str">
        <f>IF($A177&lt;&gt;"",IF(IFERROR('7. Position (current_at exit)'!Q177,"")="", "",IFERROR('7. Position (current_at exit)'!Q177,"")),"")</f>
        <v/>
      </c>
      <c r="CM177" s="18" t="str">
        <f>IF($F177&lt;&gt;"Debt",IF($A177&lt;&gt;"",IF(IFERROR('7. Position (current_at exit)'!R177,"")="", "Mandatory: Tab 7",IFERROR('7. Position (current_at exit)'!R177,"")),""), IF($A177&lt;&gt;"",IF(IFERROR('7. Position (current_at exit)'!R177,"")="", "",IFERROR('7. Position (current_at exit)'!R177,"")),""))</f>
        <v/>
      </c>
      <c r="CN177" s="18" t="str">
        <f>IF($F177&lt;&gt;"Debt",IF($A177&lt;&gt;"",IF(IFERROR('7. Position (current_at exit)'!S177,"")="", "Mandatory: Tab 7",IFERROR('7. Position (current_at exit)'!S177,"")),""), IF($A177&lt;&gt;"",IF(IFERROR('7. Position (current_at exit)'!S177,"")="", "",IFERROR('7. Position (current_at exit)'!S177,"")),""))</f>
        <v/>
      </c>
      <c r="CO177" s="17" t="str">
        <f>IF($F177&lt;&gt;"Debt",IF($A177&lt;&gt;"",IF(IFERROR('7. Position (current_at exit)'!T177,"")="", "Mandatory: Tab 7",IFERROR('7. Position (current_at exit)'!T177,"")),""), IF($A177&lt;&gt;"",IF(IFERROR('7. Position (current_at exit)'!T177,"")="", "",IFERROR('7. Position (current_at exit)'!T177,"")),""))</f>
        <v/>
      </c>
      <c r="CP177" s="17" t="str">
        <f>IF($A177&lt;&gt;"",IF(IFERROR('7. Position (current_at exit)'!U177,"")="", "Mandatory: Tab 7",IFERROR('7. Position (current_at exit)'!U177,"")),"")</f>
        <v/>
      </c>
      <c r="CQ177" s="17" t="str">
        <f>IF($F177&lt;&gt;"Debt",IF($A177&lt;&gt;"",IF(IFERROR('7. Position (current_at exit)'!V177,"")="", "Mandatory: Tab 7",IFERROR('7. Position (current_at exit)'!V177,"")),""), IF($A177&lt;&gt;"",IF(IFERROR('7. Position (current_at exit)'!V177,"")="", "",IFERROR('7. Position (current_at exit)'!V177,"")),""))</f>
        <v/>
      </c>
      <c r="CR177" s="16" t="str">
        <f>IF($F177&lt;&gt;"Debt",IF($A177&lt;&gt;"",IF(IFERROR('7. Position (current_at exit)'!W177,"")="", "",IFERROR('7. Position (current_at exit)'!W177,"")),""), IF($A177&lt;&gt;"",IF(IFERROR('7. Position (current_at exit)'!W177,"")="", "",IFERROR('7. Position (current_at exit)'!W177,"")),""))</f>
        <v/>
      </c>
      <c r="CS177" s="80" t="str">
        <f>IF($A177&lt;&gt;"",IF(IFERROR('7. Position (current_at exit)'!X177,"")="", "",IFERROR('7. Position (current_at exit)'!X177,"")),"")</f>
        <v/>
      </c>
      <c r="CT177" s="360" t="str">
        <f>IF($A177&lt;&gt;"",IF(IFERROR('7. Position (current_at exit)'!Y177,"")="", "",IFERROR('7. Position (current_at exit)'!Y177,"")),"")</f>
        <v/>
      </c>
      <c r="CU177" s="159" t="str">
        <f>IF(OR($D177="Fully Exited, No Escrow", $D177="Fully Exited, Escrow Pending", $D177="Fully Exited, Subsequently Closed"), IF($A177&lt;&gt;"",IF(IFERROR('7. Position (current_at exit)'!Z177,"")="", "Mandatory: Tab 7",IFERROR('7. Position (current_at exit)'!Z177,"")),""), IF($A177&lt;&gt;"",IF(IFERROR('7. Position (current_at exit)'!Z177,"")="", "",IFERROR('7. Position (current_at exit)'!Z177,"")),""))</f>
        <v/>
      </c>
      <c r="CV177" s="159" t="str">
        <f>IF(OR($D177="Fully Exited, No Escrow", $D177="Fully Exited, Escrow Pending", $D177="Fully Exited, Subsequently Closed"), IF($A177&lt;&gt;"",IF(IFERROR('7. Position (current_at exit)'!AA177,"")="", "Mandatory: Tab 7",IFERROR('7. Position (current_at exit)'!AA177,"")),""), IF($A177&lt;&gt;"",IF(IFERROR('7. Position (current_at exit)'!AA177,"")="", "",IFERROR('7. Position (current_at exit)'!AA177,"")),""))</f>
        <v/>
      </c>
      <c r="CW177" s="16" t="str">
        <f>IF($D177="Fully Exited",IF($A177&lt;&gt;"",IF(IFERROR('7. Position (current_at exit)'!AB177,"")="", "",IFERROR('7. Position (current_at exit)'!AB177,"")),""), IF($A177&lt;&gt;"",IF(IFERROR('7. Position (current_at exit)'!AB177,"")="", "",IFERROR('7. Position (current_at exit)'!AB177,"")),""))</f>
        <v/>
      </c>
      <c r="CX177" s="360" t="str">
        <f>IF($A177&lt;&gt;"",IF(IFERROR('7. Position (current_at exit)'!AC177,"")="", "",IFERROR('7. Position (current_at exit)'!AC177,"")),"")</f>
        <v/>
      </c>
      <c r="CY177" s="16" t="str">
        <f>IF($D177&lt;&gt;"Pending, Subsequently Closed",IF($A177&lt;&gt;"",IF(IFERROR('7. Position (current_at exit)'!AD177,"")="", "Mandatory: Tab 7",IFERROR('7. Position (current_at exit)'!AD177,"")),""), IF($A177&lt;&gt;"",IF(IFERROR('7. Position (current_at exit)'!AD177,"")="", "",IFERROR('7. Position (current_at exit)'!AD177,"")),""))</f>
        <v/>
      </c>
      <c r="CZ177" s="187" t="str">
        <f>IF($A177&lt;&gt;"",IF(IFERROR('7. Position (current_at exit)'!AE177,"")="", "",IFERROR('7. Position (current_at exit)'!AE177,"")),"")</f>
        <v/>
      </c>
      <c r="DA177" s="76" t="str">
        <f>IF($A177&lt;&gt;"",IF(IFERROR('7. Position (current_at exit)'!AF177,"")="", "",IFERROR('7. Position (current_at exit)'!AF177,"")),"")</f>
        <v/>
      </c>
      <c r="DB177" s="239" t="str">
        <f>IF($A177&lt;&gt;"",IF(IFERROR('7. Position (current_at exit)'!AG177,"")="", "",IFERROR('7. Position (current_at exit)'!AG177,"")),"")</f>
        <v/>
      </c>
      <c r="DC177" s="165" t="str">
        <f>IF($A177&lt;&gt;"",IF(IFERROR('7. Position (current_at exit)'!AH177,"")="", "",IFERROR('7. Position (current_at exit)'!AH177,"")),"")</f>
        <v/>
      </c>
      <c r="DD177" s="165" t="str">
        <f>IF($A177&lt;&gt;"",IF(IFERROR('7. Position (current_at exit)'!AI177,"")="", "",IFERROR('7. Position (current_at exit)'!AI177,"")),"")</f>
        <v/>
      </c>
      <c r="DE177" s="360" t="str">
        <f>IF($A177&lt;&gt;"",IF(IFERROR('7. Position (current_at exit)'!AJ177,"")="", "",IFERROR('7. Position (current_at exit)'!AJ177,"")),"")</f>
        <v/>
      </c>
      <c r="DF177" s="16" t="str">
        <f>IF($A177&lt;&gt;"",IF(IFERROR('7. Position (current_at exit)'!AK177,"")="", "",IFERROR('7. Position (current_at exit)'!AK177,"")),"")</f>
        <v/>
      </c>
      <c r="DG177" s="187" t="str">
        <f>IF($A177&lt;&gt;"",IF(IFERROR('7. Position (current_at exit)'!AL177,"")="", "",IFERROR('7. Position (current_at exit)'!AL177,"")),"")</f>
        <v/>
      </c>
      <c r="DH177" s="76" t="str">
        <f>IF($A177&lt;&gt;"",IF(IFERROR('7. Position (current_at exit)'!AM177,"")="", "",IFERROR('7. Position (current_at exit)'!AM177,"")),"")</f>
        <v/>
      </c>
      <c r="DI177" s="239" t="str">
        <f>IF($A177&lt;&gt;"",IF(IFERROR('7. Position (current_at exit)'!AN177,"")="", "",IFERROR('7. Position (current_at exit)'!AN177,"")),"")</f>
        <v/>
      </c>
      <c r="DJ177" s="165" t="str">
        <f>IF($A177&lt;&gt;"",IF(IFERROR('7. Position (current_at exit)'!AO177,"")="", "",IFERROR('7. Position (current_at exit)'!AO177,"")),"")</f>
        <v/>
      </c>
      <c r="DK177" s="165" t="str">
        <f>IF($A177&lt;&gt;"",IF(IFERROR('7. Position (current_at exit)'!AP177,"")="", "",IFERROR('7. Position (current_at exit)'!AP177,"")),"")</f>
        <v/>
      </c>
      <c r="DL177" s="360" t="str">
        <f>IF($A177&lt;&gt;"",IF(IFERROR('7. Position (current_at exit)'!AQ177,"")="", "",IFERROR('7. Position (current_at exit)'!AQ177,"")),"")</f>
        <v/>
      </c>
      <c r="DM177" s="17" t="str">
        <f>IF(OR($F177="Equity - Publicly Traded", $F177="Equity - Private"), IF($A177&lt;&gt;"",IF(IFERROR('6. Position (at entry)'!N177,"")="", "Mandatory: Tab 6",IFERROR('6. Position (at entry)'!N177,"")),""), IF($A177&lt;&gt;"",IF(IFERROR('6. Position (at entry)'!N177,"")="", "",IFERROR('6. Position (at entry)'!N177,"")),""))</f>
        <v/>
      </c>
      <c r="DN177" s="17" t="str">
        <f>IF(OR($F177="Equity - Publicly Traded", $F177="Equity - Private"), IF($A177&lt;&gt;"",IF(IFERROR('6. Position (at entry)'!O177,"")="", "Mandatory: Tab 6",IFERROR('6. Position (at entry)'!O177,"")),""), IF($A177&lt;&gt;"",IF(IFERROR('6. Position (at entry)'!O177,"")="", "",IFERROR('6. Position (at entry)'!O177,"")),""))</f>
        <v/>
      </c>
      <c r="DO177" s="17" t="str">
        <f>IF(OR($F177="Equity - Publicly Traded", $F177="Equity - Private"), IF($A177&lt;&gt;"",IF(IFERROR('6. Position (at entry)'!P177,"")="", "Mandatory: Tab 6",IFERROR('6. Position (at entry)'!P177,"")),""), IF($A177&lt;&gt;"",IF(IFERROR('6. Position (at entry)'!P177,"")="", "",IFERROR('6. Position (at entry)'!P177,"")),""))</f>
        <v/>
      </c>
      <c r="DP177" s="17" t="str">
        <f>IF(OR($F177="Equity - Publicly Traded", $F177="Equity - Private"), IF($A177&lt;&gt;"",IF(IFERROR('6. Position (at entry)'!Q177,"")="", "Mandatory: Tab 6",IFERROR('6. Position (at entry)'!Q177,"")),""), IF($A177&lt;&gt;"",IF(IFERROR('6. Position (at entry)'!Q177,"")="", "",IFERROR('6. Position (at entry)'!Q177,"")),""))</f>
        <v/>
      </c>
      <c r="DQ177" s="18" t="str">
        <f>IF(OR($F177="Equity - Publicly Traded", $F177="Equity - Private"), IF($A177&lt;&gt;"",IF(IFERROR('6. Position (at entry)'!R177,"")="", "Mandatory: Tab 6",IFERROR('6. Position (at entry)'!R177,"")),""), IF($A177&lt;&gt;"",IF(IFERROR('6. Position (at entry)'!R177,"")="", "",IFERROR('6. Position (at entry)'!R177,"")),""))</f>
        <v/>
      </c>
      <c r="DR177" s="18" t="str">
        <f>IF(OR($F177="Equity - Publicly Traded", $F177="Equity - Private"), IF($A177&lt;&gt;"",IF(IFERROR('6. Position (at entry)'!S177,"")="", "Mandatory: Tab 6",IFERROR('6. Position (at entry)'!S177,"")),""), IF($A177&lt;&gt;"",IF(IFERROR('6. Position (at entry)'!S177,"")="", "",IFERROR('6. Position (at entry)'!S177,"")),""))</f>
        <v/>
      </c>
      <c r="DS177" s="17" t="str">
        <f>IF(OR($F177="Equity - Publicly Traded", $F177="Equity - Private"), IF($A177&lt;&gt;"",IF(IFERROR('6. Position (at entry)'!T177,"")="", "Mandatory: Tab 6",IFERROR('6. Position (at entry)'!T177,"")),""), IF($A177&lt;&gt;"",IF(IFERROR('6. Position (at entry)'!T177,"")="", "",IFERROR('6. Position (at entry)'!T177,"")),""))</f>
        <v/>
      </c>
      <c r="DT177" s="16" t="str">
        <f>IF(OR($F177="Equity - Publicly Traded", $F177="Equity - Private"), IF($A177&lt;&gt;"",IF(IFERROR('6. Position (at entry)'!U177,"")="", "Mandatory: Tab 6",IFERROR('6. Position (at entry)'!U177,"")),""), IF($A177&lt;&gt;"",IF(IFERROR('6. Position (at entry)'!U177,"")="", "",IFERROR('6. Position (at entry)'!U177,"")),""))</f>
        <v/>
      </c>
      <c r="DU177" s="16" t="str">
        <f>IF(OR($F177="Equity - Publicly Traded", $F177="Equity - Private"), IF($A177&lt;&gt;"",IF(IFERROR('6. Position (at entry)'!V177,"")="", "",IFERROR('6. Position (at entry)'!V177,"")),""), IF($A177&lt;&gt;"",IF(IFERROR('6. Position (at entry)'!V177,"")="", "",IFERROR('6. Position (at entry)'!V177,"")),""))</f>
        <v/>
      </c>
      <c r="DV177" s="239" t="str">
        <f>IF(OR($F177="Equity - Publicly Traded", $F177="Equity - Private"), IF($A177&lt;&gt;"",IF(IFERROR('6. Position (at entry)'!W177,"")="", "",IFERROR('6. Position (at entry)'!W177,"")),""), IF($A177&lt;&gt;"",IF(IFERROR('6. Position (at entry)'!W177,"")="", "",IFERROR('6. Position (at entry)'!W177,"")),""))</f>
        <v/>
      </c>
      <c r="DW177" s="239" t="str">
        <f>IF(OR($F177="Equity - Publicly Traded", $F177="Equity - Private"), IF($A177&lt;&gt;"",IF(IFERROR('6. Position (at entry)'!X177,"")="", "",IFERROR('6. Position (at entry)'!X177,"")),""), IF($A177&lt;&gt;"",IF(IFERROR('6. Position (at entry)'!X177,"")="", "",IFERROR('6. Position (at entry)'!X177,"")),""))</f>
        <v/>
      </c>
      <c r="DX177" s="239" t="str">
        <f>IF(OR($F177="Equity - Publicly Traded", $F177="Equity - Private"), IF($A177&lt;&gt;"",IF(IFERROR('6. Position (at entry)'!Y177,"")="", "",IFERROR('6. Position (at entry)'!Y177,"")),""), IF($A177&lt;&gt;"",IF(IFERROR('6. Position (at entry)'!Y177,"")="", "",IFERROR('6. Position (at entry)'!Y177,"")),""))</f>
        <v/>
      </c>
      <c r="DY177" s="360" t="str">
        <f>IF($A177&lt;&gt;"",IF(IFERROR('6. Position (at entry)'!Z177,"")="", "",IFERROR('6. Position (at entry)'!Z177,"")),"")</f>
        <v/>
      </c>
      <c r="DZ177" s="76" t="str">
        <f>IF($A177&lt;&gt;"",IF(IFERROR('6. Position (at entry)'!AA177,"")="", "",IFERROR('6. Position (at entry)'!AA177,"")),"")</f>
        <v/>
      </c>
      <c r="EA177" s="76" t="str">
        <f>IF($A177&lt;&gt;"",IF(IFERROR('6. Position (at entry)'!AB177,"")="", "",IFERROR('6. Position (at entry)'!AB177,"")),"")</f>
        <v/>
      </c>
      <c r="EB177" s="78" t="str">
        <f>IF($A177&lt;&gt;"",IF(IFERROR('6. Position (at entry)'!AC177,"")="", "",IFERROR('6. Position (at entry)'!AC177,"")),"")</f>
        <v/>
      </c>
      <c r="EC177" s="78" t="str">
        <f>IF($A177&lt;&gt;"",IF(IFERROR('6. Position (at entry)'!AD177,"")="", "",IFERROR('6. Position (at entry)'!AD177,"")),"")</f>
        <v/>
      </c>
      <c r="ED177" s="226" t="str">
        <f>IF($A177&lt;&gt;"",IF(IFERROR('6. Position (at entry)'!AE177,"")="", "",IFERROR('6. Position (at entry)'!AE177,"")),"")</f>
        <v/>
      </c>
      <c r="EE177" s="80" t="str">
        <f>IF($A177&lt;&gt;"",IF(IFERROR('6. Position (at entry)'!AF177,"")="", "",IFERROR('6. Position (at entry)'!AF177,"")),"")</f>
        <v/>
      </c>
      <c r="EF177" s="80" t="str">
        <f>IF($A177&lt;&gt;"",IF(IFERROR('6. Position (at entry)'!AG177,"")="", "",IFERROR('6. Position (at entry)'!AG177,"")),"")</f>
        <v/>
      </c>
      <c r="EG177" s="80" t="str">
        <f>IF($A177&lt;&gt;"",IF(IFERROR('6. Position (at entry)'!AH177,"")="", "",IFERROR('6. Position (at entry)'!AH177,"")),"")</f>
        <v/>
      </c>
      <c r="EH177" s="360" t="str">
        <f>IF($A177&lt;&gt;"",IF(IFERROR('6. Position (at entry)'!AI177,"")="", "",IFERROR('6. Position (at entry)'!AI177,"")),"")</f>
        <v/>
      </c>
    </row>
    <row r="178" spans="1:138" ht="15" customHeight="1" x14ac:dyDescent="0.2">
      <c r="A178" s="16" t="str">
        <f>IF(ISBLANK('6. Position (at entry)'!A178), "", '6. Position (at entry)'!A178)</f>
        <v/>
      </c>
      <c r="B178" s="347" t="str">
        <f>IF($A178&lt;&gt;"",IF(IFERROR('6. Position (at entry)'!B178,"")="", "Mandatory: Tab 6",IFERROR('6. Position (at entry)'!B178,"")),"")</f>
        <v/>
      </c>
      <c r="C178" s="16" t="str">
        <f>IF($A178&lt;&gt;"",IF(IFERROR(VLOOKUP($A178, '4. Company (at entry)'!$1:$1048576,2,FALSE),"")="","Mandatory: Tab 4",IFERROR(VLOOKUP($A178, '4. Company (at entry)'!$1:$1048576,2,FALSE),"")), "")</f>
        <v/>
      </c>
      <c r="D178" s="16" t="str">
        <f>IF($A178&lt;&gt;"",IF(IFERROR('7. Position (current_at exit)'!D178,"")="", "Mandatory: Tab 7",IFERROR('7. Position (current_at exit)'!D178,"")),"")</f>
        <v/>
      </c>
      <c r="E178" s="16" t="str">
        <f>IF($A178&lt;&gt;"",IF(IFERROR('7. Position (current_at exit)'!E178,"")="", "Mandatory: Tab 7",IFERROR('7. Position (current_at exit)'!E178,"")),"")</f>
        <v/>
      </c>
      <c r="F178" s="16" t="str">
        <f>IF($A178&lt;&gt;"",IF(IFERROR('6. Position (at entry)'!D178,"")="", "Mandatory: Tab 6",IFERROR('6. Position (at entry)'!D178,"")),"")</f>
        <v/>
      </c>
      <c r="G178" s="16" t="str">
        <f>IF($A178&lt;&gt;"",IF(IFERROR('6. Position (at entry)'!E178,"")="", "Mandatory: Tab 6",IFERROR('6. Position (at entry)'!E178,"")),"")</f>
        <v/>
      </c>
      <c r="H178" s="16" t="str">
        <f>IF($A178&lt;&gt;"",IF(IFERROR('6. Position (at entry)'!F178,"")="", "Mandatory: Tab 6",IFERROR('6. Position (at entry)'!F178,"")),"")</f>
        <v/>
      </c>
      <c r="I178" s="16" t="str">
        <f>IF($A178&lt;&gt;"",IF(IFERROR('6. Position (at entry)'!G178,"")="", "Mandatory: Tab 6",IFERROR('6. Position (at entry)'!G178,"")),"")</f>
        <v/>
      </c>
      <c r="J178" s="16" t="str">
        <f>IF($A178&lt;&gt;"",IF(IFERROR('6. Position (at entry)'!H178,"")="", "Mandatory: Tab 6",IFERROR('6. Position (at entry)'!H178,"")),"")</f>
        <v/>
      </c>
      <c r="K178" s="159" t="str">
        <f>IF($A178&lt;&gt;"",IF(IFERROR('6. Position (at entry)'!I178,"")="", "Mandatory: Tab 6",IFERROR('6. Position (at entry)'!I178,"")),"")</f>
        <v/>
      </c>
      <c r="L178" s="16" t="str">
        <f>IF($A178&lt;&gt;"",IF(IFERROR('6. Position (at entry)'!J178,"")="", "Mandatory: Tab 6",IFERROR('6. Position (at entry)'!J178,"")),"")</f>
        <v/>
      </c>
      <c r="M178" s="16" t="str">
        <f>IF($A178&lt;&gt;"",IF(IFERROR('6. Position (at entry)'!K178,"")="", "Mandatory: Tab 6",IFERROR('6. Position (at entry)'!K178,"")),"")</f>
        <v/>
      </c>
      <c r="N178" s="16" t="str">
        <f>IF($A178&lt;&gt;"",IF(IFERROR('6. Position (at entry)'!L178,"")="", "",IFERROR('6. Position (at entry)'!L178,"")),"")</f>
        <v/>
      </c>
      <c r="O178" s="360" t="str">
        <f>IF($A178&lt;&gt;"",IF(IFERROR('6. Position (at entry)'!M178,"")="", "",IFERROR('6. Position (at entry)'!M178,"")),"")</f>
        <v/>
      </c>
      <c r="P178" s="16" t="str">
        <f>IF($A178&lt;&gt;"",IF(IFERROR(VLOOKUP($A178,'5. Company (current_at exit)'!$1:$1048576,3,FALSE),"")="","",IFERROR(VLOOKUP($A178,'5. Company (current_at exit)'!$1:$1048576,3,FALSE),"")), "")</f>
        <v/>
      </c>
      <c r="Q178" s="16" t="str">
        <f>IF($A178&lt;&gt;"",IF(IFERROR(VLOOKUP($A178,'5. Company (current_at exit)'!$1:$1048576,4,FALSE),"")="","",IFERROR(VLOOKUP($A178,'5. Company (current_at exit)'!$1:$1048576,4,FALSE),"")), "")</f>
        <v/>
      </c>
      <c r="R178" s="16" t="str">
        <f>IF($A178&lt;&gt;"",IF(IFERROR(VLOOKUP($A178,'5. Company (current_at exit)'!$1:$1048576,5,FALSE),"")="","",IFERROR(VLOOKUP($A178,'5. Company (current_at exit)'!$1:$1048576,5,FALSE),"")), "")</f>
        <v/>
      </c>
      <c r="S178" s="16" t="str">
        <f>IF($A178&lt;&gt;"",IF(IFERROR(VLOOKUP($A178,'5. Company (current_at exit)'!$1:$1048576,6,FALSE),"")="","",IFERROR(VLOOKUP($A178,'5. Company (current_at exit)'!$1:$1048576,6,FALSE),"")), "")</f>
        <v/>
      </c>
      <c r="T178" s="16" t="str">
        <f>IF($A178&lt;&gt;"",IF(IFERROR(VLOOKUP($A178,'5. Company (current_at exit)'!$1:$1048576,7,FALSE),"")="","Mandatory: Tab 5",IFERROR(VLOOKUP($A178,'5. Company (current_at exit)'!$1:$1048576,7,FALSE),"")), "")</f>
        <v/>
      </c>
      <c r="U178" s="72" t="str">
        <f>IF($A178&lt;&gt;"",IF(IFERROR(VLOOKUP($A178,'5. Company (current_at exit)'!$1:$1048576,8,FALSE),"")="","Mandatory: Tab 5",IFERROR(VLOOKUP($A178,'5. Company (current_at exit)'!$1:$1048576,8,FALSE),"")), "")</f>
        <v/>
      </c>
      <c r="V178" s="16" t="str">
        <f>IF($A178&lt;&gt;"",IF(IFERROR(VLOOKUP($A178,'5. Company (current_at exit)'!$1:$1048576,9,FALSE),"")="","",IFERROR(VLOOKUP($A178,'5. Company (current_at exit)'!$1:$1048576,9,FALSE),"")), "")</f>
        <v/>
      </c>
      <c r="W178" s="16" t="str">
        <f>IF($A178&lt;&gt;"",IF(IFERROR(VLOOKUP($A178,'5. Company (current_at exit)'!$1:$1048576,10,FALSE),"")="","Mandatory: Tab 5",IFERROR(VLOOKUP($A178,'5. Company (current_at exit)'!$1:$1048576,10,FALSE),"")), "")</f>
        <v/>
      </c>
      <c r="X178" s="73" t="str">
        <f>IF($A178&lt;&gt;"",IF(IFERROR(VLOOKUP($A178,'5. Company (current_at exit)'!$1:$1048576,11,FALSE),"")="","Mandatory: Tab 5",IFERROR(VLOOKUP($A178,'5. Company (current_at exit)'!$1:$1048576,11,FALSE),"")), "")</f>
        <v/>
      </c>
      <c r="Y178" s="73" t="str">
        <f>IF($A178&lt;&gt;"",IF(IFERROR(VLOOKUP($A178,'5. Company (current_at exit)'!$1:$1048576,12,FALSE),"")="","",IFERROR(VLOOKUP($A178,'5. Company (current_at exit)'!$1:$1048576,12,FALSE),"")), "")</f>
        <v/>
      </c>
      <c r="Z178" s="73" t="str">
        <f>IF($A178&lt;&gt;"",IF(IFERROR(VLOOKUP($A178,'5. Company (current_at exit)'!$1:$1048576,13,FALSE),"")="","",IFERROR(VLOOKUP($A178,'5. Company (current_at exit)'!$1:$1048576,13,FALSE),"")), "")</f>
        <v/>
      </c>
      <c r="AA178" s="16" t="str">
        <f>IF($A178&lt;&gt;"",IF(IFERROR(VLOOKUP($A178,'5. Company (current_at exit)'!$1:$1048576,14,FALSE),"")="","Mandatory: Tab 5",IFERROR(VLOOKUP($A178,'5. Company (current_at exit)'!$1:$1048576,14,FALSE),"")), "")</f>
        <v/>
      </c>
      <c r="AB178" s="16" t="str">
        <f>IF($A178&lt;&gt;"",IF(IFERROR(VLOOKUP($A178,'5. Company (current_at exit)'!$1:$1048576,15,FALSE),"")="","Mandatory: Tab 5",IFERROR(VLOOKUP($A178,'5. Company (current_at exit)'!$1:$1048576,15,FALSE),"")), "")</f>
        <v/>
      </c>
      <c r="AC178" s="76" t="str">
        <f>IF($A178&lt;&gt;"",IF(IFERROR(VLOOKUP($A178,'5. Company (current_at exit)'!$1:$1048576,16,FALSE),"")="","",IFERROR(VLOOKUP($A178,'5. Company (current_at exit)'!$1:$1048576,16,FALSE),"")), "")</f>
        <v/>
      </c>
      <c r="AD178" s="16" t="str">
        <f>IF($A178&lt;&gt;"",IF(IFERROR(VLOOKUP($A178,'5. Company (current_at exit)'!$1:$1048576,17,FALSE),"")="","",IFERROR(VLOOKUP($A178,'5. Company (current_at exit)'!$1:$1048576,17,FALSE),"")), "")</f>
        <v/>
      </c>
      <c r="AE178" s="401" t="str">
        <f>IF($A178&lt;&gt;"",IF(IFERROR(VLOOKUP($A178,'5. Company (current_at exit)'!$1:$1048576,18,FALSE),"")="","",IFERROR(VLOOKUP($A178,'5. Company (current_at exit)'!$1:$1048576,18,FALSE),"")), "")</f>
        <v/>
      </c>
      <c r="AF178" s="16" t="str">
        <f>IF($A178&lt;&gt;"",IF(IFERROR(VLOOKUP($A178,'5. Company (current_at exit)'!$1:$1048576,19,FALSE),"")="","Mandatory: Tab 5",IFERROR(VLOOKUP($A178,'5. Company (current_at exit)'!$1:$1048576,19,FALSE),"")), "")</f>
        <v/>
      </c>
      <c r="AG178" s="159" t="str">
        <f>IF($AF178="Yes",IF($A178&lt;&gt;"",IF(IFERROR(VLOOKUP($A178,'5. Company (current_at exit)'!$1:$1048576,20,FALSE),"")="","Mandatory: Tab 5",IFERROR(VLOOKUP($A178,'5. Company (current_at exit)'!$1:$1048576,20,FALSE),"")), ""),IF($A178&lt;&gt;"",IF(IFERROR(VLOOKUP($A178,'5. Company (current_at exit)'!$1:$1048576,20,FALSE),"")="","",IFERROR(VLOOKUP($A178,'5. Company (current_at exit)'!$1:$1048576,20,FALSE),"")), ""))</f>
        <v/>
      </c>
      <c r="AH178" s="159" t="str">
        <f>IF($AF178="Yes",IF($A178&lt;&gt;"",IF(IFERROR(VLOOKUP($A178,'5. Company (current_at exit)'!$1:$1048576,21,FALSE),"")="","Mandatory: Tab 5",IFERROR(VLOOKUP($A178,'5. Company (current_at exit)'!$1:$1048576,21,FALSE),"")), ""),IF($A178&lt;&gt;"",IF(IFERROR(VLOOKUP($A178,'5. Company (current_at exit)'!$1:$1048576,21,FALSE),"")="","",IFERROR(VLOOKUP($A178,'5. Company (current_at exit)'!$1:$1048576,21,FALSE),"")), ""))</f>
        <v/>
      </c>
      <c r="AI178" s="69" t="str">
        <f>IF($AF178="Yes",IF($A178&lt;&gt;"",IF(IFERROR(VLOOKUP($A178,'5. Company (current_at exit)'!$1:$1048576,22,FALSE),"")="","Mandatory: Tab 5",IFERROR(VLOOKUP($A178,'5. Company (current_at exit)'!$1:$1048576,22,FALSE),"")), ""),IF($A178&lt;&gt;"",IF(IFERROR(VLOOKUP($A178,'5. Company (current_at exit)'!$1:$1048576,22,FALSE),"")="","",IFERROR(VLOOKUP($A178,'5. Company (current_at exit)'!$1:$1048576,22,FALSE),"")), ""))</f>
        <v/>
      </c>
      <c r="AJ178" s="69" t="str">
        <f>IF($AF178="Yes",IF($A178&lt;&gt;"",IF(IFERROR(VLOOKUP($A178,'5. Company (current_at exit)'!$1:$1048576,23,FALSE),"")="","Mandatory: Tab 5",IFERROR(VLOOKUP($A178,'5. Company (current_at exit)'!$1:$1048576,23,FALSE),"")), ""),IF($A178&lt;&gt;"",IF(IFERROR(VLOOKUP($A178,'5. Company (current_at exit)'!$1:$1048576,23,FALSE),"")="","",IFERROR(VLOOKUP($A178,'5. Company (current_at exit)'!$1:$1048576,23,FALSE),"")), ""))</f>
        <v/>
      </c>
      <c r="AK178" s="159" t="str">
        <f>IF($AF178="Yes",IF($A178&lt;&gt;"",IF(IFERROR(VLOOKUP($A178,'5. Company (current_at exit)'!$1:$1048576,24,FALSE),"")="","",IFERROR(VLOOKUP($A178,'5. Company (current_at exit)'!$1:$1048576,24,FALSE),"")), ""),IF($A178&lt;&gt;"",IF(IFERROR(VLOOKUP($A178,'5. Company (current_at exit)'!$1:$1048576,24,FALSE),"")="","",IFERROR(VLOOKUP($A178,'5. Company (current_at exit)'!$1:$1048576,24,FALSE),"")), ""))</f>
        <v/>
      </c>
      <c r="AL178" s="403" t="str">
        <f>IF($A178&lt;&gt;"",IF(IFERROR(VLOOKUP($A178,'5. Company (current_at exit)'!$1:$1048576,25,FALSE),"")="","",IFERROR(VLOOKUP($A178,'5. Company (current_at exit)'!$1:$1048576,25,FALSE),"")), "")</f>
        <v/>
      </c>
      <c r="AM178" s="17" t="str">
        <f>IF($A178&lt;&gt;"",IF(IFERROR(VLOOKUP($A178,'5. Company (current_at exit)'!$1:$1048576,26,FALSE),"")="","Mandatory: Tab 5",IFERROR(VLOOKUP($A178,'5. Company (current_at exit)'!$1:$1048576,26,FALSE),"")), "")</f>
        <v/>
      </c>
      <c r="AN178" s="17" t="str">
        <f>IF($A178&lt;&gt;"",IF(IFERROR(VLOOKUP($A178,'5. Company (current_at exit)'!$1:$1048576,27,FALSE),"")="","Mandatory: Tab 5",IFERROR(VLOOKUP($A178,'5. Company (current_at exit)'!$1:$1048576,27,FALSE),"")), "")</f>
        <v/>
      </c>
      <c r="AO178" s="17" t="str">
        <f>IF($A178&lt;&gt;"",IF(IFERROR(VLOOKUP($A178,'5. Company (current_at exit)'!$1:$1048576,28,FALSE),"")="","Mandatory: Tab 5",IFERROR(VLOOKUP($A178,'5. Company (current_at exit)'!$1:$1048576,28,FALSE),"")), "")</f>
        <v/>
      </c>
      <c r="AP178" s="17" t="str">
        <f>IF($A178&lt;&gt;"",IF(IFERROR(VLOOKUP($A178,'5. Company (current_at exit)'!$1:$1048576,29,FALSE),"")="","Mandatory: Tab 5",IFERROR(VLOOKUP($A178,'5. Company (current_at exit)'!$1:$1048576,29,FALSE),"")), "")</f>
        <v/>
      </c>
      <c r="AQ178" s="17" t="str">
        <f>IF($A178&lt;&gt;"",IF(IFERROR(VLOOKUP($A178,'5. Company (current_at exit)'!$1:$1048576,30,FALSE),"")="","Mandatory: Tab 5",IFERROR(VLOOKUP($A178,'5. Company (current_at exit)'!$1:$1048576,30,FALSE),"")), "")</f>
        <v/>
      </c>
      <c r="AR178" s="17" t="str">
        <f>IF($A178&lt;&gt;"",IF(IFERROR(VLOOKUP($A178,'5. Company (current_at exit)'!$1:$1048576,31,FALSE),"")="","Mandatory: Tab 5",IFERROR(VLOOKUP($A178,'5. Company (current_at exit)'!$1:$1048576,31,FALSE),"")), "")</f>
        <v/>
      </c>
      <c r="AS178" s="17" t="str">
        <f>IF($A178&lt;&gt;"",IF(IFERROR(VLOOKUP($A178,'5. Company (current_at exit)'!$1:$1048576,32,FALSE),"")="","Mandatory: Tab 5",IFERROR(VLOOKUP($A178,'5. Company (current_at exit)'!$1:$1048576,32,FALSE),"")), "")</f>
        <v/>
      </c>
      <c r="AT178" s="17" t="str">
        <f>IF($A178&lt;&gt;"",IF(IFERROR(VLOOKUP($A178,'5. Company (current_at exit)'!$1:$1048576,33,FALSE),"")="","Mandatory: Tab 5",IFERROR(VLOOKUP($A178,'5. Company (current_at exit)'!$1:$1048576,33,FALSE),"")), "")</f>
        <v/>
      </c>
      <c r="AU178" s="17" t="str">
        <f>IF($A178&lt;&gt;"",IF(IFERROR(VLOOKUP($A178,'5. Company (current_at exit)'!$1:$1048576,34,FALSE),"")="","",IFERROR(VLOOKUP($A178,'5. Company (current_at exit)'!$1:$1048576,34,FALSE),"")), "")</f>
        <v/>
      </c>
      <c r="AV178" s="241" t="str">
        <f>IF($A178&lt;&gt;"",IF(IFERROR(VLOOKUP($A178,'5. Company (current_at exit)'!$1:$1048576,35,FALSE),"")="","",IFERROR(VLOOKUP($A178,'5. Company (current_at exit)'!$1:$1048576,35,FALSE),"")), "")</f>
        <v/>
      </c>
      <c r="AW178" s="17" t="str">
        <f>IF($D178="Fully Exited",IF($A178&lt;&gt;"",IF(IFERROR(VLOOKUP($A178,'5. Company (current_at exit)'!$1:$1048576,36,FALSE),"")="","",IFERROR(VLOOKUP($A178,'5. Company (current_at exit)'!$1:$1048576,36,FALSE),"")), ""),IF($A178&lt;&gt;"",IF(IFERROR(VLOOKUP($A178,'5. Company (current_at exit)'!$1:$1048576,36,FALSE),"")="","",IFERROR(VLOOKUP($A178,'5. Company (current_at exit)'!$1:$1048576,36,FALSE),"")), ""))</f>
        <v/>
      </c>
      <c r="AX178" s="239" t="str">
        <f>IF($A178&lt;&gt;"",IF(IFERROR(VLOOKUP($A178,'5. Company (current_at exit)'!$1:$1048576,37,FALSE),"")="","",IFERROR(VLOOKUP($A178,'5. Company (current_at exit)'!$1:$1048576,37,FALSE),"")), "")</f>
        <v/>
      </c>
      <c r="AY178" s="204" t="str">
        <f>IF($A178&lt;&gt;"",IF(IFERROR(VLOOKUP($A178,'5. Company (current_at exit)'!$1:$1048576,38,FALSE),"")="","",IFERROR(VLOOKUP($A178,'5. Company (current_at exit)'!$1:$1048576,38,FALSE),"")), "")</f>
        <v/>
      </c>
      <c r="AZ178" s="244" t="str">
        <f>IF($A178&lt;&gt;"",IF(IFERROR(VLOOKUP($A178,'5. Company (current_at exit)'!$1:$1048576,39,FALSE),"")="","",IFERROR(VLOOKUP($A178,'5. Company (current_at exit)'!$1:$1048576,39,FALSE),"")), "")</f>
        <v/>
      </c>
      <c r="BA178" s="244" t="str">
        <f>IF($A178&lt;&gt;"",IF(IFERROR(VLOOKUP($A178,'5. Company (current_at exit)'!$1:$1048576,40,FALSE),"")="","",IFERROR(VLOOKUP($A178,'5. Company (current_at exit)'!$1:$1048576,40,FALSE),"")), "")</f>
        <v/>
      </c>
      <c r="BB178" s="244" t="str">
        <f>IF($A178&lt;&gt;"",IF(IFERROR(VLOOKUP($A178,'5. Company (current_at exit)'!$1:$1048576,41,FALSE),"")="","",IFERROR(VLOOKUP($A178,'5. Company (current_at exit)'!$1:$1048576,41,FALSE),"")), "")</f>
        <v/>
      </c>
      <c r="BC178" s="76" t="str">
        <f>IF($A178&lt;&gt;"",IF(IFERROR(VLOOKUP($A178,'5. Company (current_at exit)'!$1:$1048576,42,FALSE),"")="","",IFERROR(VLOOKUP($A178,'5. Company (current_at exit)'!$1:$1048576,42,FALSE),"")), "")</f>
        <v/>
      </c>
      <c r="BD178" s="76" t="str">
        <f>IF($A178&lt;&gt;"",IF(IFERROR(VLOOKUP($A178,'5. Company (current_at exit)'!$1:$1048576,43,FALSE),"")="","",IFERROR(VLOOKUP($A178,'5. Company (current_at exit)'!$1:$1048576,43,FALSE),"")), "")</f>
        <v/>
      </c>
      <c r="BE178" s="239" t="str">
        <f>IF($A178&lt;&gt;"",IF(IFERROR(VLOOKUP($A178,'5. Company (current_at exit)'!$1:$1048576,44,FALSE),"")="","",IFERROR(VLOOKUP($A178,'5. Company (current_at exit)'!$1:$1048576,44,FALSE),"")), "")</f>
        <v/>
      </c>
      <c r="BF178" s="239" t="str">
        <f>IF($A178&lt;&gt;"",IF(IFERROR(VLOOKUP($A178,'5. Company (current_at exit)'!$1:$1048576,45,FALSE),"")="","",IFERROR(VLOOKUP($A178,'5. Company (current_at exit)'!$1:$1048576,45,FALSE),"")), "")</f>
        <v/>
      </c>
      <c r="BG178" s="239" t="str">
        <f>IF($A178&lt;&gt;"",IF(IFERROR(VLOOKUP($A178,'5. Company (current_at exit)'!$1:$1048576,46,FALSE),"")="","",IFERROR(VLOOKUP($A178,'5. Company (current_at exit)'!$1:$1048576,46,FALSE),"")), "")</f>
        <v/>
      </c>
      <c r="BH178" s="239" t="str">
        <f>IF($A178&lt;&gt;"",IF(IFERROR(VLOOKUP($A178,'5. Company (current_at exit)'!$1:$1048576,47,FALSE),"")="","",IFERROR(VLOOKUP($A178,'5. Company (current_at exit)'!$1:$1048576,47,FALSE),"")), "")</f>
        <v/>
      </c>
      <c r="BI178" s="239" t="str">
        <f>IF($A178&lt;&gt;"",IF(IFERROR(VLOOKUP($A178,'5. Company (current_at exit)'!$1:$1048576,48,FALSE),"")="","",IFERROR(VLOOKUP($A178,'5. Company (current_at exit)'!$1:$1048576,48,FALSE),"")), "")</f>
        <v/>
      </c>
      <c r="BJ178" s="360" t="str">
        <f>IF($A178&lt;&gt;"",IF(IFERROR(VLOOKUP($A178,'5. Company (current_at exit)'!$1:$1048576,49,FALSE),"")="","",IFERROR(VLOOKUP($A178,'5. Company (current_at exit)'!$1:$1048576,49,FALSE),"")), "")</f>
        <v/>
      </c>
      <c r="BK178" s="76" t="str">
        <f>IF($A178&lt;&gt;"",IF(IFERROR(VLOOKUP($A178,'5. Company (current_at exit)'!$1:$1048576,50,FALSE),"")="","Mandatory: Tab 5",IFERROR(VLOOKUP($A178,'5. Company (current_at exit)'!$1:$1048576,50,FALSE),"")), "")</f>
        <v/>
      </c>
      <c r="BL178" s="483" t="str">
        <f>IF($A178&lt;&gt;"",IF(IFERROR(VLOOKUP($A178,'5. Company (current_at exit)'!$1:$1048576,51,FALSE),"")="","Mandatory: Tab 5",IFERROR(VLOOKUP($A178,'5. Company (current_at exit)'!$1:$1048576,51,FALSE),"")), "")</f>
        <v/>
      </c>
      <c r="BM178" s="483" t="str">
        <f>IF($A178&lt;&gt;"",IF(IFERROR(VLOOKUP($A178,'5. Company (current_at exit)'!$1:$1048576,52,FALSE),"")="","Mandatory: Tab 5",IFERROR(VLOOKUP($A178,'5. Company (current_at exit)'!$1:$1048576,52,FALSE),"")), "")</f>
        <v/>
      </c>
      <c r="BN178" s="483" t="str">
        <f>IF($A178&lt;&gt;"",IF(IFERROR(VLOOKUP($A178,'5. Company (current_at exit)'!$1:$1048576,53,FALSE),"")="","Mandatory: Tab 5",IFERROR(VLOOKUP($A178,'5. Company (current_at exit)'!$1:$1048576,53,FALSE),"")), "")</f>
        <v/>
      </c>
      <c r="BO178" s="360" t="str">
        <f>IF($A178&lt;&gt;"",IF(IFERROR(VLOOKUP($A178,'5. Company (current_at exit)'!$1:$1048576,54,FALSE),"")="","",IFERROR(VLOOKUP($A178,'5. Company (current_at exit)'!$1:$1048576,54,FALSE),"")), "")</f>
        <v/>
      </c>
      <c r="BP178" s="17" t="str">
        <f>IF($A178&lt;&gt;"",IF(IFERROR(VLOOKUP($A178, '4. Company (at entry)'!$1:$1048576,3,FALSE),"")="","Mandatory: Tab 4",IFERROR(VLOOKUP($A178, '4. Company (at entry)'!$1:$1048576,3,FALSE),"")), "")</f>
        <v/>
      </c>
      <c r="BQ178" s="17" t="str">
        <f>IF($A178&lt;&gt;"",IF(IFERROR(VLOOKUP($A178, '4. Company (at entry)'!$1:$1048576,4,FALSE),"")="","Mandatory: Tab 4",IFERROR(VLOOKUP($A178, '4. Company (at entry)'!$1:$1048576,4,FALSE),"")), "")</f>
        <v/>
      </c>
      <c r="BR178" s="17" t="str">
        <f>IF($A178&lt;&gt;"",IF(IFERROR(VLOOKUP($A178, '4. Company (at entry)'!$1:$1048576,5,FALSE),"")="","Mandatory: Tab 4",IFERROR(VLOOKUP($A178, '4. Company (at entry)'!$1:$1048576,5,FALSE),"")), "")</f>
        <v/>
      </c>
      <c r="BS178" s="17" t="str">
        <f>IF($A178&lt;&gt;"",IF(IFERROR(VLOOKUP($A178, '4. Company (at entry)'!$1:$1048576,6,FALSE),"")="","Mandatory: Tab 4",IFERROR(VLOOKUP($A178, '4. Company (at entry)'!$1:$1048576,6,FALSE),"")), "")</f>
        <v/>
      </c>
      <c r="BT178" s="17" t="str">
        <f>IF($A178&lt;&gt;"",IF(IFERROR(VLOOKUP($A178, '4. Company (at entry)'!$1:$1048576,7,FALSE),"")="","Mandatory: Tab 4",IFERROR(VLOOKUP($A178, '4. Company (at entry)'!$1:$1048576,7,FALSE),"")), "")</f>
        <v/>
      </c>
      <c r="BU178" s="17" t="str">
        <f>IF($A178&lt;&gt;"",IF(IFERROR(VLOOKUP($A178, '4. Company (at entry)'!$1:$1048576,8,FALSE),"")="","Mandatory: Tab 4",IFERROR(VLOOKUP($A178, '4. Company (at entry)'!$1:$1048576,8,FALSE),"")), "")</f>
        <v/>
      </c>
      <c r="BV178" s="17" t="str">
        <f>IF($A178&lt;&gt;"",IF(IFERROR(VLOOKUP($A178, '4. Company (at entry)'!$1:$1048576,9,FALSE),"")="","Mandatory: Tab 4",IFERROR(VLOOKUP($A178, '4. Company (at entry)'!$1:$1048576,9,FALSE),"")), "")</f>
        <v/>
      </c>
      <c r="BW178" s="17" t="str">
        <f>IF($A178&lt;&gt;"",IF(IFERROR(VLOOKUP($A178, '4. Company (at entry)'!$1:$1048576,10,FALSE),"")="","",IFERROR(VLOOKUP($A178, '4. Company (at entry)'!$1:$1048576,10,FALSE),"")), "")</f>
        <v/>
      </c>
      <c r="BX178" s="208" t="str">
        <f>IF($A178&lt;&gt;"",IF(IFERROR(VLOOKUP($A178, '4. Company (at entry)'!$1:$1048576,11,FALSE),"")="","",IFERROR(VLOOKUP($A178, '4. Company (at entry)'!$1:$1048576,11,FALSE),"")), "")</f>
        <v/>
      </c>
      <c r="BY178" s="17" t="str">
        <f>IF($A178&lt;&gt;"",IF(IFERROR(VLOOKUP($A178, '4. Company (at entry)'!$1:$1048576,12,FALSE),"")="","",IFERROR(VLOOKUP($A178, '4. Company (at entry)'!$1:$1048576,12,FALSE),"")), "")</f>
        <v/>
      </c>
      <c r="BZ178" s="360" t="str">
        <f>IF($A178&lt;&gt;"",IF(IFERROR(VLOOKUP($A178, '4. Company (at entry)'!$1:$1048576,13,FALSE),"")="","",IFERROR(VLOOKUP($A178, '4. Company (at entry)'!$1:$1048576,13,FALSE),"")), "")</f>
        <v/>
      </c>
      <c r="CA178" s="17" t="str">
        <f>IF($A178&lt;&gt;"",IF(IFERROR('7. Position (current_at exit)'!F178,"")="", "Mandatory: Tab 7",IFERROR('7. Position (current_at exit)'!F178,"")),"")</f>
        <v/>
      </c>
      <c r="CB178" s="17" t="str">
        <f>IF($D178&lt;&gt;"Pending, Subsequently Closed",IF($A178&lt;&gt;"",IF(IFERROR('7. Position (current_at exit)'!G178,"")="", "Mandatory: Tab 7",IFERROR('7. Position (current_at exit)'!G178,"")),""), IF($A178&lt;&gt;"",IF(IFERROR('7. Position (current_at exit)'!G178,"")="", "",IFERROR('7. Position (current_at exit)'!G178,"")),""))</f>
        <v/>
      </c>
      <c r="CC178" s="17" t="str">
        <f>IF($D178&lt;&gt;"Pending, Subsequently Closed",IF($A178&lt;&gt;"",IF(IFERROR('7. Position (current_at exit)'!H178,"")="", "Mandatory: Tab 7",IFERROR('7. Position (current_at exit)'!H178,"")),""), IF($A178&lt;&gt;"",IF(IFERROR('7. Position (current_at exit)'!H178,"")="", "",IFERROR('7. Position (current_at exit)'!H178,"")),""))</f>
        <v/>
      </c>
      <c r="CD178" s="17" t="str">
        <f>IF($D178&lt;&gt;"Pending, Subsequently Closed",IF($A178&lt;&gt;"",IF(IFERROR('7. Position (current_at exit)'!I178,"")="", "Mandatory: Tab 7",IFERROR('7. Position (current_at exit)'!I178,"")),""), IF($A178&lt;&gt;"",IF(IFERROR('7. Position (current_at exit)'!I178,"")="", "",IFERROR('7. Position (current_at exit)'!I178,"")),""))</f>
        <v/>
      </c>
      <c r="CE178" s="17" t="str">
        <f>IF($D178&lt;&gt;"Pending, Subsequently Closed",IF($A178&lt;&gt;"",IF(IFERROR('7. Position (current_at exit)'!J178,"")="", "Mandatory: Tab 7",IFERROR('7. Position (current_at exit)'!J178,"")),""), IF($A178&lt;&gt;"",IF(IFERROR('7. Position (current_at exit)'!J178,"")="", "",IFERROR('7. Position (current_at exit)'!J178,"")),""))</f>
        <v/>
      </c>
      <c r="CF178" s="208" t="str">
        <f>IF($D178&lt;&gt;"Pending, Subsequently Closed",IF($A178&lt;&gt;"",IF(IFERROR('7. Position (current_at exit)'!K178,"")="", "Mandatory: Tab 7",IFERROR('7. Position (current_at exit)'!K178,"")),""), IF($A178&lt;&gt;"",IF(IFERROR('7. Position (current_at exit)'!K178,"")="", "",IFERROR('7. Position (current_at exit)'!K178,"")),""))</f>
        <v/>
      </c>
      <c r="CG178" s="186" t="str">
        <f>IF($D178&lt;&gt;"Pending, Subsequently Closed",IF($A178&lt;&gt;"",IF(IFERROR('7. Position (current_at exit)'!L178,"")="", "Mandatory: Tab 7",IFERROR('7. Position (current_at exit)'!L178,"")),""), IF($A178&lt;&gt;"",IF(IFERROR('7. Position (current_at exit)'!L178,"")="", "",IFERROR('7. Position (current_at exit)'!L178,"")),""))</f>
        <v/>
      </c>
      <c r="CH178" s="186" t="str">
        <f>IF($D178&lt;&gt;"Pending, Subsequently Closed",IF($A178&lt;&gt;"",IF(IFERROR('7. Position (current_at exit)'!M178,"")="", "Mandatory: Tab 7",IFERROR('7. Position (current_at exit)'!M178,"")),""), IF($A178&lt;&gt;"",IF(IFERROR('7. Position (current_at exit)'!M178,"")="", "",IFERROR('7. Position (current_at exit)'!M178,"")),""))</f>
        <v/>
      </c>
      <c r="CI178" s="186" t="str">
        <f>IF($D178&lt;&gt;"Pending, Subsequently Closed",IF($A178&lt;&gt;"",IF(IFERROR('7. Position (current_at exit)'!N178,"")="", "Mandatory: Tab 7",IFERROR('7. Position (current_at exit)'!N178,"")),""), IF($A178&lt;&gt;"",IF(IFERROR('7. Position (current_at exit)'!N178,"")="", "",IFERROR('7. Position (current_at exit)'!N178,"")),""))</f>
        <v/>
      </c>
      <c r="CJ178" s="408" t="str">
        <f>IF($D178&lt;&gt;"Pending, Subsequently Closed",IF($A178&lt;&gt;"",IF(IFERROR('7. Position (current_at exit)'!O178,"")="", "Mandatory: Tab 7",IFERROR('7. Position (current_at exit)'!O178,"")),""), IF($A178&lt;&gt;"",IF(IFERROR('7. Position (current_at exit)'!O178,"")="", "",IFERROR('7. Position (current_at exit)'!O178,"")),""))</f>
        <v/>
      </c>
      <c r="CK178" s="408" t="str">
        <f>IF($D178&lt;&gt;"Pending, Subsequently Closed",IF($A178&lt;&gt;"",IF(IFERROR('7. Position (current_at exit)'!P178,"")="", "Mandatory: Tab 7",IFERROR('7. Position (current_at exit)'!P178,"")),""), IF($A178&lt;&gt;"",IF(IFERROR('7. Position (current_at exit)'!P178,"")="", "",IFERROR('7. Position (current_at exit)'!P178,"")),""))</f>
        <v/>
      </c>
      <c r="CL178" s="360" t="str">
        <f>IF($A178&lt;&gt;"",IF(IFERROR('7. Position (current_at exit)'!Q178,"")="", "",IFERROR('7. Position (current_at exit)'!Q178,"")),"")</f>
        <v/>
      </c>
      <c r="CM178" s="18" t="str">
        <f>IF($F178&lt;&gt;"Debt",IF($A178&lt;&gt;"",IF(IFERROR('7. Position (current_at exit)'!R178,"")="", "Mandatory: Tab 7",IFERROR('7. Position (current_at exit)'!R178,"")),""), IF($A178&lt;&gt;"",IF(IFERROR('7. Position (current_at exit)'!R178,"")="", "",IFERROR('7. Position (current_at exit)'!R178,"")),""))</f>
        <v/>
      </c>
      <c r="CN178" s="18" t="str">
        <f>IF($F178&lt;&gt;"Debt",IF($A178&lt;&gt;"",IF(IFERROR('7. Position (current_at exit)'!S178,"")="", "Mandatory: Tab 7",IFERROR('7. Position (current_at exit)'!S178,"")),""), IF($A178&lt;&gt;"",IF(IFERROR('7. Position (current_at exit)'!S178,"")="", "",IFERROR('7. Position (current_at exit)'!S178,"")),""))</f>
        <v/>
      </c>
      <c r="CO178" s="17" t="str">
        <f>IF($F178&lt;&gt;"Debt",IF($A178&lt;&gt;"",IF(IFERROR('7. Position (current_at exit)'!T178,"")="", "Mandatory: Tab 7",IFERROR('7. Position (current_at exit)'!T178,"")),""), IF($A178&lt;&gt;"",IF(IFERROR('7. Position (current_at exit)'!T178,"")="", "",IFERROR('7. Position (current_at exit)'!T178,"")),""))</f>
        <v/>
      </c>
      <c r="CP178" s="17" t="str">
        <f>IF($A178&lt;&gt;"",IF(IFERROR('7. Position (current_at exit)'!U178,"")="", "Mandatory: Tab 7",IFERROR('7. Position (current_at exit)'!U178,"")),"")</f>
        <v/>
      </c>
      <c r="CQ178" s="17" t="str">
        <f>IF($F178&lt;&gt;"Debt",IF($A178&lt;&gt;"",IF(IFERROR('7. Position (current_at exit)'!V178,"")="", "Mandatory: Tab 7",IFERROR('7. Position (current_at exit)'!V178,"")),""), IF($A178&lt;&gt;"",IF(IFERROR('7. Position (current_at exit)'!V178,"")="", "",IFERROR('7. Position (current_at exit)'!V178,"")),""))</f>
        <v/>
      </c>
      <c r="CR178" s="16" t="str">
        <f>IF($F178&lt;&gt;"Debt",IF($A178&lt;&gt;"",IF(IFERROR('7. Position (current_at exit)'!W178,"")="", "",IFERROR('7. Position (current_at exit)'!W178,"")),""), IF($A178&lt;&gt;"",IF(IFERROR('7. Position (current_at exit)'!W178,"")="", "",IFERROR('7. Position (current_at exit)'!W178,"")),""))</f>
        <v/>
      </c>
      <c r="CS178" s="80" t="str">
        <f>IF($A178&lt;&gt;"",IF(IFERROR('7. Position (current_at exit)'!X178,"")="", "",IFERROR('7. Position (current_at exit)'!X178,"")),"")</f>
        <v/>
      </c>
      <c r="CT178" s="360" t="str">
        <f>IF($A178&lt;&gt;"",IF(IFERROR('7. Position (current_at exit)'!Y178,"")="", "",IFERROR('7. Position (current_at exit)'!Y178,"")),"")</f>
        <v/>
      </c>
      <c r="CU178" s="159" t="str">
        <f>IF(OR($D178="Fully Exited, No Escrow", $D178="Fully Exited, Escrow Pending", $D178="Fully Exited, Subsequently Closed"), IF($A178&lt;&gt;"",IF(IFERROR('7. Position (current_at exit)'!Z178,"")="", "Mandatory: Tab 7",IFERROR('7. Position (current_at exit)'!Z178,"")),""), IF($A178&lt;&gt;"",IF(IFERROR('7. Position (current_at exit)'!Z178,"")="", "",IFERROR('7. Position (current_at exit)'!Z178,"")),""))</f>
        <v/>
      </c>
      <c r="CV178" s="159" t="str">
        <f>IF(OR($D178="Fully Exited, No Escrow", $D178="Fully Exited, Escrow Pending", $D178="Fully Exited, Subsequently Closed"), IF($A178&lt;&gt;"",IF(IFERROR('7. Position (current_at exit)'!AA178,"")="", "Mandatory: Tab 7",IFERROR('7. Position (current_at exit)'!AA178,"")),""), IF($A178&lt;&gt;"",IF(IFERROR('7. Position (current_at exit)'!AA178,"")="", "",IFERROR('7. Position (current_at exit)'!AA178,"")),""))</f>
        <v/>
      </c>
      <c r="CW178" s="16" t="str">
        <f>IF($D178="Fully Exited",IF($A178&lt;&gt;"",IF(IFERROR('7. Position (current_at exit)'!AB178,"")="", "",IFERROR('7. Position (current_at exit)'!AB178,"")),""), IF($A178&lt;&gt;"",IF(IFERROR('7. Position (current_at exit)'!AB178,"")="", "",IFERROR('7. Position (current_at exit)'!AB178,"")),""))</f>
        <v/>
      </c>
      <c r="CX178" s="360" t="str">
        <f>IF($A178&lt;&gt;"",IF(IFERROR('7. Position (current_at exit)'!AC178,"")="", "",IFERROR('7. Position (current_at exit)'!AC178,"")),"")</f>
        <v/>
      </c>
      <c r="CY178" s="16" t="str">
        <f>IF($D178&lt;&gt;"Pending, Subsequently Closed",IF($A178&lt;&gt;"",IF(IFERROR('7. Position (current_at exit)'!AD178,"")="", "Mandatory: Tab 7",IFERROR('7. Position (current_at exit)'!AD178,"")),""), IF($A178&lt;&gt;"",IF(IFERROR('7. Position (current_at exit)'!AD178,"")="", "",IFERROR('7. Position (current_at exit)'!AD178,"")),""))</f>
        <v/>
      </c>
      <c r="CZ178" s="187" t="str">
        <f>IF($A178&lt;&gt;"",IF(IFERROR('7. Position (current_at exit)'!AE178,"")="", "",IFERROR('7. Position (current_at exit)'!AE178,"")),"")</f>
        <v/>
      </c>
      <c r="DA178" s="76" t="str">
        <f>IF($A178&lt;&gt;"",IF(IFERROR('7. Position (current_at exit)'!AF178,"")="", "",IFERROR('7. Position (current_at exit)'!AF178,"")),"")</f>
        <v/>
      </c>
      <c r="DB178" s="239" t="str">
        <f>IF($A178&lt;&gt;"",IF(IFERROR('7. Position (current_at exit)'!AG178,"")="", "",IFERROR('7. Position (current_at exit)'!AG178,"")),"")</f>
        <v/>
      </c>
      <c r="DC178" s="165" t="str">
        <f>IF($A178&lt;&gt;"",IF(IFERROR('7. Position (current_at exit)'!AH178,"")="", "",IFERROR('7. Position (current_at exit)'!AH178,"")),"")</f>
        <v/>
      </c>
      <c r="DD178" s="165" t="str">
        <f>IF($A178&lt;&gt;"",IF(IFERROR('7. Position (current_at exit)'!AI178,"")="", "",IFERROR('7. Position (current_at exit)'!AI178,"")),"")</f>
        <v/>
      </c>
      <c r="DE178" s="360" t="str">
        <f>IF($A178&lt;&gt;"",IF(IFERROR('7. Position (current_at exit)'!AJ178,"")="", "",IFERROR('7. Position (current_at exit)'!AJ178,"")),"")</f>
        <v/>
      </c>
      <c r="DF178" s="16" t="str">
        <f>IF($A178&lt;&gt;"",IF(IFERROR('7. Position (current_at exit)'!AK178,"")="", "",IFERROR('7. Position (current_at exit)'!AK178,"")),"")</f>
        <v/>
      </c>
      <c r="DG178" s="187" t="str">
        <f>IF($A178&lt;&gt;"",IF(IFERROR('7. Position (current_at exit)'!AL178,"")="", "",IFERROR('7. Position (current_at exit)'!AL178,"")),"")</f>
        <v/>
      </c>
      <c r="DH178" s="76" t="str">
        <f>IF($A178&lt;&gt;"",IF(IFERROR('7. Position (current_at exit)'!AM178,"")="", "",IFERROR('7. Position (current_at exit)'!AM178,"")),"")</f>
        <v/>
      </c>
      <c r="DI178" s="239" t="str">
        <f>IF($A178&lt;&gt;"",IF(IFERROR('7. Position (current_at exit)'!AN178,"")="", "",IFERROR('7. Position (current_at exit)'!AN178,"")),"")</f>
        <v/>
      </c>
      <c r="DJ178" s="165" t="str">
        <f>IF($A178&lt;&gt;"",IF(IFERROR('7. Position (current_at exit)'!AO178,"")="", "",IFERROR('7. Position (current_at exit)'!AO178,"")),"")</f>
        <v/>
      </c>
      <c r="DK178" s="165" t="str">
        <f>IF($A178&lt;&gt;"",IF(IFERROR('7. Position (current_at exit)'!AP178,"")="", "",IFERROR('7. Position (current_at exit)'!AP178,"")),"")</f>
        <v/>
      </c>
      <c r="DL178" s="360" t="str">
        <f>IF($A178&lt;&gt;"",IF(IFERROR('7. Position (current_at exit)'!AQ178,"")="", "",IFERROR('7. Position (current_at exit)'!AQ178,"")),"")</f>
        <v/>
      </c>
      <c r="DM178" s="17" t="str">
        <f>IF(OR($F178="Equity - Publicly Traded", $F178="Equity - Private"), IF($A178&lt;&gt;"",IF(IFERROR('6. Position (at entry)'!N178,"")="", "Mandatory: Tab 6",IFERROR('6. Position (at entry)'!N178,"")),""), IF($A178&lt;&gt;"",IF(IFERROR('6. Position (at entry)'!N178,"")="", "",IFERROR('6. Position (at entry)'!N178,"")),""))</f>
        <v/>
      </c>
      <c r="DN178" s="17" t="str">
        <f>IF(OR($F178="Equity - Publicly Traded", $F178="Equity - Private"), IF($A178&lt;&gt;"",IF(IFERROR('6. Position (at entry)'!O178,"")="", "Mandatory: Tab 6",IFERROR('6. Position (at entry)'!O178,"")),""), IF($A178&lt;&gt;"",IF(IFERROR('6. Position (at entry)'!O178,"")="", "",IFERROR('6. Position (at entry)'!O178,"")),""))</f>
        <v/>
      </c>
      <c r="DO178" s="17" t="str">
        <f>IF(OR($F178="Equity - Publicly Traded", $F178="Equity - Private"), IF($A178&lt;&gt;"",IF(IFERROR('6. Position (at entry)'!P178,"")="", "Mandatory: Tab 6",IFERROR('6. Position (at entry)'!P178,"")),""), IF($A178&lt;&gt;"",IF(IFERROR('6. Position (at entry)'!P178,"")="", "",IFERROR('6. Position (at entry)'!P178,"")),""))</f>
        <v/>
      </c>
      <c r="DP178" s="17" t="str">
        <f>IF(OR($F178="Equity - Publicly Traded", $F178="Equity - Private"), IF($A178&lt;&gt;"",IF(IFERROR('6. Position (at entry)'!Q178,"")="", "Mandatory: Tab 6",IFERROR('6. Position (at entry)'!Q178,"")),""), IF($A178&lt;&gt;"",IF(IFERROR('6. Position (at entry)'!Q178,"")="", "",IFERROR('6. Position (at entry)'!Q178,"")),""))</f>
        <v/>
      </c>
      <c r="DQ178" s="18" t="str">
        <f>IF(OR($F178="Equity - Publicly Traded", $F178="Equity - Private"), IF($A178&lt;&gt;"",IF(IFERROR('6. Position (at entry)'!R178,"")="", "Mandatory: Tab 6",IFERROR('6. Position (at entry)'!R178,"")),""), IF($A178&lt;&gt;"",IF(IFERROR('6. Position (at entry)'!R178,"")="", "",IFERROR('6. Position (at entry)'!R178,"")),""))</f>
        <v/>
      </c>
      <c r="DR178" s="18" t="str">
        <f>IF(OR($F178="Equity - Publicly Traded", $F178="Equity - Private"), IF($A178&lt;&gt;"",IF(IFERROR('6. Position (at entry)'!S178,"")="", "Mandatory: Tab 6",IFERROR('6. Position (at entry)'!S178,"")),""), IF($A178&lt;&gt;"",IF(IFERROR('6. Position (at entry)'!S178,"")="", "",IFERROR('6. Position (at entry)'!S178,"")),""))</f>
        <v/>
      </c>
      <c r="DS178" s="17" t="str">
        <f>IF(OR($F178="Equity - Publicly Traded", $F178="Equity - Private"), IF($A178&lt;&gt;"",IF(IFERROR('6. Position (at entry)'!T178,"")="", "Mandatory: Tab 6",IFERROR('6. Position (at entry)'!T178,"")),""), IF($A178&lt;&gt;"",IF(IFERROR('6. Position (at entry)'!T178,"")="", "",IFERROR('6. Position (at entry)'!T178,"")),""))</f>
        <v/>
      </c>
      <c r="DT178" s="16" t="str">
        <f>IF(OR($F178="Equity - Publicly Traded", $F178="Equity - Private"), IF($A178&lt;&gt;"",IF(IFERROR('6. Position (at entry)'!U178,"")="", "Mandatory: Tab 6",IFERROR('6. Position (at entry)'!U178,"")),""), IF($A178&lt;&gt;"",IF(IFERROR('6. Position (at entry)'!U178,"")="", "",IFERROR('6. Position (at entry)'!U178,"")),""))</f>
        <v/>
      </c>
      <c r="DU178" s="16" t="str">
        <f>IF(OR($F178="Equity - Publicly Traded", $F178="Equity - Private"), IF($A178&lt;&gt;"",IF(IFERROR('6. Position (at entry)'!V178,"")="", "",IFERROR('6. Position (at entry)'!V178,"")),""), IF($A178&lt;&gt;"",IF(IFERROR('6. Position (at entry)'!V178,"")="", "",IFERROR('6. Position (at entry)'!V178,"")),""))</f>
        <v/>
      </c>
      <c r="DV178" s="239" t="str">
        <f>IF(OR($F178="Equity - Publicly Traded", $F178="Equity - Private"), IF($A178&lt;&gt;"",IF(IFERROR('6. Position (at entry)'!W178,"")="", "",IFERROR('6. Position (at entry)'!W178,"")),""), IF($A178&lt;&gt;"",IF(IFERROR('6. Position (at entry)'!W178,"")="", "",IFERROR('6. Position (at entry)'!W178,"")),""))</f>
        <v/>
      </c>
      <c r="DW178" s="239" t="str">
        <f>IF(OR($F178="Equity - Publicly Traded", $F178="Equity - Private"), IF($A178&lt;&gt;"",IF(IFERROR('6. Position (at entry)'!X178,"")="", "",IFERROR('6. Position (at entry)'!X178,"")),""), IF($A178&lt;&gt;"",IF(IFERROR('6. Position (at entry)'!X178,"")="", "",IFERROR('6. Position (at entry)'!X178,"")),""))</f>
        <v/>
      </c>
      <c r="DX178" s="239" t="str">
        <f>IF(OR($F178="Equity - Publicly Traded", $F178="Equity - Private"), IF($A178&lt;&gt;"",IF(IFERROR('6. Position (at entry)'!Y178,"")="", "",IFERROR('6. Position (at entry)'!Y178,"")),""), IF($A178&lt;&gt;"",IF(IFERROR('6. Position (at entry)'!Y178,"")="", "",IFERROR('6. Position (at entry)'!Y178,"")),""))</f>
        <v/>
      </c>
      <c r="DY178" s="360" t="str">
        <f>IF($A178&lt;&gt;"",IF(IFERROR('6. Position (at entry)'!Z178,"")="", "",IFERROR('6. Position (at entry)'!Z178,"")),"")</f>
        <v/>
      </c>
      <c r="DZ178" s="76" t="str">
        <f>IF($A178&lt;&gt;"",IF(IFERROR('6. Position (at entry)'!AA178,"")="", "",IFERROR('6. Position (at entry)'!AA178,"")),"")</f>
        <v/>
      </c>
      <c r="EA178" s="76" t="str">
        <f>IF($A178&lt;&gt;"",IF(IFERROR('6. Position (at entry)'!AB178,"")="", "",IFERROR('6. Position (at entry)'!AB178,"")),"")</f>
        <v/>
      </c>
      <c r="EB178" s="78" t="str">
        <f>IF($A178&lt;&gt;"",IF(IFERROR('6. Position (at entry)'!AC178,"")="", "",IFERROR('6. Position (at entry)'!AC178,"")),"")</f>
        <v/>
      </c>
      <c r="EC178" s="78" t="str">
        <f>IF($A178&lt;&gt;"",IF(IFERROR('6. Position (at entry)'!AD178,"")="", "",IFERROR('6. Position (at entry)'!AD178,"")),"")</f>
        <v/>
      </c>
      <c r="ED178" s="226" t="str">
        <f>IF($A178&lt;&gt;"",IF(IFERROR('6. Position (at entry)'!AE178,"")="", "",IFERROR('6. Position (at entry)'!AE178,"")),"")</f>
        <v/>
      </c>
      <c r="EE178" s="80" t="str">
        <f>IF($A178&lt;&gt;"",IF(IFERROR('6. Position (at entry)'!AF178,"")="", "",IFERROR('6. Position (at entry)'!AF178,"")),"")</f>
        <v/>
      </c>
      <c r="EF178" s="80" t="str">
        <f>IF($A178&lt;&gt;"",IF(IFERROR('6. Position (at entry)'!AG178,"")="", "",IFERROR('6. Position (at entry)'!AG178,"")),"")</f>
        <v/>
      </c>
      <c r="EG178" s="80" t="str">
        <f>IF($A178&lt;&gt;"",IF(IFERROR('6. Position (at entry)'!AH178,"")="", "",IFERROR('6. Position (at entry)'!AH178,"")),"")</f>
        <v/>
      </c>
      <c r="EH178" s="360" t="str">
        <f>IF($A178&lt;&gt;"",IF(IFERROR('6. Position (at entry)'!AI178,"")="", "",IFERROR('6. Position (at entry)'!AI178,"")),"")</f>
        <v/>
      </c>
    </row>
    <row r="179" spans="1:138" ht="15" customHeight="1" x14ac:dyDescent="0.2">
      <c r="A179" s="16" t="str">
        <f>IF(ISBLANK('6. Position (at entry)'!A179), "", '6. Position (at entry)'!A179)</f>
        <v/>
      </c>
      <c r="B179" s="347" t="str">
        <f>IF($A179&lt;&gt;"",IF(IFERROR('6. Position (at entry)'!B179,"")="", "Mandatory: Tab 6",IFERROR('6. Position (at entry)'!B179,"")),"")</f>
        <v/>
      </c>
      <c r="C179" s="16" t="str">
        <f>IF($A179&lt;&gt;"",IF(IFERROR(VLOOKUP($A179, '4. Company (at entry)'!$1:$1048576,2,FALSE),"")="","Mandatory: Tab 4",IFERROR(VLOOKUP($A179, '4. Company (at entry)'!$1:$1048576,2,FALSE),"")), "")</f>
        <v/>
      </c>
      <c r="D179" s="16" t="str">
        <f>IF($A179&lt;&gt;"",IF(IFERROR('7. Position (current_at exit)'!D179,"")="", "Mandatory: Tab 7",IFERROR('7. Position (current_at exit)'!D179,"")),"")</f>
        <v/>
      </c>
      <c r="E179" s="16" t="str">
        <f>IF($A179&lt;&gt;"",IF(IFERROR('7. Position (current_at exit)'!E179,"")="", "Mandatory: Tab 7",IFERROR('7. Position (current_at exit)'!E179,"")),"")</f>
        <v/>
      </c>
      <c r="F179" s="16" t="str">
        <f>IF($A179&lt;&gt;"",IF(IFERROR('6. Position (at entry)'!D179,"")="", "Mandatory: Tab 6",IFERROR('6. Position (at entry)'!D179,"")),"")</f>
        <v/>
      </c>
      <c r="G179" s="16" t="str">
        <f>IF($A179&lt;&gt;"",IF(IFERROR('6. Position (at entry)'!E179,"")="", "Mandatory: Tab 6",IFERROR('6. Position (at entry)'!E179,"")),"")</f>
        <v/>
      </c>
      <c r="H179" s="16" t="str">
        <f>IF($A179&lt;&gt;"",IF(IFERROR('6. Position (at entry)'!F179,"")="", "Mandatory: Tab 6",IFERROR('6. Position (at entry)'!F179,"")),"")</f>
        <v/>
      </c>
      <c r="I179" s="16" t="str">
        <f>IF($A179&lt;&gt;"",IF(IFERROR('6. Position (at entry)'!G179,"")="", "Mandatory: Tab 6",IFERROR('6. Position (at entry)'!G179,"")),"")</f>
        <v/>
      </c>
      <c r="J179" s="16" t="str">
        <f>IF($A179&lt;&gt;"",IF(IFERROR('6. Position (at entry)'!H179,"")="", "Mandatory: Tab 6",IFERROR('6. Position (at entry)'!H179,"")),"")</f>
        <v/>
      </c>
      <c r="K179" s="159" t="str">
        <f>IF($A179&lt;&gt;"",IF(IFERROR('6. Position (at entry)'!I179,"")="", "Mandatory: Tab 6",IFERROR('6. Position (at entry)'!I179,"")),"")</f>
        <v/>
      </c>
      <c r="L179" s="16" t="str">
        <f>IF($A179&lt;&gt;"",IF(IFERROR('6. Position (at entry)'!J179,"")="", "Mandatory: Tab 6",IFERROR('6. Position (at entry)'!J179,"")),"")</f>
        <v/>
      </c>
      <c r="M179" s="16" t="str">
        <f>IF($A179&lt;&gt;"",IF(IFERROR('6. Position (at entry)'!K179,"")="", "Mandatory: Tab 6",IFERROR('6. Position (at entry)'!K179,"")),"")</f>
        <v/>
      </c>
      <c r="N179" s="16" t="str">
        <f>IF($A179&lt;&gt;"",IF(IFERROR('6. Position (at entry)'!L179,"")="", "",IFERROR('6. Position (at entry)'!L179,"")),"")</f>
        <v/>
      </c>
      <c r="O179" s="360" t="str">
        <f>IF($A179&lt;&gt;"",IF(IFERROR('6. Position (at entry)'!M179,"")="", "",IFERROR('6. Position (at entry)'!M179,"")),"")</f>
        <v/>
      </c>
      <c r="P179" s="16" t="str">
        <f>IF($A179&lt;&gt;"",IF(IFERROR(VLOOKUP($A179,'5. Company (current_at exit)'!$1:$1048576,3,FALSE),"")="","",IFERROR(VLOOKUP($A179,'5. Company (current_at exit)'!$1:$1048576,3,FALSE),"")), "")</f>
        <v/>
      </c>
      <c r="Q179" s="16" t="str">
        <f>IF($A179&lt;&gt;"",IF(IFERROR(VLOOKUP($A179,'5. Company (current_at exit)'!$1:$1048576,4,FALSE),"")="","",IFERROR(VLOOKUP($A179,'5. Company (current_at exit)'!$1:$1048576,4,FALSE),"")), "")</f>
        <v/>
      </c>
      <c r="R179" s="16" t="str">
        <f>IF($A179&lt;&gt;"",IF(IFERROR(VLOOKUP($A179,'5. Company (current_at exit)'!$1:$1048576,5,FALSE),"")="","",IFERROR(VLOOKUP($A179,'5. Company (current_at exit)'!$1:$1048576,5,FALSE),"")), "")</f>
        <v/>
      </c>
      <c r="S179" s="16" t="str">
        <f>IF($A179&lt;&gt;"",IF(IFERROR(VLOOKUP($A179,'5. Company (current_at exit)'!$1:$1048576,6,FALSE),"")="","",IFERROR(VLOOKUP($A179,'5. Company (current_at exit)'!$1:$1048576,6,FALSE),"")), "")</f>
        <v/>
      </c>
      <c r="T179" s="16" t="str">
        <f>IF($A179&lt;&gt;"",IF(IFERROR(VLOOKUP($A179,'5. Company (current_at exit)'!$1:$1048576,7,FALSE),"")="","Mandatory: Tab 5",IFERROR(VLOOKUP($A179,'5. Company (current_at exit)'!$1:$1048576,7,FALSE),"")), "")</f>
        <v/>
      </c>
      <c r="U179" s="72" t="str">
        <f>IF($A179&lt;&gt;"",IF(IFERROR(VLOOKUP($A179,'5. Company (current_at exit)'!$1:$1048576,8,FALSE),"")="","Mandatory: Tab 5",IFERROR(VLOOKUP($A179,'5. Company (current_at exit)'!$1:$1048576,8,FALSE),"")), "")</f>
        <v/>
      </c>
      <c r="V179" s="16" t="str">
        <f>IF($A179&lt;&gt;"",IF(IFERROR(VLOOKUP($A179,'5. Company (current_at exit)'!$1:$1048576,9,FALSE),"")="","",IFERROR(VLOOKUP($A179,'5. Company (current_at exit)'!$1:$1048576,9,FALSE),"")), "")</f>
        <v/>
      </c>
      <c r="W179" s="16" t="str">
        <f>IF($A179&lt;&gt;"",IF(IFERROR(VLOOKUP($A179,'5. Company (current_at exit)'!$1:$1048576,10,FALSE),"")="","Mandatory: Tab 5",IFERROR(VLOOKUP($A179,'5. Company (current_at exit)'!$1:$1048576,10,FALSE),"")), "")</f>
        <v/>
      </c>
      <c r="X179" s="73" t="str">
        <f>IF($A179&lt;&gt;"",IF(IFERROR(VLOOKUP($A179,'5. Company (current_at exit)'!$1:$1048576,11,FALSE),"")="","Mandatory: Tab 5",IFERROR(VLOOKUP($A179,'5. Company (current_at exit)'!$1:$1048576,11,FALSE),"")), "")</f>
        <v/>
      </c>
      <c r="Y179" s="73" t="str">
        <f>IF($A179&lt;&gt;"",IF(IFERROR(VLOOKUP($A179,'5. Company (current_at exit)'!$1:$1048576,12,FALSE),"")="","",IFERROR(VLOOKUP($A179,'5. Company (current_at exit)'!$1:$1048576,12,FALSE),"")), "")</f>
        <v/>
      </c>
      <c r="Z179" s="73" t="str">
        <f>IF($A179&lt;&gt;"",IF(IFERROR(VLOOKUP($A179,'5. Company (current_at exit)'!$1:$1048576,13,FALSE),"")="","",IFERROR(VLOOKUP($A179,'5. Company (current_at exit)'!$1:$1048576,13,FALSE),"")), "")</f>
        <v/>
      </c>
      <c r="AA179" s="16" t="str">
        <f>IF($A179&lt;&gt;"",IF(IFERROR(VLOOKUP($A179,'5. Company (current_at exit)'!$1:$1048576,14,FALSE),"")="","Mandatory: Tab 5",IFERROR(VLOOKUP($A179,'5. Company (current_at exit)'!$1:$1048576,14,FALSE),"")), "")</f>
        <v/>
      </c>
      <c r="AB179" s="16" t="str">
        <f>IF($A179&lt;&gt;"",IF(IFERROR(VLOOKUP($A179,'5. Company (current_at exit)'!$1:$1048576,15,FALSE),"")="","Mandatory: Tab 5",IFERROR(VLOOKUP($A179,'5. Company (current_at exit)'!$1:$1048576,15,FALSE),"")), "")</f>
        <v/>
      </c>
      <c r="AC179" s="76" t="str">
        <f>IF($A179&lt;&gt;"",IF(IFERROR(VLOOKUP($A179,'5. Company (current_at exit)'!$1:$1048576,16,FALSE),"")="","",IFERROR(VLOOKUP($A179,'5. Company (current_at exit)'!$1:$1048576,16,FALSE),"")), "")</f>
        <v/>
      </c>
      <c r="AD179" s="16" t="str">
        <f>IF($A179&lt;&gt;"",IF(IFERROR(VLOOKUP($A179,'5. Company (current_at exit)'!$1:$1048576,17,FALSE),"")="","",IFERROR(VLOOKUP($A179,'5. Company (current_at exit)'!$1:$1048576,17,FALSE),"")), "")</f>
        <v/>
      </c>
      <c r="AE179" s="401" t="str">
        <f>IF($A179&lt;&gt;"",IF(IFERROR(VLOOKUP($A179,'5. Company (current_at exit)'!$1:$1048576,18,FALSE),"")="","",IFERROR(VLOOKUP($A179,'5. Company (current_at exit)'!$1:$1048576,18,FALSE),"")), "")</f>
        <v/>
      </c>
      <c r="AF179" s="16" t="str">
        <f>IF($A179&lt;&gt;"",IF(IFERROR(VLOOKUP($A179,'5. Company (current_at exit)'!$1:$1048576,19,FALSE),"")="","Mandatory: Tab 5",IFERROR(VLOOKUP($A179,'5. Company (current_at exit)'!$1:$1048576,19,FALSE),"")), "")</f>
        <v/>
      </c>
      <c r="AG179" s="159" t="str">
        <f>IF($AF179="Yes",IF($A179&lt;&gt;"",IF(IFERROR(VLOOKUP($A179,'5. Company (current_at exit)'!$1:$1048576,20,FALSE),"")="","Mandatory: Tab 5",IFERROR(VLOOKUP($A179,'5. Company (current_at exit)'!$1:$1048576,20,FALSE),"")), ""),IF($A179&lt;&gt;"",IF(IFERROR(VLOOKUP($A179,'5. Company (current_at exit)'!$1:$1048576,20,FALSE),"")="","",IFERROR(VLOOKUP($A179,'5. Company (current_at exit)'!$1:$1048576,20,FALSE),"")), ""))</f>
        <v/>
      </c>
      <c r="AH179" s="159" t="str">
        <f>IF($AF179="Yes",IF($A179&lt;&gt;"",IF(IFERROR(VLOOKUP($A179,'5. Company (current_at exit)'!$1:$1048576,21,FALSE),"")="","Mandatory: Tab 5",IFERROR(VLOOKUP($A179,'5. Company (current_at exit)'!$1:$1048576,21,FALSE),"")), ""),IF($A179&lt;&gt;"",IF(IFERROR(VLOOKUP($A179,'5. Company (current_at exit)'!$1:$1048576,21,FALSE),"")="","",IFERROR(VLOOKUP($A179,'5. Company (current_at exit)'!$1:$1048576,21,FALSE),"")), ""))</f>
        <v/>
      </c>
      <c r="AI179" s="69" t="str">
        <f>IF($AF179="Yes",IF($A179&lt;&gt;"",IF(IFERROR(VLOOKUP($A179,'5. Company (current_at exit)'!$1:$1048576,22,FALSE),"")="","Mandatory: Tab 5",IFERROR(VLOOKUP($A179,'5. Company (current_at exit)'!$1:$1048576,22,FALSE),"")), ""),IF($A179&lt;&gt;"",IF(IFERROR(VLOOKUP($A179,'5. Company (current_at exit)'!$1:$1048576,22,FALSE),"")="","",IFERROR(VLOOKUP($A179,'5. Company (current_at exit)'!$1:$1048576,22,FALSE),"")), ""))</f>
        <v/>
      </c>
      <c r="AJ179" s="69" t="str">
        <f>IF($AF179="Yes",IF($A179&lt;&gt;"",IF(IFERROR(VLOOKUP($A179,'5. Company (current_at exit)'!$1:$1048576,23,FALSE),"")="","Mandatory: Tab 5",IFERROR(VLOOKUP($A179,'5. Company (current_at exit)'!$1:$1048576,23,FALSE),"")), ""),IF($A179&lt;&gt;"",IF(IFERROR(VLOOKUP($A179,'5. Company (current_at exit)'!$1:$1048576,23,FALSE),"")="","",IFERROR(VLOOKUP($A179,'5. Company (current_at exit)'!$1:$1048576,23,FALSE),"")), ""))</f>
        <v/>
      </c>
      <c r="AK179" s="159" t="str">
        <f>IF($AF179="Yes",IF($A179&lt;&gt;"",IF(IFERROR(VLOOKUP($A179,'5. Company (current_at exit)'!$1:$1048576,24,FALSE),"")="","",IFERROR(VLOOKUP($A179,'5. Company (current_at exit)'!$1:$1048576,24,FALSE),"")), ""),IF($A179&lt;&gt;"",IF(IFERROR(VLOOKUP($A179,'5. Company (current_at exit)'!$1:$1048576,24,FALSE),"")="","",IFERROR(VLOOKUP($A179,'5. Company (current_at exit)'!$1:$1048576,24,FALSE),"")), ""))</f>
        <v/>
      </c>
      <c r="AL179" s="403" t="str">
        <f>IF($A179&lt;&gt;"",IF(IFERROR(VLOOKUP($A179,'5. Company (current_at exit)'!$1:$1048576,25,FALSE),"")="","",IFERROR(VLOOKUP($A179,'5. Company (current_at exit)'!$1:$1048576,25,FALSE),"")), "")</f>
        <v/>
      </c>
      <c r="AM179" s="17" t="str">
        <f>IF($A179&lt;&gt;"",IF(IFERROR(VLOOKUP($A179,'5. Company (current_at exit)'!$1:$1048576,26,FALSE),"")="","Mandatory: Tab 5",IFERROR(VLOOKUP($A179,'5. Company (current_at exit)'!$1:$1048576,26,FALSE),"")), "")</f>
        <v/>
      </c>
      <c r="AN179" s="17" t="str">
        <f>IF($A179&lt;&gt;"",IF(IFERROR(VLOOKUP($A179,'5. Company (current_at exit)'!$1:$1048576,27,FALSE),"")="","Mandatory: Tab 5",IFERROR(VLOOKUP($A179,'5. Company (current_at exit)'!$1:$1048576,27,FALSE),"")), "")</f>
        <v/>
      </c>
      <c r="AO179" s="17" t="str">
        <f>IF($A179&lt;&gt;"",IF(IFERROR(VLOOKUP($A179,'5. Company (current_at exit)'!$1:$1048576,28,FALSE),"")="","Mandatory: Tab 5",IFERROR(VLOOKUP($A179,'5. Company (current_at exit)'!$1:$1048576,28,FALSE),"")), "")</f>
        <v/>
      </c>
      <c r="AP179" s="17" t="str">
        <f>IF($A179&lt;&gt;"",IF(IFERROR(VLOOKUP($A179,'5. Company (current_at exit)'!$1:$1048576,29,FALSE),"")="","Mandatory: Tab 5",IFERROR(VLOOKUP($A179,'5. Company (current_at exit)'!$1:$1048576,29,FALSE),"")), "")</f>
        <v/>
      </c>
      <c r="AQ179" s="17" t="str">
        <f>IF($A179&lt;&gt;"",IF(IFERROR(VLOOKUP($A179,'5. Company (current_at exit)'!$1:$1048576,30,FALSE),"")="","Mandatory: Tab 5",IFERROR(VLOOKUP($A179,'5. Company (current_at exit)'!$1:$1048576,30,FALSE),"")), "")</f>
        <v/>
      </c>
      <c r="AR179" s="17" t="str">
        <f>IF($A179&lt;&gt;"",IF(IFERROR(VLOOKUP($A179,'5. Company (current_at exit)'!$1:$1048576,31,FALSE),"")="","Mandatory: Tab 5",IFERROR(VLOOKUP($A179,'5. Company (current_at exit)'!$1:$1048576,31,FALSE),"")), "")</f>
        <v/>
      </c>
      <c r="AS179" s="17" t="str">
        <f>IF($A179&lt;&gt;"",IF(IFERROR(VLOOKUP($A179,'5. Company (current_at exit)'!$1:$1048576,32,FALSE),"")="","Mandatory: Tab 5",IFERROR(VLOOKUP($A179,'5. Company (current_at exit)'!$1:$1048576,32,FALSE),"")), "")</f>
        <v/>
      </c>
      <c r="AT179" s="17" t="str">
        <f>IF($A179&lt;&gt;"",IF(IFERROR(VLOOKUP($A179,'5. Company (current_at exit)'!$1:$1048576,33,FALSE),"")="","Mandatory: Tab 5",IFERROR(VLOOKUP($A179,'5. Company (current_at exit)'!$1:$1048576,33,FALSE),"")), "")</f>
        <v/>
      </c>
      <c r="AU179" s="17" t="str">
        <f>IF($A179&lt;&gt;"",IF(IFERROR(VLOOKUP($A179,'5. Company (current_at exit)'!$1:$1048576,34,FALSE),"")="","",IFERROR(VLOOKUP($A179,'5. Company (current_at exit)'!$1:$1048576,34,FALSE),"")), "")</f>
        <v/>
      </c>
      <c r="AV179" s="241" t="str">
        <f>IF($A179&lt;&gt;"",IF(IFERROR(VLOOKUP($A179,'5. Company (current_at exit)'!$1:$1048576,35,FALSE),"")="","",IFERROR(VLOOKUP($A179,'5. Company (current_at exit)'!$1:$1048576,35,FALSE),"")), "")</f>
        <v/>
      </c>
      <c r="AW179" s="17" t="str">
        <f>IF($D179="Fully Exited",IF($A179&lt;&gt;"",IF(IFERROR(VLOOKUP($A179,'5. Company (current_at exit)'!$1:$1048576,36,FALSE),"")="","",IFERROR(VLOOKUP($A179,'5. Company (current_at exit)'!$1:$1048576,36,FALSE),"")), ""),IF($A179&lt;&gt;"",IF(IFERROR(VLOOKUP($A179,'5. Company (current_at exit)'!$1:$1048576,36,FALSE),"")="","",IFERROR(VLOOKUP($A179,'5. Company (current_at exit)'!$1:$1048576,36,FALSE),"")), ""))</f>
        <v/>
      </c>
      <c r="AX179" s="239" t="str">
        <f>IF($A179&lt;&gt;"",IF(IFERROR(VLOOKUP($A179,'5. Company (current_at exit)'!$1:$1048576,37,FALSE),"")="","",IFERROR(VLOOKUP($A179,'5. Company (current_at exit)'!$1:$1048576,37,FALSE),"")), "")</f>
        <v/>
      </c>
      <c r="AY179" s="204" t="str">
        <f>IF($A179&lt;&gt;"",IF(IFERROR(VLOOKUP($A179,'5. Company (current_at exit)'!$1:$1048576,38,FALSE),"")="","",IFERROR(VLOOKUP($A179,'5. Company (current_at exit)'!$1:$1048576,38,FALSE),"")), "")</f>
        <v/>
      </c>
      <c r="AZ179" s="244" t="str">
        <f>IF($A179&lt;&gt;"",IF(IFERROR(VLOOKUP($A179,'5. Company (current_at exit)'!$1:$1048576,39,FALSE),"")="","",IFERROR(VLOOKUP($A179,'5. Company (current_at exit)'!$1:$1048576,39,FALSE),"")), "")</f>
        <v/>
      </c>
      <c r="BA179" s="244" t="str">
        <f>IF($A179&lt;&gt;"",IF(IFERROR(VLOOKUP($A179,'5. Company (current_at exit)'!$1:$1048576,40,FALSE),"")="","",IFERROR(VLOOKUP($A179,'5. Company (current_at exit)'!$1:$1048576,40,FALSE),"")), "")</f>
        <v/>
      </c>
      <c r="BB179" s="244" t="str">
        <f>IF($A179&lt;&gt;"",IF(IFERROR(VLOOKUP($A179,'5. Company (current_at exit)'!$1:$1048576,41,FALSE),"")="","",IFERROR(VLOOKUP($A179,'5. Company (current_at exit)'!$1:$1048576,41,FALSE),"")), "")</f>
        <v/>
      </c>
      <c r="BC179" s="76" t="str">
        <f>IF($A179&lt;&gt;"",IF(IFERROR(VLOOKUP($A179,'5. Company (current_at exit)'!$1:$1048576,42,FALSE),"")="","",IFERROR(VLOOKUP($A179,'5. Company (current_at exit)'!$1:$1048576,42,FALSE),"")), "")</f>
        <v/>
      </c>
      <c r="BD179" s="76" t="str">
        <f>IF($A179&lt;&gt;"",IF(IFERROR(VLOOKUP($A179,'5. Company (current_at exit)'!$1:$1048576,43,FALSE),"")="","",IFERROR(VLOOKUP($A179,'5. Company (current_at exit)'!$1:$1048576,43,FALSE),"")), "")</f>
        <v/>
      </c>
      <c r="BE179" s="239" t="str">
        <f>IF($A179&lt;&gt;"",IF(IFERROR(VLOOKUP($A179,'5. Company (current_at exit)'!$1:$1048576,44,FALSE),"")="","",IFERROR(VLOOKUP($A179,'5. Company (current_at exit)'!$1:$1048576,44,FALSE),"")), "")</f>
        <v/>
      </c>
      <c r="BF179" s="239" t="str">
        <f>IF($A179&lt;&gt;"",IF(IFERROR(VLOOKUP($A179,'5. Company (current_at exit)'!$1:$1048576,45,FALSE),"")="","",IFERROR(VLOOKUP($A179,'5. Company (current_at exit)'!$1:$1048576,45,FALSE),"")), "")</f>
        <v/>
      </c>
      <c r="BG179" s="239" t="str">
        <f>IF($A179&lt;&gt;"",IF(IFERROR(VLOOKUP($A179,'5. Company (current_at exit)'!$1:$1048576,46,FALSE),"")="","",IFERROR(VLOOKUP($A179,'5. Company (current_at exit)'!$1:$1048576,46,FALSE),"")), "")</f>
        <v/>
      </c>
      <c r="BH179" s="239" t="str">
        <f>IF($A179&lt;&gt;"",IF(IFERROR(VLOOKUP($A179,'5. Company (current_at exit)'!$1:$1048576,47,FALSE),"")="","",IFERROR(VLOOKUP($A179,'5. Company (current_at exit)'!$1:$1048576,47,FALSE),"")), "")</f>
        <v/>
      </c>
      <c r="BI179" s="239" t="str">
        <f>IF($A179&lt;&gt;"",IF(IFERROR(VLOOKUP($A179,'5. Company (current_at exit)'!$1:$1048576,48,FALSE),"")="","",IFERROR(VLOOKUP($A179,'5. Company (current_at exit)'!$1:$1048576,48,FALSE),"")), "")</f>
        <v/>
      </c>
      <c r="BJ179" s="360" t="str">
        <f>IF($A179&lt;&gt;"",IF(IFERROR(VLOOKUP($A179,'5. Company (current_at exit)'!$1:$1048576,49,FALSE),"")="","",IFERROR(VLOOKUP($A179,'5. Company (current_at exit)'!$1:$1048576,49,FALSE),"")), "")</f>
        <v/>
      </c>
      <c r="BK179" s="76" t="str">
        <f>IF($A179&lt;&gt;"",IF(IFERROR(VLOOKUP($A179,'5. Company (current_at exit)'!$1:$1048576,50,FALSE),"")="","Mandatory: Tab 5",IFERROR(VLOOKUP($A179,'5. Company (current_at exit)'!$1:$1048576,50,FALSE),"")), "")</f>
        <v/>
      </c>
      <c r="BL179" s="483" t="str">
        <f>IF($A179&lt;&gt;"",IF(IFERROR(VLOOKUP($A179,'5. Company (current_at exit)'!$1:$1048576,51,FALSE),"")="","Mandatory: Tab 5",IFERROR(VLOOKUP($A179,'5. Company (current_at exit)'!$1:$1048576,51,FALSE),"")), "")</f>
        <v/>
      </c>
      <c r="BM179" s="483" t="str">
        <f>IF($A179&lt;&gt;"",IF(IFERROR(VLOOKUP($A179,'5. Company (current_at exit)'!$1:$1048576,52,FALSE),"")="","Mandatory: Tab 5",IFERROR(VLOOKUP($A179,'5. Company (current_at exit)'!$1:$1048576,52,FALSE),"")), "")</f>
        <v/>
      </c>
      <c r="BN179" s="483" t="str">
        <f>IF($A179&lt;&gt;"",IF(IFERROR(VLOOKUP($A179,'5. Company (current_at exit)'!$1:$1048576,53,FALSE),"")="","Mandatory: Tab 5",IFERROR(VLOOKUP($A179,'5. Company (current_at exit)'!$1:$1048576,53,FALSE),"")), "")</f>
        <v/>
      </c>
      <c r="BO179" s="360" t="str">
        <f>IF($A179&lt;&gt;"",IF(IFERROR(VLOOKUP($A179,'5. Company (current_at exit)'!$1:$1048576,54,FALSE),"")="","",IFERROR(VLOOKUP($A179,'5. Company (current_at exit)'!$1:$1048576,54,FALSE),"")), "")</f>
        <v/>
      </c>
      <c r="BP179" s="17" t="str">
        <f>IF($A179&lt;&gt;"",IF(IFERROR(VLOOKUP($A179, '4. Company (at entry)'!$1:$1048576,3,FALSE),"")="","Mandatory: Tab 4",IFERROR(VLOOKUP($A179, '4. Company (at entry)'!$1:$1048576,3,FALSE),"")), "")</f>
        <v/>
      </c>
      <c r="BQ179" s="17" t="str">
        <f>IF($A179&lt;&gt;"",IF(IFERROR(VLOOKUP($A179, '4. Company (at entry)'!$1:$1048576,4,FALSE),"")="","Mandatory: Tab 4",IFERROR(VLOOKUP($A179, '4. Company (at entry)'!$1:$1048576,4,FALSE),"")), "")</f>
        <v/>
      </c>
      <c r="BR179" s="17" t="str">
        <f>IF($A179&lt;&gt;"",IF(IFERROR(VLOOKUP($A179, '4. Company (at entry)'!$1:$1048576,5,FALSE),"")="","Mandatory: Tab 4",IFERROR(VLOOKUP($A179, '4. Company (at entry)'!$1:$1048576,5,FALSE),"")), "")</f>
        <v/>
      </c>
      <c r="BS179" s="17" t="str">
        <f>IF($A179&lt;&gt;"",IF(IFERROR(VLOOKUP($A179, '4. Company (at entry)'!$1:$1048576,6,FALSE),"")="","Mandatory: Tab 4",IFERROR(VLOOKUP($A179, '4. Company (at entry)'!$1:$1048576,6,FALSE),"")), "")</f>
        <v/>
      </c>
      <c r="BT179" s="17" t="str">
        <f>IF($A179&lt;&gt;"",IF(IFERROR(VLOOKUP($A179, '4. Company (at entry)'!$1:$1048576,7,FALSE),"")="","Mandatory: Tab 4",IFERROR(VLOOKUP($A179, '4. Company (at entry)'!$1:$1048576,7,FALSE),"")), "")</f>
        <v/>
      </c>
      <c r="BU179" s="17" t="str">
        <f>IF($A179&lt;&gt;"",IF(IFERROR(VLOOKUP($A179, '4. Company (at entry)'!$1:$1048576,8,FALSE),"")="","Mandatory: Tab 4",IFERROR(VLOOKUP($A179, '4. Company (at entry)'!$1:$1048576,8,FALSE),"")), "")</f>
        <v/>
      </c>
      <c r="BV179" s="17" t="str">
        <f>IF($A179&lt;&gt;"",IF(IFERROR(VLOOKUP($A179, '4. Company (at entry)'!$1:$1048576,9,FALSE),"")="","Mandatory: Tab 4",IFERROR(VLOOKUP($A179, '4. Company (at entry)'!$1:$1048576,9,FALSE),"")), "")</f>
        <v/>
      </c>
      <c r="BW179" s="17" t="str">
        <f>IF($A179&lt;&gt;"",IF(IFERROR(VLOOKUP($A179, '4. Company (at entry)'!$1:$1048576,10,FALSE),"")="","",IFERROR(VLOOKUP($A179, '4. Company (at entry)'!$1:$1048576,10,FALSE),"")), "")</f>
        <v/>
      </c>
      <c r="BX179" s="208" t="str">
        <f>IF($A179&lt;&gt;"",IF(IFERROR(VLOOKUP($A179, '4. Company (at entry)'!$1:$1048576,11,FALSE),"")="","",IFERROR(VLOOKUP($A179, '4. Company (at entry)'!$1:$1048576,11,FALSE),"")), "")</f>
        <v/>
      </c>
      <c r="BY179" s="17" t="str">
        <f>IF($A179&lt;&gt;"",IF(IFERROR(VLOOKUP($A179, '4. Company (at entry)'!$1:$1048576,12,FALSE),"")="","",IFERROR(VLOOKUP($A179, '4. Company (at entry)'!$1:$1048576,12,FALSE),"")), "")</f>
        <v/>
      </c>
      <c r="BZ179" s="360" t="str">
        <f>IF($A179&lt;&gt;"",IF(IFERROR(VLOOKUP($A179, '4. Company (at entry)'!$1:$1048576,13,FALSE),"")="","",IFERROR(VLOOKUP($A179, '4. Company (at entry)'!$1:$1048576,13,FALSE),"")), "")</f>
        <v/>
      </c>
      <c r="CA179" s="17" t="str">
        <f>IF($A179&lt;&gt;"",IF(IFERROR('7. Position (current_at exit)'!F179,"")="", "Mandatory: Tab 7",IFERROR('7. Position (current_at exit)'!F179,"")),"")</f>
        <v/>
      </c>
      <c r="CB179" s="17" t="str">
        <f>IF($D179&lt;&gt;"Pending, Subsequently Closed",IF($A179&lt;&gt;"",IF(IFERROR('7. Position (current_at exit)'!G179,"")="", "Mandatory: Tab 7",IFERROR('7. Position (current_at exit)'!G179,"")),""), IF($A179&lt;&gt;"",IF(IFERROR('7. Position (current_at exit)'!G179,"")="", "",IFERROR('7. Position (current_at exit)'!G179,"")),""))</f>
        <v/>
      </c>
      <c r="CC179" s="17" t="str">
        <f>IF($D179&lt;&gt;"Pending, Subsequently Closed",IF($A179&lt;&gt;"",IF(IFERROR('7. Position (current_at exit)'!H179,"")="", "Mandatory: Tab 7",IFERROR('7. Position (current_at exit)'!H179,"")),""), IF($A179&lt;&gt;"",IF(IFERROR('7. Position (current_at exit)'!H179,"")="", "",IFERROR('7. Position (current_at exit)'!H179,"")),""))</f>
        <v/>
      </c>
      <c r="CD179" s="17" t="str">
        <f>IF($D179&lt;&gt;"Pending, Subsequently Closed",IF($A179&lt;&gt;"",IF(IFERROR('7. Position (current_at exit)'!I179,"")="", "Mandatory: Tab 7",IFERROR('7. Position (current_at exit)'!I179,"")),""), IF($A179&lt;&gt;"",IF(IFERROR('7. Position (current_at exit)'!I179,"")="", "",IFERROR('7. Position (current_at exit)'!I179,"")),""))</f>
        <v/>
      </c>
      <c r="CE179" s="17" t="str">
        <f>IF($D179&lt;&gt;"Pending, Subsequently Closed",IF($A179&lt;&gt;"",IF(IFERROR('7. Position (current_at exit)'!J179,"")="", "Mandatory: Tab 7",IFERROR('7. Position (current_at exit)'!J179,"")),""), IF($A179&lt;&gt;"",IF(IFERROR('7. Position (current_at exit)'!J179,"")="", "",IFERROR('7. Position (current_at exit)'!J179,"")),""))</f>
        <v/>
      </c>
      <c r="CF179" s="208" t="str">
        <f>IF($D179&lt;&gt;"Pending, Subsequently Closed",IF($A179&lt;&gt;"",IF(IFERROR('7. Position (current_at exit)'!K179,"")="", "Mandatory: Tab 7",IFERROR('7. Position (current_at exit)'!K179,"")),""), IF($A179&lt;&gt;"",IF(IFERROR('7. Position (current_at exit)'!K179,"")="", "",IFERROR('7. Position (current_at exit)'!K179,"")),""))</f>
        <v/>
      </c>
      <c r="CG179" s="186" t="str">
        <f>IF($D179&lt;&gt;"Pending, Subsequently Closed",IF($A179&lt;&gt;"",IF(IFERROR('7. Position (current_at exit)'!L179,"")="", "Mandatory: Tab 7",IFERROR('7. Position (current_at exit)'!L179,"")),""), IF($A179&lt;&gt;"",IF(IFERROR('7. Position (current_at exit)'!L179,"")="", "",IFERROR('7. Position (current_at exit)'!L179,"")),""))</f>
        <v/>
      </c>
      <c r="CH179" s="186" t="str">
        <f>IF($D179&lt;&gt;"Pending, Subsequently Closed",IF($A179&lt;&gt;"",IF(IFERROR('7. Position (current_at exit)'!M179,"")="", "Mandatory: Tab 7",IFERROR('7. Position (current_at exit)'!M179,"")),""), IF($A179&lt;&gt;"",IF(IFERROR('7. Position (current_at exit)'!M179,"")="", "",IFERROR('7. Position (current_at exit)'!M179,"")),""))</f>
        <v/>
      </c>
      <c r="CI179" s="186" t="str">
        <f>IF($D179&lt;&gt;"Pending, Subsequently Closed",IF($A179&lt;&gt;"",IF(IFERROR('7. Position (current_at exit)'!N179,"")="", "Mandatory: Tab 7",IFERROR('7. Position (current_at exit)'!N179,"")),""), IF($A179&lt;&gt;"",IF(IFERROR('7. Position (current_at exit)'!N179,"")="", "",IFERROR('7. Position (current_at exit)'!N179,"")),""))</f>
        <v/>
      </c>
      <c r="CJ179" s="408" t="str">
        <f>IF($D179&lt;&gt;"Pending, Subsequently Closed",IF($A179&lt;&gt;"",IF(IFERROR('7. Position (current_at exit)'!O179,"")="", "Mandatory: Tab 7",IFERROR('7. Position (current_at exit)'!O179,"")),""), IF($A179&lt;&gt;"",IF(IFERROR('7. Position (current_at exit)'!O179,"")="", "",IFERROR('7. Position (current_at exit)'!O179,"")),""))</f>
        <v/>
      </c>
      <c r="CK179" s="408" t="str">
        <f>IF($D179&lt;&gt;"Pending, Subsequently Closed",IF($A179&lt;&gt;"",IF(IFERROR('7. Position (current_at exit)'!P179,"")="", "Mandatory: Tab 7",IFERROR('7. Position (current_at exit)'!P179,"")),""), IF($A179&lt;&gt;"",IF(IFERROR('7. Position (current_at exit)'!P179,"")="", "",IFERROR('7. Position (current_at exit)'!P179,"")),""))</f>
        <v/>
      </c>
      <c r="CL179" s="360" t="str">
        <f>IF($A179&lt;&gt;"",IF(IFERROR('7. Position (current_at exit)'!Q179,"")="", "",IFERROR('7. Position (current_at exit)'!Q179,"")),"")</f>
        <v/>
      </c>
      <c r="CM179" s="18" t="str">
        <f>IF($F179&lt;&gt;"Debt",IF($A179&lt;&gt;"",IF(IFERROR('7. Position (current_at exit)'!R179,"")="", "Mandatory: Tab 7",IFERROR('7. Position (current_at exit)'!R179,"")),""), IF($A179&lt;&gt;"",IF(IFERROR('7. Position (current_at exit)'!R179,"")="", "",IFERROR('7. Position (current_at exit)'!R179,"")),""))</f>
        <v/>
      </c>
      <c r="CN179" s="18" t="str">
        <f>IF($F179&lt;&gt;"Debt",IF($A179&lt;&gt;"",IF(IFERROR('7. Position (current_at exit)'!S179,"")="", "Mandatory: Tab 7",IFERROR('7. Position (current_at exit)'!S179,"")),""), IF($A179&lt;&gt;"",IF(IFERROR('7. Position (current_at exit)'!S179,"")="", "",IFERROR('7. Position (current_at exit)'!S179,"")),""))</f>
        <v/>
      </c>
      <c r="CO179" s="17" t="str">
        <f>IF($F179&lt;&gt;"Debt",IF($A179&lt;&gt;"",IF(IFERROR('7. Position (current_at exit)'!T179,"")="", "Mandatory: Tab 7",IFERROR('7. Position (current_at exit)'!T179,"")),""), IF($A179&lt;&gt;"",IF(IFERROR('7. Position (current_at exit)'!T179,"")="", "",IFERROR('7. Position (current_at exit)'!T179,"")),""))</f>
        <v/>
      </c>
      <c r="CP179" s="17" t="str">
        <f>IF($A179&lt;&gt;"",IF(IFERROR('7. Position (current_at exit)'!U179,"")="", "Mandatory: Tab 7",IFERROR('7. Position (current_at exit)'!U179,"")),"")</f>
        <v/>
      </c>
      <c r="CQ179" s="17" t="str">
        <f>IF($F179&lt;&gt;"Debt",IF($A179&lt;&gt;"",IF(IFERROR('7. Position (current_at exit)'!V179,"")="", "Mandatory: Tab 7",IFERROR('7. Position (current_at exit)'!V179,"")),""), IF($A179&lt;&gt;"",IF(IFERROR('7. Position (current_at exit)'!V179,"")="", "",IFERROR('7. Position (current_at exit)'!V179,"")),""))</f>
        <v/>
      </c>
      <c r="CR179" s="16" t="str">
        <f>IF($F179&lt;&gt;"Debt",IF($A179&lt;&gt;"",IF(IFERROR('7. Position (current_at exit)'!W179,"")="", "",IFERROR('7. Position (current_at exit)'!W179,"")),""), IF($A179&lt;&gt;"",IF(IFERROR('7. Position (current_at exit)'!W179,"")="", "",IFERROR('7. Position (current_at exit)'!W179,"")),""))</f>
        <v/>
      </c>
      <c r="CS179" s="80" t="str">
        <f>IF($A179&lt;&gt;"",IF(IFERROR('7. Position (current_at exit)'!X179,"")="", "",IFERROR('7. Position (current_at exit)'!X179,"")),"")</f>
        <v/>
      </c>
      <c r="CT179" s="360" t="str">
        <f>IF($A179&lt;&gt;"",IF(IFERROR('7. Position (current_at exit)'!Y179,"")="", "",IFERROR('7. Position (current_at exit)'!Y179,"")),"")</f>
        <v/>
      </c>
      <c r="CU179" s="159" t="str">
        <f>IF(OR($D179="Fully Exited, No Escrow", $D179="Fully Exited, Escrow Pending", $D179="Fully Exited, Subsequently Closed"), IF($A179&lt;&gt;"",IF(IFERROR('7. Position (current_at exit)'!Z179,"")="", "Mandatory: Tab 7",IFERROR('7. Position (current_at exit)'!Z179,"")),""), IF($A179&lt;&gt;"",IF(IFERROR('7. Position (current_at exit)'!Z179,"")="", "",IFERROR('7. Position (current_at exit)'!Z179,"")),""))</f>
        <v/>
      </c>
      <c r="CV179" s="159" t="str">
        <f>IF(OR($D179="Fully Exited, No Escrow", $D179="Fully Exited, Escrow Pending", $D179="Fully Exited, Subsequently Closed"), IF($A179&lt;&gt;"",IF(IFERROR('7. Position (current_at exit)'!AA179,"")="", "Mandatory: Tab 7",IFERROR('7. Position (current_at exit)'!AA179,"")),""), IF($A179&lt;&gt;"",IF(IFERROR('7. Position (current_at exit)'!AA179,"")="", "",IFERROR('7. Position (current_at exit)'!AA179,"")),""))</f>
        <v/>
      </c>
      <c r="CW179" s="16" t="str">
        <f>IF($D179="Fully Exited",IF($A179&lt;&gt;"",IF(IFERROR('7. Position (current_at exit)'!AB179,"")="", "",IFERROR('7. Position (current_at exit)'!AB179,"")),""), IF($A179&lt;&gt;"",IF(IFERROR('7. Position (current_at exit)'!AB179,"")="", "",IFERROR('7. Position (current_at exit)'!AB179,"")),""))</f>
        <v/>
      </c>
      <c r="CX179" s="360" t="str">
        <f>IF($A179&lt;&gt;"",IF(IFERROR('7. Position (current_at exit)'!AC179,"")="", "",IFERROR('7. Position (current_at exit)'!AC179,"")),"")</f>
        <v/>
      </c>
      <c r="CY179" s="16" t="str">
        <f>IF($D179&lt;&gt;"Pending, Subsequently Closed",IF($A179&lt;&gt;"",IF(IFERROR('7. Position (current_at exit)'!AD179,"")="", "Mandatory: Tab 7",IFERROR('7. Position (current_at exit)'!AD179,"")),""), IF($A179&lt;&gt;"",IF(IFERROR('7. Position (current_at exit)'!AD179,"")="", "",IFERROR('7. Position (current_at exit)'!AD179,"")),""))</f>
        <v/>
      </c>
      <c r="CZ179" s="187" t="str">
        <f>IF($A179&lt;&gt;"",IF(IFERROR('7. Position (current_at exit)'!AE179,"")="", "",IFERROR('7. Position (current_at exit)'!AE179,"")),"")</f>
        <v/>
      </c>
      <c r="DA179" s="76" t="str">
        <f>IF($A179&lt;&gt;"",IF(IFERROR('7. Position (current_at exit)'!AF179,"")="", "",IFERROR('7. Position (current_at exit)'!AF179,"")),"")</f>
        <v/>
      </c>
      <c r="DB179" s="239" t="str">
        <f>IF($A179&lt;&gt;"",IF(IFERROR('7. Position (current_at exit)'!AG179,"")="", "",IFERROR('7. Position (current_at exit)'!AG179,"")),"")</f>
        <v/>
      </c>
      <c r="DC179" s="165" t="str">
        <f>IF($A179&lt;&gt;"",IF(IFERROR('7. Position (current_at exit)'!AH179,"")="", "",IFERROR('7. Position (current_at exit)'!AH179,"")),"")</f>
        <v/>
      </c>
      <c r="DD179" s="165" t="str">
        <f>IF($A179&lt;&gt;"",IF(IFERROR('7. Position (current_at exit)'!AI179,"")="", "",IFERROR('7. Position (current_at exit)'!AI179,"")),"")</f>
        <v/>
      </c>
      <c r="DE179" s="360" t="str">
        <f>IF($A179&lt;&gt;"",IF(IFERROR('7. Position (current_at exit)'!AJ179,"")="", "",IFERROR('7. Position (current_at exit)'!AJ179,"")),"")</f>
        <v/>
      </c>
      <c r="DF179" s="16" t="str">
        <f>IF($A179&lt;&gt;"",IF(IFERROR('7. Position (current_at exit)'!AK179,"")="", "",IFERROR('7. Position (current_at exit)'!AK179,"")),"")</f>
        <v/>
      </c>
      <c r="DG179" s="187" t="str">
        <f>IF($A179&lt;&gt;"",IF(IFERROR('7. Position (current_at exit)'!AL179,"")="", "",IFERROR('7. Position (current_at exit)'!AL179,"")),"")</f>
        <v/>
      </c>
      <c r="DH179" s="76" t="str">
        <f>IF($A179&lt;&gt;"",IF(IFERROR('7. Position (current_at exit)'!AM179,"")="", "",IFERROR('7. Position (current_at exit)'!AM179,"")),"")</f>
        <v/>
      </c>
      <c r="DI179" s="239" t="str">
        <f>IF($A179&lt;&gt;"",IF(IFERROR('7. Position (current_at exit)'!AN179,"")="", "",IFERROR('7. Position (current_at exit)'!AN179,"")),"")</f>
        <v/>
      </c>
      <c r="DJ179" s="165" t="str">
        <f>IF($A179&lt;&gt;"",IF(IFERROR('7. Position (current_at exit)'!AO179,"")="", "",IFERROR('7. Position (current_at exit)'!AO179,"")),"")</f>
        <v/>
      </c>
      <c r="DK179" s="165" t="str">
        <f>IF($A179&lt;&gt;"",IF(IFERROR('7. Position (current_at exit)'!AP179,"")="", "",IFERROR('7. Position (current_at exit)'!AP179,"")),"")</f>
        <v/>
      </c>
      <c r="DL179" s="360" t="str">
        <f>IF($A179&lt;&gt;"",IF(IFERROR('7. Position (current_at exit)'!AQ179,"")="", "",IFERROR('7. Position (current_at exit)'!AQ179,"")),"")</f>
        <v/>
      </c>
      <c r="DM179" s="17" t="str">
        <f>IF(OR($F179="Equity - Publicly Traded", $F179="Equity - Private"), IF($A179&lt;&gt;"",IF(IFERROR('6. Position (at entry)'!N179,"")="", "Mandatory: Tab 6",IFERROR('6. Position (at entry)'!N179,"")),""), IF($A179&lt;&gt;"",IF(IFERROR('6. Position (at entry)'!N179,"")="", "",IFERROR('6. Position (at entry)'!N179,"")),""))</f>
        <v/>
      </c>
      <c r="DN179" s="17" t="str">
        <f>IF(OR($F179="Equity - Publicly Traded", $F179="Equity - Private"), IF($A179&lt;&gt;"",IF(IFERROR('6. Position (at entry)'!O179,"")="", "Mandatory: Tab 6",IFERROR('6. Position (at entry)'!O179,"")),""), IF($A179&lt;&gt;"",IF(IFERROR('6. Position (at entry)'!O179,"")="", "",IFERROR('6. Position (at entry)'!O179,"")),""))</f>
        <v/>
      </c>
      <c r="DO179" s="17" t="str">
        <f>IF(OR($F179="Equity - Publicly Traded", $F179="Equity - Private"), IF($A179&lt;&gt;"",IF(IFERROR('6. Position (at entry)'!P179,"")="", "Mandatory: Tab 6",IFERROR('6. Position (at entry)'!P179,"")),""), IF($A179&lt;&gt;"",IF(IFERROR('6. Position (at entry)'!P179,"")="", "",IFERROR('6. Position (at entry)'!P179,"")),""))</f>
        <v/>
      </c>
      <c r="DP179" s="17" t="str">
        <f>IF(OR($F179="Equity - Publicly Traded", $F179="Equity - Private"), IF($A179&lt;&gt;"",IF(IFERROR('6. Position (at entry)'!Q179,"")="", "Mandatory: Tab 6",IFERROR('6. Position (at entry)'!Q179,"")),""), IF($A179&lt;&gt;"",IF(IFERROR('6. Position (at entry)'!Q179,"")="", "",IFERROR('6. Position (at entry)'!Q179,"")),""))</f>
        <v/>
      </c>
      <c r="DQ179" s="18" t="str">
        <f>IF(OR($F179="Equity - Publicly Traded", $F179="Equity - Private"), IF($A179&lt;&gt;"",IF(IFERROR('6. Position (at entry)'!R179,"")="", "Mandatory: Tab 6",IFERROR('6. Position (at entry)'!R179,"")),""), IF($A179&lt;&gt;"",IF(IFERROR('6. Position (at entry)'!R179,"")="", "",IFERROR('6. Position (at entry)'!R179,"")),""))</f>
        <v/>
      </c>
      <c r="DR179" s="18" t="str">
        <f>IF(OR($F179="Equity - Publicly Traded", $F179="Equity - Private"), IF($A179&lt;&gt;"",IF(IFERROR('6. Position (at entry)'!S179,"")="", "Mandatory: Tab 6",IFERROR('6. Position (at entry)'!S179,"")),""), IF($A179&lt;&gt;"",IF(IFERROR('6. Position (at entry)'!S179,"")="", "",IFERROR('6. Position (at entry)'!S179,"")),""))</f>
        <v/>
      </c>
      <c r="DS179" s="17" t="str">
        <f>IF(OR($F179="Equity - Publicly Traded", $F179="Equity - Private"), IF($A179&lt;&gt;"",IF(IFERROR('6. Position (at entry)'!T179,"")="", "Mandatory: Tab 6",IFERROR('6. Position (at entry)'!T179,"")),""), IF($A179&lt;&gt;"",IF(IFERROR('6. Position (at entry)'!T179,"")="", "",IFERROR('6. Position (at entry)'!T179,"")),""))</f>
        <v/>
      </c>
      <c r="DT179" s="16" t="str">
        <f>IF(OR($F179="Equity - Publicly Traded", $F179="Equity - Private"), IF($A179&lt;&gt;"",IF(IFERROR('6. Position (at entry)'!U179,"")="", "Mandatory: Tab 6",IFERROR('6. Position (at entry)'!U179,"")),""), IF($A179&lt;&gt;"",IF(IFERROR('6. Position (at entry)'!U179,"")="", "",IFERROR('6. Position (at entry)'!U179,"")),""))</f>
        <v/>
      </c>
      <c r="DU179" s="16" t="str">
        <f>IF(OR($F179="Equity - Publicly Traded", $F179="Equity - Private"), IF($A179&lt;&gt;"",IF(IFERROR('6. Position (at entry)'!V179,"")="", "",IFERROR('6. Position (at entry)'!V179,"")),""), IF($A179&lt;&gt;"",IF(IFERROR('6. Position (at entry)'!V179,"")="", "",IFERROR('6. Position (at entry)'!V179,"")),""))</f>
        <v/>
      </c>
      <c r="DV179" s="239" t="str">
        <f>IF(OR($F179="Equity - Publicly Traded", $F179="Equity - Private"), IF($A179&lt;&gt;"",IF(IFERROR('6. Position (at entry)'!W179,"")="", "",IFERROR('6. Position (at entry)'!W179,"")),""), IF($A179&lt;&gt;"",IF(IFERROR('6. Position (at entry)'!W179,"")="", "",IFERROR('6. Position (at entry)'!W179,"")),""))</f>
        <v/>
      </c>
      <c r="DW179" s="239" t="str">
        <f>IF(OR($F179="Equity - Publicly Traded", $F179="Equity - Private"), IF($A179&lt;&gt;"",IF(IFERROR('6. Position (at entry)'!X179,"")="", "",IFERROR('6. Position (at entry)'!X179,"")),""), IF($A179&lt;&gt;"",IF(IFERROR('6. Position (at entry)'!X179,"")="", "",IFERROR('6. Position (at entry)'!X179,"")),""))</f>
        <v/>
      </c>
      <c r="DX179" s="239" t="str">
        <f>IF(OR($F179="Equity - Publicly Traded", $F179="Equity - Private"), IF($A179&lt;&gt;"",IF(IFERROR('6. Position (at entry)'!Y179,"")="", "",IFERROR('6. Position (at entry)'!Y179,"")),""), IF($A179&lt;&gt;"",IF(IFERROR('6. Position (at entry)'!Y179,"")="", "",IFERROR('6. Position (at entry)'!Y179,"")),""))</f>
        <v/>
      </c>
      <c r="DY179" s="360" t="str">
        <f>IF($A179&lt;&gt;"",IF(IFERROR('6. Position (at entry)'!Z179,"")="", "",IFERROR('6. Position (at entry)'!Z179,"")),"")</f>
        <v/>
      </c>
      <c r="DZ179" s="76" t="str">
        <f>IF($A179&lt;&gt;"",IF(IFERROR('6. Position (at entry)'!AA179,"")="", "",IFERROR('6. Position (at entry)'!AA179,"")),"")</f>
        <v/>
      </c>
      <c r="EA179" s="76" t="str">
        <f>IF($A179&lt;&gt;"",IF(IFERROR('6. Position (at entry)'!AB179,"")="", "",IFERROR('6. Position (at entry)'!AB179,"")),"")</f>
        <v/>
      </c>
      <c r="EB179" s="78" t="str">
        <f>IF($A179&lt;&gt;"",IF(IFERROR('6. Position (at entry)'!AC179,"")="", "",IFERROR('6. Position (at entry)'!AC179,"")),"")</f>
        <v/>
      </c>
      <c r="EC179" s="78" t="str">
        <f>IF($A179&lt;&gt;"",IF(IFERROR('6. Position (at entry)'!AD179,"")="", "",IFERROR('6. Position (at entry)'!AD179,"")),"")</f>
        <v/>
      </c>
      <c r="ED179" s="226" t="str">
        <f>IF($A179&lt;&gt;"",IF(IFERROR('6. Position (at entry)'!AE179,"")="", "",IFERROR('6. Position (at entry)'!AE179,"")),"")</f>
        <v/>
      </c>
      <c r="EE179" s="80" t="str">
        <f>IF($A179&lt;&gt;"",IF(IFERROR('6. Position (at entry)'!AF179,"")="", "",IFERROR('6. Position (at entry)'!AF179,"")),"")</f>
        <v/>
      </c>
      <c r="EF179" s="80" t="str">
        <f>IF($A179&lt;&gt;"",IF(IFERROR('6. Position (at entry)'!AG179,"")="", "",IFERROR('6. Position (at entry)'!AG179,"")),"")</f>
        <v/>
      </c>
      <c r="EG179" s="80" t="str">
        <f>IF($A179&lt;&gt;"",IF(IFERROR('6. Position (at entry)'!AH179,"")="", "",IFERROR('6. Position (at entry)'!AH179,"")),"")</f>
        <v/>
      </c>
      <c r="EH179" s="360" t="str">
        <f>IF($A179&lt;&gt;"",IF(IFERROR('6. Position (at entry)'!AI179,"")="", "",IFERROR('6. Position (at entry)'!AI179,"")),"")</f>
        <v/>
      </c>
    </row>
    <row r="180" spans="1:138" ht="15" customHeight="1" x14ac:dyDescent="0.2">
      <c r="A180" s="16" t="str">
        <f>IF(ISBLANK('6. Position (at entry)'!A180), "", '6. Position (at entry)'!A180)</f>
        <v/>
      </c>
      <c r="B180" s="347" t="str">
        <f>IF($A180&lt;&gt;"",IF(IFERROR('6. Position (at entry)'!B180,"")="", "Mandatory: Tab 6",IFERROR('6. Position (at entry)'!B180,"")),"")</f>
        <v/>
      </c>
      <c r="C180" s="16" t="str">
        <f>IF($A180&lt;&gt;"",IF(IFERROR(VLOOKUP($A180, '4. Company (at entry)'!$1:$1048576,2,FALSE),"")="","Mandatory: Tab 4",IFERROR(VLOOKUP($A180, '4. Company (at entry)'!$1:$1048576,2,FALSE),"")), "")</f>
        <v/>
      </c>
      <c r="D180" s="16" t="str">
        <f>IF($A180&lt;&gt;"",IF(IFERROR('7. Position (current_at exit)'!D180,"")="", "Mandatory: Tab 7",IFERROR('7. Position (current_at exit)'!D180,"")),"")</f>
        <v/>
      </c>
      <c r="E180" s="16" t="str">
        <f>IF($A180&lt;&gt;"",IF(IFERROR('7. Position (current_at exit)'!E180,"")="", "Mandatory: Tab 7",IFERROR('7. Position (current_at exit)'!E180,"")),"")</f>
        <v/>
      </c>
      <c r="F180" s="16" t="str">
        <f>IF($A180&lt;&gt;"",IF(IFERROR('6. Position (at entry)'!D180,"")="", "Mandatory: Tab 6",IFERROR('6. Position (at entry)'!D180,"")),"")</f>
        <v/>
      </c>
      <c r="G180" s="16" t="str">
        <f>IF($A180&lt;&gt;"",IF(IFERROR('6. Position (at entry)'!E180,"")="", "Mandatory: Tab 6",IFERROR('6. Position (at entry)'!E180,"")),"")</f>
        <v/>
      </c>
      <c r="H180" s="16" t="str">
        <f>IF($A180&lt;&gt;"",IF(IFERROR('6. Position (at entry)'!F180,"")="", "Mandatory: Tab 6",IFERROR('6. Position (at entry)'!F180,"")),"")</f>
        <v/>
      </c>
      <c r="I180" s="16" t="str">
        <f>IF($A180&lt;&gt;"",IF(IFERROR('6. Position (at entry)'!G180,"")="", "Mandatory: Tab 6",IFERROR('6. Position (at entry)'!G180,"")),"")</f>
        <v/>
      </c>
      <c r="J180" s="16" t="str">
        <f>IF($A180&lt;&gt;"",IF(IFERROR('6. Position (at entry)'!H180,"")="", "Mandatory: Tab 6",IFERROR('6. Position (at entry)'!H180,"")),"")</f>
        <v/>
      </c>
      <c r="K180" s="159" t="str">
        <f>IF($A180&lt;&gt;"",IF(IFERROR('6. Position (at entry)'!I180,"")="", "Mandatory: Tab 6",IFERROR('6. Position (at entry)'!I180,"")),"")</f>
        <v/>
      </c>
      <c r="L180" s="16" t="str">
        <f>IF($A180&lt;&gt;"",IF(IFERROR('6. Position (at entry)'!J180,"")="", "Mandatory: Tab 6",IFERROR('6. Position (at entry)'!J180,"")),"")</f>
        <v/>
      </c>
      <c r="M180" s="16" t="str">
        <f>IF($A180&lt;&gt;"",IF(IFERROR('6. Position (at entry)'!K180,"")="", "Mandatory: Tab 6",IFERROR('6. Position (at entry)'!K180,"")),"")</f>
        <v/>
      </c>
      <c r="N180" s="16" t="str">
        <f>IF($A180&lt;&gt;"",IF(IFERROR('6. Position (at entry)'!L180,"")="", "",IFERROR('6. Position (at entry)'!L180,"")),"")</f>
        <v/>
      </c>
      <c r="O180" s="360" t="str">
        <f>IF($A180&lt;&gt;"",IF(IFERROR('6. Position (at entry)'!M180,"")="", "",IFERROR('6. Position (at entry)'!M180,"")),"")</f>
        <v/>
      </c>
      <c r="P180" s="16" t="str">
        <f>IF($A180&lt;&gt;"",IF(IFERROR(VLOOKUP($A180,'5. Company (current_at exit)'!$1:$1048576,3,FALSE),"")="","",IFERROR(VLOOKUP($A180,'5. Company (current_at exit)'!$1:$1048576,3,FALSE),"")), "")</f>
        <v/>
      </c>
      <c r="Q180" s="16" t="str">
        <f>IF($A180&lt;&gt;"",IF(IFERROR(VLOOKUP($A180,'5. Company (current_at exit)'!$1:$1048576,4,FALSE),"")="","",IFERROR(VLOOKUP($A180,'5. Company (current_at exit)'!$1:$1048576,4,FALSE),"")), "")</f>
        <v/>
      </c>
      <c r="R180" s="16" t="str">
        <f>IF($A180&lt;&gt;"",IF(IFERROR(VLOOKUP($A180,'5. Company (current_at exit)'!$1:$1048576,5,FALSE),"")="","",IFERROR(VLOOKUP($A180,'5. Company (current_at exit)'!$1:$1048576,5,FALSE),"")), "")</f>
        <v/>
      </c>
      <c r="S180" s="16" t="str">
        <f>IF($A180&lt;&gt;"",IF(IFERROR(VLOOKUP($A180,'5. Company (current_at exit)'!$1:$1048576,6,FALSE),"")="","",IFERROR(VLOOKUP($A180,'5. Company (current_at exit)'!$1:$1048576,6,FALSE),"")), "")</f>
        <v/>
      </c>
      <c r="T180" s="16" t="str">
        <f>IF($A180&lt;&gt;"",IF(IFERROR(VLOOKUP($A180,'5. Company (current_at exit)'!$1:$1048576,7,FALSE),"")="","Mandatory: Tab 5",IFERROR(VLOOKUP($A180,'5. Company (current_at exit)'!$1:$1048576,7,FALSE),"")), "")</f>
        <v/>
      </c>
      <c r="U180" s="72" t="str">
        <f>IF($A180&lt;&gt;"",IF(IFERROR(VLOOKUP($A180,'5. Company (current_at exit)'!$1:$1048576,8,FALSE),"")="","Mandatory: Tab 5",IFERROR(VLOOKUP($A180,'5. Company (current_at exit)'!$1:$1048576,8,FALSE),"")), "")</f>
        <v/>
      </c>
      <c r="V180" s="16" t="str">
        <f>IF($A180&lt;&gt;"",IF(IFERROR(VLOOKUP($A180,'5. Company (current_at exit)'!$1:$1048576,9,FALSE),"")="","",IFERROR(VLOOKUP($A180,'5. Company (current_at exit)'!$1:$1048576,9,FALSE),"")), "")</f>
        <v/>
      </c>
      <c r="W180" s="16" t="str">
        <f>IF($A180&lt;&gt;"",IF(IFERROR(VLOOKUP($A180,'5. Company (current_at exit)'!$1:$1048576,10,FALSE),"")="","Mandatory: Tab 5",IFERROR(VLOOKUP($A180,'5. Company (current_at exit)'!$1:$1048576,10,FALSE),"")), "")</f>
        <v/>
      </c>
      <c r="X180" s="73" t="str">
        <f>IF($A180&lt;&gt;"",IF(IFERROR(VLOOKUP($A180,'5. Company (current_at exit)'!$1:$1048576,11,FALSE),"")="","Mandatory: Tab 5",IFERROR(VLOOKUP($A180,'5. Company (current_at exit)'!$1:$1048576,11,FALSE),"")), "")</f>
        <v/>
      </c>
      <c r="Y180" s="73" t="str">
        <f>IF($A180&lt;&gt;"",IF(IFERROR(VLOOKUP($A180,'5. Company (current_at exit)'!$1:$1048576,12,FALSE),"")="","",IFERROR(VLOOKUP($A180,'5. Company (current_at exit)'!$1:$1048576,12,FALSE),"")), "")</f>
        <v/>
      </c>
      <c r="Z180" s="73" t="str">
        <f>IF($A180&lt;&gt;"",IF(IFERROR(VLOOKUP($A180,'5. Company (current_at exit)'!$1:$1048576,13,FALSE),"")="","",IFERROR(VLOOKUP($A180,'5. Company (current_at exit)'!$1:$1048576,13,FALSE),"")), "")</f>
        <v/>
      </c>
      <c r="AA180" s="16" t="str">
        <f>IF($A180&lt;&gt;"",IF(IFERROR(VLOOKUP($A180,'5. Company (current_at exit)'!$1:$1048576,14,FALSE),"")="","Mandatory: Tab 5",IFERROR(VLOOKUP($A180,'5. Company (current_at exit)'!$1:$1048576,14,FALSE),"")), "")</f>
        <v/>
      </c>
      <c r="AB180" s="16" t="str">
        <f>IF($A180&lt;&gt;"",IF(IFERROR(VLOOKUP($A180,'5. Company (current_at exit)'!$1:$1048576,15,FALSE),"")="","Mandatory: Tab 5",IFERROR(VLOOKUP($A180,'5. Company (current_at exit)'!$1:$1048576,15,FALSE),"")), "")</f>
        <v/>
      </c>
      <c r="AC180" s="76" t="str">
        <f>IF($A180&lt;&gt;"",IF(IFERROR(VLOOKUP($A180,'5. Company (current_at exit)'!$1:$1048576,16,FALSE),"")="","",IFERROR(VLOOKUP($A180,'5. Company (current_at exit)'!$1:$1048576,16,FALSE),"")), "")</f>
        <v/>
      </c>
      <c r="AD180" s="16" t="str">
        <f>IF($A180&lt;&gt;"",IF(IFERROR(VLOOKUP($A180,'5. Company (current_at exit)'!$1:$1048576,17,FALSE),"")="","",IFERROR(VLOOKUP($A180,'5. Company (current_at exit)'!$1:$1048576,17,FALSE),"")), "")</f>
        <v/>
      </c>
      <c r="AE180" s="401" t="str">
        <f>IF($A180&lt;&gt;"",IF(IFERROR(VLOOKUP($A180,'5. Company (current_at exit)'!$1:$1048576,18,FALSE),"")="","",IFERROR(VLOOKUP($A180,'5. Company (current_at exit)'!$1:$1048576,18,FALSE),"")), "")</f>
        <v/>
      </c>
      <c r="AF180" s="16" t="str">
        <f>IF($A180&lt;&gt;"",IF(IFERROR(VLOOKUP($A180,'5. Company (current_at exit)'!$1:$1048576,19,FALSE),"")="","Mandatory: Tab 5",IFERROR(VLOOKUP($A180,'5. Company (current_at exit)'!$1:$1048576,19,FALSE),"")), "")</f>
        <v/>
      </c>
      <c r="AG180" s="159" t="str">
        <f>IF($AF180="Yes",IF($A180&lt;&gt;"",IF(IFERROR(VLOOKUP($A180,'5. Company (current_at exit)'!$1:$1048576,20,FALSE),"")="","Mandatory: Tab 5",IFERROR(VLOOKUP($A180,'5. Company (current_at exit)'!$1:$1048576,20,FALSE),"")), ""),IF($A180&lt;&gt;"",IF(IFERROR(VLOOKUP($A180,'5. Company (current_at exit)'!$1:$1048576,20,FALSE),"")="","",IFERROR(VLOOKUP($A180,'5. Company (current_at exit)'!$1:$1048576,20,FALSE),"")), ""))</f>
        <v/>
      </c>
      <c r="AH180" s="159" t="str">
        <f>IF($AF180="Yes",IF($A180&lt;&gt;"",IF(IFERROR(VLOOKUP($A180,'5. Company (current_at exit)'!$1:$1048576,21,FALSE),"")="","Mandatory: Tab 5",IFERROR(VLOOKUP($A180,'5. Company (current_at exit)'!$1:$1048576,21,FALSE),"")), ""),IF($A180&lt;&gt;"",IF(IFERROR(VLOOKUP($A180,'5. Company (current_at exit)'!$1:$1048576,21,FALSE),"")="","",IFERROR(VLOOKUP($A180,'5. Company (current_at exit)'!$1:$1048576,21,FALSE),"")), ""))</f>
        <v/>
      </c>
      <c r="AI180" s="69" t="str">
        <f>IF($AF180="Yes",IF($A180&lt;&gt;"",IF(IFERROR(VLOOKUP($A180,'5. Company (current_at exit)'!$1:$1048576,22,FALSE),"")="","Mandatory: Tab 5",IFERROR(VLOOKUP($A180,'5. Company (current_at exit)'!$1:$1048576,22,FALSE),"")), ""),IF($A180&lt;&gt;"",IF(IFERROR(VLOOKUP($A180,'5. Company (current_at exit)'!$1:$1048576,22,FALSE),"")="","",IFERROR(VLOOKUP($A180,'5. Company (current_at exit)'!$1:$1048576,22,FALSE),"")), ""))</f>
        <v/>
      </c>
      <c r="AJ180" s="69" t="str">
        <f>IF($AF180="Yes",IF($A180&lt;&gt;"",IF(IFERROR(VLOOKUP($A180,'5. Company (current_at exit)'!$1:$1048576,23,FALSE),"")="","Mandatory: Tab 5",IFERROR(VLOOKUP($A180,'5. Company (current_at exit)'!$1:$1048576,23,FALSE),"")), ""),IF($A180&lt;&gt;"",IF(IFERROR(VLOOKUP($A180,'5. Company (current_at exit)'!$1:$1048576,23,FALSE),"")="","",IFERROR(VLOOKUP($A180,'5. Company (current_at exit)'!$1:$1048576,23,FALSE),"")), ""))</f>
        <v/>
      </c>
      <c r="AK180" s="159" t="str">
        <f>IF($AF180="Yes",IF($A180&lt;&gt;"",IF(IFERROR(VLOOKUP($A180,'5. Company (current_at exit)'!$1:$1048576,24,FALSE),"")="","",IFERROR(VLOOKUP($A180,'5. Company (current_at exit)'!$1:$1048576,24,FALSE),"")), ""),IF($A180&lt;&gt;"",IF(IFERROR(VLOOKUP($A180,'5. Company (current_at exit)'!$1:$1048576,24,FALSE),"")="","",IFERROR(VLOOKUP($A180,'5. Company (current_at exit)'!$1:$1048576,24,FALSE),"")), ""))</f>
        <v/>
      </c>
      <c r="AL180" s="403" t="str">
        <f>IF($A180&lt;&gt;"",IF(IFERROR(VLOOKUP($A180,'5. Company (current_at exit)'!$1:$1048576,25,FALSE),"")="","",IFERROR(VLOOKUP($A180,'5. Company (current_at exit)'!$1:$1048576,25,FALSE),"")), "")</f>
        <v/>
      </c>
      <c r="AM180" s="17" t="str">
        <f>IF($A180&lt;&gt;"",IF(IFERROR(VLOOKUP($A180,'5. Company (current_at exit)'!$1:$1048576,26,FALSE),"")="","Mandatory: Tab 5",IFERROR(VLOOKUP($A180,'5. Company (current_at exit)'!$1:$1048576,26,FALSE),"")), "")</f>
        <v/>
      </c>
      <c r="AN180" s="17" t="str">
        <f>IF($A180&lt;&gt;"",IF(IFERROR(VLOOKUP($A180,'5. Company (current_at exit)'!$1:$1048576,27,FALSE),"")="","Mandatory: Tab 5",IFERROR(VLOOKUP($A180,'5. Company (current_at exit)'!$1:$1048576,27,FALSE),"")), "")</f>
        <v/>
      </c>
      <c r="AO180" s="17" t="str">
        <f>IF($A180&lt;&gt;"",IF(IFERROR(VLOOKUP($A180,'5. Company (current_at exit)'!$1:$1048576,28,FALSE),"")="","Mandatory: Tab 5",IFERROR(VLOOKUP($A180,'5. Company (current_at exit)'!$1:$1048576,28,FALSE),"")), "")</f>
        <v/>
      </c>
      <c r="AP180" s="17" t="str">
        <f>IF($A180&lt;&gt;"",IF(IFERROR(VLOOKUP($A180,'5. Company (current_at exit)'!$1:$1048576,29,FALSE),"")="","Mandatory: Tab 5",IFERROR(VLOOKUP($A180,'5. Company (current_at exit)'!$1:$1048576,29,FALSE),"")), "")</f>
        <v/>
      </c>
      <c r="AQ180" s="17" t="str">
        <f>IF($A180&lt;&gt;"",IF(IFERROR(VLOOKUP($A180,'5. Company (current_at exit)'!$1:$1048576,30,FALSE),"")="","Mandatory: Tab 5",IFERROR(VLOOKUP($A180,'5. Company (current_at exit)'!$1:$1048576,30,FALSE),"")), "")</f>
        <v/>
      </c>
      <c r="AR180" s="17" t="str">
        <f>IF($A180&lt;&gt;"",IF(IFERROR(VLOOKUP($A180,'5. Company (current_at exit)'!$1:$1048576,31,FALSE),"")="","Mandatory: Tab 5",IFERROR(VLOOKUP($A180,'5. Company (current_at exit)'!$1:$1048576,31,FALSE),"")), "")</f>
        <v/>
      </c>
      <c r="AS180" s="17" t="str">
        <f>IF($A180&lt;&gt;"",IF(IFERROR(VLOOKUP($A180,'5. Company (current_at exit)'!$1:$1048576,32,FALSE),"")="","Mandatory: Tab 5",IFERROR(VLOOKUP($A180,'5. Company (current_at exit)'!$1:$1048576,32,FALSE),"")), "")</f>
        <v/>
      </c>
      <c r="AT180" s="17" t="str">
        <f>IF($A180&lt;&gt;"",IF(IFERROR(VLOOKUP($A180,'5. Company (current_at exit)'!$1:$1048576,33,FALSE),"")="","Mandatory: Tab 5",IFERROR(VLOOKUP($A180,'5. Company (current_at exit)'!$1:$1048576,33,FALSE),"")), "")</f>
        <v/>
      </c>
      <c r="AU180" s="17" t="str">
        <f>IF($A180&lt;&gt;"",IF(IFERROR(VLOOKUP($A180,'5. Company (current_at exit)'!$1:$1048576,34,FALSE),"")="","",IFERROR(VLOOKUP($A180,'5. Company (current_at exit)'!$1:$1048576,34,FALSE),"")), "")</f>
        <v/>
      </c>
      <c r="AV180" s="241" t="str">
        <f>IF($A180&lt;&gt;"",IF(IFERROR(VLOOKUP($A180,'5. Company (current_at exit)'!$1:$1048576,35,FALSE),"")="","",IFERROR(VLOOKUP($A180,'5. Company (current_at exit)'!$1:$1048576,35,FALSE),"")), "")</f>
        <v/>
      </c>
      <c r="AW180" s="17" t="str">
        <f>IF($D180="Fully Exited",IF($A180&lt;&gt;"",IF(IFERROR(VLOOKUP($A180,'5. Company (current_at exit)'!$1:$1048576,36,FALSE),"")="","",IFERROR(VLOOKUP($A180,'5. Company (current_at exit)'!$1:$1048576,36,FALSE),"")), ""),IF($A180&lt;&gt;"",IF(IFERROR(VLOOKUP($A180,'5. Company (current_at exit)'!$1:$1048576,36,FALSE),"")="","",IFERROR(VLOOKUP($A180,'5. Company (current_at exit)'!$1:$1048576,36,FALSE),"")), ""))</f>
        <v/>
      </c>
      <c r="AX180" s="239" t="str">
        <f>IF($A180&lt;&gt;"",IF(IFERROR(VLOOKUP($A180,'5. Company (current_at exit)'!$1:$1048576,37,FALSE),"")="","",IFERROR(VLOOKUP($A180,'5. Company (current_at exit)'!$1:$1048576,37,FALSE),"")), "")</f>
        <v/>
      </c>
      <c r="AY180" s="204" t="str">
        <f>IF($A180&lt;&gt;"",IF(IFERROR(VLOOKUP($A180,'5. Company (current_at exit)'!$1:$1048576,38,FALSE),"")="","",IFERROR(VLOOKUP($A180,'5. Company (current_at exit)'!$1:$1048576,38,FALSE),"")), "")</f>
        <v/>
      </c>
      <c r="AZ180" s="244" t="str">
        <f>IF($A180&lt;&gt;"",IF(IFERROR(VLOOKUP($A180,'5. Company (current_at exit)'!$1:$1048576,39,FALSE),"")="","",IFERROR(VLOOKUP($A180,'5. Company (current_at exit)'!$1:$1048576,39,FALSE),"")), "")</f>
        <v/>
      </c>
      <c r="BA180" s="244" t="str">
        <f>IF($A180&lt;&gt;"",IF(IFERROR(VLOOKUP($A180,'5. Company (current_at exit)'!$1:$1048576,40,FALSE),"")="","",IFERROR(VLOOKUP($A180,'5. Company (current_at exit)'!$1:$1048576,40,FALSE),"")), "")</f>
        <v/>
      </c>
      <c r="BB180" s="244" t="str">
        <f>IF($A180&lt;&gt;"",IF(IFERROR(VLOOKUP($A180,'5. Company (current_at exit)'!$1:$1048576,41,FALSE),"")="","",IFERROR(VLOOKUP($A180,'5. Company (current_at exit)'!$1:$1048576,41,FALSE),"")), "")</f>
        <v/>
      </c>
      <c r="BC180" s="76" t="str">
        <f>IF($A180&lt;&gt;"",IF(IFERROR(VLOOKUP($A180,'5. Company (current_at exit)'!$1:$1048576,42,FALSE),"")="","",IFERROR(VLOOKUP($A180,'5. Company (current_at exit)'!$1:$1048576,42,FALSE),"")), "")</f>
        <v/>
      </c>
      <c r="BD180" s="76" t="str">
        <f>IF($A180&lt;&gt;"",IF(IFERROR(VLOOKUP($A180,'5. Company (current_at exit)'!$1:$1048576,43,FALSE),"")="","",IFERROR(VLOOKUP($A180,'5. Company (current_at exit)'!$1:$1048576,43,FALSE),"")), "")</f>
        <v/>
      </c>
      <c r="BE180" s="239" t="str">
        <f>IF($A180&lt;&gt;"",IF(IFERROR(VLOOKUP($A180,'5. Company (current_at exit)'!$1:$1048576,44,FALSE),"")="","",IFERROR(VLOOKUP($A180,'5. Company (current_at exit)'!$1:$1048576,44,FALSE),"")), "")</f>
        <v/>
      </c>
      <c r="BF180" s="239" t="str">
        <f>IF($A180&lt;&gt;"",IF(IFERROR(VLOOKUP($A180,'5. Company (current_at exit)'!$1:$1048576,45,FALSE),"")="","",IFERROR(VLOOKUP($A180,'5. Company (current_at exit)'!$1:$1048576,45,FALSE),"")), "")</f>
        <v/>
      </c>
      <c r="BG180" s="239" t="str">
        <f>IF($A180&lt;&gt;"",IF(IFERROR(VLOOKUP($A180,'5. Company (current_at exit)'!$1:$1048576,46,FALSE),"")="","",IFERROR(VLOOKUP($A180,'5. Company (current_at exit)'!$1:$1048576,46,FALSE),"")), "")</f>
        <v/>
      </c>
      <c r="BH180" s="239" t="str">
        <f>IF($A180&lt;&gt;"",IF(IFERROR(VLOOKUP($A180,'5. Company (current_at exit)'!$1:$1048576,47,FALSE),"")="","",IFERROR(VLOOKUP($A180,'5. Company (current_at exit)'!$1:$1048576,47,FALSE),"")), "")</f>
        <v/>
      </c>
      <c r="BI180" s="239" t="str">
        <f>IF($A180&lt;&gt;"",IF(IFERROR(VLOOKUP($A180,'5. Company (current_at exit)'!$1:$1048576,48,FALSE),"")="","",IFERROR(VLOOKUP($A180,'5. Company (current_at exit)'!$1:$1048576,48,FALSE),"")), "")</f>
        <v/>
      </c>
      <c r="BJ180" s="360" t="str">
        <f>IF($A180&lt;&gt;"",IF(IFERROR(VLOOKUP($A180,'5. Company (current_at exit)'!$1:$1048576,49,FALSE),"")="","",IFERROR(VLOOKUP($A180,'5. Company (current_at exit)'!$1:$1048576,49,FALSE),"")), "")</f>
        <v/>
      </c>
      <c r="BK180" s="76" t="str">
        <f>IF($A180&lt;&gt;"",IF(IFERROR(VLOOKUP($A180,'5. Company (current_at exit)'!$1:$1048576,50,FALSE),"")="","Mandatory: Tab 5",IFERROR(VLOOKUP($A180,'5. Company (current_at exit)'!$1:$1048576,50,FALSE),"")), "")</f>
        <v/>
      </c>
      <c r="BL180" s="483" t="str">
        <f>IF($A180&lt;&gt;"",IF(IFERROR(VLOOKUP($A180,'5. Company (current_at exit)'!$1:$1048576,51,FALSE),"")="","Mandatory: Tab 5",IFERROR(VLOOKUP($A180,'5. Company (current_at exit)'!$1:$1048576,51,FALSE),"")), "")</f>
        <v/>
      </c>
      <c r="BM180" s="483" t="str">
        <f>IF($A180&lt;&gt;"",IF(IFERROR(VLOOKUP($A180,'5. Company (current_at exit)'!$1:$1048576,52,FALSE),"")="","Mandatory: Tab 5",IFERROR(VLOOKUP($A180,'5. Company (current_at exit)'!$1:$1048576,52,FALSE),"")), "")</f>
        <v/>
      </c>
      <c r="BN180" s="483" t="str">
        <f>IF($A180&lt;&gt;"",IF(IFERROR(VLOOKUP($A180,'5. Company (current_at exit)'!$1:$1048576,53,FALSE),"")="","Mandatory: Tab 5",IFERROR(VLOOKUP($A180,'5. Company (current_at exit)'!$1:$1048576,53,FALSE),"")), "")</f>
        <v/>
      </c>
      <c r="BO180" s="360" t="str">
        <f>IF($A180&lt;&gt;"",IF(IFERROR(VLOOKUP($A180,'5. Company (current_at exit)'!$1:$1048576,54,FALSE),"")="","",IFERROR(VLOOKUP($A180,'5. Company (current_at exit)'!$1:$1048576,54,FALSE),"")), "")</f>
        <v/>
      </c>
      <c r="BP180" s="17" t="str">
        <f>IF($A180&lt;&gt;"",IF(IFERROR(VLOOKUP($A180, '4. Company (at entry)'!$1:$1048576,3,FALSE),"")="","Mandatory: Tab 4",IFERROR(VLOOKUP($A180, '4. Company (at entry)'!$1:$1048576,3,FALSE),"")), "")</f>
        <v/>
      </c>
      <c r="BQ180" s="17" t="str">
        <f>IF($A180&lt;&gt;"",IF(IFERROR(VLOOKUP($A180, '4. Company (at entry)'!$1:$1048576,4,FALSE),"")="","Mandatory: Tab 4",IFERROR(VLOOKUP($A180, '4. Company (at entry)'!$1:$1048576,4,FALSE),"")), "")</f>
        <v/>
      </c>
      <c r="BR180" s="17" t="str">
        <f>IF($A180&lt;&gt;"",IF(IFERROR(VLOOKUP($A180, '4. Company (at entry)'!$1:$1048576,5,FALSE),"")="","Mandatory: Tab 4",IFERROR(VLOOKUP($A180, '4. Company (at entry)'!$1:$1048576,5,FALSE),"")), "")</f>
        <v/>
      </c>
      <c r="BS180" s="17" t="str">
        <f>IF($A180&lt;&gt;"",IF(IFERROR(VLOOKUP($A180, '4. Company (at entry)'!$1:$1048576,6,FALSE),"")="","Mandatory: Tab 4",IFERROR(VLOOKUP($A180, '4. Company (at entry)'!$1:$1048576,6,FALSE),"")), "")</f>
        <v/>
      </c>
      <c r="BT180" s="17" t="str">
        <f>IF($A180&lt;&gt;"",IF(IFERROR(VLOOKUP($A180, '4. Company (at entry)'!$1:$1048576,7,FALSE),"")="","Mandatory: Tab 4",IFERROR(VLOOKUP($A180, '4. Company (at entry)'!$1:$1048576,7,FALSE),"")), "")</f>
        <v/>
      </c>
      <c r="BU180" s="17" t="str">
        <f>IF($A180&lt;&gt;"",IF(IFERROR(VLOOKUP($A180, '4. Company (at entry)'!$1:$1048576,8,FALSE),"")="","Mandatory: Tab 4",IFERROR(VLOOKUP($A180, '4. Company (at entry)'!$1:$1048576,8,FALSE),"")), "")</f>
        <v/>
      </c>
      <c r="BV180" s="17" t="str">
        <f>IF($A180&lt;&gt;"",IF(IFERROR(VLOOKUP($A180, '4. Company (at entry)'!$1:$1048576,9,FALSE),"")="","Mandatory: Tab 4",IFERROR(VLOOKUP($A180, '4. Company (at entry)'!$1:$1048576,9,FALSE),"")), "")</f>
        <v/>
      </c>
      <c r="BW180" s="17" t="str">
        <f>IF($A180&lt;&gt;"",IF(IFERROR(VLOOKUP($A180, '4. Company (at entry)'!$1:$1048576,10,FALSE),"")="","",IFERROR(VLOOKUP($A180, '4. Company (at entry)'!$1:$1048576,10,FALSE),"")), "")</f>
        <v/>
      </c>
      <c r="BX180" s="208" t="str">
        <f>IF($A180&lt;&gt;"",IF(IFERROR(VLOOKUP($A180, '4. Company (at entry)'!$1:$1048576,11,FALSE),"")="","",IFERROR(VLOOKUP($A180, '4. Company (at entry)'!$1:$1048576,11,FALSE),"")), "")</f>
        <v/>
      </c>
      <c r="BY180" s="17" t="str">
        <f>IF($A180&lt;&gt;"",IF(IFERROR(VLOOKUP($A180, '4. Company (at entry)'!$1:$1048576,12,FALSE),"")="","",IFERROR(VLOOKUP($A180, '4. Company (at entry)'!$1:$1048576,12,FALSE),"")), "")</f>
        <v/>
      </c>
      <c r="BZ180" s="360" t="str">
        <f>IF($A180&lt;&gt;"",IF(IFERROR(VLOOKUP($A180, '4. Company (at entry)'!$1:$1048576,13,FALSE),"")="","",IFERROR(VLOOKUP($A180, '4. Company (at entry)'!$1:$1048576,13,FALSE),"")), "")</f>
        <v/>
      </c>
      <c r="CA180" s="17" t="str">
        <f>IF($A180&lt;&gt;"",IF(IFERROR('7. Position (current_at exit)'!F180,"")="", "Mandatory: Tab 7",IFERROR('7. Position (current_at exit)'!F180,"")),"")</f>
        <v/>
      </c>
      <c r="CB180" s="17" t="str">
        <f>IF($D180&lt;&gt;"Pending, Subsequently Closed",IF($A180&lt;&gt;"",IF(IFERROR('7. Position (current_at exit)'!G180,"")="", "Mandatory: Tab 7",IFERROR('7. Position (current_at exit)'!G180,"")),""), IF($A180&lt;&gt;"",IF(IFERROR('7. Position (current_at exit)'!G180,"")="", "",IFERROR('7. Position (current_at exit)'!G180,"")),""))</f>
        <v/>
      </c>
      <c r="CC180" s="17" t="str">
        <f>IF($D180&lt;&gt;"Pending, Subsequently Closed",IF($A180&lt;&gt;"",IF(IFERROR('7. Position (current_at exit)'!H180,"")="", "Mandatory: Tab 7",IFERROR('7. Position (current_at exit)'!H180,"")),""), IF($A180&lt;&gt;"",IF(IFERROR('7. Position (current_at exit)'!H180,"")="", "",IFERROR('7. Position (current_at exit)'!H180,"")),""))</f>
        <v/>
      </c>
      <c r="CD180" s="17" t="str">
        <f>IF($D180&lt;&gt;"Pending, Subsequently Closed",IF($A180&lt;&gt;"",IF(IFERROR('7. Position (current_at exit)'!I180,"")="", "Mandatory: Tab 7",IFERROR('7. Position (current_at exit)'!I180,"")),""), IF($A180&lt;&gt;"",IF(IFERROR('7. Position (current_at exit)'!I180,"")="", "",IFERROR('7. Position (current_at exit)'!I180,"")),""))</f>
        <v/>
      </c>
      <c r="CE180" s="17" t="str">
        <f>IF($D180&lt;&gt;"Pending, Subsequently Closed",IF($A180&lt;&gt;"",IF(IFERROR('7. Position (current_at exit)'!J180,"")="", "Mandatory: Tab 7",IFERROR('7. Position (current_at exit)'!J180,"")),""), IF($A180&lt;&gt;"",IF(IFERROR('7. Position (current_at exit)'!J180,"")="", "",IFERROR('7. Position (current_at exit)'!J180,"")),""))</f>
        <v/>
      </c>
      <c r="CF180" s="208" t="str">
        <f>IF($D180&lt;&gt;"Pending, Subsequently Closed",IF($A180&lt;&gt;"",IF(IFERROR('7. Position (current_at exit)'!K180,"")="", "Mandatory: Tab 7",IFERROR('7. Position (current_at exit)'!K180,"")),""), IF($A180&lt;&gt;"",IF(IFERROR('7. Position (current_at exit)'!K180,"")="", "",IFERROR('7. Position (current_at exit)'!K180,"")),""))</f>
        <v/>
      </c>
      <c r="CG180" s="186" t="str">
        <f>IF($D180&lt;&gt;"Pending, Subsequently Closed",IF($A180&lt;&gt;"",IF(IFERROR('7. Position (current_at exit)'!L180,"")="", "Mandatory: Tab 7",IFERROR('7. Position (current_at exit)'!L180,"")),""), IF($A180&lt;&gt;"",IF(IFERROR('7. Position (current_at exit)'!L180,"")="", "",IFERROR('7. Position (current_at exit)'!L180,"")),""))</f>
        <v/>
      </c>
      <c r="CH180" s="186" t="str">
        <f>IF($D180&lt;&gt;"Pending, Subsequently Closed",IF($A180&lt;&gt;"",IF(IFERROR('7. Position (current_at exit)'!M180,"")="", "Mandatory: Tab 7",IFERROR('7. Position (current_at exit)'!M180,"")),""), IF($A180&lt;&gt;"",IF(IFERROR('7. Position (current_at exit)'!M180,"")="", "",IFERROR('7. Position (current_at exit)'!M180,"")),""))</f>
        <v/>
      </c>
      <c r="CI180" s="186" t="str">
        <f>IF($D180&lt;&gt;"Pending, Subsequently Closed",IF($A180&lt;&gt;"",IF(IFERROR('7. Position (current_at exit)'!N180,"")="", "Mandatory: Tab 7",IFERROR('7. Position (current_at exit)'!N180,"")),""), IF($A180&lt;&gt;"",IF(IFERROR('7. Position (current_at exit)'!N180,"")="", "",IFERROR('7. Position (current_at exit)'!N180,"")),""))</f>
        <v/>
      </c>
      <c r="CJ180" s="408" t="str">
        <f>IF($D180&lt;&gt;"Pending, Subsequently Closed",IF($A180&lt;&gt;"",IF(IFERROR('7. Position (current_at exit)'!O180,"")="", "Mandatory: Tab 7",IFERROR('7. Position (current_at exit)'!O180,"")),""), IF($A180&lt;&gt;"",IF(IFERROR('7. Position (current_at exit)'!O180,"")="", "",IFERROR('7. Position (current_at exit)'!O180,"")),""))</f>
        <v/>
      </c>
      <c r="CK180" s="408" t="str">
        <f>IF($D180&lt;&gt;"Pending, Subsequently Closed",IF($A180&lt;&gt;"",IF(IFERROR('7. Position (current_at exit)'!P180,"")="", "Mandatory: Tab 7",IFERROR('7. Position (current_at exit)'!P180,"")),""), IF($A180&lt;&gt;"",IF(IFERROR('7. Position (current_at exit)'!P180,"")="", "",IFERROR('7. Position (current_at exit)'!P180,"")),""))</f>
        <v/>
      </c>
      <c r="CL180" s="360" t="str">
        <f>IF($A180&lt;&gt;"",IF(IFERROR('7. Position (current_at exit)'!Q180,"")="", "",IFERROR('7. Position (current_at exit)'!Q180,"")),"")</f>
        <v/>
      </c>
      <c r="CM180" s="18" t="str">
        <f>IF($F180&lt;&gt;"Debt",IF($A180&lt;&gt;"",IF(IFERROR('7. Position (current_at exit)'!R180,"")="", "Mandatory: Tab 7",IFERROR('7. Position (current_at exit)'!R180,"")),""), IF($A180&lt;&gt;"",IF(IFERROR('7. Position (current_at exit)'!R180,"")="", "",IFERROR('7. Position (current_at exit)'!R180,"")),""))</f>
        <v/>
      </c>
      <c r="CN180" s="18" t="str">
        <f>IF($F180&lt;&gt;"Debt",IF($A180&lt;&gt;"",IF(IFERROR('7. Position (current_at exit)'!S180,"")="", "Mandatory: Tab 7",IFERROR('7. Position (current_at exit)'!S180,"")),""), IF($A180&lt;&gt;"",IF(IFERROR('7. Position (current_at exit)'!S180,"")="", "",IFERROR('7. Position (current_at exit)'!S180,"")),""))</f>
        <v/>
      </c>
      <c r="CO180" s="17" t="str">
        <f>IF($F180&lt;&gt;"Debt",IF($A180&lt;&gt;"",IF(IFERROR('7. Position (current_at exit)'!T180,"")="", "Mandatory: Tab 7",IFERROR('7. Position (current_at exit)'!T180,"")),""), IF($A180&lt;&gt;"",IF(IFERROR('7. Position (current_at exit)'!T180,"")="", "",IFERROR('7. Position (current_at exit)'!T180,"")),""))</f>
        <v/>
      </c>
      <c r="CP180" s="17" t="str">
        <f>IF($A180&lt;&gt;"",IF(IFERROR('7. Position (current_at exit)'!U180,"")="", "Mandatory: Tab 7",IFERROR('7. Position (current_at exit)'!U180,"")),"")</f>
        <v/>
      </c>
      <c r="CQ180" s="17" t="str">
        <f>IF($F180&lt;&gt;"Debt",IF($A180&lt;&gt;"",IF(IFERROR('7. Position (current_at exit)'!V180,"")="", "Mandatory: Tab 7",IFERROR('7. Position (current_at exit)'!V180,"")),""), IF($A180&lt;&gt;"",IF(IFERROR('7. Position (current_at exit)'!V180,"")="", "",IFERROR('7. Position (current_at exit)'!V180,"")),""))</f>
        <v/>
      </c>
      <c r="CR180" s="16" t="str">
        <f>IF($F180&lt;&gt;"Debt",IF($A180&lt;&gt;"",IF(IFERROR('7. Position (current_at exit)'!W180,"")="", "",IFERROR('7. Position (current_at exit)'!W180,"")),""), IF($A180&lt;&gt;"",IF(IFERROR('7. Position (current_at exit)'!W180,"")="", "",IFERROR('7. Position (current_at exit)'!W180,"")),""))</f>
        <v/>
      </c>
      <c r="CS180" s="80" t="str">
        <f>IF($A180&lt;&gt;"",IF(IFERROR('7. Position (current_at exit)'!X180,"")="", "",IFERROR('7. Position (current_at exit)'!X180,"")),"")</f>
        <v/>
      </c>
      <c r="CT180" s="360" t="str">
        <f>IF($A180&lt;&gt;"",IF(IFERROR('7. Position (current_at exit)'!Y180,"")="", "",IFERROR('7. Position (current_at exit)'!Y180,"")),"")</f>
        <v/>
      </c>
      <c r="CU180" s="159" t="str">
        <f>IF(OR($D180="Fully Exited, No Escrow", $D180="Fully Exited, Escrow Pending", $D180="Fully Exited, Subsequently Closed"), IF($A180&lt;&gt;"",IF(IFERROR('7. Position (current_at exit)'!Z180,"")="", "Mandatory: Tab 7",IFERROR('7. Position (current_at exit)'!Z180,"")),""), IF($A180&lt;&gt;"",IF(IFERROR('7. Position (current_at exit)'!Z180,"")="", "",IFERROR('7. Position (current_at exit)'!Z180,"")),""))</f>
        <v/>
      </c>
      <c r="CV180" s="159" t="str">
        <f>IF(OR($D180="Fully Exited, No Escrow", $D180="Fully Exited, Escrow Pending", $D180="Fully Exited, Subsequently Closed"), IF($A180&lt;&gt;"",IF(IFERROR('7. Position (current_at exit)'!AA180,"")="", "Mandatory: Tab 7",IFERROR('7. Position (current_at exit)'!AA180,"")),""), IF($A180&lt;&gt;"",IF(IFERROR('7. Position (current_at exit)'!AA180,"")="", "",IFERROR('7. Position (current_at exit)'!AA180,"")),""))</f>
        <v/>
      </c>
      <c r="CW180" s="16" t="str">
        <f>IF($D180="Fully Exited",IF($A180&lt;&gt;"",IF(IFERROR('7. Position (current_at exit)'!AB180,"")="", "",IFERROR('7. Position (current_at exit)'!AB180,"")),""), IF($A180&lt;&gt;"",IF(IFERROR('7. Position (current_at exit)'!AB180,"")="", "",IFERROR('7. Position (current_at exit)'!AB180,"")),""))</f>
        <v/>
      </c>
      <c r="CX180" s="360" t="str">
        <f>IF($A180&lt;&gt;"",IF(IFERROR('7. Position (current_at exit)'!AC180,"")="", "",IFERROR('7. Position (current_at exit)'!AC180,"")),"")</f>
        <v/>
      </c>
      <c r="CY180" s="16" t="str">
        <f>IF($D180&lt;&gt;"Pending, Subsequently Closed",IF($A180&lt;&gt;"",IF(IFERROR('7. Position (current_at exit)'!AD180,"")="", "Mandatory: Tab 7",IFERROR('7. Position (current_at exit)'!AD180,"")),""), IF($A180&lt;&gt;"",IF(IFERROR('7. Position (current_at exit)'!AD180,"")="", "",IFERROR('7. Position (current_at exit)'!AD180,"")),""))</f>
        <v/>
      </c>
      <c r="CZ180" s="187" t="str">
        <f>IF($A180&lt;&gt;"",IF(IFERROR('7. Position (current_at exit)'!AE180,"")="", "",IFERROR('7. Position (current_at exit)'!AE180,"")),"")</f>
        <v/>
      </c>
      <c r="DA180" s="76" t="str">
        <f>IF($A180&lt;&gt;"",IF(IFERROR('7. Position (current_at exit)'!AF180,"")="", "",IFERROR('7. Position (current_at exit)'!AF180,"")),"")</f>
        <v/>
      </c>
      <c r="DB180" s="239" t="str">
        <f>IF($A180&lt;&gt;"",IF(IFERROR('7. Position (current_at exit)'!AG180,"")="", "",IFERROR('7. Position (current_at exit)'!AG180,"")),"")</f>
        <v/>
      </c>
      <c r="DC180" s="165" t="str">
        <f>IF($A180&lt;&gt;"",IF(IFERROR('7. Position (current_at exit)'!AH180,"")="", "",IFERROR('7. Position (current_at exit)'!AH180,"")),"")</f>
        <v/>
      </c>
      <c r="DD180" s="165" t="str">
        <f>IF($A180&lt;&gt;"",IF(IFERROR('7. Position (current_at exit)'!AI180,"")="", "",IFERROR('7. Position (current_at exit)'!AI180,"")),"")</f>
        <v/>
      </c>
      <c r="DE180" s="360" t="str">
        <f>IF($A180&lt;&gt;"",IF(IFERROR('7. Position (current_at exit)'!AJ180,"")="", "",IFERROR('7. Position (current_at exit)'!AJ180,"")),"")</f>
        <v/>
      </c>
      <c r="DF180" s="16" t="str">
        <f>IF($A180&lt;&gt;"",IF(IFERROR('7. Position (current_at exit)'!AK180,"")="", "",IFERROR('7. Position (current_at exit)'!AK180,"")),"")</f>
        <v/>
      </c>
      <c r="DG180" s="187" t="str">
        <f>IF($A180&lt;&gt;"",IF(IFERROR('7. Position (current_at exit)'!AL180,"")="", "",IFERROR('7. Position (current_at exit)'!AL180,"")),"")</f>
        <v/>
      </c>
      <c r="DH180" s="76" t="str">
        <f>IF($A180&lt;&gt;"",IF(IFERROR('7. Position (current_at exit)'!AM180,"")="", "",IFERROR('7. Position (current_at exit)'!AM180,"")),"")</f>
        <v/>
      </c>
      <c r="DI180" s="239" t="str">
        <f>IF($A180&lt;&gt;"",IF(IFERROR('7. Position (current_at exit)'!AN180,"")="", "",IFERROR('7. Position (current_at exit)'!AN180,"")),"")</f>
        <v/>
      </c>
      <c r="DJ180" s="165" t="str">
        <f>IF($A180&lt;&gt;"",IF(IFERROR('7. Position (current_at exit)'!AO180,"")="", "",IFERROR('7. Position (current_at exit)'!AO180,"")),"")</f>
        <v/>
      </c>
      <c r="DK180" s="165" t="str">
        <f>IF($A180&lt;&gt;"",IF(IFERROR('7. Position (current_at exit)'!AP180,"")="", "",IFERROR('7. Position (current_at exit)'!AP180,"")),"")</f>
        <v/>
      </c>
      <c r="DL180" s="360" t="str">
        <f>IF($A180&lt;&gt;"",IF(IFERROR('7. Position (current_at exit)'!AQ180,"")="", "",IFERROR('7. Position (current_at exit)'!AQ180,"")),"")</f>
        <v/>
      </c>
      <c r="DM180" s="17" t="str">
        <f>IF(OR($F180="Equity - Publicly Traded", $F180="Equity - Private"), IF($A180&lt;&gt;"",IF(IFERROR('6. Position (at entry)'!N180,"")="", "Mandatory: Tab 6",IFERROR('6. Position (at entry)'!N180,"")),""), IF($A180&lt;&gt;"",IF(IFERROR('6. Position (at entry)'!N180,"")="", "",IFERROR('6. Position (at entry)'!N180,"")),""))</f>
        <v/>
      </c>
      <c r="DN180" s="17" t="str">
        <f>IF(OR($F180="Equity - Publicly Traded", $F180="Equity - Private"), IF($A180&lt;&gt;"",IF(IFERROR('6. Position (at entry)'!O180,"")="", "Mandatory: Tab 6",IFERROR('6. Position (at entry)'!O180,"")),""), IF($A180&lt;&gt;"",IF(IFERROR('6. Position (at entry)'!O180,"")="", "",IFERROR('6. Position (at entry)'!O180,"")),""))</f>
        <v/>
      </c>
      <c r="DO180" s="17" t="str">
        <f>IF(OR($F180="Equity - Publicly Traded", $F180="Equity - Private"), IF($A180&lt;&gt;"",IF(IFERROR('6. Position (at entry)'!P180,"")="", "Mandatory: Tab 6",IFERROR('6. Position (at entry)'!P180,"")),""), IF($A180&lt;&gt;"",IF(IFERROR('6. Position (at entry)'!P180,"")="", "",IFERROR('6. Position (at entry)'!P180,"")),""))</f>
        <v/>
      </c>
      <c r="DP180" s="17" t="str">
        <f>IF(OR($F180="Equity - Publicly Traded", $F180="Equity - Private"), IF($A180&lt;&gt;"",IF(IFERROR('6. Position (at entry)'!Q180,"")="", "Mandatory: Tab 6",IFERROR('6. Position (at entry)'!Q180,"")),""), IF($A180&lt;&gt;"",IF(IFERROR('6. Position (at entry)'!Q180,"")="", "",IFERROR('6. Position (at entry)'!Q180,"")),""))</f>
        <v/>
      </c>
      <c r="DQ180" s="18" t="str">
        <f>IF(OR($F180="Equity - Publicly Traded", $F180="Equity - Private"), IF($A180&lt;&gt;"",IF(IFERROR('6. Position (at entry)'!R180,"")="", "Mandatory: Tab 6",IFERROR('6. Position (at entry)'!R180,"")),""), IF($A180&lt;&gt;"",IF(IFERROR('6. Position (at entry)'!R180,"")="", "",IFERROR('6. Position (at entry)'!R180,"")),""))</f>
        <v/>
      </c>
      <c r="DR180" s="18" t="str">
        <f>IF(OR($F180="Equity - Publicly Traded", $F180="Equity - Private"), IF($A180&lt;&gt;"",IF(IFERROR('6. Position (at entry)'!S180,"")="", "Mandatory: Tab 6",IFERROR('6. Position (at entry)'!S180,"")),""), IF($A180&lt;&gt;"",IF(IFERROR('6. Position (at entry)'!S180,"")="", "",IFERROR('6. Position (at entry)'!S180,"")),""))</f>
        <v/>
      </c>
      <c r="DS180" s="17" t="str">
        <f>IF(OR($F180="Equity - Publicly Traded", $F180="Equity - Private"), IF($A180&lt;&gt;"",IF(IFERROR('6. Position (at entry)'!T180,"")="", "Mandatory: Tab 6",IFERROR('6. Position (at entry)'!T180,"")),""), IF($A180&lt;&gt;"",IF(IFERROR('6. Position (at entry)'!T180,"")="", "",IFERROR('6. Position (at entry)'!T180,"")),""))</f>
        <v/>
      </c>
      <c r="DT180" s="16" t="str">
        <f>IF(OR($F180="Equity - Publicly Traded", $F180="Equity - Private"), IF($A180&lt;&gt;"",IF(IFERROR('6. Position (at entry)'!U180,"")="", "Mandatory: Tab 6",IFERROR('6. Position (at entry)'!U180,"")),""), IF($A180&lt;&gt;"",IF(IFERROR('6. Position (at entry)'!U180,"")="", "",IFERROR('6. Position (at entry)'!U180,"")),""))</f>
        <v/>
      </c>
      <c r="DU180" s="16" t="str">
        <f>IF(OR($F180="Equity - Publicly Traded", $F180="Equity - Private"), IF($A180&lt;&gt;"",IF(IFERROR('6. Position (at entry)'!V180,"")="", "",IFERROR('6. Position (at entry)'!V180,"")),""), IF($A180&lt;&gt;"",IF(IFERROR('6. Position (at entry)'!V180,"")="", "",IFERROR('6. Position (at entry)'!V180,"")),""))</f>
        <v/>
      </c>
      <c r="DV180" s="239" t="str">
        <f>IF(OR($F180="Equity - Publicly Traded", $F180="Equity - Private"), IF($A180&lt;&gt;"",IF(IFERROR('6. Position (at entry)'!W180,"")="", "",IFERROR('6. Position (at entry)'!W180,"")),""), IF($A180&lt;&gt;"",IF(IFERROR('6. Position (at entry)'!W180,"")="", "",IFERROR('6. Position (at entry)'!W180,"")),""))</f>
        <v/>
      </c>
      <c r="DW180" s="239" t="str">
        <f>IF(OR($F180="Equity - Publicly Traded", $F180="Equity - Private"), IF($A180&lt;&gt;"",IF(IFERROR('6. Position (at entry)'!X180,"")="", "",IFERROR('6. Position (at entry)'!X180,"")),""), IF($A180&lt;&gt;"",IF(IFERROR('6. Position (at entry)'!X180,"")="", "",IFERROR('6. Position (at entry)'!X180,"")),""))</f>
        <v/>
      </c>
      <c r="DX180" s="239" t="str">
        <f>IF(OR($F180="Equity - Publicly Traded", $F180="Equity - Private"), IF($A180&lt;&gt;"",IF(IFERROR('6. Position (at entry)'!Y180,"")="", "",IFERROR('6. Position (at entry)'!Y180,"")),""), IF($A180&lt;&gt;"",IF(IFERROR('6. Position (at entry)'!Y180,"")="", "",IFERROR('6. Position (at entry)'!Y180,"")),""))</f>
        <v/>
      </c>
      <c r="DY180" s="360" t="str">
        <f>IF($A180&lt;&gt;"",IF(IFERROR('6. Position (at entry)'!Z180,"")="", "",IFERROR('6. Position (at entry)'!Z180,"")),"")</f>
        <v/>
      </c>
      <c r="DZ180" s="76" t="str">
        <f>IF($A180&lt;&gt;"",IF(IFERROR('6. Position (at entry)'!AA180,"")="", "",IFERROR('6. Position (at entry)'!AA180,"")),"")</f>
        <v/>
      </c>
      <c r="EA180" s="76" t="str">
        <f>IF($A180&lt;&gt;"",IF(IFERROR('6. Position (at entry)'!AB180,"")="", "",IFERROR('6. Position (at entry)'!AB180,"")),"")</f>
        <v/>
      </c>
      <c r="EB180" s="78" t="str">
        <f>IF($A180&lt;&gt;"",IF(IFERROR('6. Position (at entry)'!AC180,"")="", "",IFERROR('6. Position (at entry)'!AC180,"")),"")</f>
        <v/>
      </c>
      <c r="EC180" s="78" t="str">
        <f>IF($A180&lt;&gt;"",IF(IFERROR('6. Position (at entry)'!AD180,"")="", "",IFERROR('6. Position (at entry)'!AD180,"")),"")</f>
        <v/>
      </c>
      <c r="ED180" s="226" t="str">
        <f>IF($A180&lt;&gt;"",IF(IFERROR('6. Position (at entry)'!AE180,"")="", "",IFERROR('6. Position (at entry)'!AE180,"")),"")</f>
        <v/>
      </c>
      <c r="EE180" s="80" t="str">
        <f>IF($A180&lt;&gt;"",IF(IFERROR('6. Position (at entry)'!AF180,"")="", "",IFERROR('6. Position (at entry)'!AF180,"")),"")</f>
        <v/>
      </c>
      <c r="EF180" s="80" t="str">
        <f>IF($A180&lt;&gt;"",IF(IFERROR('6. Position (at entry)'!AG180,"")="", "",IFERROR('6. Position (at entry)'!AG180,"")),"")</f>
        <v/>
      </c>
      <c r="EG180" s="80" t="str">
        <f>IF($A180&lt;&gt;"",IF(IFERROR('6. Position (at entry)'!AH180,"")="", "",IFERROR('6. Position (at entry)'!AH180,"")),"")</f>
        <v/>
      </c>
      <c r="EH180" s="360" t="str">
        <f>IF($A180&lt;&gt;"",IF(IFERROR('6. Position (at entry)'!AI180,"")="", "",IFERROR('6. Position (at entry)'!AI180,"")),"")</f>
        <v/>
      </c>
    </row>
    <row r="181" spans="1:138" ht="15" customHeight="1" x14ac:dyDescent="0.2">
      <c r="A181" s="16" t="str">
        <f>IF(ISBLANK('6. Position (at entry)'!A181), "", '6. Position (at entry)'!A181)</f>
        <v/>
      </c>
      <c r="B181" s="347" t="str">
        <f>IF($A181&lt;&gt;"",IF(IFERROR('6. Position (at entry)'!B181,"")="", "Mandatory: Tab 6",IFERROR('6. Position (at entry)'!B181,"")),"")</f>
        <v/>
      </c>
      <c r="C181" s="16" t="str">
        <f>IF($A181&lt;&gt;"",IF(IFERROR(VLOOKUP($A181, '4. Company (at entry)'!$1:$1048576,2,FALSE),"")="","Mandatory: Tab 4",IFERROR(VLOOKUP($A181, '4. Company (at entry)'!$1:$1048576,2,FALSE),"")), "")</f>
        <v/>
      </c>
      <c r="D181" s="16" t="str">
        <f>IF($A181&lt;&gt;"",IF(IFERROR('7. Position (current_at exit)'!D181,"")="", "Mandatory: Tab 7",IFERROR('7. Position (current_at exit)'!D181,"")),"")</f>
        <v/>
      </c>
      <c r="E181" s="16" t="str">
        <f>IF($A181&lt;&gt;"",IF(IFERROR('7. Position (current_at exit)'!E181,"")="", "Mandatory: Tab 7",IFERROR('7. Position (current_at exit)'!E181,"")),"")</f>
        <v/>
      </c>
      <c r="F181" s="16" t="str">
        <f>IF($A181&lt;&gt;"",IF(IFERROR('6. Position (at entry)'!D181,"")="", "Mandatory: Tab 6",IFERROR('6. Position (at entry)'!D181,"")),"")</f>
        <v/>
      </c>
      <c r="G181" s="16" t="str">
        <f>IF($A181&lt;&gt;"",IF(IFERROR('6. Position (at entry)'!E181,"")="", "Mandatory: Tab 6",IFERROR('6. Position (at entry)'!E181,"")),"")</f>
        <v/>
      </c>
      <c r="H181" s="16" t="str">
        <f>IF($A181&lt;&gt;"",IF(IFERROR('6. Position (at entry)'!F181,"")="", "Mandatory: Tab 6",IFERROR('6. Position (at entry)'!F181,"")),"")</f>
        <v/>
      </c>
      <c r="I181" s="16" t="str">
        <f>IF($A181&lt;&gt;"",IF(IFERROR('6. Position (at entry)'!G181,"")="", "Mandatory: Tab 6",IFERROR('6. Position (at entry)'!G181,"")),"")</f>
        <v/>
      </c>
      <c r="J181" s="16" t="str">
        <f>IF($A181&lt;&gt;"",IF(IFERROR('6. Position (at entry)'!H181,"")="", "Mandatory: Tab 6",IFERROR('6. Position (at entry)'!H181,"")),"")</f>
        <v/>
      </c>
      <c r="K181" s="159" t="str">
        <f>IF($A181&lt;&gt;"",IF(IFERROR('6. Position (at entry)'!I181,"")="", "Mandatory: Tab 6",IFERROR('6. Position (at entry)'!I181,"")),"")</f>
        <v/>
      </c>
      <c r="L181" s="16" t="str">
        <f>IF($A181&lt;&gt;"",IF(IFERROR('6. Position (at entry)'!J181,"")="", "Mandatory: Tab 6",IFERROR('6. Position (at entry)'!J181,"")),"")</f>
        <v/>
      </c>
      <c r="M181" s="16" t="str">
        <f>IF($A181&lt;&gt;"",IF(IFERROR('6. Position (at entry)'!K181,"")="", "Mandatory: Tab 6",IFERROR('6. Position (at entry)'!K181,"")),"")</f>
        <v/>
      </c>
      <c r="N181" s="16" t="str">
        <f>IF($A181&lt;&gt;"",IF(IFERROR('6. Position (at entry)'!L181,"")="", "",IFERROR('6. Position (at entry)'!L181,"")),"")</f>
        <v/>
      </c>
      <c r="O181" s="360" t="str">
        <f>IF($A181&lt;&gt;"",IF(IFERROR('6. Position (at entry)'!M181,"")="", "",IFERROR('6. Position (at entry)'!M181,"")),"")</f>
        <v/>
      </c>
      <c r="P181" s="16" t="str">
        <f>IF($A181&lt;&gt;"",IF(IFERROR(VLOOKUP($A181,'5. Company (current_at exit)'!$1:$1048576,3,FALSE),"")="","",IFERROR(VLOOKUP($A181,'5. Company (current_at exit)'!$1:$1048576,3,FALSE),"")), "")</f>
        <v/>
      </c>
      <c r="Q181" s="16" t="str">
        <f>IF($A181&lt;&gt;"",IF(IFERROR(VLOOKUP($A181,'5. Company (current_at exit)'!$1:$1048576,4,FALSE),"")="","",IFERROR(VLOOKUP($A181,'5. Company (current_at exit)'!$1:$1048576,4,FALSE),"")), "")</f>
        <v/>
      </c>
      <c r="R181" s="16" t="str">
        <f>IF($A181&lt;&gt;"",IF(IFERROR(VLOOKUP($A181,'5. Company (current_at exit)'!$1:$1048576,5,FALSE),"")="","",IFERROR(VLOOKUP($A181,'5. Company (current_at exit)'!$1:$1048576,5,FALSE),"")), "")</f>
        <v/>
      </c>
      <c r="S181" s="16" t="str">
        <f>IF($A181&lt;&gt;"",IF(IFERROR(VLOOKUP($A181,'5. Company (current_at exit)'!$1:$1048576,6,FALSE),"")="","",IFERROR(VLOOKUP($A181,'5. Company (current_at exit)'!$1:$1048576,6,FALSE),"")), "")</f>
        <v/>
      </c>
      <c r="T181" s="16" t="str">
        <f>IF($A181&lt;&gt;"",IF(IFERROR(VLOOKUP($A181,'5. Company (current_at exit)'!$1:$1048576,7,FALSE),"")="","Mandatory: Tab 5",IFERROR(VLOOKUP($A181,'5. Company (current_at exit)'!$1:$1048576,7,FALSE),"")), "")</f>
        <v/>
      </c>
      <c r="U181" s="72" t="str">
        <f>IF($A181&lt;&gt;"",IF(IFERROR(VLOOKUP($A181,'5. Company (current_at exit)'!$1:$1048576,8,FALSE),"")="","Mandatory: Tab 5",IFERROR(VLOOKUP($A181,'5. Company (current_at exit)'!$1:$1048576,8,FALSE),"")), "")</f>
        <v/>
      </c>
      <c r="V181" s="16" t="str">
        <f>IF($A181&lt;&gt;"",IF(IFERROR(VLOOKUP($A181,'5. Company (current_at exit)'!$1:$1048576,9,FALSE),"")="","",IFERROR(VLOOKUP($A181,'5. Company (current_at exit)'!$1:$1048576,9,FALSE),"")), "")</f>
        <v/>
      </c>
      <c r="W181" s="16" t="str">
        <f>IF($A181&lt;&gt;"",IF(IFERROR(VLOOKUP($A181,'5. Company (current_at exit)'!$1:$1048576,10,FALSE),"")="","Mandatory: Tab 5",IFERROR(VLOOKUP($A181,'5. Company (current_at exit)'!$1:$1048576,10,FALSE),"")), "")</f>
        <v/>
      </c>
      <c r="X181" s="73" t="str">
        <f>IF($A181&lt;&gt;"",IF(IFERROR(VLOOKUP($A181,'5. Company (current_at exit)'!$1:$1048576,11,FALSE),"")="","Mandatory: Tab 5",IFERROR(VLOOKUP($A181,'5. Company (current_at exit)'!$1:$1048576,11,FALSE),"")), "")</f>
        <v/>
      </c>
      <c r="Y181" s="73" t="str">
        <f>IF($A181&lt;&gt;"",IF(IFERROR(VLOOKUP($A181,'5. Company (current_at exit)'!$1:$1048576,12,FALSE),"")="","",IFERROR(VLOOKUP($A181,'5. Company (current_at exit)'!$1:$1048576,12,FALSE),"")), "")</f>
        <v/>
      </c>
      <c r="Z181" s="73" t="str">
        <f>IF($A181&lt;&gt;"",IF(IFERROR(VLOOKUP($A181,'5. Company (current_at exit)'!$1:$1048576,13,FALSE),"")="","",IFERROR(VLOOKUP($A181,'5. Company (current_at exit)'!$1:$1048576,13,FALSE),"")), "")</f>
        <v/>
      </c>
      <c r="AA181" s="16" t="str">
        <f>IF($A181&lt;&gt;"",IF(IFERROR(VLOOKUP($A181,'5. Company (current_at exit)'!$1:$1048576,14,FALSE),"")="","Mandatory: Tab 5",IFERROR(VLOOKUP($A181,'5. Company (current_at exit)'!$1:$1048576,14,FALSE),"")), "")</f>
        <v/>
      </c>
      <c r="AB181" s="16" t="str">
        <f>IF($A181&lt;&gt;"",IF(IFERROR(VLOOKUP($A181,'5. Company (current_at exit)'!$1:$1048576,15,FALSE),"")="","Mandatory: Tab 5",IFERROR(VLOOKUP($A181,'5. Company (current_at exit)'!$1:$1048576,15,FALSE),"")), "")</f>
        <v/>
      </c>
      <c r="AC181" s="76" t="str">
        <f>IF($A181&lt;&gt;"",IF(IFERROR(VLOOKUP($A181,'5. Company (current_at exit)'!$1:$1048576,16,FALSE),"")="","",IFERROR(VLOOKUP($A181,'5. Company (current_at exit)'!$1:$1048576,16,FALSE),"")), "")</f>
        <v/>
      </c>
      <c r="AD181" s="16" t="str">
        <f>IF($A181&lt;&gt;"",IF(IFERROR(VLOOKUP($A181,'5. Company (current_at exit)'!$1:$1048576,17,FALSE),"")="","",IFERROR(VLOOKUP($A181,'5. Company (current_at exit)'!$1:$1048576,17,FALSE),"")), "")</f>
        <v/>
      </c>
      <c r="AE181" s="401" t="str">
        <f>IF($A181&lt;&gt;"",IF(IFERROR(VLOOKUP($A181,'5. Company (current_at exit)'!$1:$1048576,18,FALSE),"")="","",IFERROR(VLOOKUP($A181,'5. Company (current_at exit)'!$1:$1048576,18,FALSE),"")), "")</f>
        <v/>
      </c>
      <c r="AF181" s="16" t="str">
        <f>IF($A181&lt;&gt;"",IF(IFERROR(VLOOKUP($A181,'5. Company (current_at exit)'!$1:$1048576,19,FALSE),"")="","Mandatory: Tab 5",IFERROR(VLOOKUP($A181,'5. Company (current_at exit)'!$1:$1048576,19,FALSE),"")), "")</f>
        <v/>
      </c>
      <c r="AG181" s="159" t="str">
        <f>IF($AF181="Yes",IF($A181&lt;&gt;"",IF(IFERROR(VLOOKUP($A181,'5. Company (current_at exit)'!$1:$1048576,20,FALSE),"")="","Mandatory: Tab 5",IFERROR(VLOOKUP($A181,'5. Company (current_at exit)'!$1:$1048576,20,FALSE),"")), ""),IF($A181&lt;&gt;"",IF(IFERROR(VLOOKUP($A181,'5. Company (current_at exit)'!$1:$1048576,20,FALSE),"")="","",IFERROR(VLOOKUP($A181,'5. Company (current_at exit)'!$1:$1048576,20,FALSE),"")), ""))</f>
        <v/>
      </c>
      <c r="AH181" s="159" t="str">
        <f>IF($AF181="Yes",IF($A181&lt;&gt;"",IF(IFERROR(VLOOKUP($A181,'5. Company (current_at exit)'!$1:$1048576,21,FALSE),"")="","Mandatory: Tab 5",IFERROR(VLOOKUP($A181,'5. Company (current_at exit)'!$1:$1048576,21,FALSE),"")), ""),IF($A181&lt;&gt;"",IF(IFERROR(VLOOKUP($A181,'5. Company (current_at exit)'!$1:$1048576,21,FALSE),"")="","",IFERROR(VLOOKUP($A181,'5. Company (current_at exit)'!$1:$1048576,21,FALSE),"")), ""))</f>
        <v/>
      </c>
      <c r="AI181" s="69" t="str">
        <f>IF($AF181="Yes",IF($A181&lt;&gt;"",IF(IFERROR(VLOOKUP($A181,'5. Company (current_at exit)'!$1:$1048576,22,FALSE),"")="","Mandatory: Tab 5",IFERROR(VLOOKUP($A181,'5. Company (current_at exit)'!$1:$1048576,22,FALSE),"")), ""),IF($A181&lt;&gt;"",IF(IFERROR(VLOOKUP($A181,'5. Company (current_at exit)'!$1:$1048576,22,FALSE),"")="","",IFERROR(VLOOKUP($A181,'5. Company (current_at exit)'!$1:$1048576,22,FALSE),"")), ""))</f>
        <v/>
      </c>
      <c r="AJ181" s="69" t="str">
        <f>IF($AF181="Yes",IF($A181&lt;&gt;"",IF(IFERROR(VLOOKUP($A181,'5. Company (current_at exit)'!$1:$1048576,23,FALSE),"")="","Mandatory: Tab 5",IFERROR(VLOOKUP($A181,'5. Company (current_at exit)'!$1:$1048576,23,FALSE),"")), ""),IF($A181&lt;&gt;"",IF(IFERROR(VLOOKUP($A181,'5. Company (current_at exit)'!$1:$1048576,23,FALSE),"")="","",IFERROR(VLOOKUP($A181,'5. Company (current_at exit)'!$1:$1048576,23,FALSE),"")), ""))</f>
        <v/>
      </c>
      <c r="AK181" s="159" t="str">
        <f>IF($AF181="Yes",IF($A181&lt;&gt;"",IF(IFERROR(VLOOKUP($A181,'5. Company (current_at exit)'!$1:$1048576,24,FALSE),"")="","",IFERROR(VLOOKUP($A181,'5. Company (current_at exit)'!$1:$1048576,24,FALSE),"")), ""),IF($A181&lt;&gt;"",IF(IFERROR(VLOOKUP($A181,'5. Company (current_at exit)'!$1:$1048576,24,FALSE),"")="","",IFERROR(VLOOKUP($A181,'5. Company (current_at exit)'!$1:$1048576,24,FALSE),"")), ""))</f>
        <v/>
      </c>
      <c r="AL181" s="403" t="str">
        <f>IF($A181&lt;&gt;"",IF(IFERROR(VLOOKUP($A181,'5. Company (current_at exit)'!$1:$1048576,25,FALSE),"")="","",IFERROR(VLOOKUP($A181,'5. Company (current_at exit)'!$1:$1048576,25,FALSE),"")), "")</f>
        <v/>
      </c>
      <c r="AM181" s="17" t="str">
        <f>IF($A181&lt;&gt;"",IF(IFERROR(VLOOKUP($A181,'5. Company (current_at exit)'!$1:$1048576,26,FALSE),"")="","Mandatory: Tab 5",IFERROR(VLOOKUP($A181,'5. Company (current_at exit)'!$1:$1048576,26,FALSE),"")), "")</f>
        <v/>
      </c>
      <c r="AN181" s="17" t="str">
        <f>IF($A181&lt;&gt;"",IF(IFERROR(VLOOKUP($A181,'5. Company (current_at exit)'!$1:$1048576,27,FALSE),"")="","Mandatory: Tab 5",IFERROR(VLOOKUP($A181,'5. Company (current_at exit)'!$1:$1048576,27,FALSE),"")), "")</f>
        <v/>
      </c>
      <c r="AO181" s="17" t="str">
        <f>IF($A181&lt;&gt;"",IF(IFERROR(VLOOKUP($A181,'5. Company (current_at exit)'!$1:$1048576,28,FALSE),"")="","Mandatory: Tab 5",IFERROR(VLOOKUP($A181,'5. Company (current_at exit)'!$1:$1048576,28,FALSE),"")), "")</f>
        <v/>
      </c>
      <c r="AP181" s="17" t="str">
        <f>IF($A181&lt;&gt;"",IF(IFERROR(VLOOKUP($A181,'5. Company (current_at exit)'!$1:$1048576,29,FALSE),"")="","Mandatory: Tab 5",IFERROR(VLOOKUP($A181,'5. Company (current_at exit)'!$1:$1048576,29,FALSE),"")), "")</f>
        <v/>
      </c>
      <c r="AQ181" s="17" t="str">
        <f>IF($A181&lt;&gt;"",IF(IFERROR(VLOOKUP($A181,'5. Company (current_at exit)'!$1:$1048576,30,FALSE),"")="","Mandatory: Tab 5",IFERROR(VLOOKUP($A181,'5. Company (current_at exit)'!$1:$1048576,30,FALSE),"")), "")</f>
        <v/>
      </c>
      <c r="AR181" s="17" t="str">
        <f>IF($A181&lt;&gt;"",IF(IFERROR(VLOOKUP($A181,'5. Company (current_at exit)'!$1:$1048576,31,FALSE),"")="","Mandatory: Tab 5",IFERROR(VLOOKUP($A181,'5. Company (current_at exit)'!$1:$1048576,31,FALSE),"")), "")</f>
        <v/>
      </c>
      <c r="AS181" s="17" t="str">
        <f>IF($A181&lt;&gt;"",IF(IFERROR(VLOOKUP($A181,'5. Company (current_at exit)'!$1:$1048576,32,FALSE),"")="","Mandatory: Tab 5",IFERROR(VLOOKUP($A181,'5. Company (current_at exit)'!$1:$1048576,32,FALSE),"")), "")</f>
        <v/>
      </c>
      <c r="AT181" s="17" t="str">
        <f>IF($A181&lt;&gt;"",IF(IFERROR(VLOOKUP($A181,'5. Company (current_at exit)'!$1:$1048576,33,FALSE),"")="","Mandatory: Tab 5",IFERROR(VLOOKUP($A181,'5. Company (current_at exit)'!$1:$1048576,33,FALSE),"")), "")</f>
        <v/>
      </c>
      <c r="AU181" s="17" t="str">
        <f>IF($A181&lt;&gt;"",IF(IFERROR(VLOOKUP($A181,'5. Company (current_at exit)'!$1:$1048576,34,FALSE),"")="","",IFERROR(VLOOKUP($A181,'5. Company (current_at exit)'!$1:$1048576,34,FALSE),"")), "")</f>
        <v/>
      </c>
      <c r="AV181" s="241" t="str">
        <f>IF($A181&lt;&gt;"",IF(IFERROR(VLOOKUP($A181,'5. Company (current_at exit)'!$1:$1048576,35,FALSE),"")="","",IFERROR(VLOOKUP($A181,'5. Company (current_at exit)'!$1:$1048576,35,FALSE),"")), "")</f>
        <v/>
      </c>
      <c r="AW181" s="17" t="str">
        <f>IF($D181="Fully Exited",IF($A181&lt;&gt;"",IF(IFERROR(VLOOKUP($A181,'5. Company (current_at exit)'!$1:$1048576,36,FALSE),"")="","",IFERROR(VLOOKUP($A181,'5. Company (current_at exit)'!$1:$1048576,36,FALSE),"")), ""),IF($A181&lt;&gt;"",IF(IFERROR(VLOOKUP($A181,'5. Company (current_at exit)'!$1:$1048576,36,FALSE),"")="","",IFERROR(VLOOKUP($A181,'5. Company (current_at exit)'!$1:$1048576,36,FALSE),"")), ""))</f>
        <v/>
      </c>
      <c r="AX181" s="239" t="str">
        <f>IF($A181&lt;&gt;"",IF(IFERROR(VLOOKUP($A181,'5. Company (current_at exit)'!$1:$1048576,37,FALSE),"")="","",IFERROR(VLOOKUP($A181,'5. Company (current_at exit)'!$1:$1048576,37,FALSE),"")), "")</f>
        <v/>
      </c>
      <c r="AY181" s="204" t="str">
        <f>IF($A181&lt;&gt;"",IF(IFERROR(VLOOKUP($A181,'5. Company (current_at exit)'!$1:$1048576,38,FALSE),"")="","",IFERROR(VLOOKUP($A181,'5. Company (current_at exit)'!$1:$1048576,38,FALSE),"")), "")</f>
        <v/>
      </c>
      <c r="AZ181" s="244" t="str">
        <f>IF($A181&lt;&gt;"",IF(IFERROR(VLOOKUP($A181,'5. Company (current_at exit)'!$1:$1048576,39,FALSE),"")="","",IFERROR(VLOOKUP($A181,'5. Company (current_at exit)'!$1:$1048576,39,FALSE),"")), "")</f>
        <v/>
      </c>
      <c r="BA181" s="244" t="str">
        <f>IF($A181&lt;&gt;"",IF(IFERROR(VLOOKUP($A181,'5. Company (current_at exit)'!$1:$1048576,40,FALSE),"")="","",IFERROR(VLOOKUP($A181,'5. Company (current_at exit)'!$1:$1048576,40,FALSE),"")), "")</f>
        <v/>
      </c>
      <c r="BB181" s="244" t="str">
        <f>IF($A181&lt;&gt;"",IF(IFERROR(VLOOKUP($A181,'5. Company (current_at exit)'!$1:$1048576,41,FALSE),"")="","",IFERROR(VLOOKUP($A181,'5. Company (current_at exit)'!$1:$1048576,41,FALSE),"")), "")</f>
        <v/>
      </c>
      <c r="BC181" s="76" t="str">
        <f>IF($A181&lt;&gt;"",IF(IFERROR(VLOOKUP($A181,'5. Company (current_at exit)'!$1:$1048576,42,FALSE),"")="","",IFERROR(VLOOKUP($A181,'5. Company (current_at exit)'!$1:$1048576,42,FALSE),"")), "")</f>
        <v/>
      </c>
      <c r="BD181" s="76" t="str">
        <f>IF($A181&lt;&gt;"",IF(IFERROR(VLOOKUP($A181,'5. Company (current_at exit)'!$1:$1048576,43,FALSE),"")="","",IFERROR(VLOOKUP($A181,'5. Company (current_at exit)'!$1:$1048576,43,FALSE),"")), "")</f>
        <v/>
      </c>
      <c r="BE181" s="239" t="str">
        <f>IF($A181&lt;&gt;"",IF(IFERROR(VLOOKUP($A181,'5. Company (current_at exit)'!$1:$1048576,44,FALSE),"")="","",IFERROR(VLOOKUP($A181,'5. Company (current_at exit)'!$1:$1048576,44,FALSE),"")), "")</f>
        <v/>
      </c>
      <c r="BF181" s="239" t="str">
        <f>IF($A181&lt;&gt;"",IF(IFERROR(VLOOKUP($A181,'5. Company (current_at exit)'!$1:$1048576,45,FALSE),"")="","",IFERROR(VLOOKUP($A181,'5. Company (current_at exit)'!$1:$1048576,45,FALSE),"")), "")</f>
        <v/>
      </c>
      <c r="BG181" s="239" t="str">
        <f>IF($A181&lt;&gt;"",IF(IFERROR(VLOOKUP($A181,'5. Company (current_at exit)'!$1:$1048576,46,FALSE),"")="","",IFERROR(VLOOKUP($A181,'5. Company (current_at exit)'!$1:$1048576,46,FALSE),"")), "")</f>
        <v/>
      </c>
      <c r="BH181" s="239" t="str">
        <f>IF($A181&lt;&gt;"",IF(IFERROR(VLOOKUP($A181,'5. Company (current_at exit)'!$1:$1048576,47,FALSE),"")="","",IFERROR(VLOOKUP($A181,'5. Company (current_at exit)'!$1:$1048576,47,FALSE),"")), "")</f>
        <v/>
      </c>
      <c r="BI181" s="239" t="str">
        <f>IF($A181&lt;&gt;"",IF(IFERROR(VLOOKUP($A181,'5. Company (current_at exit)'!$1:$1048576,48,FALSE),"")="","",IFERROR(VLOOKUP($A181,'5. Company (current_at exit)'!$1:$1048576,48,FALSE),"")), "")</f>
        <v/>
      </c>
      <c r="BJ181" s="360" t="str">
        <f>IF($A181&lt;&gt;"",IF(IFERROR(VLOOKUP($A181,'5. Company (current_at exit)'!$1:$1048576,49,FALSE),"")="","",IFERROR(VLOOKUP($A181,'5. Company (current_at exit)'!$1:$1048576,49,FALSE),"")), "")</f>
        <v/>
      </c>
      <c r="BK181" s="76" t="str">
        <f>IF($A181&lt;&gt;"",IF(IFERROR(VLOOKUP($A181,'5. Company (current_at exit)'!$1:$1048576,50,FALSE),"")="","Mandatory: Tab 5",IFERROR(VLOOKUP($A181,'5. Company (current_at exit)'!$1:$1048576,50,FALSE),"")), "")</f>
        <v/>
      </c>
      <c r="BL181" s="483" t="str">
        <f>IF($A181&lt;&gt;"",IF(IFERROR(VLOOKUP($A181,'5. Company (current_at exit)'!$1:$1048576,51,FALSE),"")="","Mandatory: Tab 5",IFERROR(VLOOKUP($A181,'5. Company (current_at exit)'!$1:$1048576,51,FALSE),"")), "")</f>
        <v/>
      </c>
      <c r="BM181" s="483" t="str">
        <f>IF($A181&lt;&gt;"",IF(IFERROR(VLOOKUP($A181,'5. Company (current_at exit)'!$1:$1048576,52,FALSE),"")="","Mandatory: Tab 5",IFERROR(VLOOKUP($A181,'5. Company (current_at exit)'!$1:$1048576,52,FALSE),"")), "")</f>
        <v/>
      </c>
      <c r="BN181" s="483" t="str">
        <f>IF($A181&lt;&gt;"",IF(IFERROR(VLOOKUP($A181,'5. Company (current_at exit)'!$1:$1048576,53,FALSE),"")="","Mandatory: Tab 5",IFERROR(VLOOKUP($A181,'5. Company (current_at exit)'!$1:$1048576,53,FALSE),"")), "")</f>
        <v/>
      </c>
      <c r="BO181" s="360" t="str">
        <f>IF($A181&lt;&gt;"",IF(IFERROR(VLOOKUP($A181,'5. Company (current_at exit)'!$1:$1048576,54,FALSE),"")="","",IFERROR(VLOOKUP($A181,'5. Company (current_at exit)'!$1:$1048576,54,FALSE),"")), "")</f>
        <v/>
      </c>
      <c r="BP181" s="17" t="str">
        <f>IF($A181&lt;&gt;"",IF(IFERROR(VLOOKUP($A181, '4. Company (at entry)'!$1:$1048576,3,FALSE),"")="","Mandatory: Tab 4",IFERROR(VLOOKUP($A181, '4. Company (at entry)'!$1:$1048576,3,FALSE),"")), "")</f>
        <v/>
      </c>
      <c r="BQ181" s="17" t="str">
        <f>IF($A181&lt;&gt;"",IF(IFERROR(VLOOKUP($A181, '4. Company (at entry)'!$1:$1048576,4,FALSE),"")="","Mandatory: Tab 4",IFERROR(VLOOKUP($A181, '4. Company (at entry)'!$1:$1048576,4,FALSE),"")), "")</f>
        <v/>
      </c>
      <c r="BR181" s="17" t="str">
        <f>IF($A181&lt;&gt;"",IF(IFERROR(VLOOKUP($A181, '4. Company (at entry)'!$1:$1048576,5,FALSE),"")="","Mandatory: Tab 4",IFERROR(VLOOKUP($A181, '4. Company (at entry)'!$1:$1048576,5,FALSE),"")), "")</f>
        <v/>
      </c>
      <c r="BS181" s="17" t="str">
        <f>IF($A181&lt;&gt;"",IF(IFERROR(VLOOKUP($A181, '4. Company (at entry)'!$1:$1048576,6,FALSE),"")="","Mandatory: Tab 4",IFERROR(VLOOKUP($A181, '4. Company (at entry)'!$1:$1048576,6,FALSE),"")), "")</f>
        <v/>
      </c>
      <c r="BT181" s="17" t="str">
        <f>IF($A181&lt;&gt;"",IF(IFERROR(VLOOKUP($A181, '4. Company (at entry)'!$1:$1048576,7,FALSE),"")="","Mandatory: Tab 4",IFERROR(VLOOKUP($A181, '4. Company (at entry)'!$1:$1048576,7,FALSE),"")), "")</f>
        <v/>
      </c>
      <c r="BU181" s="17" t="str">
        <f>IF($A181&lt;&gt;"",IF(IFERROR(VLOOKUP($A181, '4. Company (at entry)'!$1:$1048576,8,FALSE),"")="","Mandatory: Tab 4",IFERROR(VLOOKUP($A181, '4. Company (at entry)'!$1:$1048576,8,FALSE),"")), "")</f>
        <v/>
      </c>
      <c r="BV181" s="17" t="str">
        <f>IF($A181&lt;&gt;"",IF(IFERROR(VLOOKUP($A181, '4. Company (at entry)'!$1:$1048576,9,FALSE),"")="","Mandatory: Tab 4",IFERROR(VLOOKUP($A181, '4. Company (at entry)'!$1:$1048576,9,FALSE),"")), "")</f>
        <v/>
      </c>
      <c r="BW181" s="17" t="str">
        <f>IF($A181&lt;&gt;"",IF(IFERROR(VLOOKUP($A181, '4. Company (at entry)'!$1:$1048576,10,FALSE),"")="","",IFERROR(VLOOKUP($A181, '4. Company (at entry)'!$1:$1048576,10,FALSE),"")), "")</f>
        <v/>
      </c>
      <c r="BX181" s="208" t="str">
        <f>IF($A181&lt;&gt;"",IF(IFERROR(VLOOKUP($A181, '4. Company (at entry)'!$1:$1048576,11,FALSE),"")="","",IFERROR(VLOOKUP($A181, '4. Company (at entry)'!$1:$1048576,11,FALSE),"")), "")</f>
        <v/>
      </c>
      <c r="BY181" s="17" t="str">
        <f>IF($A181&lt;&gt;"",IF(IFERROR(VLOOKUP($A181, '4. Company (at entry)'!$1:$1048576,12,FALSE),"")="","",IFERROR(VLOOKUP($A181, '4. Company (at entry)'!$1:$1048576,12,FALSE),"")), "")</f>
        <v/>
      </c>
      <c r="BZ181" s="360" t="str">
        <f>IF($A181&lt;&gt;"",IF(IFERROR(VLOOKUP($A181, '4. Company (at entry)'!$1:$1048576,13,FALSE),"")="","",IFERROR(VLOOKUP($A181, '4. Company (at entry)'!$1:$1048576,13,FALSE),"")), "")</f>
        <v/>
      </c>
      <c r="CA181" s="17" t="str">
        <f>IF($A181&lt;&gt;"",IF(IFERROR('7. Position (current_at exit)'!F181,"")="", "Mandatory: Tab 7",IFERROR('7. Position (current_at exit)'!F181,"")),"")</f>
        <v/>
      </c>
      <c r="CB181" s="17" t="str">
        <f>IF($D181&lt;&gt;"Pending, Subsequently Closed",IF($A181&lt;&gt;"",IF(IFERROR('7. Position (current_at exit)'!G181,"")="", "Mandatory: Tab 7",IFERROR('7. Position (current_at exit)'!G181,"")),""), IF($A181&lt;&gt;"",IF(IFERROR('7. Position (current_at exit)'!G181,"")="", "",IFERROR('7. Position (current_at exit)'!G181,"")),""))</f>
        <v/>
      </c>
      <c r="CC181" s="17" t="str">
        <f>IF($D181&lt;&gt;"Pending, Subsequently Closed",IF($A181&lt;&gt;"",IF(IFERROR('7. Position (current_at exit)'!H181,"")="", "Mandatory: Tab 7",IFERROR('7. Position (current_at exit)'!H181,"")),""), IF($A181&lt;&gt;"",IF(IFERROR('7. Position (current_at exit)'!H181,"")="", "",IFERROR('7. Position (current_at exit)'!H181,"")),""))</f>
        <v/>
      </c>
      <c r="CD181" s="17" t="str">
        <f>IF($D181&lt;&gt;"Pending, Subsequently Closed",IF($A181&lt;&gt;"",IF(IFERROR('7. Position (current_at exit)'!I181,"")="", "Mandatory: Tab 7",IFERROR('7. Position (current_at exit)'!I181,"")),""), IF($A181&lt;&gt;"",IF(IFERROR('7. Position (current_at exit)'!I181,"")="", "",IFERROR('7. Position (current_at exit)'!I181,"")),""))</f>
        <v/>
      </c>
      <c r="CE181" s="17" t="str">
        <f>IF($D181&lt;&gt;"Pending, Subsequently Closed",IF($A181&lt;&gt;"",IF(IFERROR('7. Position (current_at exit)'!J181,"")="", "Mandatory: Tab 7",IFERROR('7. Position (current_at exit)'!J181,"")),""), IF($A181&lt;&gt;"",IF(IFERROR('7. Position (current_at exit)'!J181,"")="", "",IFERROR('7. Position (current_at exit)'!J181,"")),""))</f>
        <v/>
      </c>
      <c r="CF181" s="208" t="str">
        <f>IF($D181&lt;&gt;"Pending, Subsequently Closed",IF($A181&lt;&gt;"",IF(IFERROR('7. Position (current_at exit)'!K181,"")="", "Mandatory: Tab 7",IFERROR('7. Position (current_at exit)'!K181,"")),""), IF($A181&lt;&gt;"",IF(IFERROR('7. Position (current_at exit)'!K181,"")="", "",IFERROR('7. Position (current_at exit)'!K181,"")),""))</f>
        <v/>
      </c>
      <c r="CG181" s="186" t="str">
        <f>IF($D181&lt;&gt;"Pending, Subsequently Closed",IF($A181&lt;&gt;"",IF(IFERROR('7. Position (current_at exit)'!L181,"")="", "Mandatory: Tab 7",IFERROR('7. Position (current_at exit)'!L181,"")),""), IF($A181&lt;&gt;"",IF(IFERROR('7. Position (current_at exit)'!L181,"")="", "",IFERROR('7. Position (current_at exit)'!L181,"")),""))</f>
        <v/>
      </c>
      <c r="CH181" s="186" t="str">
        <f>IF($D181&lt;&gt;"Pending, Subsequently Closed",IF($A181&lt;&gt;"",IF(IFERROR('7. Position (current_at exit)'!M181,"")="", "Mandatory: Tab 7",IFERROR('7. Position (current_at exit)'!M181,"")),""), IF($A181&lt;&gt;"",IF(IFERROR('7. Position (current_at exit)'!M181,"")="", "",IFERROR('7. Position (current_at exit)'!M181,"")),""))</f>
        <v/>
      </c>
      <c r="CI181" s="186" t="str">
        <f>IF($D181&lt;&gt;"Pending, Subsequently Closed",IF($A181&lt;&gt;"",IF(IFERROR('7. Position (current_at exit)'!N181,"")="", "Mandatory: Tab 7",IFERROR('7. Position (current_at exit)'!N181,"")),""), IF($A181&lt;&gt;"",IF(IFERROR('7. Position (current_at exit)'!N181,"")="", "",IFERROR('7. Position (current_at exit)'!N181,"")),""))</f>
        <v/>
      </c>
      <c r="CJ181" s="408" t="str">
        <f>IF($D181&lt;&gt;"Pending, Subsequently Closed",IF($A181&lt;&gt;"",IF(IFERROR('7. Position (current_at exit)'!O181,"")="", "Mandatory: Tab 7",IFERROR('7. Position (current_at exit)'!O181,"")),""), IF($A181&lt;&gt;"",IF(IFERROR('7. Position (current_at exit)'!O181,"")="", "",IFERROR('7. Position (current_at exit)'!O181,"")),""))</f>
        <v/>
      </c>
      <c r="CK181" s="408" t="str">
        <f>IF($D181&lt;&gt;"Pending, Subsequently Closed",IF($A181&lt;&gt;"",IF(IFERROR('7. Position (current_at exit)'!P181,"")="", "Mandatory: Tab 7",IFERROR('7. Position (current_at exit)'!P181,"")),""), IF($A181&lt;&gt;"",IF(IFERROR('7. Position (current_at exit)'!P181,"")="", "",IFERROR('7. Position (current_at exit)'!P181,"")),""))</f>
        <v/>
      </c>
      <c r="CL181" s="360" t="str">
        <f>IF($A181&lt;&gt;"",IF(IFERROR('7. Position (current_at exit)'!Q181,"")="", "",IFERROR('7. Position (current_at exit)'!Q181,"")),"")</f>
        <v/>
      </c>
      <c r="CM181" s="18" t="str">
        <f>IF($F181&lt;&gt;"Debt",IF($A181&lt;&gt;"",IF(IFERROR('7. Position (current_at exit)'!R181,"")="", "Mandatory: Tab 7",IFERROR('7. Position (current_at exit)'!R181,"")),""), IF($A181&lt;&gt;"",IF(IFERROR('7. Position (current_at exit)'!R181,"")="", "",IFERROR('7. Position (current_at exit)'!R181,"")),""))</f>
        <v/>
      </c>
      <c r="CN181" s="18" t="str">
        <f>IF($F181&lt;&gt;"Debt",IF($A181&lt;&gt;"",IF(IFERROR('7. Position (current_at exit)'!S181,"")="", "Mandatory: Tab 7",IFERROR('7. Position (current_at exit)'!S181,"")),""), IF($A181&lt;&gt;"",IF(IFERROR('7. Position (current_at exit)'!S181,"")="", "",IFERROR('7. Position (current_at exit)'!S181,"")),""))</f>
        <v/>
      </c>
      <c r="CO181" s="17" t="str">
        <f>IF($F181&lt;&gt;"Debt",IF($A181&lt;&gt;"",IF(IFERROR('7. Position (current_at exit)'!T181,"")="", "Mandatory: Tab 7",IFERROR('7. Position (current_at exit)'!T181,"")),""), IF($A181&lt;&gt;"",IF(IFERROR('7. Position (current_at exit)'!T181,"")="", "",IFERROR('7. Position (current_at exit)'!T181,"")),""))</f>
        <v/>
      </c>
      <c r="CP181" s="17" t="str">
        <f>IF($A181&lt;&gt;"",IF(IFERROR('7. Position (current_at exit)'!U181,"")="", "Mandatory: Tab 7",IFERROR('7. Position (current_at exit)'!U181,"")),"")</f>
        <v/>
      </c>
      <c r="CQ181" s="17" t="str">
        <f>IF($F181&lt;&gt;"Debt",IF($A181&lt;&gt;"",IF(IFERROR('7. Position (current_at exit)'!V181,"")="", "Mandatory: Tab 7",IFERROR('7. Position (current_at exit)'!V181,"")),""), IF($A181&lt;&gt;"",IF(IFERROR('7. Position (current_at exit)'!V181,"")="", "",IFERROR('7. Position (current_at exit)'!V181,"")),""))</f>
        <v/>
      </c>
      <c r="CR181" s="16" t="str">
        <f>IF($F181&lt;&gt;"Debt",IF($A181&lt;&gt;"",IF(IFERROR('7. Position (current_at exit)'!W181,"")="", "",IFERROR('7. Position (current_at exit)'!W181,"")),""), IF($A181&lt;&gt;"",IF(IFERROR('7. Position (current_at exit)'!W181,"")="", "",IFERROR('7. Position (current_at exit)'!W181,"")),""))</f>
        <v/>
      </c>
      <c r="CS181" s="80" t="str">
        <f>IF($A181&lt;&gt;"",IF(IFERROR('7. Position (current_at exit)'!X181,"")="", "",IFERROR('7. Position (current_at exit)'!X181,"")),"")</f>
        <v/>
      </c>
      <c r="CT181" s="360" t="str">
        <f>IF($A181&lt;&gt;"",IF(IFERROR('7. Position (current_at exit)'!Y181,"")="", "",IFERROR('7. Position (current_at exit)'!Y181,"")),"")</f>
        <v/>
      </c>
      <c r="CU181" s="159" t="str">
        <f>IF(OR($D181="Fully Exited, No Escrow", $D181="Fully Exited, Escrow Pending", $D181="Fully Exited, Subsequently Closed"), IF($A181&lt;&gt;"",IF(IFERROR('7. Position (current_at exit)'!Z181,"")="", "Mandatory: Tab 7",IFERROR('7. Position (current_at exit)'!Z181,"")),""), IF($A181&lt;&gt;"",IF(IFERROR('7. Position (current_at exit)'!Z181,"")="", "",IFERROR('7. Position (current_at exit)'!Z181,"")),""))</f>
        <v/>
      </c>
      <c r="CV181" s="159" t="str">
        <f>IF(OR($D181="Fully Exited, No Escrow", $D181="Fully Exited, Escrow Pending", $D181="Fully Exited, Subsequently Closed"), IF($A181&lt;&gt;"",IF(IFERROR('7. Position (current_at exit)'!AA181,"")="", "Mandatory: Tab 7",IFERROR('7. Position (current_at exit)'!AA181,"")),""), IF($A181&lt;&gt;"",IF(IFERROR('7. Position (current_at exit)'!AA181,"")="", "",IFERROR('7. Position (current_at exit)'!AA181,"")),""))</f>
        <v/>
      </c>
      <c r="CW181" s="16" t="str">
        <f>IF($D181="Fully Exited",IF($A181&lt;&gt;"",IF(IFERROR('7. Position (current_at exit)'!AB181,"")="", "",IFERROR('7. Position (current_at exit)'!AB181,"")),""), IF($A181&lt;&gt;"",IF(IFERROR('7. Position (current_at exit)'!AB181,"")="", "",IFERROR('7. Position (current_at exit)'!AB181,"")),""))</f>
        <v/>
      </c>
      <c r="CX181" s="360" t="str">
        <f>IF($A181&lt;&gt;"",IF(IFERROR('7. Position (current_at exit)'!AC181,"")="", "",IFERROR('7. Position (current_at exit)'!AC181,"")),"")</f>
        <v/>
      </c>
      <c r="CY181" s="16" t="str">
        <f>IF($D181&lt;&gt;"Pending, Subsequently Closed",IF($A181&lt;&gt;"",IF(IFERROR('7. Position (current_at exit)'!AD181,"")="", "Mandatory: Tab 7",IFERROR('7. Position (current_at exit)'!AD181,"")),""), IF($A181&lt;&gt;"",IF(IFERROR('7. Position (current_at exit)'!AD181,"")="", "",IFERROR('7. Position (current_at exit)'!AD181,"")),""))</f>
        <v/>
      </c>
      <c r="CZ181" s="187" t="str">
        <f>IF($A181&lt;&gt;"",IF(IFERROR('7. Position (current_at exit)'!AE181,"")="", "",IFERROR('7. Position (current_at exit)'!AE181,"")),"")</f>
        <v/>
      </c>
      <c r="DA181" s="76" t="str">
        <f>IF($A181&lt;&gt;"",IF(IFERROR('7. Position (current_at exit)'!AF181,"")="", "",IFERROR('7. Position (current_at exit)'!AF181,"")),"")</f>
        <v/>
      </c>
      <c r="DB181" s="239" t="str">
        <f>IF($A181&lt;&gt;"",IF(IFERROR('7. Position (current_at exit)'!AG181,"")="", "",IFERROR('7. Position (current_at exit)'!AG181,"")),"")</f>
        <v/>
      </c>
      <c r="DC181" s="165" t="str">
        <f>IF($A181&lt;&gt;"",IF(IFERROR('7. Position (current_at exit)'!AH181,"")="", "",IFERROR('7. Position (current_at exit)'!AH181,"")),"")</f>
        <v/>
      </c>
      <c r="DD181" s="165" t="str">
        <f>IF($A181&lt;&gt;"",IF(IFERROR('7. Position (current_at exit)'!AI181,"")="", "",IFERROR('7. Position (current_at exit)'!AI181,"")),"")</f>
        <v/>
      </c>
      <c r="DE181" s="360" t="str">
        <f>IF($A181&lt;&gt;"",IF(IFERROR('7. Position (current_at exit)'!AJ181,"")="", "",IFERROR('7. Position (current_at exit)'!AJ181,"")),"")</f>
        <v/>
      </c>
      <c r="DF181" s="16" t="str">
        <f>IF($A181&lt;&gt;"",IF(IFERROR('7. Position (current_at exit)'!AK181,"")="", "",IFERROR('7. Position (current_at exit)'!AK181,"")),"")</f>
        <v/>
      </c>
      <c r="DG181" s="187" t="str">
        <f>IF($A181&lt;&gt;"",IF(IFERROR('7. Position (current_at exit)'!AL181,"")="", "",IFERROR('7. Position (current_at exit)'!AL181,"")),"")</f>
        <v/>
      </c>
      <c r="DH181" s="76" t="str">
        <f>IF($A181&lt;&gt;"",IF(IFERROR('7. Position (current_at exit)'!AM181,"")="", "",IFERROR('7. Position (current_at exit)'!AM181,"")),"")</f>
        <v/>
      </c>
      <c r="DI181" s="239" t="str">
        <f>IF($A181&lt;&gt;"",IF(IFERROR('7. Position (current_at exit)'!AN181,"")="", "",IFERROR('7. Position (current_at exit)'!AN181,"")),"")</f>
        <v/>
      </c>
      <c r="DJ181" s="165" t="str">
        <f>IF($A181&lt;&gt;"",IF(IFERROR('7. Position (current_at exit)'!AO181,"")="", "",IFERROR('7. Position (current_at exit)'!AO181,"")),"")</f>
        <v/>
      </c>
      <c r="DK181" s="165" t="str">
        <f>IF($A181&lt;&gt;"",IF(IFERROR('7. Position (current_at exit)'!AP181,"")="", "",IFERROR('7. Position (current_at exit)'!AP181,"")),"")</f>
        <v/>
      </c>
      <c r="DL181" s="360" t="str">
        <f>IF($A181&lt;&gt;"",IF(IFERROR('7. Position (current_at exit)'!AQ181,"")="", "",IFERROR('7. Position (current_at exit)'!AQ181,"")),"")</f>
        <v/>
      </c>
      <c r="DM181" s="17" t="str">
        <f>IF(OR($F181="Equity - Publicly Traded", $F181="Equity - Private"), IF($A181&lt;&gt;"",IF(IFERROR('6. Position (at entry)'!N181,"")="", "Mandatory: Tab 6",IFERROR('6. Position (at entry)'!N181,"")),""), IF($A181&lt;&gt;"",IF(IFERROR('6. Position (at entry)'!N181,"")="", "",IFERROR('6. Position (at entry)'!N181,"")),""))</f>
        <v/>
      </c>
      <c r="DN181" s="17" t="str">
        <f>IF(OR($F181="Equity - Publicly Traded", $F181="Equity - Private"), IF($A181&lt;&gt;"",IF(IFERROR('6. Position (at entry)'!O181,"")="", "Mandatory: Tab 6",IFERROR('6. Position (at entry)'!O181,"")),""), IF($A181&lt;&gt;"",IF(IFERROR('6. Position (at entry)'!O181,"")="", "",IFERROR('6. Position (at entry)'!O181,"")),""))</f>
        <v/>
      </c>
      <c r="DO181" s="17" t="str">
        <f>IF(OR($F181="Equity - Publicly Traded", $F181="Equity - Private"), IF($A181&lt;&gt;"",IF(IFERROR('6. Position (at entry)'!P181,"")="", "Mandatory: Tab 6",IFERROR('6. Position (at entry)'!P181,"")),""), IF($A181&lt;&gt;"",IF(IFERROR('6. Position (at entry)'!P181,"")="", "",IFERROR('6. Position (at entry)'!P181,"")),""))</f>
        <v/>
      </c>
      <c r="DP181" s="17" t="str">
        <f>IF(OR($F181="Equity - Publicly Traded", $F181="Equity - Private"), IF($A181&lt;&gt;"",IF(IFERROR('6. Position (at entry)'!Q181,"")="", "Mandatory: Tab 6",IFERROR('6. Position (at entry)'!Q181,"")),""), IF($A181&lt;&gt;"",IF(IFERROR('6. Position (at entry)'!Q181,"")="", "",IFERROR('6. Position (at entry)'!Q181,"")),""))</f>
        <v/>
      </c>
      <c r="DQ181" s="18" t="str">
        <f>IF(OR($F181="Equity - Publicly Traded", $F181="Equity - Private"), IF($A181&lt;&gt;"",IF(IFERROR('6. Position (at entry)'!R181,"")="", "Mandatory: Tab 6",IFERROR('6. Position (at entry)'!R181,"")),""), IF($A181&lt;&gt;"",IF(IFERROR('6. Position (at entry)'!R181,"")="", "",IFERROR('6. Position (at entry)'!R181,"")),""))</f>
        <v/>
      </c>
      <c r="DR181" s="18" t="str">
        <f>IF(OR($F181="Equity - Publicly Traded", $F181="Equity - Private"), IF($A181&lt;&gt;"",IF(IFERROR('6. Position (at entry)'!S181,"")="", "Mandatory: Tab 6",IFERROR('6. Position (at entry)'!S181,"")),""), IF($A181&lt;&gt;"",IF(IFERROR('6. Position (at entry)'!S181,"")="", "",IFERROR('6. Position (at entry)'!S181,"")),""))</f>
        <v/>
      </c>
      <c r="DS181" s="17" t="str">
        <f>IF(OR($F181="Equity - Publicly Traded", $F181="Equity - Private"), IF($A181&lt;&gt;"",IF(IFERROR('6. Position (at entry)'!T181,"")="", "Mandatory: Tab 6",IFERROR('6. Position (at entry)'!T181,"")),""), IF($A181&lt;&gt;"",IF(IFERROR('6. Position (at entry)'!T181,"")="", "",IFERROR('6. Position (at entry)'!T181,"")),""))</f>
        <v/>
      </c>
      <c r="DT181" s="16" t="str">
        <f>IF(OR($F181="Equity - Publicly Traded", $F181="Equity - Private"), IF($A181&lt;&gt;"",IF(IFERROR('6. Position (at entry)'!U181,"")="", "Mandatory: Tab 6",IFERROR('6. Position (at entry)'!U181,"")),""), IF($A181&lt;&gt;"",IF(IFERROR('6. Position (at entry)'!U181,"")="", "",IFERROR('6. Position (at entry)'!U181,"")),""))</f>
        <v/>
      </c>
      <c r="DU181" s="16" t="str">
        <f>IF(OR($F181="Equity - Publicly Traded", $F181="Equity - Private"), IF($A181&lt;&gt;"",IF(IFERROR('6. Position (at entry)'!V181,"")="", "",IFERROR('6. Position (at entry)'!V181,"")),""), IF($A181&lt;&gt;"",IF(IFERROR('6. Position (at entry)'!V181,"")="", "",IFERROR('6. Position (at entry)'!V181,"")),""))</f>
        <v/>
      </c>
      <c r="DV181" s="239" t="str">
        <f>IF(OR($F181="Equity - Publicly Traded", $F181="Equity - Private"), IF($A181&lt;&gt;"",IF(IFERROR('6. Position (at entry)'!W181,"")="", "",IFERROR('6. Position (at entry)'!W181,"")),""), IF($A181&lt;&gt;"",IF(IFERROR('6. Position (at entry)'!W181,"")="", "",IFERROR('6. Position (at entry)'!W181,"")),""))</f>
        <v/>
      </c>
      <c r="DW181" s="239" t="str">
        <f>IF(OR($F181="Equity - Publicly Traded", $F181="Equity - Private"), IF($A181&lt;&gt;"",IF(IFERROR('6. Position (at entry)'!X181,"")="", "",IFERROR('6. Position (at entry)'!X181,"")),""), IF($A181&lt;&gt;"",IF(IFERROR('6. Position (at entry)'!X181,"")="", "",IFERROR('6. Position (at entry)'!X181,"")),""))</f>
        <v/>
      </c>
      <c r="DX181" s="239" t="str">
        <f>IF(OR($F181="Equity - Publicly Traded", $F181="Equity - Private"), IF($A181&lt;&gt;"",IF(IFERROR('6. Position (at entry)'!Y181,"")="", "",IFERROR('6. Position (at entry)'!Y181,"")),""), IF($A181&lt;&gt;"",IF(IFERROR('6. Position (at entry)'!Y181,"")="", "",IFERROR('6. Position (at entry)'!Y181,"")),""))</f>
        <v/>
      </c>
      <c r="DY181" s="360" t="str">
        <f>IF($A181&lt;&gt;"",IF(IFERROR('6. Position (at entry)'!Z181,"")="", "",IFERROR('6. Position (at entry)'!Z181,"")),"")</f>
        <v/>
      </c>
      <c r="DZ181" s="76" t="str">
        <f>IF($A181&lt;&gt;"",IF(IFERROR('6. Position (at entry)'!AA181,"")="", "",IFERROR('6. Position (at entry)'!AA181,"")),"")</f>
        <v/>
      </c>
      <c r="EA181" s="76" t="str">
        <f>IF($A181&lt;&gt;"",IF(IFERROR('6. Position (at entry)'!AB181,"")="", "",IFERROR('6. Position (at entry)'!AB181,"")),"")</f>
        <v/>
      </c>
      <c r="EB181" s="78" t="str">
        <f>IF($A181&lt;&gt;"",IF(IFERROR('6. Position (at entry)'!AC181,"")="", "",IFERROR('6. Position (at entry)'!AC181,"")),"")</f>
        <v/>
      </c>
      <c r="EC181" s="78" t="str">
        <f>IF($A181&lt;&gt;"",IF(IFERROR('6. Position (at entry)'!AD181,"")="", "",IFERROR('6. Position (at entry)'!AD181,"")),"")</f>
        <v/>
      </c>
      <c r="ED181" s="226" t="str">
        <f>IF($A181&lt;&gt;"",IF(IFERROR('6. Position (at entry)'!AE181,"")="", "",IFERROR('6. Position (at entry)'!AE181,"")),"")</f>
        <v/>
      </c>
      <c r="EE181" s="80" t="str">
        <f>IF($A181&lt;&gt;"",IF(IFERROR('6. Position (at entry)'!AF181,"")="", "",IFERROR('6. Position (at entry)'!AF181,"")),"")</f>
        <v/>
      </c>
      <c r="EF181" s="80" t="str">
        <f>IF($A181&lt;&gt;"",IF(IFERROR('6. Position (at entry)'!AG181,"")="", "",IFERROR('6. Position (at entry)'!AG181,"")),"")</f>
        <v/>
      </c>
      <c r="EG181" s="80" t="str">
        <f>IF($A181&lt;&gt;"",IF(IFERROR('6. Position (at entry)'!AH181,"")="", "",IFERROR('6. Position (at entry)'!AH181,"")),"")</f>
        <v/>
      </c>
      <c r="EH181" s="360" t="str">
        <f>IF($A181&lt;&gt;"",IF(IFERROR('6. Position (at entry)'!AI181,"")="", "",IFERROR('6. Position (at entry)'!AI181,"")),"")</f>
        <v/>
      </c>
    </row>
    <row r="182" spans="1:138" ht="15" customHeight="1" x14ac:dyDescent="0.2">
      <c r="A182" s="16" t="str">
        <f>IF(ISBLANK('6. Position (at entry)'!A182), "", '6. Position (at entry)'!A182)</f>
        <v/>
      </c>
      <c r="B182" s="347" t="str">
        <f>IF($A182&lt;&gt;"",IF(IFERROR('6. Position (at entry)'!B182,"")="", "Mandatory: Tab 6",IFERROR('6. Position (at entry)'!B182,"")),"")</f>
        <v/>
      </c>
      <c r="C182" s="16" t="str">
        <f>IF($A182&lt;&gt;"",IF(IFERROR(VLOOKUP($A182, '4. Company (at entry)'!$1:$1048576,2,FALSE),"")="","Mandatory: Tab 4",IFERROR(VLOOKUP($A182, '4. Company (at entry)'!$1:$1048576,2,FALSE),"")), "")</f>
        <v/>
      </c>
      <c r="D182" s="16" t="str">
        <f>IF($A182&lt;&gt;"",IF(IFERROR('7. Position (current_at exit)'!D182,"")="", "Mandatory: Tab 7",IFERROR('7. Position (current_at exit)'!D182,"")),"")</f>
        <v/>
      </c>
      <c r="E182" s="16" t="str">
        <f>IF($A182&lt;&gt;"",IF(IFERROR('7. Position (current_at exit)'!E182,"")="", "Mandatory: Tab 7",IFERROR('7. Position (current_at exit)'!E182,"")),"")</f>
        <v/>
      </c>
      <c r="F182" s="16" t="str">
        <f>IF($A182&lt;&gt;"",IF(IFERROR('6. Position (at entry)'!D182,"")="", "Mandatory: Tab 6",IFERROR('6. Position (at entry)'!D182,"")),"")</f>
        <v/>
      </c>
      <c r="G182" s="16" t="str">
        <f>IF($A182&lt;&gt;"",IF(IFERROR('6. Position (at entry)'!E182,"")="", "Mandatory: Tab 6",IFERROR('6. Position (at entry)'!E182,"")),"")</f>
        <v/>
      </c>
      <c r="H182" s="16" t="str">
        <f>IF($A182&lt;&gt;"",IF(IFERROR('6. Position (at entry)'!F182,"")="", "Mandatory: Tab 6",IFERROR('6. Position (at entry)'!F182,"")),"")</f>
        <v/>
      </c>
      <c r="I182" s="16" t="str">
        <f>IF($A182&lt;&gt;"",IF(IFERROR('6. Position (at entry)'!G182,"")="", "Mandatory: Tab 6",IFERROR('6. Position (at entry)'!G182,"")),"")</f>
        <v/>
      </c>
      <c r="J182" s="16" t="str">
        <f>IF($A182&lt;&gt;"",IF(IFERROR('6. Position (at entry)'!H182,"")="", "Mandatory: Tab 6",IFERROR('6. Position (at entry)'!H182,"")),"")</f>
        <v/>
      </c>
      <c r="K182" s="159" t="str">
        <f>IF($A182&lt;&gt;"",IF(IFERROR('6. Position (at entry)'!I182,"")="", "Mandatory: Tab 6",IFERROR('6. Position (at entry)'!I182,"")),"")</f>
        <v/>
      </c>
      <c r="L182" s="16" t="str">
        <f>IF($A182&lt;&gt;"",IF(IFERROR('6. Position (at entry)'!J182,"")="", "Mandatory: Tab 6",IFERROR('6. Position (at entry)'!J182,"")),"")</f>
        <v/>
      </c>
      <c r="M182" s="16" t="str">
        <f>IF($A182&lt;&gt;"",IF(IFERROR('6. Position (at entry)'!K182,"")="", "Mandatory: Tab 6",IFERROR('6. Position (at entry)'!K182,"")),"")</f>
        <v/>
      </c>
      <c r="N182" s="16" t="str">
        <f>IF($A182&lt;&gt;"",IF(IFERROR('6. Position (at entry)'!L182,"")="", "",IFERROR('6. Position (at entry)'!L182,"")),"")</f>
        <v/>
      </c>
      <c r="O182" s="360" t="str">
        <f>IF($A182&lt;&gt;"",IF(IFERROR('6. Position (at entry)'!M182,"")="", "",IFERROR('6. Position (at entry)'!M182,"")),"")</f>
        <v/>
      </c>
      <c r="P182" s="16" t="str">
        <f>IF($A182&lt;&gt;"",IF(IFERROR(VLOOKUP($A182,'5. Company (current_at exit)'!$1:$1048576,3,FALSE),"")="","",IFERROR(VLOOKUP($A182,'5. Company (current_at exit)'!$1:$1048576,3,FALSE),"")), "")</f>
        <v/>
      </c>
      <c r="Q182" s="16" t="str">
        <f>IF($A182&lt;&gt;"",IF(IFERROR(VLOOKUP($A182,'5. Company (current_at exit)'!$1:$1048576,4,FALSE),"")="","",IFERROR(VLOOKUP($A182,'5. Company (current_at exit)'!$1:$1048576,4,FALSE),"")), "")</f>
        <v/>
      </c>
      <c r="R182" s="16" t="str">
        <f>IF($A182&lt;&gt;"",IF(IFERROR(VLOOKUP($A182,'5. Company (current_at exit)'!$1:$1048576,5,FALSE),"")="","",IFERROR(VLOOKUP($A182,'5. Company (current_at exit)'!$1:$1048576,5,FALSE),"")), "")</f>
        <v/>
      </c>
      <c r="S182" s="16" t="str">
        <f>IF($A182&lt;&gt;"",IF(IFERROR(VLOOKUP($A182,'5. Company (current_at exit)'!$1:$1048576,6,FALSE),"")="","",IFERROR(VLOOKUP($A182,'5. Company (current_at exit)'!$1:$1048576,6,FALSE),"")), "")</f>
        <v/>
      </c>
      <c r="T182" s="16" t="str">
        <f>IF($A182&lt;&gt;"",IF(IFERROR(VLOOKUP($A182,'5. Company (current_at exit)'!$1:$1048576,7,FALSE),"")="","Mandatory: Tab 5",IFERROR(VLOOKUP($A182,'5. Company (current_at exit)'!$1:$1048576,7,FALSE),"")), "")</f>
        <v/>
      </c>
      <c r="U182" s="72" t="str">
        <f>IF($A182&lt;&gt;"",IF(IFERROR(VLOOKUP($A182,'5. Company (current_at exit)'!$1:$1048576,8,FALSE),"")="","Mandatory: Tab 5",IFERROR(VLOOKUP($A182,'5. Company (current_at exit)'!$1:$1048576,8,FALSE),"")), "")</f>
        <v/>
      </c>
      <c r="V182" s="16" t="str">
        <f>IF($A182&lt;&gt;"",IF(IFERROR(VLOOKUP($A182,'5. Company (current_at exit)'!$1:$1048576,9,FALSE),"")="","",IFERROR(VLOOKUP($A182,'5. Company (current_at exit)'!$1:$1048576,9,FALSE),"")), "")</f>
        <v/>
      </c>
      <c r="W182" s="16" t="str">
        <f>IF($A182&lt;&gt;"",IF(IFERROR(VLOOKUP($A182,'5. Company (current_at exit)'!$1:$1048576,10,FALSE),"")="","Mandatory: Tab 5",IFERROR(VLOOKUP($A182,'5. Company (current_at exit)'!$1:$1048576,10,FALSE),"")), "")</f>
        <v/>
      </c>
      <c r="X182" s="73" t="str">
        <f>IF($A182&lt;&gt;"",IF(IFERROR(VLOOKUP($A182,'5. Company (current_at exit)'!$1:$1048576,11,FALSE),"")="","Mandatory: Tab 5",IFERROR(VLOOKUP($A182,'5. Company (current_at exit)'!$1:$1048576,11,FALSE),"")), "")</f>
        <v/>
      </c>
      <c r="Y182" s="73" t="str">
        <f>IF($A182&lt;&gt;"",IF(IFERROR(VLOOKUP($A182,'5. Company (current_at exit)'!$1:$1048576,12,FALSE),"")="","",IFERROR(VLOOKUP($A182,'5. Company (current_at exit)'!$1:$1048576,12,FALSE),"")), "")</f>
        <v/>
      </c>
      <c r="Z182" s="73" t="str">
        <f>IF($A182&lt;&gt;"",IF(IFERROR(VLOOKUP($A182,'5. Company (current_at exit)'!$1:$1048576,13,FALSE),"")="","",IFERROR(VLOOKUP($A182,'5. Company (current_at exit)'!$1:$1048576,13,FALSE),"")), "")</f>
        <v/>
      </c>
      <c r="AA182" s="16" t="str">
        <f>IF($A182&lt;&gt;"",IF(IFERROR(VLOOKUP($A182,'5. Company (current_at exit)'!$1:$1048576,14,FALSE),"")="","Mandatory: Tab 5",IFERROR(VLOOKUP($A182,'5. Company (current_at exit)'!$1:$1048576,14,FALSE),"")), "")</f>
        <v/>
      </c>
      <c r="AB182" s="16" t="str">
        <f>IF($A182&lt;&gt;"",IF(IFERROR(VLOOKUP($A182,'5. Company (current_at exit)'!$1:$1048576,15,FALSE),"")="","Mandatory: Tab 5",IFERROR(VLOOKUP($A182,'5. Company (current_at exit)'!$1:$1048576,15,FALSE),"")), "")</f>
        <v/>
      </c>
      <c r="AC182" s="76" t="str">
        <f>IF($A182&lt;&gt;"",IF(IFERROR(VLOOKUP($A182,'5. Company (current_at exit)'!$1:$1048576,16,FALSE),"")="","",IFERROR(VLOOKUP($A182,'5. Company (current_at exit)'!$1:$1048576,16,FALSE),"")), "")</f>
        <v/>
      </c>
      <c r="AD182" s="16" t="str">
        <f>IF($A182&lt;&gt;"",IF(IFERROR(VLOOKUP($A182,'5. Company (current_at exit)'!$1:$1048576,17,FALSE),"")="","",IFERROR(VLOOKUP($A182,'5. Company (current_at exit)'!$1:$1048576,17,FALSE),"")), "")</f>
        <v/>
      </c>
      <c r="AE182" s="401" t="str">
        <f>IF($A182&lt;&gt;"",IF(IFERROR(VLOOKUP($A182,'5. Company (current_at exit)'!$1:$1048576,18,FALSE),"")="","",IFERROR(VLOOKUP($A182,'5. Company (current_at exit)'!$1:$1048576,18,FALSE),"")), "")</f>
        <v/>
      </c>
      <c r="AF182" s="16" t="str">
        <f>IF($A182&lt;&gt;"",IF(IFERROR(VLOOKUP($A182,'5. Company (current_at exit)'!$1:$1048576,19,FALSE),"")="","Mandatory: Tab 5",IFERROR(VLOOKUP($A182,'5. Company (current_at exit)'!$1:$1048576,19,FALSE),"")), "")</f>
        <v/>
      </c>
      <c r="AG182" s="159" t="str">
        <f>IF($AF182="Yes",IF($A182&lt;&gt;"",IF(IFERROR(VLOOKUP($A182,'5. Company (current_at exit)'!$1:$1048576,20,FALSE),"")="","Mandatory: Tab 5",IFERROR(VLOOKUP($A182,'5. Company (current_at exit)'!$1:$1048576,20,FALSE),"")), ""),IF($A182&lt;&gt;"",IF(IFERROR(VLOOKUP($A182,'5. Company (current_at exit)'!$1:$1048576,20,FALSE),"")="","",IFERROR(VLOOKUP($A182,'5. Company (current_at exit)'!$1:$1048576,20,FALSE),"")), ""))</f>
        <v/>
      </c>
      <c r="AH182" s="159" t="str">
        <f>IF($AF182="Yes",IF($A182&lt;&gt;"",IF(IFERROR(VLOOKUP($A182,'5. Company (current_at exit)'!$1:$1048576,21,FALSE),"")="","Mandatory: Tab 5",IFERROR(VLOOKUP($A182,'5. Company (current_at exit)'!$1:$1048576,21,FALSE),"")), ""),IF($A182&lt;&gt;"",IF(IFERROR(VLOOKUP($A182,'5. Company (current_at exit)'!$1:$1048576,21,FALSE),"")="","",IFERROR(VLOOKUP($A182,'5. Company (current_at exit)'!$1:$1048576,21,FALSE),"")), ""))</f>
        <v/>
      </c>
      <c r="AI182" s="69" t="str">
        <f>IF($AF182="Yes",IF($A182&lt;&gt;"",IF(IFERROR(VLOOKUP($A182,'5. Company (current_at exit)'!$1:$1048576,22,FALSE),"")="","Mandatory: Tab 5",IFERROR(VLOOKUP($A182,'5. Company (current_at exit)'!$1:$1048576,22,FALSE),"")), ""),IF($A182&lt;&gt;"",IF(IFERROR(VLOOKUP($A182,'5. Company (current_at exit)'!$1:$1048576,22,FALSE),"")="","",IFERROR(VLOOKUP($A182,'5. Company (current_at exit)'!$1:$1048576,22,FALSE),"")), ""))</f>
        <v/>
      </c>
      <c r="AJ182" s="69" t="str">
        <f>IF($AF182="Yes",IF($A182&lt;&gt;"",IF(IFERROR(VLOOKUP($A182,'5. Company (current_at exit)'!$1:$1048576,23,FALSE),"")="","Mandatory: Tab 5",IFERROR(VLOOKUP($A182,'5. Company (current_at exit)'!$1:$1048576,23,FALSE),"")), ""),IF($A182&lt;&gt;"",IF(IFERROR(VLOOKUP($A182,'5. Company (current_at exit)'!$1:$1048576,23,FALSE),"")="","",IFERROR(VLOOKUP($A182,'5. Company (current_at exit)'!$1:$1048576,23,FALSE),"")), ""))</f>
        <v/>
      </c>
      <c r="AK182" s="159" t="str">
        <f>IF($AF182="Yes",IF($A182&lt;&gt;"",IF(IFERROR(VLOOKUP($A182,'5. Company (current_at exit)'!$1:$1048576,24,FALSE),"")="","",IFERROR(VLOOKUP($A182,'5. Company (current_at exit)'!$1:$1048576,24,FALSE),"")), ""),IF($A182&lt;&gt;"",IF(IFERROR(VLOOKUP($A182,'5. Company (current_at exit)'!$1:$1048576,24,FALSE),"")="","",IFERROR(VLOOKUP($A182,'5. Company (current_at exit)'!$1:$1048576,24,FALSE),"")), ""))</f>
        <v/>
      </c>
      <c r="AL182" s="403" t="str">
        <f>IF($A182&lt;&gt;"",IF(IFERROR(VLOOKUP($A182,'5. Company (current_at exit)'!$1:$1048576,25,FALSE),"")="","",IFERROR(VLOOKUP($A182,'5. Company (current_at exit)'!$1:$1048576,25,FALSE),"")), "")</f>
        <v/>
      </c>
      <c r="AM182" s="17" t="str">
        <f>IF($A182&lt;&gt;"",IF(IFERROR(VLOOKUP($A182,'5. Company (current_at exit)'!$1:$1048576,26,FALSE),"")="","Mandatory: Tab 5",IFERROR(VLOOKUP($A182,'5. Company (current_at exit)'!$1:$1048576,26,FALSE),"")), "")</f>
        <v/>
      </c>
      <c r="AN182" s="17" t="str">
        <f>IF($A182&lt;&gt;"",IF(IFERROR(VLOOKUP($A182,'5. Company (current_at exit)'!$1:$1048576,27,FALSE),"")="","Mandatory: Tab 5",IFERROR(VLOOKUP($A182,'5. Company (current_at exit)'!$1:$1048576,27,FALSE),"")), "")</f>
        <v/>
      </c>
      <c r="AO182" s="17" t="str">
        <f>IF($A182&lt;&gt;"",IF(IFERROR(VLOOKUP($A182,'5. Company (current_at exit)'!$1:$1048576,28,FALSE),"")="","Mandatory: Tab 5",IFERROR(VLOOKUP($A182,'5. Company (current_at exit)'!$1:$1048576,28,FALSE),"")), "")</f>
        <v/>
      </c>
      <c r="AP182" s="17" t="str">
        <f>IF($A182&lt;&gt;"",IF(IFERROR(VLOOKUP($A182,'5. Company (current_at exit)'!$1:$1048576,29,FALSE),"")="","Mandatory: Tab 5",IFERROR(VLOOKUP($A182,'5. Company (current_at exit)'!$1:$1048576,29,FALSE),"")), "")</f>
        <v/>
      </c>
      <c r="AQ182" s="17" t="str">
        <f>IF($A182&lt;&gt;"",IF(IFERROR(VLOOKUP($A182,'5. Company (current_at exit)'!$1:$1048576,30,FALSE),"")="","Mandatory: Tab 5",IFERROR(VLOOKUP($A182,'5. Company (current_at exit)'!$1:$1048576,30,FALSE),"")), "")</f>
        <v/>
      </c>
      <c r="AR182" s="17" t="str">
        <f>IF($A182&lt;&gt;"",IF(IFERROR(VLOOKUP($A182,'5. Company (current_at exit)'!$1:$1048576,31,FALSE),"")="","Mandatory: Tab 5",IFERROR(VLOOKUP($A182,'5. Company (current_at exit)'!$1:$1048576,31,FALSE),"")), "")</f>
        <v/>
      </c>
      <c r="AS182" s="17" t="str">
        <f>IF($A182&lt;&gt;"",IF(IFERROR(VLOOKUP($A182,'5. Company (current_at exit)'!$1:$1048576,32,FALSE),"")="","Mandatory: Tab 5",IFERROR(VLOOKUP($A182,'5. Company (current_at exit)'!$1:$1048576,32,FALSE),"")), "")</f>
        <v/>
      </c>
      <c r="AT182" s="17" t="str">
        <f>IF($A182&lt;&gt;"",IF(IFERROR(VLOOKUP($A182,'5. Company (current_at exit)'!$1:$1048576,33,FALSE),"")="","Mandatory: Tab 5",IFERROR(VLOOKUP($A182,'5. Company (current_at exit)'!$1:$1048576,33,FALSE),"")), "")</f>
        <v/>
      </c>
      <c r="AU182" s="17" t="str">
        <f>IF($A182&lt;&gt;"",IF(IFERROR(VLOOKUP($A182,'5. Company (current_at exit)'!$1:$1048576,34,FALSE),"")="","",IFERROR(VLOOKUP($A182,'5. Company (current_at exit)'!$1:$1048576,34,FALSE),"")), "")</f>
        <v/>
      </c>
      <c r="AV182" s="241" t="str">
        <f>IF($A182&lt;&gt;"",IF(IFERROR(VLOOKUP($A182,'5. Company (current_at exit)'!$1:$1048576,35,FALSE),"")="","",IFERROR(VLOOKUP($A182,'5. Company (current_at exit)'!$1:$1048576,35,FALSE),"")), "")</f>
        <v/>
      </c>
      <c r="AW182" s="17" t="str">
        <f>IF($D182="Fully Exited",IF($A182&lt;&gt;"",IF(IFERROR(VLOOKUP($A182,'5. Company (current_at exit)'!$1:$1048576,36,FALSE),"")="","",IFERROR(VLOOKUP($A182,'5. Company (current_at exit)'!$1:$1048576,36,FALSE),"")), ""),IF($A182&lt;&gt;"",IF(IFERROR(VLOOKUP($A182,'5. Company (current_at exit)'!$1:$1048576,36,FALSE),"")="","",IFERROR(VLOOKUP($A182,'5. Company (current_at exit)'!$1:$1048576,36,FALSE),"")), ""))</f>
        <v/>
      </c>
      <c r="AX182" s="239" t="str">
        <f>IF($A182&lt;&gt;"",IF(IFERROR(VLOOKUP($A182,'5. Company (current_at exit)'!$1:$1048576,37,FALSE),"")="","",IFERROR(VLOOKUP($A182,'5. Company (current_at exit)'!$1:$1048576,37,FALSE),"")), "")</f>
        <v/>
      </c>
      <c r="AY182" s="204" t="str">
        <f>IF($A182&lt;&gt;"",IF(IFERROR(VLOOKUP($A182,'5. Company (current_at exit)'!$1:$1048576,38,FALSE),"")="","",IFERROR(VLOOKUP($A182,'5. Company (current_at exit)'!$1:$1048576,38,FALSE),"")), "")</f>
        <v/>
      </c>
      <c r="AZ182" s="244" t="str">
        <f>IF($A182&lt;&gt;"",IF(IFERROR(VLOOKUP($A182,'5. Company (current_at exit)'!$1:$1048576,39,FALSE),"")="","",IFERROR(VLOOKUP($A182,'5. Company (current_at exit)'!$1:$1048576,39,FALSE),"")), "")</f>
        <v/>
      </c>
      <c r="BA182" s="244" t="str">
        <f>IF($A182&lt;&gt;"",IF(IFERROR(VLOOKUP($A182,'5. Company (current_at exit)'!$1:$1048576,40,FALSE),"")="","",IFERROR(VLOOKUP($A182,'5. Company (current_at exit)'!$1:$1048576,40,FALSE),"")), "")</f>
        <v/>
      </c>
      <c r="BB182" s="244" t="str">
        <f>IF($A182&lt;&gt;"",IF(IFERROR(VLOOKUP($A182,'5. Company (current_at exit)'!$1:$1048576,41,FALSE),"")="","",IFERROR(VLOOKUP($A182,'5. Company (current_at exit)'!$1:$1048576,41,FALSE),"")), "")</f>
        <v/>
      </c>
      <c r="BC182" s="76" t="str">
        <f>IF($A182&lt;&gt;"",IF(IFERROR(VLOOKUP($A182,'5. Company (current_at exit)'!$1:$1048576,42,FALSE),"")="","",IFERROR(VLOOKUP($A182,'5. Company (current_at exit)'!$1:$1048576,42,FALSE),"")), "")</f>
        <v/>
      </c>
      <c r="BD182" s="76" t="str">
        <f>IF($A182&lt;&gt;"",IF(IFERROR(VLOOKUP($A182,'5. Company (current_at exit)'!$1:$1048576,43,FALSE),"")="","",IFERROR(VLOOKUP($A182,'5. Company (current_at exit)'!$1:$1048576,43,FALSE),"")), "")</f>
        <v/>
      </c>
      <c r="BE182" s="239" t="str">
        <f>IF($A182&lt;&gt;"",IF(IFERROR(VLOOKUP($A182,'5. Company (current_at exit)'!$1:$1048576,44,FALSE),"")="","",IFERROR(VLOOKUP($A182,'5. Company (current_at exit)'!$1:$1048576,44,FALSE),"")), "")</f>
        <v/>
      </c>
      <c r="BF182" s="239" t="str">
        <f>IF($A182&lt;&gt;"",IF(IFERROR(VLOOKUP($A182,'5. Company (current_at exit)'!$1:$1048576,45,FALSE),"")="","",IFERROR(VLOOKUP($A182,'5. Company (current_at exit)'!$1:$1048576,45,FALSE),"")), "")</f>
        <v/>
      </c>
      <c r="BG182" s="239" t="str">
        <f>IF($A182&lt;&gt;"",IF(IFERROR(VLOOKUP($A182,'5. Company (current_at exit)'!$1:$1048576,46,FALSE),"")="","",IFERROR(VLOOKUP($A182,'5. Company (current_at exit)'!$1:$1048576,46,FALSE),"")), "")</f>
        <v/>
      </c>
      <c r="BH182" s="239" t="str">
        <f>IF($A182&lt;&gt;"",IF(IFERROR(VLOOKUP($A182,'5. Company (current_at exit)'!$1:$1048576,47,FALSE),"")="","",IFERROR(VLOOKUP($A182,'5. Company (current_at exit)'!$1:$1048576,47,FALSE),"")), "")</f>
        <v/>
      </c>
      <c r="BI182" s="239" t="str">
        <f>IF($A182&lt;&gt;"",IF(IFERROR(VLOOKUP($A182,'5. Company (current_at exit)'!$1:$1048576,48,FALSE),"")="","",IFERROR(VLOOKUP($A182,'5. Company (current_at exit)'!$1:$1048576,48,FALSE),"")), "")</f>
        <v/>
      </c>
      <c r="BJ182" s="360" t="str">
        <f>IF($A182&lt;&gt;"",IF(IFERROR(VLOOKUP($A182,'5. Company (current_at exit)'!$1:$1048576,49,FALSE),"")="","",IFERROR(VLOOKUP($A182,'5. Company (current_at exit)'!$1:$1048576,49,FALSE),"")), "")</f>
        <v/>
      </c>
      <c r="BK182" s="76" t="str">
        <f>IF($A182&lt;&gt;"",IF(IFERROR(VLOOKUP($A182,'5. Company (current_at exit)'!$1:$1048576,50,FALSE),"")="","Mandatory: Tab 5",IFERROR(VLOOKUP($A182,'5. Company (current_at exit)'!$1:$1048576,50,FALSE),"")), "")</f>
        <v/>
      </c>
      <c r="BL182" s="483" t="str">
        <f>IF($A182&lt;&gt;"",IF(IFERROR(VLOOKUP($A182,'5. Company (current_at exit)'!$1:$1048576,51,FALSE),"")="","Mandatory: Tab 5",IFERROR(VLOOKUP($A182,'5. Company (current_at exit)'!$1:$1048576,51,FALSE),"")), "")</f>
        <v/>
      </c>
      <c r="BM182" s="483" t="str">
        <f>IF($A182&lt;&gt;"",IF(IFERROR(VLOOKUP($A182,'5. Company (current_at exit)'!$1:$1048576,52,FALSE),"")="","Mandatory: Tab 5",IFERROR(VLOOKUP($A182,'5. Company (current_at exit)'!$1:$1048576,52,FALSE),"")), "")</f>
        <v/>
      </c>
      <c r="BN182" s="483" t="str">
        <f>IF($A182&lt;&gt;"",IF(IFERROR(VLOOKUP($A182,'5. Company (current_at exit)'!$1:$1048576,53,FALSE),"")="","Mandatory: Tab 5",IFERROR(VLOOKUP($A182,'5. Company (current_at exit)'!$1:$1048576,53,FALSE),"")), "")</f>
        <v/>
      </c>
      <c r="BO182" s="360" t="str">
        <f>IF($A182&lt;&gt;"",IF(IFERROR(VLOOKUP($A182,'5. Company (current_at exit)'!$1:$1048576,54,FALSE),"")="","",IFERROR(VLOOKUP($A182,'5. Company (current_at exit)'!$1:$1048576,54,FALSE),"")), "")</f>
        <v/>
      </c>
      <c r="BP182" s="17" t="str">
        <f>IF($A182&lt;&gt;"",IF(IFERROR(VLOOKUP($A182, '4. Company (at entry)'!$1:$1048576,3,FALSE),"")="","Mandatory: Tab 4",IFERROR(VLOOKUP($A182, '4. Company (at entry)'!$1:$1048576,3,FALSE),"")), "")</f>
        <v/>
      </c>
      <c r="BQ182" s="17" t="str">
        <f>IF($A182&lt;&gt;"",IF(IFERROR(VLOOKUP($A182, '4. Company (at entry)'!$1:$1048576,4,FALSE),"")="","Mandatory: Tab 4",IFERROR(VLOOKUP($A182, '4. Company (at entry)'!$1:$1048576,4,FALSE),"")), "")</f>
        <v/>
      </c>
      <c r="BR182" s="17" t="str">
        <f>IF($A182&lt;&gt;"",IF(IFERROR(VLOOKUP($A182, '4. Company (at entry)'!$1:$1048576,5,FALSE),"")="","Mandatory: Tab 4",IFERROR(VLOOKUP($A182, '4. Company (at entry)'!$1:$1048576,5,FALSE),"")), "")</f>
        <v/>
      </c>
      <c r="BS182" s="17" t="str">
        <f>IF($A182&lt;&gt;"",IF(IFERROR(VLOOKUP($A182, '4. Company (at entry)'!$1:$1048576,6,FALSE),"")="","Mandatory: Tab 4",IFERROR(VLOOKUP($A182, '4. Company (at entry)'!$1:$1048576,6,FALSE),"")), "")</f>
        <v/>
      </c>
      <c r="BT182" s="17" t="str">
        <f>IF($A182&lt;&gt;"",IF(IFERROR(VLOOKUP($A182, '4. Company (at entry)'!$1:$1048576,7,FALSE),"")="","Mandatory: Tab 4",IFERROR(VLOOKUP($A182, '4. Company (at entry)'!$1:$1048576,7,FALSE),"")), "")</f>
        <v/>
      </c>
      <c r="BU182" s="17" t="str">
        <f>IF($A182&lt;&gt;"",IF(IFERROR(VLOOKUP($A182, '4. Company (at entry)'!$1:$1048576,8,FALSE),"")="","Mandatory: Tab 4",IFERROR(VLOOKUP($A182, '4. Company (at entry)'!$1:$1048576,8,FALSE),"")), "")</f>
        <v/>
      </c>
      <c r="BV182" s="17" t="str">
        <f>IF($A182&lt;&gt;"",IF(IFERROR(VLOOKUP($A182, '4. Company (at entry)'!$1:$1048576,9,FALSE),"")="","Mandatory: Tab 4",IFERROR(VLOOKUP($A182, '4. Company (at entry)'!$1:$1048576,9,FALSE),"")), "")</f>
        <v/>
      </c>
      <c r="BW182" s="17" t="str">
        <f>IF($A182&lt;&gt;"",IF(IFERROR(VLOOKUP($A182, '4. Company (at entry)'!$1:$1048576,10,FALSE),"")="","",IFERROR(VLOOKUP($A182, '4. Company (at entry)'!$1:$1048576,10,FALSE),"")), "")</f>
        <v/>
      </c>
      <c r="BX182" s="208" t="str">
        <f>IF($A182&lt;&gt;"",IF(IFERROR(VLOOKUP($A182, '4. Company (at entry)'!$1:$1048576,11,FALSE),"")="","",IFERROR(VLOOKUP($A182, '4. Company (at entry)'!$1:$1048576,11,FALSE),"")), "")</f>
        <v/>
      </c>
      <c r="BY182" s="17" t="str">
        <f>IF($A182&lt;&gt;"",IF(IFERROR(VLOOKUP($A182, '4. Company (at entry)'!$1:$1048576,12,FALSE),"")="","",IFERROR(VLOOKUP($A182, '4. Company (at entry)'!$1:$1048576,12,FALSE),"")), "")</f>
        <v/>
      </c>
      <c r="BZ182" s="360" t="str">
        <f>IF($A182&lt;&gt;"",IF(IFERROR(VLOOKUP($A182, '4. Company (at entry)'!$1:$1048576,13,FALSE),"")="","",IFERROR(VLOOKUP($A182, '4. Company (at entry)'!$1:$1048576,13,FALSE),"")), "")</f>
        <v/>
      </c>
      <c r="CA182" s="17" t="str">
        <f>IF($A182&lt;&gt;"",IF(IFERROR('7. Position (current_at exit)'!F182,"")="", "Mandatory: Tab 7",IFERROR('7. Position (current_at exit)'!F182,"")),"")</f>
        <v/>
      </c>
      <c r="CB182" s="17" t="str">
        <f>IF($D182&lt;&gt;"Pending, Subsequently Closed",IF($A182&lt;&gt;"",IF(IFERROR('7. Position (current_at exit)'!G182,"")="", "Mandatory: Tab 7",IFERROR('7. Position (current_at exit)'!G182,"")),""), IF($A182&lt;&gt;"",IF(IFERROR('7. Position (current_at exit)'!G182,"")="", "",IFERROR('7. Position (current_at exit)'!G182,"")),""))</f>
        <v/>
      </c>
      <c r="CC182" s="17" t="str">
        <f>IF($D182&lt;&gt;"Pending, Subsequently Closed",IF($A182&lt;&gt;"",IF(IFERROR('7. Position (current_at exit)'!H182,"")="", "Mandatory: Tab 7",IFERROR('7. Position (current_at exit)'!H182,"")),""), IF($A182&lt;&gt;"",IF(IFERROR('7. Position (current_at exit)'!H182,"")="", "",IFERROR('7. Position (current_at exit)'!H182,"")),""))</f>
        <v/>
      </c>
      <c r="CD182" s="17" t="str">
        <f>IF($D182&lt;&gt;"Pending, Subsequently Closed",IF($A182&lt;&gt;"",IF(IFERROR('7. Position (current_at exit)'!I182,"")="", "Mandatory: Tab 7",IFERROR('7. Position (current_at exit)'!I182,"")),""), IF($A182&lt;&gt;"",IF(IFERROR('7. Position (current_at exit)'!I182,"")="", "",IFERROR('7. Position (current_at exit)'!I182,"")),""))</f>
        <v/>
      </c>
      <c r="CE182" s="17" t="str">
        <f>IF($D182&lt;&gt;"Pending, Subsequently Closed",IF($A182&lt;&gt;"",IF(IFERROR('7. Position (current_at exit)'!J182,"")="", "Mandatory: Tab 7",IFERROR('7. Position (current_at exit)'!J182,"")),""), IF($A182&lt;&gt;"",IF(IFERROR('7. Position (current_at exit)'!J182,"")="", "",IFERROR('7. Position (current_at exit)'!J182,"")),""))</f>
        <v/>
      </c>
      <c r="CF182" s="208" t="str">
        <f>IF($D182&lt;&gt;"Pending, Subsequently Closed",IF($A182&lt;&gt;"",IF(IFERROR('7. Position (current_at exit)'!K182,"")="", "Mandatory: Tab 7",IFERROR('7. Position (current_at exit)'!K182,"")),""), IF($A182&lt;&gt;"",IF(IFERROR('7. Position (current_at exit)'!K182,"")="", "",IFERROR('7. Position (current_at exit)'!K182,"")),""))</f>
        <v/>
      </c>
      <c r="CG182" s="186" t="str">
        <f>IF($D182&lt;&gt;"Pending, Subsequently Closed",IF($A182&lt;&gt;"",IF(IFERROR('7. Position (current_at exit)'!L182,"")="", "Mandatory: Tab 7",IFERROR('7. Position (current_at exit)'!L182,"")),""), IF($A182&lt;&gt;"",IF(IFERROR('7. Position (current_at exit)'!L182,"")="", "",IFERROR('7. Position (current_at exit)'!L182,"")),""))</f>
        <v/>
      </c>
      <c r="CH182" s="186" t="str">
        <f>IF($D182&lt;&gt;"Pending, Subsequently Closed",IF($A182&lt;&gt;"",IF(IFERROR('7. Position (current_at exit)'!M182,"")="", "Mandatory: Tab 7",IFERROR('7. Position (current_at exit)'!M182,"")),""), IF($A182&lt;&gt;"",IF(IFERROR('7. Position (current_at exit)'!M182,"")="", "",IFERROR('7. Position (current_at exit)'!M182,"")),""))</f>
        <v/>
      </c>
      <c r="CI182" s="186" t="str">
        <f>IF($D182&lt;&gt;"Pending, Subsequently Closed",IF($A182&lt;&gt;"",IF(IFERROR('7. Position (current_at exit)'!N182,"")="", "Mandatory: Tab 7",IFERROR('7. Position (current_at exit)'!N182,"")),""), IF($A182&lt;&gt;"",IF(IFERROR('7. Position (current_at exit)'!N182,"")="", "",IFERROR('7. Position (current_at exit)'!N182,"")),""))</f>
        <v/>
      </c>
      <c r="CJ182" s="408" t="str">
        <f>IF($D182&lt;&gt;"Pending, Subsequently Closed",IF($A182&lt;&gt;"",IF(IFERROR('7. Position (current_at exit)'!O182,"")="", "Mandatory: Tab 7",IFERROR('7. Position (current_at exit)'!O182,"")),""), IF($A182&lt;&gt;"",IF(IFERROR('7. Position (current_at exit)'!O182,"")="", "",IFERROR('7. Position (current_at exit)'!O182,"")),""))</f>
        <v/>
      </c>
      <c r="CK182" s="408" t="str">
        <f>IF($D182&lt;&gt;"Pending, Subsequently Closed",IF($A182&lt;&gt;"",IF(IFERROR('7. Position (current_at exit)'!P182,"")="", "Mandatory: Tab 7",IFERROR('7. Position (current_at exit)'!P182,"")),""), IF($A182&lt;&gt;"",IF(IFERROR('7. Position (current_at exit)'!P182,"")="", "",IFERROR('7. Position (current_at exit)'!P182,"")),""))</f>
        <v/>
      </c>
      <c r="CL182" s="360" t="str">
        <f>IF($A182&lt;&gt;"",IF(IFERROR('7. Position (current_at exit)'!Q182,"")="", "",IFERROR('7. Position (current_at exit)'!Q182,"")),"")</f>
        <v/>
      </c>
      <c r="CM182" s="18" t="str">
        <f>IF($F182&lt;&gt;"Debt",IF($A182&lt;&gt;"",IF(IFERROR('7. Position (current_at exit)'!R182,"")="", "Mandatory: Tab 7",IFERROR('7. Position (current_at exit)'!R182,"")),""), IF($A182&lt;&gt;"",IF(IFERROR('7. Position (current_at exit)'!R182,"")="", "",IFERROR('7. Position (current_at exit)'!R182,"")),""))</f>
        <v/>
      </c>
      <c r="CN182" s="18" t="str">
        <f>IF($F182&lt;&gt;"Debt",IF($A182&lt;&gt;"",IF(IFERROR('7. Position (current_at exit)'!S182,"")="", "Mandatory: Tab 7",IFERROR('7. Position (current_at exit)'!S182,"")),""), IF($A182&lt;&gt;"",IF(IFERROR('7. Position (current_at exit)'!S182,"")="", "",IFERROR('7. Position (current_at exit)'!S182,"")),""))</f>
        <v/>
      </c>
      <c r="CO182" s="17" t="str">
        <f>IF($F182&lt;&gt;"Debt",IF($A182&lt;&gt;"",IF(IFERROR('7. Position (current_at exit)'!T182,"")="", "Mandatory: Tab 7",IFERROR('7. Position (current_at exit)'!T182,"")),""), IF($A182&lt;&gt;"",IF(IFERROR('7. Position (current_at exit)'!T182,"")="", "",IFERROR('7. Position (current_at exit)'!T182,"")),""))</f>
        <v/>
      </c>
      <c r="CP182" s="17" t="str">
        <f>IF($A182&lt;&gt;"",IF(IFERROR('7. Position (current_at exit)'!U182,"")="", "Mandatory: Tab 7",IFERROR('7. Position (current_at exit)'!U182,"")),"")</f>
        <v/>
      </c>
      <c r="CQ182" s="17" t="str">
        <f>IF($F182&lt;&gt;"Debt",IF($A182&lt;&gt;"",IF(IFERROR('7. Position (current_at exit)'!V182,"")="", "Mandatory: Tab 7",IFERROR('7. Position (current_at exit)'!V182,"")),""), IF($A182&lt;&gt;"",IF(IFERROR('7. Position (current_at exit)'!V182,"")="", "",IFERROR('7. Position (current_at exit)'!V182,"")),""))</f>
        <v/>
      </c>
      <c r="CR182" s="16" t="str">
        <f>IF($F182&lt;&gt;"Debt",IF($A182&lt;&gt;"",IF(IFERROR('7. Position (current_at exit)'!W182,"")="", "",IFERROR('7. Position (current_at exit)'!W182,"")),""), IF($A182&lt;&gt;"",IF(IFERROR('7. Position (current_at exit)'!W182,"")="", "",IFERROR('7. Position (current_at exit)'!W182,"")),""))</f>
        <v/>
      </c>
      <c r="CS182" s="80" t="str">
        <f>IF($A182&lt;&gt;"",IF(IFERROR('7. Position (current_at exit)'!X182,"")="", "",IFERROR('7. Position (current_at exit)'!X182,"")),"")</f>
        <v/>
      </c>
      <c r="CT182" s="360" t="str">
        <f>IF($A182&lt;&gt;"",IF(IFERROR('7. Position (current_at exit)'!Y182,"")="", "",IFERROR('7. Position (current_at exit)'!Y182,"")),"")</f>
        <v/>
      </c>
      <c r="CU182" s="159" t="str">
        <f>IF(OR($D182="Fully Exited, No Escrow", $D182="Fully Exited, Escrow Pending", $D182="Fully Exited, Subsequently Closed"), IF($A182&lt;&gt;"",IF(IFERROR('7. Position (current_at exit)'!Z182,"")="", "Mandatory: Tab 7",IFERROR('7. Position (current_at exit)'!Z182,"")),""), IF($A182&lt;&gt;"",IF(IFERROR('7. Position (current_at exit)'!Z182,"")="", "",IFERROR('7. Position (current_at exit)'!Z182,"")),""))</f>
        <v/>
      </c>
      <c r="CV182" s="159" t="str">
        <f>IF(OR($D182="Fully Exited, No Escrow", $D182="Fully Exited, Escrow Pending", $D182="Fully Exited, Subsequently Closed"), IF($A182&lt;&gt;"",IF(IFERROR('7. Position (current_at exit)'!AA182,"")="", "Mandatory: Tab 7",IFERROR('7. Position (current_at exit)'!AA182,"")),""), IF($A182&lt;&gt;"",IF(IFERROR('7. Position (current_at exit)'!AA182,"")="", "",IFERROR('7. Position (current_at exit)'!AA182,"")),""))</f>
        <v/>
      </c>
      <c r="CW182" s="16" t="str">
        <f>IF($D182="Fully Exited",IF($A182&lt;&gt;"",IF(IFERROR('7. Position (current_at exit)'!AB182,"")="", "",IFERROR('7. Position (current_at exit)'!AB182,"")),""), IF($A182&lt;&gt;"",IF(IFERROR('7. Position (current_at exit)'!AB182,"")="", "",IFERROR('7. Position (current_at exit)'!AB182,"")),""))</f>
        <v/>
      </c>
      <c r="CX182" s="360" t="str">
        <f>IF($A182&lt;&gt;"",IF(IFERROR('7. Position (current_at exit)'!AC182,"")="", "",IFERROR('7. Position (current_at exit)'!AC182,"")),"")</f>
        <v/>
      </c>
      <c r="CY182" s="16" t="str">
        <f>IF($D182&lt;&gt;"Pending, Subsequently Closed",IF($A182&lt;&gt;"",IF(IFERROR('7. Position (current_at exit)'!AD182,"")="", "Mandatory: Tab 7",IFERROR('7. Position (current_at exit)'!AD182,"")),""), IF($A182&lt;&gt;"",IF(IFERROR('7. Position (current_at exit)'!AD182,"")="", "",IFERROR('7. Position (current_at exit)'!AD182,"")),""))</f>
        <v/>
      </c>
      <c r="CZ182" s="187" t="str">
        <f>IF($A182&lt;&gt;"",IF(IFERROR('7. Position (current_at exit)'!AE182,"")="", "",IFERROR('7. Position (current_at exit)'!AE182,"")),"")</f>
        <v/>
      </c>
      <c r="DA182" s="76" t="str">
        <f>IF($A182&lt;&gt;"",IF(IFERROR('7. Position (current_at exit)'!AF182,"")="", "",IFERROR('7. Position (current_at exit)'!AF182,"")),"")</f>
        <v/>
      </c>
      <c r="DB182" s="239" t="str">
        <f>IF($A182&lt;&gt;"",IF(IFERROR('7. Position (current_at exit)'!AG182,"")="", "",IFERROR('7. Position (current_at exit)'!AG182,"")),"")</f>
        <v/>
      </c>
      <c r="DC182" s="165" t="str">
        <f>IF($A182&lt;&gt;"",IF(IFERROR('7. Position (current_at exit)'!AH182,"")="", "",IFERROR('7. Position (current_at exit)'!AH182,"")),"")</f>
        <v/>
      </c>
      <c r="DD182" s="165" t="str">
        <f>IF($A182&lt;&gt;"",IF(IFERROR('7. Position (current_at exit)'!AI182,"")="", "",IFERROR('7. Position (current_at exit)'!AI182,"")),"")</f>
        <v/>
      </c>
      <c r="DE182" s="360" t="str">
        <f>IF($A182&lt;&gt;"",IF(IFERROR('7. Position (current_at exit)'!AJ182,"")="", "",IFERROR('7. Position (current_at exit)'!AJ182,"")),"")</f>
        <v/>
      </c>
      <c r="DF182" s="16" t="str">
        <f>IF($A182&lt;&gt;"",IF(IFERROR('7. Position (current_at exit)'!AK182,"")="", "",IFERROR('7. Position (current_at exit)'!AK182,"")),"")</f>
        <v/>
      </c>
      <c r="DG182" s="187" t="str">
        <f>IF($A182&lt;&gt;"",IF(IFERROR('7. Position (current_at exit)'!AL182,"")="", "",IFERROR('7. Position (current_at exit)'!AL182,"")),"")</f>
        <v/>
      </c>
      <c r="DH182" s="76" t="str">
        <f>IF($A182&lt;&gt;"",IF(IFERROR('7. Position (current_at exit)'!AM182,"")="", "",IFERROR('7. Position (current_at exit)'!AM182,"")),"")</f>
        <v/>
      </c>
      <c r="DI182" s="239" t="str">
        <f>IF($A182&lt;&gt;"",IF(IFERROR('7. Position (current_at exit)'!AN182,"")="", "",IFERROR('7. Position (current_at exit)'!AN182,"")),"")</f>
        <v/>
      </c>
      <c r="DJ182" s="165" t="str">
        <f>IF($A182&lt;&gt;"",IF(IFERROR('7. Position (current_at exit)'!AO182,"")="", "",IFERROR('7. Position (current_at exit)'!AO182,"")),"")</f>
        <v/>
      </c>
      <c r="DK182" s="165" t="str">
        <f>IF($A182&lt;&gt;"",IF(IFERROR('7. Position (current_at exit)'!AP182,"")="", "",IFERROR('7. Position (current_at exit)'!AP182,"")),"")</f>
        <v/>
      </c>
      <c r="DL182" s="360" t="str">
        <f>IF($A182&lt;&gt;"",IF(IFERROR('7. Position (current_at exit)'!AQ182,"")="", "",IFERROR('7. Position (current_at exit)'!AQ182,"")),"")</f>
        <v/>
      </c>
      <c r="DM182" s="17" t="str">
        <f>IF(OR($F182="Equity - Publicly Traded", $F182="Equity - Private"), IF($A182&lt;&gt;"",IF(IFERROR('6. Position (at entry)'!N182,"")="", "Mandatory: Tab 6",IFERROR('6. Position (at entry)'!N182,"")),""), IF($A182&lt;&gt;"",IF(IFERROR('6. Position (at entry)'!N182,"")="", "",IFERROR('6. Position (at entry)'!N182,"")),""))</f>
        <v/>
      </c>
      <c r="DN182" s="17" t="str">
        <f>IF(OR($F182="Equity - Publicly Traded", $F182="Equity - Private"), IF($A182&lt;&gt;"",IF(IFERROR('6. Position (at entry)'!O182,"")="", "Mandatory: Tab 6",IFERROR('6. Position (at entry)'!O182,"")),""), IF($A182&lt;&gt;"",IF(IFERROR('6. Position (at entry)'!O182,"")="", "",IFERROR('6. Position (at entry)'!O182,"")),""))</f>
        <v/>
      </c>
      <c r="DO182" s="17" t="str">
        <f>IF(OR($F182="Equity - Publicly Traded", $F182="Equity - Private"), IF($A182&lt;&gt;"",IF(IFERROR('6. Position (at entry)'!P182,"")="", "Mandatory: Tab 6",IFERROR('6. Position (at entry)'!P182,"")),""), IF($A182&lt;&gt;"",IF(IFERROR('6. Position (at entry)'!P182,"")="", "",IFERROR('6. Position (at entry)'!P182,"")),""))</f>
        <v/>
      </c>
      <c r="DP182" s="17" t="str">
        <f>IF(OR($F182="Equity - Publicly Traded", $F182="Equity - Private"), IF($A182&lt;&gt;"",IF(IFERROR('6. Position (at entry)'!Q182,"")="", "Mandatory: Tab 6",IFERROR('6. Position (at entry)'!Q182,"")),""), IF($A182&lt;&gt;"",IF(IFERROR('6. Position (at entry)'!Q182,"")="", "",IFERROR('6. Position (at entry)'!Q182,"")),""))</f>
        <v/>
      </c>
      <c r="DQ182" s="18" t="str">
        <f>IF(OR($F182="Equity - Publicly Traded", $F182="Equity - Private"), IF($A182&lt;&gt;"",IF(IFERROR('6. Position (at entry)'!R182,"")="", "Mandatory: Tab 6",IFERROR('6. Position (at entry)'!R182,"")),""), IF($A182&lt;&gt;"",IF(IFERROR('6. Position (at entry)'!R182,"")="", "",IFERROR('6. Position (at entry)'!R182,"")),""))</f>
        <v/>
      </c>
      <c r="DR182" s="18" t="str">
        <f>IF(OR($F182="Equity - Publicly Traded", $F182="Equity - Private"), IF($A182&lt;&gt;"",IF(IFERROR('6. Position (at entry)'!S182,"")="", "Mandatory: Tab 6",IFERROR('6. Position (at entry)'!S182,"")),""), IF($A182&lt;&gt;"",IF(IFERROR('6. Position (at entry)'!S182,"")="", "",IFERROR('6. Position (at entry)'!S182,"")),""))</f>
        <v/>
      </c>
      <c r="DS182" s="17" t="str">
        <f>IF(OR($F182="Equity - Publicly Traded", $F182="Equity - Private"), IF($A182&lt;&gt;"",IF(IFERROR('6. Position (at entry)'!T182,"")="", "Mandatory: Tab 6",IFERROR('6. Position (at entry)'!T182,"")),""), IF($A182&lt;&gt;"",IF(IFERROR('6. Position (at entry)'!T182,"")="", "",IFERROR('6. Position (at entry)'!T182,"")),""))</f>
        <v/>
      </c>
      <c r="DT182" s="16" t="str">
        <f>IF(OR($F182="Equity - Publicly Traded", $F182="Equity - Private"), IF($A182&lt;&gt;"",IF(IFERROR('6. Position (at entry)'!U182,"")="", "Mandatory: Tab 6",IFERROR('6. Position (at entry)'!U182,"")),""), IF($A182&lt;&gt;"",IF(IFERROR('6. Position (at entry)'!U182,"")="", "",IFERROR('6. Position (at entry)'!U182,"")),""))</f>
        <v/>
      </c>
      <c r="DU182" s="16" t="str">
        <f>IF(OR($F182="Equity - Publicly Traded", $F182="Equity - Private"), IF($A182&lt;&gt;"",IF(IFERROR('6. Position (at entry)'!V182,"")="", "",IFERROR('6. Position (at entry)'!V182,"")),""), IF($A182&lt;&gt;"",IF(IFERROR('6. Position (at entry)'!V182,"")="", "",IFERROR('6. Position (at entry)'!V182,"")),""))</f>
        <v/>
      </c>
      <c r="DV182" s="239" t="str">
        <f>IF(OR($F182="Equity - Publicly Traded", $F182="Equity - Private"), IF($A182&lt;&gt;"",IF(IFERROR('6. Position (at entry)'!W182,"")="", "",IFERROR('6. Position (at entry)'!W182,"")),""), IF($A182&lt;&gt;"",IF(IFERROR('6. Position (at entry)'!W182,"")="", "",IFERROR('6. Position (at entry)'!W182,"")),""))</f>
        <v/>
      </c>
      <c r="DW182" s="239" t="str">
        <f>IF(OR($F182="Equity - Publicly Traded", $F182="Equity - Private"), IF($A182&lt;&gt;"",IF(IFERROR('6. Position (at entry)'!X182,"")="", "",IFERROR('6. Position (at entry)'!X182,"")),""), IF($A182&lt;&gt;"",IF(IFERROR('6. Position (at entry)'!X182,"")="", "",IFERROR('6. Position (at entry)'!X182,"")),""))</f>
        <v/>
      </c>
      <c r="DX182" s="239" t="str">
        <f>IF(OR($F182="Equity - Publicly Traded", $F182="Equity - Private"), IF($A182&lt;&gt;"",IF(IFERROR('6. Position (at entry)'!Y182,"")="", "",IFERROR('6. Position (at entry)'!Y182,"")),""), IF($A182&lt;&gt;"",IF(IFERROR('6. Position (at entry)'!Y182,"")="", "",IFERROR('6. Position (at entry)'!Y182,"")),""))</f>
        <v/>
      </c>
      <c r="DY182" s="360" t="str">
        <f>IF($A182&lt;&gt;"",IF(IFERROR('6. Position (at entry)'!Z182,"")="", "",IFERROR('6. Position (at entry)'!Z182,"")),"")</f>
        <v/>
      </c>
      <c r="DZ182" s="76" t="str">
        <f>IF($A182&lt;&gt;"",IF(IFERROR('6. Position (at entry)'!AA182,"")="", "",IFERROR('6. Position (at entry)'!AA182,"")),"")</f>
        <v/>
      </c>
      <c r="EA182" s="76" t="str">
        <f>IF($A182&lt;&gt;"",IF(IFERROR('6. Position (at entry)'!AB182,"")="", "",IFERROR('6. Position (at entry)'!AB182,"")),"")</f>
        <v/>
      </c>
      <c r="EB182" s="78" t="str">
        <f>IF($A182&lt;&gt;"",IF(IFERROR('6. Position (at entry)'!AC182,"")="", "",IFERROR('6. Position (at entry)'!AC182,"")),"")</f>
        <v/>
      </c>
      <c r="EC182" s="78" t="str">
        <f>IF($A182&lt;&gt;"",IF(IFERROR('6. Position (at entry)'!AD182,"")="", "",IFERROR('6. Position (at entry)'!AD182,"")),"")</f>
        <v/>
      </c>
      <c r="ED182" s="226" t="str">
        <f>IF($A182&lt;&gt;"",IF(IFERROR('6. Position (at entry)'!AE182,"")="", "",IFERROR('6. Position (at entry)'!AE182,"")),"")</f>
        <v/>
      </c>
      <c r="EE182" s="80" t="str">
        <f>IF($A182&lt;&gt;"",IF(IFERROR('6. Position (at entry)'!AF182,"")="", "",IFERROR('6. Position (at entry)'!AF182,"")),"")</f>
        <v/>
      </c>
      <c r="EF182" s="80" t="str">
        <f>IF($A182&lt;&gt;"",IF(IFERROR('6. Position (at entry)'!AG182,"")="", "",IFERROR('6. Position (at entry)'!AG182,"")),"")</f>
        <v/>
      </c>
      <c r="EG182" s="80" t="str">
        <f>IF($A182&lt;&gt;"",IF(IFERROR('6. Position (at entry)'!AH182,"")="", "",IFERROR('6. Position (at entry)'!AH182,"")),"")</f>
        <v/>
      </c>
      <c r="EH182" s="360" t="str">
        <f>IF($A182&lt;&gt;"",IF(IFERROR('6. Position (at entry)'!AI182,"")="", "",IFERROR('6. Position (at entry)'!AI182,"")),"")</f>
        <v/>
      </c>
    </row>
    <row r="183" spans="1:138" ht="15" customHeight="1" x14ac:dyDescent="0.2">
      <c r="A183" s="16" t="str">
        <f>IF(ISBLANK('6. Position (at entry)'!A183), "", '6. Position (at entry)'!A183)</f>
        <v/>
      </c>
      <c r="B183" s="347" t="str">
        <f>IF($A183&lt;&gt;"",IF(IFERROR('6. Position (at entry)'!B183,"")="", "Mandatory: Tab 6",IFERROR('6. Position (at entry)'!B183,"")),"")</f>
        <v/>
      </c>
      <c r="C183" s="16" t="str">
        <f>IF($A183&lt;&gt;"",IF(IFERROR(VLOOKUP($A183, '4. Company (at entry)'!$1:$1048576,2,FALSE),"")="","Mandatory: Tab 4",IFERROR(VLOOKUP($A183, '4. Company (at entry)'!$1:$1048576,2,FALSE),"")), "")</f>
        <v/>
      </c>
      <c r="D183" s="16" t="str">
        <f>IF($A183&lt;&gt;"",IF(IFERROR('7. Position (current_at exit)'!D183,"")="", "Mandatory: Tab 7",IFERROR('7. Position (current_at exit)'!D183,"")),"")</f>
        <v/>
      </c>
      <c r="E183" s="16" t="str">
        <f>IF($A183&lt;&gt;"",IF(IFERROR('7. Position (current_at exit)'!E183,"")="", "Mandatory: Tab 7",IFERROR('7. Position (current_at exit)'!E183,"")),"")</f>
        <v/>
      </c>
      <c r="F183" s="16" t="str">
        <f>IF($A183&lt;&gt;"",IF(IFERROR('6. Position (at entry)'!D183,"")="", "Mandatory: Tab 6",IFERROR('6. Position (at entry)'!D183,"")),"")</f>
        <v/>
      </c>
      <c r="G183" s="16" t="str">
        <f>IF($A183&lt;&gt;"",IF(IFERROR('6. Position (at entry)'!E183,"")="", "Mandatory: Tab 6",IFERROR('6. Position (at entry)'!E183,"")),"")</f>
        <v/>
      </c>
      <c r="H183" s="16" t="str">
        <f>IF($A183&lt;&gt;"",IF(IFERROR('6. Position (at entry)'!F183,"")="", "Mandatory: Tab 6",IFERROR('6. Position (at entry)'!F183,"")),"")</f>
        <v/>
      </c>
      <c r="I183" s="16" t="str">
        <f>IF($A183&lt;&gt;"",IF(IFERROR('6. Position (at entry)'!G183,"")="", "Mandatory: Tab 6",IFERROR('6. Position (at entry)'!G183,"")),"")</f>
        <v/>
      </c>
      <c r="J183" s="16" t="str">
        <f>IF($A183&lt;&gt;"",IF(IFERROR('6. Position (at entry)'!H183,"")="", "Mandatory: Tab 6",IFERROR('6. Position (at entry)'!H183,"")),"")</f>
        <v/>
      </c>
      <c r="K183" s="159" t="str">
        <f>IF($A183&lt;&gt;"",IF(IFERROR('6. Position (at entry)'!I183,"")="", "Mandatory: Tab 6",IFERROR('6. Position (at entry)'!I183,"")),"")</f>
        <v/>
      </c>
      <c r="L183" s="16" t="str">
        <f>IF($A183&lt;&gt;"",IF(IFERROR('6. Position (at entry)'!J183,"")="", "Mandatory: Tab 6",IFERROR('6. Position (at entry)'!J183,"")),"")</f>
        <v/>
      </c>
      <c r="M183" s="16" t="str">
        <f>IF($A183&lt;&gt;"",IF(IFERROR('6. Position (at entry)'!K183,"")="", "Mandatory: Tab 6",IFERROR('6. Position (at entry)'!K183,"")),"")</f>
        <v/>
      </c>
      <c r="N183" s="16" t="str">
        <f>IF($A183&lt;&gt;"",IF(IFERROR('6. Position (at entry)'!L183,"")="", "",IFERROR('6. Position (at entry)'!L183,"")),"")</f>
        <v/>
      </c>
      <c r="O183" s="360" t="str">
        <f>IF($A183&lt;&gt;"",IF(IFERROR('6. Position (at entry)'!M183,"")="", "",IFERROR('6. Position (at entry)'!M183,"")),"")</f>
        <v/>
      </c>
      <c r="P183" s="16" t="str">
        <f>IF($A183&lt;&gt;"",IF(IFERROR(VLOOKUP($A183,'5. Company (current_at exit)'!$1:$1048576,3,FALSE),"")="","",IFERROR(VLOOKUP($A183,'5. Company (current_at exit)'!$1:$1048576,3,FALSE),"")), "")</f>
        <v/>
      </c>
      <c r="Q183" s="16" t="str">
        <f>IF($A183&lt;&gt;"",IF(IFERROR(VLOOKUP($A183,'5. Company (current_at exit)'!$1:$1048576,4,FALSE),"")="","",IFERROR(VLOOKUP($A183,'5. Company (current_at exit)'!$1:$1048576,4,FALSE),"")), "")</f>
        <v/>
      </c>
      <c r="R183" s="16" t="str">
        <f>IF($A183&lt;&gt;"",IF(IFERROR(VLOOKUP($A183,'5. Company (current_at exit)'!$1:$1048576,5,FALSE),"")="","",IFERROR(VLOOKUP($A183,'5. Company (current_at exit)'!$1:$1048576,5,FALSE),"")), "")</f>
        <v/>
      </c>
      <c r="S183" s="16" t="str">
        <f>IF($A183&lt;&gt;"",IF(IFERROR(VLOOKUP($A183,'5. Company (current_at exit)'!$1:$1048576,6,FALSE),"")="","",IFERROR(VLOOKUP($A183,'5. Company (current_at exit)'!$1:$1048576,6,FALSE),"")), "")</f>
        <v/>
      </c>
      <c r="T183" s="16" t="str">
        <f>IF($A183&lt;&gt;"",IF(IFERROR(VLOOKUP($A183,'5. Company (current_at exit)'!$1:$1048576,7,FALSE),"")="","Mandatory: Tab 5",IFERROR(VLOOKUP($A183,'5. Company (current_at exit)'!$1:$1048576,7,FALSE),"")), "")</f>
        <v/>
      </c>
      <c r="U183" s="72" t="str">
        <f>IF($A183&lt;&gt;"",IF(IFERROR(VLOOKUP($A183,'5. Company (current_at exit)'!$1:$1048576,8,FALSE),"")="","Mandatory: Tab 5",IFERROR(VLOOKUP($A183,'5. Company (current_at exit)'!$1:$1048576,8,FALSE),"")), "")</f>
        <v/>
      </c>
      <c r="V183" s="16" t="str">
        <f>IF($A183&lt;&gt;"",IF(IFERROR(VLOOKUP($A183,'5. Company (current_at exit)'!$1:$1048576,9,FALSE),"")="","",IFERROR(VLOOKUP($A183,'5. Company (current_at exit)'!$1:$1048576,9,FALSE),"")), "")</f>
        <v/>
      </c>
      <c r="W183" s="16" t="str">
        <f>IF($A183&lt;&gt;"",IF(IFERROR(VLOOKUP($A183,'5. Company (current_at exit)'!$1:$1048576,10,FALSE),"")="","Mandatory: Tab 5",IFERROR(VLOOKUP($A183,'5. Company (current_at exit)'!$1:$1048576,10,FALSE),"")), "")</f>
        <v/>
      </c>
      <c r="X183" s="73" t="str">
        <f>IF($A183&lt;&gt;"",IF(IFERROR(VLOOKUP($A183,'5. Company (current_at exit)'!$1:$1048576,11,FALSE),"")="","Mandatory: Tab 5",IFERROR(VLOOKUP($A183,'5. Company (current_at exit)'!$1:$1048576,11,FALSE),"")), "")</f>
        <v/>
      </c>
      <c r="Y183" s="73" t="str">
        <f>IF($A183&lt;&gt;"",IF(IFERROR(VLOOKUP($A183,'5. Company (current_at exit)'!$1:$1048576,12,FALSE),"")="","",IFERROR(VLOOKUP($A183,'5. Company (current_at exit)'!$1:$1048576,12,FALSE),"")), "")</f>
        <v/>
      </c>
      <c r="Z183" s="73" t="str">
        <f>IF($A183&lt;&gt;"",IF(IFERROR(VLOOKUP($A183,'5. Company (current_at exit)'!$1:$1048576,13,FALSE),"")="","",IFERROR(VLOOKUP($A183,'5. Company (current_at exit)'!$1:$1048576,13,FALSE),"")), "")</f>
        <v/>
      </c>
      <c r="AA183" s="16" t="str">
        <f>IF($A183&lt;&gt;"",IF(IFERROR(VLOOKUP($A183,'5. Company (current_at exit)'!$1:$1048576,14,FALSE),"")="","Mandatory: Tab 5",IFERROR(VLOOKUP($A183,'5. Company (current_at exit)'!$1:$1048576,14,FALSE),"")), "")</f>
        <v/>
      </c>
      <c r="AB183" s="16" t="str">
        <f>IF($A183&lt;&gt;"",IF(IFERROR(VLOOKUP($A183,'5. Company (current_at exit)'!$1:$1048576,15,FALSE),"")="","Mandatory: Tab 5",IFERROR(VLOOKUP($A183,'5. Company (current_at exit)'!$1:$1048576,15,FALSE),"")), "")</f>
        <v/>
      </c>
      <c r="AC183" s="76" t="str">
        <f>IF($A183&lt;&gt;"",IF(IFERROR(VLOOKUP($A183,'5. Company (current_at exit)'!$1:$1048576,16,FALSE),"")="","",IFERROR(VLOOKUP($A183,'5. Company (current_at exit)'!$1:$1048576,16,FALSE),"")), "")</f>
        <v/>
      </c>
      <c r="AD183" s="16" t="str">
        <f>IF($A183&lt;&gt;"",IF(IFERROR(VLOOKUP($A183,'5. Company (current_at exit)'!$1:$1048576,17,FALSE),"")="","",IFERROR(VLOOKUP($A183,'5. Company (current_at exit)'!$1:$1048576,17,FALSE),"")), "")</f>
        <v/>
      </c>
      <c r="AE183" s="401" t="str">
        <f>IF($A183&lt;&gt;"",IF(IFERROR(VLOOKUP($A183,'5. Company (current_at exit)'!$1:$1048576,18,FALSE),"")="","",IFERROR(VLOOKUP($A183,'5. Company (current_at exit)'!$1:$1048576,18,FALSE),"")), "")</f>
        <v/>
      </c>
      <c r="AF183" s="16" t="str">
        <f>IF($A183&lt;&gt;"",IF(IFERROR(VLOOKUP($A183,'5. Company (current_at exit)'!$1:$1048576,19,FALSE),"")="","Mandatory: Tab 5",IFERROR(VLOOKUP($A183,'5. Company (current_at exit)'!$1:$1048576,19,FALSE),"")), "")</f>
        <v/>
      </c>
      <c r="AG183" s="159" t="str">
        <f>IF($AF183="Yes",IF($A183&lt;&gt;"",IF(IFERROR(VLOOKUP($A183,'5. Company (current_at exit)'!$1:$1048576,20,FALSE),"")="","Mandatory: Tab 5",IFERROR(VLOOKUP($A183,'5. Company (current_at exit)'!$1:$1048576,20,FALSE),"")), ""),IF($A183&lt;&gt;"",IF(IFERROR(VLOOKUP($A183,'5. Company (current_at exit)'!$1:$1048576,20,FALSE),"")="","",IFERROR(VLOOKUP($A183,'5. Company (current_at exit)'!$1:$1048576,20,FALSE),"")), ""))</f>
        <v/>
      </c>
      <c r="AH183" s="159" t="str">
        <f>IF($AF183="Yes",IF($A183&lt;&gt;"",IF(IFERROR(VLOOKUP($A183,'5. Company (current_at exit)'!$1:$1048576,21,FALSE),"")="","Mandatory: Tab 5",IFERROR(VLOOKUP($A183,'5. Company (current_at exit)'!$1:$1048576,21,FALSE),"")), ""),IF($A183&lt;&gt;"",IF(IFERROR(VLOOKUP($A183,'5. Company (current_at exit)'!$1:$1048576,21,FALSE),"")="","",IFERROR(VLOOKUP($A183,'5. Company (current_at exit)'!$1:$1048576,21,FALSE),"")), ""))</f>
        <v/>
      </c>
      <c r="AI183" s="69" t="str">
        <f>IF($AF183="Yes",IF($A183&lt;&gt;"",IF(IFERROR(VLOOKUP($A183,'5. Company (current_at exit)'!$1:$1048576,22,FALSE),"")="","Mandatory: Tab 5",IFERROR(VLOOKUP($A183,'5. Company (current_at exit)'!$1:$1048576,22,FALSE),"")), ""),IF($A183&lt;&gt;"",IF(IFERROR(VLOOKUP($A183,'5. Company (current_at exit)'!$1:$1048576,22,FALSE),"")="","",IFERROR(VLOOKUP($A183,'5. Company (current_at exit)'!$1:$1048576,22,FALSE),"")), ""))</f>
        <v/>
      </c>
      <c r="AJ183" s="69" t="str">
        <f>IF($AF183="Yes",IF($A183&lt;&gt;"",IF(IFERROR(VLOOKUP($A183,'5. Company (current_at exit)'!$1:$1048576,23,FALSE),"")="","Mandatory: Tab 5",IFERROR(VLOOKUP($A183,'5. Company (current_at exit)'!$1:$1048576,23,FALSE),"")), ""),IF($A183&lt;&gt;"",IF(IFERROR(VLOOKUP($A183,'5. Company (current_at exit)'!$1:$1048576,23,FALSE),"")="","",IFERROR(VLOOKUP($A183,'5. Company (current_at exit)'!$1:$1048576,23,FALSE),"")), ""))</f>
        <v/>
      </c>
      <c r="AK183" s="159" t="str">
        <f>IF($AF183="Yes",IF($A183&lt;&gt;"",IF(IFERROR(VLOOKUP($A183,'5. Company (current_at exit)'!$1:$1048576,24,FALSE),"")="","",IFERROR(VLOOKUP($A183,'5. Company (current_at exit)'!$1:$1048576,24,FALSE),"")), ""),IF($A183&lt;&gt;"",IF(IFERROR(VLOOKUP($A183,'5. Company (current_at exit)'!$1:$1048576,24,FALSE),"")="","",IFERROR(VLOOKUP($A183,'5. Company (current_at exit)'!$1:$1048576,24,FALSE),"")), ""))</f>
        <v/>
      </c>
      <c r="AL183" s="403" t="str">
        <f>IF($A183&lt;&gt;"",IF(IFERROR(VLOOKUP($A183,'5. Company (current_at exit)'!$1:$1048576,25,FALSE),"")="","",IFERROR(VLOOKUP($A183,'5. Company (current_at exit)'!$1:$1048576,25,FALSE),"")), "")</f>
        <v/>
      </c>
      <c r="AM183" s="17" t="str">
        <f>IF($A183&lt;&gt;"",IF(IFERROR(VLOOKUP($A183,'5. Company (current_at exit)'!$1:$1048576,26,FALSE),"")="","Mandatory: Tab 5",IFERROR(VLOOKUP($A183,'5. Company (current_at exit)'!$1:$1048576,26,FALSE),"")), "")</f>
        <v/>
      </c>
      <c r="AN183" s="17" t="str">
        <f>IF($A183&lt;&gt;"",IF(IFERROR(VLOOKUP($A183,'5. Company (current_at exit)'!$1:$1048576,27,FALSE),"")="","Mandatory: Tab 5",IFERROR(VLOOKUP($A183,'5. Company (current_at exit)'!$1:$1048576,27,FALSE),"")), "")</f>
        <v/>
      </c>
      <c r="AO183" s="17" t="str">
        <f>IF($A183&lt;&gt;"",IF(IFERROR(VLOOKUP($A183,'5. Company (current_at exit)'!$1:$1048576,28,FALSE),"")="","Mandatory: Tab 5",IFERROR(VLOOKUP($A183,'5. Company (current_at exit)'!$1:$1048576,28,FALSE),"")), "")</f>
        <v/>
      </c>
      <c r="AP183" s="17" t="str">
        <f>IF($A183&lt;&gt;"",IF(IFERROR(VLOOKUP($A183,'5. Company (current_at exit)'!$1:$1048576,29,FALSE),"")="","Mandatory: Tab 5",IFERROR(VLOOKUP($A183,'5. Company (current_at exit)'!$1:$1048576,29,FALSE),"")), "")</f>
        <v/>
      </c>
      <c r="AQ183" s="17" t="str">
        <f>IF($A183&lt;&gt;"",IF(IFERROR(VLOOKUP($A183,'5. Company (current_at exit)'!$1:$1048576,30,FALSE),"")="","Mandatory: Tab 5",IFERROR(VLOOKUP($A183,'5. Company (current_at exit)'!$1:$1048576,30,FALSE),"")), "")</f>
        <v/>
      </c>
      <c r="AR183" s="17" t="str">
        <f>IF($A183&lt;&gt;"",IF(IFERROR(VLOOKUP($A183,'5. Company (current_at exit)'!$1:$1048576,31,FALSE),"")="","Mandatory: Tab 5",IFERROR(VLOOKUP($A183,'5. Company (current_at exit)'!$1:$1048576,31,FALSE),"")), "")</f>
        <v/>
      </c>
      <c r="AS183" s="17" t="str">
        <f>IF($A183&lt;&gt;"",IF(IFERROR(VLOOKUP($A183,'5. Company (current_at exit)'!$1:$1048576,32,FALSE),"")="","Mandatory: Tab 5",IFERROR(VLOOKUP($A183,'5. Company (current_at exit)'!$1:$1048576,32,FALSE),"")), "")</f>
        <v/>
      </c>
      <c r="AT183" s="17" t="str">
        <f>IF($A183&lt;&gt;"",IF(IFERROR(VLOOKUP($A183,'5. Company (current_at exit)'!$1:$1048576,33,FALSE),"")="","Mandatory: Tab 5",IFERROR(VLOOKUP($A183,'5. Company (current_at exit)'!$1:$1048576,33,FALSE),"")), "")</f>
        <v/>
      </c>
      <c r="AU183" s="17" t="str">
        <f>IF($A183&lt;&gt;"",IF(IFERROR(VLOOKUP($A183,'5. Company (current_at exit)'!$1:$1048576,34,FALSE),"")="","",IFERROR(VLOOKUP($A183,'5. Company (current_at exit)'!$1:$1048576,34,FALSE),"")), "")</f>
        <v/>
      </c>
      <c r="AV183" s="241" t="str">
        <f>IF($A183&lt;&gt;"",IF(IFERROR(VLOOKUP($A183,'5. Company (current_at exit)'!$1:$1048576,35,FALSE),"")="","",IFERROR(VLOOKUP($A183,'5. Company (current_at exit)'!$1:$1048576,35,FALSE),"")), "")</f>
        <v/>
      </c>
      <c r="AW183" s="17" t="str">
        <f>IF($D183="Fully Exited",IF($A183&lt;&gt;"",IF(IFERROR(VLOOKUP($A183,'5. Company (current_at exit)'!$1:$1048576,36,FALSE),"")="","",IFERROR(VLOOKUP($A183,'5. Company (current_at exit)'!$1:$1048576,36,FALSE),"")), ""),IF($A183&lt;&gt;"",IF(IFERROR(VLOOKUP($A183,'5. Company (current_at exit)'!$1:$1048576,36,FALSE),"")="","",IFERROR(VLOOKUP($A183,'5. Company (current_at exit)'!$1:$1048576,36,FALSE),"")), ""))</f>
        <v/>
      </c>
      <c r="AX183" s="239" t="str">
        <f>IF($A183&lt;&gt;"",IF(IFERROR(VLOOKUP($A183,'5. Company (current_at exit)'!$1:$1048576,37,FALSE),"")="","",IFERROR(VLOOKUP($A183,'5. Company (current_at exit)'!$1:$1048576,37,FALSE),"")), "")</f>
        <v/>
      </c>
      <c r="AY183" s="204" t="str">
        <f>IF($A183&lt;&gt;"",IF(IFERROR(VLOOKUP($A183,'5. Company (current_at exit)'!$1:$1048576,38,FALSE),"")="","",IFERROR(VLOOKUP($A183,'5. Company (current_at exit)'!$1:$1048576,38,FALSE),"")), "")</f>
        <v/>
      </c>
      <c r="AZ183" s="244" t="str">
        <f>IF($A183&lt;&gt;"",IF(IFERROR(VLOOKUP($A183,'5. Company (current_at exit)'!$1:$1048576,39,FALSE),"")="","",IFERROR(VLOOKUP($A183,'5. Company (current_at exit)'!$1:$1048576,39,FALSE),"")), "")</f>
        <v/>
      </c>
      <c r="BA183" s="244" t="str">
        <f>IF($A183&lt;&gt;"",IF(IFERROR(VLOOKUP($A183,'5. Company (current_at exit)'!$1:$1048576,40,FALSE),"")="","",IFERROR(VLOOKUP($A183,'5. Company (current_at exit)'!$1:$1048576,40,FALSE),"")), "")</f>
        <v/>
      </c>
      <c r="BB183" s="244" t="str">
        <f>IF($A183&lt;&gt;"",IF(IFERROR(VLOOKUP($A183,'5. Company (current_at exit)'!$1:$1048576,41,FALSE),"")="","",IFERROR(VLOOKUP($A183,'5. Company (current_at exit)'!$1:$1048576,41,FALSE),"")), "")</f>
        <v/>
      </c>
      <c r="BC183" s="76" t="str">
        <f>IF($A183&lt;&gt;"",IF(IFERROR(VLOOKUP($A183,'5. Company (current_at exit)'!$1:$1048576,42,FALSE),"")="","",IFERROR(VLOOKUP($A183,'5. Company (current_at exit)'!$1:$1048576,42,FALSE),"")), "")</f>
        <v/>
      </c>
      <c r="BD183" s="76" t="str">
        <f>IF($A183&lt;&gt;"",IF(IFERROR(VLOOKUP($A183,'5. Company (current_at exit)'!$1:$1048576,43,FALSE),"")="","",IFERROR(VLOOKUP($A183,'5. Company (current_at exit)'!$1:$1048576,43,FALSE),"")), "")</f>
        <v/>
      </c>
      <c r="BE183" s="239" t="str">
        <f>IF($A183&lt;&gt;"",IF(IFERROR(VLOOKUP($A183,'5. Company (current_at exit)'!$1:$1048576,44,FALSE),"")="","",IFERROR(VLOOKUP($A183,'5. Company (current_at exit)'!$1:$1048576,44,FALSE),"")), "")</f>
        <v/>
      </c>
      <c r="BF183" s="239" t="str">
        <f>IF($A183&lt;&gt;"",IF(IFERROR(VLOOKUP($A183,'5. Company (current_at exit)'!$1:$1048576,45,FALSE),"")="","",IFERROR(VLOOKUP($A183,'5. Company (current_at exit)'!$1:$1048576,45,FALSE),"")), "")</f>
        <v/>
      </c>
      <c r="BG183" s="239" t="str">
        <f>IF($A183&lt;&gt;"",IF(IFERROR(VLOOKUP($A183,'5. Company (current_at exit)'!$1:$1048576,46,FALSE),"")="","",IFERROR(VLOOKUP($A183,'5. Company (current_at exit)'!$1:$1048576,46,FALSE),"")), "")</f>
        <v/>
      </c>
      <c r="BH183" s="239" t="str">
        <f>IF($A183&lt;&gt;"",IF(IFERROR(VLOOKUP($A183,'5. Company (current_at exit)'!$1:$1048576,47,FALSE),"")="","",IFERROR(VLOOKUP($A183,'5. Company (current_at exit)'!$1:$1048576,47,FALSE),"")), "")</f>
        <v/>
      </c>
      <c r="BI183" s="239" t="str">
        <f>IF($A183&lt;&gt;"",IF(IFERROR(VLOOKUP($A183,'5. Company (current_at exit)'!$1:$1048576,48,FALSE),"")="","",IFERROR(VLOOKUP($A183,'5. Company (current_at exit)'!$1:$1048576,48,FALSE),"")), "")</f>
        <v/>
      </c>
      <c r="BJ183" s="360" t="str">
        <f>IF($A183&lt;&gt;"",IF(IFERROR(VLOOKUP($A183,'5. Company (current_at exit)'!$1:$1048576,49,FALSE),"")="","",IFERROR(VLOOKUP($A183,'5. Company (current_at exit)'!$1:$1048576,49,FALSE),"")), "")</f>
        <v/>
      </c>
      <c r="BK183" s="76" t="str">
        <f>IF($A183&lt;&gt;"",IF(IFERROR(VLOOKUP($A183,'5. Company (current_at exit)'!$1:$1048576,50,FALSE),"")="","Mandatory: Tab 5",IFERROR(VLOOKUP($A183,'5. Company (current_at exit)'!$1:$1048576,50,FALSE),"")), "")</f>
        <v/>
      </c>
      <c r="BL183" s="483" t="str">
        <f>IF($A183&lt;&gt;"",IF(IFERROR(VLOOKUP($A183,'5. Company (current_at exit)'!$1:$1048576,51,FALSE),"")="","Mandatory: Tab 5",IFERROR(VLOOKUP($A183,'5. Company (current_at exit)'!$1:$1048576,51,FALSE),"")), "")</f>
        <v/>
      </c>
      <c r="BM183" s="483" t="str">
        <f>IF($A183&lt;&gt;"",IF(IFERROR(VLOOKUP($A183,'5. Company (current_at exit)'!$1:$1048576,52,FALSE),"")="","Mandatory: Tab 5",IFERROR(VLOOKUP($A183,'5. Company (current_at exit)'!$1:$1048576,52,FALSE),"")), "")</f>
        <v/>
      </c>
      <c r="BN183" s="483" t="str">
        <f>IF($A183&lt;&gt;"",IF(IFERROR(VLOOKUP($A183,'5. Company (current_at exit)'!$1:$1048576,53,FALSE),"")="","Mandatory: Tab 5",IFERROR(VLOOKUP($A183,'5. Company (current_at exit)'!$1:$1048576,53,FALSE),"")), "")</f>
        <v/>
      </c>
      <c r="BO183" s="360" t="str">
        <f>IF($A183&lt;&gt;"",IF(IFERROR(VLOOKUP($A183,'5. Company (current_at exit)'!$1:$1048576,54,FALSE),"")="","",IFERROR(VLOOKUP($A183,'5. Company (current_at exit)'!$1:$1048576,54,FALSE),"")), "")</f>
        <v/>
      </c>
      <c r="BP183" s="17" t="str">
        <f>IF($A183&lt;&gt;"",IF(IFERROR(VLOOKUP($A183, '4. Company (at entry)'!$1:$1048576,3,FALSE),"")="","Mandatory: Tab 4",IFERROR(VLOOKUP($A183, '4. Company (at entry)'!$1:$1048576,3,FALSE),"")), "")</f>
        <v/>
      </c>
      <c r="BQ183" s="17" t="str">
        <f>IF($A183&lt;&gt;"",IF(IFERROR(VLOOKUP($A183, '4. Company (at entry)'!$1:$1048576,4,FALSE),"")="","Mandatory: Tab 4",IFERROR(VLOOKUP($A183, '4. Company (at entry)'!$1:$1048576,4,FALSE),"")), "")</f>
        <v/>
      </c>
      <c r="BR183" s="17" t="str">
        <f>IF($A183&lt;&gt;"",IF(IFERROR(VLOOKUP($A183, '4. Company (at entry)'!$1:$1048576,5,FALSE),"")="","Mandatory: Tab 4",IFERROR(VLOOKUP($A183, '4. Company (at entry)'!$1:$1048576,5,FALSE),"")), "")</f>
        <v/>
      </c>
      <c r="BS183" s="17" t="str">
        <f>IF($A183&lt;&gt;"",IF(IFERROR(VLOOKUP($A183, '4. Company (at entry)'!$1:$1048576,6,FALSE),"")="","Mandatory: Tab 4",IFERROR(VLOOKUP($A183, '4. Company (at entry)'!$1:$1048576,6,FALSE),"")), "")</f>
        <v/>
      </c>
      <c r="BT183" s="17" t="str">
        <f>IF($A183&lt;&gt;"",IF(IFERROR(VLOOKUP($A183, '4. Company (at entry)'!$1:$1048576,7,FALSE),"")="","Mandatory: Tab 4",IFERROR(VLOOKUP($A183, '4. Company (at entry)'!$1:$1048576,7,FALSE),"")), "")</f>
        <v/>
      </c>
      <c r="BU183" s="17" t="str">
        <f>IF($A183&lt;&gt;"",IF(IFERROR(VLOOKUP($A183, '4. Company (at entry)'!$1:$1048576,8,FALSE),"")="","Mandatory: Tab 4",IFERROR(VLOOKUP($A183, '4. Company (at entry)'!$1:$1048576,8,FALSE),"")), "")</f>
        <v/>
      </c>
      <c r="BV183" s="17" t="str">
        <f>IF($A183&lt;&gt;"",IF(IFERROR(VLOOKUP($A183, '4. Company (at entry)'!$1:$1048576,9,FALSE),"")="","Mandatory: Tab 4",IFERROR(VLOOKUP($A183, '4. Company (at entry)'!$1:$1048576,9,FALSE),"")), "")</f>
        <v/>
      </c>
      <c r="BW183" s="17" t="str">
        <f>IF($A183&lt;&gt;"",IF(IFERROR(VLOOKUP($A183, '4. Company (at entry)'!$1:$1048576,10,FALSE),"")="","",IFERROR(VLOOKUP($A183, '4. Company (at entry)'!$1:$1048576,10,FALSE),"")), "")</f>
        <v/>
      </c>
      <c r="BX183" s="208" t="str">
        <f>IF($A183&lt;&gt;"",IF(IFERROR(VLOOKUP($A183, '4. Company (at entry)'!$1:$1048576,11,FALSE),"")="","",IFERROR(VLOOKUP($A183, '4. Company (at entry)'!$1:$1048576,11,FALSE),"")), "")</f>
        <v/>
      </c>
      <c r="BY183" s="17" t="str">
        <f>IF($A183&lt;&gt;"",IF(IFERROR(VLOOKUP($A183, '4. Company (at entry)'!$1:$1048576,12,FALSE),"")="","",IFERROR(VLOOKUP($A183, '4. Company (at entry)'!$1:$1048576,12,FALSE),"")), "")</f>
        <v/>
      </c>
      <c r="BZ183" s="360" t="str">
        <f>IF($A183&lt;&gt;"",IF(IFERROR(VLOOKUP($A183, '4. Company (at entry)'!$1:$1048576,13,FALSE),"")="","",IFERROR(VLOOKUP($A183, '4. Company (at entry)'!$1:$1048576,13,FALSE),"")), "")</f>
        <v/>
      </c>
      <c r="CA183" s="17" t="str">
        <f>IF($A183&lt;&gt;"",IF(IFERROR('7. Position (current_at exit)'!F183,"")="", "Mandatory: Tab 7",IFERROR('7. Position (current_at exit)'!F183,"")),"")</f>
        <v/>
      </c>
      <c r="CB183" s="17" t="str">
        <f>IF($D183&lt;&gt;"Pending, Subsequently Closed",IF($A183&lt;&gt;"",IF(IFERROR('7. Position (current_at exit)'!G183,"")="", "Mandatory: Tab 7",IFERROR('7. Position (current_at exit)'!G183,"")),""), IF($A183&lt;&gt;"",IF(IFERROR('7. Position (current_at exit)'!G183,"")="", "",IFERROR('7. Position (current_at exit)'!G183,"")),""))</f>
        <v/>
      </c>
      <c r="CC183" s="17" t="str">
        <f>IF($D183&lt;&gt;"Pending, Subsequently Closed",IF($A183&lt;&gt;"",IF(IFERROR('7. Position (current_at exit)'!H183,"")="", "Mandatory: Tab 7",IFERROR('7. Position (current_at exit)'!H183,"")),""), IF($A183&lt;&gt;"",IF(IFERROR('7. Position (current_at exit)'!H183,"")="", "",IFERROR('7. Position (current_at exit)'!H183,"")),""))</f>
        <v/>
      </c>
      <c r="CD183" s="17" t="str">
        <f>IF($D183&lt;&gt;"Pending, Subsequently Closed",IF($A183&lt;&gt;"",IF(IFERROR('7. Position (current_at exit)'!I183,"")="", "Mandatory: Tab 7",IFERROR('7. Position (current_at exit)'!I183,"")),""), IF($A183&lt;&gt;"",IF(IFERROR('7. Position (current_at exit)'!I183,"")="", "",IFERROR('7. Position (current_at exit)'!I183,"")),""))</f>
        <v/>
      </c>
      <c r="CE183" s="17" t="str">
        <f>IF($D183&lt;&gt;"Pending, Subsequently Closed",IF($A183&lt;&gt;"",IF(IFERROR('7. Position (current_at exit)'!J183,"")="", "Mandatory: Tab 7",IFERROR('7. Position (current_at exit)'!J183,"")),""), IF($A183&lt;&gt;"",IF(IFERROR('7. Position (current_at exit)'!J183,"")="", "",IFERROR('7. Position (current_at exit)'!J183,"")),""))</f>
        <v/>
      </c>
      <c r="CF183" s="208" t="str">
        <f>IF($D183&lt;&gt;"Pending, Subsequently Closed",IF($A183&lt;&gt;"",IF(IFERROR('7. Position (current_at exit)'!K183,"")="", "Mandatory: Tab 7",IFERROR('7. Position (current_at exit)'!K183,"")),""), IF($A183&lt;&gt;"",IF(IFERROR('7. Position (current_at exit)'!K183,"")="", "",IFERROR('7. Position (current_at exit)'!K183,"")),""))</f>
        <v/>
      </c>
      <c r="CG183" s="186" t="str">
        <f>IF($D183&lt;&gt;"Pending, Subsequently Closed",IF($A183&lt;&gt;"",IF(IFERROR('7. Position (current_at exit)'!L183,"")="", "Mandatory: Tab 7",IFERROR('7. Position (current_at exit)'!L183,"")),""), IF($A183&lt;&gt;"",IF(IFERROR('7. Position (current_at exit)'!L183,"")="", "",IFERROR('7. Position (current_at exit)'!L183,"")),""))</f>
        <v/>
      </c>
      <c r="CH183" s="186" t="str">
        <f>IF($D183&lt;&gt;"Pending, Subsequently Closed",IF($A183&lt;&gt;"",IF(IFERROR('7. Position (current_at exit)'!M183,"")="", "Mandatory: Tab 7",IFERROR('7. Position (current_at exit)'!M183,"")),""), IF($A183&lt;&gt;"",IF(IFERROR('7. Position (current_at exit)'!M183,"")="", "",IFERROR('7. Position (current_at exit)'!M183,"")),""))</f>
        <v/>
      </c>
      <c r="CI183" s="186" t="str">
        <f>IF($D183&lt;&gt;"Pending, Subsequently Closed",IF($A183&lt;&gt;"",IF(IFERROR('7. Position (current_at exit)'!N183,"")="", "Mandatory: Tab 7",IFERROR('7. Position (current_at exit)'!N183,"")),""), IF($A183&lt;&gt;"",IF(IFERROR('7. Position (current_at exit)'!N183,"")="", "",IFERROR('7. Position (current_at exit)'!N183,"")),""))</f>
        <v/>
      </c>
      <c r="CJ183" s="408" t="str">
        <f>IF($D183&lt;&gt;"Pending, Subsequently Closed",IF($A183&lt;&gt;"",IF(IFERROR('7. Position (current_at exit)'!O183,"")="", "Mandatory: Tab 7",IFERROR('7. Position (current_at exit)'!O183,"")),""), IF($A183&lt;&gt;"",IF(IFERROR('7. Position (current_at exit)'!O183,"")="", "",IFERROR('7. Position (current_at exit)'!O183,"")),""))</f>
        <v/>
      </c>
      <c r="CK183" s="408" t="str">
        <f>IF($D183&lt;&gt;"Pending, Subsequently Closed",IF($A183&lt;&gt;"",IF(IFERROR('7. Position (current_at exit)'!P183,"")="", "Mandatory: Tab 7",IFERROR('7. Position (current_at exit)'!P183,"")),""), IF($A183&lt;&gt;"",IF(IFERROR('7. Position (current_at exit)'!P183,"")="", "",IFERROR('7. Position (current_at exit)'!P183,"")),""))</f>
        <v/>
      </c>
      <c r="CL183" s="360" t="str">
        <f>IF($A183&lt;&gt;"",IF(IFERROR('7. Position (current_at exit)'!Q183,"")="", "",IFERROR('7. Position (current_at exit)'!Q183,"")),"")</f>
        <v/>
      </c>
      <c r="CM183" s="18" t="str">
        <f>IF($F183&lt;&gt;"Debt",IF($A183&lt;&gt;"",IF(IFERROR('7. Position (current_at exit)'!R183,"")="", "Mandatory: Tab 7",IFERROR('7. Position (current_at exit)'!R183,"")),""), IF($A183&lt;&gt;"",IF(IFERROR('7. Position (current_at exit)'!R183,"")="", "",IFERROR('7. Position (current_at exit)'!R183,"")),""))</f>
        <v/>
      </c>
      <c r="CN183" s="18" t="str">
        <f>IF($F183&lt;&gt;"Debt",IF($A183&lt;&gt;"",IF(IFERROR('7. Position (current_at exit)'!S183,"")="", "Mandatory: Tab 7",IFERROR('7. Position (current_at exit)'!S183,"")),""), IF($A183&lt;&gt;"",IF(IFERROR('7. Position (current_at exit)'!S183,"")="", "",IFERROR('7. Position (current_at exit)'!S183,"")),""))</f>
        <v/>
      </c>
      <c r="CO183" s="17" t="str">
        <f>IF($F183&lt;&gt;"Debt",IF($A183&lt;&gt;"",IF(IFERROR('7. Position (current_at exit)'!T183,"")="", "Mandatory: Tab 7",IFERROR('7. Position (current_at exit)'!T183,"")),""), IF($A183&lt;&gt;"",IF(IFERROR('7. Position (current_at exit)'!T183,"")="", "",IFERROR('7. Position (current_at exit)'!T183,"")),""))</f>
        <v/>
      </c>
      <c r="CP183" s="17" t="str">
        <f>IF($A183&lt;&gt;"",IF(IFERROR('7. Position (current_at exit)'!U183,"")="", "Mandatory: Tab 7",IFERROR('7. Position (current_at exit)'!U183,"")),"")</f>
        <v/>
      </c>
      <c r="CQ183" s="17" t="str">
        <f>IF($F183&lt;&gt;"Debt",IF($A183&lt;&gt;"",IF(IFERROR('7. Position (current_at exit)'!V183,"")="", "Mandatory: Tab 7",IFERROR('7. Position (current_at exit)'!V183,"")),""), IF($A183&lt;&gt;"",IF(IFERROR('7. Position (current_at exit)'!V183,"")="", "",IFERROR('7. Position (current_at exit)'!V183,"")),""))</f>
        <v/>
      </c>
      <c r="CR183" s="16" t="str">
        <f>IF($F183&lt;&gt;"Debt",IF($A183&lt;&gt;"",IF(IFERROR('7. Position (current_at exit)'!W183,"")="", "",IFERROR('7. Position (current_at exit)'!W183,"")),""), IF($A183&lt;&gt;"",IF(IFERROR('7. Position (current_at exit)'!W183,"")="", "",IFERROR('7. Position (current_at exit)'!W183,"")),""))</f>
        <v/>
      </c>
      <c r="CS183" s="80" t="str">
        <f>IF($A183&lt;&gt;"",IF(IFERROR('7. Position (current_at exit)'!X183,"")="", "",IFERROR('7. Position (current_at exit)'!X183,"")),"")</f>
        <v/>
      </c>
      <c r="CT183" s="360" t="str">
        <f>IF($A183&lt;&gt;"",IF(IFERROR('7. Position (current_at exit)'!Y183,"")="", "",IFERROR('7. Position (current_at exit)'!Y183,"")),"")</f>
        <v/>
      </c>
      <c r="CU183" s="159" t="str">
        <f>IF(OR($D183="Fully Exited, No Escrow", $D183="Fully Exited, Escrow Pending", $D183="Fully Exited, Subsequently Closed"), IF($A183&lt;&gt;"",IF(IFERROR('7. Position (current_at exit)'!Z183,"")="", "Mandatory: Tab 7",IFERROR('7. Position (current_at exit)'!Z183,"")),""), IF($A183&lt;&gt;"",IF(IFERROR('7. Position (current_at exit)'!Z183,"")="", "",IFERROR('7. Position (current_at exit)'!Z183,"")),""))</f>
        <v/>
      </c>
      <c r="CV183" s="159" t="str">
        <f>IF(OR($D183="Fully Exited, No Escrow", $D183="Fully Exited, Escrow Pending", $D183="Fully Exited, Subsequently Closed"), IF($A183&lt;&gt;"",IF(IFERROR('7. Position (current_at exit)'!AA183,"")="", "Mandatory: Tab 7",IFERROR('7. Position (current_at exit)'!AA183,"")),""), IF($A183&lt;&gt;"",IF(IFERROR('7. Position (current_at exit)'!AA183,"")="", "",IFERROR('7. Position (current_at exit)'!AA183,"")),""))</f>
        <v/>
      </c>
      <c r="CW183" s="16" t="str">
        <f>IF($D183="Fully Exited",IF($A183&lt;&gt;"",IF(IFERROR('7. Position (current_at exit)'!AB183,"")="", "",IFERROR('7. Position (current_at exit)'!AB183,"")),""), IF($A183&lt;&gt;"",IF(IFERROR('7. Position (current_at exit)'!AB183,"")="", "",IFERROR('7. Position (current_at exit)'!AB183,"")),""))</f>
        <v/>
      </c>
      <c r="CX183" s="360" t="str">
        <f>IF($A183&lt;&gt;"",IF(IFERROR('7. Position (current_at exit)'!AC183,"")="", "",IFERROR('7. Position (current_at exit)'!AC183,"")),"")</f>
        <v/>
      </c>
      <c r="CY183" s="16" t="str">
        <f>IF($D183&lt;&gt;"Pending, Subsequently Closed",IF($A183&lt;&gt;"",IF(IFERROR('7. Position (current_at exit)'!AD183,"")="", "Mandatory: Tab 7",IFERROR('7. Position (current_at exit)'!AD183,"")),""), IF($A183&lt;&gt;"",IF(IFERROR('7. Position (current_at exit)'!AD183,"")="", "",IFERROR('7. Position (current_at exit)'!AD183,"")),""))</f>
        <v/>
      </c>
      <c r="CZ183" s="187" t="str">
        <f>IF($A183&lt;&gt;"",IF(IFERROR('7. Position (current_at exit)'!AE183,"")="", "",IFERROR('7. Position (current_at exit)'!AE183,"")),"")</f>
        <v/>
      </c>
      <c r="DA183" s="76" t="str">
        <f>IF($A183&lt;&gt;"",IF(IFERROR('7. Position (current_at exit)'!AF183,"")="", "",IFERROR('7. Position (current_at exit)'!AF183,"")),"")</f>
        <v/>
      </c>
      <c r="DB183" s="239" t="str">
        <f>IF($A183&lt;&gt;"",IF(IFERROR('7. Position (current_at exit)'!AG183,"")="", "",IFERROR('7. Position (current_at exit)'!AG183,"")),"")</f>
        <v/>
      </c>
      <c r="DC183" s="165" t="str">
        <f>IF($A183&lt;&gt;"",IF(IFERROR('7. Position (current_at exit)'!AH183,"")="", "",IFERROR('7. Position (current_at exit)'!AH183,"")),"")</f>
        <v/>
      </c>
      <c r="DD183" s="165" t="str">
        <f>IF($A183&lt;&gt;"",IF(IFERROR('7. Position (current_at exit)'!AI183,"")="", "",IFERROR('7. Position (current_at exit)'!AI183,"")),"")</f>
        <v/>
      </c>
      <c r="DE183" s="360" t="str">
        <f>IF($A183&lt;&gt;"",IF(IFERROR('7. Position (current_at exit)'!AJ183,"")="", "",IFERROR('7. Position (current_at exit)'!AJ183,"")),"")</f>
        <v/>
      </c>
      <c r="DF183" s="16" t="str">
        <f>IF($A183&lt;&gt;"",IF(IFERROR('7. Position (current_at exit)'!AK183,"")="", "",IFERROR('7. Position (current_at exit)'!AK183,"")),"")</f>
        <v/>
      </c>
      <c r="DG183" s="187" t="str">
        <f>IF($A183&lt;&gt;"",IF(IFERROR('7. Position (current_at exit)'!AL183,"")="", "",IFERROR('7. Position (current_at exit)'!AL183,"")),"")</f>
        <v/>
      </c>
      <c r="DH183" s="76" t="str">
        <f>IF($A183&lt;&gt;"",IF(IFERROR('7. Position (current_at exit)'!AM183,"")="", "",IFERROR('7. Position (current_at exit)'!AM183,"")),"")</f>
        <v/>
      </c>
      <c r="DI183" s="239" t="str">
        <f>IF($A183&lt;&gt;"",IF(IFERROR('7. Position (current_at exit)'!AN183,"")="", "",IFERROR('7. Position (current_at exit)'!AN183,"")),"")</f>
        <v/>
      </c>
      <c r="DJ183" s="165" t="str">
        <f>IF($A183&lt;&gt;"",IF(IFERROR('7. Position (current_at exit)'!AO183,"")="", "",IFERROR('7. Position (current_at exit)'!AO183,"")),"")</f>
        <v/>
      </c>
      <c r="DK183" s="165" t="str">
        <f>IF($A183&lt;&gt;"",IF(IFERROR('7. Position (current_at exit)'!AP183,"")="", "",IFERROR('7. Position (current_at exit)'!AP183,"")),"")</f>
        <v/>
      </c>
      <c r="DL183" s="360" t="str">
        <f>IF($A183&lt;&gt;"",IF(IFERROR('7. Position (current_at exit)'!AQ183,"")="", "",IFERROR('7. Position (current_at exit)'!AQ183,"")),"")</f>
        <v/>
      </c>
      <c r="DM183" s="17" t="str">
        <f>IF(OR($F183="Equity - Publicly Traded", $F183="Equity - Private"), IF($A183&lt;&gt;"",IF(IFERROR('6. Position (at entry)'!N183,"")="", "Mandatory: Tab 6",IFERROR('6. Position (at entry)'!N183,"")),""), IF($A183&lt;&gt;"",IF(IFERROR('6. Position (at entry)'!N183,"")="", "",IFERROR('6. Position (at entry)'!N183,"")),""))</f>
        <v/>
      </c>
      <c r="DN183" s="17" t="str">
        <f>IF(OR($F183="Equity - Publicly Traded", $F183="Equity - Private"), IF($A183&lt;&gt;"",IF(IFERROR('6. Position (at entry)'!O183,"")="", "Mandatory: Tab 6",IFERROR('6. Position (at entry)'!O183,"")),""), IF($A183&lt;&gt;"",IF(IFERROR('6. Position (at entry)'!O183,"")="", "",IFERROR('6. Position (at entry)'!O183,"")),""))</f>
        <v/>
      </c>
      <c r="DO183" s="17" t="str">
        <f>IF(OR($F183="Equity - Publicly Traded", $F183="Equity - Private"), IF($A183&lt;&gt;"",IF(IFERROR('6. Position (at entry)'!P183,"")="", "Mandatory: Tab 6",IFERROR('6. Position (at entry)'!P183,"")),""), IF($A183&lt;&gt;"",IF(IFERROR('6. Position (at entry)'!P183,"")="", "",IFERROR('6. Position (at entry)'!P183,"")),""))</f>
        <v/>
      </c>
      <c r="DP183" s="17" t="str">
        <f>IF(OR($F183="Equity - Publicly Traded", $F183="Equity - Private"), IF($A183&lt;&gt;"",IF(IFERROR('6. Position (at entry)'!Q183,"")="", "Mandatory: Tab 6",IFERROR('6. Position (at entry)'!Q183,"")),""), IF($A183&lt;&gt;"",IF(IFERROR('6. Position (at entry)'!Q183,"")="", "",IFERROR('6. Position (at entry)'!Q183,"")),""))</f>
        <v/>
      </c>
      <c r="DQ183" s="18" t="str">
        <f>IF(OR($F183="Equity - Publicly Traded", $F183="Equity - Private"), IF($A183&lt;&gt;"",IF(IFERROR('6. Position (at entry)'!R183,"")="", "Mandatory: Tab 6",IFERROR('6. Position (at entry)'!R183,"")),""), IF($A183&lt;&gt;"",IF(IFERROR('6. Position (at entry)'!R183,"")="", "",IFERROR('6. Position (at entry)'!R183,"")),""))</f>
        <v/>
      </c>
      <c r="DR183" s="18" t="str">
        <f>IF(OR($F183="Equity - Publicly Traded", $F183="Equity - Private"), IF($A183&lt;&gt;"",IF(IFERROR('6. Position (at entry)'!S183,"")="", "Mandatory: Tab 6",IFERROR('6. Position (at entry)'!S183,"")),""), IF($A183&lt;&gt;"",IF(IFERROR('6. Position (at entry)'!S183,"")="", "",IFERROR('6. Position (at entry)'!S183,"")),""))</f>
        <v/>
      </c>
      <c r="DS183" s="17" t="str">
        <f>IF(OR($F183="Equity - Publicly Traded", $F183="Equity - Private"), IF($A183&lt;&gt;"",IF(IFERROR('6. Position (at entry)'!T183,"")="", "Mandatory: Tab 6",IFERROR('6. Position (at entry)'!T183,"")),""), IF($A183&lt;&gt;"",IF(IFERROR('6. Position (at entry)'!T183,"")="", "",IFERROR('6. Position (at entry)'!T183,"")),""))</f>
        <v/>
      </c>
      <c r="DT183" s="16" t="str">
        <f>IF(OR($F183="Equity - Publicly Traded", $F183="Equity - Private"), IF($A183&lt;&gt;"",IF(IFERROR('6. Position (at entry)'!U183,"")="", "Mandatory: Tab 6",IFERROR('6. Position (at entry)'!U183,"")),""), IF($A183&lt;&gt;"",IF(IFERROR('6. Position (at entry)'!U183,"")="", "",IFERROR('6. Position (at entry)'!U183,"")),""))</f>
        <v/>
      </c>
      <c r="DU183" s="16" t="str">
        <f>IF(OR($F183="Equity - Publicly Traded", $F183="Equity - Private"), IF($A183&lt;&gt;"",IF(IFERROR('6. Position (at entry)'!V183,"")="", "",IFERROR('6. Position (at entry)'!V183,"")),""), IF($A183&lt;&gt;"",IF(IFERROR('6. Position (at entry)'!V183,"")="", "",IFERROR('6. Position (at entry)'!V183,"")),""))</f>
        <v/>
      </c>
      <c r="DV183" s="239" t="str">
        <f>IF(OR($F183="Equity - Publicly Traded", $F183="Equity - Private"), IF($A183&lt;&gt;"",IF(IFERROR('6. Position (at entry)'!W183,"")="", "",IFERROR('6. Position (at entry)'!W183,"")),""), IF($A183&lt;&gt;"",IF(IFERROR('6. Position (at entry)'!W183,"")="", "",IFERROR('6. Position (at entry)'!W183,"")),""))</f>
        <v/>
      </c>
      <c r="DW183" s="239" t="str">
        <f>IF(OR($F183="Equity - Publicly Traded", $F183="Equity - Private"), IF($A183&lt;&gt;"",IF(IFERROR('6. Position (at entry)'!X183,"")="", "",IFERROR('6. Position (at entry)'!X183,"")),""), IF($A183&lt;&gt;"",IF(IFERROR('6. Position (at entry)'!X183,"")="", "",IFERROR('6. Position (at entry)'!X183,"")),""))</f>
        <v/>
      </c>
      <c r="DX183" s="239" t="str">
        <f>IF(OR($F183="Equity - Publicly Traded", $F183="Equity - Private"), IF($A183&lt;&gt;"",IF(IFERROR('6. Position (at entry)'!Y183,"")="", "",IFERROR('6. Position (at entry)'!Y183,"")),""), IF($A183&lt;&gt;"",IF(IFERROR('6. Position (at entry)'!Y183,"")="", "",IFERROR('6. Position (at entry)'!Y183,"")),""))</f>
        <v/>
      </c>
      <c r="DY183" s="360" t="str">
        <f>IF($A183&lt;&gt;"",IF(IFERROR('6. Position (at entry)'!Z183,"")="", "",IFERROR('6. Position (at entry)'!Z183,"")),"")</f>
        <v/>
      </c>
      <c r="DZ183" s="76" t="str">
        <f>IF($A183&lt;&gt;"",IF(IFERROR('6. Position (at entry)'!AA183,"")="", "",IFERROR('6. Position (at entry)'!AA183,"")),"")</f>
        <v/>
      </c>
      <c r="EA183" s="76" t="str">
        <f>IF($A183&lt;&gt;"",IF(IFERROR('6. Position (at entry)'!AB183,"")="", "",IFERROR('6. Position (at entry)'!AB183,"")),"")</f>
        <v/>
      </c>
      <c r="EB183" s="78" t="str">
        <f>IF($A183&lt;&gt;"",IF(IFERROR('6. Position (at entry)'!AC183,"")="", "",IFERROR('6. Position (at entry)'!AC183,"")),"")</f>
        <v/>
      </c>
      <c r="EC183" s="78" t="str">
        <f>IF($A183&lt;&gt;"",IF(IFERROR('6. Position (at entry)'!AD183,"")="", "",IFERROR('6. Position (at entry)'!AD183,"")),"")</f>
        <v/>
      </c>
      <c r="ED183" s="226" t="str">
        <f>IF($A183&lt;&gt;"",IF(IFERROR('6. Position (at entry)'!AE183,"")="", "",IFERROR('6. Position (at entry)'!AE183,"")),"")</f>
        <v/>
      </c>
      <c r="EE183" s="80" t="str">
        <f>IF($A183&lt;&gt;"",IF(IFERROR('6. Position (at entry)'!AF183,"")="", "",IFERROR('6. Position (at entry)'!AF183,"")),"")</f>
        <v/>
      </c>
      <c r="EF183" s="80" t="str">
        <f>IF($A183&lt;&gt;"",IF(IFERROR('6. Position (at entry)'!AG183,"")="", "",IFERROR('6. Position (at entry)'!AG183,"")),"")</f>
        <v/>
      </c>
      <c r="EG183" s="80" t="str">
        <f>IF($A183&lt;&gt;"",IF(IFERROR('6. Position (at entry)'!AH183,"")="", "",IFERROR('6. Position (at entry)'!AH183,"")),"")</f>
        <v/>
      </c>
      <c r="EH183" s="360" t="str">
        <f>IF($A183&lt;&gt;"",IF(IFERROR('6. Position (at entry)'!AI183,"")="", "",IFERROR('6. Position (at entry)'!AI183,"")),"")</f>
        <v/>
      </c>
    </row>
    <row r="184" spans="1:138" ht="15" customHeight="1" x14ac:dyDescent="0.2">
      <c r="A184" s="16" t="str">
        <f>IF(ISBLANK('6. Position (at entry)'!A184), "", '6. Position (at entry)'!A184)</f>
        <v/>
      </c>
      <c r="B184" s="347" t="str">
        <f>IF($A184&lt;&gt;"",IF(IFERROR('6. Position (at entry)'!B184,"")="", "Mandatory: Tab 6",IFERROR('6. Position (at entry)'!B184,"")),"")</f>
        <v/>
      </c>
      <c r="C184" s="16" t="str">
        <f>IF($A184&lt;&gt;"",IF(IFERROR(VLOOKUP($A184, '4. Company (at entry)'!$1:$1048576,2,FALSE),"")="","Mandatory: Tab 4",IFERROR(VLOOKUP($A184, '4. Company (at entry)'!$1:$1048576,2,FALSE),"")), "")</f>
        <v/>
      </c>
      <c r="D184" s="16" t="str">
        <f>IF($A184&lt;&gt;"",IF(IFERROR('7. Position (current_at exit)'!D184,"")="", "Mandatory: Tab 7",IFERROR('7. Position (current_at exit)'!D184,"")),"")</f>
        <v/>
      </c>
      <c r="E184" s="16" t="str">
        <f>IF($A184&lt;&gt;"",IF(IFERROR('7. Position (current_at exit)'!E184,"")="", "Mandatory: Tab 7",IFERROR('7. Position (current_at exit)'!E184,"")),"")</f>
        <v/>
      </c>
      <c r="F184" s="16" t="str">
        <f>IF($A184&lt;&gt;"",IF(IFERROR('6. Position (at entry)'!D184,"")="", "Mandatory: Tab 6",IFERROR('6. Position (at entry)'!D184,"")),"")</f>
        <v/>
      </c>
      <c r="G184" s="16" t="str">
        <f>IF($A184&lt;&gt;"",IF(IFERROR('6. Position (at entry)'!E184,"")="", "Mandatory: Tab 6",IFERROR('6. Position (at entry)'!E184,"")),"")</f>
        <v/>
      </c>
      <c r="H184" s="16" t="str">
        <f>IF($A184&lt;&gt;"",IF(IFERROR('6. Position (at entry)'!F184,"")="", "Mandatory: Tab 6",IFERROR('6. Position (at entry)'!F184,"")),"")</f>
        <v/>
      </c>
      <c r="I184" s="16" t="str">
        <f>IF($A184&lt;&gt;"",IF(IFERROR('6. Position (at entry)'!G184,"")="", "Mandatory: Tab 6",IFERROR('6. Position (at entry)'!G184,"")),"")</f>
        <v/>
      </c>
      <c r="J184" s="16" t="str">
        <f>IF($A184&lt;&gt;"",IF(IFERROR('6. Position (at entry)'!H184,"")="", "Mandatory: Tab 6",IFERROR('6. Position (at entry)'!H184,"")),"")</f>
        <v/>
      </c>
      <c r="K184" s="159" t="str">
        <f>IF($A184&lt;&gt;"",IF(IFERROR('6. Position (at entry)'!I184,"")="", "Mandatory: Tab 6",IFERROR('6. Position (at entry)'!I184,"")),"")</f>
        <v/>
      </c>
      <c r="L184" s="16" t="str">
        <f>IF($A184&lt;&gt;"",IF(IFERROR('6. Position (at entry)'!J184,"")="", "Mandatory: Tab 6",IFERROR('6. Position (at entry)'!J184,"")),"")</f>
        <v/>
      </c>
      <c r="M184" s="16" t="str">
        <f>IF($A184&lt;&gt;"",IF(IFERROR('6. Position (at entry)'!K184,"")="", "Mandatory: Tab 6",IFERROR('6. Position (at entry)'!K184,"")),"")</f>
        <v/>
      </c>
      <c r="N184" s="16" t="str">
        <f>IF($A184&lt;&gt;"",IF(IFERROR('6. Position (at entry)'!L184,"")="", "",IFERROR('6. Position (at entry)'!L184,"")),"")</f>
        <v/>
      </c>
      <c r="O184" s="360" t="str">
        <f>IF($A184&lt;&gt;"",IF(IFERROR('6. Position (at entry)'!M184,"")="", "",IFERROR('6. Position (at entry)'!M184,"")),"")</f>
        <v/>
      </c>
      <c r="P184" s="16" t="str">
        <f>IF($A184&lt;&gt;"",IF(IFERROR(VLOOKUP($A184,'5. Company (current_at exit)'!$1:$1048576,3,FALSE),"")="","",IFERROR(VLOOKUP($A184,'5. Company (current_at exit)'!$1:$1048576,3,FALSE),"")), "")</f>
        <v/>
      </c>
      <c r="Q184" s="16" t="str">
        <f>IF($A184&lt;&gt;"",IF(IFERROR(VLOOKUP($A184,'5. Company (current_at exit)'!$1:$1048576,4,FALSE),"")="","",IFERROR(VLOOKUP($A184,'5. Company (current_at exit)'!$1:$1048576,4,FALSE),"")), "")</f>
        <v/>
      </c>
      <c r="R184" s="16" t="str">
        <f>IF($A184&lt;&gt;"",IF(IFERROR(VLOOKUP($A184,'5. Company (current_at exit)'!$1:$1048576,5,FALSE),"")="","",IFERROR(VLOOKUP($A184,'5. Company (current_at exit)'!$1:$1048576,5,FALSE),"")), "")</f>
        <v/>
      </c>
      <c r="S184" s="16" t="str">
        <f>IF($A184&lt;&gt;"",IF(IFERROR(VLOOKUP($A184,'5. Company (current_at exit)'!$1:$1048576,6,FALSE),"")="","",IFERROR(VLOOKUP($A184,'5. Company (current_at exit)'!$1:$1048576,6,FALSE),"")), "")</f>
        <v/>
      </c>
      <c r="T184" s="16" t="str">
        <f>IF($A184&lt;&gt;"",IF(IFERROR(VLOOKUP($A184,'5. Company (current_at exit)'!$1:$1048576,7,FALSE),"")="","Mandatory: Tab 5",IFERROR(VLOOKUP($A184,'5. Company (current_at exit)'!$1:$1048576,7,FALSE),"")), "")</f>
        <v/>
      </c>
      <c r="U184" s="72" t="str">
        <f>IF($A184&lt;&gt;"",IF(IFERROR(VLOOKUP($A184,'5. Company (current_at exit)'!$1:$1048576,8,FALSE),"")="","Mandatory: Tab 5",IFERROR(VLOOKUP($A184,'5. Company (current_at exit)'!$1:$1048576,8,FALSE),"")), "")</f>
        <v/>
      </c>
      <c r="V184" s="16" t="str">
        <f>IF($A184&lt;&gt;"",IF(IFERROR(VLOOKUP($A184,'5. Company (current_at exit)'!$1:$1048576,9,FALSE),"")="","",IFERROR(VLOOKUP($A184,'5. Company (current_at exit)'!$1:$1048576,9,FALSE),"")), "")</f>
        <v/>
      </c>
      <c r="W184" s="16" t="str">
        <f>IF($A184&lt;&gt;"",IF(IFERROR(VLOOKUP($A184,'5. Company (current_at exit)'!$1:$1048576,10,FALSE),"")="","Mandatory: Tab 5",IFERROR(VLOOKUP($A184,'5. Company (current_at exit)'!$1:$1048576,10,FALSE),"")), "")</f>
        <v/>
      </c>
      <c r="X184" s="73" t="str">
        <f>IF($A184&lt;&gt;"",IF(IFERROR(VLOOKUP($A184,'5. Company (current_at exit)'!$1:$1048576,11,FALSE),"")="","Mandatory: Tab 5",IFERROR(VLOOKUP($A184,'5. Company (current_at exit)'!$1:$1048576,11,FALSE),"")), "")</f>
        <v/>
      </c>
      <c r="Y184" s="73" t="str">
        <f>IF($A184&lt;&gt;"",IF(IFERROR(VLOOKUP($A184,'5. Company (current_at exit)'!$1:$1048576,12,FALSE),"")="","",IFERROR(VLOOKUP($A184,'5. Company (current_at exit)'!$1:$1048576,12,FALSE),"")), "")</f>
        <v/>
      </c>
      <c r="Z184" s="73" t="str">
        <f>IF($A184&lt;&gt;"",IF(IFERROR(VLOOKUP($A184,'5. Company (current_at exit)'!$1:$1048576,13,FALSE),"")="","",IFERROR(VLOOKUP($A184,'5. Company (current_at exit)'!$1:$1048576,13,FALSE),"")), "")</f>
        <v/>
      </c>
      <c r="AA184" s="16" t="str">
        <f>IF($A184&lt;&gt;"",IF(IFERROR(VLOOKUP($A184,'5. Company (current_at exit)'!$1:$1048576,14,FALSE),"")="","Mandatory: Tab 5",IFERROR(VLOOKUP($A184,'5. Company (current_at exit)'!$1:$1048576,14,FALSE),"")), "")</f>
        <v/>
      </c>
      <c r="AB184" s="16" t="str">
        <f>IF($A184&lt;&gt;"",IF(IFERROR(VLOOKUP($A184,'5. Company (current_at exit)'!$1:$1048576,15,FALSE),"")="","Mandatory: Tab 5",IFERROR(VLOOKUP($A184,'5. Company (current_at exit)'!$1:$1048576,15,FALSE),"")), "")</f>
        <v/>
      </c>
      <c r="AC184" s="76" t="str">
        <f>IF($A184&lt;&gt;"",IF(IFERROR(VLOOKUP($A184,'5. Company (current_at exit)'!$1:$1048576,16,FALSE),"")="","",IFERROR(VLOOKUP($A184,'5. Company (current_at exit)'!$1:$1048576,16,FALSE),"")), "")</f>
        <v/>
      </c>
      <c r="AD184" s="16" t="str">
        <f>IF($A184&lt;&gt;"",IF(IFERROR(VLOOKUP($A184,'5. Company (current_at exit)'!$1:$1048576,17,FALSE),"")="","",IFERROR(VLOOKUP($A184,'5. Company (current_at exit)'!$1:$1048576,17,FALSE),"")), "")</f>
        <v/>
      </c>
      <c r="AE184" s="401" t="str">
        <f>IF($A184&lt;&gt;"",IF(IFERROR(VLOOKUP($A184,'5. Company (current_at exit)'!$1:$1048576,18,FALSE),"")="","",IFERROR(VLOOKUP($A184,'5. Company (current_at exit)'!$1:$1048576,18,FALSE),"")), "")</f>
        <v/>
      </c>
      <c r="AF184" s="16" t="str">
        <f>IF($A184&lt;&gt;"",IF(IFERROR(VLOOKUP($A184,'5. Company (current_at exit)'!$1:$1048576,19,FALSE),"")="","Mandatory: Tab 5",IFERROR(VLOOKUP($A184,'5. Company (current_at exit)'!$1:$1048576,19,FALSE),"")), "")</f>
        <v/>
      </c>
      <c r="AG184" s="159" t="str">
        <f>IF($AF184="Yes",IF($A184&lt;&gt;"",IF(IFERROR(VLOOKUP($A184,'5. Company (current_at exit)'!$1:$1048576,20,FALSE),"")="","Mandatory: Tab 5",IFERROR(VLOOKUP($A184,'5. Company (current_at exit)'!$1:$1048576,20,FALSE),"")), ""),IF($A184&lt;&gt;"",IF(IFERROR(VLOOKUP($A184,'5. Company (current_at exit)'!$1:$1048576,20,FALSE),"")="","",IFERROR(VLOOKUP($A184,'5. Company (current_at exit)'!$1:$1048576,20,FALSE),"")), ""))</f>
        <v/>
      </c>
      <c r="AH184" s="159" t="str">
        <f>IF($AF184="Yes",IF($A184&lt;&gt;"",IF(IFERROR(VLOOKUP($A184,'5. Company (current_at exit)'!$1:$1048576,21,FALSE),"")="","Mandatory: Tab 5",IFERROR(VLOOKUP($A184,'5. Company (current_at exit)'!$1:$1048576,21,FALSE),"")), ""),IF($A184&lt;&gt;"",IF(IFERROR(VLOOKUP($A184,'5. Company (current_at exit)'!$1:$1048576,21,FALSE),"")="","",IFERROR(VLOOKUP($A184,'5. Company (current_at exit)'!$1:$1048576,21,FALSE),"")), ""))</f>
        <v/>
      </c>
      <c r="AI184" s="69" t="str">
        <f>IF($AF184="Yes",IF($A184&lt;&gt;"",IF(IFERROR(VLOOKUP($A184,'5. Company (current_at exit)'!$1:$1048576,22,FALSE),"")="","Mandatory: Tab 5",IFERROR(VLOOKUP($A184,'5. Company (current_at exit)'!$1:$1048576,22,FALSE),"")), ""),IF($A184&lt;&gt;"",IF(IFERROR(VLOOKUP($A184,'5. Company (current_at exit)'!$1:$1048576,22,FALSE),"")="","",IFERROR(VLOOKUP($A184,'5. Company (current_at exit)'!$1:$1048576,22,FALSE),"")), ""))</f>
        <v/>
      </c>
      <c r="AJ184" s="69" t="str">
        <f>IF($AF184="Yes",IF($A184&lt;&gt;"",IF(IFERROR(VLOOKUP($A184,'5. Company (current_at exit)'!$1:$1048576,23,FALSE),"")="","Mandatory: Tab 5",IFERROR(VLOOKUP($A184,'5. Company (current_at exit)'!$1:$1048576,23,FALSE),"")), ""),IF($A184&lt;&gt;"",IF(IFERROR(VLOOKUP($A184,'5. Company (current_at exit)'!$1:$1048576,23,FALSE),"")="","",IFERROR(VLOOKUP($A184,'5. Company (current_at exit)'!$1:$1048576,23,FALSE),"")), ""))</f>
        <v/>
      </c>
      <c r="AK184" s="159" t="str">
        <f>IF($AF184="Yes",IF($A184&lt;&gt;"",IF(IFERROR(VLOOKUP($A184,'5. Company (current_at exit)'!$1:$1048576,24,FALSE),"")="","",IFERROR(VLOOKUP($A184,'5. Company (current_at exit)'!$1:$1048576,24,FALSE),"")), ""),IF($A184&lt;&gt;"",IF(IFERROR(VLOOKUP($A184,'5. Company (current_at exit)'!$1:$1048576,24,FALSE),"")="","",IFERROR(VLOOKUP($A184,'5. Company (current_at exit)'!$1:$1048576,24,FALSE),"")), ""))</f>
        <v/>
      </c>
      <c r="AL184" s="403" t="str">
        <f>IF($A184&lt;&gt;"",IF(IFERROR(VLOOKUP($A184,'5. Company (current_at exit)'!$1:$1048576,25,FALSE),"")="","",IFERROR(VLOOKUP($A184,'5. Company (current_at exit)'!$1:$1048576,25,FALSE),"")), "")</f>
        <v/>
      </c>
      <c r="AM184" s="17" t="str">
        <f>IF($A184&lt;&gt;"",IF(IFERROR(VLOOKUP($A184,'5. Company (current_at exit)'!$1:$1048576,26,FALSE),"")="","Mandatory: Tab 5",IFERROR(VLOOKUP($A184,'5. Company (current_at exit)'!$1:$1048576,26,FALSE),"")), "")</f>
        <v/>
      </c>
      <c r="AN184" s="17" t="str">
        <f>IF($A184&lt;&gt;"",IF(IFERROR(VLOOKUP($A184,'5. Company (current_at exit)'!$1:$1048576,27,FALSE),"")="","Mandatory: Tab 5",IFERROR(VLOOKUP($A184,'5. Company (current_at exit)'!$1:$1048576,27,FALSE),"")), "")</f>
        <v/>
      </c>
      <c r="AO184" s="17" t="str">
        <f>IF($A184&lt;&gt;"",IF(IFERROR(VLOOKUP($A184,'5. Company (current_at exit)'!$1:$1048576,28,FALSE),"")="","Mandatory: Tab 5",IFERROR(VLOOKUP($A184,'5. Company (current_at exit)'!$1:$1048576,28,FALSE),"")), "")</f>
        <v/>
      </c>
      <c r="AP184" s="17" t="str">
        <f>IF($A184&lt;&gt;"",IF(IFERROR(VLOOKUP($A184,'5. Company (current_at exit)'!$1:$1048576,29,FALSE),"")="","Mandatory: Tab 5",IFERROR(VLOOKUP($A184,'5. Company (current_at exit)'!$1:$1048576,29,FALSE),"")), "")</f>
        <v/>
      </c>
      <c r="AQ184" s="17" t="str">
        <f>IF($A184&lt;&gt;"",IF(IFERROR(VLOOKUP($A184,'5. Company (current_at exit)'!$1:$1048576,30,FALSE),"")="","Mandatory: Tab 5",IFERROR(VLOOKUP($A184,'5. Company (current_at exit)'!$1:$1048576,30,FALSE),"")), "")</f>
        <v/>
      </c>
      <c r="AR184" s="17" t="str">
        <f>IF($A184&lt;&gt;"",IF(IFERROR(VLOOKUP($A184,'5. Company (current_at exit)'!$1:$1048576,31,FALSE),"")="","Mandatory: Tab 5",IFERROR(VLOOKUP($A184,'5. Company (current_at exit)'!$1:$1048576,31,FALSE),"")), "")</f>
        <v/>
      </c>
      <c r="AS184" s="17" t="str">
        <f>IF($A184&lt;&gt;"",IF(IFERROR(VLOOKUP($A184,'5. Company (current_at exit)'!$1:$1048576,32,FALSE),"")="","Mandatory: Tab 5",IFERROR(VLOOKUP($A184,'5. Company (current_at exit)'!$1:$1048576,32,FALSE),"")), "")</f>
        <v/>
      </c>
      <c r="AT184" s="17" t="str">
        <f>IF($A184&lt;&gt;"",IF(IFERROR(VLOOKUP($A184,'5. Company (current_at exit)'!$1:$1048576,33,FALSE),"")="","Mandatory: Tab 5",IFERROR(VLOOKUP($A184,'5. Company (current_at exit)'!$1:$1048576,33,FALSE),"")), "")</f>
        <v/>
      </c>
      <c r="AU184" s="17" t="str">
        <f>IF($A184&lt;&gt;"",IF(IFERROR(VLOOKUP($A184,'5. Company (current_at exit)'!$1:$1048576,34,FALSE),"")="","",IFERROR(VLOOKUP($A184,'5. Company (current_at exit)'!$1:$1048576,34,FALSE),"")), "")</f>
        <v/>
      </c>
      <c r="AV184" s="241" t="str">
        <f>IF($A184&lt;&gt;"",IF(IFERROR(VLOOKUP($A184,'5. Company (current_at exit)'!$1:$1048576,35,FALSE),"")="","",IFERROR(VLOOKUP($A184,'5. Company (current_at exit)'!$1:$1048576,35,FALSE),"")), "")</f>
        <v/>
      </c>
      <c r="AW184" s="17" t="str">
        <f>IF($D184="Fully Exited",IF($A184&lt;&gt;"",IF(IFERROR(VLOOKUP($A184,'5. Company (current_at exit)'!$1:$1048576,36,FALSE),"")="","",IFERROR(VLOOKUP($A184,'5. Company (current_at exit)'!$1:$1048576,36,FALSE),"")), ""),IF($A184&lt;&gt;"",IF(IFERROR(VLOOKUP($A184,'5. Company (current_at exit)'!$1:$1048576,36,FALSE),"")="","",IFERROR(VLOOKUP($A184,'5. Company (current_at exit)'!$1:$1048576,36,FALSE),"")), ""))</f>
        <v/>
      </c>
      <c r="AX184" s="239" t="str">
        <f>IF($A184&lt;&gt;"",IF(IFERROR(VLOOKUP($A184,'5. Company (current_at exit)'!$1:$1048576,37,FALSE),"")="","",IFERROR(VLOOKUP($A184,'5. Company (current_at exit)'!$1:$1048576,37,FALSE),"")), "")</f>
        <v/>
      </c>
      <c r="AY184" s="204" t="str">
        <f>IF($A184&lt;&gt;"",IF(IFERROR(VLOOKUP($A184,'5. Company (current_at exit)'!$1:$1048576,38,FALSE),"")="","",IFERROR(VLOOKUP($A184,'5. Company (current_at exit)'!$1:$1048576,38,FALSE),"")), "")</f>
        <v/>
      </c>
      <c r="AZ184" s="244" t="str">
        <f>IF($A184&lt;&gt;"",IF(IFERROR(VLOOKUP($A184,'5. Company (current_at exit)'!$1:$1048576,39,FALSE),"")="","",IFERROR(VLOOKUP($A184,'5. Company (current_at exit)'!$1:$1048576,39,FALSE),"")), "")</f>
        <v/>
      </c>
      <c r="BA184" s="244" t="str">
        <f>IF($A184&lt;&gt;"",IF(IFERROR(VLOOKUP($A184,'5. Company (current_at exit)'!$1:$1048576,40,FALSE),"")="","",IFERROR(VLOOKUP($A184,'5. Company (current_at exit)'!$1:$1048576,40,FALSE),"")), "")</f>
        <v/>
      </c>
      <c r="BB184" s="244" t="str">
        <f>IF($A184&lt;&gt;"",IF(IFERROR(VLOOKUP($A184,'5. Company (current_at exit)'!$1:$1048576,41,FALSE),"")="","",IFERROR(VLOOKUP($A184,'5. Company (current_at exit)'!$1:$1048576,41,FALSE),"")), "")</f>
        <v/>
      </c>
      <c r="BC184" s="76" t="str">
        <f>IF($A184&lt;&gt;"",IF(IFERROR(VLOOKUP($A184,'5. Company (current_at exit)'!$1:$1048576,42,FALSE),"")="","",IFERROR(VLOOKUP($A184,'5. Company (current_at exit)'!$1:$1048576,42,FALSE),"")), "")</f>
        <v/>
      </c>
      <c r="BD184" s="76" t="str">
        <f>IF($A184&lt;&gt;"",IF(IFERROR(VLOOKUP($A184,'5. Company (current_at exit)'!$1:$1048576,43,FALSE),"")="","",IFERROR(VLOOKUP($A184,'5. Company (current_at exit)'!$1:$1048576,43,FALSE),"")), "")</f>
        <v/>
      </c>
      <c r="BE184" s="239" t="str">
        <f>IF($A184&lt;&gt;"",IF(IFERROR(VLOOKUP($A184,'5. Company (current_at exit)'!$1:$1048576,44,FALSE),"")="","",IFERROR(VLOOKUP($A184,'5. Company (current_at exit)'!$1:$1048576,44,FALSE),"")), "")</f>
        <v/>
      </c>
      <c r="BF184" s="239" t="str">
        <f>IF($A184&lt;&gt;"",IF(IFERROR(VLOOKUP($A184,'5. Company (current_at exit)'!$1:$1048576,45,FALSE),"")="","",IFERROR(VLOOKUP($A184,'5. Company (current_at exit)'!$1:$1048576,45,FALSE),"")), "")</f>
        <v/>
      </c>
      <c r="BG184" s="239" t="str">
        <f>IF($A184&lt;&gt;"",IF(IFERROR(VLOOKUP($A184,'5. Company (current_at exit)'!$1:$1048576,46,FALSE),"")="","",IFERROR(VLOOKUP($A184,'5. Company (current_at exit)'!$1:$1048576,46,FALSE),"")), "")</f>
        <v/>
      </c>
      <c r="BH184" s="239" t="str">
        <f>IF($A184&lt;&gt;"",IF(IFERROR(VLOOKUP($A184,'5. Company (current_at exit)'!$1:$1048576,47,FALSE),"")="","",IFERROR(VLOOKUP($A184,'5. Company (current_at exit)'!$1:$1048576,47,FALSE),"")), "")</f>
        <v/>
      </c>
      <c r="BI184" s="239" t="str">
        <f>IF($A184&lt;&gt;"",IF(IFERROR(VLOOKUP($A184,'5. Company (current_at exit)'!$1:$1048576,48,FALSE),"")="","",IFERROR(VLOOKUP($A184,'5. Company (current_at exit)'!$1:$1048576,48,FALSE),"")), "")</f>
        <v/>
      </c>
      <c r="BJ184" s="360" t="str">
        <f>IF($A184&lt;&gt;"",IF(IFERROR(VLOOKUP($A184,'5. Company (current_at exit)'!$1:$1048576,49,FALSE),"")="","",IFERROR(VLOOKUP($A184,'5. Company (current_at exit)'!$1:$1048576,49,FALSE),"")), "")</f>
        <v/>
      </c>
      <c r="BK184" s="76" t="str">
        <f>IF($A184&lt;&gt;"",IF(IFERROR(VLOOKUP($A184,'5. Company (current_at exit)'!$1:$1048576,50,FALSE),"")="","Mandatory: Tab 5",IFERROR(VLOOKUP($A184,'5. Company (current_at exit)'!$1:$1048576,50,FALSE),"")), "")</f>
        <v/>
      </c>
      <c r="BL184" s="483" t="str">
        <f>IF($A184&lt;&gt;"",IF(IFERROR(VLOOKUP($A184,'5. Company (current_at exit)'!$1:$1048576,51,FALSE),"")="","Mandatory: Tab 5",IFERROR(VLOOKUP($A184,'5. Company (current_at exit)'!$1:$1048576,51,FALSE),"")), "")</f>
        <v/>
      </c>
      <c r="BM184" s="483" t="str">
        <f>IF($A184&lt;&gt;"",IF(IFERROR(VLOOKUP($A184,'5. Company (current_at exit)'!$1:$1048576,52,FALSE),"")="","Mandatory: Tab 5",IFERROR(VLOOKUP($A184,'5. Company (current_at exit)'!$1:$1048576,52,FALSE),"")), "")</f>
        <v/>
      </c>
      <c r="BN184" s="483" t="str">
        <f>IF($A184&lt;&gt;"",IF(IFERROR(VLOOKUP($A184,'5. Company (current_at exit)'!$1:$1048576,53,FALSE),"")="","Mandatory: Tab 5",IFERROR(VLOOKUP($A184,'5. Company (current_at exit)'!$1:$1048576,53,FALSE),"")), "")</f>
        <v/>
      </c>
      <c r="BO184" s="360" t="str">
        <f>IF($A184&lt;&gt;"",IF(IFERROR(VLOOKUP($A184,'5. Company (current_at exit)'!$1:$1048576,54,FALSE),"")="","",IFERROR(VLOOKUP($A184,'5. Company (current_at exit)'!$1:$1048576,54,FALSE),"")), "")</f>
        <v/>
      </c>
      <c r="BP184" s="17" t="str">
        <f>IF($A184&lt;&gt;"",IF(IFERROR(VLOOKUP($A184, '4. Company (at entry)'!$1:$1048576,3,FALSE),"")="","Mandatory: Tab 4",IFERROR(VLOOKUP($A184, '4. Company (at entry)'!$1:$1048576,3,FALSE),"")), "")</f>
        <v/>
      </c>
      <c r="BQ184" s="17" t="str">
        <f>IF($A184&lt;&gt;"",IF(IFERROR(VLOOKUP($A184, '4. Company (at entry)'!$1:$1048576,4,FALSE),"")="","Mandatory: Tab 4",IFERROR(VLOOKUP($A184, '4. Company (at entry)'!$1:$1048576,4,FALSE),"")), "")</f>
        <v/>
      </c>
      <c r="BR184" s="17" t="str">
        <f>IF($A184&lt;&gt;"",IF(IFERROR(VLOOKUP($A184, '4. Company (at entry)'!$1:$1048576,5,FALSE),"")="","Mandatory: Tab 4",IFERROR(VLOOKUP($A184, '4. Company (at entry)'!$1:$1048576,5,FALSE),"")), "")</f>
        <v/>
      </c>
      <c r="BS184" s="17" t="str">
        <f>IF($A184&lt;&gt;"",IF(IFERROR(VLOOKUP($A184, '4. Company (at entry)'!$1:$1048576,6,FALSE),"")="","Mandatory: Tab 4",IFERROR(VLOOKUP($A184, '4. Company (at entry)'!$1:$1048576,6,FALSE),"")), "")</f>
        <v/>
      </c>
      <c r="BT184" s="17" t="str">
        <f>IF($A184&lt;&gt;"",IF(IFERROR(VLOOKUP($A184, '4. Company (at entry)'!$1:$1048576,7,FALSE),"")="","Mandatory: Tab 4",IFERROR(VLOOKUP($A184, '4. Company (at entry)'!$1:$1048576,7,FALSE),"")), "")</f>
        <v/>
      </c>
      <c r="BU184" s="17" t="str">
        <f>IF($A184&lt;&gt;"",IF(IFERROR(VLOOKUP($A184, '4. Company (at entry)'!$1:$1048576,8,FALSE),"")="","Mandatory: Tab 4",IFERROR(VLOOKUP($A184, '4. Company (at entry)'!$1:$1048576,8,FALSE),"")), "")</f>
        <v/>
      </c>
      <c r="BV184" s="17" t="str">
        <f>IF($A184&lt;&gt;"",IF(IFERROR(VLOOKUP($A184, '4. Company (at entry)'!$1:$1048576,9,FALSE),"")="","Mandatory: Tab 4",IFERROR(VLOOKUP($A184, '4. Company (at entry)'!$1:$1048576,9,FALSE),"")), "")</f>
        <v/>
      </c>
      <c r="BW184" s="17" t="str">
        <f>IF($A184&lt;&gt;"",IF(IFERROR(VLOOKUP($A184, '4. Company (at entry)'!$1:$1048576,10,FALSE),"")="","",IFERROR(VLOOKUP($A184, '4. Company (at entry)'!$1:$1048576,10,FALSE),"")), "")</f>
        <v/>
      </c>
      <c r="BX184" s="208" t="str">
        <f>IF($A184&lt;&gt;"",IF(IFERROR(VLOOKUP($A184, '4. Company (at entry)'!$1:$1048576,11,FALSE),"")="","",IFERROR(VLOOKUP($A184, '4. Company (at entry)'!$1:$1048576,11,FALSE),"")), "")</f>
        <v/>
      </c>
      <c r="BY184" s="17" t="str">
        <f>IF($A184&lt;&gt;"",IF(IFERROR(VLOOKUP($A184, '4. Company (at entry)'!$1:$1048576,12,FALSE),"")="","",IFERROR(VLOOKUP($A184, '4. Company (at entry)'!$1:$1048576,12,FALSE),"")), "")</f>
        <v/>
      </c>
      <c r="BZ184" s="360" t="str">
        <f>IF($A184&lt;&gt;"",IF(IFERROR(VLOOKUP($A184, '4. Company (at entry)'!$1:$1048576,13,FALSE),"")="","",IFERROR(VLOOKUP($A184, '4. Company (at entry)'!$1:$1048576,13,FALSE),"")), "")</f>
        <v/>
      </c>
      <c r="CA184" s="17" t="str">
        <f>IF($A184&lt;&gt;"",IF(IFERROR('7. Position (current_at exit)'!F184,"")="", "Mandatory: Tab 7",IFERROR('7. Position (current_at exit)'!F184,"")),"")</f>
        <v/>
      </c>
      <c r="CB184" s="17" t="str">
        <f>IF($D184&lt;&gt;"Pending, Subsequently Closed",IF($A184&lt;&gt;"",IF(IFERROR('7. Position (current_at exit)'!G184,"")="", "Mandatory: Tab 7",IFERROR('7. Position (current_at exit)'!G184,"")),""), IF($A184&lt;&gt;"",IF(IFERROR('7. Position (current_at exit)'!G184,"")="", "",IFERROR('7. Position (current_at exit)'!G184,"")),""))</f>
        <v/>
      </c>
      <c r="CC184" s="17" t="str">
        <f>IF($D184&lt;&gt;"Pending, Subsequently Closed",IF($A184&lt;&gt;"",IF(IFERROR('7. Position (current_at exit)'!H184,"")="", "Mandatory: Tab 7",IFERROR('7. Position (current_at exit)'!H184,"")),""), IF($A184&lt;&gt;"",IF(IFERROR('7. Position (current_at exit)'!H184,"")="", "",IFERROR('7. Position (current_at exit)'!H184,"")),""))</f>
        <v/>
      </c>
      <c r="CD184" s="17" t="str">
        <f>IF($D184&lt;&gt;"Pending, Subsequently Closed",IF($A184&lt;&gt;"",IF(IFERROR('7. Position (current_at exit)'!I184,"")="", "Mandatory: Tab 7",IFERROR('7. Position (current_at exit)'!I184,"")),""), IF($A184&lt;&gt;"",IF(IFERROR('7. Position (current_at exit)'!I184,"")="", "",IFERROR('7. Position (current_at exit)'!I184,"")),""))</f>
        <v/>
      </c>
      <c r="CE184" s="17" t="str">
        <f>IF($D184&lt;&gt;"Pending, Subsequently Closed",IF($A184&lt;&gt;"",IF(IFERROR('7. Position (current_at exit)'!J184,"")="", "Mandatory: Tab 7",IFERROR('7. Position (current_at exit)'!J184,"")),""), IF($A184&lt;&gt;"",IF(IFERROR('7. Position (current_at exit)'!J184,"")="", "",IFERROR('7. Position (current_at exit)'!J184,"")),""))</f>
        <v/>
      </c>
      <c r="CF184" s="208" t="str">
        <f>IF($D184&lt;&gt;"Pending, Subsequently Closed",IF($A184&lt;&gt;"",IF(IFERROR('7. Position (current_at exit)'!K184,"")="", "Mandatory: Tab 7",IFERROR('7. Position (current_at exit)'!K184,"")),""), IF($A184&lt;&gt;"",IF(IFERROR('7. Position (current_at exit)'!K184,"")="", "",IFERROR('7. Position (current_at exit)'!K184,"")),""))</f>
        <v/>
      </c>
      <c r="CG184" s="186" t="str">
        <f>IF($D184&lt;&gt;"Pending, Subsequently Closed",IF($A184&lt;&gt;"",IF(IFERROR('7. Position (current_at exit)'!L184,"")="", "Mandatory: Tab 7",IFERROR('7. Position (current_at exit)'!L184,"")),""), IF($A184&lt;&gt;"",IF(IFERROR('7. Position (current_at exit)'!L184,"")="", "",IFERROR('7. Position (current_at exit)'!L184,"")),""))</f>
        <v/>
      </c>
      <c r="CH184" s="186" t="str">
        <f>IF($D184&lt;&gt;"Pending, Subsequently Closed",IF($A184&lt;&gt;"",IF(IFERROR('7. Position (current_at exit)'!M184,"")="", "Mandatory: Tab 7",IFERROR('7. Position (current_at exit)'!M184,"")),""), IF($A184&lt;&gt;"",IF(IFERROR('7. Position (current_at exit)'!M184,"")="", "",IFERROR('7. Position (current_at exit)'!M184,"")),""))</f>
        <v/>
      </c>
      <c r="CI184" s="186" t="str">
        <f>IF($D184&lt;&gt;"Pending, Subsequently Closed",IF($A184&lt;&gt;"",IF(IFERROR('7. Position (current_at exit)'!N184,"")="", "Mandatory: Tab 7",IFERROR('7. Position (current_at exit)'!N184,"")),""), IF($A184&lt;&gt;"",IF(IFERROR('7. Position (current_at exit)'!N184,"")="", "",IFERROR('7. Position (current_at exit)'!N184,"")),""))</f>
        <v/>
      </c>
      <c r="CJ184" s="408" t="str">
        <f>IF($D184&lt;&gt;"Pending, Subsequently Closed",IF($A184&lt;&gt;"",IF(IFERROR('7. Position (current_at exit)'!O184,"")="", "Mandatory: Tab 7",IFERROR('7. Position (current_at exit)'!O184,"")),""), IF($A184&lt;&gt;"",IF(IFERROR('7. Position (current_at exit)'!O184,"")="", "",IFERROR('7. Position (current_at exit)'!O184,"")),""))</f>
        <v/>
      </c>
      <c r="CK184" s="408" t="str">
        <f>IF($D184&lt;&gt;"Pending, Subsequently Closed",IF($A184&lt;&gt;"",IF(IFERROR('7. Position (current_at exit)'!P184,"")="", "Mandatory: Tab 7",IFERROR('7. Position (current_at exit)'!P184,"")),""), IF($A184&lt;&gt;"",IF(IFERROR('7. Position (current_at exit)'!P184,"")="", "",IFERROR('7. Position (current_at exit)'!P184,"")),""))</f>
        <v/>
      </c>
      <c r="CL184" s="360" t="str">
        <f>IF($A184&lt;&gt;"",IF(IFERROR('7. Position (current_at exit)'!Q184,"")="", "",IFERROR('7. Position (current_at exit)'!Q184,"")),"")</f>
        <v/>
      </c>
      <c r="CM184" s="18" t="str">
        <f>IF($F184&lt;&gt;"Debt",IF($A184&lt;&gt;"",IF(IFERROR('7. Position (current_at exit)'!R184,"")="", "Mandatory: Tab 7",IFERROR('7. Position (current_at exit)'!R184,"")),""), IF($A184&lt;&gt;"",IF(IFERROR('7. Position (current_at exit)'!R184,"")="", "",IFERROR('7. Position (current_at exit)'!R184,"")),""))</f>
        <v/>
      </c>
      <c r="CN184" s="18" t="str">
        <f>IF($F184&lt;&gt;"Debt",IF($A184&lt;&gt;"",IF(IFERROR('7. Position (current_at exit)'!S184,"")="", "Mandatory: Tab 7",IFERROR('7. Position (current_at exit)'!S184,"")),""), IF($A184&lt;&gt;"",IF(IFERROR('7. Position (current_at exit)'!S184,"")="", "",IFERROR('7. Position (current_at exit)'!S184,"")),""))</f>
        <v/>
      </c>
      <c r="CO184" s="17" t="str">
        <f>IF($F184&lt;&gt;"Debt",IF($A184&lt;&gt;"",IF(IFERROR('7. Position (current_at exit)'!T184,"")="", "Mandatory: Tab 7",IFERROR('7. Position (current_at exit)'!T184,"")),""), IF($A184&lt;&gt;"",IF(IFERROR('7. Position (current_at exit)'!T184,"")="", "",IFERROR('7. Position (current_at exit)'!T184,"")),""))</f>
        <v/>
      </c>
      <c r="CP184" s="17" t="str">
        <f>IF($A184&lt;&gt;"",IF(IFERROR('7. Position (current_at exit)'!U184,"")="", "Mandatory: Tab 7",IFERROR('7. Position (current_at exit)'!U184,"")),"")</f>
        <v/>
      </c>
      <c r="CQ184" s="17" t="str">
        <f>IF($F184&lt;&gt;"Debt",IF($A184&lt;&gt;"",IF(IFERROR('7. Position (current_at exit)'!V184,"")="", "Mandatory: Tab 7",IFERROR('7. Position (current_at exit)'!V184,"")),""), IF($A184&lt;&gt;"",IF(IFERROR('7. Position (current_at exit)'!V184,"")="", "",IFERROR('7. Position (current_at exit)'!V184,"")),""))</f>
        <v/>
      </c>
      <c r="CR184" s="16" t="str">
        <f>IF($F184&lt;&gt;"Debt",IF($A184&lt;&gt;"",IF(IFERROR('7. Position (current_at exit)'!W184,"")="", "",IFERROR('7. Position (current_at exit)'!W184,"")),""), IF($A184&lt;&gt;"",IF(IFERROR('7. Position (current_at exit)'!W184,"")="", "",IFERROR('7. Position (current_at exit)'!W184,"")),""))</f>
        <v/>
      </c>
      <c r="CS184" s="80" t="str">
        <f>IF($A184&lt;&gt;"",IF(IFERROR('7. Position (current_at exit)'!X184,"")="", "",IFERROR('7. Position (current_at exit)'!X184,"")),"")</f>
        <v/>
      </c>
      <c r="CT184" s="360" t="str">
        <f>IF($A184&lt;&gt;"",IF(IFERROR('7. Position (current_at exit)'!Y184,"")="", "",IFERROR('7. Position (current_at exit)'!Y184,"")),"")</f>
        <v/>
      </c>
      <c r="CU184" s="159" t="str">
        <f>IF(OR($D184="Fully Exited, No Escrow", $D184="Fully Exited, Escrow Pending", $D184="Fully Exited, Subsequently Closed"), IF($A184&lt;&gt;"",IF(IFERROR('7. Position (current_at exit)'!Z184,"")="", "Mandatory: Tab 7",IFERROR('7. Position (current_at exit)'!Z184,"")),""), IF($A184&lt;&gt;"",IF(IFERROR('7. Position (current_at exit)'!Z184,"")="", "",IFERROR('7. Position (current_at exit)'!Z184,"")),""))</f>
        <v/>
      </c>
      <c r="CV184" s="159" t="str">
        <f>IF(OR($D184="Fully Exited, No Escrow", $D184="Fully Exited, Escrow Pending", $D184="Fully Exited, Subsequently Closed"), IF($A184&lt;&gt;"",IF(IFERROR('7. Position (current_at exit)'!AA184,"")="", "Mandatory: Tab 7",IFERROR('7. Position (current_at exit)'!AA184,"")),""), IF($A184&lt;&gt;"",IF(IFERROR('7. Position (current_at exit)'!AA184,"")="", "",IFERROR('7. Position (current_at exit)'!AA184,"")),""))</f>
        <v/>
      </c>
      <c r="CW184" s="16" t="str">
        <f>IF($D184="Fully Exited",IF($A184&lt;&gt;"",IF(IFERROR('7. Position (current_at exit)'!AB184,"")="", "",IFERROR('7. Position (current_at exit)'!AB184,"")),""), IF($A184&lt;&gt;"",IF(IFERROR('7. Position (current_at exit)'!AB184,"")="", "",IFERROR('7. Position (current_at exit)'!AB184,"")),""))</f>
        <v/>
      </c>
      <c r="CX184" s="360" t="str">
        <f>IF($A184&lt;&gt;"",IF(IFERROR('7. Position (current_at exit)'!AC184,"")="", "",IFERROR('7. Position (current_at exit)'!AC184,"")),"")</f>
        <v/>
      </c>
      <c r="CY184" s="16" t="str">
        <f>IF($D184&lt;&gt;"Pending, Subsequently Closed",IF($A184&lt;&gt;"",IF(IFERROR('7. Position (current_at exit)'!AD184,"")="", "Mandatory: Tab 7",IFERROR('7. Position (current_at exit)'!AD184,"")),""), IF($A184&lt;&gt;"",IF(IFERROR('7. Position (current_at exit)'!AD184,"")="", "",IFERROR('7. Position (current_at exit)'!AD184,"")),""))</f>
        <v/>
      </c>
      <c r="CZ184" s="187" t="str">
        <f>IF($A184&lt;&gt;"",IF(IFERROR('7. Position (current_at exit)'!AE184,"")="", "",IFERROR('7. Position (current_at exit)'!AE184,"")),"")</f>
        <v/>
      </c>
      <c r="DA184" s="76" t="str">
        <f>IF($A184&lt;&gt;"",IF(IFERROR('7. Position (current_at exit)'!AF184,"")="", "",IFERROR('7. Position (current_at exit)'!AF184,"")),"")</f>
        <v/>
      </c>
      <c r="DB184" s="239" t="str">
        <f>IF($A184&lt;&gt;"",IF(IFERROR('7. Position (current_at exit)'!AG184,"")="", "",IFERROR('7. Position (current_at exit)'!AG184,"")),"")</f>
        <v/>
      </c>
      <c r="DC184" s="165" t="str">
        <f>IF($A184&lt;&gt;"",IF(IFERROR('7. Position (current_at exit)'!AH184,"")="", "",IFERROR('7. Position (current_at exit)'!AH184,"")),"")</f>
        <v/>
      </c>
      <c r="DD184" s="165" t="str">
        <f>IF($A184&lt;&gt;"",IF(IFERROR('7. Position (current_at exit)'!AI184,"")="", "",IFERROR('7. Position (current_at exit)'!AI184,"")),"")</f>
        <v/>
      </c>
      <c r="DE184" s="360" t="str">
        <f>IF($A184&lt;&gt;"",IF(IFERROR('7. Position (current_at exit)'!AJ184,"")="", "",IFERROR('7. Position (current_at exit)'!AJ184,"")),"")</f>
        <v/>
      </c>
      <c r="DF184" s="16" t="str">
        <f>IF($A184&lt;&gt;"",IF(IFERROR('7. Position (current_at exit)'!AK184,"")="", "",IFERROR('7. Position (current_at exit)'!AK184,"")),"")</f>
        <v/>
      </c>
      <c r="DG184" s="187" t="str">
        <f>IF($A184&lt;&gt;"",IF(IFERROR('7. Position (current_at exit)'!AL184,"")="", "",IFERROR('7. Position (current_at exit)'!AL184,"")),"")</f>
        <v/>
      </c>
      <c r="DH184" s="76" t="str">
        <f>IF($A184&lt;&gt;"",IF(IFERROR('7. Position (current_at exit)'!AM184,"")="", "",IFERROR('7. Position (current_at exit)'!AM184,"")),"")</f>
        <v/>
      </c>
      <c r="DI184" s="239" t="str">
        <f>IF($A184&lt;&gt;"",IF(IFERROR('7. Position (current_at exit)'!AN184,"")="", "",IFERROR('7. Position (current_at exit)'!AN184,"")),"")</f>
        <v/>
      </c>
      <c r="DJ184" s="165" t="str">
        <f>IF($A184&lt;&gt;"",IF(IFERROR('7. Position (current_at exit)'!AO184,"")="", "",IFERROR('7. Position (current_at exit)'!AO184,"")),"")</f>
        <v/>
      </c>
      <c r="DK184" s="165" t="str">
        <f>IF($A184&lt;&gt;"",IF(IFERROR('7. Position (current_at exit)'!AP184,"")="", "",IFERROR('7. Position (current_at exit)'!AP184,"")),"")</f>
        <v/>
      </c>
      <c r="DL184" s="360" t="str">
        <f>IF($A184&lt;&gt;"",IF(IFERROR('7. Position (current_at exit)'!AQ184,"")="", "",IFERROR('7. Position (current_at exit)'!AQ184,"")),"")</f>
        <v/>
      </c>
      <c r="DM184" s="17" t="str">
        <f>IF(OR($F184="Equity - Publicly Traded", $F184="Equity - Private"), IF($A184&lt;&gt;"",IF(IFERROR('6. Position (at entry)'!N184,"")="", "Mandatory: Tab 6",IFERROR('6. Position (at entry)'!N184,"")),""), IF($A184&lt;&gt;"",IF(IFERROR('6. Position (at entry)'!N184,"")="", "",IFERROR('6. Position (at entry)'!N184,"")),""))</f>
        <v/>
      </c>
      <c r="DN184" s="17" t="str">
        <f>IF(OR($F184="Equity - Publicly Traded", $F184="Equity - Private"), IF($A184&lt;&gt;"",IF(IFERROR('6. Position (at entry)'!O184,"")="", "Mandatory: Tab 6",IFERROR('6. Position (at entry)'!O184,"")),""), IF($A184&lt;&gt;"",IF(IFERROR('6. Position (at entry)'!O184,"")="", "",IFERROR('6. Position (at entry)'!O184,"")),""))</f>
        <v/>
      </c>
      <c r="DO184" s="17" t="str">
        <f>IF(OR($F184="Equity - Publicly Traded", $F184="Equity - Private"), IF($A184&lt;&gt;"",IF(IFERROR('6. Position (at entry)'!P184,"")="", "Mandatory: Tab 6",IFERROR('6. Position (at entry)'!P184,"")),""), IF($A184&lt;&gt;"",IF(IFERROR('6. Position (at entry)'!P184,"")="", "",IFERROR('6. Position (at entry)'!P184,"")),""))</f>
        <v/>
      </c>
      <c r="DP184" s="17" t="str">
        <f>IF(OR($F184="Equity - Publicly Traded", $F184="Equity - Private"), IF($A184&lt;&gt;"",IF(IFERROR('6. Position (at entry)'!Q184,"")="", "Mandatory: Tab 6",IFERROR('6. Position (at entry)'!Q184,"")),""), IF($A184&lt;&gt;"",IF(IFERROR('6. Position (at entry)'!Q184,"")="", "",IFERROR('6. Position (at entry)'!Q184,"")),""))</f>
        <v/>
      </c>
      <c r="DQ184" s="18" t="str">
        <f>IF(OR($F184="Equity - Publicly Traded", $F184="Equity - Private"), IF($A184&lt;&gt;"",IF(IFERROR('6. Position (at entry)'!R184,"")="", "Mandatory: Tab 6",IFERROR('6. Position (at entry)'!R184,"")),""), IF($A184&lt;&gt;"",IF(IFERROR('6. Position (at entry)'!R184,"")="", "",IFERROR('6. Position (at entry)'!R184,"")),""))</f>
        <v/>
      </c>
      <c r="DR184" s="18" t="str">
        <f>IF(OR($F184="Equity - Publicly Traded", $F184="Equity - Private"), IF($A184&lt;&gt;"",IF(IFERROR('6. Position (at entry)'!S184,"")="", "Mandatory: Tab 6",IFERROR('6. Position (at entry)'!S184,"")),""), IF($A184&lt;&gt;"",IF(IFERROR('6. Position (at entry)'!S184,"")="", "",IFERROR('6. Position (at entry)'!S184,"")),""))</f>
        <v/>
      </c>
      <c r="DS184" s="17" t="str">
        <f>IF(OR($F184="Equity - Publicly Traded", $F184="Equity - Private"), IF($A184&lt;&gt;"",IF(IFERROR('6. Position (at entry)'!T184,"")="", "Mandatory: Tab 6",IFERROR('6. Position (at entry)'!T184,"")),""), IF($A184&lt;&gt;"",IF(IFERROR('6. Position (at entry)'!T184,"")="", "",IFERROR('6. Position (at entry)'!T184,"")),""))</f>
        <v/>
      </c>
      <c r="DT184" s="16" t="str">
        <f>IF(OR($F184="Equity - Publicly Traded", $F184="Equity - Private"), IF($A184&lt;&gt;"",IF(IFERROR('6. Position (at entry)'!U184,"")="", "Mandatory: Tab 6",IFERROR('6. Position (at entry)'!U184,"")),""), IF($A184&lt;&gt;"",IF(IFERROR('6. Position (at entry)'!U184,"")="", "",IFERROR('6. Position (at entry)'!U184,"")),""))</f>
        <v/>
      </c>
      <c r="DU184" s="16" t="str">
        <f>IF(OR($F184="Equity - Publicly Traded", $F184="Equity - Private"), IF($A184&lt;&gt;"",IF(IFERROR('6. Position (at entry)'!V184,"")="", "",IFERROR('6. Position (at entry)'!V184,"")),""), IF($A184&lt;&gt;"",IF(IFERROR('6. Position (at entry)'!V184,"")="", "",IFERROR('6. Position (at entry)'!V184,"")),""))</f>
        <v/>
      </c>
      <c r="DV184" s="239" t="str">
        <f>IF(OR($F184="Equity - Publicly Traded", $F184="Equity - Private"), IF($A184&lt;&gt;"",IF(IFERROR('6. Position (at entry)'!W184,"")="", "",IFERROR('6. Position (at entry)'!W184,"")),""), IF($A184&lt;&gt;"",IF(IFERROR('6. Position (at entry)'!W184,"")="", "",IFERROR('6. Position (at entry)'!W184,"")),""))</f>
        <v/>
      </c>
      <c r="DW184" s="239" t="str">
        <f>IF(OR($F184="Equity - Publicly Traded", $F184="Equity - Private"), IF($A184&lt;&gt;"",IF(IFERROR('6. Position (at entry)'!X184,"")="", "",IFERROR('6. Position (at entry)'!X184,"")),""), IF($A184&lt;&gt;"",IF(IFERROR('6. Position (at entry)'!X184,"")="", "",IFERROR('6. Position (at entry)'!X184,"")),""))</f>
        <v/>
      </c>
      <c r="DX184" s="239" t="str">
        <f>IF(OR($F184="Equity - Publicly Traded", $F184="Equity - Private"), IF($A184&lt;&gt;"",IF(IFERROR('6. Position (at entry)'!Y184,"")="", "",IFERROR('6. Position (at entry)'!Y184,"")),""), IF($A184&lt;&gt;"",IF(IFERROR('6. Position (at entry)'!Y184,"")="", "",IFERROR('6. Position (at entry)'!Y184,"")),""))</f>
        <v/>
      </c>
      <c r="DY184" s="360" t="str">
        <f>IF($A184&lt;&gt;"",IF(IFERROR('6. Position (at entry)'!Z184,"")="", "",IFERROR('6. Position (at entry)'!Z184,"")),"")</f>
        <v/>
      </c>
      <c r="DZ184" s="76" t="str">
        <f>IF($A184&lt;&gt;"",IF(IFERROR('6. Position (at entry)'!AA184,"")="", "",IFERROR('6. Position (at entry)'!AA184,"")),"")</f>
        <v/>
      </c>
      <c r="EA184" s="76" t="str">
        <f>IF($A184&lt;&gt;"",IF(IFERROR('6. Position (at entry)'!AB184,"")="", "",IFERROR('6. Position (at entry)'!AB184,"")),"")</f>
        <v/>
      </c>
      <c r="EB184" s="78" t="str">
        <f>IF($A184&lt;&gt;"",IF(IFERROR('6. Position (at entry)'!AC184,"")="", "",IFERROR('6. Position (at entry)'!AC184,"")),"")</f>
        <v/>
      </c>
      <c r="EC184" s="78" t="str">
        <f>IF($A184&lt;&gt;"",IF(IFERROR('6. Position (at entry)'!AD184,"")="", "",IFERROR('6. Position (at entry)'!AD184,"")),"")</f>
        <v/>
      </c>
      <c r="ED184" s="226" t="str">
        <f>IF($A184&lt;&gt;"",IF(IFERROR('6. Position (at entry)'!AE184,"")="", "",IFERROR('6. Position (at entry)'!AE184,"")),"")</f>
        <v/>
      </c>
      <c r="EE184" s="80" t="str">
        <f>IF($A184&lt;&gt;"",IF(IFERROR('6. Position (at entry)'!AF184,"")="", "",IFERROR('6. Position (at entry)'!AF184,"")),"")</f>
        <v/>
      </c>
      <c r="EF184" s="80" t="str">
        <f>IF($A184&lt;&gt;"",IF(IFERROR('6. Position (at entry)'!AG184,"")="", "",IFERROR('6. Position (at entry)'!AG184,"")),"")</f>
        <v/>
      </c>
      <c r="EG184" s="80" t="str">
        <f>IF($A184&lt;&gt;"",IF(IFERROR('6. Position (at entry)'!AH184,"")="", "",IFERROR('6. Position (at entry)'!AH184,"")),"")</f>
        <v/>
      </c>
      <c r="EH184" s="360" t="str">
        <f>IF($A184&lt;&gt;"",IF(IFERROR('6. Position (at entry)'!AI184,"")="", "",IFERROR('6. Position (at entry)'!AI184,"")),"")</f>
        <v/>
      </c>
    </row>
    <row r="185" spans="1:138" ht="15" customHeight="1" x14ac:dyDescent="0.2">
      <c r="A185" s="16" t="str">
        <f>IF(ISBLANK('6. Position (at entry)'!A185), "", '6. Position (at entry)'!A185)</f>
        <v/>
      </c>
      <c r="B185" s="347" t="str">
        <f>IF($A185&lt;&gt;"",IF(IFERROR('6. Position (at entry)'!B185,"")="", "Mandatory: Tab 6",IFERROR('6. Position (at entry)'!B185,"")),"")</f>
        <v/>
      </c>
      <c r="C185" s="16" t="str">
        <f>IF($A185&lt;&gt;"",IF(IFERROR(VLOOKUP($A185, '4. Company (at entry)'!$1:$1048576,2,FALSE),"")="","Mandatory: Tab 4",IFERROR(VLOOKUP($A185, '4. Company (at entry)'!$1:$1048576,2,FALSE),"")), "")</f>
        <v/>
      </c>
      <c r="D185" s="16" t="str">
        <f>IF($A185&lt;&gt;"",IF(IFERROR('7. Position (current_at exit)'!D185,"")="", "Mandatory: Tab 7",IFERROR('7. Position (current_at exit)'!D185,"")),"")</f>
        <v/>
      </c>
      <c r="E185" s="16" t="str">
        <f>IF($A185&lt;&gt;"",IF(IFERROR('7. Position (current_at exit)'!E185,"")="", "Mandatory: Tab 7",IFERROR('7. Position (current_at exit)'!E185,"")),"")</f>
        <v/>
      </c>
      <c r="F185" s="16" t="str">
        <f>IF($A185&lt;&gt;"",IF(IFERROR('6. Position (at entry)'!D185,"")="", "Mandatory: Tab 6",IFERROR('6. Position (at entry)'!D185,"")),"")</f>
        <v/>
      </c>
      <c r="G185" s="16" t="str">
        <f>IF($A185&lt;&gt;"",IF(IFERROR('6. Position (at entry)'!E185,"")="", "Mandatory: Tab 6",IFERROR('6. Position (at entry)'!E185,"")),"")</f>
        <v/>
      </c>
      <c r="H185" s="16" t="str">
        <f>IF($A185&lt;&gt;"",IF(IFERROR('6. Position (at entry)'!F185,"")="", "Mandatory: Tab 6",IFERROR('6. Position (at entry)'!F185,"")),"")</f>
        <v/>
      </c>
      <c r="I185" s="16" t="str">
        <f>IF($A185&lt;&gt;"",IF(IFERROR('6. Position (at entry)'!G185,"")="", "Mandatory: Tab 6",IFERROR('6. Position (at entry)'!G185,"")),"")</f>
        <v/>
      </c>
      <c r="J185" s="16" t="str">
        <f>IF($A185&lt;&gt;"",IF(IFERROR('6. Position (at entry)'!H185,"")="", "Mandatory: Tab 6",IFERROR('6. Position (at entry)'!H185,"")),"")</f>
        <v/>
      </c>
      <c r="K185" s="159" t="str">
        <f>IF($A185&lt;&gt;"",IF(IFERROR('6. Position (at entry)'!I185,"")="", "Mandatory: Tab 6",IFERROR('6. Position (at entry)'!I185,"")),"")</f>
        <v/>
      </c>
      <c r="L185" s="16" t="str">
        <f>IF($A185&lt;&gt;"",IF(IFERROR('6. Position (at entry)'!J185,"")="", "Mandatory: Tab 6",IFERROR('6. Position (at entry)'!J185,"")),"")</f>
        <v/>
      </c>
      <c r="M185" s="16" t="str">
        <f>IF($A185&lt;&gt;"",IF(IFERROR('6. Position (at entry)'!K185,"")="", "Mandatory: Tab 6",IFERROR('6. Position (at entry)'!K185,"")),"")</f>
        <v/>
      </c>
      <c r="N185" s="16" t="str">
        <f>IF($A185&lt;&gt;"",IF(IFERROR('6. Position (at entry)'!L185,"")="", "",IFERROR('6. Position (at entry)'!L185,"")),"")</f>
        <v/>
      </c>
      <c r="O185" s="360" t="str">
        <f>IF($A185&lt;&gt;"",IF(IFERROR('6. Position (at entry)'!M185,"")="", "",IFERROR('6. Position (at entry)'!M185,"")),"")</f>
        <v/>
      </c>
      <c r="P185" s="16" t="str">
        <f>IF($A185&lt;&gt;"",IF(IFERROR(VLOOKUP($A185,'5. Company (current_at exit)'!$1:$1048576,3,FALSE),"")="","",IFERROR(VLOOKUP($A185,'5. Company (current_at exit)'!$1:$1048576,3,FALSE),"")), "")</f>
        <v/>
      </c>
      <c r="Q185" s="16" t="str">
        <f>IF($A185&lt;&gt;"",IF(IFERROR(VLOOKUP($A185,'5. Company (current_at exit)'!$1:$1048576,4,FALSE),"")="","",IFERROR(VLOOKUP($A185,'5. Company (current_at exit)'!$1:$1048576,4,FALSE),"")), "")</f>
        <v/>
      </c>
      <c r="R185" s="16" t="str">
        <f>IF($A185&lt;&gt;"",IF(IFERROR(VLOOKUP($A185,'5. Company (current_at exit)'!$1:$1048576,5,FALSE),"")="","",IFERROR(VLOOKUP($A185,'5. Company (current_at exit)'!$1:$1048576,5,FALSE),"")), "")</f>
        <v/>
      </c>
      <c r="S185" s="16" t="str">
        <f>IF($A185&lt;&gt;"",IF(IFERROR(VLOOKUP($A185,'5. Company (current_at exit)'!$1:$1048576,6,FALSE),"")="","",IFERROR(VLOOKUP($A185,'5. Company (current_at exit)'!$1:$1048576,6,FALSE),"")), "")</f>
        <v/>
      </c>
      <c r="T185" s="16" t="str">
        <f>IF($A185&lt;&gt;"",IF(IFERROR(VLOOKUP($A185,'5. Company (current_at exit)'!$1:$1048576,7,FALSE),"")="","Mandatory: Tab 5",IFERROR(VLOOKUP($A185,'5. Company (current_at exit)'!$1:$1048576,7,FALSE),"")), "")</f>
        <v/>
      </c>
      <c r="U185" s="72" t="str">
        <f>IF($A185&lt;&gt;"",IF(IFERROR(VLOOKUP($A185,'5. Company (current_at exit)'!$1:$1048576,8,FALSE),"")="","Mandatory: Tab 5",IFERROR(VLOOKUP($A185,'5. Company (current_at exit)'!$1:$1048576,8,FALSE),"")), "")</f>
        <v/>
      </c>
      <c r="V185" s="16" t="str">
        <f>IF($A185&lt;&gt;"",IF(IFERROR(VLOOKUP($A185,'5. Company (current_at exit)'!$1:$1048576,9,FALSE),"")="","",IFERROR(VLOOKUP($A185,'5. Company (current_at exit)'!$1:$1048576,9,FALSE),"")), "")</f>
        <v/>
      </c>
      <c r="W185" s="16" t="str">
        <f>IF($A185&lt;&gt;"",IF(IFERROR(VLOOKUP($A185,'5. Company (current_at exit)'!$1:$1048576,10,FALSE),"")="","Mandatory: Tab 5",IFERROR(VLOOKUP($A185,'5. Company (current_at exit)'!$1:$1048576,10,FALSE),"")), "")</f>
        <v/>
      </c>
      <c r="X185" s="73" t="str">
        <f>IF($A185&lt;&gt;"",IF(IFERROR(VLOOKUP($A185,'5. Company (current_at exit)'!$1:$1048576,11,FALSE),"")="","Mandatory: Tab 5",IFERROR(VLOOKUP($A185,'5. Company (current_at exit)'!$1:$1048576,11,FALSE),"")), "")</f>
        <v/>
      </c>
      <c r="Y185" s="73" t="str">
        <f>IF($A185&lt;&gt;"",IF(IFERROR(VLOOKUP($A185,'5. Company (current_at exit)'!$1:$1048576,12,FALSE),"")="","",IFERROR(VLOOKUP($A185,'5. Company (current_at exit)'!$1:$1048576,12,FALSE),"")), "")</f>
        <v/>
      </c>
      <c r="Z185" s="73" t="str">
        <f>IF($A185&lt;&gt;"",IF(IFERROR(VLOOKUP($A185,'5. Company (current_at exit)'!$1:$1048576,13,FALSE),"")="","",IFERROR(VLOOKUP($A185,'5. Company (current_at exit)'!$1:$1048576,13,FALSE),"")), "")</f>
        <v/>
      </c>
      <c r="AA185" s="16" t="str">
        <f>IF($A185&lt;&gt;"",IF(IFERROR(VLOOKUP($A185,'5. Company (current_at exit)'!$1:$1048576,14,FALSE),"")="","Mandatory: Tab 5",IFERROR(VLOOKUP($A185,'5. Company (current_at exit)'!$1:$1048576,14,FALSE),"")), "")</f>
        <v/>
      </c>
      <c r="AB185" s="16" t="str">
        <f>IF($A185&lt;&gt;"",IF(IFERROR(VLOOKUP($A185,'5. Company (current_at exit)'!$1:$1048576,15,FALSE),"")="","Mandatory: Tab 5",IFERROR(VLOOKUP($A185,'5. Company (current_at exit)'!$1:$1048576,15,FALSE),"")), "")</f>
        <v/>
      </c>
      <c r="AC185" s="76" t="str">
        <f>IF($A185&lt;&gt;"",IF(IFERROR(VLOOKUP($A185,'5. Company (current_at exit)'!$1:$1048576,16,FALSE),"")="","",IFERROR(VLOOKUP($A185,'5. Company (current_at exit)'!$1:$1048576,16,FALSE),"")), "")</f>
        <v/>
      </c>
      <c r="AD185" s="16" t="str">
        <f>IF($A185&lt;&gt;"",IF(IFERROR(VLOOKUP($A185,'5. Company (current_at exit)'!$1:$1048576,17,FALSE),"")="","",IFERROR(VLOOKUP($A185,'5. Company (current_at exit)'!$1:$1048576,17,FALSE),"")), "")</f>
        <v/>
      </c>
      <c r="AE185" s="401" t="str">
        <f>IF($A185&lt;&gt;"",IF(IFERROR(VLOOKUP($A185,'5. Company (current_at exit)'!$1:$1048576,18,FALSE),"")="","",IFERROR(VLOOKUP($A185,'5. Company (current_at exit)'!$1:$1048576,18,FALSE),"")), "")</f>
        <v/>
      </c>
      <c r="AF185" s="16" t="str">
        <f>IF($A185&lt;&gt;"",IF(IFERROR(VLOOKUP($A185,'5. Company (current_at exit)'!$1:$1048576,19,FALSE),"")="","Mandatory: Tab 5",IFERROR(VLOOKUP($A185,'5. Company (current_at exit)'!$1:$1048576,19,FALSE),"")), "")</f>
        <v/>
      </c>
      <c r="AG185" s="159" t="str">
        <f>IF($AF185="Yes",IF($A185&lt;&gt;"",IF(IFERROR(VLOOKUP($A185,'5. Company (current_at exit)'!$1:$1048576,20,FALSE),"")="","Mandatory: Tab 5",IFERROR(VLOOKUP($A185,'5. Company (current_at exit)'!$1:$1048576,20,FALSE),"")), ""),IF($A185&lt;&gt;"",IF(IFERROR(VLOOKUP($A185,'5. Company (current_at exit)'!$1:$1048576,20,FALSE),"")="","",IFERROR(VLOOKUP($A185,'5. Company (current_at exit)'!$1:$1048576,20,FALSE),"")), ""))</f>
        <v/>
      </c>
      <c r="AH185" s="159" t="str">
        <f>IF($AF185="Yes",IF($A185&lt;&gt;"",IF(IFERROR(VLOOKUP($A185,'5. Company (current_at exit)'!$1:$1048576,21,FALSE),"")="","Mandatory: Tab 5",IFERROR(VLOOKUP($A185,'5. Company (current_at exit)'!$1:$1048576,21,FALSE),"")), ""),IF($A185&lt;&gt;"",IF(IFERROR(VLOOKUP($A185,'5. Company (current_at exit)'!$1:$1048576,21,FALSE),"")="","",IFERROR(VLOOKUP($A185,'5. Company (current_at exit)'!$1:$1048576,21,FALSE),"")), ""))</f>
        <v/>
      </c>
      <c r="AI185" s="69" t="str">
        <f>IF($AF185="Yes",IF($A185&lt;&gt;"",IF(IFERROR(VLOOKUP($A185,'5. Company (current_at exit)'!$1:$1048576,22,FALSE),"")="","Mandatory: Tab 5",IFERROR(VLOOKUP($A185,'5. Company (current_at exit)'!$1:$1048576,22,FALSE),"")), ""),IF($A185&lt;&gt;"",IF(IFERROR(VLOOKUP($A185,'5. Company (current_at exit)'!$1:$1048576,22,FALSE),"")="","",IFERROR(VLOOKUP($A185,'5. Company (current_at exit)'!$1:$1048576,22,FALSE),"")), ""))</f>
        <v/>
      </c>
      <c r="AJ185" s="69" t="str">
        <f>IF($AF185="Yes",IF($A185&lt;&gt;"",IF(IFERROR(VLOOKUP($A185,'5. Company (current_at exit)'!$1:$1048576,23,FALSE),"")="","Mandatory: Tab 5",IFERROR(VLOOKUP($A185,'5. Company (current_at exit)'!$1:$1048576,23,FALSE),"")), ""),IF($A185&lt;&gt;"",IF(IFERROR(VLOOKUP($A185,'5. Company (current_at exit)'!$1:$1048576,23,FALSE),"")="","",IFERROR(VLOOKUP($A185,'5. Company (current_at exit)'!$1:$1048576,23,FALSE),"")), ""))</f>
        <v/>
      </c>
      <c r="AK185" s="159" t="str">
        <f>IF($AF185="Yes",IF($A185&lt;&gt;"",IF(IFERROR(VLOOKUP($A185,'5. Company (current_at exit)'!$1:$1048576,24,FALSE),"")="","",IFERROR(VLOOKUP($A185,'5. Company (current_at exit)'!$1:$1048576,24,FALSE),"")), ""),IF($A185&lt;&gt;"",IF(IFERROR(VLOOKUP($A185,'5. Company (current_at exit)'!$1:$1048576,24,FALSE),"")="","",IFERROR(VLOOKUP($A185,'5. Company (current_at exit)'!$1:$1048576,24,FALSE),"")), ""))</f>
        <v/>
      </c>
      <c r="AL185" s="403" t="str">
        <f>IF($A185&lt;&gt;"",IF(IFERROR(VLOOKUP($A185,'5. Company (current_at exit)'!$1:$1048576,25,FALSE),"")="","",IFERROR(VLOOKUP($A185,'5. Company (current_at exit)'!$1:$1048576,25,FALSE),"")), "")</f>
        <v/>
      </c>
      <c r="AM185" s="17" t="str">
        <f>IF($A185&lt;&gt;"",IF(IFERROR(VLOOKUP($A185,'5. Company (current_at exit)'!$1:$1048576,26,FALSE),"")="","Mandatory: Tab 5",IFERROR(VLOOKUP($A185,'5. Company (current_at exit)'!$1:$1048576,26,FALSE),"")), "")</f>
        <v/>
      </c>
      <c r="AN185" s="17" t="str">
        <f>IF($A185&lt;&gt;"",IF(IFERROR(VLOOKUP($A185,'5. Company (current_at exit)'!$1:$1048576,27,FALSE),"")="","Mandatory: Tab 5",IFERROR(VLOOKUP($A185,'5. Company (current_at exit)'!$1:$1048576,27,FALSE),"")), "")</f>
        <v/>
      </c>
      <c r="AO185" s="17" t="str">
        <f>IF($A185&lt;&gt;"",IF(IFERROR(VLOOKUP($A185,'5. Company (current_at exit)'!$1:$1048576,28,FALSE),"")="","Mandatory: Tab 5",IFERROR(VLOOKUP($A185,'5. Company (current_at exit)'!$1:$1048576,28,FALSE),"")), "")</f>
        <v/>
      </c>
      <c r="AP185" s="17" t="str">
        <f>IF($A185&lt;&gt;"",IF(IFERROR(VLOOKUP($A185,'5. Company (current_at exit)'!$1:$1048576,29,FALSE),"")="","Mandatory: Tab 5",IFERROR(VLOOKUP($A185,'5. Company (current_at exit)'!$1:$1048576,29,FALSE),"")), "")</f>
        <v/>
      </c>
      <c r="AQ185" s="17" t="str">
        <f>IF($A185&lt;&gt;"",IF(IFERROR(VLOOKUP($A185,'5. Company (current_at exit)'!$1:$1048576,30,FALSE),"")="","Mandatory: Tab 5",IFERROR(VLOOKUP($A185,'5. Company (current_at exit)'!$1:$1048576,30,FALSE),"")), "")</f>
        <v/>
      </c>
      <c r="AR185" s="17" t="str">
        <f>IF($A185&lt;&gt;"",IF(IFERROR(VLOOKUP($A185,'5. Company (current_at exit)'!$1:$1048576,31,FALSE),"")="","Mandatory: Tab 5",IFERROR(VLOOKUP($A185,'5. Company (current_at exit)'!$1:$1048576,31,FALSE),"")), "")</f>
        <v/>
      </c>
      <c r="AS185" s="17" t="str">
        <f>IF($A185&lt;&gt;"",IF(IFERROR(VLOOKUP($A185,'5. Company (current_at exit)'!$1:$1048576,32,FALSE),"")="","Mandatory: Tab 5",IFERROR(VLOOKUP($A185,'5. Company (current_at exit)'!$1:$1048576,32,FALSE),"")), "")</f>
        <v/>
      </c>
      <c r="AT185" s="17" t="str">
        <f>IF($A185&lt;&gt;"",IF(IFERROR(VLOOKUP($A185,'5. Company (current_at exit)'!$1:$1048576,33,FALSE),"")="","Mandatory: Tab 5",IFERROR(VLOOKUP($A185,'5. Company (current_at exit)'!$1:$1048576,33,FALSE),"")), "")</f>
        <v/>
      </c>
      <c r="AU185" s="17" t="str">
        <f>IF($A185&lt;&gt;"",IF(IFERROR(VLOOKUP($A185,'5. Company (current_at exit)'!$1:$1048576,34,FALSE),"")="","",IFERROR(VLOOKUP($A185,'5. Company (current_at exit)'!$1:$1048576,34,FALSE),"")), "")</f>
        <v/>
      </c>
      <c r="AV185" s="241" t="str">
        <f>IF($A185&lt;&gt;"",IF(IFERROR(VLOOKUP($A185,'5. Company (current_at exit)'!$1:$1048576,35,FALSE),"")="","",IFERROR(VLOOKUP($A185,'5. Company (current_at exit)'!$1:$1048576,35,FALSE),"")), "")</f>
        <v/>
      </c>
      <c r="AW185" s="17" t="str">
        <f>IF($D185="Fully Exited",IF($A185&lt;&gt;"",IF(IFERROR(VLOOKUP($A185,'5. Company (current_at exit)'!$1:$1048576,36,FALSE),"")="","",IFERROR(VLOOKUP($A185,'5. Company (current_at exit)'!$1:$1048576,36,FALSE),"")), ""),IF($A185&lt;&gt;"",IF(IFERROR(VLOOKUP($A185,'5. Company (current_at exit)'!$1:$1048576,36,FALSE),"")="","",IFERROR(VLOOKUP($A185,'5. Company (current_at exit)'!$1:$1048576,36,FALSE),"")), ""))</f>
        <v/>
      </c>
      <c r="AX185" s="239" t="str">
        <f>IF($A185&lt;&gt;"",IF(IFERROR(VLOOKUP($A185,'5. Company (current_at exit)'!$1:$1048576,37,FALSE),"")="","",IFERROR(VLOOKUP($A185,'5. Company (current_at exit)'!$1:$1048576,37,FALSE),"")), "")</f>
        <v/>
      </c>
      <c r="AY185" s="204" t="str">
        <f>IF($A185&lt;&gt;"",IF(IFERROR(VLOOKUP($A185,'5. Company (current_at exit)'!$1:$1048576,38,FALSE),"")="","",IFERROR(VLOOKUP($A185,'5. Company (current_at exit)'!$1:$1048576,38,FALSE),"")), "")</f>
        <v/>
      </c>
      <c r="AZ185" s="244" t="str">
        <f>IF($A185&lt;&gt;"",IF(IFERROR(VLOOKUP($A185,'5. Company (current_at exit)'!$1:$1048576,39,FALSE),"")="","",IFERROR(VLOOKUP($A185,'5. Company (current_at exit)'!$1:$1048576,39,FALSE),"")), "")</f>
        <v/>
      </c>
      <c r="BA185" s="244" t="str">
        <f>IF($A185&lt;&gt;"",IF(IFERROR(VLOOKUP($A185,'5. Company (current_at exit)'!$1:$1048576,40,FALSE),"")="","",IFERROR(VLOOKUP($A185,'5. Company (current_at exit)'!$1:$1048576,40,FALSE),"")), "")</f>
        <v/>
      </c>
      <c r="BB185" s="244" t="str">
        <f>IF($A185&lt;&gt;"",IF(IFERROR(VLOOKUP($A185,'5. Company (current_at exit)'!$1:$1048576,41,FALSE),"")="","",IFERROR(VLOOKUP($A185,'5. Company (current_at exit)'!$1:$1048576,41,FALSE),"")), "")</f>
        <v/>
      </c>
      <c r="BC185" s="76" t="str">
        <f>IF($A185&lt;&gt;"",IF(IFERROR(VLOOKUP($A185,'5. Company (current_at exit)'!$1:$1048576,42,FALSE),"")="","",IFERROR(VLOOKUP($A185,'5. Company (current_at exit)'!$1:$1048576,42,FALSE),"")), "")</f>
        <v/>
      </c>
      <c r="BD185" s="76" t="str">
        <f>IF($A185&lt;&gt;"",IF(IFERROR(VLOOKUP($A185,'5. Company (current_at exit)'!$1:$1048576,43,FALSE),"")="","",IFERROR(VLOOKUP($A185,'5. Company (current_at exit)'!$1:$1048576,43,FALSE),"")), "")</f>
        <v/>
      </c>
      <c r="BE185" s="239" t="str">
        <f>IF($A185&lt;&gt;"",IF(IFERROR(VLOOKUP($A185,'5. Company (current_at exit)'!$1:$1048576,44,FALSE),"")="","",IFERROR(VLOOKUP($A185,'5. Company (current_at exit)'!$1:$1048576,44,FALSE),"")), "")</f>
        <v/>
      </c>
      <c r="BF185" s="239" t="str">
        <f>IF($A185&lt;&gt;"",IF(IFERROR(VLOOKUP($A185,'5. Company (current_at exit)'!$1:$1048576,45,FALSE),"")="","",IFERROR(VLOOKUP($A185,'5. Company (current_at exit)'!$1:$1048576,45,FALSE),"")), "")</f>
        <v/>
      </c>
      <c r="BG185" s="239" t="str">
        <f>IF($A185&lt;&gt;"",IF(IFERROR(VLOOKUP($A185,'5. Company (current_at exit)'!$1:$1048576,46,FALSE),"")="","",IFERROR(VLOOKUP($A185,'5. Company (current_at exit)'!$1:$1048576,46,FALSE),"")), "")</f>
        <v/>
      </c>
      <c r="BH185" s="239" t="str">
        <f>IF($A185&lt;&gt;"",IF(IFERROR(VLOOKUP($A185,'5. Company (current_at exit)'!$1:$1048576,47,FALSE),"")="","",IFERROR(VLOOKUP($A185,'5. Company (current_at exit)'!$1:$1048576,47,FALSE),"")), "")</f>
        <v/>
      </c>
      <c r="BI185" s="239" t="str">
        <f>IF($A185&lt;&gt;"",IF(IFERROR(VLOOKUP($A185,'5. Company (current_at exit)'!$1:$1048576,48,FALSE),"")="","",IFERROR(VLOOKUP($A185,'5. Company (current_at exit)'!$1:$1048576,48,FALSE),"")), "")</f>
        <v/>
      </c>
      <c r="BJ185" s="360" t="str">
        <f>IF($A185&lt;&gt;"",IF(IFERROR(VLOOKUP($A185,'5. Company (current_at exit)'!$1:$1048576,49,FALSE),"")="","",IFERROR(VLOOKUP($A185,'5. Company (current_at exit)'!$1:$1048576,49,FALSE),"")), "")</f>
        <v/>
      </c>
      <c r="BK185" s="76" t="str">
        <f>IF($A185&lt;&gt;"",IF(IFERROR(VLOOKUP($A185,'5. Company (current_at exit)'!$1:$1048576,50,FALSE),"")="","Mandatory: Tab 5",IFERROR(VLOOKUP($A185,'5. Company (current_at exit)'!$1:$1048576,50,FALSE),"")), "")</f>
        <v/>
      </c>
      <c r="BL185" s="483" t="str">
        <f>IF($A185&lt;&gt;"",IF(IFERROR(VLOOKUP($A185,'5. Company (current_at exit)'!$1:$1048576,51,FALSE),"")="","Mandatory: Tab 5",IFERROR(VLOOKUP($A185,'5. Company (current_at exit)'!$1:$1048576,51,FALSE),"")), "")</f>
        <v/>
      </c>
      <c r="BM185" s="483" t="str">
        <f>IF($A185&lt;&gt;"",IF(IFERROR(VLOOKUP($A185,'5. Company (current_at exit)'!$1:$1048576,52,FALSE),"")="","Mandatory: Tab 5",IFERROR(VLOOKUP($A185,'5. Company (current_at exit)'!$1:$1048576,52,FALSE),"")), "")</f>
        <v/>
      </c>
      <c r="BN185" s="483" t="str">
        <f>IF($A185&lt;&gt;"",IF(IFERROR(VLOOKUP($A185,'5. Company (current_at exit)'!$1:$1048576,53,FALSE),"")="","Mandatory: Tab 5",IFERROR(VLOOKUP($A185,'5. Company (current_at exit)'!$1:$1048576,53,FALSE),"")), "")</f>
        <v/>
      </c>
      <c r="BO185" s="360" t="str">
        <f>IF($A185&lt;&gt;"",IF(IFERROR(VLOOKUP($A185,'5. Company (current_at exit)'!$1:$1048576,54,FALSE),"")="","",IFERROR(VLOOKUP($A185,'5. Company (current_at exit)'!$1:$1048576,54,FALSE),"")), "")</f>
        <v/>
      </c>
      <c r="BP185" s="17" t="str">
        <f>IF($A185&lt;&gt;"",IF(IFERROR(VLOOKUP($A185, '4. Company (at entry)'!$1:$1048576,3,FALSE),"")="","Mandatory: Tab 4",IFERROR(VLOOKUP($A185, '4. Company (at entry)'!$1:$1048576,3,FALSE),"")), "")</f>
        <v/>
      </c>
      <c r="BQ185" s="17" t="str">
        <f>IF($A185&lt;&gt;"",IF(IFERROR(VLOOKUP($A185, '4. Company (at entry)'!$1:$1048576,4,FALSE),"")="","Mandatory: Tab 4",IFERROR(VLOOKUP($A185, '4. Company (at entry)'!$1:$1048576,4,FALSE),"")), "")</f>
        <v/>
      </c>
      <c r="BR185" s="17" t="str">
        <f>IF($A185&lt;&gt;"",IF(IFERROR(VLOOKUP($A185, '4. Company (at entry)'!$1:$1048576,5,FALSE),"")="","Mandatory: Tab 4",IFERROR(VLOOKUP($A185, '4. Company (at entry)'!$1:$1048576,5,FALSE),"")), "")</f>
        <v/>
      </c>
      <c r="BS185" s="17" t="str">
        <f>IF($A185&lt;&gt;"",IF(IFERROR(VLOOKUP($A185, '4. Company (at entry)'!$1:$1048576,6,FALSE),"")="","Mandatory: Tab 4",IFERROR(VLOOKUP($A185, '4. Company (at entry)'!$1:$1048576,6,FALSE),"")), "")</f>
        <v/>
      </c>
      <c r="BT185" s="17" t="str">
        <f>IF($A185&lt;&gt;"",IF(IFERROR(VLOOKUP($A185, '4. Company (at entry)'!$1:$1048576,7,FALSE),"")="","Mandatory: Tab 4",IFERROR(VLOOKUP($A185, '4. Company (at entry)'!$1:$1048576,7,FALSE),"")), "")</f>
        <v/>
      </c>
      <c r="BU185" s="17" t="str">
        <f>IF($A185&lt;&gt;"",IF(IFERROR(VLOOKUP($A185, '4. Company (at entry)'!$1:$1048576,8,FALSE),"")="","Mandatory: Tab 4",IFERROR(VLOOKUP($A185, '4. Company (at entry)'!$1:$1048576,8,FALSE),"")), "")</f>
        <v/>
      </c>
      <c r="BV185" s="17" t="str">
        <f>IF($A185&lt;&gt;"",IF(IFERROR(VLOOKUP($A185, '4. Company (at entry)'!$1:$1048576,9,FALSE),"")="","Mandatory: Tab 4",IFERROR(VLOOKUP($A185, '4. Company (at entry)'!$1:$1048576,9,FALSE),"")), "")</f>
        <v/>
      </c>
      <c r="BW185" s="17" t="str">
        <f>IF($A185&lt;&gt;"",IF(IFERROR(VLOOKUP($A185, '4. Company (at entry)'!$1:$1048576,10,FALSE),"")="","",IFERROR(VLOOKUP($A185, '4. Company (at entry)'!$1:$1048576,10,FALSE),"")), "")</f>
        <v/>
      </c>
      <c r="BX185" s="208" t="str">
        <f>IF($A185&lt;&gt;"",IF(IFERROR(VLOOKUP($A185, '4. Company (at entry)'!$1:$1048576,11,FALSE),"")="","",IFERROR(VLOOKUP($A185, '4. Company (at entry)'!$1:$1048576,11,FALSE),"")), "")</f>
        <v/>
      </c>
      <c r="BY185" s="17" t="str">
        <f>IF($A185&lt;&gt;"",IF(IFERROR(VLOOKUP($A185, '4. Company (at entry)'!$1:$1048576,12,FALSE),"")="","",IFERROR(VLOOKUP($A185, '4. Company (at entry)'!$1:$1048576,12,FALSE),"")), "")</f>
        <v/>
      </c>
      <c r="BZ185" s="360" t="str">
        <f>IF($A185&lt;&gt;"",IF(IFERROR(VLOOKUP($A185, '4. Company (at entry)'!$1:$1048576,13,FALSE),"")="","",IFERROR(VLOOKUP($A185, '4. Company (at entry)'!$1:$1048576,13,FALSE),"")), "")</f>
        <v/>
      </c>
      <c r="CA185" s="17" t="str">
        <f>IF($A185&lt;&gt;"",IF(IFERROR('7. Position (current_at exit)'!F185,"")="", "Mandatory: Tab 7",IFERROR('7. Position (current_at exit)'!F185,"")),"")</f>
        <v/>
      </c>
      <c r="CB185" s="17" t="str">
        <f>IF($D185&lt;&gt;"Pending, Subsequently Closed",IF($A185&lt;&gt;"",IF(IFERROR('7. Position (current_at exit)'!G185,"")="", "Mandatory: Tab 7",IFERROR('7. Position (current_at exit)'!G185,"")),""), IF($A185&lt;&gt;"",IF(IFERROR('7. Position (current_at exit)'!G185,"")="", "",IFERROR('7. Position (current_at exit)'!G185,"")),""))</f>
        <v/>
      </c>
      <c r="CC185" s="17" t="str">
        <f>IF($D185&lt;&gt;"Pending, Subsequently Closed",IF($A185&lt;&gt;"",IF(IFERROR('7. Position (current_at exit)'!H185,"")="", "Mandatory: Tab 7",IFERROR('7. Position (current_at exit)'!H185,"")),""), IF($A185&lt;&gt;"",IF(IFERROR('7. Position (current_at exit)'!H185,"")="", "",IFERROR('7. Position (current_at exit)'!H185,"")),""))</f>
        <v/>
      </c>
      <c r="CD185" s="17" t="str">
        <f>IF($D185&lt;&gt;"Pending, Subsequently Closed",IF($A185&lt;&gt;"",IF(IFERROR('7. Position (current_at exit)'!I185,"")="", "Mandatory: Tab 7",IFERROR('7. Position (current_at exit)'!I185,"")),""), IF($A185&lt;&gt;"",IF(IFERROR('7. Position (current_at exit)'!I185,"")="", "",IFERROR('7. Position (current_at exit)'!I185,"")),""))</f>
        <v/>
      </c>
      <c r="CE185" s="17" t="str">
        <f>IF($D185&lt;&gt;"Pending, Subsequently Closed",IF($A185&lt;&gt;"",IF(IFERROR('7. Position (current_at exit)'!J185,"")="", "Mandatory: Tab 7",IFERROR('7. Position (current_at exit)'!J185,"")),""), IF($A185&lt;&gt;"",IF(IFERROR('7. Position (current_at exit)'!J185,"")="", "",IFERROR('7. Position (current_at exit)'!J185,"")),""))</f>
        <v/>
      </c>
      <c r="CF185" s="208" t="str">
        <f>IF($D185&lt;&gt;"Pending, Subsequently Closed",IF($A185&lt;&gt;"",IF(IFERROR('7. Position (current_at exit)'!K185,"")="", "Mandatory: Tab 7",IFERROR('7. Position (current_at exit)'!K185,"")),""), IF($A185&lt;&gt;"",IF(IFERROR('7. Position (current_at exit)'!K185,"")="", "",IFERROR('7. Position (current_at exit)'!K185,"")),""))</f>
        <v/>
      </c>
      <c r="CG185" s="186" t="str">
        <f>IF($D185&lt;&gt;"Pending, Subsequently Closed",IF($A185&lt;&gt;"",IF(IFERROR('7. Position (current_at exit)'!L185,"")="", "Mandatory: Tab 7",IFERROR('7. Position (current_at exit)'!L185,"")),""), IF($A185&lt;&gt;"",IF(IFERROR('7. Position (current_at exit)'!L185,"")="", "",IFERROR('7. Position (current_at exit)'!L185,"")),""))</f>
        <v/>
      </c>
      <c r="CH185" s="186" t="str">
        <f>IF($D185&lt;&gt;"Pending, Subsequently Closed",IF($A185&lt;&gt;"",IF(IFERROR('7. Position (current_at exit)'!M185,"")="", "Mandatory: Tab 7",IFERROR('7. Position (current_at exit)'!M185,"")),""), IF($A185&lt;&gt;"",IF(IFERROR('7. Position (current_at exit)'!M185,"")="", "",IFERROR('7. Position (current_at exit)'!M185,"")),""))</f>
        <v/>
      </c>
      <c r="CI185" s="186" t="str">
        <f>IF($D185&lt;&gt;"Pending, Subsequently Closed",IF($A185&lt;&gt;"",IF(IFERROR('7. Position (current_at exit)'!N185,"")="", "Mandatory: Tab 7",IFERROR('7. Position (current_at exit)'!N185,"")),""), IF($A185&lt;&gt;"",IF(IFERROR('7. Position (current_at exit)'!N185,"")="", "",IFERROR('7. Position (current_at exit)'!N185,"")),""))</f>
        <v/>
      </c>
      <c r="CJ185" s="408" t="str">
        <f>IF($D185&lt;&gt;"Pending, Subsequently Closed",IF($A185&lt;&gt;"",IF(IFERROR('7. Position (current_at exit)'!O185,"")="", "Mandatory: Tab 7",IFERROR('7. Position (current_at exit)'!O185,"")),""), IF($A185&lt;&gt;"",IF(IFERROR('7. Position (current_at exit)'!O185,"")="", "",IFERROR('7. Position (current_at exit)'!O185,"")),""))</f>
        <v/>
      </c>
      <c r="CK185" s="408" t="str">
        <f>IF($D185&lt;&gt;"Pending, Subsequently Closed",IF($A185&lt;&gt;"",IF(IFERROR('7. Position (current_at exit)'!P185,"")="", "Mandatory: Tab 7",IFERROR('7. Position (current_at exit)'!P185,"")),""), IF($A185&lt;&gt;"",IF(IFERROR('7. Position (current_at exit)'!P185,"")="", "",IFERROR('7. Position (current_at exit)'!P185,"")),""))</f>
        <v/>
      </c>
      <c r="CL185" s="360" t="str">
        <f>IF($A185&lt;&gt;"",IF(IFERROR('7. Position (current_at exit)'!Q185,"")="", "",IFERROR('7. Position (current_at exit)'!Q185,"")),"")</f>
        <v/>
      </c>
      <c r="CM185" s="18" t="str">
        <f>IF($F185&lt;&gt;"Debt",IF($A185&lt;&gt;"",IF(IFERROR('7. Position (current_at exit)'!R185,"")="", "Mandatory: Tab 7",IFERROR('7. Position (current_at exit)'!R185,"")),""), IF($A185&lt;&gt;"",IF(IFERROR('7. Position (current_at exit)'!R185,"")="", "",IFERROR('7. Position (current_at exit)'!R185,"")),""))</f>
        <v/>
      </c>
      <c r="CN185" s="18" t="str">
        <f>IF($F185&lt;&gt;"Debt",IF($A185&lt;&gt;"",IF(IFERROR('7. Position (current_at exit)'!S185,"")="", "Mandatory: Tab 7",IFERROR('7. Position (current_at exit)'!S185,"")),""), IF($A185&lt;&gt;"",IF(IFERROR('7. Position (current_at exit)'!S185,"")="", "",IFERROR('7. Position (current_at exit)'!S185,"")),""))</f>
        <v/>
      </c>
      <c r="CO185" s="17" t="str">
        <f>IF($F185&lt;&gt;"Debt",IF($A185&lt;&gt;"",IF(IFERROR('7. Position (current_at exit)'!T185,"")="", "Mandatory: Tab 7",IFERROR('7. Position (current_at exit)'!T185,"")),""), IF($A185&lt;&gt;"",IF(IFERROR('7. Position (current_at exit)'!T185,"")="", "",IFERROR('7. Position (current_at exit)'!T185,"")),""))</f>
        <v/>
      </c>
      <c r="CP185" s="17" t="str">
        <f>IF($A185&lt;&gt;"",IF(IFERROR('7. Position (current_at exit)'!U185,"")="", "Mandatory: Tab 7",IFERROR('7. Position (current_at exit)'!U185,"")),"")</f>
        <v/>
      </c>
      <c r="CQ185" s="17" t="str">
        <f>IF($F185&lt;&gt;"Debt",IF($A185&lt;&gt;"",IF(IFERROR('7. Position (current_at exit)'!V185,"")="", "Mandatory: Tab 7",IFERROR('7. Position (current_at exit)'!V185,"")),""), IF($A185&lt;&gt;"",IF(IFERROR('7. Position (current_at exit)'!V185,"")="", "",IFERROR('7. Position (current_at exit)'!V185,"")),""))</f>
        <v/>
      </c>
      <c r="CR185" s="16" t="str">
        <f>IF($F185&lt;&gt;"Debt",IF($A185&lt;&gt;"",IF(IFERROR('7. Position (current_at exit)'!W185,"")="", "",IFERROR('7. Position (current_at exit)'!W185,"")),""), IF($A185&lt;&gt;"",IF(IFERROR('7. Position (current_at exit)'!W185,"")="", "",IFERROR('7. Position (current_at exit)'!W185,"")),""))</f>
        <v/>
      </c>
      <c r="CS185" s="80" t="str">
        <f>IF($A185&lt;&gt;"",IF(IFERROR('7. Position (current_at exit)'!X185,"")="", "",IFERROR('7. Position (current_at exit)'!X185,"")),"")</f>
        <v/>
      </c>
      <c r="CT185" s="360" t="str">
        <f>IF($A185&lt;&gt;"",IF(IFERROR('7. Position (current_at exit)'!Y185,"")="", "",IFERROR('7. Position (current_at exit)'!Y185,"")),"")</f>
        <v/>
      </c>
      <c r="CU185" s="159" t="str">
        <f>IF(OR($D185="Fully Exited, No Escrow", $D185="Fully Exited, Escrow Pending", $D185="Fully Exited, Subsequently Closed"), IF($A185&lt;&gt;"",IF(IFERROR('7. Position (current_at exit)'!Z185,"")="", "Mandatory: Tab 7",IFERROR('7. Position (current_at exit)'!Z185,"")),""), IF($A185&lt;&gt;"",IF(IFERROR('7. Position (current_at exit)'!Z185,"")="", "",IFERROR('7. Position (current_at exit)'!Z185,"")),""))</f>
        <v/>
      </c>
      <c r="CV185" s="159" t="str">
        <f>IF(OR($D185="Fully Exited, No Escrow", $D185="Fully Exited, Escrow Pending", $D185="Fully Exited, Subsequently Closed"), IF($A185&lt;&gt;"",IF(IFERROR('7. Position (current_at exit)'!AA185,"")="", "Mandatory: Tab 7",IFERROR('7. Position (current_at exit)'!AA185,"")),""), IF($A185&lt;&gt;"",IF(IFERROR('7. Position (current_at exit)'!AA185,"")="", "",IFERROR('7. Position (current_at exit)'!AA185,"")),""))</f>
        <v/>
      </c>
      <c r="CW185" s="16" t="str">
        <f>IF($D185="Fully Exited",IF($A185&lt;&gt;"",IF(IFERROR('7. Position (current_at exit)'!AB185,"")="", "",IFERROR('7. Position (current_at exit)'!AB185,"")),""), IF($A185&lt;&gt;"",IF(IFERROR('7. Position (current_at exit)'!AB185,"")="", "",IFERROR('7. Position (current_at exit)'!AB185,"")),""))</f>
        <v/>
      </c>
      <c r="CX185" s="360" t="str">
        <f>IF($A185&lt;&gt;"",IF(IFERROR('7. Position (current_at exit)'!AC185,"")="", "",IFERROR('7. Position (current_at exit)'!AC185,"")),"")</f>
        <v/>
      </c>
      <c r="CY185" s="16" t="str">
        <f>IF($D185&lt;&gt;"Pending, Subsequently Closed",IF($A185&lt;&gt;"",IF(IFERROR('7. Position (current_at exit)'!AD185,"")="", "Mandatory: Tab 7",IFERROR('7. Position (current_at exit)'!AD185,"")),""), IF($A185&lt;&gt;"",IF(IFERROR('7. Position (current_at exit)'!AD185,"")="", "",IFERROR('7. Position (current_at exit)'!AD185,"")),""))</f>
        <v/>
      </c>
      <c r="CZ185" s="187" t="str">
        <f>IF($A185&lt;&gt;"",IF(IFERROR('7. Position (current_at exit)'!AE185,"")="", "",IFERROR('7. Position (current_at exit)'!AE185,"")),"")</f>
        <v/>
      </c>
      <c r="DA185" s="76" t="str">
        <f>IF($A185&lt;&gt;"",IF(IFERROR('7. Position (current_at exit)'!AF185,"")="", "",IFERROR('7. Position (current_at exit)'!AF185,"")),"")</f>
        <v/>
      </c>
      <c r="DB185" s="239" t="str">
        <f>IF($A185&lt;&gt;"",IF(IFERROR('7. Position (current_at exit)'!AG185,"")="", "",IFERROR('7. Position (current_at exit)'!AG185,"")),"")</f>
        <v/>
      </c>
      <c r="DC185" s="165" t="str">
        <f>IF($A185&lt;&gt;"",IF(IFERROR('7. Position (current_at exit)'!AH185,"")="", "",IFERROR('7. Position (current_at exit)'!AH185,"")),"")</f>
        <v/>
      </c>
      <c r="DD185" s="165" t="str">
        <f>IF($A185&lt;&gt;"",IF(IFERROR('7. Position (current_at exit)'!AI185,"")="", "",IFERROR('7. Position (current_at exit)'!AI185,"")),"")</f>
        <v/>
      </c>
      <c r="DE185" s="360" t="str">
        <f>IF($A185&lt;&gt;"",IF(IFERROR('7. Position (current_at exit)'!AJ185,"")="", "",IFERROR('7. Position (current_at exit)'!AJ185,"")),"")</f>
        <v/>
      </c>
      <c r="DF185" s="16" t="str">
        <f>IF($A185&lt;&gt;"",IF(IFERROR('7. Position (current_at exit)'!AK185,"")="", "",IFERROR('7. Position (current_at exit)'!AK185,"")),"")</f>
        <v/>
      </c>
      <c r="DG185" s="187" t="str">
        <f>IF($A185&lt;&gt;"",IF(IFERROR('7. Position (current_at exit)'!AL185,"")="", "",IFERROR('7. Position (current_at exit)'!AL185,"")),"")</f>
        <v/>
      </c>
      <c r="DH185" s="76" t="str">
        <f>IF($A185&lt;&gt;"",IF(IFERROR('7. Position (current_at exit)'!AM185,"")="", "",IFERROR('7. Position (current_at exit)'!AM185,"")),"")</f>
        <v/>
      </c>
      <c r="DI185" s="239" t="str">
        <f>IF($A185&lt;&gt;"",IF(IFERROR('7. Position (current_at exit)'!AN185,"")="", "",IFERROR('7. Position (current_at exit)'!AN185,"")),"")</f>
        <v/>
      </c>
      <c r="DJ185" s="165" t="str">
        <f>IF($A185&lt;&gt;"",IF(IFERROR('7. Position (current_at exit)'!AO185,"")="", "",IFERROR('7. Position (current_at exit)'!AO185,"")),"")</f>
        <v/>
      </c>
      <c r="DK185" s="165" t="str">
        <f>IF($A185&lt;&gt;"",IF(IFERROR('7. Position (current_at exit)'!AP185,"")="", "",IFERROR('7. Position (current_at exit)'!AP185,"")),"")</f>
        <v/>
      </c>
      <c r="DL185" s="360" t="str">
        <f>IF($A185&lt;&gt;"",IF(IFERROR('7. Position (current_at exit)'!AQ185,"")="", "",IFERROR('7. Position (current_at exit)'!AQ185,"")),"")</f>
        <v/>
      </c>
      <c r="DM185" s="17" t="str">
        <f>IF(OR($F185="Equity - Publicly Traded", $F185="Equity - Private"), IF($A185&lt;&gt;"",IF(IFERROR('6. Position (at entry)'!N185,"")="", "Mandatory: Tab 6",IFERROR('6. Position (at entry)'!N185,"")),""), IF($A185&lt;&gt;"",IF(IFERROR('6. Position (at entry)'!N185,"")="", "",IFERROR('6. Position (at entry)'!N185,"")),""))</f>
        <v/>
      </c>
      <c r="DN185" s="17" t="str">
        <f>IF(OR($F185="Equity - Publicly Traded", $F185="Equity - Private"), IF($A185&lt;&gt;"",IF(IFERROR('6. Position (at entry)'!O185,"")="", "Mandatory: Tab 6",IFERROR('6. Position (at entry)'!O185,"")),""), IF($A185&lt;&gt;"",IF(IFERROR('6. Position (at entry)'!O185,"")="", "",IFERROR('6. Position (at entry)'!O185,"")),""))</f>
        <v/>
      </c>
      <c r="DO185" s="17" t="str">
        <f>IF(OR($F185="Equity - Publicly Traded", $F185="Equity - Private"), IF($A185&lt;&gt;"",IF(IFERROR('6. Position (at entry)'!P185,"")="", "Mandatory: Tab 6",IFERROR('6. Position (at entry)'!P185,"")),""), IF($A185&lt;&gt;"",IF(IFERROR('6. Position (at entry)'!P185,"")="", "",IFERROR('6. Position (at entry)'!P185,"")),""))</f>
        <v/>
      </c>
      <c r="DP185" s="17" t="str">
        <f>IF(OR($F185="Equity - Publicly Traded", $F185="Equity - Private"), IF($A185&lt;&gt;"",IF(IFERROR('6. Position (at entry)'!Q185,"")="", "Mandatory: Tab 6",IFERROR('6. Position (at entry)'!Q185,"")),""), IF($A185&lt;&gt;"",IF(IFERROR('6. Position (at entry)'!Q185,"")="", "",IFERROR('6. Position (at entry)'!Q185,"")),""))</f>
        <v/>
      </c>
      <c r="DQ185" s="18" t="str">
        <f>IF(OR($F185="Equity - Publicly Traded", $F185="Equity - Private"), IF($A185&lt;&gt;"",IF(IFERROR('6. Position (at entry)'!R185,"")="", "Mandatory: Tab 6",IFERROR('6. Position (at entry)'!R185,"")),""), IF($A185&lt;&gt;"",IF(IFERROR('6. Position (at entry)'!R185,"")="", "",IFERROR('6. Position (at entry)'!R185,"")),""))</f>
        <v/>
      </c>
      <c r="DR185" s="18" t="str">
        <f>IF(OR($F185="Equity - Publicly Traded", $F185="Equity - Private"), IF($A185&lt;&gt;"",IF(IFERROR('6. Position (at entry)'!S185,"")="", "Mandatory: Tab 6",IFERROR('6. Position (at entry)'!S185,"")),""), IF($A185&lt;&gt;"",IF(IFERROR('6. Position (at entry)'!S185,"")="", "",IFERROR('6. Position (at entry)'!S185,"")),""))</f>
        <v/>
      </c>
      <c r="DS185" s="17" t="str">
        <f>IF(OR($F185="Equity - Publicly Traded", $F185="Equity - Private"), IF($A185&lt;&gt;"",IF(IFERROR('6. Position (at entry)'!T185,"")="", "Mandatory: Tab 6",IFERROR('6. Position (at entry)'!T185,"")),""), IF($A185&lt;&gt;"",IF(IFERROR('6. Position (at entry)'!T185,"")="", "",IFERROR('6. Position (at entry)'!T185,"")),""))</f>
        <v/>
      </c>
      <c r="DT185" s="16" t="str">
        <f>IF(OR($F185="Equity - Publicly Traded", $F185="Equity - Private"), IF($A185&lt;&gt;"",IF(IFERROR('6. Position (at entry)'!U185,"")="", "Mandatory: Tab 6",IFERROR('6. Position (at entry)'!U185,"")),""), IF($A185&lt;&gt;"",IF(IFERROR('6. Position (at entry)'!U185,"")="", "",IFERROR('6. Position (at entry)'!U185,"")),""))</f>
        <v/>
      </c>
      <c r="DU185" s="16" t="str">
        <f>IF(OR($F185="Equity - Publicly Traded", $F185="Equity - Private"), IF($A185&lt;&gt;"",IF(IFERROR('6. Position (at entry)'!V185,"")="", "",IFERROR('6. Position (at entry)'!V185,"")),""), IF($A185&lt;&gt;"",IF(IFERROR('6. Position (at entry)'!V185,"")="", "",IFERROR('6. Position (at entry)'!V185,"")),""))</f>
        <v/>
      </c>
      <c r="DV185" s="239" t="str">
        <f>IF(OR($F185="Equity - Publicly Traded", $F185="Equity - Private"), IF($A185&lt;&gt;"",IF(IFERROR('6. Position (at entry)'!W185,"")="", "",IFERROR('6. Position (at entry)'!W185,"")),""), IF($A185&lt;&gt;"",IF(IFERROR('6. Position (at entry)'!W185,"")="", "",IFERROR('6. Position (at entry)'!W185,"")),""))</f>
        <v/>
      </c>
      <c r="DW185" s="239" t="str">
        <f>IF(OR($F185="Equity - Publicly Traded", $F185="Equity - Private"), IF($A185&lt;&gt;"",IF(IFERROR('6. Position (at entry)'!X185,"")="", "",IFERROR('6. Position (at entry)'!X185,"")),""), IF($A185&lt;&gt;"",IF(IFERROR('6. Position (at entry)'!X185,"")="", "",IFERROR('6. Position (at entry)'!X185,"")),""))</f>
        <v/>
      </c>
      <c r="DX185" s="239" t="str">
        <f>IF(OR($F185="Equity - Publicly Traded", $F185="Equity - Private"), IF($A185&lt;&gt;"",IF(IFERROR('6. Position (at entry)'!Y185,"")="", "",IFERROR('6. Position (at entry)'!Y185,"")),""), IF($A185&lt;&gt;"",IF(IFERROR('6. Position (at entry)'!Y185,"")="", "",IFERROR('6. Position (at entry)'!Y185,"")),""))</f>
        <v/>
      </c>
      <c r="DY185" s="360" t="str">
        <f>IF($A185&lt;&gt;"",IF(IFERROR('6. Position (at entry)'!Z185,"")="", "",IFERROR('6. Position (at entry)'!Z185,"")),"")</f>
        <v/>
      </c>
      <c r="DZ185" s="76" t="str">
        <f>IF($A185&lt;&gt;"",IF(IFERROR('6. Position (at entry)'!AA185,"")="", "",IFERROR('6. Position (at entry)'!AA185,"")),"")</f>
        <v/>
      </c>
      <c r="EA185" s="76" t="str">
        <f>IF($A185&lt;&gt;"",IF(IFERROR('6. Position (at entry)'!AB185,"")="", "",IFERROR('6. Position (at entry)'!AB185,"")),"")</f>
        <v/>
      </c>
      <c r="EB185" s="78" t="str">
        <f>IF($A185&lt;&gt;"",IF(IFERROR('6. Position (at entry)'!AC185,"")="", "",IFERROR('6. Position (at entry)'!AC185,"")),"")</f>
        <v/>
      </c>
      <c r="EC185" s="78" t="str">
        <f>IF($A185&lt;&gt;"",IF(IFERROR('6. Position (at entry)'!AD185,"")="", "",IFERROR('6. Position (at entry)'!AD185,"")),"")</f>
        <v/>
      </c>
      <c r="ED185" s="226" t="str">
        <f>IF($A185&lt;&gt;"",IF(IFERROR('6. Position (at entry)'!AE185,"")="", "",IFERROR('6. Position (at entry)'!AE185,"")),"")</f>
        <v/>
      </c>
      <c r="EE185" s="80" t="str">
        <f>IF($A185&lt;&gt;"",IF(IFERROR('6. Position (at entry)'!AF185,"")="", "",IFERROR('6. Position (at entry)'!AF185,"")),"")</f>
        <v/>
      </c>
      <c r="EF185" s="80" t="str">
        <f>IF($A185&lt;&gt;"",IF(IFERROR('6. Position (at entry)'!AG185,"")="", "",IFERROR('6. Position (at entry)'!AG185,"")),"")</f>
        <v/>
      </c>
      <c r="EG185" s="80" t="str">
        <f>IF($A185&lt;&gt;"",IF(IFERROR('6. Position (at entry)'!AH185,"")="", "",IFERROR('6. Position (at entry)'!AH185,"")),"")</f>
        <v/>
      </c>
      <c r="EH185" s="360" t="str">
        <f>IF($A185&lt;&gt;"",IF(IFERROR('6. Position (at entry)'!AI185,"")="", "",IFERROR('6. Position (at entry)'!AI185,"")),"")</f>
        <v/>
      </c>
    </row>
    <row r="186" spans="1:138" ht="15" customHeight="1" x14ac:dyDescent="0.2">
      <c r="A186" s="16" t="str">
        <f>IF(ISBLANK('6. Position (at entry)'!A186), "", '6. Position (at entry)'!A186)</f>
        <v/>
      </c>
      <c r="B186" s="347" t="str">
        <f>IF($A186&lt;&gt;"",IF(IFERROR('6. Position (at entry)'!B186,"")="", "Mandatory: Tab 6",IFERROR('6. Position (at entry)'!B186,"")),"")</f>
        <v/>
      </c>
      <c r="C186" s="16" t="str">
        <f>IF($A186&lt;&gt;"",IF(IFERROR(VLOOKUP($A186, '4. Company (at entry)'!$1:$1048576,2,FALSE),"")="","Mandatory: Tab 4",IFERROR(VLOOKUP($A186, '4. Company (at entry)'!$1:$1048576,2,FALSE),"")), "")</f>
        <v/>
      </c>
      <c r="D186" s="16" t="str">
        <f>IF($A186&lt;&gt;"",IF(IFERROR('7. Position (current_at exit)'!D186,"")="", "Mandatory: Tab 7",IFERROR('7. Position (current_at exit)'!D186,"")),"")</f>
        <v/>
      </c>
      <c r="E186" s="16" t="str">
        <f>IF($A186&lt;&gt;"",IF(IFERROR('7. Position (current_at exit)'!E186,"")="", "Mandatory: Tab 7",IFERROR('7. Position (current_at exit)'!E186,"")),"")</f>
        <v/>
      </c>
      <c r="F186" s="16" t="str">
        <f>IF($A186&lt;&gt;"",IF(IFERROR('6. Position (at entry)'!D186,"")="", "Mandatory: Tab 6",IFERROR('6. Position (at entry)'!D186,"")),"")</f>
        <v/>
      </c>
      <c r="G186" s="16" t="str">
        <f>IF($A186&lt;&gt;"",IF(IFERROR('6. Position (at entry)'!E186,"")="", "Mandatory: Tab 6",IFERROR('6. Position (at entry)'!E186,"")),"")</f>
        <v/>
      </c>
      <c r="H186" s="16" t="str">
        <f>IF($A186&lt;&gt;"",IF(IFERROR('6. Position (at entry)'!F186,"")="", "Mandatory: Tab 6",IFERROR('6. Position (at entry)'!F186,"")),"")</f>
        <v/>
      </c>
      <c r="I186" s="16" t="str">
        <f>IF($A186&lt;&gt;"",IF(IFERROR('6. Position (at entry)'!G186,"")="", "Mandatory: Tab 6",IFERROR('6. Position (at entry)'!G186,"")),"")</f>
        <v/>
      </c>
      <c r="J186" s="16" t="str">
        <f>IF($A186&lt;&gt;"",IF(IFERROR('6. Position (at entry)'!H186,"")="", "Mandatory: Tab 6",IFERROR('6. Position (at entry)'!H186,"")),"")</f>
        <v/>
      </c>
      <c r="K186" s="159" t="str">
        <f>IF($A186&lt;&gt;"",IF(IFERROR('6. Position (at entry)'!I186,"")="", "Mandatory: Tab 6",IFERROR('6. Position (at entry)'!I186,"")),"")</f>
        <v/>
      </c>
      <c r="L186" s="16" t="str">
        <f>IF($A186&lt;&gt;"",IF(IFERROR('6. Position (at entry)'!J186,"")="", "Mandatory: Tab 6",IFERROR('6. Position (at entry)'!J186,"")),"")</f>
        <v/>
      </c>
      <c r="M186" s="16" t="str">
        <f>IF($A186&lt;&gt;"",IF(IFERROR('6. Position (at entry)'!K186,"")="", "Mandatory: Tab 6",IFERROR('6. Position (at entry)'!K186,"")),"")</f>
        <v/>
      </c>
      <c r="N186" s="16" t="str">
        <f>IF($A186&lt;&gt;"",IF(IFERROR('6. Position (at entry)'!L186,"")="", "",IFERROR('6. Position (at entry)'!L186,"")),"")</f>
        <v/>
      </c>
      <c r="O186" s="360" t="str">
        <f>IF($A186&lt;&gt;"",IF(IFERROR('6. Position (at entry)'!M186,"")="", "",IFERROR('6. Position (at entry)'!M186,"")),"")</f>
        <v/>
      </c>
      <c r="P186" s="16" t="str">
        <f>IF($A186&lt;&gt;"",IF(IFERROR(VLOOKUP($A186,'5. Company (current_at exit)'!$1:$1048576,3,FALSE),"")="","",IFERROR(VLOOKUP($A186,'5. Company (current_at exit)'!$1:$1048576,3,FALSE),"")), "")</f>
        <v/>
      </c>
      <c r="Q186" s="16" t="str">
        <f>IF($A186&lt;&gt;"",IF(IFERROR(VLOOKUP($A186,'5. Company (current_at exit)'!$1:$1048576,4,FALSE),"")="","",IFERROR(VLOOKUP($A186,'5. Company (current_at exit)'!$1:$1048576,4,FALSE),"")), "")</f>
        <v/>
      </c>
      <c r="R186" s="16" t="str">
        <f>IF($A186&lt;&gt;"",IF(IFERROR(VLOOKUP($A186,'5. Company (current_at exit)'!$1:$1048576,5,FALSE),"")="","",IFERROR(VLOOKUP($A186,'5. Company (current_at exit)'!$1:$1048576,5,FALSE),"")), "")</f>
        <v/>
      </c>
      <c r="S186" s="16" t="str">
        <f>IF($A186&lt;&gt;"",IF(IFERROR(VLOOKUP($A186,'5. Company (current_at exit)'!$1:$1048576,6,FALSE),"")="","",IFERROR(VLOOKUP($A186,'5. Company (current_at exit)'!$1:$1048576,6,FALSE),"")), "")</f>
        <v/>
      </c>
      <c r="T186" s="16" t="str">
        <f>IF($A186&lt;&gt;"",IF(IFERROR(VLOOKUP($A186,'5. Company (current_at exit)'!$1:$1048576,7,FALSE),"")="","Mandatory: Tab 5",IFERROR(VLOOKUP($A186,'5. Company (current_at exit)'!$1:$1048576,7,FALSE),"")), "")</f>
        <v/>
      </c>
      <c r="U186" s="72" t="str">
        <f>IF($A186&lt;&gt;"",IF(IFERROR(VLOOKUP($A186,'5. Company (current_at exit)'!$1:$1048576,8,FALSE),"")="","Mandatory: Tab 5",IFERROR(VLOOKUP($A186,'5. Company (current_at exit)'!$1:$1048576,8,FALSE),"")), "")</f>
        <v/>
      </c>
      <c r="V186" s="16" t="str">
        <f>IF($A186&lt;&gt;"",IF(IFERROR(VLOOKUP($A186,'5. Company (current_at exit)'!$1:$1048576,9,FALSE),"")="","",IFERROR(VLOOKUP($A186,'5. Company (current_at exit)'!$1:$1048576,9,FALSE),"")), "")</f>
        <v/>
      </c>
      <c r="W186" s="16" t="str">
        <f>IF($A186&lt;&gt;"",IF(IFERROR(VLOOKUP($A186,'5. Company (current_at exit)'!$1:$1048576,10,FALSE),"")="","Mandatory: Tab 5",IFERROR(VLOOKUP($A186,'5. Company (current_at exit)'!$1:$1048576,10,FALSE),"")), "")</f>
        <v/>
      </c>
      <c r="X186" s="73" t="str">
        <f>IF($A186&lt;&gt;"",IF(IFERROR(VLOOKUP($A186,'5. Company (current_at exit)'!$1:$1048576,11,FALSE),"")="","Mandatory: Tab 5",IFERROR(VLOOKUP($A186,'5. Company (current_at exit)'!$1:$1048576,11,FALSE),"")), "")</f>
        <v/>
      </c>
      <c r="Y186" s="73" t="str">
        <f>IF($A186&lt;&gt;"",IF(IFERROR(VLOOKUP($A186,'5. Company (current_at exit)'!$1:$1048576,12,FALSE),"")="","",IFERROR(VLOOKUP($A186,'5. Company (current_at exit)'!$1:$1048576,12,FALSE),"")), "")</f>
        <v/>
      </c>
      <c r="Z186" s="73" t="str">
        <f>IF($A186&lt;&gt;"",IF(IFERROR(VLOOKUP($A186,'5. Company (current_at exit)'!$1:$1048576,13,FALSE),"")="","",IFERROR(VLOOKUP($A186,'5. Company (current_at exit)'!$1:$1048576,13,FALSE),"")), "")</f>
        <v/>
      </c>
      <c r="AA186" s="16" t="str">
        <f>IF($A186&lt;&gt;"",IF(IFERROR(VLOOKUP($A186,'5. Company (current_at exit)'!$1:$1048576,14,FALSE),"")="","Mandatory: Tab 5",IFERROR(VLOOKUP($A186,'5. Company (current_at exit)'!$1:$1048576,14,FALSE),"")), "")</f>
        <v/>
      </c>
      <c r="AB186" s="16" t="str">
        <f>IF($A186&lt;&gt;"",IF(IFERROR(VLOOKUP($A186,'5. Company (current_at exit)'!$1:$1048576,15,FALSE),"")="","Mandatory: Tab 5",IFERROR(VLOOKUP($A186,'5. Company (current_at exit)'!$1:$1048576,15,FALSE),"")), "")</f>
        <v/>
      </c>
      <c r="AC186" s="76" t="str">
        <f>IF($A186&lt;&gt;"",IF(IFERROR(VLOOKUP($A186,'5. Company (current_at exit)'!$1:$1048576,16,FALSE),"")="","",IFERROR(VLOOKUP($A186,'5. Company (current_at exit)'!$1:$1048576,16,FALSE),"")), "")</f>
        <v/>
      </c>
      <c r="AD186" s="16" t="str">
        <f>IF($A186&lt;&gt;"",IF(IFERROR(VLOOKUP($A186,'5. Company (current_at exit)'!$1:$1048576,17,FALSE),"")="","",IFERROR(VLOOKUP($A186,'5. Company (current_at exit)'!$1:$1048576,17,FALSE),"")), "")</f>
        <v/>
      </c>
      <c r="AE186" s="401" t="str">
        <f>IF($A186&lt;&gt;"",IF(IFERROR(VLOOKUP($A186,'5. Company (current_at exit)'!$1:$1048576,18,FALSE),"")="","",IFERROR(VLOOKUP($A186,'5. Company (current_at exit)'!$1:$1048576,18,FALSE),"")), "")</f>
        <v/>
      </c>
      <c r="AF186" s="16" t="str">
        <f>IF($A186&lt;&gt;"",IF(IFERROR(VLOOKUP($A186,'5. Company (current_at exit)'!$1:$1048576,19,FALSE),"")="","Mandatory: Tab 5",IFERROR(VLOOKUP($A186,'5. Company (current_at exit)'!$1:$1048576,19,FALSE),"")), "")</f>
        <v/>
      </c>
      <c r="AG186" s="159" t="str">
        <f>IF($AF186="Yes",IF($A186&lt;&gt;"",IF(IFERROR(VLOOKUP($A186,'5. Company (current_at exit)'!$1:$1048576,20,FALSE),"")="","Mandatory: Tab 5",IFERROR(VLOOKUP($A186,'5. Company (current_at exit)'!$1:$1048576,20,FALSE),"")), ""),IF($A186&lt;&gt;"",IF(IFERROR(VLOOKUP($A186,'5. Company (current_at exit)'!$1:$1048576,20,FALSE),"")="","",IFERROR(VLOOKUP($A186,'5. Company (current_at exit)'!$1:$1048576,20,FALSE),"")), ""))</f>
        <v/>
      </c>
      <c r="AH186" s="159" t="str">
        <f>IF($AF186="Yes",IF($A186&lt;&gt;"",IF(IFERROR(VLOOKUP($A186,'5. Company (current_at exit)'!$1:$1048576,21,FALSE),"")="","Mandatory: Tab 5",IFERROR(VLOOKUP($A186,'5. Company (current_at exit)'!$1:$1048576,21,FALSE),"")), ""),IF($A186&lt;&gt;"",IF(IFERROR(VLOOKUP($A186,'5. Company (current_at exit)'!$1:$1048576,21,FALSE),"")="","",IFERROR(VLOOKUP($A186,'5. Company (current_at exit)'!$1:$1048576,21,FALSE),"")), ""))</f>
        <v/>
      </c>
      <c r="AI186" s="69" t="str">
        <f>IF($AF186="Yes",IF($A186&lt;&gt;"",IF(IFERROR(VLOOKUP($A186,'5. Company (current_at exit)'!$1:$1048576,22,FALSE),"")="","Mandatory: Tab 5",IFERROR(VLOOKUP($A186,'5. Company (current_at exit)'!$1:$1048576,22,FALSE),"")), ""),IF($A186&lt;&gt;"",IF(IFERROR(VLOOKUP($A186,'5. Company (current_at exit)'!$1:$1048576,22,FALSE),"")="","",IFERROR(VLOOKUP($A186,'5. Company (current_at exit)'!$1:$1048576,22,FALSE),"")), ""))</f>
        <v/>
      </c>
      <c r="AJ186" s="69" t="str">
        <f>IF($AF186="Yes",IF($A186&lt;&gt;"",IF(IFERROR(VLOOKUP($A186,'5. Company (current_at exit)'!$1:$1048576,23,FALSE),"")="","Mandatory: Tab 5",IFERROR(VLOOKUP($A186,'5. Company (current_at exit)'!$1:$1048576,23,FALSE),"")), ""),IF($A186&lt;&gt;"",IF(IFERROR(VLOOKUP($A186,'5. Company (current_at exit)'!$1:$1048576,23,FALSE),"")="","",IFERROR(VLOOKUP($A186,'5. Company (current_at exit)'!$1:$1048576,23,FALSE),"")), ""))</f>
        <v/>
      </c>
      <c r="AK186" s="159" t="str">
        <f>IF($AF186="Yes",IF($A186&lt;&gt;"",IF(IFERROR(VLOOKUP($A186,'5. Company (current_at exit)'!$1:$1048576,24,FALSE),"")="","",IFERROR(VLOOKUP($A186,'5. Company (current_at exit)'!$1:$1048576,24,FALSE),"")), ""),IF($A186&lt;&gt;"",IF(IFERROR(VLOOKUP($A186,'5. Company (current_at exit)'!$1:$1048576,24,FALSE),"")="","",IFERROR(VLOOKUP($A186,'5. Company (current_at exit)'!$1:$1048576,24,FALSE),"")), ""))</f>
        <v/>
      </c>
      <c r="AL186" s="403" t="str">
        <f>IF($A186&lt;&gt;"",IF(IFERROR(VLOOKUP($A186,'5. Company (current_at exit)'!$1:$1048576,25,FALSE),"")="","",IFERROR(VLOOKUP($A186,'5. Company (current_at exit)'!$1:$1048576,25,FALSE),"")), "")</f>
        <v/>
      </c>
      <c r="AM186" s="17" t="str">
        <f>IF($A186&lt;&gt;"",IF(IFERROR(VLOOKUP($A186,'5. Company (current_at exit)'!$1:$1048576,26,FALSE),"")="","Mandatory: Tab 5",IFERROR(VLOOKUP($A186,'5. Company (current_at exit)'!$1:$1048576,26,FALSE),"")), "")</f>
        <v/>
      </c>
      <c r="AN186" s="17" t="str">
        <f>IF($A186&lt;&gt;"",IF(IFERROR(VLOOKUP($A186,'5. Company (current_at exit)'!$1:$1048576,27,FALSE),"")="","Mandatory: Tab 5",IFERROR(VLOOKUP($A186,'5. Company (current_at exit)'!$1:$1048576,27,FALSE),"")), "")</f>
        <v/>
      </c>
      <c r="AO186" s="17" t="str">
        <f>IF($A186&lt;&gt;"",IF(IFERROR(VLOOKUP($A186,'5. Company (current_at exit)'!$1:$1048576,28,FALSE),"")="","Mandatory: Tab 5",IFERROR(VLOOKUP($A186,'5. Company (current_at exit)'!$1:$1048576,28,FALSE),"")), "")</f>
        <v/>
      </c>
      <c r="AP186" s="17" t="str">
        <f>IF($A186&lt;&gt;"",IF(IFERROR(VLOOKUP($A186,'5. Company (current_at exit)'!$1:$1048576,29,FALSE),"")="","Mandatory: Tab 5",IFERROR(VLOOKUP($A186,'5. Company (current_at exit)'!$1:$1048576,29,FALSE),"")), "")</f>
        <v/>
      </c>
      <c r="AQ186" s="17" t="str">
        <f>IF($A186&lt;&gt;"",IF(IFERROR(VLOOKUP($A186,'5. Company (current_at exit)'!$1:$1048576,30,FALSE),"")="","Mandatory: Tab 5",IFERROR(VLOOKUP($A186,'5. Company (current_at exit)'!$1:$1048576,30,FALSE),"")), "")</f>
        <v/>
      </c>
      <c r="AR186" s="17" t="str">
        <f>IF($A186&lt;&gt;"",IF(IFERROR(VLOOKUP($A186,'5. Company (current_at exit)'!$1:$1048576,31,FALSE),"")="","Mandatory: Tab 5",IFERROR(VLOOKUP($A186,'5. Company (current_at exit)'!$1:$1048576,31,FALSE),"")), "")</f>
        <v/>
      </c>
      <c r="AS186" s="17" t="str">
        <f>IF($A186&lt;&gt;"",IF(IFERROR(VLOOKUP($A186,'5. Company (current_at exit)'!$1:$1048576,32,FALSE),"")="","Mandatory: Tab 5",IFERROR(VLOOKUP($A186,'5. Company (current_at exit)'!$1:$1048576,32,FALSE),"")), "")</f>
        <v/>
      </c>
      <c r="AT186" s="17" t="str">
        <f>IF($A186&lt;&gt;"",IF(IFERROR(VLOOKUP($A186,'5. Company (current_at exit)'!$1:$1048576,33,FALSE),"")="","Mandatory: Tab 5",IFERROR(VLOOKUP($A186,'5. Company (current_at exit)'!$1:$1048576,33,FALSE),"")), "")</f>
        <v/>
      </c>
      <c r="AU186" s="17" t="str">
        <f>IF($A186&lt;&gt;"",IF(IFERROR(VLOOKUP($A186,'5. Company (current_at exit)'!$1:$1048576,34,FALSE),"")="","",IFERROR(VLOOKUP($A186,'5. Company (current_at exit)'!$1:$1048576,34,FALSE),"")), "")</f>
        <v/>
      </c>
      <c r="AV186" s="241" t="str">
        <f>IF($A186&lt;&gt;"",IF(IFERROR(VLOOKUP($A186,'5. Company (current_at exit)'!$1:$1048576,35,FALSE),"")="","",IFERROR(VLOOKUP($A186,'5. Company (current_at exit)'!$1:$1048576,35,FALSE),"")), "")</f>
        <v/>
      </c>
      <c r="AW186" s="17" t="str">
        <f>IF($D186="Fully Exited",IF($A186&lt;&gt;"",IF(IFERROR(VLOOKUP($A186,'5. Company (current_at exit)'!$1:$1048576,36,FALSE),"")="","",IFERROR(VLOOKUP($A186,'5. Company (current_at exit)'!$1:$1048576,36,FALSE),"")), ""),IF($A186&lt;&gt;"",IF(IFERROR(VLOOKUP($A186,'5. Company (current_at exit)'!$1:$1048576,36,FALSE),"")="","",IFERROR(VLOOKUP($A186,'5. Company (current_at exit)'!$1:$1048576,36,FALSE),"")), ""))</f>
        <v/>
      </c>
      <c r="AX186" s="239" t="str">
        <f>IF($A186&lt;&gt;"",IF(IFERROR(VLOOKUP($A186,'5. Company (current_at exit)'!$1:$1048576,37,FALSE),"")="","",IFERROR(VLOOKUP($A186,'5. Company (current_at exit)'!$1:$1048576,37,FALSE),"")), "")</f>
        <v/>
      </c>
      <c r="AY186" s="204" t="str">
        <f>IF($A186&lt;&gt;"",IF(IFERROR(VLOOKUP($A186,'5. Company (current_at exit)'!$1:$1048576,38,FALSE),"")="","",IFERROR(VLOOKUP($A186,'5. Company (current_at exit)'!$1:$1048576,38,FALSE),"")), "")</f>
        <v/>
      </c>
      <c r="AZ186" s="244" t="str">
        <f>IF($A186&lt;&gt;"",IF(IFERROR(VLOOKUP($A186,'5. Company (current_at exit)'!$1:$1048576,39,FALSE),"")="","",IFERROR(VLOOKUP($A186,'5. Company (current_at exit)'!$1:$1048576,39,FALSE),"")), "")</f>
        <v/>
      </c>
      <c r="BA186" s="244" t="str">
        <f>IF($A186&lt;&gt;"",IF(IFERROR(VLOOKUP($A186,'5. Company (current_at exit)'!$1:$1048576,40,FALSE),"")="","",IFERROR(VLOOKUP($A186,'5. Company (current_at exit)'!$1:$1048576,40,FALSE),"")), "")</f>
        <v/>
      </c>
      <c r="BB186" s="244" t="str">
        <f>IF($A186&lt;&gt;"",IF(IFERROR(VLOOKUP($A186,'5. Company (current_at exit)'!$1:$1048576,41,FALSE),"")="","",IFERROR(VLOOKUP($A186,'5. Company (current_at exit)'!$1:$1048576,41,FALSE),"")), "")</f>
        <v/>
      </c>
      <c r="BC186" s="76" t="str">
        <f>IF($A186&lt;&gt;"",IF(IFERROR(VLOOKUP($A186,'5. Company (current_at exit)'!$1:$1048576,42,FALSE),"")="","",IFERROR(VLOOKUP($A186,'5. Company (current_at exit)'!$1:$1048576,42,FALSE),"")), "")</f>
        <v/>
      </c>
      <c r="BD186" s="76" t="str">
        <f>IF($A186&lt;&gt;"",IF(IFERROR(VLOOKUP($A186,'5. Company (current_at exit)'!$1:$1048576,43,FALSE),"")="","",IFERROR(VLOOKUP($A186,'5. Company (current_at exit)'!$1:$1048576,43,FALSE),"")), "")</f>
        <v/>
      </c>
      <c r="BE186" s="239" t="str">
        <f>IF($A186&lt;&gt;"",IF(IFERROR(VLOOKUP($A186,'5. Company (current_at exit)'!$1:$1048576,44,FALSE),"")="","",IFERROR(VLOOKUP($A186,'5. Company (current_at exit)'!$1:$1048576,44,FALSE),"")), "")</f>
        <v/>
      </c>
      <c r="BF186" s="239" t="str">
        <f>IF($A186&lt;&gt;"",IF(IFERROR(VLOOKUP($A186,'5. Company (current_at exit)'!$1:$1048576,45,FALSE),"")="","",IFERROR(VLOOKUP($A186,'5. Company (current_at exit)'!$1:$1048576,45,FALSE),"")), "")</f>
        <v/>
      </c>
      <c r="BG186" s="239" t="str">
        <f>IF($A186&lt;&gt;"",IF(IFERROR(VLOOKUP($A186,'5. Company (current_at exit)'!$1:$1048576,46,FALSE),"")="","",IFERROR(VLOOKUP($A186,'5. Company (current_at exit)'!$1:$1048576,46,FALSE),"")), "")</f>
        <v/>
      </c>
      <c r="BH186" s="239" t="str">
        <f>IF($A186&lt;&gt;"",IF(IFERROR(VLOOKUP($A186,'5. Company (current_at exit)'!$1:$1048576,47,FALSE),"")="","",IFERROR(VLOOKUP($A186,'5. Company (current_at exit)'!$1:$1048576,47,FALSE),"")), "")</f>
        <v/>
      </c>
      <c r="BI186" s="239" t="str">
        <f>IF($A186&lt;&gt;"",IF(IFERROR(VLOOKUP($A186,'5. Company (current_at exit)'!$1:$1048576,48,FALSE),"")="","",IFERROR(VLOOKUP($A186,'5. Company (current_at exit)'!$1:$1048576,48,FALSE),"")), "")</f>
        <v/>
      </c>
      <c r="BJ186" s="360" t="str">
        <f>IF($A186&lt;&gt;"",IF(IFERROR(VLOOKUP($A186,'5. Company (current_at exit)'!$1:$1048576,49,FALSE),"")="","",IFERROR(VLOOKUP($A186,'5. Company (current_at exit)'!$1:$1048576,49,FALSE),"")), "")</f>
        <v/>
      </c>
      <c r="BK186" s="76" t="str">
        <f>IF($A186&lt;&gt;"",IF(IFERROR(VLOOKUP($A186,'5. Company (current_at exit)'!$1:$1048576,50,FALSE),"")="","Mandatory: Tab 5",IFERROR(VLOOKUP($A186,'5. Company (current_at exit)'!$1:$1048576,50,FALSE),"")), "")</f>
        <v/>
      </c>
      <c r="BL186" s="483" t="str">
        <f>IF($A186&lt;&gt;"",IF(IFERROR(VLOOKUP($A186,'5. Company (current_at exit)'!$1:$1048576,51,FALSE),"")="","Mandatory: Tab 5",IFERROR(VLOOKUP($A186,'5. Company (current_at exit)'!$1:$1048576,51,FALSE),"")), "")</f>
        <v/>
      </c>
      <c r="BM186" s="483" t="str">
        <f>IF($A186&lt;&gt;"",IF(IFERROR(VLOOKUP($A186,'5. Company (current_at exit)'!$1:$1048576,52,FALSE),"")="","Mandatory: Tab 5",IFERROR(VLOOKUP($A186,'5. Company (current_at exit)'!$1:$1048576,52,FALSE),"")), "")</f>
        <v/>
      </c>
      <c r="BN186" s="483" t="str">
        <f>IF($A186&lt;&gt;"",IF(IFERROR(VLOOKUP($A186,'5. Company (current_at exit)'!$1:$1048576,53,FALSE),"")="","Mandatory: Tab 5",IFERROR(VLOOKUP($A186,'5. Company (current_at exit)'!$1:$1048576,53,FALSE),"")), "")</f>
        <v/>
      </c>
      <c r="BO186" s="360" t="str">
        <f>IF($A186&lt;&gt;"",IF(IFERROR(VLOOKUP($A186,'5. Company (current_at exit)'!$1:$1048576,54,FALSE),"")="","",IFERROR(VLOOKUP($A186,'5. Company (current_at exit)'!$1:$1048576,54,FALSE),"")), "")</f>
        <v/>
      </c>
      <c r="BP186" s="17" t="str">
        <f>IF($A186&lt;&gt;"",IF(IFERROR(VLOOKUP($A186, '4. Company (at entry)'!$1:$1048576,3,FALSE),"")="","Mandatory: Tab 4",IFERROR(VLOOKUP($A186, '4. Company (at entry)'!$1:$1048576,3,FALSE),"")), "")</f>
        <v/>
      </c>
      <c r="BQ186" s="17" t="str">
        <f>IF($A186&lt;&gt;"",IF(IFERROR(VLOOKUP($A186, '4. Company (at entry)'!$1:$1048576,4,FALSE),"")="","Mandatory: Tab 4",IFERROR(VLOOKUP($A186, '4. Company (at entry)'!$1:$1048576,4,FALSE),"")), "")</f>
        <v/>
      </c>
      <c r="BR186" s="17" t="str">
        <f>IF($A186&lt;&gt;"",IF(IFERROR(VLOOKUP($A186, '4. Company (at entry)'!$1:$1048576,5,FALSE),"")="","Mandatory: Tab 4",IFERROR(VLOOKUP($A186, '4. Company (at entry)'!$1:$1048576,5,FALSE),"")), "")</f>
        <v/>
      </c>
      <c r="BS186" s="17" t="str">
        <f>IF($A186&lt;&gt;"",IF(IFERROR(VLOOKUP($A186, '4. Company (at entry)'!$1:$1048576,6,FALSE),"")="","Mandatory: Tab 4",IFERROR(VLOOKUP($A186, '4. Company (at entry)'!$1:$1048576,6,FALSE),"")), "")</f>
        <v/>
      </c>
      <c r="BT186" s="17" t="str">
        <f>IF($A186&lt;&gt;"",IF(IFERROR(VLOOKUP($A186, '4. Company (at entry)'!$1:$1048576,7,FALSE),"")="","Mandatory: Tab 4",IFERROR(VLOOKUP($A186, '4. Company (at entry)'!$1:$1048576,7,FALSE),"")), "")</f>
        <v/>
      </c>
      <c r="BU186" s="17" t="str">
        <f>IF($A186&lt;&gt;"",IF(IFERROR(VLOOKUP($A186, '4. Company (at entry)'!$1:$1048576,8,FALSE),"")="","Mandatory: Tab 4",IFERROR(VLOOKUP($A186, '4. Company (at entry)'!$1:$1048576,8,FALSE),"")), "")</f>
        <v/>
      </c>
      <c r="BV186" s="17" t="str">
        <f>IF($A186&lt;&gt;"",IF(IFERROR(VLOOKUP($A186, '4. Company (at entry)'!$1:$1048576,9,FALSE),"")="","Mandatory: Tab 4",IFERROR(VLOOKUP($A186, '4. Company (at entry)'!$1:$1048576,9,FALSE),"")), "")</f>
        <v/>
      </c>
      <c r="BW186" s="17" t="str">
        <f>IF($A186&lt;&gt;"",IF(IFERROR(VLOOKUP($A186, '4. Company (at entry)'!$1:$1048576,10,FALSE),"")="","",IFERROR(VLOOKUP($A186, '4. Company (at entry)'!$1:$1048576,10,FALSE),"")), "")</f>
        <v/>
      </c>
      <c r="BX186" s="208" t="str">
        <f>IF($A186&lt;&gt;"",IF(IFERROR(VLOOKUP($A186, '4. Company (at entry)'!$1:$1048576,11,FALSE),"")="","",IFERROR(VLOOKUP($A186, '4. Company (at entry)'!$1:$1048576,11,FALSE),"")), "")</f>
        <v/>
      </c>
      <c r="BY186" s="17" t="str">
        <f>IF($A186&lt;&gt;"",IF(IFERROR(VLOOKUP($A186, '4. Company (at entry)'!$1:$1048576,12,FALSE),"")="","",IFERROR(VLOOKUP($A186, '4. Company (at entry)'!$1:$1048576,12,FALSE),"")), "")</f>
        <v/>
      </c>
      <c r="BZ186" s="360" t="str">
        <f>IF($A186&lt;&gt;"",IF(IFERROR(VLOOKUP($A186, '4. Company (at entry)'!$1:$1048576,13,FALSE),"")="","",IFERROR(VLOOKUP($A186, '4. Company (at entry)'!$1:$1048576,13,FALSE),"")), "")</f>
        <v/>
      </c>
      <c r="CA186" s="17" t="str">
        <f>IF($A186&lt;&gt;"",IF(IFERROR('7. Position (current_at exit)'!F186,"")="", "Mandatory: Tab 7",IFERROR('7. Position (current_at exit)'!F186,"")),"")</f>
        <v/>
      </c>
      <c r="CB186" s="17" t="str">
        <f>IF($D186&lt;&gt;"Pending, Subsequently Closed",IF($A186&lt;&gt;"",IF(IFERROR('7. Position (current_at exit)'!G186,"")="", "Mandatory: Tab 7",IFERROR('7. Position (current_at exit)'!G186,"")),""), IF($A186&lt;&gt;"",IF(IFERROR('7. Position (current_at exit)'!G186,"")="", "",IFERROR('7. Position (current_at exit)'!G186,"")),""))</f>
        <v/>
      </c>
      <c r="CC186" s="17" t="str">
        <f>IF($D186&lt;&gt;"Pending, Subsequently Closed",IF($A186&lt;&gt;"",IF(IFERROR('7. Position (current_at exit)'!H186,"")="", "Mandatory: Tab 7",IFERROR('7. Position (current_at exit)'!H186,"")),""), IF($A186&lt;&gt;"",IF(IFERROR('7. Position (current_at exit)'!H186,"")="", "",IFERROR('7. Position (current_at exit)'!H186,"")),""))</f>
        <v/>
      </c>
      <c r="CD186" s="17" t="str">
        <f>IF($D186&lt;&gt;"Pending, Subsequently Closed",IF($A186&lt;&gt;"",IF(IFERROR('7. Position (current_at exit)'!I186,"")="", "Mandatory: Tab 7",IFERROR('7. Position (current_at exit)'!I186,"")),""), IF($A186&lt;&gt;"",IF(IFERROR('7. Position (current_at exit)'!I186,"")="", "",IFERROR('7. Position (current_at exit)'!I186,"")),""))</f>
        <v/>
      </c>
      <c r="CE186" s="17" t="str">
        <f>IF($D186&lt;&gt;"Pending, Subsequently Closed",IF($A186&lt;&gt;"",IF(IFERROR('7. Position (current_at exit)'!J186,"")="", "Mandatory: Tab 7",IFERROR('7. Position (current_at exit)'!J186,"")),""), IF($A186&lt;&gt;"",IF(IFERROR('7. Position (current_at exit)'!J186,"")="", "",IFERROR('7. Position (current_at exit)'!J186,"")),""))</f>
        <v/>
      </c>
      <c r="CF186" s="208" t="str">
        <f>IF($D186&lt;&gt;"Pending, Subsequently Closed",IF($A186&lt;&gt;"",IF(IFERROR('7. Position (current_at exit)'!K186,"")="", "Mandatory: Tab 7",IFERROR('7. Position (current_at exit)'!K186,"")),""), IF($A186&lt;&gt;"",IF(IFERROR('7. Position (current_at exit)'!K186,"")="", "",IFERROR('7. Position (current_at exit)'!K186,"")),""))</f>
        <v/>
      </c>
      <c r="CG186" s="186" t="str">
        <f>IF($D186&lt;&gt;"Pending, Subsequently Closed",IF($A186&lt;&gt;"",IF(IFERROR('7. Position (current_at exit)'!L186,"")="", "Mandatory: Tab 7",IFERROR('7. Position (current_at exit)'!L186,"")),""), IF($A186&lt;&gt;"",IF(IFERROR('7. Position (current_at exit)'!L186,"")="", "",IFERROR('7. Position (current_at exit)'!L186,"")),""))</f>
        <v/>
      </c>
      <c r="CH186" s="186" t="str">
        <f>IF($D186&lt;&gt;"Pending, Subsequently Closed",IF($A186&lt;&gt;"",IF(IFERROR('7. Position (current_at exit)'!M186,"")="", "Mandatory: Tab 7",IFERROR('7. Position (current_at exit)'!M186,"")),""), IF($A186&lt;&gt;"",IF(IFERROR('7. Position (current_at exit)'!M186,"")="", "",IFERROR('7. Position (current_at exit)'!M186,"")),""))</f>
        <v/>
      </c>
      <c r="CI186" s="186" t="str">
        <f>IF($D186&lt;&gt;"Pending, Subsequently Closed",IF($A186&lt;&gt;"",IF(IFERROR('7. Position (current_at exit)'!N186,"")="", "Mandatory: Tab 7",IFERROR('7. Position (current_at exit)'!N186,"")),""), IF($A186&lt;&gt;"",IF(IFERROR('7. Position (current_at exit)'!N186,"")="", "",IFERROR('7. Position (current_at exit)'!N186,"")),""))</f>
        <v/>
      </c>
      <c r="CJ186" s="408" t="str">
        <f>IF($D186&lt;&gt;"Pending, Subsequently Closed",IF($A186&lt;&gt;"",IF(IFERROR('7. Position (current_at exit)'!O186,"")="", "Mandatory: Tab 7",IFERROR('7. Position (current_at exit)'!O186,"")),""), IF($A186&lt;&gt;"",IF(IFERROR('7. Position (current_at exit)'!O186,"")="", "",IFERROR('7. Position (current_at exit)'!O186,"")),""))</f>
        <v/>
      </c>
      <c r="CK186" s="408" t="str">
        <f>IF($D186&lt;&gt;"Pending, Subsequently Closed",IF($A186&lt;&gt;"",IF(IFERROR('7. Position (current_at exit)'!P186,"")="", "Mandatory: Tab 7",IFERROR('7. Position (current_at exit)'!P186,"")),""), IF($A186&lt;&gt;"",IF(IFERROR('7. Position (current_at exit)'!P186,"")="", "",IFERROR('7. Position (current_at exit)'!P186,"")),""))</f>
        <v/>
      </c>
      <c r="CL186" s="360" t="str">
        <f>IF($A186&lt;&gt;"",IF(IFERROR('7. Position (current_at exit)'!Q186,"")="", "",IFERROR('7. Position (current_at exit)'!Q186,"")),"")</f>
        <v/>
      </c>
      <c r="CM186" s="18" t="str">
        <f>IF($F186&lt;&gt;"Debt",IF($A186&lt;&gt;"",IF(IFERROR('7. Position (current_at exit)'!R186,"")="", "Mandatory: Tab 7",IFERROR('7. Position (current_at exit)'!R186,"")),""), IF($A186&lt;&gt;"",IF(IFERROR('7. Position (current_at exit)'!R186,"")="", "",IFERROR('7. Position (current_at exit)'!R186,"")),""))</f>
        <v/>
      </c>
      <c r="CN186" s="18" t="str">
        <f>IF($F186&lt;&gt;"Debt",IF($A186&lt;&gt;"",IF(IFERROR('7. Position (current_at exit)'!S186,"")="", "Mandatory: Tab 7",IFERROR('7. Position (current_at exit)'!S186,"")),""), IF($A186&lt;&gt;"",IF(IFERROR('7. Position (current_at exit)'!S186,"")="", "",IFERROR('7. Position (current_at exit)'!S186,"")),""))</f>
        <v/>
      </c>
      <c r="CO186" s="17" t="str">
        <f>IF($F186&lt;&gt;"Debt",IF($A186&lt;&gt;"",IF(IFERROR('7. Position (current_at exit)'!T186,"")="", "Mandatory: Tab 7",IFERROR('7. Position (current_at exit)'!T186,"")),""), IF($A186&lt;&gt;"",IF(IFERROR('7. Position (current_at exit)'!T186,"")="", "",IFERROR('7. Position (current_at exit)'!T186,"")),""))</f>
        <v/>
      </c>
      <c r="CP186" s="17" t="str">
        <f>IF($A186&lt;&gt;"",IF(IFERROR('7. Position (current_at exit)'!U186,"")="", "Mandatory: Tab 7",IFERROR('7. Position (current_at exit)'!U186,"")),"")</f>
        <v/>
      </c>
      <c r="CQ186" s="17" t="str">
        <f>IF($F186&lt;&gt;"Debt",IF($A186&lt;&gt;"",IF(IFERROR('7. Position (current_at exit)'!V186,"")="", "Mandatory: Tab 7",IFERROR('7. Position (current_at exit)'!V186,"")),""), IF($A186&lt;&gt;"",IF(IFERROR('7. Position (current_at exit)'!V186,"")="", "",IFERROR('7. Position (current_at exit)'!V186,"")),""))</f>
        <v/>
      </c>
      <c r="CR186" s="16" t="str">
        <f>IF($F186&lt;&gt;"Debt",IF($A186&lt;&gt;"",IF(IFERROR('7. Position (current_at exit)'!W186,"")="", "",IFERROR('7. Position (current_at exit)'!W186,"")),""), IF($A186&lt;&gt;"",IF(IFERROR('7. Position (current_at exit)'!W186,"")="", "",IFERROR('7. Position (current_at exit)'!W186,"")),""))</f>
        <v/>
      </c>
      <c r="CS186" s="80" t="str">
        <f>IF($A186&lt;&gt;"",IF(IFERROR('7. Position (current_at exit)'!X186,"")="", "",IFERROR('7. Position (current_at exit)'!X186,"")),"")</f>
        <v/>
      </c>
      <c r="CT186" s="360" t="str">
        <f>IF($A186&lt;&gt;"",IF(IFERROR('7. Position (current_at exit)'!Y186,"")="", "",IFERROR('7. Position (current_at exit)'!Y186,"")),"")</f>
        <v/>
      </c>
      <c r="CU186" s="159" t="str">
        <f>IF(OR($D186="Fully Exited, No Escrow", $D186="Fully Exited, Escrow Pending", $D186="Fully Exited, Subsequently Closed"), IF($A186&lt;&gt;"",IF(IFERROR('7. Position (current_at exit)'!Z186,"")="", "Mandatory: Tab 7",IFERROR('7. Position (current_at exit)'!Z186,"")),""), IF($A186&lt;&gt;"",IF(IFERROR('7. Position (current_at exit)'!Z186,"")="", "",IFERROR('7. Position (current_at exit)'!Z186,"")),""))</f>
        <v/>
      </c>
      <c r="CV186" s="159" t="str">
        <f>IF(OR($D186="Fully Exited, No Escrow", $D186="Fully Exited, Escrow Pending", $D186="Fully Exited, Subsequently Closed"), IF($A186&lt;&gt;"",IF(IFERROR('7. Position (current_at exit)'!AA186,"")="", "Mandatory: Tab 7",IFERROR('7. Position (current_at exit)'!AA186,"")),""), IF($A186&lt;&gt;"",IF(IFERROR('7. Position (current_at exit)'!AA186,"")="", "",IFERROR('7. Position (current_at exit)'!AA186,"")),""))</f>
        <v/>
      </c>
      <c r="CW186" s="16" t="str">
        <f>IF($D186="Fully Exited",IF($A186&lt;&gt;"",IF(IFERROR('7. Position (current_at exit)'!AB186,"")="", "",IFERROR('7. Position (current_at exit)'!AB186,"")),""), IF($A186&lt;&gt;"",IF(IFERROR('7. Position (current_at exit)'!AB186,"")="", "",IFERROR('7. Position (current_at exit)'!AB186,"")),""))</f>
        <v/>
      </c>
      <c r="CX186" s="360" t="str">
        <f>IF($A186&lt;&gt;"",IF(IFERROR('7. Position (current_at exit)'!AC186,"")="", "",IFERROR('7. Position (current_at exit)'!AC186,"")),"")</f>
        <v/>
      </c>
      <c r="CY186" s="16" t="str">
        <f>IF($D186&lt;&gt;"Pending, Subsequently Closed",IF($A186&lt;&gt;"",IF(IFERROR('7. Position (current_at exit)'!AD186,"")="", "Mandatory: Tab 7",IFERROR('7. Position (current_at exit)'!AD186,"")),""), IF($A186&lt;&gt;"",IF(IFERROR('7. Position (current_at exit)'!AD186,"")="", "",IFERROR('7. Position (current_at exit)'!AD186,"")),""))</f>
        <v/>
      </c>
      <c r="CZ186" s="187" t="str">
        <f>IF($A186&lt;&gt;"",IF(IFERROR('7. Position (current_at exit)'!AE186,"")="", "",IFERROR('7. Position (current_at exit)'!AE186,"")),"")</f>
        <v/>
      </c>
      <c r="DA186" s="76" t="str">
        <f>IF($A186&lt;&gt;"",IF(IFERROR('7. Position (current_at exit)'!AF186,"")="", "",IFERROR('7. Position (current_at exit)'!AF186,"")),"")</f>
        <v/>
      </c>
      <c r="DB186" s="239" t="str">
        <f>IF($A186&lt;&gt;"",IF(IFERROR('7. Position (current_at exit)'!AG186,"")="", "",IFERROR('7. Position (current_at exit)'!AG186,"")),"")</f>
        <v/>
      </c>
      <c r="DC186" s="165" t="str">
        <f>IF($A186&lt;&gt;"",IF(IFERROR('7. Position (current_at exit)'!AH186,"")="", "",IFERROR('7. Position (current_at exit)'!AH186,"")),"")</f>
        <v/>
      </c>
      <c r="DD186" s="165" t="str">
        <f>IF($A186&lt;&gt;"",IF(IFERROR('7. Position (current_at exit)'!AI186,"")="", "",IFERROR('7. Position (current_at exit)'!AI186,"")),"")</f>
        <v/>
      </c>
      <c r="DE186" s="360" t="str">
        <f>IF($A186&lt;&gt;"",IF(IFERROR('7. Position (current_at exit)'!AJ186,"")="", "",IFERROR('7. Position (current_at exit)'!AJ186,"")),"")</f>
        <v/>
      </c>
      <c r="DF186" s="16" t="str">
        <f>IF($A186&lt;&gt;"",IF(IFERROR('7. Position (current_at exit)'!AK186,"")="", "",IFERROR('7. Position (current_at exit)'!AK186,"")),"")</f>
        <v/>
      </c>
      <c r="DG186" s="187" t="str">
        <f>IF($A186&lt;&gt;"",IF(IFERROR('7. Position (current_at exit)'!AL186,"")="", "",IFERROR('7. Position (current_at exit)'!AL186,"")),"")</f>
        <v/>
      </c>
      <c r="DH186" s="76" t="str">
        <f>IF($A186&lt;&gt;"",IF(IFERROR('7. Position (current_at exit)'!AM186,"")="", "",IFERROR('7. Position (current_at exit)'!AM186,"")),"")</f>
        <v/>
      </c>
      <c r="DI186" s="239" t="str">
        <f>IF($A186&lt;&gt;"",IF(IFERROR('7. Position (current_at exit)'!AN186,"")="", "",IFERROR('7. Position (current_at exit)'!AN186,"")),"")</f>
        <v/>
      </c>
      <c r="DJ186" s="165" t="str">
        <f>IF($A186&lt;&gt;"",IF(IFERROR('7. Position (current_at exit)'!AO186,"")="", "",IFERROR('7. Position (current_at exit)'!AO186,"")),"")</f>
        <v/>
      </c>
      <c r="DK186" s="165" t="str">
        <f>IF($A186&lt;&gt;"",IF(IFERROR('7. Position (current_at exit)'!AP186,"")="", "",IFERROR('7. Position (current_at exit)'!AP186,"")),"")</f>
        <v/>
      </c>
      <c r="DL186" s="360" t="str">
        <f>IF($A186&lt;&gt;"",IF(IFERROR('7. Position (current_at exit)'!AQ186,"")="", "",IFERROR('7. Position (current_at exit)'!AQ186,"")),"")</f>
        <v/>
      </c>
      <c r="DM186" s="17" t="str">
        <f>IF(OR($F186="Equity - Publicly Traded", $F186="Equity - Private"), IF($A186&lt;&gt;"",IF(IFERROR('6. Position (at entry)'!N186,"")="", "Mandatory: Tab 6",IFERROR('6. Position (at entry)'!N186,"")),""), IF($A186&lt;&gt;"",IF(IFERROR('6. Position (at entry)'!N186,"")="", "",IFERROR('6. Position (at entry)'!N186,"")),""))</f>
        <v/>
      </c>
      <c r="DN186" s="17" t="str">
        <f>IF(OR($F186="Equity - Publicly Traded", $F186="Equity - Private"), IF($A186&lt;&gt;"",IF(IFERROR('6. Position (at entry)'!O186,"")="", "Mandatory: Tab 6",IFERROR('6. Position (at entry)'!O186,"")),""), IF($A186&lt;&gt;"",IF(IFERROR('6. Position (at entry)'!O186,"")="", "",IFERROR('6. Position (at entry)'!O186,"")),""))</f>
        <v/>
      </c>
      <c r="DO186" s="17" t="str">
        <f>IF(OR($F186="Equity - Publicly Traded", $F186="Equity - Private"), IF($A186&lt;&gt;"",IF(IFERROR('6. Position (at entry)'!P186,"")="", "Mandatory: Tab 6",IFERROR('6. Position (at entry)'!P186,"")),""), IF($A186&lt;&gt;"",IF(IFERROR('6. Position (at entry)'!P186,"")="", "",IFERROR('6. Position (at entry)'!P186,"")),""))</f>
        <v/>
      </c>
      <c r="DP186" s="17" t="str">
        <f>IF(OR($F186="Equity - Publicly Traded", $F186="Equity - Private"), IF($A186&lt;&gt;"",IF(IFERROR('6. Position (at entry)'!Q186,"")="", "Mandatory: Tab 6",IFERROR('6. Position (at entry)'!Q186,"")),""), IF($A186&lt;&gt;"",IF(IFERROR('6. Position (at entry)'!Q186,"")="", "",IFERROR('6. Position (at entry)'!Q186,"")),""))</f>
        <v/>
      </c>
      <c r="DQ186" s="18" t="str">
        <f>IF(OR($F186="Equity - Publicly Traded", $F186="Equity - Private"), IF($A186&lt;&gt;"",IF(IFERROR('6. Position (at entry)'!R186,"")="", "Mandatory: Tab 6",IFERROR('6. Position (at entry)'!R186,"")),""), IF($A186&lt;&gt;"",IF(IFERROR('6. Position (at entry)'!R186,"")="", "",IFERROR('6. Position (at entry)'!R186,"")),""))</f>
        <v/>
      </c>
      <c r="DR186" s="18" t="str">
        <f>IF(OR($F186="Equity - Publicly Traded", $F186="Equity - Private"), IF($A186&lt;&gt;"",IF(IFERROR('6. Position (at entry)'!S186,"")="", "Mandatory: Tab 6",IFERROR('6. Position (at entry)'!S186,"")),""), IF($A186&lt;&gt;"",IF(IFERROR('6. Position (at entry)'!S186,"")="", "",IFERROR('6. Position (at entry)'!S186,"")),""))</f>
        <v/>
      </c>
      <c r="DS186" s="17" t="str">
        <f>IF(OR($F186="Equity - Publicly Traded", $F186="Equity - Private"), IF($A186&lt;&gt;"",IF(IFERROR('6. Position (at entry)'!T186,"")="", "Mandatory: Tab 6",IFERROR('6. Position (at entry)'!T186,"")),""), IF($A186&lt;&gt;"",IF(IFERROR('6. Position (at entry)'!T186,"")="", "",IFERROR('6. Position (at entry)'!T186,"")),""))</f>
        <v/>
      </c>
      <c r="DT186" s="16" t="str">
        <f>IF(OR($F186="Equity - Publicly Traded", $F186="Equity - Private"), IF($A186&lt;&gt;"",IF(IFERROR('6. Position (at entry)'!U186,"")="", "Mandatory: Tab 6",IFERROR('6. Position (at entry)'!U186,"")),""), IF($A186&lt;&gt;"",IF(IFERROR('6. Position (at entry)'!U186,"")="", "",IFERROR('6. Position (at entry)'!U186,"")),""))</f>
        <v/>
      </c>
      <c r="DU186" s="16" t="str">
        <f>IF(OR($F186="Equity - Publicly Traded", $F186="Equity - Private"), IF($A186&lt;&gt;"",IF(IFERROR('6. Position (at entry)'!V186,"")="", "",IFERROR('6. Position (at entry)'!V186,"")),""), IF($A186&lt;&gt;"",IF(IFERROR('6. Position (at entry)'!V186,"")="", "",IFERROR('6. Position (at entry)'!V186,"")),""))</f>
        <v/>
      </c>
      <c r="DV186" s="239" t="str">
        <f>IF(OR($F186="Equity - Publicly Traded", $F186="Equity - Private"), IF($A186&lt;&gt;"",IF(IFERROR('6. Position (at entry)'!W186,"")="", "",IFERROR('6. Position (at entry)'!W186,"")),""), IF($A186&lt;&gt;"",IF(IFERROR('6. Position (at entry)'!W186,"")="", "",IFERROR('6. Position (at entry)'!W186,"")),""))</f>
        <v/>
      </c>
      <c r="DW186" s="239" t="str">
        <f>IF(OR($F186="Equity - Publicly Traded", $F186="Equity - Private"), IF($A186&lt;&gt;"",IF(IFERROR('6. Position (at entry)'!X186,"")="", "",IFERROR('6. Position (at entry)'!X186,"")),""), IF($A186&lt;&gt;"",IF(IFERROR('6. Position (at entry)'!X186,"")="", "",IFERROR('6. Position (at entry)'!X186,"")),""))</f>
        <v/>
      </c>
      <c r="DX186" s="239" t="str">
        <f>IF(OR($F186="Equity - Publicly Traded", $F186="Equity - Private"), IF($A186&lt;&gt;"",IF(IFERROR('6. Position (at entry)'!Y186,"")="", "",IFERROR('6. Position (at entry)'!Y186,"")),""), IF($A186&lt;&gt;"",IF(IFERROR('6. Position (at entry)'!Y186,"")="", "",IFERROR('6. Position (at entry)'!Y186,"")),""))</f>
        <v/>
      </c>
      <c r="DY186" s="360" t="str">
        <f>IF($A186&lt;&gt;"",IF(IFERROR('6. Position (at entry)'!Z186,"")="", "",IFERROR('6. Position (at entry)'!Z186,"")),"")</f>
        <v/>
      </c>
      <c r="DZ186" s="76" t="str">
        <f>IF($A186&lt;&gt;"",IF(IFERROR('6. Position (at entry)'!AA186,"")="", "",IFERROR('6. Position (at entry)'!AA186,"")),"")</f>
        <v/>
      </c>
      <c r="EA186" s="76" t="str">
        <f>IF($A186&lt;&gt;"",IF(IFERROR('6. Position (at entry)'!AB186,"")="", "",IFERROR('6. Position (at entry)'!AB186,"")),"")</f>
        <v/>
      </c>
      <c r="EB186" s="78" t="str">
        <f>IF($A186&lt;&gt;"",IF(IFERROR('6. Position (at entry)'!AC186,"")="", "",IFERROR('6. Position (at entry)'!AC186,"")),"")</f>
        <v/>
      </c>
      <c r="EC186" s="78" t="str">
        <f>IF($A186&lt;&gt;"",IF(IFERROR('6. Position (at entry)'!AD186,"")="", "",IFERROR('6. Position (at entry)'!AD186,"")),"")</f>
        <v/>
      </c>
      <c r="ED186" s="226" t="str">
        <f>IF($A186&lt;&gt;"",IF(IFERROR('6. Position (at entry)'!AE186,"")="", "",IFERROR('6. Position (at entry)'!AE186,"")),"")</f>
        <v/>
      </c>
      <c r="EE186" s="80" t="str">
        <f>IF($A186&lt;&gt;"",IF(IFERROR('6. Position (at entry)'!AF186,"")="", "",IFERROR('6. Position (at entry)'!AF186,"")),"")</f>
        <v/>
      </c>
      <c r="EF186" s="80" t="str">
        <f>IF($A186&lt;&gt;"",IF(IFERROR('6. Position (at entry)'!AG186,"")="", "",IFERROR('6. Position (at entry)'!AG186,"")),"")</f>
        <v/>
      </c>
      <c r="EG186" s="80" t="str">
        <f>IF($A186&lt;&gt;"",IF(IFERROR('6. Position (at entry)'!AH186,"")="", "",IFERROR('6. Position (at entry)'!AH186,"")),"")</f>
        <v/>
      </c>
      <c r="EH186" s="360" t="str">
        <f>IF($A186&lt;&gt;"",IF(IFERROR('6. Position (at entry)'!AI186,"")="", "",IFERROR('6. Position (at entry)'!AI186,"")),"")</f>
        <v/>
      </c>
    </row>
    <row r="187" spans="1:138" ht="15" customHeight="1" x14ac:dyDescent="0.2">
      <c r="A187" s="16" t="str">
        <f>IF(ISBLANK('6. Position (at entry)'!A187), "", '6. Position (at entry)'!A187)</f>
        <v/>
      </c>
      <c r="B187" s="347" t="str">
        <f>IF($A187&lt;&gt;"",IF(IFERROR('6. Position (at entry)'!B187,"")="", "Mandatory: Tab 6",IFERROR('6. Position (at entry)'!B187,"")),"")</f>
        <v/>
      </c>
      <c r="C187" s="16" t="str">
        <f>IF($A187&lt;&gt;"",IF(IFERROR(VLOOKUP($A187, '4. Company (at entry)'!$1:$1048576,2,FALSE),"")="","Mandatory: Tab 4",IFERROR(VLOOKUP($A187, '4. Company (at entry)'!$1:$1048576,2,FALSE),"")), "")</f>
        <v/>
      </c>
      <c r="D187" s="16" t="str">
        <f>IF($A187&lt;&gt;"",IF(IFERROR('7. Position (current_at exit)'!D187,"")="", "Mandatory: Tab 7",IFERROR('7. Position (current_at exit)'!D187,"")),"")</f>
        <v/>
      </c>
      <c r="E187" s="16" t="str">
        <f>IF($A187&lt;&gt;"",IF(IFERROR('7. Position (current_at exit)'!E187,"")="", "Mandatory: Tab 7",IFERROR('7. Position (current_at exit)'!E187,"")),"")</f>
        <v/>
      </c>
      <c r="F187" s="16" t="str">
        <f>IF($A187&lt;&gt;"",IF(IFERROR('6. Position (at entry)'!D187,"")="", "Mandatory: Tab 6",IFERROR('6. Position (at entry)'!D187,"")),"")</f>
        <v/>
      </c>
      <c r="G187" s="16" t="str">
        <f>IF($A187&lt;&gt;"",IF(IFERROR('6. Position (at entry)'!E187,"")="", "Mandatory: Tab 6",IFERROR('6. Position (at entry)'!E187,"")),"")</f>
        <v/>
      </c>
      <c r="H187" s="16" t="str">
        <f>IF($A187&lt;&gt;"",IF(IFERROR('6. Position (at entry)'!F187,"")="", "Mandatory: Tab 6",IFERROR('6. Position (at entry)'!F187,"")),"")</f>
        <v/>
      </c>
      <c r="I187" s="16" t="str">
        <f>IF($A187&lt;&gt;"",IF(IFERROR('6. Position (at entry)'!G187,"")="", "Mandatory: Tab 6",IFERROR('6. Position (at entry)'!G187,"")),"")</f>
        <v/>
      </c>
      <c r="J187" s="16" t="str">
        <f>IF($A187&lt;&gt;"",IF(IFERROR('6. Position (at entry)'!H187,"")="", "Mandatory: Tab 6",IFERROR('6. Position (at entry)'!H187,"")),"")</f>
        <v/>
      </c>
      <c r="K187" s="159" t="str">
        <f>IF($A187&lt;&gt;"",IF(IFERROR('6. Position (at entry)'!I187,"")="", "Mandatory: Tab 6",IFERROR('6. Position (at entry)'!I187,"")),"")</f>
        <v/>
      </c>
      <c r="L187" s="16" t="str">
        <f>IF($A187&lt;&gt;"",IF(IFERROR('6. Position (at entry)'!J187,"")="", "Mandatory: Tab 6",IFERROR('6. Position (at entry)'!J187,"")),"")</f>
        <v/>
      </c>
      <c r="M187" s="16" t="str">
        <f>IF($A187&lt;&gt;"",IF(IFERROR('6. Position (at entry)'!K187,"")="", "Mandatory: Tab 6",IFERROR('6. Position (at entry)'!K187,"")),"")</f>
        <v/>
      </c>
      <c r="N187" s="16" t="str">
        <f>IF($A187&lt;&gt;"",IF(IFERROR('6. Position (at entry)'!L187,"")="", "",IFERROR('6. Position (at entry)'!L187,"")),"")</f>
        <v/>
      </c>
      <c r="O187" s="360" t="str">
        <f>IF($A187&lt;&gt;"",IF(IFERROR('6. Position (at entry)'!M187,"")="", "",IFERROR('6. Position (at entry)'!M187,"")),"")</f>
        <v/>
      </c>
      <c r="P187" s="16" t="str">
        <f>IF($A187&lt;&gt;"",IF(IFERROR(VLOOKUP($A187,'5. Company (current_at exit)'!$1:$1048576,3,FALSE),"")="","",IFERROR(VLOOKUP($A187,'5. Company (current_at exit)'!$1:$1048576,3,FALSE),"")), "")</f>
        <v/>
      </c>
      <c r="Q187" s="16" t="str">
        <f>IF($A187&lt;&gt;"",IF(IFERROR(VLOOKUP($A187,'5. Company (current_at exit)'!$1:$1048576,4,FALSE),"")="","",IFERROR(VLOOKUP($A187,'5. Company (current_at exit)'!$1:$1048576,4,FALSE),"")), "")</f>
        <v/>
      </c>
      <c r="R187" s="16" t="str">
        <f>IF($A187&lt;&gt;"",IF(IFERROR(VLOOKUP($A187,'5. Company (current_at exit)'!$1:$1048576,5,FALSE),"")="","",IFERROR(VLOOKUP($A187,'5. Company (current_at exit)'!$1:$1048576,5,FALSE),"")), "")</f>
        <v/>
      </c>
      <c r="S187" s="16" t="str">
        <f>IF($A187&lt;&gt;"",IF(IFERROR(VLOOKUP($A187,'5. Company (current_at exit)'!$1:$1048576,6,FALSE),"")="","",IFERROR(VLOOKUP($A187,'5. Company (current_at exit)'!$1:$1048576,6,FALSE),"")), "")</f>
        <v/>
      </c>
      <c r="T187" s="16" t="str">
        <f>IF($A187&lt;&gt;"",IF(IFERROR(VLOOKUP($A187,'5. Company (current_at exit)'!$1:$1048576,7,FALSE),"")="","Mandatory: Tab 5",IFERROR(VLOOKUP($A187,'5. Company (current_at exit)'!$1:$1048576,7,FALSE),"")), "")</f>
        <v/>
      </c>
      <c r="U187" s="72" t="str">
        <f>IF($A187&lt;&gt;"",IF(IFERROR(VLOOKUP($A187,'5. Company (current_at exit)'!$1:$1048576,8,FALSE),"")="","Mandatory: Tab 5",IFERROR(VLOOKUP($A187,'5. Company (current_at exit)'!$1:$1048576,8,FALSE),"")), "")</f>
        <v/>
      </c>
      <c r="V187" s="16" t="str">
        <f>IF($A187&lt;&gt;"",IF(IFERROR(VLOOKUP($A187,'5. Company (current_at exit)'!$1:$1048576,9,FALSE),"")="","",IFERROR(VLOOKUP($A187,'5. Company (current_at exit)'!$1:$1048576,9,FALSE),"")), "")</f>
        <v/>
      </c>
      <c r="W187" s="16" t="str">
        <f>IF($A187&lt;&gt;"",IF(IFERROR(VLOOKUP($A187,'5. Company (current_at exit)'!$1:$1048576,10,FALSE),"")="","Mandatory: Tab 5",IFERROR(VLOOKUP($A187,'5. Company (current_at exit)'!$1:$1048576,10,FALSE),"")), "")</f>
        <v/>
      </c>
      <c r="X187" s="73" t="str">
        <f>IF($A187&lt;&gt;"",IF(IFERROR(VLOOKUP($A187,'5. Company (current_at exit)'!$1:$1048576,11,FALSE),"")="","Mandatory: Tab 5",IFERROR(VLOOKUP($A187,'5. Company (current_at exit)'!$1:$1048576,11,FALSE),"")), "")</f>
        <v/>
      </c>
      <c r="Y187" s="73" t="str">
        <f>IF($A187&lt;&gt;"",IF(IFERROR(VLOOKUP($A187,'5. Company (current_at exit)'!$1:$1048576,12,FALSE),"")="","",IFERROR(VLOOKUP($A187,'5. Company (current_at exit)'!$1:$1048576,12,FALSE),"")), "")</f>
        <v/>
      </c>
      <c r="Z187" s="73" t="str">
        <f>IF($A187&lt;&gt;"",IF(IFERROR(VLOOKUP($A187,'5. Company (current_at exit)'!$1:$1048576,13,FALSE),"")="","",IFERROR(VLOOKUP($A187,'5. Company (current_at exit)'!$1:$1048576,13,FALSE),"")), "")</f>
        <v/>
      </c>
      <c r="AA187" s="16" t="str">
        <f>IF($A187&lt;&gt;"",IF(IFERROR(VLOOKUP($A187,'5. Company (current_at exit)'!$1:$1048576,14,FALSE),"")="","Mandatory: Tab 5",IFERROR(VLOOKUP($A187,'5. Company (current_at exit)'!$1:$1048576,14,FALSE),"")), "")</f>
        <v/>
      </c>
      <c r="AB187" s="16" t="str">
        <f>IF($A187&lt;&gt;"",IF(IFERROR(VLOOKUP($A187,'5. Company (current_at exit)'!$1:$1048576,15,FALSE),"")="","Mandatory: Tab 5",IFERROR(VLOOKUP($A187,'5. Company (current_at exit)'!$1:$1048576,15,FALSE),"")), "")</f>
        <v/>
      </c>
      <c r="AC187" s="76" t="str">
        <f>IF($A187&lt;&gt;"",IF(IFERROR(VLOOKUP($A187,'5. Company (current_at exit)'!$1:$1048576,16,FALSE),"")="","",IFERROR(VLOOKUP($A187,'5. Company (current_at exit)'!$1:$1048576,16,FALSE),"")), "")</f>
        <v/>
      </c>
      <c r="AD187" s="16" t="str">
        <f>IF($A187&lt;&gt;"",IF(IFERROR(VLOOKUP($A187,'5. Company (current_at exit)'!$1:$1048576,17,FALSE),"")="","",IFERROR(VLOOKUP($A187,'5. Company (current_at exit)'!$1:$1048576,17,FALSE),"")), "")</f>
        <v/>
      </c>
      <c r="AE187" s="401" t="str">
        <f>IF($A187&lt;&gt;"",IF(IFERROR(VLOOKUP($A187,'5. Company (current_at exit)'!$1:$1048576,18,FALSE),"")="","",IFERROR(VLOOKUP($A187,'5. Company (current_at exit)'!$1:$1048576,18,FALSE),"")), "")</f>
        <v/>
      </c>
      <c r="AF187" s="16" t="str">
        <f>IF($A187&lt;&gt;"",IF(IFERROR(VLOOKUP($A187,'5. Company (current_at exit)'!$1:$1048576,19,FALSE),"")="","Mandatory: Tab 5",IFERROR(VLOOKUP($A187,'5. Company (current_at exit)'!$1:$1048576,19,FALSE),"")), "")</f>
        <v/>
      </c>
      <c r="AG187" s="159" t="str">
        <f>IF($AF187="Yes",IF($A187&lt;&gt;"",IF(IFERROR(VLOOKUP($A187,'5. Company (current_at exit)'!$1:$1048576,20,FALSE),"")="","Mandatory: Tab 5",IFERROR(VLOOKUP($A187,'5. Company (current_at exit)'!$1:$1048576,20,FALSE),"")), ""),IF($A187&lt;&gt;"",IF(IFERROR(VLOOKUP($A187,'5. Company (current_at exit)'!$1:$1048576,20,FALSE),"")="","",IFERROR(VLOOKUP($A187,'5. Company (current_at exit)'!$1:$1048576,20,FALSE),"")), ""))</f>
        <v/>
      </c>
      <c r="AH187" s="159" t="str">
        <f>IF($AF187="Yes",IF($A187&lt;&gt;"",IF(IFERROR(VLOOKUP($A187,'5. Company (current_at exit)'!$1:$1048576,21,FALSE),"")="","Mandatory: Tab 5",IFERROR(VLOOKUP($A187,'5. Company (current_at exit)'!$1:$1048576,21,FALSE),"")), ""),IF($A187&lt;&gt;"",IF(IFERROR(VLOOKUP($A187,'5. Company (current_at exit)'!$1:$1048576,21,FALSE),"")="","",IFERROR(VLOOKUP($A187,'5. Company (current_at exit)'!$1:$1048576,21,FALSE),"")), ""))</f>
        <v/>
      </c>
      <c r="AI187" s="69" t="str">
        <f>IF($AF187="Yes",IF($A187&lt;&gt;"",IF(IFERROR(VLOOKUP($A187,'5. Company (current_at exit)'!$1:$1048576,22,FALSE),"")="","Mandatory: Tab 5",IFERROR(VLOOKUP($A187,'5. Company (current_at exit)'!$1:$1048576,22,FALSE),"")), ""),IF($A187&lt;&gt;"",IF(IFERROR(VLOOKUP($A187,'5. Company (current_at exit)'!$1:$1048576,22,FALSE),"")="","",IFERROR(VLOOKUP($A187,'5. Company (current_at exit)'!$1:$1048576,22,FALSE),"")), ""))</f>
        <v/>
      </c>
      <c r="AJ187" s="69" t="str">
        <f>IF($AF187="Yes",IF($A187&lt;&gt;"",IF(IFERROR(VLOOKUP($A187,'5. Company (current_at exit)'!$1:$1048576,23,FALSE),"")="","Mandatory: Tab 5",IFERROR(VLOOKUP($A187,'5. Company (current_at exit)'!$1:$1048576,23,FALSE),"")), ""),IF($A187&lt;&gt;"",IF(IFERROR(VLOOKUP($A187,'5. Company (current_at exit)'!$1:$1048576,23,FALSE),"")="","",IFERROR(VLOOKUP($A187,'5. Company (current_at exit)'!$1:$1048576,23,FALSE),"")), ""))</f>
        <v/>
      </c>
      <c r="AK187" s="159" t="str">
        <f>IF($AF187="Yes",IF($A187&lt;&gt;"",IF(IFERROR(VLOOKUP($A187,'5. Company (current_at exit)'!$1:$1048576,24,FALSE),"")="","",IFERROR(VLOOKUP($A187,'5. Company (current_at exit)'!$1:$1048576,24,FALSE),"")), ""),IF($A187&lt;&gt;"",IF(IFERROR(VLOOKUP($A187,'5. Company (current_at exit)'!$1:$1048576,24,FALSE),"")="","",IFERROR(VLOOKUP($A187,'5. Company (current_at exit)'!$1:$1048576,24,FALSE),"")), ""))</f>
        <v/>
      </c>
      <c r="AL187" s="403" t="str">
        <f>IF($A187&lt;&gt;"",IF(IFERROR(VLOOKUP($A187,'5. Company (current_at exit)'!$1:$1048576,25,FALSE),"")="","",IFERROR(VLOOKUP($A187,'5. Company (current_at exit)'!$1:$1048576,25,FALSE),"")), "")</f>
        <v/>
      </c>
      <c r="AM187" s="17" t="str">
        <f>IF($A187&lt;&gt;"",IF(IFERROR(VLOOKUP($A187,'5. Company (current_at exit)'!$1:$1048576,26,FALSE),"")="","Mandatory: Tab 5",IFERROR(VLOOKUP($A187,'5. Company (current_at exit)'!$1:$1048576,26,FALSE),"")), "")</f>
        <v/>
      </c>
      <c r="AN187" s="17" t="str">
        <f>IF($A187&lt;&gt;"",IF(IFERROR(VLOOKUP($A187,'5. Company (current_at exit)'!$1:$1048576,27,FALSE),"")="","Mandatory: Tab 5",IFERROR(VLOOKUP($A187,'5. Company (current_at exit)'!$1:$1048576,27,FALSE),"")), "")</f>
        <v/>
      </c>
      <c r="AO187" s="17" t="str">
        <f>IF($A187&lt;&gt;"",IF(IFERROR(VLOOKUP($A187,'5. Company (current_at exit)'!$1:$1048576,28,FALSE),"")="","Mandatory: Tab 5",IFERROR(VLOOKUP($A187,'5. Company (current_at exit)'!$1:$1048576,28,FALSE),"")), "")</f>
        <v/>
      </c>
      <c r="AP187" s="17" t="str">
        <f>IF($A187&lt;&gt;"",IF(IFERROR(VLOOKUP($A187,'5. Company (current_at exit)'!$1:$1048576,29,FALSE),"")="","Mandatory: Tab 5",IFERROR(VLOOKUP($A187,'5. Company (current_at exit)'!$1:$1048576,29,FALSE),"")), "")</f>
        <v/>
      </c>
      <c r="AQ187" s="17" t="str">
        <f>IF($A187&lt;&gt;"",IF(IFERROR(VLOOKUP($A187,'5. Company (current_at exit)'!$1:$1048576,30,FALSE),"")="","Mandatory: Tab 5",IFERROR(VLOOKUP($A187,'5. Company (current_at exit)'!$1:$1048576,30,FALSE),"")), "")</f>
        <v/>
      </c>
      <c r="AR187" s="17" t="str">
        <f>IF($A187&lt;&gt;"",IF(IFERROR(VLOOKUP($A187,'5. Company (current_at exit)'!$1:$1048576,31,FALSE),"")="","Mandatory: Tab 5",IFERROR(VLOOKUP($A187,'5. Company (current_at exit)'!$1:$1048576,31,FALSE),"")), "")</f>
        <v/>
      </c>
      <c r="AS187" s="17" t="str">
        <f>IF($A187&lt;&gt;"",IF(IFERROR(VLOOKUP($A187,'5. Company (current_at exit)'!$1:$1048576,32,FALSE),"")="","Mandatory: Tab 5",IFERROR(VLOOKUP($A187,'5. Company (current_at exit)'!$1:$1048576,32,FALSE),"")), "")</f>
        <v/>
      </c>
      <c r="AT187" s="17" t="str">
        <f>IF($A187&lt;&gt;"",IF(IFERROR(VLOOKUP($A187,'5. Company (current_at exit)'!$1:$1048576,33,FALSE),"")="","Mandatory: Tab 5",IFERROR(VLOOKUP($A187,'5. Company (current_at exit)'!$1:$1048576,33,FALSE),"")), "")</f>
        <v/>
      </c>
      <c r="AU187" s="17" t="str">
        <f>IF($A187&lt;&gt;"",IF(IFERROR(VLOOKUP($A187,'5. Company (current_at exit)'!$1:$1048576,34,FALSE),"")="","",IFERROR(VLOOKUP($A187,'5. Company (current_at exit)'!$1:$1048576,34,FALSE),"")), "")</f>
        <v/>
      </c>
      <c r="AV187" s="241" t="str">
        <f>IF($A187&lt;&gt;"",IF(IFERROR(VLOOKUP($A187,'5. Company (current_at exit)'!$1:$1048576,35,FALSE),"")="","",IFERROR(VLOOKUP($A187,'5. Company (current_at exit)'!$1:$1048576,35,FALSE),"")), "")</f>
        <v/>
      </c>
      <c r="AW187" s="17" t="str">
        <f>IF($D187="Fully Exited",IF($A187&lt;&gt;"",IF(IFERROR(VLOOKUP($A187,'5. Company (current_at exit)'!$1:$1048576,36,FALSE),"")="","",IFERROR(VLOOKUP($A187,'5. Company (current_at exit)'!$1:$1048576,36,FALSE),"")), ""),IF($A187&lt;&gt;"",IF(IFERROR(VLOOKUP($A187,'5. Company (current_at exit)'!$1:$1048576,36,FALSE),"")="","",IFERROR(VLOOKUP($A187,'5. Company (current_at exit)'!$1:$1048576,36,FALSE),"")), ""))</f>
        <v/>
      </c>
      <c r="AX187" s="239" t="str">
        <f>IF($A187&lt;&gt;"",IF(IFERROR(VLOOKUP($A187,'5. Company (current_at exit)'!$1:$1048576,37,FALSE),"")="","",IFERROR(VLOOKUP($A187,'5. Company (current_at exit)'!$1:$1048576,37,FALSE),"")), "")</f>
        <v/>
      </c>
      <c r="AY187" s="204" t="str">
        <f>IF($A187&lt;&gt;"",IF(IFERROR(VLOOKUP($A187,'5. Company (current_at exit)'!$1:$1048576,38,FALSE),"")="","",IFERROR(VLOOKUP($A187,'5. Company (current_at exit)'!$1:$1048576,38,FALSE),"")), "")</f>
        <v/>
      </c>
      <c r="AZ187" s="244" t="str">
        <f>IF($A187&lt;&gt;"",IF(IFERROR(VLOOKUP($A187,'5. Company (current_at exit)'!$1:$1048576,39,FALSE),"")="","",IFERROR(VLOOKUP($A187,'5. Company (current_at exit)'!$1:$1048576,39,FALSE),"")), "")</f>
        <v/>
      </c>
      <c r="BA187" s="244" t="str">
        <f>IF($A187&lt;&gt;"",IF(IFERROR(VLOOKUP($A187,'5. Company (current_at exit)'!$1:$1048576,40,FALSE),"")="","",IFERROR(VLOOKUP($A187,'5. Company (current_at exit)'!$1:$1048576,40,FALSE),"")), "")</f>
        <v/>
      </c>
      <c r="BB187" s="244" t="str">
        <f>IF($A187&lt;&gt;"",IF(IFERROR(VLOOKUP($A187,'5. Company (current_at exit)'!$1:$1048576,41,FALSE),"")="","",IFERROR(VLOOKUP($A187,'5. Company (current_at exit)'!$1:$1048576,41,FALSE),"")), "")</f>
        <v/>
      </c>
      <c r="BC187" s="76" t="str">
        <f>IF($A187&lt;&gt;"",IF(IFERROR(VLOOKUP($A187,'5. Company (current_at exit)'!$1:$1048576,42,FALSE),"")="","",IFERROR(VLOOKUP($A187,'5. Company (current_at exit)'!$1:$1048576,42,FALSE),"")), "")</f>
        <v/>
      </c>
      <c r="BD187" s="76" t="str">
        <f>IF($A187&lt;&gt;"",IF(IFERROR(VLOOKUP($A187,'5. Company (current_at exit)'!$1:$1048576,43,FALSE),"")="","",IFERROR(VLOOKUP($A187,'5. Company (current_at exit)'!$1:$1048576,43,FALSE),"")), "")</f>
        <v/>
      </c>
      <c r="BE187" s="239" t="str">
        <f>IF($A187&lt;&gt;"",IF(IFERROR(VLOOKUP($A187,'5. Company (current_at exit)'!$1:$1048576,44,FALSE),"")="","",IFERROR(VLOOKUP($A187,'5. Company (current_at exit)'!$1:$1048576,44,FALSE),"")), "")</f>
        <v/>
      </c>
      <c r="BF187" s="239" t="str">
        <f>IF($A187&lt;&gt;"",IF(IFERROR(VLOOKUP($A187,'5. Company (current_at exit)'!$1:$1048576,45,FALSE),"")="","",IFERROR(VLOOKUP($A187,'5. Company (current_at exit)'!$1:$1048576,45,FALSE),"")), "")</f>
        <v/>
      </c>
      <c r="BG187" s="239" t="str">
        <f>IF($A187&lt;&gt;"",IF(IFERROR(VLOOKUP($A187,'5. Company (current_at exit)'!$1:$1048576,46,FALSE),"")="","",IFERROR(VLOOKUP($A187,'5. Company (current_at exit)'!$1:$1048576,46,FALSE),"")), "")</f>
        <v/>
      </c>
      <c r="BH187" s="239" t="str">
        <f>IF($A187&lt;&gt;"",IF(IFERROR(VLOOKUP($A187,'5. Company (current_at exit)'!$1:$1048576,47,FALSE),"")="","",IFERROR(VLOOKUP($A187,'5. Company (current_at exit)'!$1:$1048576,47,FALSE),"")), "")</f>
        <v/>
      </c>
      <c r="BI187" s="239" t="str">
        <f>IF($A187&lt;&gt;"",IF(IFERROR(VLOOKUP($A187,'5. Company (current_at exit)'!$1:$1048576,48,FALSE),"")="","",IFERROR(VLOOKUP($A187,'5. Company (current_at exit)'!$1:$1048576,48,FALSE),"")), "")</f>
        <v/>
      </c>
      <c r="BJ187" s="360" t="str">
        <f>IF($A187&lt;&gt;"",IF(IFERROR(VLOOKUP($A187,'5. Company (current_at exit)'!$1:$1048576,49,FALSE),"")="","",IFERROR(VLOOKUP($A187,'5. Company (current_at exit)'!$1:$1048576,49,FALSE),"")), "")</f>
        <v/>
      </c>
      <c r="BK187" s="76" t="str">
        <f>IF($A187&lt;&gt;"",IF(IFERROR(VLOOKUP($A187,'5. Company (current_at exit)'!$1:$1048576,50,FALSE),"")="","Mandatory: Tab 5",IFERROR(VLOOKUP($A187,'5. Company (current_at exit)'!$1:$1048576,50,FALSE),"")), "")</f>
        <v/>
      </c>
      <c r="BL187" s="483" t="str">
        <f>IF($A187&lt;&gt;"",IF(IFERROR(VLOOKUP($A187,'5. Company (current_at exit)'!$1:$1048576,51,FALSE),"")="","Mandatory: Tab 5",IFERROR(VLOOKUP($A187,'5. Company (current_at exit)'!$1:$1048576,51,FALSE),"")), "")</f>
        <v/>
      </c>
      <c r="BM187" s="483" t="str">
        <f>IF($A187&lt;&gt;"",IF(IFERROR(VLOOKUP($A187,'5. Company (current_at exit)'!$1:$1048576,52,FALSE),"")="","Mandatory: Tab 5",IFERROR(VLOOKUP($A187,'5. Company (current_at exit)'!$1:$1048576,52,FALSE),"")), "")</f>
        <v/>
      </c>
      <c r="BN187" s="483" t="str">
        <f>IF($A187&lt;&gt;"",IF(IFERROR(VLOOKUP($A187,'5. Company (current_at exit)'!$1:$1048576,53,FALSE),"")="","Mandatory: Tab 5",IFERROR(VLOOKUP($A187,'5. Company (current_at exit)'!$1:$1048576,53,FALSE),"")), "")</f>
        <v/>
      </c>
      <c r="BO187" s="360" t="str">
        <f>IF($A187&lt;&gt;"",IF(IFERROR(VLOOKUP($A187,'5. Company (current_at exit)'!$1:$1048576,54,FALSE),"")="","",IFERROR(VLOOKUP($A187,'5. Company (current_at exit)'!$1:$1048576,54,FALSE),"")), "")</f>
        <v/>
      </c>
      <c r="BP187" s="17" t="str">
        <f>IF($A187&lt;&gt;"",IF(IFERROR(VLOOKUP($A187, '4. Company (at entry)'!$1:$1048576,3,FALSE),"")="","Mandatory: Tab 4",IFERROR(VLOOKUP($A187, '4. Company (at entry)'!$1:$1048576,3,FALSE),"")), "")</f>
        <v/>
      </c>
      <c r="BQ187" s="17" t="str">
        <f>IF($A187&lt;&gt;"",IF(IFERROR(VLOOKUP($A187, '4. Company (at entry)'!$1:$1048576,4,FALSE),"")="","Mandatory: Tab 4",IFERROR(VLOOKUP($A187, '4. Company (at entry)'!$1:$1048576,4,FALSE),"")), "")</f>
        <v/>
      </c>
      <c r="BR187" s="17" t="str">
        <f>IF($A187&lt;&gt;"",IF(IFERROR(VLOOKUP($A187, '4. Company (at entry)'!$1:$1048576,5,FALSE),"")="","Mandatory: Tab 4",IFERROR(VLOOKUP($A187, '4. Company (at entry)'!$1:$1048576,5,FALSE),"")), "")</f>
        <v/>
      </c>
      <c r="BS187" s="17" t="str">
        <f>IF($A187&lt;&gt;"",IF(IFERROR(VLOOKUP($A187, '4. Company (at entry)'!$1:$1048576,6,FALSE),"")="","Mandatory: Tab 4",IFERROR(VLOOKUP($A187, '4. Company (at entry)'!$1:$1048576,6,FALSE),"")), "")</f>
        <v/>
      </c>
      <c r="BT187" s="17" t="str">
        <f>IF($A187&lt;&gt;"",IF(IFERROR(VLOOKUP($A187, '4. Company (at entry)'!$1:$1048576,7,FALSE),"")="","Mandatory: Tab 4",IFERROR(VLOOKUP($A187, '4. Company (at entry)'!$1:$1048576,7,FALSE),"")), "")</f>
        <v/>
      </c>
      <c r="BU187" s="17" t="str">
        <f>IF($A187&lt;&gt;"",IF(IFERROR(VLOOKUP($A187, '4. Company (at entry)'!$1:$1048576,8,FALSE),"")="","Mandatory: Tab 4",IFERROR(VLOOKUP($A187, '4. Company (at entry)'!$1:$1048576,8,FALSE),"")), "")</f>
        <v/>
      </c>
      <c r="BV187" s="17" t="str">
        <f>IF($A187&lt;&gt;"",IF(IFERROR(VLOOKUP($A187, '4. Company (at entry)'!$1:$1048576,9,FALSE),"")="","Mandatory: Tab 4",IFERROR(VLOOKUP($A187, '4. Company (at entry)'!$1:$1048576,9,FALSE),"")), "")</f>
        <v/>
      </c>
      <c r="BW187" s="17" t="str">
        <f>IF($A187&lt;&gt;"",IF(IFERROR(VLOOKUP($A187, '4. Company (at entry)'!$1:$1048576,10,FALSE),"")="","",IFERROR(VLOOKUP($A187, '4. Company (at entry)'!$1:$1048576,10,FALSE),"")), "")</f>
        <v/>
      </c>
      <c r="BX187" s="208" t="str">
        <f>IF($A187&lt;&gt;"",IF(IFERROR(VLOOKUP($A187, '4. Company (at entry)'!$1:$1048576,11,FALSE),"")="","",IFERROR(VLOOKUP($A187, '4. Company (at entry)'!$1:$1048576,11,FALSE),"")), "")</f>
        <v/>
      </c>
      <c r="BY187" s="17" t="str">
        <f>IF($A187&lt;&gt;"",IF(IFERROR(VLOOKUP($A187, '4. Company (at entry)'!$1:$1048576,12,FALSE),"")="","",IFERROR(VLOOKUP($A187, '4. Company (at entry)'!$1:$1048576,12,FALSE),"")), "")</f>
        <v/>
      </c>
      <c r="BZ187" s="360" t="str">
        <f>IF($A187&lt;&gt;"",IF(IFERROR(VLOOKUP($A187, '4. Company (at entry)'!$1:$1048576,13,FALSE),"")="","",IFERROR(VLOOKUP($A187, '4. Company (at entry)'!$1:$1048576,13,FALSE),"")), "")</f>
        <v/>
      </c>
      <c r="CA187" s="17" t="str">
        <f>IF($A187&lt;&gt;"",IF(IFERROR('7. Position (current_at exit)'!F187,"")="", "Mandatory: Tab 7",IFERROR('7. Position (current_at exit)'!F187,"")),"")</f>
        <v/>
      </c>
      <c r="CB187" s="17" t="str">
        <f>IF($D187&lt;&gt;"Pending, Subsequently Closed",IF($A187&lt;&gt;"",IF(IFERROR('7. Position (current_at exit)'!G187,"")="", "Mandatory: Tab 7",IFERROR('7. Position (current_at exit)'!G187,"")),""), IF($A187&lt;&gt;"",IF(IFERROR('7. Position (current_at exit)'!G187,"")="", "",IFERROR('7. Position (current_at exit)'!G187,"")),""))</f>
        <v/>
      </c>
      <c r="CC187" s="17" t="str">
        <f>IF($D187&lt;&gt;"Pending, Subsequently Closed",IF($A187&lt;&gt;"",IF(IFERROR('7. Position (current_at exit)'!H187,"")="", "Mandatory: Tab 7",IFERROR('7. Position (current_at exit)'!H187,"")),""), IF($A187&lt;&gt;"",IF(IFERROR('7. Position (current_at exit)'!H187,"")="", "",IFERROR('7. Position (current_at exit)'!H187,"")),""))</f>
        <v/>
      </c>
      <c r="CD187" s="17" t="str">
        <f>IF($D187&lt;&gt;"Pending, Subsequently Closed",IF($A187&lt;&gt;"",IF(IFERROR('7. Position (current_at exit)'!I187,"")="", "Mandatory: Tab 7",IFERROR('7. Position (current_at exit)'!I187,"")),""), IF($A187&lt;&gt;"",IF(IFERROR('7. Position (current_at exit)'!I187,"")="", "",IFERROR('7. Position (current_at exit)'!I187,"")),""))</f>
        <v/>
      </c>
      <c r="CE187" s="17" t="str">
        <f>IF($D187&lt;&gt;"Pending, Subsequently Closed",IF($A187&lt;&gt;"",IF(IFERROR('7. Position (current_at exit)'!J187,"")="", "Mandatory: Tab 7",IFERROR('7. Position (current_at exit)'!J187,"")),""), IF($A187&lt;&gt;"",IF(IFERROR('7. Position (current_at exit)'!J187,"")="", "",IFERROR('7. Position (current_at exit)'!J187,"")),""))</f>
        <v/>
      </c>
      <c r="CF187" s="208" t="str">
        <f>IF($D187&lt;&gt;"Pending, Subsequently Closed",IF($A187&lt;&gt;"",IF(IFERROR('7. Position (current_at exit)'!K187,"")="", "Mandatory: Tab 7",IFERROR('7. Position (current_at exit)'!K187,"")),""), IF($A187&lt;&gt;"",IF(IFERROR('7. Position (current_at exit)'!K187,"")="", "",IFERROR('7. Position (current_at exit)'!K187,"")),""))</f>
        <v/>
      </c>
      <c r="CG187" s="186" t="str">
        <f>IF($D187&lt;&gt;"Pending, Subsequently Closed",IF($A187&lt;&gt;"",IF(IFERROR('7. Position (current_at exit)'!L187,"")="", "Mandatory: Tab 7",IFERROR('7. Position (current_at exit)'!L187,"")),""), IF($A187&lt;&gt;"",IF(IFERROR('7. Position (current_at exit)'!L187,"")="", "",IFERROR('7. Position (current_at exit)'!L187,"")),""))</f>
        <v/>
      </c>
      <c r="CH187" s="186" t="str">
        <f>IF($D187&lt;&gt;"Pending, Subsequently Closed",IF($A187&lt;&gt;"",IF(IFERROR('7. Position (current_at exit)'!M187,"")="", "Mandatory: Tab 7",IFERROR('7. Position (current_at exit)'!M187,"")),""), IF($A187&lt;&gt;"",IF(IFERROR('7. Position (current_at exit)'!M187,"")="", "",IFERROR('7. Position (current_at exit)'!M187,"")),""))</f>
        <v/>
      </c>
      <c r="CI187" s="186" t="str">
        <f>IF($D187&lt;&gt;"Pending, Subsequently Closed",IF($A187&lt;&gt;"",IF(IFERROR('7. Position (current_at exit)'!N187,"")="", "Mandatory: Tab 7",IFERROR('7. Position (current_at exit)'!N187,"")),""), IF($A187&lt;&gt;"",IF(IFERROR('7. Position (current_at exit)'!N187,"")="", "",IFERROR('7. Position (current_at exit)'!N187,"")),""))</f>
        <v/>
      </c>
      <c r="CJ187" s="408" t="str">
        <f>IF($D187&lt;&gt;"Pending, Subsequently Closed",IF($A187&lt;&gt;"",IF(IFERROR('7. Position (current_at exit)'!O187,"")="", "Mandatory: Tab 7",IFERROR('7. Position (current_at exit)'!O187,"")),""), IF($A187&lt;&gt;"",IF(IFERROR('7. Position (current_at exit)'!O187,"")="", "",IFERROR('7. Position (current_at exit)'!O187,"")),""))</f>
        <v/>
      </c>
      <c r="CK187" s="408" t="str">
        <f>IF($D187&lt;&gt;"Pending, Subsequently Closed",IF($A187&lt;&gt;"",IF(IFERROR('7. Position (current_at exit)'!P187,"")="", "Mandatory: Tab 7",IFERROR('7. Position (current_at exit)'!P187,"")),""), IF($A187&lt;&gt;"",IF(IFERROR('7. Position (current_at exit)'!P187,"")="", "",IFERROR('7. Position (current_at exit)'!P187,"")),""))</f>
        <v/>
      </c>
      <c r="CL187" s="360" t="str">
        <f>IF($A187&lt;&gt;"",IF(IFERROR('7. Position (current_at exit)'!Q187,"")="", "",IFERROR('7. Position (current_at exit)'!Q187,"")),"")</f>
        <v/>
      </c>
      <c r="CM187" s="18" t="str">
        <f>IF($F187&lt;&gt;"Debt",IF($A187&lt;&gt;"",IF(IFERROR('7. Position (current_at exit)'!R187,"")="", "Mandatory: Tab 7",IFERROR('7. Position (current_at exit)'!R187,"")),""), IF($A187&lt;&gt;"",IF(IFERROR('7. Position (current_at exit)'!R187,"")="", "",IFERROR('7. Position (current_at exit)'!R187,"")),""))</f>
        <v/>
      </c>
      <c r="CN187" s="18" t="str">
        <f>IF($F187&lt;&gt;"Debt",IF($A187&lt;&gt;"",IF(IFERROR('7. Position (current_at exit)'!S187,"")="", "Mandatory: Tab 7",IFERROR('7. Position (current_at exit)'!S187,"")),""), IF($A187&lt;&gt;"",IF(IFERROR('7. Position (current_at exit)'!S187,"")="", "",IFERROR('7. Position (current_at exit)'!S187,"")),""))</f>
        <v/>
      </c>
      <c r="CO187" s="17" t="str">
        <f>IF($F187&lt;&gt;"Debt",IF($A187&lt;&gt;"",IF(IFERROR('7. Position (current_at exit)'!T187,"")="", "Mandatory: Tab 7",IFERROR('7. Position (current_at exit)'!T187,"")),""), IF($A187&lt;&gt;"",IF(IFERROR('7. Position (current_at exit)'!T187,"")="", "",IFERROR('7. Position (current_at exit)'!T187,"")),""))</f>
        <v/>
      </c>
      <c r="CP187" s="17" t="str">
        <f>IF($A187&lt;&gt;"",IF(IFERROR('7. Position (current_at exit)'!U187,"")="", "Mandatory: Tab 7",IFERROR('7. Position (current_at exit)'!U187,"")),"")</f>
        <v/>
      </c>
      <c r="CQ187" s="17" t="str">
        <f>IF($F187&lt;&gt;"Debt",IF($A187&lt;&gt;"",IF(IFERROR('7. Position (current_at exit)'!V187,"")="", "Mandatory: Tab 7",IFERROR('7. Position (current_at exit)'!V187,"")),""), IF($A187&lt;&gt;"",IF(IFERROR('7. Position (current_at exit)'!V187,"")="", "",IFERROR('7. Position (current_at exit)'!V187,"")),""))</f>
        <v/>
      </c>
      <c r="CR187" s="16" t="str">
        <f>IF($F187&lt;&gt;"Debt",IF($A187&lt;&gt;"",IF(IFERROR('7. Position (current_at exit)'!W187,"")="", "",IFERROR('7. Position (current_at exit)'!W187,"")),""), IF($A187&lt;&gt;"",IF(IFERROR('7. Position (current_at exit)'!W187,"")="", "",IFERROR('7. Position (current_at exit)'!W187,"")),""))</f>
        <v/>
      </c>
      <c r="CS187" s="80" t="str">
        <f>IF($A187&lt;&gt;"",IF(IFERROR('7. Position (current_at exit)'!X187,"")="", "",IFERROR('7. Position (current_at exit)'!X187,"")),"")</f>
        <v/>
      </c>
      <c r="CT187" s="360" t="str">
        <f>IF($A187&lt;&gt;"",IF(IFERROR('7. Position (current_at exit)'!Y187,"")="", "",IFERROR('7. Position (current_at exit)'!Y187,"")),"")</f>
        <v/>
      </c>
      <c r="CU187" s="159" t="str">
        <f>IF(OR($D187="Fully Exited, No Escrow", $D187="Fully Exited, Escrow Pending", $D187="Fully Exited, Subsequently Closed"), IF($A187&lt;&gt;"",IF(IFERROR('7. Position (current_at exit)'!Z187,"")="", "Mandatory: Tab 7",IFERROR('7. Position (current_at exit)'!Z187,"")),""), IF($A187&lt;&gt;"",IF(IFERROR('7. Position (current_at exit)'!Z187,"")="", "",IFERROR('7. Position (current_at exit)'!Z187,"")),""))</f>
        <v/>
      </c>
      <c r="CV187" s="159" t="str">
        <f>IF(OR($D187="Fully Exited, No Escrow", $D187="Fully Exited, Escrow Pending", $D187="Fully Exited, Subsequently Closed"), IF($A187&lt;&gt;"",IF(IFERROR('7. Position (current_at exit)'!AA187,"")="", "Mandatory: Tab 7",IFERROR('7. Position (current_at exit)'!AA187,"")),""), IF($A187&lt;&gt;"",IF(IFERROR('7. Position (current_at exit)'!AA187,"")="", "",IFERROR('7. Position (current_at exit)'!AA187,"")),""))</f>
        <v/>
      </c>
      <c r="CW187" s="16" t="str">
        <f>IF($D187="Fully Exited",IF($A187&lt;&gt;"",IF(IFERROR('7. Position (current_at exit)'!AB187,"")="", "",IFERROR('7. Position (current_at exit)'!AB187,"")),""), IF($A187&lt;&gt;"",IF(IFERROR('7. Position (current_at exit)'!AB187,"")="", "",IFERROR('7. Position (current_at exit)'!AB187,"")),""))</f>
        <v/>
      </c>
      <c r="CX187" s="360" t="str">
        <f>IF($A187&lt;&gt;"",IF(IFERROR('7. Position (current_at exit)'!AC187,"")="", "",IFERROR('7. Position (current_at exit)'!AC187,"")),"")</f>
        <v/>
      </c>
      <c r="CY187" s="16" t="str">
        <f>IF($D187&lt;&gt;"Pending, Subsequently Closed",IF($A187&lt;&gt;"",IF(IFERROR('7. Position (current_at exit)'!AD187,"")="", "Mandatory: Tab 7",IFERROR('7. Position (current_at exit)'!AD187,"")),""), IF($A187&lt;&gt;"",IF(IFERROR('7. Position (current_at exit)'!AD187,"")="", "",IFERROR('7. Position (current_at exit)'!AD187,"")),""))</f>
        <v/>
      </c>
      <c r="CZ187" s="187" t="str">
        <f>IF($A187&lt;&gt;"",IF(IFERROR('7. Position (current_at exit)'!AE187,"")="", "",IFERROR('7. Position (current_at exit)'!AE187,"")),"")</f>
        <v/>
      </c>
      <c r="DA187" s="76" t="str">
        <f>IF($A187&lt;&gt;"",IF(IFERROR('7. Position (current_at exit)'!AF187,"")="", "",IFERROR('7. Position (current_at exit)'!AF187,"")),"")</f>
        <v/>
      </c>
      <c r="DB187" s="239" t="str">
        <f>IF($A187&lt;&gt;"",IF(IFERROR('7. Position (current_at exit)'!AG187,"")="", "",IFERROR('7. Position (current_at exit)'!AG187,"")),"")</f>
        <v/>
      </c>
      <c r="DC187" s="165" t="str">
        <f>IF($A187&lt;&gt;"",IF(IFERROR('7. Position (current_at exit)'!AH187,"")="", "",IFERROR('7. Position (current_at exit)'!AH187,"")),"")</f>
        <v/>
      </c>
      <c r="DD187" s="165" t="str">
        <f>IF($A187&lt;&gt;"",IF(IFERROR('7. Position (current_at exit)'!AI187,"")="", "",IFERROR('7. Position (current_at exit)'!AI187,"")),"")</f>
        <v/>
      </c>
      <c r="DE187" s="360" t="str">
        <f>IF($A187&lt;&gt;"",IF(IFERROR('7. Position (current_at exit)'!AJ187,"")="", "",IFERROR('7. Position (current_at exit)'!AJ187,"")),"")</f>
        <v/>
      </c>
      <c r="DF187" s="16" t="str">
        <f>IF($A187&lt;&gt;"",IF(IFERROR('7. Position (current_at exit)'!AK187,"")="", "",IFERROR('7. Position (current_at exit)'!AK187,"")),"")</f>
        <v/>
      </c>
      <c r="DG187" s="187" t="str">
        <f>IF($A187&lt;&gt;"",IF(IFERROR('7. Position (current_at exit)'!AL187,"")="", "",IFERROR('7. Position (current_at exit)'!AL187,"")),"")</f>
        <v/>
      </c>
      <c r="DH187" s="76" t="str">
        <f>IF($A187&lt;&gt;"",IF(IFERROR('7. Position (current_at exit)'!AM187,"")="", "",IFERROR('7. Position (current_at exit)'!AM187,"")),"")</f>
        <v/>
      </c>
      <c r="DI187" s="239" t="str">
        <f>IF($A187&lt;&gt;"",IF(IFERROR('7. Position (current_at exit)'!AN187,"")="", "",IFERROR('7. Position (current_at exit)'!AN187,"")),"")</f>
        <v/>
      </c>
      <c r="DJ187" s="165" t="str">
        <f>IF($A187&lt;&gt;"",IF(IFERROR('7. Position (current_at exit)'!AO187,"")="", "",IFERROR('7. Position (current_at exit)'!AO187,"")),"")</f>
        <v/>
      </c>
      <c r="DK187" s="165" t="str">
        <f>IF($A187&lt;&gt;"",IF(IFERROR('7. Position (current_at exit)'!AP187,"")="", "",IFERROR('7. Position (current_at exit)'!AP187,"")),"")</f>
        <v/>
      </c>
      <c r="DL187" s="360" t="str">
        <f>IF($A187&lt;&gt;"",IF(IFERROR('7. Position (current_at exit)'!AQ187,"")="", "",IFERROR('7. Position (current_at exit)'!AQ187,"")),"")</f>
        <v/>
      </c>
      <c r="DM187" s="17" t="str">
        <f>IF(OR($F187="Equity - Publicly Traded", $F187="Equity - Private"), IF($A187&lt;&gt;"",IF(IFERROR('6. Position (at entry)'!N187,"")="", "Mandatory: Tab 6",IFERROR('6. Position (at entry)'!N187,"")),""), IF($A187&lt;&gt;"",IF(IFERROR('6. Position (at entry)'!N187,"")="", "",IFERROR('6. Position (at entry)'!N187,"")),""))</f>
        <v/>
      </c>
      <c r="DN187" s="17" t="str">
        <f>IF(OR($F187="Equity - Publicly Traded", $F187="Equity - Private"), IF($A187&lt;&gt;"",IF(IFERROR('6. Position (at entry)'!O187,"")="", "Mandatory: Tab 6",IFERROR('6. Position (at entry)'!O187,"")),""), IF($A187&lt;&gt;"",IF(IFERROR('6. Position (at entry)'!O187,"")="", "",IFERROR('6. Position (at entry)'!O187,"")),""))</f>
        <v/>
      </c>
      <c r="DO187" s="17" t="str">
        <f>IF(OR($F187="Equity - Publicly Traded", $F187="Equity - Private"), IF($A187&lt;&gt;"",IF(IFERROR('6. Position (at entry)'!P187,"")="", "Mandatory: Tab 6",IFERROR('6. Position (at entry)'!P187,"")),""), IF($A187&lt;&gt;"",IF(IFERROR('6. Position (at entry)'!P187,"")="", "",IFERROR('6. Position (at entry)'!P187,"")),""))</f>
        <v/>
      </c>
      <c r="DP187" s="17" t="str">
        <f>IF(OR($F187="Equity - Publicly Traded", $F187="Equity - Private"), IF($A187&lt;&gt;"",IF(IFERROR('6. Position (at entry)'!Q187,"")="", "Mandatory: Tab 6",IFERROR('6. Position (at entry)'!Q187,"")),""), IF($A187&lt;&gt;"",IF(IFERROR('6. Position (at entry)'!Q187,"")="", "",IFERROR('6. Position (at entry)'!Q187,"")),""))</f>
        <v/>
      </c>
      <c r="DQ187" s="18" t="str">
        <f>IF(OR($F187="Equity - Publicly Traded", $F187="Equity - Private"), IF($A187&lt;&gt;"",IF(IFERROR('6. Position (at entry)'!R187,"")="", "Mandatory: Tab 6",IFERROR('6. Position (at entry)'!R187,"")),""), IF($A187&lt;&gt;"",IF(IFERROR('6. Position (at entry)'!R187,"")="", "",IFERROR('6. Position (at entry)'!R187,"")),""))</f>
        <v/>
      </c>
      <c r="DR187" s="18" t="str">
        <f>IF(OR($F187="Equity - Publicly Traded", $F187="Equity - Private"), IF($A187&lt;&gt;"",IF(IFERROR('6. Position (at entry)'!S187,"")="", "Mandatory: Tab 6",IFERROR('6. Position (at entry)'!S187,"")),""), IF($A187&lt;&gt;"",IF(IFERROR('6. Position (at entry)'!S187,"")="", "",IFERROR('6. Position (at entry)'!S187,"")),""))</f>
        <v/>
      </c>
      <c r="DS187" s="17" t="str">
        <f>IF(OR($F187="Equity - Publicly Traded", $F187="Equity - Private"), IF($A187&lt;&gt;"",IF(IFERROR('6. Position (at entry)'!T187,"")="", "Mandatory: Tab 6",IFERROR('6. Position (at entry)'!T187,"")),""), IF($A187&lt;&gt;"",IF(IFERROR('6. Position (at entry)'!T187,"")="", "",IFERROR('6. Position (at entry)'!T187,"")),""))</f>
        <v/>
      </c>
      <c r="DT187" s="16" t="str">
        <f>IF(OR($F187="Equity - Publicly Traded", $F187="Equity - Private"), IF($A187&lt;&gt;"",IF(IFERROR('6. Position (at entry)'!U187,"")="", "Mandatory: Tab 6",IFERROR('6. Position (at entry)'!U187,"")),""), IF($A187&lt;&gt;"",IF(IFERROR('6. Position (at entry)'!U187,"")="", "",IFERROR('6. Position (at entry)'!U187,"")),""))</f>
        <v/>
      </c>
      <c r="DU187" s="16" t="str">
        <f>IF(OR($F187="Equity - Publicly Traded", $F187="Equity - Private"), IF($A187&lt;&gt;"",IF(IFERROR('6. Position (at entry)'!V187,"")="", "",IFERROR('6. Position (at entry)'!V187,"")),""), IF($A187&lt;&gt;"",IF(IFERROR('6. Position (at entry)'!V187,"")="", "",IFERROR('6. Position (at entry)'!V187,"")),""))</f>
        <v/>
      </c>
      <c r="DV187" s="239" t="str">
        <f>IF(OR($F187="Equity - Publicly Traded", $F187="Equity - Private"), IF($A187&lt;&gt;"",IF(IFERROR('6. Position (at entry)'!W187,"")="", "",IFERROR('6. Position (at entry)'!W187,"")),""), IF($A187&lt;&gt;"",IF(IFERROR('6. Position (at entry)'!W187,"")="", "",IFERROR('6. Position (at entry)'!W187,"")),""))</f>
        <v/>
      </c>
      <c r="DW187" s="239" t="str">
        <f>IF(OR($F187="Equity - Publicly Traded", $F187="Equity - Private"), IF($A187&lt;&gt;"",IF(IFERROR('6. Position (at entry)'!X187,"")="", "",IFERROR('6. Position (at entry)'!X187,"")),""), IF($A187&lt;&gt;"",IF(IFERROR('6. Position (at entry)'!X187,"")="", "",IFERROR('6. Position (at entry)'!X187,"")),""))</f>
        <v/>
      </c>
      <c r="DX187" s="239" t="str">
        <f>IF(OR($F187="Equity - Publicly Traded", $F187="Equity - Private"), IF($A187&lt;&gt;"",IF(IFERROR('6. Position (at entry)'!Y187,"")="", "",IFERROR('6. Position (at entry)'!Y187,"")),""), IF($A187&lt;&gt;"",IF(IFERROR('6. Position (at entry)'!Y187,"")="", "",IFERROR('6. Position (at entry)'!Y187,"")),""))</f>
        <v/>
      </c>
      <c r="DY187" s="360" t="str">
        <f>IF($A187&lt;&gt;"",IF(IFERROR('6. Position (at entry)'!Z187,"")="", "",IFERROR('6. Position (at entry)'!Z187,"")),"")</f>
        <v/>
      </c>
      <c r="DZ187" s="76" t="str">
        <f>IF($A187&lt;&gt;"",IF(IFERROR('6. Position (at entry)'!AA187,"")="", "",IFERROR('6. Position (at entry)'!AA187,"")),"")</f>
        <v/>
      </c>
      <c r="EA187" s="76" t="str">
        <f>IF($A187&lt;&gt;"",IF(IFERROR('6. Position (at entry)'!AB187,"")="", "",IFERROR('6. Position (at entry)'!AB187,"")),"")</f>
        <v/>
      </c>
      <c r="EB187" s="78" t="str">
        <f>IF($A187&lt;&gt;"",IF(IFERROR('6. Position (at entry)'!AC187,"")="", "",IFERROR('6. Position (at entry)'!AC187,"")),"")</f>
        <v/>
      </c>
      <c r="EC187" s="78" t="str">
        <f>IF($A187&lt;&gt;"",IF(IFERROR('6. Position (at entry)'!AD187,"")="", "",IFERROR('6. Position (at entry)'!AD187,"")),"")</f>
        <v/>
      </c>
      <c r="ED187" s="226" t="str">
        <f>IF($A187&lt;&gt;"",IF(IFERROR('6. Position (at entry)'!AE187,"")="", "",IFERROR('6. Position (at entry)'!AE187,"")),"")</f>
        <v/>
      </c>
      <c r="EE187" s="80" t="str">
        <f>IF($A187&lt;&gt;"",IF(IFERROR('6. Position (at entry)'!AF187,"")="", "",IFERROR('6. Position (at entry)'!AF187,"")),"")</f>
        <v/>
      </c>
      <c r="EF187" s="80" t="str">
        <f>IF($A187&lt;&gt;"",IF(IFERROR('6. Position (at entry)'!AG187,"")="", "",IFERROR('6. Position (at entry)'!AG187,"")),"")</f>
        <v/>
      </c>
      <c r="EG187" s="80" t="str">
        <f>IF($A187&lt;&gt;"",IF(IFERROR('6. Position (at entry)'!AH187,"")="", "",IFERROR('6. Position (at entry)'!AH187,"")),"")</f>
        <v/>
      </c>
      <c r="EH187" s="360" t="str">
        <f>IF($A187&lt;&gt;"",IF(IFERROR('6. Position (at entry)'!AI187,"")="", "",IFERROR('6. Position (at entry)'!AI187,"")),"")</f>
        <v/>
      </c>
    </row>
    <row r="188" spans="1:138" ht="15" customHeight="1" x14ac:dyDescent="0.2">
      <c r="A188" s="16" t="str">
        <f>IF(ISBLANK('6. Position (at entry)'!A188), "", '6. Position (at entry)'!A188)</f>
        <v/>
      </c>
      <c r="B188" s="347" t="str">
        <f>IF($A188&lt;&gt;"",IF(IFERROR('6. Position (at entry)'!B188,"")="", "Mandatory: Tab 6",IFERROR('6. Position (at entry)'!B188,"")),"")</f>
        <v/>
      </c>
      <c r="C188" s="16" t="str">
        <f>IF($A188&lt;&gt;"",IF(IFERROR(VLOOKUP($A188, '4. Company (at entry)'!$1:$1048576,2,FALSE),"")="","Mandatory: Tab 4",IFERROR(VLOOKUP($A188, '4. Company (at entry)'!$1:$1048576,2,FALSE),"")), "")</f>
        <v/>
      </c>
      <c r="D188" s="16" t="str">
        <f>IF($A188&lt;&gt;"",IF(IFERROR('7. Position (current_at exit)'!D188,"")="", "Mandatory: Tab 7",IFERROR('7. Position (current_at exit)'!D188,"")),"")</f>
        <v/>
      </c>
      <c r="E188" s="16" t="str">
        <f>IF($A188&lt;&gt;"",IF(IFERROR('7. Position (current_at exit)'!E188,"")="", "Mandatory: Tab 7",IFERROR('7. Position (current_at exit)'!E188,"")),"")</f>
        <v/>
      </c>
      <c r="F188" s="16" t="str">
        <f>IF($A188&lt;&gt;"",IF(IFERROR('6. Position (at entry)'!D188,"")="", "Mandatory: Tab 6",IFERROR('6. Position (at entry)'!D188,"")),"")</f>
        <v/>
      </c>
      <c r="G188" s="16" t="str">
        <f>IF($A188&lt;&gt;"",IF(IFERROR('6. Position (at entry)'!E188,"")="", "Mandatory: Tab 6",IFERROR('6. Position (at entry)'!E188,"")),"")</f>
        <v/>
      </c>
      <c r="H188" s="16" t="str">
        <f>IF($A188&lt;&gt;"",IF(IFERROR('6. Position (at entry)'!F188,"")="", "Mandatory: Tab 6",IFERROR('6. Position (at entry)'!F188,"")),"")</f>
        <v/>
      </c>
      <c r="I188" s="16" t="str">
        <f>IF($A188&lt;&gt;"",IF(IFERROR('6. Position (at entry)'!G188,"")="", "Mandatory: Tab 6",IFERROR('6. Position (at entry)'!G188,"")),"")</f>
        <v/>
      </c>
      <c r="J188" s="16" t="str">
        <f>IF($A188&lt;&gt;"",IF(IFERROR('6. Position (at entry)'!H188,"")="", "Mandatory: Tab 6",IFERROR('6. Position (at entry)'!H188,"")),"")</f>
        <v/>
      </c>
      <c r="K188" s="159" t="str">
        <f>IF($A188&lt;&gt;"",IF(IFERROR('6. Position (at entry)'!I188,"")="", "Mandatory: Tab 6",IFERROR('6. Position (at entry)'!I188,"")),"")</f>
        <v/>
      </c>
      <c r="L188" s="16" t="str">
        <f>IF($A188&lt;&gt;"",IF(IFERROR('6. Position (at entry)'!J188,"")="", "Mandatory: Tab 6",IFERROR('6. Position (at entry)'!J188,"")),"")</f>
        <v/>
      </c>
      <c r="M188" s="16" t="str">
        <f>IF($A188&lt;&gt;"",IF(IFERROR('6. Position (at entry)'!K188,"")="", "Mandatory: Tab 6",IFERROR('6. Position (at entry)'!K188,"")),"")</f>
        <v/>
      </c>
      <c r="N188" s="16" t="str">
        <f>IF($A188&lt;&gt;"",IF(IFERROR('6. Position (at entry)'!L188,"")="", "",IFERROR('6. Position (at entry)'!L188,"")),"")</f>
        <v/>
      </c>
      <c r="O188" s="360" t="str">
        <f>IF($A188&lt;&gt;"",IF(IFERROR('6. Position (at entry)'!M188,"")="", "",IFERROR('6. Position (at entry)'!M188,"")),"")</f>
        <v/>
      </c>
      <c r="P188" s="16" t="str">
        <f>IF($A188&lt;&gt;"",IF(IFERROR(VLOOKUP($A188,'5. Company (current_at exit)'!$1:$1048576,3,FALSE),"")="","",IFERROR(VLOOKUP($A188,'5. Company (current_at exit)'!$1:$1048576,3,FALSE),"")), "")</f>
        <v/>
      </c>
      <c r="Q188" s="16" t="str">
        <f>IF($A188&lt;&gt;"",IF(IFERROR(VLOOKUP($A188,'5. Company (current_at exit)'!$1:$1048576,4,FALSE),"")="","",IFERROR(VLOOKUP($A188,'5. Company (current_at exit)'!$1:$1048576,4,FALSE),"")), "")</f>
        <v/>
      </c>
      <c r="R188" s="16" t="str">
        <f>IF($A188&lt;&gt;"",IF(IFERROR(VLOOKUP($A188,'5. Company (current_at exit)'!$1:$1048576,5,FALSE),"")="","",IFERROR(VLOOKUP($A188,'5. Company (current_at exit)'!$1:$1048576,5,FALSE),"")), "")</f>
        <v/>
      </c>
      <c r="S188" s="16" t="str">
        <f>IF($A188&lt;&gt;"",IF(IFERROR(VLOOKUP($A188,'5. Company (current_at exit)'!$1:$1048576,6,FALSE),"")="","",IFERROR(VLOOKUP($A188,'5. Company (current_at exit)'!$1:$1048576,6,FALSE),"")), "")</f>
        <v/>
      </c>
      <c r="T188" s="16" t="str">
        <f>IF($A188&lt;&gt;"",IF(IFERROR(VLOOKUP($A188,'5. Company (current_at exit)'!$1:$1048576,7,FALSE),"")="","Mandatory: Tab 5",IFERROR(VLOOKUP($A188,'5. Company (current_at exit)'!$1:$1048576,7,FALSE),"")), "")</f>
        <v/>
      </c>
      <c r="U188" s="72" t="str">
        <f>IF($A188&lt;&gt;"",IF(IFERROR(VLOOKUP($A188,'5. Company (current_at exit)'!$1:$1048576,8,FALSE),"")="","Mandatory: Tab 5",IFERROR(VLOOKUP($A188,'5. Company (current_at exit)'!$1:$1048576,8,FALSE),"")), "")</f>
        <v/>
      </c>
      <c r="V188" s="16" t="str">
        <f>IF($A188&lt;&gt;"",IF(IFERROR(VLOOKUP($A188,'5. Company (current_at exit)'!$1:$1048576,9,FALSE),"")="","",IFERROR(VLOOKUP($A188,'5. Company (current_at exit)'!$1:$1048576,9,FALSE),"")), "")</f>
        <v/>
      </c>
      <c r="W188" s="16" t="str">
        <f>IF($A188&lt;&gt;"",IF(IFERROR(VLOOKUP($A188,'5. Company (current_at exit)'!$1:$1048576,10,FALSE),"")="","Mandatory: Tab 5",IFERROR(VLOOKUP($A188,'5. Company (current_at exit)'!$1:$1048576,10,FALSE),"")), "")</f>
        <v/>
      </c>
      <c r="X188" s="73" t="str">
        <f>IF($A188&lt;&gt;"",IF(IFERROR(VLOOKUP($A188,'5. Company (current_at exit)'!$1:$1048576,11,FALSE),"")="","Mandatory: Tab 5",IFERROR(VLOOKUP($A188,'5. Company (current_at exit)'!$1:$1048576,11,FALSE),"")), "")</f>
        <v/>
      </c>
      <c r="Y188" s="73" t="str">
        <f>IF($A188&lt;&gt;"",IF(IFERROR(VLOOKUP($A188,'5. Company (current_at exit)'!$1:$1048576,12,FALSE),"")="","",IFERROR(VLOOKUP($A188,'5. Company (current_at exit)'!$1:$1048576,12,FALSE),"")), "")</f>
        <v/>
      </c>
      <c r="Z188" s="73" t="str">
        <f>IF($A188&lt;&gt;"",IF(IFERROR(VLOOKUP($A188,'5. Company (current_at exit)'!$1:$1048576,13,FALSE),"")="","",IFERROR(VLOOKUP($A188,'5. Company (current_at exit)'!$1:$1048576,13,FALSE),"")), "")</f>
        <v/>
      </c>
      <c r="AA188" s="16" t="str">
        <f>IF($A188&lt;&gt;"",IF(IFERROR(VLOOKUP($A188,'5. Company (current_at exit)'!$1:$1048576,14,FALSE),"")="","Mandatory: Tab 5",IFERROR(VLOOKUP($A188,'5. Company (current_at exit)'!$1:$1048576,14,FALSE),"")), "")</f>
        <v/>
      </c>
      <c r="AB188" s="16" t="str">
        <f>IF($A188&lt;&gt;"",IF(IFERROR(VLOOKUP($A188,'5. Company (current_at exit)'!$1:$1048576,15,FALSE),"")="","Mandatory: Tab 5",IFERROR(VLOOKUP($A188,'5. Company (current_at exit)'!$1:$1048576,15,FALSE),"")), "")</f>
        <v/>
      </c>
      <c r="AC188" s="76" t="str">
        <f>IF($A188&lt;&gt;"",IF(IFERROR(VLOOKUP($A188,'5. Company (current_at exit)'!$1:$1048576,16,FALSE),"")="","",IFERROR(VLOOKUP($A188,'5. Company (current_at exit)'!$1:$1048576,16,FALSE),"")), "")</f>
        <v/>
      </c>
      <c r="AD188" s="16" t="str">
        <f>IF($A188&lt;&gt;"",IF(IFERROR(VLOOKUP($A188,'5. Company (current_at exit)'!$1:$1048576,17,FALSE),"")="","",IFERROR(VLOOKUP($A188,'5. Company (current_at exit)'!$1:$1048576,17,FALSE),"")), "")</f>
        <v/>
      </c>
      <c r="AE188" s="401" t="str">
        <f>IF($A188&lt;&gt;"",IF(IFERROR(VLOOKUP($A188,'5. Company (current_at exit)'!$1:$1048576,18,FALSE),"")="","",IFERROR(VLOOKUP($A188,'5. Company (current_at exit)'!$1:$1048576,18,FALSE),"")), "")</f>
        <v/>
      </c>
      <c r="AF188" s="16" t="str">
        <f>IF($A188&lt;&gt;"",IF(IFERROR(VLOOKUP($A188,'5. Company (current_at exit)'!$1:$1048576,19,FALSE),"")="","Mandatory: Tab 5",IFERROR(VLOOKUP($A188,'5. Company (current_at exit)'!$1:$1048576,19,FALSE),"")), "")</f>
        <v/>
      </c>
      <c r="AG188" s="159" t="str">
        <f>IF($AF188="Yes",IF($A188&lt;&gt;"",IF(IFERROR(VLOOKUP($A188,'5. Company (current_at exit)'!$1:$1048576,20,FALSE),"")="","Mandatory: Tab 5",IFERROR(VLOOKUP($A188,'5. Company (current_at exit)'!$1:$1048576,20,FALSE),"")), ""),IF($A188&lt;&gt;"",IF(IFERROR(VLOOKUP($A188,'5. Company (current_at exit)'!$1:$1048576,20,FALSE),"")="","",IFERROR(VLOOKUP($A188,'5. Company (current_at exit)'!$1:$1048576,20,FALSE),"")), ""))</f>
        <v/>
      </c>
      <c r="AH188" s="159" t="str">
        <f>IF($AF188="Yes",IF($A188&lt;&gt;"",IF(IFERROR(VLOOKUP($A188,'5. Company (current_at exit)'!$1:$1048576,21,FALSE),"")="","Mandatory: Tab 5",IFERROR(VLOOKUP($A188,'5. Company (current_at exit)'!$1:$1048576,21,FALSE),"")), ""),IF($A188&lt;&gt;"",IF(IFERROR(VLOOKUP($A188,'5. Company (current_at exit)'!$1:$1048576,21,FALSE),"")="","",IFERROR(VLOOKUP($A188,'5. Company (current_at exit)'!$1:$1048576,21,FALSE),"")), ""))</f>
        <v/>
      </c>
      <c r="AI188" s="69" t="str">
        <f>IF($AF188="Yes",IF($A188&lt;&gt;"",IF(IFERROR(VLOOKUP($A188,'5. Company (current_at exit)'!$1:$1048576,22,FALSE),"")="","Mandatory: Tab 5",IFERROR(VLOOKUP($A188,'5. Company (current_at exit)'!$1:$1048576,22,FALSE),"")), ""),IF($A188&lt;&gt;"",IF(IFERROR(VLOOKUP($A188,'5. Company (current_at exit)'!$1:$1048576,22,FALSE),"")="","",IFERROR(VLOOKUP($A188,'5. Company (current_at exit)'!$1:$1048576,22,FALSE),"")), ""))</f>
        <v/>
      </c>
      <c r="AJ188" s="69" t="str">
        <f>IF($AF188="Yes",IF($A188&lt;&gt;"",IF(IFERROR(VLOOKUP($A188,'5. Company (current_at exit)'!$1:$1048576,23,FALSE),"")="","Mandatory: Tab 5",IFERROR(VLOOKUP($A188,'5. Company (current_at exit)'!$1:$1048576,23,FALSE),"")), ""),IF($A188&lt;&gt;"",IF(IFERROR(VLOOKUP($A188,'5. Company (current_at exit)'!$1:$1048576,23,FALSE),"")="","",IFERROR(VLOOKUP($A188,'5. Company (current_at exit)'!$1:$1048576,23,FALSE),"")), ""))</f>
        <v/>
      </c>
      <c r="AK188" s="159" t="str">
        <f>IF($AF188="Yes",IF($A188&lt;&gt;"",IF(IFERROR(VLOOKUP($A188,'5. Company (current_at exit)'!$1:$1048576,24,FALSE),"")="","",IFERROR(VLOOKUP($A188,'5. Company (current_at exit)'!$1:$1048576,24,FALSE),"")), ""),IF($A188&lt;&gt;"",IF(IFERROR(VLOOKUP($A188,'5. Company (current_at exit)'!$1:$1048576,24,FALSE),"")="","",IFERROR(VLOOKUP($A188,'5. Company (current_at exit)'!$1:$1048576,24,FALSE),"")), ""))</f>
        <v/>
      </c>
      <c r="AL188" s="403" t="str">
        <f>IF($A188&lt;&gt;"",IF(IFERROR(VLOOKUP($A188,'5. Company (current_at exit)'!$1:$1048576,25,FALSE),"")="","",IFERROR(VLOOKUP($A188,'5. Company (current_at exit)'!$1:$1048576,25,FALSE),"")), "")</f>
        <v/>
      </c>
      <c r="AM188" s="17" t="str">
        <f>IF($A188&lt;&gt;"",IF(IFERROR(VLOOKUP($A188,'5. Company (current_at exit)'!$1:$1048576,26,FALSE),"")="","Mandatory: Tab 5",IFERROR(VLOOKUP($A188,'5. Company (current_at exit)'!$1:$1048576,26,FALSE),"")), "")</f>
        <v/>
      </c>
      <c r="AN188" s="17" t="str">
        <f>IF($A188&lt;&gt;"",IF(IFERROR(VLOOKUP($A188,'5. Company (current_at exit)'!$1:$1048576,27,FALSE),"")="","Mandatory: Tab 5",IFERROR(VLOOKUP($A188,'5. Company (current_at exit)'!$1:$1048576,27,FALSE),"")), "")</f>
        <v/>
      </c>
      <c r="AO188" s="17" t="str">
        <f>IF($A188&lt;&gt;"",IF(IFERROR(VLOOKUP($A188,'5. Company (current_at exit)'!$1:$1048576,28,FALSE),"")="","Mandatory: Tab 5",IFERROR(VLOOKUP($A188,'5. Company (current_at exit)'!$1:$1048576,28,FALSE),"")), "")</f>
        <v/>
      </c>
      <c r="AP188" s="17" t="str">
        <f>IF($A188&lt;&gt;"",IF(IFERROR(VLOOKUP($A188,'5. Company (current_at exit)'!$1:$1048576,29,FALSE),"")="","Mandatory: Tab 5",IFERROR(VLOOKUP($A188,'5. Company (current_at exit)'!$1:$1048576,29,FALSE),"")), "")</f>
        <v/>
      </c>
      <c r="AQ188" s="17" t="str">
        <f>IF($A188&lt;&gt;"",IF(IFERROR(VLOOKUP($A188,'5. Company (current_at exit)'!$1:$1048576,30,FALSE),"")="","Mandatory: Tab 5",IFERROR(VLOOKUP($A188,'5. Company (current_at exit)'!$1:$1048576,30,FALSE),"")), "")</f>
        <v/>
      </c>
      <c r="AR188" s="17" t="str">
        <f>IF($A188&lt;&gt;"",IF(IFERROR(VLOOKUP($A188,'5. Company (current_at exit)'!$1:$1048576,31,FALSE),"")="","Mandatory: Tab 5",IFERROR(VLOOKUP($A188,'5. Company (current_at exit)'!$1:$1048576,31,FALSE),"")), "")</f>
        <v/>
      </c>
      <c r="AS188" s="17" t="str">
        <f>IF($A188&lt;&gt;"",IF(IFERROR(VLOOKUP($A188,'5. Company (current_at exit)'!$1:$1048576,32,FALSE),"")="","Mandatory: Tab 5",IFERROR(VLOOKUP($A188,'5. Company (current_at exit)'!$1:$1048576,32,FALSE),"")), "")</f>
        <v/>
      </c>
      <c r="AT188" s="17" t="str">
        <f>IF($A188&lt;&gt;"",IF(IFERROR(VLOOKUP($A188,'5. Company (current_at exit)'!$1:$1048576,33,FALSE),"")="","Mandatory: Tab 5",IFERROR(VLOOKUP($A188,'5. Company (current_at exit)'!$1:$1048576,33,FALSE),"")), "")</f>
        <v/>
      </c>
      <c r="AU188" s="17" t="str">
        <f>IF($A188&lt;&gt;"",IF(IFERROR(VLOOKUP($A188,'5. Company (current_at exit)'!$1:$1048576,34,FALSE),"")="","",IFERROR(VLOOKUP($A188,'5. Company (current_at exit)'!$1:$1048576,34,FALSE),"")), "")</f>
        <v/>
      </c>
      <c r="AV188" s="241" t="str">
        <f>IF($A188&lt;&gt;"",IF(IFERROR(VLOOKUP($A188,'5. Company (current_at exit)'!$1:$1048576,35,FALSE),"")="","",IFERROR(VLOOKUP($A188,'5. Company (current_at exit)'!$1:$1048576,35,FALSE),"")), "")</f>
        <v/>
      </c>
      <c r="AW188" s="17" t="str">
        <f>IF($D188="Fully Exited",IF($A188&lt;&gt;"",IF(IFERROR(VLOOKUP($A188,'5. Company (current_at exit)'!$1:$1048576,36,FALSE),"")="","",IFERROR(VLOOKUP($A188,'5. Company (current_at exit)'!$1:$1048576,36,FALSE),"")), ""),IF($A188&lt;&gt;"",IF(IFERROR(VLOOKUP($A188,'5. Company (current_at exit)'!$1:$1048576,36,FALSE),"")="","",IFERROR(VLOOKUP($A188,'5. Company (current_at exit)'!$1:$1048576,36,FALSE),"")), ""))</f>
        <v/>
      </c>
      <c r="AX188" s="239" t="str">
        <f>IF($A188&lt;&gt;"",IF(IFERROR(VLOOKUP($A188,'5. Company (current_at exit)'!$1:$1048576,37,FALSE),"")="","",IFERROR(VLOOKUP($A188,'5. Company (current_at exit)'!$1:$1048576,37,FALSE),"")), "")</f>
        <v/>
      </c>
      <c r="AY188" s="204" t="str">
        <f>IF($A188&lt;&gt;"",IF(IFERROR(VLOOKUP($A188,'5. Company (current_at exit)'!$1:$1048576,38,FALSE),"")="","",IFERROR(VLOOKUP($A188,'5. Company (current_at exit)'!$1:$1048576,38,FALSE),"")), "")</f>
        <v/>
      </c>
      <c r="AZ188" s="244" t="str">
        <f>IF($A188&lt;&gt;"",IF(IFERROR(VLOOKUP($A188,'5. Company (current_at exit)'!$1:$1048576,39,FALSE),"")="","",IFERROR(VLOOKUP($A188,'5. Company (current_at exit)'!$1:$1048576,39,FALSE),"")), "")</f>
        <v/>
      </c>
      <c r="BA188" s="244" t="str">
        <f>IF($A188&lt;&gt;"",IF(IFERROR(VLOOKUP($A188,'5. Company (current_at exit)'!$1:$1048576,40,FALSE),"")="","",IFERROR(VLOOKUP($A188,'5. Company (current_at exit)'!$1:$1048576,40,FALSE),"")), "")</f>
        <v/>
      </c>
      <c r="BB188" s="244" t="str">
        <f>IF($A188&lt;&gt;"",IF(IFERROR(VLOOKUP($A188,'5. Company (current_at exit)'!$1:$1048576,41,FALSE),"")="","",IFERROR(VLOOKUP($A188,'5. Company (current_at exit)'!$1:$1048576,41,FALSE),"")), "")</f>
        <v/>
      </c>
      <c r="BC188" s="76" t="str">
        <f>IF($A188&lt;&gt;"",IF(IFERROR(VLOOKUP($A188,'5. Company (current_at exit)'!$1:$1048576,42,FALSE),"")="","",IFERROR(VLOOKUP($A188,'5. Company (current_at exit)'!$1:$1048576,42,FALSE),"")), "")</f>
        <v/>
      </c>
      <c r="BD188" s="76" t="str">
        <f>IF($A188&lt;&gt;"",IF(IFERROR(VLOOKUP($A188,'5. Company (current_at exit)'!$1:$1048576,43,FALSE),"")="","",IFERROR(VLOOKUP($A188,'5. Company (current_at exit)'!$1:$1048576,43,FALSE),"")), "")</f>
        <v/>
      </c>
      <c r="BE188" s="239" t="str">
        <f>IF($A188&lt;&gt;"",IF(IFERROR(VLOOKUP($A188,'5. Company (current_at exit)'!$1:$1048576,44,FALSE),"")="","",IFERROR(VLOOKUP($A188,'5. Company (current_at exit)'!$1:$1048576,44,FALSE),"")), "")</f>
        <v/>
      </c>
      <c r="BF188" s="239" t="str">
        <f>IF($A188&lt;&gt;"",IF(IFERROR(VLOOKUP($A188,'5. Company (current_at exit)'!$1:$1048576,45,FALSE),"")="","",IFERROR(VLOOKUP($A188,'5. Company (current_at exit)'!$1:$1048576,45,FALSE),"")), "")</f>
        <v/>
      </c>
      <c r="BG188" s="239" t="str">
        <f>IF($A188&lt;&gt;"",IF(IFERROR(VLOOKUP($A188,'5. Company (current_at exit)'!$1:$1048576,46,FALSE),"")="","",IFERROR(VLOOKUP($A188,'5. Company (current_at exit)'!$1:$1048576,46,FALSE),"")), "")</f>
        <v/>
      </c>
      <c r="BH188" s="239" t="str">
        <f>IF($A188&lt;&gt;"",IF(IFERROR(VLOOKUP($A188,'5. Company (current_at exit)'!$1:$1048576,47,FALSE),"")="","",IFERROR(VLOOKUP($A188,'5. Company (current_at exit)'!$1:$1048576,47,FALSE),"")), "")</f>
        <v/>
      </c>
      <c r="BI188" s="239" t="str">
        <f>IF($A188&lt;&gt;"",IF(IFERROR(VLOOKUP($A188,'5. Company (current_at exit)'!$1:$1048576,48,FALSE),"")="","",IFERROR(VLOOKUP($A188,'5. Company (current_at exit)'!$1:$1048576,48,FALSE),"")), "")</f>
        <v/>
      </c>
      <c r="BJ188" s="360" t="str">
        <f>IF($A188&lt;&gt;"",IF(IFERROR(VLOOKUP($A188,'5. Company (current_at exit)'!$1:$1048576,49,FALSE),"")="","",IFERROR(VLOOKUP($A188,'5. Company (current_at exit)'!$1:$1048576,49,FALSE),"")), "")</f>
        <v/>
      </c>
      <c r="BK188" s="76" t="str">
        <f>IF($A188&lt;&gt;"",IF(IFERROR(VLOOKUP($A188,'5. Company (current_at exit)'!$1:$1048576,50,FALSE),"")="","Mandatory: Tab 5",IFERROR(VLOOKUP($A188,'5. Company (current_at exit)'!$1:$1048576,50,FALSE),"")), "")</f>
        <v/>
      </c>
      <c r="BL188" s="483" t="str">
        <f>IF($A188&lt;&gt;"",IF(IFERROR(VLOOKUP($A188,'5. Company (current_at exit)'!$1:$1048576,51,FALSE),"")="","Mandatory: Tab 5",IFERROR(VLOOKUP($A188,'5. Company (current_at exit)'!$1:$1048576,51,FALSE),"")), "")</f>
        <v/>
      </c>
      <c r="BM188" s="483" t="str">
        <f>IF($A188&lt;&gt;"",IF(IFERROR(VLOOKUP($A188,'5. Company (current_at exit)'!$1:$1048576,52,FALSE),"")="","Mandatory: Tab 5",IFERROR(VLOOKUP($A188,'5. Company (current_at exit)'!$1:$1048576,52,FALSE),"")), "")</f>
        <v/>
      </c>
      <c r="BN188" s="483" t="str">
        <f>IF($A188&lt;&gt;"",IF(IFERROR(VLOOKUP($A188,'5. Company (current_at exit)'!$1:$1048576,53,FALSE),"")="","Mandatory: Tab 5",IFERROR(VLOOKUP($A188,'5. Company (current_at exit)'!$1:$1048576,53,FALSE),"")), "")</f>
        <v/>
      </c>
      <c r="BO188" s="360" t="str">
        <f>IF($A188&lt;&gt;"",IF(IFERROR(VLOOKUP($A188,'5. Company (current_at exit)'!$1:$1048576,54,FALSE),"")="","",IFERROR(VLOOKUP($A188,'5. Company (current_at exit)'!$1:$1048576,54,FALSE),"")), "")</f>
        <v/>
      </c>
      <c r="BP188" s="17" t="str">
        <f>IF($A188&lt;&gt;"",IF(IFERROR(VLOOKUP($A188, '4. Company (at entry)'!$1:$1048576,3,FALSE),"")="","Mandatory: Tab 4",IFERROR(VLOOKUP($A188, '4. Company (at entry)'!$1:$1048576,3,FALSE),"")), "")</f>
        <v/>
      </c>
      <c r="BQ188" s="17" t="str">
        <f>IF($A188&lt;&gt;"",IF(IFERROR(VLOOKUP($A188, '4. Company (at entry)'!$1:$1048576,4,FALSE),"")="","Mandatory: Tab 4",IFERROR(VLOOKUP($A188, '4. Company (at entry)'!$1:$1048576,4,FALSE),"")), "")</f>
        <v/>
      </c>
      <c r="BR188" s="17" t="str">
        <f>IF($A188&lt;&gt;"",IF(IFERROR(VLOOKUP($A188, '4. Company (at entry)'!$1:$1048576,5,FALSE),"")="","Mandatory: Tab 4",IFERROR(VLOOKUP($A188, '4. Company (at entry)'!$1:$1048576,5,FALSE),"")), "")</f>
        <v/>
      </c>
      <c r="BS188" s="17" t="str">
        <f>IF($A188&lt;&gt;"",IF(IFERROR(VLOOKUP($A188, '4. Company (at entry)'!$1:$1048576,6,FALSE),"")="","Mandatory: Tab 4",IFERROR(VLOOKUP($A188, '4. Company (at entry)'!$1:$1048576,6,FALSE),"")), "")</f>
        <v/>
      </c>
      <c r="BT188" s="17" t="str">
        <f>IF($A188&lt;&gt;"",IF(IFERROR(VLOOKUP($A188, '4. Company (at entry)'!$1:$1048576,7,FALSE),"")="","Mandatory: Tab 4",IFERROR(VLOOKUP($A188, '4. Company (at entry)'!$1:$1048576,7,FALSE),"")), "")</f>
        <v/>
      </c>
      <c r="BU188" s="17" t="str">
        <f>IF($A188&lt;&gt;"",IF(IFERROR(VLOOKUP($A188, '4. Company (at entry)'!$1:$1048576,8,FALSE),"")="","Mandatory: Tab 4",IFERROR(VLOOKUP($A188, '4. Company (at entry)'!$1:$1048576,8,FALSE),"")), "")</f>
        <v/>
      </c>
      <c r="BV188" s="17" t="str">
        <f>IF($A188&lt;&gt;"",IF(IFERROR(VLOOKUP($A188, '4. Company (at entry)'!$1:$1048576,9,FALSE),"")="","Mandatory: Tab 4",IFERROR(VLOOKUP($A188, '4. Company (at entry)'!$1:$1048576,9,FALSE),"")), "")</f>
        <v/>
      </c>
      <c r="BW188" s="17" t="str">
        <f>IF($A188&lt;&gt;"",IF(IFERROR(VLOOKUP($A188, '4. Company (at entry)'!$1:$1048576,10,FALSE),"")="","",IFERROR(VLOOKUP($A188, '4. Company (at entry)'!$1:$1048576,10,FALSE),"")), "")</f>
        <v/>
      </c>
      <c r="BX188" s="208" t="str">
        <f>IF($A188&lt;&gt;"",IF(IFERROR(VLOOKUP($A188, '4. Company (at entry)'!$1:$1048576,11,FALSE),"")="","",IFERROR(VLOOKUP($A188, '4. Company (at entry)'!$1:$1048576,11,FALSE),"")), "")</f>
        <v/>
      </c>
      <c r="BY188" s="17" t="str">
        <f>IF($A188&lt;&gt;"",IF(IFERROR(VLOOKUP($A188, '4. Company (at entry)'!$1:$1048576,12,FALSE),"")="","",IFERROR(VLOOKUP($A188, '4. Company (at entry)'!$1:$1048576,12,FALSE),"")), "")</f>
        <v/>
      </c>
      <c r="BZ188" s="360" t="str">
        <f>IF($A188&lt;&gt;"",IF(IFERROR(VLOOKUP($A188, '4. Company (at entry)'!$1:$1048576,13,FALSE),"")="","",IFERROR(VLOOKUP($A188, '4. Company (at entry)'!$1:$1048576,13,FALSE),"")), "")</f>
        <v/>
      </c>
      <c r="CA188" s="17" t="str">
        <f>IF($A188&lt;&gt;"",IF(IFERROR('7. Position (current_at exit)'!F188,"")="", "Mandatory: Tab 7",IFERROR('7. Position (current_at exit)'!F188,"")),"")</f>
        <v/>
      </c>
      <c r="CB188" s="17" t="str">
        <f>IF($D188&lt;&gt;"Pending, Subsequently Closed",IF($A188&lt;&gt;"",IF(IFERROR('7. Position (current_at exit)'!G188,"")="", "Mandatory: Tab 7",IFERROR('7. Position (current_at exit)'!G188,"")),""), IF($A188&lt;&gt;"",IF(IFERROR('7. Position (current_at exit)'!G188,"")="", "",IFERROR('7. Position (current_at exit)'!G188,"")),""))</f>
        <v/>
      </c>
      <c r="CC188" s="17" t="str">
        <f>IF($D188&lt;&gt;"Pending, Subsequently Closed",IF($A188&lt;&gt;"",IF(IFERROR('7. Position (current_at exit)'!H188,"")="", "Mandatory: Tab 7",IFERROR('7. Position (current_at exit)'!H188,"")),""), IF($A188&lt;&gt;"",IF(IFERROR('7. Position (current_at exit)'!H188,"")="", "",IFERROR('7. Position (current_at exit)'!H188,"")),""))</f>
        <v/>
      </c>
      <c r="CD188" s="17" t="str">
        <f>IF($D188&lt;&gt;"Pending, Subsequently Closed",IF($A188&lt;&gt;"",IF(IFERROR('7. Position (current_at exit)'!I188,"")="", "Mandatory: Tab 7",IFERROR('7. Position (current_at exit)'!I188,"")),""), IF($A188&lt;&gt;"",IF(IFERROR('7. Position (current_at exit)'!I188,"")="", "",IFERROR('7. Position (current_at exit)'!I188,"")),""))</f>
        <v/>
      </c>
      <c r="CE188" s="17" t="str">
        <f>IF($D188&lt;&gt;"Pending, Subsequently Closed",IF($A188&lt;&gt;"",IF(IFERROR('7. Position (current_at exit)'!J188,"")="", "Mandatory: Tab 7",IFERROR('7. Position (current_at exit)'!J188,"")),""), IF($A188&lt;&gt;"",IF(IFERROR('7. Position (current_at exit)'!J188,"")="", "",IFERROR('7. Position (current_at exit)'!J188,"")),""))</f>
        <v/>
      </c>
      <c r="CF188" s="208" t="str">
        <f>IF($D188&lt;&gt;"Pending, Subsequently Closed",IF($A188&lt;&gt;"",IF(IFERROR('7. Position (current_at exit)'!K188,"")="", "Mandatory: Tab 7",IFERROR('7. Position (current_at exit)'!K188,"")),""), IF($A188&lt;&gt;"",IF(IFERROR('7. Position (current_at exit)'!K188,"")="", "",IFERROR('7. Position (current_at exit)'!K188,"")),""))</f>
        <v/>
      </c>
      <c r="CG188" s="186" t="str">
        <f>IF($D188&lt;&gt;"Pending, Subsequently Closed",IF($A188&lt;&gt;"",IF(IFERROR('7. Position (current_at exit)'!L188,"")="", "Mandatory: Tab 7",IFERROR('7. Position (current_at exit)'!L188,"")),""), IF($A188&lt;&gt;"",IF(IFERROR('7. Position (current_at exit)'!L188,"")="", "",IFERROR('7. Position (current_at exit)'!L188,"")),""))</f>
        <v/>
      </c>
      <c r="CH188" s="186" t="str">
        <f>IF($D188&lt;&gt;"Pending, Subsequently Closed",IF($A188&lt;&gt;"",IF(IFERROR('7. Position (current_at exit)'!M188,"")="", "Mandatory: Tab 7",IFERROR('7. Position (current_at exit)'!M188,"")),""), IF($A188&lt;&gt;"",IF(IFERROR('7. Position (current_at exit)'!M188,"")="", "",IFERROR('7. Position (current_at exit)'!M188,"")),""))</f>
        <v/>
      </c>
      <c r="CI188" s="186" t="str">
        <f>IF($D188&lt;&gt;"Pending, Subsequently Closed",IF($A188&lt;&gt;"",IF(IFERROR('7. Position (current_at exit)'!N188,"")="", "Mandatory: Tab 7",IFERROR('7. Position (current_at exit)'!N188,"")),""), IF($A188&lt;&gt;"",IF(IFERROR('7. Position (current_at exit)'!N188,"")="", "",IFERROR('7. Position (current_at exit)'!N188,"")),""))</f>
        <v/>
      </c>
      <c r="CJ188" s="408" t="str">
        <f>IF($D188&lt;&gt;"Pending, Subsequently Closed",IF($A188&lt;&gt;"",IF(IFERROR('7. Position (current_at exit)'!O188,"")="", "Mandatory: Tab 7",IFERROR('7. Position (current_at exit)'!O188,"")),""), IF($A188&lt;&gt;"",IF(IFERROR('7. Position (current_at exit)'!O188,"")="", "",IFERROR('7. Position (current_at exit)'!O188,"")),""))</f>
        <v/>
      </c>
      <c r="CK188" s="408" t="str">
        <f>IF($D188&lt;&gt;"Pending, Subsequently Closed",IF($A188&lt;&gt;"",IF(IFERROR('7. Position (current_at exit)'!P188,"")="", "Mandatory: Tab 7",IFERROR('7. Position (current_at exit)'!P188,"")),""), IF($A188&lt;&gt;"",IF(IFERROR('7. Position (current_at exit)'!P188,"")="", "",IFERROR('7. Position (current_at exit)'!P188,"")),""))</f>
        <v/>
      </c>
      <c r="CL188" s="360" t="str">
        <f>IF($A188&lt;&gt;"",IF(IFERROR('7. Position (current_at exit)'!Q188,"")="", "",IFERROR('7. Position (current_at exit)'!Q188,"")),"")</f>
        <v/>
      </c>
      <c r="CM188" s="18" t="str">
        <f>IF($F188&lt;&gt;"Debt",IF($A188&lt;&gt;"",IF(IFERROR('7. Position (current_at exit)'!R188,"")="", "Mandatory: Tab 7",IFERROR('7. Position (current_at exit)'!R188,"")),""), IF($A188&lt;&gt;"",IF(IFERROR('7. Position (current_at exit)'!R188,"")="", "",IFERROR('7. Position (current_at exit)'!R188,"")),""))</f>
        <v/>
      </c>
      <c r="CN188" s="18" t="str">
        <f>IF($F188&lt;&gt;"Debt",IF($A188&lt;&gt;"",IF(IFERROR('7. Position (current_at exit)'!S188,"")="", "Mandatory: Tab 7",IFERROR('7. Position (current_at exit)'!S188,"")),""), IF($A188&lt;&gt;"",IF(IFERROR('7. Position (current_at exit)'!S188,"")="", "",IFERROR('7. Position (current_at exit)'!S188,"")),""))</f>
        <v/>
      </c>
      <c r="CO188" s="17" t="str">
        <f>IF($F188&lt;&gt;"Debt",IF($A188&lt;&gt;"",IF(IFERROR('7. Position (current_at exit)'!T188,"")="", "Mandatory: Tab 7",IFERROR('7. Position (current_at exit)'!T188,"")),""), IF($A188&lt;&gt;"",IF(IFERROR('7. Position (current_at exit)'!T188,"")="", "",IFERROR('7. Position (current_at exit)'!T188,"")),""))</f>
        <v/>
      </c>
      <c r="CP188" s="17" t="str">
        <f>IF($A188&lt;&gt;"",IF(IFERROR('7. Position (current_at exit)'!U188,"")="", "Mandatory: Tab 7",IFERROR('7. Position (current_at exit)'!U188,"")),"")</f>
        <v/>
      </c>
      <c r="CQ188" s="17" t="str">
        <f>IF($F188&lt;&gt;"Debt",IF($A188&lt;&gt;"",IF(IFERROR('7. Position (current_at exit)'!V188,"")="", "Mandatory: Tab 7",IFERROR('7. Position (current_at exit)'!V188,"")),""), IF($A188&lt;&gt;"",IF(IFERROR('7. Position (current_at exit)'!V188,"")="", "",IFERROR('7. Position (current_at exit)'!V188,"")),""))</f>
        <v/>
      </c>
      <c r="CR188" s="16" t="str">
        <f>IF($F188&lt;&gt;"Debt",IF($A188&lt;&gt;"",IF(IFERROR('7. Position (current_at exit)'!W188,"")="", "",IFERROR('7. Position (current_at exit)'!W188,"")),""), IF($A188&lt;&gt;"",IF(IFERROR('7. Position (current_at exit)'!W188,"")="", "",IFERROR('7. Position (current_at exit)'!W188,"")),""))</f>
        <v/>
      </c>
      <c r="CS188" s="80" t="str">
        <f>IF($A188&lt;&gt;"",IF(IFERROR('7. Position (current_at exit)'!X188,"")="", "",IFERROR('7. Position (current_at exit)'!X188,"")),"")</f>
        <v/>
      </c>
      <c r="CT188" s="360" t="str">
        <f>IF($A188&lt;&gt;"",IF(IFERROR('7. Position (current_at exit)'!Y188,"")="", "",IFERROR('7. Position (current_at exit)'!Y188,"")),"")</f>
        <v/>
      </c>
      <c r="CU188" s="159" t="str">
        <f>IF(OR($D188="Fully Exited, No Escrow", $D188="Fully Exited, Escrow Pending", $D188="Fully Exited, Subsequently Closed"), IF($A188&lt;&gt;"",IF(IFERROR('7. Position (current_at exit)'!Z188,"")="", "Mandatory: Tab 7",IFERROR('7. Position (current_at exit)'!Z188,"")),""), IF($A188&lt;&gt;"",IF(IFERROR('7. Position (current_at exit)'!Z188,"")="", "",IFERROR('7. Position (current_at exit)'!Z188,"")),""))</f>
        <v/>
      </c>
      <c r="CV188" s="159" t="str">
        <f>IF(OR($D188="Fully Exited, No Escrow", $D188="Fully Exited, Escrow Pending", $D188="Fully Exited, Subsequently Closed"), IF($A188&lt;&gt;"",IF(IFERROR('7. Position (current_at exit)'!AA188,"")="", "Mandatory: Tab 7",IFERROR('7. Position (current_at exit)'!AA188,"")),""), IF($A188&lt;&gt;"",IF(IFERROR('7. Position (current_at exit)'!AA188,"")="", "",IFERROR('7. Position (current_at exit)'!AA188,"")),""))</f>
        <v/>
      </c>
      <c r="CW188" s="16" t="str">
        <f>IF($D188="Fully Exited",IF($A188&lt;&gt;"",IF(IFERROR('7. Position (current_at exit)'!AB188,"")="", "",IFERROR('7. Position (current_at exit)'!AB188,"")),""), IF($A188&lt;&gt;"",IF(IFERROR('7. Position (current_at exit)'!AB188,"")="", "",IFERROR('7. Position (current_at exit)'!AB188,"")),""))</f>
        <v/>
      </c>
      <c r="CX188" s="360" t="str">
        <f>IF($A188&lt;&gt;"",IF(IFERROR('7. Position (current_at exit)'!AC188,"")="", "",IFERROR('7. Position (current_at exit)'!AC188,"")),"")</f>
        <v/>
      </c>
      <c r="CY188" s="16" t="str">
        <f>IF($D188&lt;&gt;"Pending, Subsequently Closed",IF($A188&lt;&gt;"",IF(IFERROR('7. Position (current_at exit)'!AD188,"")="", "Mandatory: Tab 7",IFERROR('7. Position (current_at exit)'!AD188,"")),""), IF($A188&lt;&gt;"",IF(IFERROR('7. Position (current_at exit)'!AD188,"")="", "",IFERROR('7. Position (current_at exit)'!AD188,"")),""))</f>
        <v/>
      </c>
      <c r="CZ188" s="187" t="str">
        <f>IF($A188&lt;&gt;"",IF(IFERROR('7. Position (current_at exit)'!AE188,"")="", "",IFERROR('7. Position (current_at exit)'!AE188,"")),"")</f>
        <v/>
      </c>
      <c r="DA188" s="76" t="str">
        <f>IF($A188&lt;&gt;"",IF(IFERROR('7. Position (current_at exit)'!AF188,"")="", "",IFERROR('7. Position (current_at exit)'!AF188,"")),"")</f>
        <v/>
      </c>
      <c r="DB188" s="239" t="str">
        <f>IF($A188&lt;&gt;"",IF(IFERROR('7. Position (current_at exit)'!AG188,"")="", "",IFERROR('7. Position (current_at exit)'!AG188,"")),"")</f>
        <v/>
      </c>
      <c r="DC188" s="165" t="str">
        <f>IF($A188&lt;&gt;"",IF(IFERROR('7. Position (current_at exit)'!AH188,"")="", "",IFERROR('7. Position (current_at exit)'!AH188,"")),"")</f>
        <v/>
      </c>
      <c r="DD188" s="165" t="str">
        <f>IF($A188&lt;&gt;"",IF(IFERROR('7. Position (current_at exit)'!AI188,"")="", "",IFERROR('7. Position (current_at exit)'!AI188,"")),"")</f>
        <v/>
      </c>
      <c r="DE188" s="360" t="str">
        <f>IF($A188&lt;&gt;"",IF(IFERROR('7. Position (current_at exit)'!AJ188,"")="", "",IFERROR('7. Position (current_at exit)'!AJ188,"")),"")</f>
        <v/>
      </c>
      <c r="DF188" s="16" t="str">
        <f>IF($A188&lt;&gt;"",IF(IFERROR('7. Position (current_at exit)'!AK188,"")="", "",IFERROR('7. Position (current_at exit)'!AK188,"")),"")</f>
        <v/>
      </c>
      <c r="DG188" s="187" t="str">
        <f>IF($A188&lt;&gt;"",IF(IFERROR('7. Position (current_at exit)'!AL188,"")="", "",IFERROR('7. Position (current_at exit)'!AL188,"")),"")</f>
        <v/>
      </c>
      <c r="DH188" s="76" t="str">
        <f>IF($A188&lt;&gt;"",IF(IFERROR('7. Position (current_at exit)'!AM188,"")="", "",IFERROR('7. Position (current_at exit)'!AM188,"")),"")</f>
        <v/>
      </c>
      <c r="DI188" s="239" t="str">
        <f>IF($A188&lt;&gt;"",IF(IFERROR('7. Position (current_at exit)'!AN188,"")="", "",IFERROR('7. Position (current_at exit)'!AN188,"")),"")</f>
        <v/>
      </c>
      <c r="DJ188" s="165" t="str">
        <f>IF($A188&lt;&gt;"",IF(IFERROR('7. Position (current_at exit)'!AO188,"")="", "",IFERROR('7. Position (current_at exit)'!AO188,"")),"")</f>
        <v/>
      </c>
      <c r="DK188" s="165" t="str">
        <f>IF($A188&lt;&gt;"",IF(IFERROR('7. Position (current_at exit)'!AP188,"")="", "",IFERROR('7. Position (current_at exit)'!AP188,"")),"")</f>
        <v/>
      </c>
      <c r="DL188" s="360" t="str">
        <f>IF($A188&lt;&gt;"",IF(IFERROR('7. Position (current_at exit)'!AQ188,"")="", "",IFERROR('7. Position (current_at exit)'!AQ188,"")),"")</f>
        <v/>
      </c>
      <c r="DM188" s="17" t="str">
        <f>IF(OR($F188="Equity - Publicly Traded", $F188="Equity - Private"), IF($A188&lt;&gt;"",IF(IFERROR('6. Position (at entry)'!N188,"")="", "Mandatory: Tab 6",IFERROR('6. Position (at entry)'!N188,"")),""), IF($A188&lt;&gt;"",IF(IFERROR('6. Position (at entry)'!N188,"")="", "",IFERROR('6. Position (at entry)'!N188,"")),""))</f>
        <v/>
      </c>
      <c r="DN188" s="17" t="str">
        <f>IF(OR($F188="Equity - Publicly Traded", $F188="Equity - Private"), IF($A188&lt;&gt;"",IF(IFERROR('6. Position (at entry)'!O188,"")="", "Mandatory: Tab 6",IFERROR('6. Position (at entry)'!O188,"")),""), IF($A188&lt;&gt;"",IF(IFERROR('6. Position (at entry)'!O188,"")="", "",IFERROR('6. Position (at entry)'!O188,"")),""))</f>
        <v/>
      </c>
      <c r="DO188" s="17" t="str">
        <f>IF(OR($F188="Equity - Publicly Traded", $F188="Equity - Private"), IF($A188&lt;&gt;"",IF(IFERROR('6. Position (at entry)'!P188,"")="", "Mandatory: Tab 6",IFERROR('6. Position (at entry)'!P188,"")),""), IF($A188&lt;&gt;"",IF(IFERROR('6. Position (at entry)'!P188,"")="", "",IFERROR('6. Position (at entry)'!P188,"")),""))</f>
        <v/>
      </c>
      <c r="DP188" s="17" t="str">
        <f>IF(OR($F188="Equity - Publicly Traded", $F188="Equity - Private"), IF($A188&lt;&gt;"",IF(IFERROR('6. Position (at entry)'!Q188,"")="", "Mandatory: Tab 6",IFERROR('6. Position (at entry)'!Q188,"")),""), IF($A188&lt;&gt;"",IF(IFERROR('6. Position (at entry)'!Q188,"")="", "",IFERROR('6. Position (at entry)'!Q188,"")),""))</f>
        <v/>
      </c>
      <c r="DQ188" s="18" t="str">
        <f>IF(OR($F188="Equity - Publicly Traded", $F188="Equity - Private"), IF($A188&lt;&gt;"",IF(IFERROR('6. Position (at entry)'!R188,"")="", "Mandatory: Tab 6",IFERROR('6. Position (at entry)'!R188,"")),""), IF($A188&lt;&gt;"",IF(IFERROR('6. Position (at entry)'!R188,"")="", "",IFERROR('6. Position (at entry)'!R188,"")),""))</f>
        <v/>
      </c>
      <c r="DR188" s="18" t="str">
        <f>IF(OR($F188="Equity - Publicly Traded", $F188="Equity - Private"), IF($A188&lt;&gt;"",IF(IFERROR('6. Position (at entry)'!S188,"")="", "Mandatory: Tab 6",IFERROR('6. Position (at entry)'!S188,"")),""), IF($A188&lt;&gt;"",IF(IFERROR('6. Position (at entry)'!S188,"")="", "",IFERROR('6. Position (at entry)'!S188,"")),""))</f>
        <v/>
      </c>
      <c r="DS188" s="17" t="str">
        <f>IF(OR($F188="Equity - Publicly Traded", $F188="Equity - Private"), IF($A188&lt;&gt;"",IF(IFERROR('6. Position (at entry)'!T188,"")="", "Mandatory: Tab 6",IFERROR('6. Position (at entry)'!T188,"")),""), IF($A188&lt;&gt;"",IF(IFERROR('6. Position (at entry)'!T188,"")="", "",IFERROR('6. Position (at entry)'!T188,"")),""))</f>
        <v/>
      </c>
      <c r="DT188" s="16" t="str">
        <f>IF(OR($F188="Equity - Publicly Traded", $F188="Equity - Private"), IF($A188&lt;&gt;"",IF(IFERROR('6. Position (at entry)'!U188,"")="", "Mandatory: Tab 6",IFERROR('6. Position (at entry)'!U188,"")),""), IF($A188&lt;&gt;"",IF(IFERROR('6. Position (at entry)'!U188,"")="", "",IFERROR('6. Position (at entry)'!U188,"")),""))</f>
        <v/>
      </c>
      <c r="DU188" s="16" t="str">
        <f>IF(OR($F188="Equity - Publicly Traded", $F188="Equity - Private"), IF($A188&lt;&gt;"",IF(IFERROR('6. Position (at entry)'!V188,"")="", "",IFERROR('6. Position (at entry)'!V188,"")),""), IF($A188&lt;&gt;"",IF(IFERROR('6. Position (at entry)'!V188,"")="", "",IFERROR('6. Position (at entry)'!V188,"")),""))</f>
        <v/>
      </c>
      <c r="DV188" s="239" t="str">
        <f>IF(OR($F188="Equity - Publicly Traded", $F188="Equity - Private"), IF($A188&lt;&gt;"",IF(IFERROR('6. Position (at entry)'!W188,"")="", "",IFERROR('6. Position (at entry)'!W188,"")),""), IF($A188&lt;&gt;"",IF(IFERROR('6. Position (at entry)'!W188,"")="", "",IFERROR('6. Position (at entry)'!W188,"")),""))</f>
        <v/>
      </c>
      <c r="DW188" s="239" t="str">
        <f>IF(OR($F188="Equity - Publicly Traded", $F188="Equity - Private"), IF($A188&lt;&gt;"",IF(IFERROR('6. Position (at entry)'!X188,"")="", "",IFERROR('6. Position (at entry)'!X188,"")),""), IF($A188&lt;&gt;"",IF(IFERROR('6. Position (at entry)'!X188,"")="", "",IFERROR('6. Position (at entry)'!X188,"")),""))</f>
        <v/>
      </c>
      <c r="DX188" s="239" t="str">
        <f>IF(OR($F188="Equity - Publicly Traded", $F188="Equity - Private"), IF($A188&lt;&gt;"",IF(IFERROR('6. Position (at entry)'!Y188,"")="", "",IFERROR('6. Position (at entry)'!Y188,"")),""), IF($A188&lt;&gt;"",IF(IFERROR('6. Position (at entry)'!Y188,"")="", "",IFERROR('6. Position (at entry)'!Y188,"")),""))</f>
        <v/>
      </c>
      <c r="DY188" s="360" t="str">
        <f>IF($A188&lt;&gt;"",IF(IFERROR('6. Position (at entry)'!Z188,"")="", "",IFERROR('6. Position (at entry)'!Z188,"")),"")</f>
        <v/>
      </c>
      <c r="DZ188" s="76" t="str">
        <f>IF($A188&lt;&gt;"",IF(IFERROR('6. Position (at entry)'!AA188,"")="", "",IFERROR('6. Position (at entry)'!AA188,"")),"")</f>
        <v/>
      </c>
      <c r="EA188" s="76" t="str">
        <f>IF($A188&lt;&gt;"",IF(IFERROR('6. Position (at entry)'!AB188,"")="", "",IFERROR('6. Position (at entry)'!AB188,"")),"")</f>
        <v/>
      </c>
      <c r="EB188" s="78" t="str">
        <f>IF($A188&lt;&gt;"",IF(IFERROR('6. Position (at entry)'!AC188,"")="", "",IFERROR('6. Position (at entry)'!AC188,"")),"")</f>
        <v/>
      </c>
      <c r="EC188" s="78" t="str">
        <f>IF($A188&lt;&gt;"",IF(IFERROR('6. Position (at entry)'!AD188,"")="", "",IFERROR('6. Position (at entry)'!AD188,"")),"")</f>
        <v/>
      </c>
      <c r="ED188" s="226" t="str">
        <f>IF($A188&lt;&gt;"",IF(IFERROR('6. Position (at entry)'!AE188,"")="", "",IFERROR('6. Position (at entry)'!AE188,"")),"")</f>
        <v/>
      </c>
      <c r="EE188" s="80" t="str">
        <f>IF($A188&lt;&gt;"",IF(IFERROR('6. Position (at entry)'!AF188,"")="", "",IFERROR('6. Position (at entry)'!AF188,"")),"")</f>
        <v/>
      </c>
      <c r="EF188" s="80" t="str">
        <f>IF($A188&lt;&gt;"",IF(IFERROR('6. Position (at entry)'!AG188,"")="", "",IFERROR('6. Position (at entry)'!AG188,"")),"")</f>
        <v/>
      </c>
      <c r="EG188" s="80" t="str">
        <f>IF($A188&lt;&gt;"",IF(IFERROR('6. Position (at entry)'!AH188,"")="", "",IFERROR('6. Position (at entry)'!AH188,"")),"")</f>
        <v/>
      </c>
      <c r="EH188" s="360" t="str">
        <f>IF($A188&lt;&gt;"",IF(IFERROR('6. Position (at entry)'!AI188,"")="", "",IFERROR('6. Position (at entry)'!AI188,"")),"")</f>
        <v/>
      </c>
    </row>
    <row r="189" spans="1:138" ht="15" customHeight="1" x14ac:dyDescent="0.2">
      <c r="A189" s="16" t="str">
        <f>IF(ISBLANK('6. Position (at entry)'!A189), "", '6. Position (at entry)'!A189)</f>
        <v/>
      </c>
      <c r="B189" s="347" t="str">
        <f>IF($A189&lt;&gt;"",IF(IFERROR('6. Position (at entry)'!B189,"")="", "Mandatory: Tab 6",IFERROR('6. Position (at entry)'!B189,"")),"")</f>
        <v/>
      </c>
      <c r="C189" s="16" t="str">
        <f>IF($A189&lt;&gt;"",IF(IFERROR(VLOOKUP($A189, '4. Company (at entry)'!$1:$1048576,2,FALSE),"")="","Mandatory: Tab 4",IFERROR(VLOOKUP($A189, '4. Company (at entry)'!$1:$1048576,2,FALSE),"")), "")</f>
        <v/>
      </c>
      <c r="D189" s="16" t="str">
        <f>IF($A189&lt;&gt;"",IF(IFERROR('7. Position (current_at exit)'!D189,"")="", "Mandatory: Tab 7",IFERROR('7. Position (current_at exit)'!D189,"")),"")</f>
        <v/>
      </c>
      <c r="E189" s="16" t="str">
        <f>IF($A189&lt;&gt;"",IF(IFERROR('7. Position (current_at exit)'!E189,"")="", "Mandatory: Tab 7",IFERROR('7. Position (current_at exit)'!E189,"")),"")</f>
        <v/>
      </c>
      <c r="F189" s="16" t="str">
        <f>IF($A189&lt;&gt;"",IF(IFERROR('6. Position (at entry)'!D189,"")="", "Mandatory: Tab 6",IFERROR('6. Position (at entry)'!D189,"")),"")</f>
        <v/>
      </c>
      <c r="G189" s="16" t="str">
        <f>IF($A189&lt;&gt;"",IF(IFERROR('6. Position (at entry)'!E189,"")="", "Mandatory: Tab 6",IFERROR('6. Position (at entry)'!E189,"")),"")</f>
        <v/>
      </c>
      <c r="H189" s="16" t="str">
        <f>IF($A189&lt;&gt;"",IF(IFERROR('6. Position (at entry)'!F189,"")="", "Mandatory: Tab 6",IFERROR('6. Position (at entry)'!F189,"")),"")</f>
        <v/>
      </c>
      <c r="I189" s="16" t="str">
        <f>IF($A189&lt;&gt;"",IF(IFERROR('6. Position (at entry)'!G189,"")="", "Mandatory: Tab 6",IFERROR('6. Position (at entry)'!G189,"")),"")</f>
        <v/>
      </c>
      <c r="J189" s="16" t="str">
        <f>IF($A189&lt;&gt;"",IF(IFERROR('6. Position (at entry)'!H189,"")="", "Mandatory: Tab 6",IFERROR('6. Position (at entry)'!H189,"")),"")</f>
        <v/>
      </c>
      <c r="K189" s="159" t="str">
        <f>IF($A189&lt;&gt;"",IF(IFERROR('6. Position (at entry)'!I189,"")="", "Mandatory: Tab 6",IFERROR('6. Position (at entry)'!I189,"")),"")</f>
        <v/>
      </c>
      <c r="L189" s="16" t="str">
        <f>IF($A189&lt;&gt;"",IF(IFERROR('6. Position (at entry)'!J189,"")="", "Mandatory: Tab 6",IFERROR('6. Position (at entry)'!J189,"")),"")</f>
        <v/>
      </c>
      <c r="M189" s="16" t="str">
        <f>IF($A189&lt;&gt;"",IF(IFERROR('6. Position (at entry)'!K189,"")="", "Mandatory: Tab 6",IFERROR('6. Position (at entry)'!K189,"")),"")</f>
        <v/>
      </c>
      <c r="N189" s="16" t="str">
        <f>IF($A189&lt;&gt;"",IF(IFERROR('6. Position (at entry)'!L189,"")="", "",IFERROR('6. Position (at entry)'!L189,"")),"")</f>
        <v/>
      </c>
      <c r="O189" s="360" t="str">
        <f>IF($A189&lt;&gt;"",IF(IFERROR('6. Position (at entry)'!M189,"")="", "",IFERROR('6. Position (at entry)'!M189,"")),"")</f>
        <v/>
      </c>
      <c r="P189" s="16" t="str">
        <f>IF($A189&lt;&gt;"",IF(IFERROR(VLOOKUP($A189,'5. Company (current_at exit)'!$1:$1048576,3,FALSE),"")="","",IFERROR(VLOOKUP($A189,'5. Company (current_at exit)'!$1:$1048576,3,FALSE),"")), "")</f>
        <v/>
      </c>
      <c r="Q189" s="16" t="str">
        <f>IF($A189&lt;&gt;"",IF(IFERROR(VLOOKUP($A189,'5. Company (current_at exit)'!$1:$1048576,4,FALSE),"")="","",IFERROR(VLOOKUP($A189,'5. Company (current_at exit)'!$1:$1048576,4,FALSE),"")), "")</f>
        <v/>
      </c>
      <c r="R189" s="16" t="str">
        <f>IF($A189&lt;&gt;"",IF(IFERROR(VLOOKUP($A189,'5. Company (current_at exit)'!$1:$1048576,5,FALSE),"")="","",IFERROR(VLOOKUP($A189,'5. Company (current_at exit)'!$1:$1048576,5,FALSE),"")), "")</f>
        <v/>
      </c>
      <c r="S189" s="16" t="str">
        <f>IF($A189&lt;&gt;"",IF(IFERROR(VLOOKUP($A189,'5. Company (current_at exit)'!$1:$1048576,6,FALSE),"")="","",IFERROR(VLOOKUP($A189,'5. Company (current_at exit)'!$1:$1048576,6,FALSE),"")), "")</f>
        <v/>
      </c>
      <c r="T189" s="16" t="str">
        <f>IF($A189&lt;&gt;"",IF(IFERROR(VLOOKUP($A189,'5. Company (current_at exit)'!$1:$1048576,7,FALSE),"")="","Mandatory: Tab 5",IFERROR(VLOOKUP($A189,'5. Company (current_at exit)'!$1:$1048576,7,FALSE),"")), "")</f>
        <v/>
      </c>
      <c r="U189" s="72" t="str">
        <f>IF($A189&lt;&gt;"",IF(IFERROR(VLOOKUP($A189,'5. Company (current_at exit)'!$1:$1048576,8,FALSE),"")="","Mandatory: Tab 5",IFERROR(VLOOKUP($A189,'5. Company (current_at exit)'!$1:$1048576,8,FALSE),"")), "")</f>
        <v/>
      </c>
      <c r="V189" s="16" t="str">
        <f>IF($A189&lt;&gt;"",IF(IFERROR(VLOOKUP($A189,'5. Company (current_at exit)'!$1:$1048576,9,FALSE),"")="","",IFERROR(VLOOKUP($A189,'5. Company (current_at exit)'!$1:$1048576,9,FALSE),"")), "")</f>
        <v/>
      </c>
      <c r="W189" s="16" t="str">
        <f>IF($A189&lt;&gt;"",IF(IFERROR(VLOOKUP($A189,'5. Company (current_at exit)'!$1:$1048576,10,FALSE),"")="","Mandatory: Tab 5",IFERROR(VLOOKUP($A189,'5. Company (current_at exit)'!$1:$1048576,10,FALSE),"")), "")</f>
        <v/>
      </c>
      <c r="X189" s="73" t="str">
        <f>IF($A189&lt;&gt;"",IF(IFERROR(VLOOKUP($A189,'5. Company (current_at exit)'!$1:$1048576,11,FALSE),"")="","Mandatory: Tab 5",IFERROR(VLOOKUP($A189,'5. Company (current_at exit)'!$1:$1048576,11,FALSE),"")), "")</f>
        <v/>
      </c>
      <c r="Y189" s="73" t="str">
        <f>IF($A189&lt;&gt;"",IF(IFERROR(VLOOKUP($A189,'5. Company (current_at exit)'!$1:$1048576,12,FALSE),"")="","",IFERROR(VLOOKUP($A189,'5. Company (current_at exit)'!$1:$1048576,12,FALSE),"")), "")</f>
        <v/>
      </c>
      <c r="Z189" s="73" t="str">
        <f>IF($A189&lt;&gt;"",IF(IFERROR(VLOOKUP($A189,'5. Company (current_at exit)'!$1:$1048576,13,FALSE),"")="","",IFERROR(VLOOKUP($A189,'5. Company (current_at exit)'!$1:$1048576,13,FALSE),"")), "")</f>
        <v/>
      </c>
      <c r="AA189" s="16" t="str">
        <f>IF($A189&lt;&gt;"",IF(IFERROR(VLOOKUP($A189,'5. Company (current_at exit)'!$1:$1048576,14,FALSE),"")="","Mandatory: Tab 5",IFERROR(VLOOKUP($A189,'5. Company (current_at exit)'!$1:$1048576,14,FALSE),"")), "")</f>
        <v/>
      </c>
      <c r="AB189" s="16" t="str">
        <f>IF($A189&lt;&gt;"",IF(IFERROR(VLOOKUP($A189,'5. Company (current_at exit)'!$1:$1048576,15,FALSE),"")="","Mandatory: Tab 5",IFERROR(VLOOKUP($A189,'5. Company (current_at exit)'!$1:$1048576,15,FALSE),"")), "")</f>
        <v/>
      </c>
      <c r="AC189" s="76" t="str">
        <f>IF($A189&lt;&gt;"",IF(IFERROR(VLOOKUP($A189,'5. Company (current_at exit)'!$1:$1048576,16,FALSE),"")="","",IFERROR(VLOOKUP($A189,'5. Company (current_at exit)'!$1:$1048576,16,FALSE),"")), "")</f>
        <v/>
      </c>
      <c r="AD189" s="16" t="str">
        <f>IF($A189&lt;&gt;"",IF(IFERROR(VLOOKUP($A189,'5. Company (current_at exit)'!$1:$1048576,17,FALSE),"")="","",IFERROR(VLOOKUP($A189,'5. Company (current_at exit)'!$1:$1048576,17,FALSE),"")), "")</f>
        <v/>
      </c>
      <c r="AE189" s="401" t="str">
        <f>IF($A189&lt;&gt;"",IF(IFERROR(VLOOKUP($A189,'5. Company (current_at exit)'!$1:$1048576,18,FALSE),"")="","",IFERROR(VLOOKUP($A189,'5. Company (current_at exit)'!$1:$1048576,18,FALSE),"")), "")</f>
        <v/>
      </c>
      <c r="AF189" s="16" t="str">
        <f>IF($A189&lt;&gt;"",IF(IFERROR(VLOOKUP($A189,'5. Company (current_at exit)'!$1:$1048576,19,FALSE),"")="","Mandatory: Tab 5",IFERROR(VLOOKUP($A189,'5. Company (current_at exit)'!$1:$1048576,19,FALSE),"")), "")</f>
        <v/>
      </c>
      <c r="AG189" s="159" t="str">
        <f>IF($AF189="Yes",IF($A189&lt;&gt;"",IF(IFERROR(VLOOKUP($A189,'5. Company (current_at exit)'!$1:$1048576,20,FALSE),"")="","Mandatory: Tab 5",IFERROR(VLOOKUP($A189,'5. Company (current_at exit)'!$1:$1048576,20,FALSE),"")), ""),IF($A189&lt;&gt;"",IF(IFERROR(VLOOKUP($A189,'5. Company (current_at exit)'!$1:$1048576,20,FALSE),"")="","",IFERROR(VLOOKUP($A189,'5. Company (current_at exit)'!$1:$1048576,20,FALSE),"")), ""))</f>
        <v/>
      </c>
      <c r="AH189" s="159" t="str">
        <f>IF($AF189="Yes",IF($A189&lt;&gt;"",IF(IFERROR(VLOOKUP($A189,'5. Company (current_at exit)'!$1:$1048576,21,FALSE),"")="","Mandatory: Tab 5",IFERROR(VLOOKUP($A189,'5. Company (current_at exit)'!$1:$1048576,21,FALSE),"")), ""),IF($A189&lt;&gt;"",IF(IFERROR(VLOOKUP($A189,'5. Company (current_at exit)'!$1:$1048576,21,FALSE),"")="","",IFERROR(VLOOKUP($A189,'5. Company (current_at exit)'!$1:$1048576,21,FALSE),"")), ""))</f>
        <v/>
      </c>
      <c r="AI189" s="69" t="str">
        <f>IF($AF189="Yes",IF($A189&lt;&gt;"",IF(IFERROR(VLOOKUP($A189,'5. Company (current_at exit)'!$1:$1048576,22,FALSE),"")="","Mandatory: Tab 5",IFERROR(VLOOKUP($A189,'5. Company (current_at exit)'!$1:$1048576,22,FALSE),"")), ""),IF($A189&lt;&gt;"",IF(IFERROR(VLOOKUP($A189,'5. Company (current_at exit)'!$1:$1048576,22,FALSE),"")="","",IFERROR(VLOOKUP($A189,'5. Company (current_at exit)'!$1:$1048576,22,FALSE),"")), ""))</f>
        <v/>
      </c>
      <c r="AJ189" s="69" t="str">
        <f>IF($AF189="Yes",IF($A189&lt;&gt;"",IF(IFERROR(VLOOKUP($A189,'5. Company (current_at exit)'!$1:$1048576,23,FALSE),"")="","Mandatory: Tab 5",IFERROR(VLOOKUP($A189,'5. Company (current_at exit)'!$1:$1048576,23,FALSE),"")), ""),IF($A189&lt;&gt;"",IF(IFERROR(VLOOKUP($A189,'5. Company (current_at exit)'!$1:$1048576,23,FALSE),"")="","",IFERROR(VLOOKUP($A189,'5. Company (current_at exit)'!$1:$1048576,23,FALSE),"")), ""))</f>
        <v/>
      </c>
      <c r="AK189" s="159" t="str">
        <f>IF($AF189="Yes",IF($A189&lt;&gt;"",IF(IFERROR(VLOOKUP($A189,'5. Company (current_at exit)'!$1:$1048576,24,FALSE),"")="","",IFERROR(VLOOKUP($A189,'5. Company (current_at exit)'!$1:$1048576,24,FALSE),"")), ""),IF($A189&lt;&gt;"",IF(IFERROR(VLOOKUP($A189,'5. Company (current_at exit)'!$1:$1048576,24,FALSE),"")="","",IFERROR(VLOOKUP($A189,'5. Company (current_at exit)'!$1:$1048576,24,FALSE),"")), ""))</f>
        <v/>
      </c>
      <c r="AL189" s="403" t="str">
        <f>IF($A189&lt;&gt;"",IF(IFERROR(VLOOKUP($A189,'5. Company (current_at exit)'!$1:$1048576,25,FALSE),"")="","",IFERROR(VLOOKUP($A189,'5. Company (current_at exit)'!$1:$1048576,25,FALSE),"")), "")</f>
        <v/>
      </c>
      <c r="AM189" s="17" t="str">
        <f>IF($A189&lt;&gt;"",IF(IFERROR(VLOOKUP($A189,'5. Company (current_at exit)'!$1:$1048576,26,FALSE),"")="","Mandatory: Tab 5",IFERROR(VLOOKUP($A189,'5. Company (current_at exit)'!$1:$1048576,26,FALSE),"")), "")</f>
        <v/>
      </c>
      <c r="AN189" s="17" t="str">
        <f>IF($A189&lt;&gt;"",IF(IFERROR(VLOOKUP($A189,'5. Company (current_at exit)'!$1:$1048576,27,FALSE),"")="","Mandatory: Tab 5",IFERROR(VLOOKUP($A189,'5. Company (current_at exit)'!$1:$1048576,27,FALSE),"")), "")</f>
        <v/>
      </c>
      <c r="AO189" s="17" t="str">
        <f>IF($A189&lt;&gt;"",IF(IFERROR(VLOOKUP($A189,'5. Company (current_at exit)'!$1:$1048576,28,FALSE),"")="","Mandatory: Tab 5",IFERROR(VLOOKUP($A189,'5. Company (current_at exit)'!$1:$1048576,28,FALSE),"")), "")</f>
        <v/>
      </c>
      <c r="AP189" s="17" t="str">
        <f>IF($A189&lt;&gt;"",IF(IFERROR(VLOOKUP($A189,'5. Company (current_at exit)'!$1:$1048576,29,FALSE),"")="","Mandatory: Tab 5",IFERROR(VLOOKUP($A189,'5. Company (current_at exit)'!$1:$1048576,29,FALSE),"")), "")</f>
        <v/>
      </c>
      <c r="AQ189" s="17" t="str">
        <f>IF($A189&lt;&gt;"",IF(IFERROR(VLOOKUP($A189,'5. Company (current_at exit)'!$1:$1048576,30,FALSE),"")="","Mandatory: Tab 5",IFERROR(VLOOKUP($A189,'5. Company (current_at exit)'!$1:$1048576,30,FALSE),"")), "")</f>
        <v/>
      </c>
      <c r="AR189" s="17" t="str">
        <f>IF($A189&lt;&gt;"",IF(IFERROR(VLOOKUP($A189,'5. Company (current_at exit)'!$1:$1048576,31,FALSE),"")="","Mandatory: Tab 5",IFERROR(VLOOKUP($A189,'5. Company (current_at exit)'!$1:$1048576,31,FALSE),"")), "")</f>
        <v/>
      </c>
      <c r="AS189" s="17" t="str">
        <f>IF($A189&lt;&gt;"",IF(IFERROR(VLOOKUP($A189,'5. Company (current_at exit)'!$1:$1048576,32,FALSE),"")="","Mandatory: Tab 5",IFERROR(VLOOKUP($A189,'5. Company (current_at exit)'!$1:$1048576,32,FALSE),"")), "")</f>
        <v/>
      </c>
      <c r="AT189" s="17" t="str">
        <f>IF($A189&lt;&gt;"",IF(IFERROR(VLOOKUP($A189,'5. Company (current_at exit)'!$1:$1048576,33,FALSE),"")="","Mandatory: Tab 5",IFERROR(VLOOKUP($A189,'5. Company (current_at exit)'!$1:$1048576,33,FALSE),"")), "")</f>
        <v/>
      </c>
      <c r="AU189" s="17" t="str">
        <f>IF($A189&lt;&gt;"",IF(IFERROR(VLOOKUP($A189,'5. Company (current_at exit)'!$1:$1048576,34,FALSE),"")="","",IFERROR(VLOOKUP($A189,'5. Company (current_at exit)'!$1:$1048576,34,FALSE),"")), "")</f>
        <v/>
      </c>
      <c r="AV189" s="241" t="str">
        <f>IF($A189&lt;&gt;"",IF(IFERROR(VLOOKUP($A189,'5. Company (current_at exit)'!$1:$1048576,35,FALSE),"")="","",IFERROR(VLOOKUP($A189,'5. Company (current_at exit)'!$1:$1048576,35,FALSE),"")), "")</f>
        <v/>
      </c>
      <c r="AW189" s="17" t="str">
        <f>IF($D189="Fully Exited",IF($A189&lt;&gt;"",IF(IFERROR(VLOOKUP($A189,'5. Company (current_at exit)'!$1:$1048576,36,FALSE),"")="","",IFERROR(VLOOKUP($A189,'5. Company (current_at exit)'!$1:$1048576,36,FALSE),"")), ""),IF($A189&lt;&gt;"",IF(IFERROR(VLOOKUP($A189,'5. Company (current_at exit)'!$1:$1048576,36,FALSE),"")="","",IFERROR(VLOOKUP($A189,'5. Company (current_at exit)'!$1:$1048576,36,FALSE),"")), ""))</f>
        <v/>
      </c>
      <c r="AX189" s="239" t="str">
        <f>IF($A189&lt;&gt;"",IF(IFERROR(VLOOKUP($A189,'5. Company (current_at exit)'!$1:$1048576,37,FALSE),"")="","",IFERROR(VLOOKUP($A189,'5. Company (current_at exit)'!$1:$1048576,37,FALSE),"")), "")</f>
        <v/>
      </c>
      <c r="AY189" s="204" t="str">
        <f>IF($A189&lt;&gt;"",IF(IFERROR(VLOOKUP($A189,'5. Company (current_at exit)'!$1:$1048576,38,FALSE),"")="","",IFERROR(VLOOKUP($A189,'5. Company (current_at exit)'!$1:$1048576,38,FALSE),"")), "")</f>
        <v/>
      </c>
      <c r="AZ189" s="244" t="str">
        <f>IF($A189&lt;&gt;"",IF(IFERROR(VLOOKUP($A189,'5. Company (current_at exit)'!$1:$1048576,39,FALSE),"")="","",IFERROR(VLOOKUP($A189,'5. Company (current_at exit)'!$1:$1048576,39,FALSE),"")), "")</f>
        <v/>
      </c>
      <c r="BA189" s="244" t="str">
        <f>IF($A189&lt;&gt;"",IF(IFERROR(VLOOKUP($A189,'5. Company (current_at exit)'!$1:$1048576,40,FALSE),"")="","",IFERROR(VLOOKUP($A189,'5. Company (current_at exit)'!$1:$1048576,40,FALSE),"")), "")</f>
        <v/>
      </c>
      <c r="BB189" s="244" t="str">
        <f>IF($A189&lt;&gt;"",IF(IFERROR(VLOOKUP($A189,'5. Company (current_at exit)'!$1:$1048576,41,FALSE),"")="","",IFERROR(VLOOKUP($A189,'5. Company (current_at exit)'!$1:$1048576,41,FALSE),"")), "")</f>
        <v/>
      </c>
      <c r="BC189" s="76" t="str">
        <f>IF($A189&lt;&gt;"",IF(IFERROR(VLOOKUP($A189,'5. Company (current_at exit)'!$1:$1048576,42,FALSE),"")="","",IFERROR(VLOOKUP($A189,'5. Company (current_at exit)'!$1:$1048576,42,FALSE),"")), "")</f>
        <v/>
      </c>
      <c r="BD189" s="76" t="str">
        <f>IF($A189&lt;&gt;"",IF(IFERROR(VLOOKUP($A189,'5. Company (current_at exit)'!$1:$1048576,43,FALSE),"")="","",IFERROR(VLOOKUP($A189,'5. Company (current_at exit)'!$1:$1048576,43,FALSE),"")), "")</f>
        <v/>
      </c>
      <c r="BE189" s="239" t="str">
        <f>IF($A189&lt;&gt;"",IF(IFERROR(VLOOKUP($A189,'5. Company (current_at exit)'!$1:$1048576,44,FALSE),"")="","",IFERROR(VLOOKUP($A189,'5. Company (current_at exit)'!$1:$1048576,44,FALSE),"")), "")</f>
        <v/>
      </c>
      <c r="BF189" s="239" t="str">
        <f>IF($A189&lt;&gt;"",IF(IFERROR(VLOOKUP($A189,'5. Company (current_at exit)'!$1:$1048576,45,FALSE),"")="","",IFERROR(VLOOKUP($A189,'5. Company (current_at exit)'!$1:$1048576,45,FALSE),"")), "")</f>
        <v/>
      </c>
      <c r="BG189" s="239" t="str">
        <f>IF($A189&lt;&gt;"",IF(IFERROR(VLOOKUP($A189,'5. Company (current_at exit)'!$1:$1048576,46,FALSE),"")="","",IFERROR(VLOOKUP($A189,'5. Company (current_at exit)'!$1:$1048576,46,FALSE),"")), "")</f>
        <v/>
      </c>
      <c r="BH189" s="239" t="str">
        <f>IF($A189&lt;&gt;"",IF(IFERROR(VLOOKUP($A189,'5. Company (current_at exit)'!$1:$1048576,47,FALSE),"")="","",IFERROR(VLOOKUP($A189,'5. Company (current_at exit)'!$1:$1048576,47,FALSE),"")), "")</f>
        <v/>
      </c>
      <c r="BI189" s="239" t="str">
        <f>IF($A189&lt;&gt;"",IF(IFERROR(VLOOKUP($A189,'5. Company (current_at exit)'!$1:$1048576,48,FALSE),"")="","",IFERROR(VLOOKUP($A189,'5. Company (current_at exit)'!$1:$1048576,48,FALSE),"")), "")</f>
        <v/>
      </c>
      <c r="BJ189" s="360" t="str">
        <f>IF($A189&lt;&gt;"",IF(IFERROR(VLOOKUP($A189,'5. Company (current_at exit)'!$1:$1048576,49,FALSE),"")="","",IFERROR(VLOOKUP($A189,'5. Company (current_at exit)'!$1:$1048576,49,FALSE),"")), "")</f>
        <v/>
      </c>
      <c r="BK189" s="76" t="str">
        <f>IF($A189&lt;&gt;"",IF(IFERROR(VLOOKUP($A189,'5. Company (current_at exit)'!$1:$1048576,50,FALSE),"")="","Mandatory: Tab 5",IFERROR(VLOOKUP($A189,'5. Company (current_at exit)'!$1:$1048576,50,FALSE),"")), "")</f>
        <v/>
      </c>
      <c r="BL189" s="483" t="str">
        <f>IF($A189&lt;&gt;"",IF(IFERROR(VLOOKUP($A189,'5. Company (current_at exit)'!$1:$1048576,51,FALSE),"")="","Mandatory: Tab 5",IFERROR(VLOOKUP($A189,'5. Company (current_at exit)'!$1:$1048576,51,FALSE),"")), "")</f>
        <v/>
      </c>
      <c r="BM189" s="483" t="str">
        <f>IF($A189&lt;&gt;"",IF(IFERROR(VLOOKUP($A189,'5. Company (current_at exit)'!$1:$1048576,52,FALSE),"")="","Mandatory: Tab 5",IFERROR(VLOOKUP($A189,'5. Company (current_at exit)'!$1:$1048576,52,FALSE),"")), "")</f>
        <v/>
      </c>
      <c r="BN189" s="483" t="str">
        <f>IF($A189&lt;&gt;"",IF(IFERROR(VLOOKUP($A189,'5. Company (current_at exit)'!$1:$1048576,53,FALSE),"")="","Mandatory: Tab 5",IFERROR(VLOOKUP($A189,'5. Company (current_at exit)'!$1:$1048576,53,FALSE),"")), "")</f>
        <v/>
      </c>
      <c r="BO189" s="360" t="str">
        <f>IF($A189&lt;&gt;"",IF(IFERROR(VLOOKUP($A189,'5. Company (current_at exit)'!$1:$1048576,54,FALSE),"")="","",IFERROR(VLOOKUP($A189,'5. Company (current_at exit)'!$1:$1048576,54,FALSE),"")), "")</f>
        <v/>
      </c>
      <c r="BP189" s="17" t="str">
        <f>IF($A189&lt;&gt;"",IF(IFERROR(VLOOKUP($A189, '4. Company (at entry)'!$1:$1048576,3,FALSE),"")="","Mandatory: Tab 4",IFERROR(VLOOKUP($A189, '4. Company (at entry)'!$1:$1048576,3,FALSE),"")), "")</f>
        <v/>
      </c>
      <c r="BQ189" s="17" t="str">
        <f>IF($A189&lt;&gt;"",IF(IFERROR(VLOOKUP($A189, '4. Company (at entry)'!$1:$1048576,4,FALSE),"")="","Mandatory: Tab 4",IFERROR(VLOOKUP($A189, '4. Company (at entry)'!$1:$1048576,4,FALSE),"")), "")</f>
        <v/>
      </c>
      <c r="BR189" s="17" t="str">
        <f>IF($A189&lt;&gt;"",IF(IFERROR(VLOOKUP($A189, '4. Company (at entry)'!$1:$1048576,5,FALSE),"")="","Mandatory: Tab 4",IFERROR(VLOOKUP($A189, '4. Company (at entry)'!$1:$1048576,5,FALSE),"")), "")</f>
        <v/>
      </c>
      <c r="BS189" s="17" t="str">
        <f>IF($A189&lt;&gt;"",IF(IFERROR(VLOOKUP($A189, '4. Company (at entry)'!$1:$1048576,6,FALSE),"")="","Mandatory: Tab 4",IFERROR(VLOOKUP($A189, '4. Company (at entry)'!$1:$1048576,6,FALSE),"")), "")</f>
        <v/>
      </c>
      <c r="BT189" s="17" t="str">
        <f>IF($A189&lt;&gt;"",IF(IFERROR(VLOOKUP($A189, '4. Company (at entry)'!$1:$1048576,7,FALSE),"")="","Mandatory: Tab 4",IFERROR(VLOOKUP($A189, '4. Company (at entry)'!$1:$1048576,7,FALSE),"")), "")</f>
        <v/>
      </c>
      <c r="BU189" s="17" t="str">
        <f>IF($A189&lt;&gt;"",IF(IFERROR(VLOOKUP($A189, '4. Company (at entry)'!$1:$1048576,8,FALSE),"")="","Mandatory: Tab 4",IFERROR(VLOOKUP($A189, '4. Company (at entry)'!$1:$1048576,8,FALSE),"")), "")</f>
        <v/>
      </c>
      <c r="BV189" s="17" t="str">
        <f>IF($A189&lt;&gt;"",IF(IFERROR(VLOOKUP($A189, '4. Company (at entry)'!$1:$1048576,9,FALSE),"")="","Mandatory: Tab 4",IFERROR(VLOOKUP($A189, '4. Company (at entry)'!$1:$1048576,9,FALSE),"")), "")</f>
        <v/>
      </c>
      <c r="BW189" s="17" t="str">
        <f>IF($A189&lt;&gt;"",IF(IFERROR(VLOOKUP($A189, '4. Company (at entry)'!$1:$1048576,10,FALSE),"")="","",IFERROR(VLOOKUP($A189, '4. Company (at entry)'!$1:$1048576,10,FALSE),"")), "")</f>
        <v/>
      </c>
      <c r="BX189" s="208" t="str">
        <f>IF($A189&lt;&gt;"",IF(IFERROR(VLOOKUP($A189, '4. Company (at entry)'!$1:$1048576,11,FALSE),"")="","",IFERROR(VLOOKUP($A189, '4. Company (at entry)'!$1:$1048576,11,FALSE),"")), "")</f>
        <v/>
      </c>
      <c r="BY189" s="17" t="str">
        <f>IF($A189&lt;&gt;"",IF(IFERROR(VLOOKUP($A189, '4. Company (at entry)'!$1:$1048576,12,FALSE),"")="","",IFERROR(VLOOKUP($A189, '4. Company (at entry)'!$1:$1048576,12,FALSE),"")), "")</f>
        <v/>
      </c>
      <c r="BZ189" s="360" t="str">
        <f>IF($A189&lt;&gt;"",IF(IFERROR(VLOOKUP($A189, '4. Company (at entry)'!$1:$1048576,13,FALSE),"")="","",IFERROR(VLOOKUP($A189, '4. Company (at entry)'!$1:$1048576,13,FALSE),"")), "")</f>
        <v/>
      </c>
      <c r="CA189" s="17" t="str">
        <f>IF($A189&lt;&gt;"",IF(IFERROR('7. Position (current_at exit)'!F189,"")="", "Mandatory: Tab 7",IFERROR('7. Position (current_at exit)'!F189,"")),"")</f>
        <v/>
      </c>
      <c r="CB189" s="17" t="str">
        <f>IF($D189&lt;&gt;"Pending, Subsequently Closed",IF($A189&lt;&gt;"",IF(IFERROR('7. Position (current_at exit)'!G189,"")="", "Mandatory: Tab 7",IFERROR('7. Position (current_at exit)'!G189,"")),""), IF($A189&lt;&gt;"",IF(IFERROR('7. Position (current_at exit)'!G189,"")="", "",IFERROR('7. Position (current_at exit)'!G189,"")),""))</f>
        <v/>
      </c>
      <c r="CC189" s="17" t="str">
        <f>IF($D189&lt;&gt;"Pending, Subsequently Closed",IF($A189&lt;&gt;"",IF(IFERROR('7. Position (current_at exit)'!H189,"")="", "Mandatory: Tab 7",IFERROR('7. Position (current_at exit)'!H189,"")),""), IF($A189&lt;&gt;"",IF(IFERROR('7. Position (current_at exit)'!H189,"")="", "",IFERROR('7. Position (current_at exit)'!H189,"")),""))</f>
        <v/>
      </c>
      <c r="CD189" s="17" t="str">
        <f>IF($D189&lt;&gt;"Pending, Subsequently Closed",IF($A189&lt;&gt;"",IF(IFERROR('7. Position (current_at exit)'!I189,"")="", "Mandatory: Tab 7",IFERROR('7. Position (current_at exit)'!I189,"")),""), IF($A189&lt;&gt;"",IF(IFERROR('7. Position (current_at exit)'!I189,"")="", "",IFERROR('7. Position (current_at exit)'!I189,"")),""))</f>
        <v/>
      </c>
      <c r="CE189" s="17" t="str">
        <f>IF($D189&lt;&gt;"Pending, Subsequently Closed",IF($A189&lt;&gt;"",IF(IFERROR('7. Position (current_at exit)'!J189,"")="", "Mandatory: Tab 7",IFERROR('7. Position (current_at exit)'!J189,"")),""), IF($A189&lt;&gt;"",IF(IFERROR('7. Position (current_at exit)'!J189,"")="", "",IFERROR('7. Position (current_at exit)'!J189,"")),""))</f>
        <v/>
      </c>
      <c r="CF189" s="208" t="str">
        <f>IF($D189&lt;&gt;"Pending, Subsequently Closed",IF($A189&lt;&gt;"",IF(IFERROR('7. Position (current_at exit)'!K189,"")="", "Mandatory: Tab 7",IFERROR('7. Position (current_at exit)'!K189,"")),""), IF($A189&lt;&gt;"",IF(IFERROR('7. Position (current_at exit)'!K189,"")="", "",IFERROR('7. Position (current_at exit)'!K189,"")),""))</f>
        <v/>
      </c>
      <c r="CG189" s="186" t="str">
        <f>IF($D189&lt;&gt;"Pending, Subsequently Closed",IF($A189&lt;&gt;"",IF(IFERROR('7. Position (current_at exit)'!L189,"")="", "Mandatory: Tab 7",IFERROR('7. Position (current_at exit)'!L189,"")),""), IF($A189&lt;&gt;"",IF(IFERROR('7. Position (current_at exit)'!L189,"")="", "",IFERROR('7. Position (current_at exit)'!L189,"")),""))</f>
        <v/>
      </c>
      <c r="CH189" s="186" t="str">
        <f>IF($D189&lt;&gt;"Pending, Subsequently Closed",IF($A189&lt;&gt;"",IF(IFERROR('7. Position (current_at exit)'!M189,"")="", "Mandatory: Tab 7",IFERROR('7. Position (current_at exit)'!M189,"")),""), IF($A189&lt;&gt;"",IF(IFERROR('7. Position (current_at exit)'!M189,"")="", "",IFERROR('7. Position (current_at exit)'!M189,"")),""))</f>
        <v/>
      </c>
      <c r="CI189" s="186" t="str">
        <f>IF($D189&lt;&gt;"Pending, Subsequently Closed",IF($A189&lt;&gt;"",IF(IFERROR('7. Position (current_at exit)'!N189,"")="", "Mandatory: Tab 7",IFERROR('7. Position (current_at exit)'!N189,"")),""), IF($A189&lt;&gt;"",IF(IFERROR('7. Position (current_at exit)'!N189,"")="", "",IFERROR('7. Position (current_at exit)'!N189,"")),""))</f>
        <v/>
      </c>
      <c r="CJ189" s="408" t="str">
        <f>IF($D189&lt;&gt;"Pending, Subsequently Closed",IF($A189&lt;&gt;"",IF(IFERROR('7. Position (current_at exit)'!O189,"")="", "Mandatory: Tab 7",IFERROR('7. Position (current_at exit)'!O189,"")),""), IF($A189&lt;&gt;"",IF(IFERROR('7. Position (current_at exit)'!O189,"")="", "",IFERROR('7. Position (current_at exit)'!O189,"")),""))</f>
        <v/>
      </c>
      <c r="CK189" s="408" t="str">
        <f>IF($D189&lt;&gt;"Pending, Subsequently Closed",IF($A189&lt;&gt;"",IF(IFERROR('7. Position (current_at exit)'!P189,"")="", "Mandatory: Tab 7",IFERROR('7. Position (current_at exit)'!P189,"")),""), IF($A189&lt;&gt;"",IF(IFERROR('7. Position (current_at exit)'!P189,"")="", "",IFERROR('7. Position (current_at exit)'!P189,"")),""))</f>
        <v/>
      </c>
      <c r="CL189" s="360" t="str">
        <f>IF($A189&lt;&gt;"",IF(IFERROR('7. Position (current_at exit)'!Q189,"")="", "",IFERROR('7. Position (current_at exit)'!Q189,"")),"")</f>
        <v/>
      </c>
      <c r="CM189" s="18" t="str">
        <f>IF($F189&lt;&gt;"Debt",IF($A189&lt;&gt;"",IF(IFERROR('7. Position (current_at exit)'!R189,"")="", "Mandatory: Tab 7",IFERROR('7. Position (current_at exit)'!R189,"")),""), IF($A189&lt;&gt;"",IF(IFERROR('7. Position (current_at exit)'!R189,"")="", "",IFERROR('7. Position (current_at exit)'!R189,"")),""))</f>
        <v/>
      </c>
      <c r="CN189" s="18" t="str">
        <f>IF($F189&lt;&gt;"Debt",IF($A189&lt;&gt;"",IF(IFERROR('7. Position (current_at exit)'!S189,"")="", "Mandatory: Tab 7",IFERROR('7. Position (current_at exit)'!S189,"")),""), IF($A189&lt;&gt;"",IF(IFERROR('7. Position (current_at exit)'!S189,"")="", "",IFERROR('7. Position (current_at exit)'!S189,"")),""))</f>
        <v/>
      </c>
      <c r="CO189" s="17" t="str">
        <f>IF($F189&lt;&gt;"Debt",IF($A189&lt;&gt;"",IF(IFERROR('7. Position (current_at exit)'!T189,"")="", "Mandatory: Tab 7",IFERROR('7. Position (current_at exit)'!T189,"")),""), IF($A189&lt;&gt;"",IF(IFERROR('7. Position (current_at exit)'!T189,"")="", "",IFERROR('7. Position (current_at exit)'!T189,"")),""))</f>
        <v/>
      </c>
      <c r="CP189" s="17" t="str">
        <f>IF($A189&lt;&gt;"",IF(IFERROR('7. Position (current_at exit)'!U189,"")="", "Mandatory: Tab 7",IFERROR('7. Position (current_at exit)'!U189,"")),"")</f>
        <v/>
      </c>
      <c r="CQ189" s="17" t="str">
        <f>IF($F189&lt;&gt;"Debt",IF($A189&lt;&gt;"",IF(IFERROR('7. Position (current_at exit)'!V189,"")="", "Mandatory: Tab 7",IFERROR('7. Position (current_at exit)'!V189,"")),""), IF($A189&lt;&gt;"",IF(IFERROR('7. Position (current_at exit)'!V189,"")="", "",IFERROR('7. Position (current_at exit)'!V189,"")),""))</f>
        <v/>
      </c>
      <c r="CR189" s="16" t="str">
        <f>IF($F189&lt;&gt;"Debt",IF($A189&lt;&gt;"",IF(IFERROR('7. Position (current_at exit)'!W189,"")="", "",IFERROR('7. Position (current_at exit)'!W189,"")),""), IF($A189&lt;&gt;"",IF(IFERROR('7. Position (current_at exit)'!W189,"")="", "",IFERROR('7. Position (current_at exit)'!W189,"")),""))</f>
        <v/>
      </c>
      <c r="CS189" s="80" t="str">
        <f>IF($A189&lt;&gt;"",IF(IFERROR('7. Position (current_at exit)'!X189,"")="", "",IFERROR('7. Position (current_at exit)'!X189,"")),"")</f>
        <v/>
      </c>
      <c r="CT189" s="360" t="str">
        <f>IF($A189&lt;&gt;"",IF(IFERROR('7. Position (current_at exit)'!Y189,"")="", "",IFERROR('7. Position (current_at exit)'!Y189,"")),"")</f>
        <v/>
      </c>
      <c r="CU189" s="159" t="str">
        <f>IF(OR($D189="Fully Exited, No Escrow", $D189="Fully Exited, Escrow Pending", $D189="Fully Exited, Subsequently Closed"), IF($A189&lt;&gt;"",IF(IFERROR('7. Position (current_at exit)'!Z189,"")="", "Mandatory: Tab 7",IFERROR('7. Position (current_at exit)'!Z189,"")),""), IF($A189&lt;&gt;"",IF(IFERROR('7. Position (current_at exit)'!Z189,"")="", "",IFERROR('7. Position (current_at exit)'!Z189,"")),""))</f>
        <v/>
      </c>
      <c r="CV189" s="159" t="str">
        <f>IF(OR($D189="Fully Exited, No Escrow", $D189="Fully Exited, Escrow Pending", $D189="Fully Exited, Subsequently Closed"), IF($A189&lt;&gt;"",IF(IFERROR('7. Position (current_at exit)'!AA189,"")="", "Mandatory: Tab 7",IFERROR('7. Position (current_at exit)'!AA189,"")),""), IF($A189&lt;&gt;"",IF(IFERROR('7. Position (current_at exit)'!AA189,"")="", "",IFERROR('7. Position (current_at exit)'!AA189,"")),""))</f>
        <v/>
      </c>
      <c r="CW189" s="16" t="str">
        <f>IF($D189="Fully Exited",IF($A189&lt;&gt;"",IF(IFERROR('7. Position (current_at exit)'!AB189,"")="", "",IFERROR('7. Position (current_at exit)'!AB189,"")),""), IF($A189&lt;&gt;"",IF(IFERROR('7. Position (current_at exit)'!AB189,"")="", "",IFERROR('7. Position (current_at exit)'!AB189,"")),""))</f>
        <v/>
      </c>
      <c r="CX189" s="360" t="str">
        <f>IF($A189&lt;&gt;"",IF(IFERROR('7. Position (current_at exit)'!AC189,"")="", "",IFERROR('7. Position (current_at exit)'!AC189,"")),"")</f>
        <v/>
      </c>
      <c r="CY189" s="16" t="str">
        <f>IF($D189&lt;&gt;"Pending, Subsequently Closed",IF($A189&lt;&gt;"",IF(IFERROR('7. Position (current_at exit)'!AD189,"")="", "Mandatory: Tab 7",IFERROR('7. Position (current_at exit)'!AD189,"")),""), IF($A189&lt;&gt;"",IF(IFERROR('7. Position (current_at exit)'!AD189,"")="", "",IFERROR('7. Position (current_at exit)'!AD189,"")),""))</f>
        <v/>
      </c>
      <c r="CZ189" s="187" t="str">
        <f>IF($A189&lt;&gt;"",IF(IFERROR('7. Position (current_at exit)'!AE189,"")="", "",IFERROR('7. Position (current_at exit)'!AE189,"")),"")</f>
        <v/>
      </c>
      <c r="DA189" s="76" t="str">
        <f>IF($A189&lt;&gt;"",IF(IFERROR('7. Position (current_at exit)'!AF189,"")="", "",IFERROR('7. Position (current_at exit)'!AF189,"")),"")</f>
        <v/>
      </c>
      <c r="DB189" s="239" t="str">
        <f>IF($A189&lt;&gt;"",IF(IFERROR('7. Position (current_at exit)'!AG189,"")="", "",IFERROR('7. Position (current_at exit)'!AG189,"")),"")</f>
        <v/>
      </c>
      <c r="DC189" s="165" t="str">
        <f>IF($A189&lt;&gt;"",IF(IFERROR('7. Position (current_at exit)'!AH189,"")="", "",IFERROR('7. Position (current_at exit)'!AH189,"")),"")</f>
        <v/>
      </c>
      <c r="DD189" s="165" t="str">
        <f>IF($A189&lt;&gt;"",IF(IFERROR('7. Position (current_at exit)'!AI189,"")="", "",IFERROR('7. Position (current_at exit)'!AI189,"")),"")</f>
        <v/>
      </c>
      <c r="DE189" s="360" t="str">
        <f>IF($A189&lt;&gt;"",IF(IFERROR('7. Position (current_at exit)'!AJ189,"")="", "",IFERROR('7. Position (current_at exit)'!AJ189,"")),"")</f>
        <v/>
      </c>
      <c r="DF189" s="16" t="str">
        <f>IF($A189&lt;&gt;"",IF(IFERROR('7. Position (current_at exit)'!AK189,"")="", "",IFERROR('7. Position (current_at exit)'!AK189,"")),"")</f>
        <v/>
      </c>
      <c r="DG189" s="187" t="str">
        <f>IF($A189&lt;&gt;"",IF(IFERROR('7. Position (current_at exit)'!AL189,"")="", "",IFERROR('7. Position (current_at exit)'!AL189,"")),"")</f>
        <v/>
      </c>
      <c r="DH189" s="76" t="str">
        <f>IF($A189&lt;&gt;"",IF(IFERROR('7. Position (current_at exit)'!AM189,"")="", "",IFERROR('7. Position (current_at exit)'!AM189,"")),"")</f>
        <v/>
      </c>
      <c r="DI189" s="239" t="str">
        <f>IF($A189&lt;&gt;"",IF(IFERROR('7. Position (current_at exit)'!AN189,"")="", "",IFERROR('7. Position (current_at exit)'!AN189,"")),"")</f>
        <v/>
      </c>
      <c r="DJ189" s="165" t="str">
        <f>IF($A189&lt;&gt;"",IF(IFERROR('7. Position (current_at exit)'!AO189,"")="", "",IFERROR('7. Position (current_at exit)'!AO189,"")),"")</f>
        <v/>
      </c>
      <c r="DK189" s="165" t="str">
        <f>IF($A189&lt;&gt;"",IF(IFERROR('7. Position (current_at exit)'!AP189,"")="", "",IFERROR('7. Position (current_at exit)'!AP189,"")),"")</f>
        <v/>
      </c>
      <c r="DL189" s="360" t="str">
        <f>IF($A189&lt;&gt;"",IF(IFERROR('7. Position (current_at exit)'!AQ189,"")="", "",IFERROR('7. Position (current_at exit)'!AQ189,"")),"")</f>
        <v/>
      </c>
      <c r="DM189" s="17" t="str">
        <f>IF(OR($F189="Equity - Publicly Traded", $F189="Equity - Private"), IF($A189&lt;&gt;"",IF(IFERROR('6. Position (at entry)'!N189,"")="", "Mandatory: Tab 6",IFERROR('6. Position (at entry)'!N189,"")),""), IF($A189&lt;&gt;"",IF(IFERROR('6. Position (at entry)'!N189,"")="", "",IFERROR('6. Position (at entry)'!N189,"")),""))</f>
        <v/>
      </c>
      <c r="DN189" s="17" t="str">
        <f>IF(OR($F189="Equity - Publicly Traded", $F189="Equity - Private"), IF($A189&lt;&gt;"",IF(IFERROR('6. Position (at entry)'!O189,"")="", "Mandatory: Tab 6",IFERROR('6. Position (at entry)'!O189,"")),""), IF($A189&lt;&gt;"",IF(IFERROR('6. Position (at entry)'!O189,"")="", "",IFERROR('6. Position (at entry)'!O189,"")),""))</f>
        <v/>
      </c>
      <c r="DO189" s="17" t="str">
        <f>IF(OR($F189="Equity - Publicly Traded", $F189="Equity - Private"), IF($A189&lt;&gt;"",IF(IFERROR('6. Position (at entry)'!P189,"")="", "Mandatory: Tab 6",IFERROR('6. Position (at entry)'!P189,"")),""), IF($A189&lt;&gt;"",IF(IFERROR('6. Position (at entry)'!P189,"")="", "",IFERROR('6. Position (at entry)'!P189,"")),""))</f>
        <v/>
      </c>
      <c r="DP189" s="17" t="str">
        <f>IF(OR($F189="Equity - Publicly Traded", $F189="Equity - Private"), IF($A189&lt;&gt;"",IF(IFERROR('6. Position (at entry)'!Q189,"")="", "Mandatory: Tab 6",IFERROR('6. Position (at entry)'!Q189,"")),""), IF($A189&lt;&gt;"",IF(IFERROR('6. Position (at entry)'!Q189,"")="", "",IFERROR('6. Position (at entry)'!Q189,"")),""))</f>
        <v/>
      </c>
      <c r="DQ189" s="18" t="str">
        <f>IF(OR($F189="Equity - Publicly Traded", $F189="Equity - Private"), IF($A189&lt;&gt;"",IF(IFERROR('6. Position (at entry)'!R189,"")="", "Mandatory: Tab 6",IFERROR('6. Position (at entry)'!R189,"")),""), IF($A189&lt;&gt;"",IF(IFERROR('6. Position (at entry)'!R189,"")="", "",IFERROR('6. Position (at entry)'!R189,"")),""))</f>
        <v/>
      </c>
      <c r="DR189" s="18" t="str">
        <f>IF(OR($F189="Equity - Publicly Traded", $F189="Equity - Private"), IF($A189&lt;&gt;"",IF(IFERROR('6. Position (at entry)'!S189,"")="", "Mandatory: Tab 6",IFERROR('6. Position (at entry)'!S189,"")),""), IF($A189&lt;&gt;"",IF(IFERROR('6. Position (at entry)'!S189,"")="", "",IFERROR('6. Position (at entry)'!S189,"")),""))</f>
        <v/>
      </c>
      <c r="DS189" s="17" t="str">
        <f>IF(OR($F189="Equity - Publicly Traded", $F189="Equity - Private"), IF($A189&lt;&gt;"",IF(IFERROR('6. Position (at entry)'!T189,"")="", "Mandatory: Tab 6",IFERROR('6. Position (at entry)'!T189,"")),""), IF($A189&lt;&gt;"",IF(IFERROR('6. Position (at entry)'!T189,"")="", "",IFERROR('6. Position (at entry)'!T189,"")),""))</f>
        <v/>
      </c>
      <c r="DT189" s="16" t="str">
        <f>IF(OR($F189="Equity - Publicly Traded", $F189="Equity - Private"), IF($A189&lt;&gt;"",IF(IFERROR('6. Position (at entry)'!U189,"")="", "Mandatory: Tab 6",IFERROR('6. Position (at entry)'!U189,"")),""), IF($A189&lt;&gt;"",IF(IFERROR('6. Position (at entry)'!U189,"")="", "",IFERROR('6. Position (at entry)'!U189,"")),""))</f>
        <v/>
      </c>
      <c r="DU189" s="16" t="str">
        <f>IF(OR($F189="Equity - Publicly Traded", $F189="Equity - Private"), IF($A189&lt;&gt;"",IF(IFERROR('6. Position (at entry)'!V189,"")="", "",IFERROR('6. Position (at entry)'!V189,"")),""), IF($A189&lt;&gt;"",IF(IFERROR('6. Position (at entry)'!V189,"")="", "",IFERROR('6. Position (at entry)'!V189,"")),""))</f>
        <v/>
      </c>
      <c r="DV189" s="239" t="str">
        <f>IF(OR($F189="Equity - Publicly Traded", $F189="Equity - Private"), IF($A189&lt;&gt;"",IF(IFERROR('6. Position (at entry)'!W189,"")="", "",IFERROR('6. Position (at entry)'!W189,"")),""), IF($A189&lt;&gt;"",IF(IFERROR('6. Position (at entry)'!W189,"")="", "",IFERROR('6. Position (at entry)'!W189,"")),""))</f>
        <v/>
      </c>
      <c r="DW189" s="239" t="str">
        <f>IF(OR($F189="Equity - Publicly Traded", $F189="Equity - Private"), IF($A189&lt;&gt;"",IF(IFERROR('6. Position (at entry)'!X189,"")="", "",IFERROR('6. Position (at entry)'!X189,"")),""), IF($A189&lt;&gt;"",IF(IFERROR('6. Position (at entry)'!X189,"")="", "",IFERROR('6. Position (at entry)'!X189,"")),""))</f>
        <v/>
      </c>
      <c r="DX189" s="239" t="str">
        <f>IF(OR($F189="Equity - Publicly Traded", $F189="Equity - Private"), IF($A189&lt;&gt;"",IF(IFERROR('6. Position (at entry)'!Y189,"")="", "",IFERROR('6. Position (at entry)'!Y189,"")),""), IF($A189&lt;&gt;"",IF(IFERROR('6. Position (at entry)'!Y189,"")="", "",IFERROR('6. Position (at entry)'!Y189,"")),""))</f>
        <v/>
      </c>
      <c r="DY189" s="360" t="str">
        <f>IF($A189&lt;&gt;"",IF(IFERROR('6. Position (at entry)'!Z189,"")="", "",IFERROR('6. Position (at entry)'!Z189,"")),"")</f>
        <v/>
      </c>
      <c r="DZ189" s="76" t="str">
        <f>IF($A189&lt;&gt;"",IF(IFERROR('6. Position (at entry)'!AA189,"")="", "",IFERROR('6. Position (at entry)'!AA189,"")),"")</f>
        <v/>
      </c>
      <c r="EA189" s="76" t="str">
        <f>IF($A189&lt;&gt;"",IF(IFERROR('6. Position (at entry)'!AB189,"")="", "",IFERROR('6. Position (at entry)'!AB189,"")),"")</f>
        <v/>
      </c>
      <c r="EB189" s="78" t="str">
        <f>IF($A189&lt;&gt;"",IF(IFERROR('6. Position (at entry)'!AC189,"")="", "",IFERROR('6. Position (at entry)'!AC189,"")),"")</f>
        <v/>
      </c>
      <c r="EC189" s="78" t="str">
        <f>IF($A189&lt;&gt;"",IF(IFERROR('6. Position (at entry)'!AD189,"")="", "",IFERROR('6. Position (at entry)'!AD189,"")),"")</f>
        <v/>
      </c>
      <c r="ED189" s="226" t="str">
        <f>IF($A189&lt;&gt;"",IF(IFERROR('6. Position (at entry)'!AE189,"")="", "",IFERROR('6. Position (at entry)'!AE189,"")),"")</f>
        <v/>
      </c>
      <c r="EE189" s="80" t="str">
        <f>IF($A189&lt;&gt;"",IF(IFERROR('6. Position (at entry)'!AF189,"")="", "",IFERROR('6. Position (at entry)'!AF189,"")),"")</f>
        <v/>
      </c>
      <c r="EF189" s="80" t="str">
        <f>IF($A189&lt;&gt;"",IF(IFERROR('6. Position (at entry)'!AG189,"")="", "",IFERROR('6. Position (at entry)'!AG189,"")),"")</f>
        <v/>
      </c>
      <c r="EG189" s="80" t="str">
        <f>IF($A189&lt;&gt;"",IF(IFERROR('6. Position (at entry)'!AH189,"")="", "",IFERROR('6. Position (at entry)'!AH189,"")),"")</f>
        <v/>
      </c>
      <c r="EH189" s="360" t="str">
        <f>IF($A189&lt;&gt;"",IF(IFERROR('6. Position (at entry)'!AI189,"")="", "",IFERROR('6. Position (at entry)'!AI189,"")),"")</f>
        <v/>
      </c>
    </row>
    <row r="190" spans="1:138" ht="15" customHeight="1" x14ac:dyDescent="0.2">
      <c r="A190" s="16" t="str">
        <f>IF(ISBLANK('6. Position (at entry)'!A190), "", '6. Position (at entry)'!A190)</f>
        <v/>
      </c>
      <c r="B190" s="347" t="str">
        <f>IF($A190&lt;&gt;"",IF(IFERROR('6. Position (at entry)'!B190,"")="", "Mandatory: Tab 6",IFERROR('6. Position (at entry)'!B190,"")),"")</f>
        <v/>
      </c>
      <c r="C190" s="16" t="str">
        <f>IF($A190&lt;&gt;"",IF(IFERROR(VLOOKUP($A190, '4. Company (at entry)'!$1:$1048576,2,FALSE),"")="","Mandatory: Tab 4",IFERROR(VLOOKUP($A190, '4. Company (at entry)'!$1:$1048576,2,FALSE),"")), "")</f>
        <v/>
      </c>
      <c r="D190" s="16" t="str">
        <f>IF($A190&lt;&gt;"",IF(IFERROR('7. Position (current_at exit)'!D190,"")="", "Mandatory: Tab 7",IFERROR('7. Position (current_at exit)'!D190,"")),"")</f>
        <v/>
      </c>
      <c r="E190" s="16" t="str">
        <f>IF($A190&lt;&gt;"",IF(IFERROR('7. Position (current_at exit)'!E190,"")="", "Mandatory: Tab 7",IFERROR('7. Position (current_at exit)'!E190,"")),"")</f>
        <v/>
      </c>
      <c r="F190" s="16" t="str">
        <f>IF($A190&lt;&gt;"",IF(IFERROR('6. Position (at entry)'!D190,"")="", "Mandatory: Tab 6",IFERROR('6. Position (at entry)'!D190,"")),"")</f>
        <v/>
      </c>
      <c r="G190" s="16" t="str">
        <f>IF($A190&lt;&gt;"",IF(IFERROR('6. Position (at entry)'!E190,"")="", "Mandatory: Tab 6",IFERROR('6. Position (at entry)'!E190,"")),"")</f>
        <v/>
      </c>
      <c r="H190" s="16" t="str">
        <f>IF($A190&lt;&gt;"",IF(IFERROR('6. Position (at entry)'!F190,"")="", "Mandatory: Tab 6",IFERROR('6. Position (at entry)'!F190,"")),"")</f>
        <v/>
      </c>
      <c r="I190" s="16" t="str">
        <f>IF($A190&lt;&gt;"",IF(IFERROR('6. Position (at entry)'!G190,"")="", "Mandatory: Tab 6",IFERROR('6. Position (at entry)'!G190,"")),"")</f>
        <v/>
      </c>
      <c r="J190" s="16" t="str">
        <f>IF($A190&lt;&gt;"",IF(IFERROR('6. Position (at entry)'!H190,"")="", "Mandatory: Tab 6",IFERROR('6. Position (at entry)'!H190,"")),"")</f>
        <v/>
      </c>
      <c r="K190" s="159" t="str">
        <f>IF($A190&lt;&gt;"",IF(IFERROR('6. Position (at entry)'!I190,"")="", "Mandatory: Tab 6",IFERROR('6. Position (at entry)'!I190,"")),"")</f>
        <v/>
      </c>
      <c r="L190" s="16" t="str">
        <f>IF($A190&lt;&gt;"",IF(IFERROR('6. Position (at entry)'!J190,"")="", "Mandatory: Tab 6",IFERROR('6. Position (at entry)'!J190,"")),"")</f>
        <v/>
      </c>
      <c r="M190" s="16" t="str">
        <f>IF($A190&lt;&gt;"",IF(IFERROR('6. Position (at entry)'!K190,"")="", "Mandatory: Tab 6",IFERROR('6. Position (at entry)'!K190,"")),"")</f>
        <v/>
      </c>
      <c r="N190" s="16" t="str">
        <f>IF($A190&lt;&gt;"",IF(IFERROR('6. Position (at entry)'!L190,"")="", "",IFERROR('6. Position (at entry)'!L190,"")),"")</f>
        <v/>
      </c>
      <c r="O190" s="360" t="str">
        <f>IF($A190&lt;&gt;"",IF(IFERROR('6. Position (at entry)'!M190,"")="", "",IFERROR('6. Position (at entry)'!M190,"")),"")</f>
        <v/>
      </c>
      <c r="P190" s="16" t="str">
        <f>IF($A190&lt;&gt;"",IF(IFERROR(VLOOKUP($A190,'5. Company (current_at exit)'!$1:$1048576,3,FALSE),"")="","",IFERROR(VLOOKUP($A190,'5. Company (current_at exit)'!$1:$1048576,3,FALSE),"")), "")</f>
        <v/>
      </c>
      <c r="Q190" s="16" t="str">
        <f>IF($A190&lt;&gt;"",IF(IFERROR(VLOOKUP($A190,'5. Company (current_at exit)'!$1:$1048576,4,FALSE),"")="","",IFERROR(VLOOKUP($A190,'5. Company (current_at exit)'!$1:$1048576,4,FALSE),"")), "")</f>
        <v/>
      </c>
      <c r="R190" s="16" t="str">
        <f>IF($A190&lt;&gt;"",IF(IFERROR(VLOOKUP($A190,'5. Company (current_at exit)'!$1:$1048576,5,FALSE),"")="","",IFERROR(VLOOKUP($A190,'5. Company (current_at exit)'!$1:$1048576,5,FALSE),"")), "")</f>
        <v/>
      </c>
      <c r="S190" s="16" t="str">
        <f>IF($A190&lt;&gt;"",IF(IFERROR(VLOOKUP($A190,'5. Company (current_at exit)'!$1:$1048576,6,FALSE),"")="","",IFERROR(VLOOKUP($A190,'5. Company (current_at exit)'!$1:$1048576,6,FALSE),"")), "")</f>
        <v/>
      </c>
      <c r="T190" s="16" t="str">
        <f>IF($A190&lt;&gt;"",IF(IFERROR(VLOOKUP($A190,'5. Company (current_at exit)'!$1:$1048576,7,FALSE),"")="","Mandatory: Tab 5",IFERROR(VLOOKUP($A190,'5. Company (current_at exit)'!$1:$1048576,7,FALSE),"")), "")</f>
        <v/>
      </c>
      <c r="U190" s="72" t="str">
        <f>IF($A190&lt;&gt;"",IF(IFERROR(VLOOKUP($A190,'5. Company (current_at exit)'!$1:$1048576,8,FALSE),"")="","Mandatory: Tab 5",IFERROR(VLOOKUP($A190,'5. Company (current_at exit)'!$1:$1048576,8,FALSE),"")), "")</f>
        <v/>
      </c>
      <c r="V190" s="16" t="str">
        <f>IF($A190&lt;&gt;"",IF(IFERROR(VLOOKUP($A190,'5. Company (current_at exit)'!$1:$1048576,9,FALSE),"")="","",IFERROR(VLOOKUP($A190,'5. Company (current_at exit)'!$1:$1048576,9,FALSE),"")), "")</f>
        <v/>
      </c>
      <c r="W190" s="16" t="str">
        <f>IF($A190&lt;&gt;"",IF(IFERROR(VLOOKUP($A190,'5. Company (current_at exit)'!$1:$1048576,10,FALSE),"")="","Mandatory: Tab 5",IFERROR(VLOOKUP($A190,'5. Company (current_at exit)'!$1:$1048576,10,FALSE),"")), "")</f>
        <v/>
      </c>
      <c r="X190" s="73" t="str">
        <f>IF($A190&lt;&gt;"",IF(IFERROR(VLOOKUP($A190,'5. Company (current_at exit)'!$1:$1048576,11,FALSE),"")="","Mandatory: Tab 5",IFERROR(VLOOKUP($A190,'5. Company (current_at exit)'!$1:$1048576,11,FALSE),"")), "")</f>
        <v/>
      </c>
      <c r="Y190" s="73" t="str">
        <f>IF($A190&lt;&gt;"",IF(IFERROR(VLOOKUP($A190,'5. Company (current_at exit)'!$1:$1048576,12,FALSE),"")="","",IFERROR(VLOOKUP($A190,'5. Company (current_at exit)'!$1:$1048576,12,FALSE),"")), "")</f>
        <v/>
      </c>
      <c r="Z190" s="73" t="str">
        <f>IF($A190&lt;&gt;"",IF(IFERROR(VLOOKUP($A190,'5. Company (current_at exit)'!$1:$1048576,13,FALSE),"")="","",IFERROR(VLOOKUP($A190,'5. Company (current_at exit)'!$1:$1048576,13,FALSE),"")), "")</f>
        <v/>
      </c>
      <c r="AA190" s="16" t="str">
        <f>IF($A190&lt;&gt;"",IF(IFERROR(VLOOKUP($A190,'5. Company (current_at exit)'!$1:$1048576,14,FALSE),"")="","Mandatory: Tab 5",IFERROR(VLOOKUP($A190,'5. Company (current_at exit)'!$1:$1048576,14,FALSE),"")), "")</f>
        <v/>
      </c>
      <c r="AB190" s="16" t="str">
        <f>IF($A190&lt;&gt;"",IF(IFERROR(VLOOKUP($A190,'5. Company (current_at exit)'!$1:$1048576,15,FALSE),"")="","Mandatory: Tab 5",IFERROR(VLOOKUP($A190,'5. Company (current_at exit)'!$1:$1048576,15,FALSE),"")), "")</f>
        <v/>
      </c>
      <c r="AC190" s="76" t="str">
        <f>IF($A190&lt;&gt;"",IF(IFERROR(VLOOKUP($A190,'5. Company (current_at exit)'!$1:$1048576,16,FALSE),"")="","",IFERROR(VLOOKUP($A190,'5. Company (current_at exit)'!$1:$1048576,16,FALSE),"")), "")</f>
        <v/>
      </c>
      <c r="AD190" s="16" t="str">
        <f>IF($A190&lt;&gt;"",IF(IFERROR(VLOOKUP($A190,'5. Company (current_at exit)'!$1:$1048576,17,FALSE),"")="","",IFERROR(VLOOKUP($A190,'5. Company (current_at exit)'!$1:$1048576,17,FALSE),"")), "")</f>
        <v/>
      </c>
      <c r="AE190" s="401" t="str">
        <f>IF($A190&lt;&gt;"",IF(IFERROR(VLOOKUP($A190,'5. Company (current_at exit)'!$1:$1048576,18,FALSE),"")="","",IFERROR(VLOOKUP($A190,'5. Company (current_at exit)'!$1:$1048576,18,FALSE),"")), "")</f>
        <v/>
      </c>
      <c r="AF190" s="16" t="str">
        <f>IF($A190&lt;&gt;"",IF(IFERROR(VLOOKUP($A190,'5. Company (current_at exit)'!$1:$1048576,19,FALSE),"")="","Mandatory: Tab 5",IFERROR(VLOOKUP($A190,'5. Company (current_at exit)'!$1:$1048576,19,FALSE),"")), "")</f>
        <v/>
      </c>
      <c r="AG190" s="159" t="str">
        <f>IF($AF190="Yes",IF($A190&lt;&gt;"",IF(IFERROR(VLOOKUP($A190,'5. Company (current_at exit)'!$1:$1048576,20,FALSE),"")="","Mandatory: Tab 5",IFERROR(VLOOKUP($A190,'5. Company (current_at exit)'!$1:$1048576,20,FALSE),"")), ""),IF($A190&lt;&gt;"",IF(IFERROR(VLOOKUP($A190,'5. Company (current_at exit)'!$1:$1048576,20,FALSE),"")="","",IFERROR(VLOOKUP($A190,'5. Company (current_at exit)'!$1:$1048576,20,FALSE),"")), ""))</f>
        <v/>
      </c>
      <c r="AH190" s="159" t="str">
        <f>IF($AF190="Yes",IF($A190&lt;&gt;"",IF(IFERROR(VLOOKUP($A190,'5. Company (current_at exit)'!$1:$1048576,21,FALSE),"")="","Mandatory: Tab 5",IFERROR(VLOOKUP($A190,'5. Company (current_at exit)'!$1:$1048576,21,FALSE),"")), ""),IF($A190&lt;&gt;"",IF(IFERROR(VLOOKUP($A190,'5. Company (current_at exit)'!$1:$1048576,21,FALSE),"")="","",IFERROR(VLOOKUP($A190,'5. Company (current_at exit)'!$1:$1048576,21,FALSE),"")), ""))</f>
        <v/>
      </c>
      <c r="AI190" s="69" t="str">
        <f>IF($AF190="Yes",IF($A190&lt;&gt;"",IF(IFERROR(VLOOKUP($A190,'5. Company (current_at exit)'!$1:$1048576,22,FALSE),"")="","Mandatory: Tab 5",IFERROR(VLOOKUP($A190,'5. Company (current_at exit)'!$1:$1048576,22,FALSE),"")), ""),IF($A190&lt;&gt;"",IF(IFERROR(VLOOKUP($A190,'5. Company (current_at exit)'!$1:$1048576,22,FALSE),"")="","",IFERROR(VLOOKUP($A190,'5. Company (current_at exit)'!$1:$1048576,22,FALSE),"")), ""))</f>
        <v/>
      </c>
      <c r="AJ190" s="69" t="str">
        <f>IF($AF190="Yes",IF($A190&lt;&gt;"",IF(IFERROR(VLOOKUP($A190,'5. Company (current_at exit)'!$1:$1048576,23,FALSE),"")="","Mandatory: Tab 5",IFERROR(VLOOKUP($A190,'5. Company (current_at exit)'!$1:$1048576,23,FALSE),"")), ""),IF($A190&lt;&gt;"",IF(IFERROR(VLOOKUP($A190,'5. Company (current_at exit)'!$1:$1048576,23,FALSE),"")="","",IFERROR(VLOOKUP($A190,'5. Company (current_at exit)'!$1:$1048576,23,FALSE),"")), ""))</f>
        <v/>
      </c>
      <c r="AK190" s="159" t="str">
        <f>IF($AF190="Yes",IF($A190&lt;&gt;"",IF(IFERROR(VLOOKUP($A190,'5. Company (current_at exit)'!$1:$1048576,24,FALSE),"")="","",IFERROR(VLOOKUP($A190,'5. Company (current_at exit)'!$1:$1048576,24,FALSE),"")), ""),IF($A190&lt;&gt;"",IF(IFERROR(VLOOKUP($A190,'5. Company (current_at exit)'!$1:$1048576,24,FALSE),"")="","",IFERROR(VLOOKUP($A190,'5. Company (current_at exit)'!$1:$1048576,24,FALSE),"")), ""))</f>
        <v/>
      </c>
      <c r="AL190" s="403" t="str">
        <f>IF($A190&lt;&gt;"",IF(IFERROR(VLOOKUP($A190,'5. Company (current_at exit)'!$1:$1048576,25,FALSE),"")="","",IFERROR(VLOOKUP($A190,'5. Company (current_at exit)'!$1:$1048576,25,FALSE),"")), "")</f>
        <v/>
      </c>
      <c r="AM190" s="17" t="str">
        <f>IF($A190&lt;&gt;"",IF(IFERROR(VLOOKUP($A190,'5. Company (current_at exit)'!$1:$1048576,26,FALSE),"")="","Mandatory: Tab 5",IFERROR(VLOOKUP($A190,'5. Company (current_at exit)'!$1:$1048576,26,FALSE),"")), "")</f>
        <v/>
      </c>
      <c r="AN190" s="17" t="str">
        <f>IF($A190&lt;&gt;"",IF(IFERROR(VLOOKUP($A190,'5. Company (current_at exit)'!$1:$1048576,27,FALSE),"")="","Mandatory: Tab 5",IFERROR(VLOOKUP($A190,'5. Company (current_at exit)'!$1:$1048576,27,FALSE),"")), "")</f>
        <v/>
      </c>
      <c r="AO190" s="17" t="str">
        <f>IF($A190&lt;&gt;"",IF(IFERROR(VLOOKUP($A190,'5. Company (current_at exit)'!$1:$1048576,28,FALSE),"")="","Mandatory: Tab 5",IFERROR(VLOOKUP($A190,'5. Company (current_at exit)'!$1:$1048576,28,FALSE),"")), "")</f>
        <v/>
      </c>
      <c r="AP190" s="17" t="str">
        <f>IF($A190&lt;&gt;"",IF(IFERROR(VLOOKUP($A190,'5. Company (current_at exit)'!$1:$1048576,29,FALSE),"")="","Mandatory: Tab 5",IFERROR(VLOOKUP($A190,'5. Company (current_at exit)'!$1:$1048576,29,FALSE),"")), "")</f>
        <v/>
      </c>
      <c r="AQ190" s="17" t="str">
        <f>IF($A190&lt;&gt;"",IF(IFERROR(VLOOKUP($A190,'5. Company (current_at exit)'!$1:$1048576,30,FALSE),"")="","Mandatory: Tab 5",IFERROR(VLOOKUP($A190,'5. Company (current_at exit)'!$1:$1048576,30,FALSE),"")), "")</f>
        <v/>
      </c>
      <c r="AR190" s="17" t="str">
        <f>IF($A190&lt;&gt;"",IF(IFERROR(VLOOKUP($A190,'5. Company (current_at exit)'!$1:$1048576,31,FALSE),"")="","Mandatory: Tab 5",IFERROR(VLOOKUP($A190,'5. Company (current_at exit)'!$1:$1048576,31,FALSE),"")), "")</f>
        <v/>
      </c>
      <c r="AS190" s="17" t="str">
        <f>IF($A190&lt;&gt;"",IF(IFERROR(VLOOKUP($A190,'5. Company (current_at exit)'!$1:$1048576,32,FALSE),"")="","Mandatory: Tab 5",IFERROR(VLOOKUP($A190,'5. Company (current_at exit)'!$1:$1048576,32,FALSE),"")), "")</f>
        <v/>
      </c>
      <c r="AT190" s="17" t="str">
        <f>IF($A190&lt;&gt;"",IF(IFERROR(VLOOKUP($A190,'5. Company (current_at exit)'!$1:$1048576,33,FALSE),"")="","Mandatory: Tab 5",IFERROR(VLOOKUP($A190,'5. Company (current_at exit)'!$1:$1048576,33,FALSE),"")), "")</f>
        <v/>
      </c>
      <c r="AU190" s="17" t="str">
        <f>IF($A190&lt;&gt;"",IF(IFERROR(VLOOKUP($A190,'5. Company (current_at exit)'!$1:$1048576,34,FALSE),"")="","",IFERROR(VLOOKUP($A190,'5. Company (current_at exit)'!$1:$1048576,34,FALSE),"")), "")</f>
        <v/>
      </c>
      <c r="AV190" s="241" t="str">
        <f>IF($A190&lt;&gt;"",IF(IFERROR(VLOOKUP($A190,'5. Company (current_at exit)'!$1:$1048576,35,FALSE),"")="","",IFERROR(VLOOKUP($A190,'5. Company (current_at exit)'!$1:$1048576,35,FALSE),"")), "")</f>
        <v/>
      </c>
      <c r="AW190" s="17" t="str">
        <f>IF($D190="Fully Exited",IF($A190&lt;&gt;"",IF(IFERROR(VLOOKUP($A190,'5. Company (current_at exit)'!$1:$1048576,36,FALSE),"")="","",IFERROR(VLOOKUP($A190,'5. Company (current_at exit)'!$1:$1048576,36,FALSE),"")), ""),IF($A190&lt;&gt;"",IF(IFERROR(VLOOKUP($A190,'5. Company (current_at exit)'!$1:$1048576,36,FALSE),"")="","",IFERROR(VLOOKUP($A190,'5. Company (current_at exit)'!$1:$1048576,36,FALSE),"")), ""))</f>
        <v/>
      </c>
      <c r="AX190" s="239" t="str">
        <f>IF($A190&lt;&gt;"",IF(IFERROR(VLOOKUP($A190,'5. Company (current_at exit)'!$1:$1048576,37,FALSE),"")="","",IFERROR(VLOOKUP($A190,'5. Company (current_at exit)'!$1:$1048576,37,FALSE),"")), "")</f>
        <v/>
      </c>
      <c r="AY190" s="204" t="str">
        <f>IF($A190&lt;&gt;"",IF(IFERROR(VLOOKUP($A190,'5. Company (current_at exit)'!$1:$1048576,38,FALSE),"")="","",IFERROR(VLOOKUP($A190,'5. Company (current_at exit)'!$1:$1048576,38,FALSE),"")), "")</f>
        <v/>
      </c>
      <c r="AZ190" s="244" t="str">
        <f>IF($A190&lt;&gt;"",IF(IFERROR(VLOOKUP($A190,'5. Company (current_at exit)'!$1:$1048576,39,FALSE),"")="","",IFERROR(VLOOKUP($A190,'5. Company (current_at exit)'!$1:$1048576,39,FALSE),"")), "")</f>
        <v/>
      </c>
      <c r="BA190" s="244" t="str">
        <f>IF($A190&lt;&gt;"",IF(IFERROR(VLOOKUP($A190,'5. Company (current_at exit)'!$1:$1048576,40,FALSE),"")="","",IFERROR(VLOOKUP($A190,'5. Company (current_at exit)'!$1:$1048576,40,FALSE),"")), "")</f>
        <v/>
      </c>
      <c r="BB190" s="244" t="str">
        <f>IF($A190&lt;&gt;"",IF(IFERROR(VLOOKUP($A190,'5. Company (current_at exit)'!$1:$1048576,41,FALSE),"")="","",IFERROR(VLOOKUP($A190,'5. Company (current_at exit)'!$1:$1048576,41,FALSE),"")), "")</f>
        <v/>
      </c>
      <c r="BC190" s="76" t="str">
        <f>IF($A190&lt;&gt;"",IF(IFERROR(VLOOKUP($A190,'5. Company (current_at exit)'!$1:$1048576,42,FALSE),"")="","",IFERROR(VLOOKUP($A190,'5. Company (current_at exit)'!$1:$1048576,42,FALSE),"")), "")</f>
        <v/>
      </c>
      <c r="BD190" s="76" t="str">
        <f>IF($A190&lt;&gt;"",IF(IFERROR(VLOOKUP($A190,'5. Company (current_at exit)'!$1:$1048576,43,FALSE),"")="","",IFERROR(VLOOKUP($A190,'5. Company (current_at exit)'!$1:$1048576,43,FALSE),"")), "")</f>
        <v/>
      </c>
      <c r="BE190" s="239" t="str">
        <f>IF($A190&lt;&gt;"",IF(IFERROR(VLOOKUP($A190,'5. Company (current_at exit)'!$1:$1048576,44,FALSE),"")="","",IFERROR(VLOOKUP($A190,'5. Company (current_at exit)'!$1:$1048576,44,FALSE),"")), "")</f>
        <v/>
      </c>
      <c r="BF190" s="239" t="str">
        <f>IF($A190&lt;&gt;"",IF(IFERROR(VLOOKUP($A190,'5. Company (current_at exit)'!$1:$1048576,45,FALSE),"")="","",IFERROR(VLOOKUP($A190,'5. Company (current_at exit)'!$1:$1048576,45,FALSE),"")), "")</f>
        <v/>
      </c>
      <c r="BG190" s="239" t="str">
        <f>IF($A190&lt;&gt;"",IF(IFERROR(VLOOKUP($A190,'5. Company (current_at exit)'!$1:$1048576,46,FALSE),"")="","",IFERROR(VLOOKUP($A190,'5. Company (current_at exit)'!$1:$1048576,46,FALSE),"")), "")</f>
        <v/>
      </c>
      <c r="BH190" s="239" t="str">
        <f>IF($A190&lt;&gt;"",IF(IFERROR(VLOOKUP($A190,'5. Company (current_at exit)'!$1:$1048576,47,FALSE),"")="","",IFERROR(VLOOKUP($A190,'5. Company (current_at exit)'!$1:$1048576,47,FALSE),"")), "")</f>
        <v/>
      </c>
      <c r="BI190" s="239" t="str">
        <f>IF($A190&lt;&gt;"",IF(IFERROR(VLOOKUP($A190,'5. Company (current_at exit)'!$1:$1048576,48,FALSE),"")="","",IFERROR(VLOOKUP($A190,'5. Company (current_at exit)'!$1:$1048576,48,FALSE),"")), "")</f>
        <v/>
      </c>
      <c r="BJ190" s="360" t="str">
        <f>IF($A190&lt;&gt;"",IF(IFERROR(VLOOKUP($A190,'5. Company (current_at exit)'!$1:$1048576,49,FALSE),"")="","",IFERROR(VLOOKUP($A190,'5. Company (current_at exit)'!$1:$1048576,49,FALSE),"")), "")</f>
        <v/>
      </c>
      <c r="BK190" s="76" t="str">
        <f>IF($A190&lt;&gt;"",IF(IFERROR(VLOOKUP($A190,'5. Company (current_at exit)'!$1:$1048576,50,FALSE),"")="","Mandatory: Tab 5",IFERROR(VLOOKUP($A190,'5. Company (current_at exit)'!$1:$1048576,50,FALSE),"")), "")</f>
        <v/>
      </c>
      <c r="BL190" s="483" t="str">
        <f>IF($A190&lt;&gt;"",IF(IFERROR(VLOOKUP($A190,'5. Company (current_at exit)'!$1:$1048576,51,FALSE),"")="","Mandatory: Tab 5",IFERROR(VLOOKUP($A190,'5. Company (current_at exit)'!$1:$1048576,51,FALSE),"")), "")</f>
        <v/>
      </c>
      <c r="BM190" s="483" t="str">
        <f>IF($A190&lt;&gt;"",IF(IFERROR(VLOOKUP($A190,'5. Company (current_at exit)'!$1:$1048576,52,FALSE),"")="","Mandatory: Tab 5",IFERROR(VLOOKUP($A190,'5. Company (current_at exit)'!$1:$1048576,52,FALSE),"")), "")</f>
        <v/>
      </c>
      <c r="BN190" s="483" t="str">
        <f>IF($A190&lt;&gt;"",IF(IFERROR(VLOOKUP($A190,'5. Company (current_at exit)'!$1:$1048576,53,FALSE),"")="","Mandatory: Tab 5",IFERROR(VLOOKUP($A190,'5. Company (current_at exit)'!$1:$1048576,53,FALSE),"")), "")</f>
        <v/>
      </c>
      <c r="BO190" s="360" t="str">
        <f>IF($A190&lt;&gt;"",IF(IFERROR(VLOOKUP($A190,'5. Company (current_at exit)'!$1:$1048576,54,FALSE),"")="","",IFERROR(VLOOKUP($A190,'5. Company (current_at exit)'!$1:$1048576,54,FALSE),"")), "")</f>
        <v/>
      </c>
      <c r="BP190" s="17" t="str">
        <f>IF($A190&lt;&gt;"",IF(IFERROR(VLOOKUP($A190, '4. Company (at entry)'!$1:$1048576,3,FALSE),"")="","Mandatory: Tab 4",IFERROR(VLOOKUP($A190, '4. Company (at entry)'!$1:$1048576,3,FALSE),"")), "")</f>
        <v/>
      </c>
      <c r="BQ190" s="17" t="str">
        <f>IF($A190&lt;&gt;"",IF(IFERROR(VLOOKUP($A190, '4. Company (at entry)'!$1:$1048576,4,FALSE),"")="","Mandatory: Tab 4",IFERROR(VLOOKUP($A190, '4. Company (at entry)'!$1:$1048576,4,FALSE),"")), "")</f>
        <v/>
      </c>
      <c r="BR190" s="17" t="str">
        <f>IF($A190&lt;&gt;"",IF(IFERROR(VLOOKUP($A190, '4. Company (at entry)'!$1:$1048576,5,FALSE),"")="","Mandatory: Tab 4",IFERROR(VLOOKUP($A190, '4. Company (at entry)'!$1:$1048576,5,FALSE),"")), "")</f>
        <v/>
      </c>
      <c r="BS190" s="17" t="str">
        <f>IF($A190&lt;&gt;"",IF(IFERROR(VLOOKUP($A190, '4. Company (at entry)'!$1:$1048576,6,FALSE),"")="","Mandatory: Tab 4",IFERROR(VLOOKUP($A190, '4. Company (at entry)'!$1:$1048576,6,FALSE),"")), "")</f>
        <v/>
      </c>
      <c r="BT190" s="17" t="str">
        <f>IF($A190&lt;&gt;"",IF(IFERROR(VLOOKUP($A190, '4. Company (at entry)'!$1:$1048576,7,FALSE),"")="","Mandatory: Tab 4",IFERROR(VLOOKUP($A190, '4. Company (at entry)'!$1:$1048576,7,FALSE),"")), "")</f>
        <v/>
      </c>
      <c r="BU190" s="17" t="str">
        <f>IF($A190&lt;&gt;"",IF(IFERROR(VLOOKUP($A190, '4. Company (at entry)'!$1:$1048576,8,FALSE),"")="","Mandatory: Tab 4",IFERROR(VLOOKUP($A190, '4. Company (at entry)'!$1:$1048576,8,FALSE),"")), "")</f>
        <v/>
      </c>
      <c r="BV190" s="17" t="str">
        <f>IF($A190&lt;&gt;"",IF(IFERROR(VLOOKUP($A190, '4. Company (at entry)'!$1:$1048576,9,FALSE),"")="","Mandatory: Tab 4",IFERROR(VLOOKUP($A190, '4. Company (at entry)'!$1:$1048576,9,FALSE),"")), "")</f>
        <v/>
      </c>
      <c r="BW190" s="17" t="str">
        <f>IF($A190&lt;&gt;"",IF(IFERROR(VLOOKUP($A190, '4. Company (at entry)'!$1:$1048576,10,FALSE),"")="","",IFERROR(VLOOKUP($A190, '4. Company (at entry)'!$1:$1048576,10,FALSE),"")), "")</f>
        <v/>
      </c>
      <c r="BX190" s="208" t="str">
        <f>IF($A190&lt;&gt;"",IF(IFERROR(VLOOKUP($A190, '4. Company (at entry)'!$1:$1048576,11,FALSE),"")="","",IFERROR(VLOOKUP($A190, '4. Company (at entry)'!$1:$1048576,11,FALSE),"")), "")</f>
        <v/>
      </c>
      <c r="BY190" s="17" t="str">
        <f>IF($A190&lt;&gt;"",IF(IFERROR(VLOOKUP($A190, '4. Company (at entry)'!$1:$1048576,12,FALSE),"")="","",IFERROR(VLOOKUP($A190, '4. Company (at entry)'!$1:$1048576,12,FALSE),"")), "")</f>
        <v/>
      </c>
      <c r="BZ190" s="360" t="str">
        <f>IF($A190&lt;&gt;"",IF(IFERROR(VLOOKUP($A190, '4. Company (at entry)'!$1:$1048576,13,FALSE),"")="","",IFERROR(VLOOKUP($A190, '4. Company (at entry)'!$1:$1048576,13,FALSE),"")), "")</f>
        <v/>
      </c>
      <c r="CA190" s="17" t="str">
        <f>IF($A190&lt;&gt;"",IF(IFERROR('7. Position (current_at exit)'!F190,"")="", "Mandatory: Tab 7",IFERROR('7. Position (current_at exit)'!F190,"")),"")</f>
        <v/>
      </c>
      <c r="CB190" s="17" t="str">
        <f>IF($D190&lt;&gt;"Pending, Subsequently Closed",IF($A190&lt;&gt;"",IF(IFERROR('7. Position (current_at exit)'!G190,"")="", "Mandatory: Tab 7",IFERROR('7. Position (current_at exit)'!G190,"")),""), IF($A190&lt;&gt;"",IF(IFERROR('7. Position (current_at exit)'!G190,"")="", "",IFERROR('7. Position (current_at exit)'!G190,"")),""))</f>
        <v/>
      </c>
      <c r="CC190" s="17" t="str">
        <f>IF($D190&lt;&gt;"Pending, Subsequently Closed",IF($A190&lt;&gt;"",IF(IFERROR('7. Position (current_at exit)'!H190,"")="", "Mandatory: Tab 7",IFERROR('7. Position (current_at exit)'!H190,"")),""), IF($A190&lt;&gt;"",IF(IFERROR('7. Position (current_at exit)'!H190,"")="", "",IFERROR('7. Position (current_at exit)'!H190,"")),""))</f>
        <v/>
      </c>
      <c r="CD190" s="17" t="str">
        <f>IF($D190&lt;&gt;"Pending, Subsequently Closed",IF($A190&lt;&gt;"",IF(IFERROR('7. Position (current_at exit)'!I190,"")="", "Mandatory: Tab 7",IFERROR('7. Position (current_at exit)'!I190,"")),""), IF($A190&lt;&gt;"",IF(IFERROR('7. Position (current_at exit)'!I190,"")="", "",IFERROR('7. Position (current_at exit)'!I190,"")),""))</f>
        <v/>
      </c>
      <c r="CE190" s="17" t="str">
        <f>IF($D190&lt;&gt;"Pending, Subsequently Closed",IF($A190&lt;&gt;"",IF(IFERROR('7. Position (current_at exit)'!J190,"")="", "Mandatory: Tab 7",IFERROR('7. Position (current_at exit)'!J190,"")),""), IF($A190&lt;&gt;"",IF(IFERROR('7. Position (current_at exit)'!J190,"")="", "",IFERROR('7. Position (current_at exit)'!J190,"")),""))</f>
        <v/>
      </c>
      <c r="CF190" s="208" t="str">
        <f>IF($D190&lt;&gt;"Pending, Subsequently Closed",IF($A190&lt;&gt;"",IF(IFERROR('7. Position (current_at exit)'!K190,"")="", "Mandatory: Tab 7",IFERROR('7. Position (current_at exit)'!K190,"")),""), IF($A190&lt;&gt;"",IF(IFERROR('7. Position (current_at exit)'!K190,"")="", "",IFERROR('7. Position (current_at exit)'!K190,"")),""))</f>
        <v/>
      </c>
      <c r="CG190" s="186" t="str">
        <f>IF($D190&lt;&gt;"Pending, Subsequently Closed",IF($A190&lt;&gt;"",IF(IFERROR('7. Position (current_at exit)'!L190,"")="", "Mandatory: Tab 7",IFERROR('7. Position (current_at exit)'!L190,"")),""), IF($A190&lt;&gt;"",IF(IFERROR('7. Position (current_at exit)'!L190,"")="", "",IFERROR('7. Position (current_at exit)'!L190,"")),""))</f>
        <v/>
      </c>
      <c r="CH190" s="186" t="str">
        <f>IF($D190&lt;&gt;"Pending, Subsequently Closed",IF($A190&lt;&gt;"",IF(IFERROR('7. Position (current_at exit)'!M190,"")="", "Mandatory: Tab 7",IFERROR('7. Position (current_at exit)'!M190,"")),""), IF($A190&lt;&gt;"",IF(IFERROR('7. Position (current_at exit)'!M190,"")="", "",IFERROR('7. Position (current_at exit)'!M190,"")),""))</f>
        <v/>
      </c>
      <c r="CI190" s="186" t="str">
        <f>IF($D190&lt;&gt;"Pending, Subsequently Closed",IF($A190&lt;&gt;"",IF(IFERROR('7. Position (current_at exit)'!N190,"")="", "Mandatory: Tab 7",IFERROR('7. Position (current_at exit)'!N190,"")),""), IF($A190&lt;&gt;"",IF(IFERROR('7. Position (current_at exit)'!N190,"")="", "",IFERROR('7. Position (current_at exit)'!N190,"")),""))</f>
        <v/>
      </c>
      <c r="CJ190" s="408" t="str">
        <f>IF($D190&lt;&gt;"Pending, Subsequently Closed",IF($A190&lt;&gt;"",IF(IFERROR('7. Position (current_at exit)'!O190,"")="", "Mandatory: Tab 7",IFERROR('7. Position (current_at exit)'!O190,"")),""), IF($A190&lt;&gt;"",IF(IFERROR('7. Position (current_at exit)'!O190,"")="", "",IFERROR('7. Position (current_at exit)'!O190,"")),""))</f>
        <v/>
      </c>
      <c r="CK190" s="408" t="str">
        <f>IF($D190&lt;&gt;"Pending, Subsequently Closed",IF($A190&lt;&gt;"",IF(IFERROR('7. Position (current_at exit)'!P190,"")="", "Mandatory: Tab 7",IFERROR('7. Position (current_at exit)'!P190,"")),""), IF($A190&lt;&gt;"",IF(IFERROR('7. Position (current_at exit)'!P190,"")="", "",IFERROR('7. Position (current_at exit)'!P190,"")),""))</f>
        <v/>
      </c>
      <c r="CL190" s="360" t="str">
        <f>IF($A190&lt;&gt;"",IF(IFERROR('7. Position (current_at exit)'!Q190,"")="", "",IFERROR('7. Position (current_at exit)'!Q190,"")),"")</f>
        <v/>
      </c>
      <c r="CM190" s="18" t="str">
        <f>IF($F190&lt;&gt;"Debt",IF($A190&lt;&gt;"",IF(IFERROR('7. Position (current_at exit)'!R190,"")="", "Mandatory: Tab 7",IFERROR('7. Position (current_at exit)'!R190,"")),""), IF($A190&lt;&gt;"",IF(IFERROR('7. Position (current_at exit)'!R190,"")="", "",IFERROR('7. Position (current_at exit)'!R190,"")),""))</f>
        <v/>
      </c>
      <c r="CN190" s="18" t="str">
        <f>IF($F190&lt;&gt;"Debt",IF($A190&lt;&gt;"",IF(IFERROR('7. Position (current_at exit)'!S190,"")="", "Mandatory: Tab 7",IFERROR('7. Position (current_at exit)'!S190,"")),""), IF($A190&lt;&gt;"",IF(IFERROR('7. Position (current_at exit)'!S190,"")="", "",IFERROR('7. Position (current_at exit)'!S190,"")),""))</f>
        <v/>
      </c>
      <c r="CO190" s="17" t="str">
        <f>IF($F190&lt;&gt;"Debt",IF($A190&lt;&gt;"",IF(IFERROR('7. Position (current_at exit)'!T190,"")="", "Mandatory: Tab 7",IFERROR('7. Position (current_at exit)'!T190,"")),""), IF($A190&lt;&gt;"",IF(IFERROR('7. Position (current_at exit)'!T190,"")="", "",IFERROR('7. Position (current_at exit)'!T190,"")),""))</f>
        <v/>
      </c>
      <c r="CP190" s="17" t="str">
        <f>IF($A190&lt;&gt;"",IF(IFERROR('7. Position (current_at exit)'!U190,"")="", "Mandatory: Tab 7",IFERROR('7. Position (current_at exit)'!U190,"")),"")</f>
        <v/>
      </c>
      <c r="CQ190" s="17" t="str">
        <f>IF($F190&lt;&gt;"Debt",IF($A190&lt;&gt;"",IF(IFERROR('7. Position (current_at exit)'!V190,"")="", "Mandatory: Tab 7",IFERROR('7. Position (current_at exit)'!V190,"")),""), IF($A190&lt;&gt;"",IF(IFERROR('7. Position (current_at exit)'!V190,"")="", "",IFERROR('7. Position (current_at exit)'!V190,"")),""))</f>
        <v/>
      </c>
      <c r="CR190" s="16" t="str">
        <f>IF($F190&lt;&gt;"Debt",IF($A190&lt;&gt;"",IF(IFERROR('7. Position (current_at exit)'!W190,"")="", "",IFERROR('7. Position (current_at exit)'!W190,"")),""), IF($A190&lt;&gt;"",IF(IFERROR('7. Position (current_at exit)'!W190,"")="", "",IFERROR('7. Position (current_at exit)'!W190,"")),""))</f>
        <v/>
      </c>
      <c r="CS190" s="80" t="str">
        <f>IF($A190&lt;&gt;"",IF(IFERROR('7. Position (current_at exit)'!X190,"")="", "",IFERROR('7. Position (current_at exit)'!X190,"")),"")</f>
        <v/>
      </c>
      <c r="CT190" s="360" t="str">
        <f>IF($A190&lt;&gt;"",IF(IFERROR('7. Position (current_at exit)'!Y190,"")="", "",IFERROR('7. Position (current_at exit)'!Y190,"")),"")</f>
        <v/>
      </c>
      <c r="CU190" s="159" t="str">
        <f>IF(OR($D190="Fully Exited, No Escrow", $D190="Fully Exited, Escrow Pending", $D190="Fully Exited, Subsequently Closed"), IF($A190&lt;&gt;"",IF(IFERROR('7. Position (current_at exit)'!Z190,"")="", "Mandatory: Tab 7",IFERROR('7. Position (current_at exit)'!Z190,"")),""), IF($A190&lt;&gt;"",IF(IFERROR('7. Position (current_at exit)'!Z190,"")="", "",IFERROR('7. Position (current_at exit)'!Z190,"")),""))</f>
        <v/>
      </c>
      <c r="CV190" s="159" t="str">
        <f>IF(OR($D190="Fully Exited, No Escrow", $D190="Fully Exited, Escrow Pending", $D190="Fully Exited, Subsequently Closed"), IF($A190&lt;&gt;"",IF(IFERROR('7. Position (current_at exit)'!AA190,"")="", "Mandatory: Tab 7",IFERROR('7. Position (current_at exit)'!AA190,"")),""), IF($A190&lt;&gt;"",IF(IFERROR('7. Position (current_at exit)'!AA190,"")="", "",IFERROR('7. Position (current_at exit)'!AA190,"")),""))</f>
        <v/>
      </c>
      <c r="CW190" s="16" t="str">
        <f>IF($D190="Fully Exited",IF($A190&lt;&gt;"",IF(IFERROR('7. Position (current_at exit)'!AB190,"")="", "",IFERROR('7. Position (current_at exit)'!AB190,"")),""), IF($A190&lt;&gt;"",IF(IFERROR('7. Position (current_at exit)'!AB190,"")="", "",IFERROR('7. Position (current_at exit)'!AB190,"")),""))</f>
        <v/>
      </c>
      <c r="CX190" s="360" t="str">
        <f>IF($A190&lt;&gt;"",IF(IFERROR('7. Position (current_at exit)'!AC190,"")="", "",IFERROR('7. Position (current_at exit)'!AC190,"")),"")</f>
        <v/>
      </c>
      <c r="CY190" s="16" t="str">
        <f>IF($D190&lt;&gt;"Pending, Subsequently Closed",IF($A190&lt;&gt;"",IF(IFERROR('7. Position (current_at exit)'!AD190,"")="", "Mandatory: Tab 7",IFERROR('7. Position (current_at exit)'!AD190,"")),""), IF($A190&lt;&gt;"",IF(IFERROR('7. Position (current_at exit)'!AD190,"")="", "",IFERROR('7. Position (current_at exit)'!AD190,"")),""))</f>
        <v/>
      </c>
      <c r="CZ190" s="187" t="str">
        <f>IF($A190&lt;&gt;"",IF(IFERROR('7. Position (current_at exit)'!AE190,"")="", "",IFERROR('7. Position (current_at exit)'!AE190,"")),"")</f>
        <v/>
      </c>
      <c r="DA190" s="76" t="str">
        <f>IF($A190&lt;&gt;"",IF(IFERROR('7. Position (current_at exit)'!AF190,"")="", "",IFERROR('7. Position (current_at exit)'!AF190,"")),"")</f>
        <v/>
      </c>
      <c r="DB190" s="239" t="str">
        <f>IF($A190&lt;&gt;"",IF(IFERROR('7. Position (current_at exit)'!AG190,"")="", "",IFERROR('7. Position (current_at exit)'!AG190,"")),"")</f>
        <v/>
      </c>
      <c r="DC190" s="165" t="str">
        <f>IF($A190&lt;&gt;"",IF(IFERROR('7. Position (current_at exit)'!AH190,"")="", "",IFERROR('7. Position (current_at exit)'!AH190,"")),"")</f>
        <v/>
      </c>
      <c r="DD190" s="165" t="str">
        <f>IF($A190&lt;&gt;"",IF(IFERROR('7. Position (current_at exit)'!AI190,"")="", "",IFERROR('7. Position (current_at exit)'!AI190,"")),"")</f>
        <v/>
      </c>
      <c r="DE190" s="360" t="str">
        <f>IF($A190&lt;&gt;"",IF(IFERROR('7. Position (current_at exit)'!AJ190,"")="", "",IFERROR('7. Position (current_at exit)'!AJ190,"")),"")</f>
        <v/>
      </c>
      <c r="DF190" s="16" t="str">
        <f>IF($A190&lt;&gt;"",IF(IFERROR('7. Position (current_at exit)'!AK190,"")="", "",IFERROR('7. Position (current_at exit)'!AK190,"")),"")</f>
        <v/>
      </c>
      <c r="DG190" s="187" t="str">
        <f>IF($A190&lt;&gt;"",IF(IFERROR('7. Position (current_at exit)'!AL190,"")="", "",IFERROR('7. Position (current_at exit)'!AL190,"")),"")</f>
        <v/>
      </c>
      <c r="DH190" s="76" t="str">
        <f>IF($A190&lt;&gt;"",IF(IFERROR('7. Position (current_at exit)'!AM190,"")="", "",IFERROR('7. Position (current_at exit)'!AM190,"")),"")</f>
        <v/>
      </c>
      <c r="DI190" s="239" t="str">
        <f>IF($A190&lt;&gt;"",IF(IFERROR('7. Position (current_at exit)'!AN190,"")="", "",IFERROR('7. Position (current_at exit)'!AN190,"")),"")</f>
        <v/>
      </c>
      <c r="DJ190" s="165" t="str">
        <f>IF($A190&lt;&gt;"",IF(IFERROR('7. Position (current_at exit)'!AO190,"")="", "",IFERROR('7. Position (current_at exit)'!AO190,"")),"")</f>
        <v/>
      </c>
      <c r="DK190" s="165" t="str">
        <f>IF($A190&lt;&gt;"",IF(IFERROR('7. Position (current_at exit)'!AP190,"")="", "",IFERROR('7. Position (current_at exit)'!AP190,"")),"")</f>
        <v/>
      </c>
      <c r="DL190" s="360" t="str">
        <f>IF($A190&lt;&gt;"",IF(IFERROR('7. Position (current_at exit)'!AQ190,"")="", "",IFERROR('7. Position (current_at exit)'!AQ190,"")),"")</f>
        <v/>
      </c>
      <c r="DM190" s="17" t="str">
        <f>IF(OR($F190="Equity - Publicly Traded", $F190="Equity - Private"), IF($A190&lt;&gt;"",IF(IFERROR('6. Position (at entry)'!N190,"")="", "Mandatory: Tab 6",IFERROR('6. Position (at entry)'!N190,"")),""), IF($A190&lt;&gt;"",IF(IFERROR('6. Position (at entry)'!N190,"")="", "",IFERROR('6. Position (at entry)'!N190,"")),""))</f>
        <v/>
      </c>
      <c r="DN190" s="17" t="str">
        <f>IF(OR($F190="Equity - Publicly Traded", $F190="Equity - Private"), IF($A190&lt;&gt;"",IF(IFERROR('6. Position (at entry)'!O190,"")="", "Mandatory: Tab 6",IFERROR('6. Position (at entry)'!O190,"")),""), IF($A190&lt;&gt;"",IF(IFERROR('6. Position (at entry)'!O190,"")="", "",IFERROR('6. Position (at entry)'!O190,"")),""))</f>
        <v/>
      </c>
      <c r="DO190" s="17" t="str">
        <f>IF(OR($F190="Equity - Publicly Traded", $F190="Equity - Private"), IF($A190&lt;&gt;"",IF(IFERROR('6. Position (at entry)'!P190,"")="", "Mandatory: Tab 6",IFERROR('6. Position (at entry)'!P190,"")),""), IF($A190&lt;&gt;"",IF(IFERROR('6. Position (at entry)'!P190,"")="", "",IFERROR('6. Position (at entry)'!P190,"")),""))</f>
        <v/>
      </c>
      <c r="DP190" s="17" t="str">
        <f>IF(OR($F190="Equity - Publicly Traded", $F190="Equity - Private"), IF($A190&lt;&gt;"",IF(IFERROR('6. Position (at entry)'!Q190,"")="", "Mandatory: Tab 6",IFERROR('6. Position (at entry)'!Q190,"")),""), IF($A190&lt;&gt;"",IF(IFERROR('6. Position (at entry)'!Q190,"")="", "",IFERROR('6. Position (at entry)'!Q190,"")),""))</f>
        <v/>
      </c>
      <c r="DQ190" s="18" t="str">
        <f>IF(OR($F190="Equity - Publicly Traded", $F190="Equity - Private"), IF($A190&lt;&gt;"",IF(IFERROR('6. Position (at entry)'!R190,"")="", "Mandatory: Tab 6",IFERROR('6. Position (at entry)'!R190,"")),""), IF($A190&lt;&gt;"",IF(IFERROR('6. Position (at entry)'!R190,"")="", "",IFERROR('6. Position (at entry)'!R190,"")),""))</f>
        <v/>
      </c>
      <c r="DR190" s="18" t="str">
        <f>IF(OR($F190="Equity - Publicly Traded", $F190="Equity - Private"), IF($A190&lt;&gt;"",IF(IFERROR('6. Position (at entry)'!S190,"")="", "Mandatory: Tab 6",IFERROR('6. Position (at entry)'!S190,"")),""), IF($A190&lt;&gt;"",IF(IFERROR('6. Position (at entry)'!S190,"")="", "",IFERROR('6. Position (at entry)'!S190,"")),""))</f>
        <v/>
      </c>
      <c r="DS190" s="17" t="str">
        <f>IF(OR($F190="Equity - Publicly Traded", $F190="Equity - Private"), IF($A190&lt;&gt;"",IF(IFERROR('6. Position (at entry)'!T190,"")="", "Mandatory: Tab 6",IFERROR('6. Position (at entry)'!T190,"")),""), IF($A190&lt;&gt;"",IF(IFERROR('6. Position (at entry)'!T190,"")="", "",IFERROR('6. Position (at entry)'!T190,"")),""))</f>
        <v/>
      </c>
      <c r="DT190" s="16" t="str">
        <f>IF(OR($F190="Equity - Publicly Traded", $F190="Equity - Private"), IF($A190&lt;&gt;"",IF(IFERROR('6. Position (at entry)'!U190,"")="", "Mandatory: Tab 6",IFERROR('6. Position (at entry)'!U190,"")),""), IF($A190&lt;&gt;"",IF(IFERROR('6. Position (at entry)'!U190,"")="", "",IFERROR('6. Position (at entry)'!U190,"")),""))</f>
        <v/>
      </c>
      <c r="DU190" s="16" t="str">
        <f>IF(OR($F190="Equity - Publicly Traded", $F190="Equity - Private"), IF($A190&lt;&gt;"",IF(IFERROR('6. Position (at entry)'!V190,"")="", "",IFERROR('6. Position (at entry)'!V190,"")),""), IF($A190&lt;&gt;"",IF(IFERROR('6. Position (at entry)'!V190,"")="", "",IFERROR('6. Position (at entry)'!V190,"")),""))</f>
        <v/>
      </c>
      <c r="DV190" s="239" t="str">
        <f>IF(OR($F190="Equity - Publicly Traded", $F190="Equity - Private"), IF($A190&lt;&gt;"",IF(IFERROR('6. Position (at entry)'!W190,"")="", "",IFERROR('6. Position (at entry)'!W190,"")),""), IF($A190&lt;&gt;"",IF(IFERROR('6. Position (at entry)'!W190,"")="", "",IFERROR('6. Position (at entry)'!W190,"")),""))</f>
        <v/>
      </c>
      <c r="DW190" s="239" t="str">
        <f>IF(OR($F190="Equity - Publicly Traded", $F190="Equity - Private"), IF($A190&lt;&gt;"",IF(IFERROR('6. Position (at entry)'!X190,"")="", "",IFERROR('6. Position (at entry)'!X190,"")),""), IF($A190&lt;&gt;"",IF(IFERROR('6. Position (at entry)'!X190,"")="", "",IFERROR('6. Position (at entry)'!X190,"")),""))</f>
        <v/>
      </c>
      <c r="DX190" s="239" t="str">
        <f>IF(OR($F190="Equity - Publicly Traded", $F190="Equity - Private"), IF($A190&lt;&gt;"",IF(IFERROR('6. Position (at entry)'!Y190,"")="", "",IFERROR('6. Position (at entry)'!Y190,"")),""), IF($A190&lt;&gt;"",IF(IFERROR('6. Position (at entry)'!Y190,"")="", "",IFERROR('6. Position (at entry)'!Y190,"")),""))</f>
        <v/>
      </c>
      <c r="DY190" s="360" t="str">
        <f>IF($A190&lt;&gt;"",IF(IFERROR('6. Position (at entry)'!Z190,"")="", "",IFERROR('6. Position (at entry)'!Z190,"")),"")</f>
        <v/>
      </c>
      <c r="DZ190" s="76" t="str">
        <f>IF($A190&lt;&gt;"",IF(IFERROR('6. Position (at entry)'!AA190,"")="", "",IFERROR('6. Position (at entry)'!AA190,"")),"")</f>
        <v/>
      </c>
      <c r="EA190" s="76" t="str">
        <f>IF($A190&lt;&gt;"",IF(IFERROR('6. Position (at entry)'!AB190,"")="", "",IFERROR('6. Position (at entry)'!AB190,"")),"")</f>
        <v/>
      </c>
      <c r="EB190" s="78" t="str">
        <f>IF($A190&lt;&gt;"",IF(IFERROR('6. Position (at entry)'!AC190,"")="", "",IFERROR('6. Position (at entry)'!AC190,"")),"")</f>
        <v/>
      </c>
      <c r="EC190" s="78" t="str">
        <f>IF($A190&lt;&gt;"",IF(IFERROR('6. Position (at entry)'!AD190,"")="", "",IFERROR('6. Position (at entry)'!AD190,"")),"")</f>
        <v/>
      </c>
      <c r="ED190" s="226" t="str">
        <f>IF($A190&lt;&gt;"",IF(IFERROR('6. Position (at entry)'!AE190,"")="", "",IFERROR('6. Position (at entry)'!AE190,"")),"")</f>
        <v/>
      </c>
      <c r="EE190" s="80" t="str">
        <f>IF($A190&lt;&gt;"",IF(IFERROR('6. Position (at entry)'!AF190,"")="", "",IFERROR('6. Position (at entry)'!AF190,"")),"")</f>
        <v/>
      </c>
      <c r="EF190" s="80" t="str">
        <f>IF($A190&lt;&gt;"",IF(IFERROR('6. Position (at entry)'!AG190,"")="", "",IFERROR('6. Position (at entry)'!AG190,"")),"")</f>
        <v/>
      </c>
      <c r="EG190" s="80" t="str">
        <f>IF($A190&lt;&gt;"",IF(IFERROR('6. Position (at entry)'!AH190,"")="", "",IFERROR('6. Position (at entry)'!AH190,"")),"")</f>
        <v/>
      </c>
      <c r="EH190" s="360" t="str">
        <f>IF($A190&lt;&gt;"",IF(IFERROR('6. Position (at entry)'!AI190,"")="", "",IFERROR('6. Position (at entry)'!AI190,"")),"")</f>
        <v/>
      </c>
    </row>
    <row r="191" spans="1:138" ht="15" customHeight="1" x14ac:dyDescent="0.2">
      <c r="A191" s="16" t="str">
        <f>IF(ISBLANK('6. Position (at entry)'!A191), "", '6. Position (at entry)'!A191)</f>
        <v/>
      </c>
      <c r="B191" s="347" t="str">
        <f>IF($A191&lt;&gt;"",IF(IFERROR('6. Position (at entry)'!B191,"")="", "Mandatory: Tab 6",IFERROR('6. Position (at entry)'!B191,"")),"")</f>
        <v/>
      </c>
      <c r="C191" s="16" t="str">
        <f>IF($A191&lt;&gt;"",IF(IFERROR(VLOOKUP($A191, '4. Company (at entry)'!$1:$1048576,2,FALSE),"")="","Mandatory: Tab 4",IFERROR(VLOOKUP($A191, '4. Company (at entry)'!$1:$1048576,2,FALSE),"")), "")</f>
        <v/>
      </c>
      <c r="D191" s="16" t="str">
        <f>IF($A191&lt;&gt;"",IF(IFERROR('7. Position (current_at exit)'!D191,"")="", "Mandatory: Tab 7",IFERROR('7. Position (current_at exit)'!D191,"")),"")</f>
        <v/>
      </c>
      <c r="E191" s="16" t="str">
        <f>IF($A191&lt;&gt;"",IF(IFERROR('7. Position (current_at exit)'!E191,"")="", "Mandatory: Tab 7",IFERROR('7. Position (current_at exit)'!E191,"")),"")</f>
        <v/>
      </c>
      <c r="F191" s="16" t="str">
        <f>IF($A191&lt;&gt;"",IF(IFERROR('6. Position (at entry)'!D191,"")="", "Mandatory: Tab 6",IFERROR('6. Position (at entry)'!D191,"")),"")</f>
        <v/>
      </c>
      <c r="G191" s="16" t="str">
        <f>IF($A191&lt;&gt;"",IF(IFERROR('6. Position (at entry)'!E191,"")="", "Mandatory: Tab 6",IFERROR('6. Position (at entry)'!E191,"")),"")</f>
        <v/>
      </c>
      <c r="H191" s="16" t="str">
        <f>IF($A191&lt;&gt;"",IF(IFERROR('6. Position (at entry)'!F191,"")="", "Mandatory: Tab 6",IFERROR('6. Position (at entry)'!F191,"")),"")</f>
        <v/>
      </c>
      <c r="I191" s="16" t="str">
        <f>IF($A191&lt;&gt;"",IF(IFERROR('6. Position (at entry)'!G191,"")="", "Mandatory: Tab 6",IFERROR('6. Position (at entry)'!G191,"")),"")</f>
        <v/>
      </c>
      <c r="J191" s="16" t="str">
        <f>IF($A191&lt;&gt;"",IF(IFERROR('6. Position (at entry)'!H191,"")="", "Mandatory: Tab 6",IFERROR('6. Position (at entry)'!H191,"")),"")</f>
        <v/>
      </c>
      <c r="K191" s="159" t="str">
        <f>IF($A191&lt;&gt;"",IF(IFERROR('6. Position (at entry)'!I191,"")="", "Mandatory: Tab 6",IFERROR('6. Position (at entry)'!I191,"")),"")</f>
        <v/>
      </c>
      <c r="L191" s="16" t="str">
        <f>IF($A191&lt;&gt;"",IF(IFERROR('6. Position (at entry)'!J191,"")="", "Mandatory: Tab 6",IFERROR('6. Position (at entry)'!J191,"")),"")</f>
        <v/>
      </c>
      <c r="M191" s="16" t="str">
        <f>IF($A191&lt;&gt;"",IF(IFERROR('6. Position (at entry)'!K191,"")="", "Mandatory: Tab 6",IFERROR('6. Position (at entry)'!K191,"")),"")</f>
        <v/>
      </c>
      <c r="N191" s="16" t="str">
        <f>IF($A191&lt;&gt;"",IF(IFERROR('6. Position (at entry)'!L191,"")="", "",IFERROR('6. Position (at entry)'!L191,"")),"")</f>
        <v/>
      </c>
      <c r="O191" s="360" t="str">
        <f>IF($A191&lt;&gt;"",IF(IFERROR('6. Position (at entry)'!M191,"")="", "",IFERROR('6. Position (at entry)'!M191,"")),"")</f>
        <v/>
      </c>
      <c r="P191" s="16" t="str">
        <f>IF($A191&lt;&gt;"",IF(IFERROR(VLOOKUP($A191,'5. Company (current_at exit)'!$1:$1048576,3,FALSE),"")="","",IFERROR(VLOOKUP($A191,'5. Company (current_at exit)'!$1:$1048576,3,FALSE),"")), "")</f>
        <v/>
      </c>
      <c r="Q191" s="16" t="str">
        <f>IF($A191&lt;&gt;"",IF(IFERROR(VLOOKUP($A191,'5. Company (current_at exit)'!$1:$1048576,4,FALSE),"")="","",IFERROR(VLOOKUP($A191,'5. Company (current_at exit)'!$1:$1048576,4,FALSE),"")), "")</f>
        <v/>
      </c>
      <c r="R191" s="16" t="str">
        <f>IF($A191&lt;&gt;"",IF(IFERROR(VLOOKUP($A191,'5. Company (current_at exit)'!$1:$1048576,5,FALSE),"")="","",IFERROR(VLOOKUP($A191,'5. Company (current_at exit)'!$1:$1048576,5,FALSE),"")), "")</f>
        <v/>
      </c>
      <c r="S191" s="16" t="str">
        <f>IF($A191&lt;&gt;"",IF(IFERROR(VLOOKUP($A191,'5. Company (current_at exit)'!$1:$1048576,6,FALSE),"")="","",IFERROR(VLOOKUP($A191,'5. Company (current_at exit)'!$1:$1048576,6,FALSE),"")), "")</f>
        <v/>
      </c>
      <c r="T191" s="16" t="str">
        <f>IF($A191&lt;&gt;"",IF(IFERROR(VLOOKUP($A191,'5. Company (current_at exit)'!$1:$1048576,7,FALSE),"")="","Mandatory: Tab 5",IFERROR(VLOOKUP($A191,'5. Company (current_at exit)'!$1:$1048576,7,FALSE),"")), "")</f>
        <v/>
      </c>
      <c r="U191" s="72" t="str">
        <f>IF($A191&lt;&gt;"",IF(IFERROR(VLOOKUP($A191,'5. Company (current_at exit)'!$1:$1048576,8,FALSE),"")="","Mandatory: Tab 5",IFERROR(VLOOKUP($A191,'5. Company (current_at exit)'!$1:$1048576,8,FALSE),"")), "")</f>
        <v/>
      </c>
      <c r="V191" s="16" t="str">
        <f>IF($A191&lt;&gt;"",IF(IFERROR(VLOOKUP($A191,'5. Company (current_at exit)'!$1:$1048576,9,FALSE),"")="","",IFERROR(VLOOKUP($A191,'5. Company (current_at exit)'!$1:$1048576,9,FALSE),"")), "")</f>
        <v/>
      </c>
      <c r="W191" s="16" t="str">
        <f>IF($A191&lt;&gt;"",IF(IFERROR(VLOOKUP($A191,'5. Company (current_at exit)'!$1:$1048576,10,FALSE),"")="","Mandatory: Tab 5",IFERROR(VLOOKUP($A191,'5. Company (current_at exit)'!$1:$1048576,10,FALSE),"")), "")</f>
        <v/>
      </c>
      <c r="X191" s="73" t="str">
        <f>IF($A191&lt;&gt;"",IF(IFERROR(VLOOKUP($A191,'5. Company (current_at exit)'!$1:$1048576,11,FALSE),"")="","Mandatory: Tab 5",IFERROR(VLOOKUP($A191,'5. Company (current_at exit)'!$1:$1048576,11,FALSE),"")), "")</f>
        <v/>
      </c>
      <c r="Y191" s="73" t="str">
        <f>IF($A191&lt;&gt;"",IF(IFERROR(VLOOKUP($A191,'5. Company (current_at exit)'!$1:$1048576,12,FALSE),"")="","",IFERROR(VLOOKUP($A191,'5. Company (current_at exit)'!$1:$1048576,12,FALSE),"")), "")</f>
        <v/>
      </c>
      <c r="Z191" s="73" t="str">
        <f>IF($A191&lt;&gt;"",IF(IFERROR(VLOOKUP($A191,'5. Company (current_at exit)'!$1:$1048576,13,FALSE),"")="","",IFERROR(VLOOKUP($A191,'5. Company (current_at exit)'!$1:$1048576,13,FALSE),"")), "")</f>
        <v/>
      </c>
      <c r="AA191" s="16" t="str">
        <f>IF($A191&lt;&gt;"",IF(IFERROR(VLOOKUP($A191,'5. Company (current_at exit)'!$1:$1048576,14,FALSE),"")="","Mandatory: Tab 5",IFERROR(VLOOKUP($A191,'5. Company (current_at exit)'!$1:$1048576,14,FALSE),"")), "")</f>
        <v/>
      </c>
      <c r="AB191" s="16" t="str">
        <f>IF($A191&lt;&gt;"",IF(IFERROR(VLOOKUP($A191,'5. Company (current_at exit)'!$1:$1048576,15,FALSE),"")="","Mandatory: Tab 5",IFERROR(VLOOKUP($A191,'5. Company (current_at exit)'!$1:$1048576,15,FALSE),"")), "")</f>
        <v/>
      </c>
      <c r="AC191" s="76" t="str">
        <f>IF($A191&lt;&gt;"",IF(IFERROR(VLOOKUP($A191,'5. Company (current_at exit)'!$1:$1048576,16,FALSE),"")="","",IFERROR(VLOOKUP($A191,'5. Company (current_at exit)'!$1:$1048576,16,FALSE),"")), "")</f>
        <v/>
      </c>
      <c r="AD191" s="16" t="str">
        <f>IF($A191&lt;&gt;"",IF(IFERROR(VLOOKUP($A191,'5. Company (current_at exit)'!$1:$1048576,17,FALSE),"")="","",IFERROR(VLOOKUP($A191,'5. Company (current_at exit)'!$1:$1048576,17,FALSE),"")), "")</f>
        <v/>
      </c>
      <c r="AE191" s="401" t="str">
        <f>IF($A191&lt;&gt;"",IF(IFERROR(VLOOKUP($A191,'5. Company (current_at exit)'!$1:$1048576,18,FALSE),"")="","",IFERROR(VLOOKUP($A191,'5. Company (current_at exit)'!$1:$1048576,18,FALSE),"")), "")</f>
        <v/>
      </c>
      <c r="AF191" s="16" t="str">
        <f>IF($A191&lt;&gt;"",IF(IFERROR(VLOOKUP($A191,'5. Company (current_at exit)'!$1:$1048576,19,FALSE),"")="","Mandatory: Tab 5",IFERROR(VLOOKUP($A191,'5. Company (current_at exit)'!$1:$1048576,19,FALSE),"")), "")</f>
        <v/>
      </c>
      <c r="AG191" s="159" t="str">
        <f>IF($AF191="Yes",IF($A191&lt;&gt;"",IF(IFERROR(VLOOKUP($A191,'5. Company (current_at exit)'!$1:$1048576,20,FALSE),"")="","Mandatory: Tab 5",IFERROR(VLOOKUP($A191,'5. Company (current_at exit)'!$1:$1048576,20,FALSE),"")), ""),IF($A191&lt;&gt;"",IF(IFERROR(VLOOKUP($A191,'5. Company (current_at exit)'!$1:$1048576,20,FALSE),"")="","",IFERROR(VLOOKUP($A191,'5. Company (current_at exit)'!$1:$1048576,20,FALSE),"")), ""))</f>
        <v/>
      </c>
      <c r="AH191" s="159" t="str">
        <f>IF($AF191="Yes",IF($A191&lt;&gt;"",IF(IFERROR(VLOOKUP($A191,'5. Company (current_at exit)'!$1:$1048576,21,FALSE),"")="","Mandatory: Tab 5",IFERROR(VLOOKUP($A191,'5. Company (current_at exit)'!$1:$1048576,21,FALSE),"")), ""),IF($A191&lt;&gt;"",IF(IFERROR(VLOOKUP($A191,'5. Company (current_at exit)'!$1:$1048576,21,FALSE),"")="","",IFERROR(VLOOKUP($A191,'5. Company (current_at exit)'!$1:$1048576,21,FALSE),"")), ""))</f>
        <v/>
      </c>
      <c r="AI191" s="69" t="str">
        <f>IF($AF191="Yes",IF($A191&lt;&gt;"",IF(IFERROR(VLOOKUP($A191,'5. Company (current_at exit)'!$1:$1048576,22,FALSE),"")="","Mandatory: Tab 5",IFERROR(VLOOKUP($A191,'5. Company (current_at exit)'!$1:$1048576,22,FALSE),"")), ""),IF($A191&lt;&gt;"",IF(IFERROR(VLOOKUP($A191,'5. Company (current_at exit)'!$1:$1048576,22,FALSE),"")="","",IFERROR(VLOOKUP($A191,'5. Company (current_at exit)'!$1:$1048576,22,FALSE),"")), ""))</f>
        <v/>
      </c>
      <c r="AJ191" s="69" t="str">
        <f>IF($AF191="Yes",IF($A191&lt;&gt;"",IF(IFERROR(VLOOKUP($A191,'5. Company (current_at exit)'!$1:$1048576,23,FALSE),"")="","Mandatory: Tab 5",IFERROR(VLOOKUP($A191,'5. Company (current_at exit)'!$1:$1048576,23,FALSE),"")), ""),IF($A191&lt;&gt;"",IF(IFERROR(VLOOKUP($A191,'5. Company (current_at exit)'!$1:$1048576,23,FALSE),"")="","",IFERROR(VLOOKUP($A191,'5. Company (current_at exit)'!$1:$1048576,23,FALSE),"")), ""))</f>
        <v/>
      </c>
      <c r="AK191" s="159" t="str">
        <f>IF($AF191="Yes",IF($A191&lt;&gt;"",IF(IFERROR(VLOOKUP($A191,'5. Company (current_at exit)'!$1:$1048576,24,FALSE),"")="","",IFERROR(VLOOKUP($A191,'5. Company (current_at exit)'!$1:$1048576,24,FALSE),"")), ""),IF($A191&lt;&gt;"",IF(IFERROR(VLOOKUP($A191,'5. Company (current_at exit)'!$1:$1048576,24,FALSE),"")="","",IFERROR(VLOOKUP($A191,'5. Company (current_at exit)'!$1:$1048576,24,FALSE),"")), ""))</f>
        <v/>
      </c>
      <c r="AL191" s="403" t="str">
        <f>IF($A191&lt;&gt;"",IF(IFERROR(VLOOKUP($A191,'5. Company (current_at exit)'!$1:$1048576,25,FALSE),"")="","",IFERROR(VLOOKUP($A191,'5. Company (current_at exit)'!$1:$1048576,25,FALSE),"")), "")</f>
        <v/>
      </c>
      <c r="AM191" s="17" t="str">
        <f>IF($A191&lt;&gt;"",IF(IFERROR(VLOOKUP($A191,'5. Company (current_at exit)'!$1:$1048576,26,FALSE),"")="","Mandatory: Tab 5",IFERROR(VLOOKUP($A191,'5. Company (current_at exit)'!$1:$1048576,26,FALSE),"")), "")</f>
        <v/>
      </c>
      <c r="AN191" s="17" t="str">
        <f>IF($A191&lt;&gt;"",IF(IFERROR(VLOOKUP($A191,'5. Company (current_at exit)'!$1:$1048576,27,FALSE),"")="","Mandatory: Tab 5",IFERROR(VLOOKUP($A191,'5. Company (current_at exit)'!$1:$1048576,27,FALSE),"")), "")</f>
        <v/>
      </c>
      <c r="AO191" s="17" t="str">
        <f>IF($A191&lt;&gt;"",IF(IFERROR(VLOOKUP($A191,'5. Company (current_at exit)'!$1:$1048576,28,FALSE),"")="","Mandatory: Tab 5",IFERROR(VLOOKUP($A191,'5. Company (current_at exit)'!$1:$1048576,28,FALSE),"")), "")</f>
        <v/>
      </c>
      <c r="AP191" s="17" t="str">
        <f>IF($A191&lt;&gt;"",IF(IFERROR(VLOOKUP($A191,'5. Company (current_at exit)'!$1:$1048576,29,FALSE),"")="","Mandatory: Tab 5",IFERROR(VLOOKUP($A191,'5. Company (current_at exit)'!$1:$1048576,29,FALSE),"")), "")</f>
        <v/>
      </c>
      <c r="AQ191" s="17" t="str">
        <f>IF($A191&lt;&gt;"",IF(IFERROR(VLOOKUP($A191,'5. Company (current_at exit)'!$1:$1048576,30,FALSE),"")="","Mandatory: Tab 5",IFERROR(VLOOKUP($A191,'5. Company (current_at exit)'!$1:$1048576,30,FALSE),"")), "")</f>
        <v/>
      </c>
      <c r="AR191" s="17" t="str">
        <f>IF($A191&lt;&gt;"",IF(IFERROR(VLOOKUP($A191,'5. Company (current_at exit)'!$1:$1048576,31,FALSE),"")="","Mandatory: Tab 5",IFERROR(VLOOKUP($A191,'5. Company (current_at exit)'!$1:$1048576,31,FALSE),"")), "")</f>
        <v/>
      </c>
      <c r="AS191" s="17" t="str">
        <f>IF($A191&lt;&gt;"",IF(IFERROR(VLOOKUP($A191,'5. Company (current_at exit)'!$1:$1048576,32,FALSE),"")="","Mandatory: Tab 5",IFERROR(VLOOKUP($A191,'5. Company (current_at exit)'!$1:$1048576,32,FALSE),"")), "")</f>
        <v/>
      </c>
      <c r="AT191" s="17" t="str">
        <f>IF($A191&lt;&gt;"",IF(IFERROR(VLOOKUP($A191,'5. Company (current_at exit)'!$1:$1048576,33,FALSE),"")="","Mandatory: Tab 5",IFERROR(VLOOKUP($A191,'5. Company (current_at exit)'!$1:$1048576,33,FALSE),"")), "")</f>
        <v/>
      </c>
      <c r="AU191" s="17" t="str">
        <f>IF($A191&lt;&gt;"",IF(IFERROR(VLOOKUP($A191,'5. Company (current_at exit)'!$1:$1048576,34,FALSE),"")="","",IFERROR(VLOOKUP($A191,'5. Company (current_at exit)'!$1:$1048576,34,FALSE),"")), "")</f>
        <v/>
      </c>
      <c r="AV191" s="241" t="str">
        <f>IF($A191&lt;&gt;"",IF(IFERROR(VLOOKUP($A191,'5. Company (current_at exit)'!$1:$1048576,35,FALSE),"")="","",IFERROR(VLOOKUP($A191,'5. Company (current_at exit)'!$1:$1048576,35,FALSE),"")), "")</f>
        <v/>
      </c>
      <c r="AW191" s="17" t="str">
        <f>IF($D191="Fully Exited",IF($A191&lt;&gt;"",IF(IFERROR(VLOOKUP($A191,'5. Company (current_at exit)'!$1:$1048576,36,FALSE),"")="","",IFERROR(VLOOKUP($A191,'5. Company (current_at exit)'!$1:$1048576,36,FALSE),"")), ""),IF($A191&lt;&gt;"",IF(IFERROR(VLOOKUP($A191,'5. Company (current_at exit)'!$1:$1048576,36,FALSE),"")="","",IFERROR(VLOOKUP($A191,'5. Company (current_at exit)'!$1:$1048576,36,FALSE),"")), ""))</f>
        <v/>
      </c>
      <c r="AX191" s="239" t="str">
        <f>IF($A191&lt;&gt;"",IF(IFERROR(VLOOKUP($A191,'5. Company (current_at exit)'!$1:$1048576,37,FALSE),"")="","",IFERROR(VLOOKUP($A191,'5. Company (current_at exit)'!$1:$1048576,37,FALSE),"")), "")</f>
        <v/>
      </c>
      <c r="AY191" s="204" t="str">
        <f>IF($A191&lt;&gt;"",IF(IFERROR(VLOOKUP($A191,'5. Company (current_at exit)'!$1:$1048576,38,FALSE),"")="","",IFERROR(VLOOKUP($A191,'5. Company (current_at exit)'!$1:$1048576,38,FALSE),"")), "")</f>
        <v/>
      </c>
      <c r="AZ191" s="244" t="str">
        <f>IF($A191&lt;&gt;"",IF(IFERROR(VLOOKUP($A191,'5. Company (current_at exit)'!$1:$1048576,39,FALSE),"")="","",IFERROR(VLOOKUP($A191,'5. Company (current_at exit)'!$1:$1048576,39,FALSE),"")), "")</f>
        <v/>
      </c>
      <c r="BA191" s="244" t="str">
        <f>IF($A191&lt;&gt;"",IF(IFERROR(VLOOKUP($A191,'5. Company (current_at exit)'!$1:$1048576,40,FALSE),"")="","",IFERROR(VLOOKUP($A191,'5. Company (current_at exit)'!$1:$1048576,40,FALSE),"")), "")</f>
        <v/>
      </c>
      <c r="BB191" s="244" t="str">
        <f>IF($A191&lt;&gt;"",IF(IFERROR(VLOOKUP($A191,'5. Company (current_at exit)'!$1:$1048576,41,FALSE),"")="","",IFERROR(VLOOKUP($A191,'5. Company (current_at exit)'!$1:$1048576,41,FALSE),"")), "")</f>
        <v/>
      </c>
      <c r="BC191" s="76" t="str">
        <f>IF($A191&lt;&gt;"",IF(IFERROR(VLOOKUP($A191,'5. Company (current_at exit)'!$1:$1048576,42,FALSE),"")="","",IFERROR(VLOOKUP($A191,'5. Company (current_at exit)'!$1:$1048576,42,FALSE),"")), "")</f>
        <v/>
      </c>
      <c r="BD191" s="76" t="str">
        <f>IF($A191&lt;&gt;"",IF(IFERROR(VLOOKUP($A191,'5. Company (current_at exit)'!$1:$1048576,43,FALSE),"")="","",IFERROR(VLOOKUP($A191,'5. Company (current_at exit)'!$1:$1048576,43,FALSE),"")), "")</f>
        <v/>
      </c>
      <c r="BE191" s="239" t="str">
        <f>IF($A191&lt;&gt;"",IF(IFERROR(VLOOKUP($A191,'5. Company (current_at exit)'!$1:$1048576,44,FALSE),"")="","",IFERROR(VLOOKUP($A191,'5. Company (current_at exit)'!$1:$1048576,44,FALSE),"")), "")</f>
        <v/>
      </c>
      <c r="BF191" s="239" t="str">
        <f>IF($A191&lt;&gt;"",IF(IFERROR(VLOOKUP($A191,'5. Company (current_at exit)'!$1:$1048576,45,FALSE),"")="","",IFERROR(VLOOKUP($A191,'5. Company (current_at exit)'!$1:$1048576,45,FALSE),"")), "")</f>
        <v/>
      </c>
      <c r="BG191" s="239" t="str">
        <f>IF($A191&lt;&gt;"",IF(IFERROR(VLOOKUP($A191,'5. Company (current_at exit)'!$1:$1048576,46,FALSE),"")="","",IFERROR(VLOOKUP($A191,'5. Company (current_at exit)'!$1:$1048576,46,FALSE),"")), "")</f>
        <v/>
      </c>
      <c r="BH191" s="239" t="str">
        <f>IF($A191&lt;&gt;"",IF(IFERROR(VLOOKUP($A191,'5. Company (current_at exit)'!$1:$1048576,47,FALSE),"")="","",IFERROR(VLOOKUP($A191,'5. Company (current_at exit)'!$1:$1048576,47,FALSE),"")), "")</f>
        <v/>
      </c>
      <c r="BI191" s="239" t="str">
        <f>IF($A191&lt;&gt;"",IF(IFERROR(VLOOKUP($A191,'5. Company (current_at exit)'!$1:$1048576,48,FALSE),"")="","",IFERROR(VLOOKUP($A191,'5. Company (current_at exit)'!$1:$1048576,48,FALSE),"")), "")</f>
        <v/>
      </c>
      <c r="BJ191" s="360" t="str">
        <f>IF($A191&lt;&gt;"",IF(IFERROR(VLOOKUP($A191,'5. Company (current_at exit)'!$1:$1048576,49,FALSE),"")="","",IFERROR(VLOOKUP($A191,'5. Company (current_at exit)'!$1:$1048576,49,FALSE),"")), "")</f>
        <v/>
      </c>
      <c r="BK191" s="76" t="str">
        <f>IF($A191&lt;&gt;"",IF(IFERROR(VLOOKUP($A191,'5. Company (current_at exit)'!$1:$1048576,50,FALSE),"")="","Mandatory: Tab 5",IFERROR(VLOOKUP($A191,'5. Company (current_at exit)'!$1:$1048576,50,FALSE),"")), "")</f>
        <v/>
      </c>
      <c r="BL191" s="483" t="str">
        <f>IF($A191&lt;&gt;"",IF(IFERROR(VLOOKUP($A191,'5. Company (current_at exit)'!$1:$1048576,51,FALSE),"")="","Mandatory: Tab 5",IFERROR(VLOOKUP($A191,'5. Company (current_at exit)'!$1:$1048576,51,FALSE),"")), "")</f>
        <v/>
      </c>
      <c r="BM191" s="483" t="str">
        <f>IF($A191&lt;&gt;"",IF(IFERROR(VLOOKUP($A191,'5. Company (current_at exit)'!$1:$1048576,52,FALSE),"")="","Mandatory: Tab 5",IFERROR(VLOOKUP($A191,'5. Company (current_at exit)'!$1:$1048576,52,FALSE),"")), "")</f>
        <v/>
      </c>
      <c r="BN191" s="483" t="str">
        <f>IF($A191&lt;&gt;"",IF(IFERROR(VLOOKUP($A191,'5. Company (current_at exit)'!$1:$1048576,53,FALSE),"")="","Mandatory: Tab 5",IFERROR(VLOOKUP($A191,'5. Company (current_at exit)'!$1:$1048576,53,FALSE),"")), "")</f>
        <v/>
      </c>
      <c r="BO191" s="360" t="str">
        <f>IF($A191&lt;&gt;"",IF(IFERROR(VLOOKUP($A191,'5. Company (current_at exit)'!$1:$1048576,54,FALSE),"")="","",IFERROR(VLOOKUP($A191,'5. Company (current_at exit)'!$1:$1048576,54,FALSE),"")), "")</f>
        <v/>
      </c>
      <c r="BP191" s="17" t="str">
        <f>IF($A191&lt;&gt;"",IF(IFERROR(VLOOKUP($A191, '4. Company (at entry)'!$1:$1048576,3,FALSE),"")="","Mandatory: Tab 4",IFERROR(VLOOKUP($A191, '4. Company (at entry)'!$1:$1048576,3,FALSE),"")), "")</f>
        <v/>
      </c>
      <c r="BQ191" s="17" t="str">
        <f>IF($A191&lt;&gt;"",IF(IFERROR(VLOOKUP($A191, '4. Company (at entry)'!$1:$1048576,4,FALSE),"")="","Mandatory: Tab 4",IFERROR(VLOOKUP($A191, '4. Company (at entry)'!$1:$1048576,4,FALSE),"")), "")</f>
        <v/>
      </c>
      <c r="BR191" s="17" t="str">
        <f>IF($A191&lt;&gt;"",IF(IFERROR(VLOOKUP($A191, '4. Company (at entry)'!$1:$1048576,5,FALSE),"")="","Mandatory: Tab 4",IFERROR(VLOOKUP($A191, '4. Company (at entry)'!$1:$1048576,5,FALSE),"")), "")</f>
        <v/>
      </c>
      <c r="BS191" s="17" t="str">
        <f>IF($A191&lt;&gt;"",IF(IFERROR(VLOOKUP($A191, '4. Company (at entry)'!$1:$1048576,6,FALSE),"")="","Mandatory: Tab 4",IFERROR(VLOOKUP($A191, '4. Company (at entry)'!$1:$1048576,6,FALSE),"")), "")</f>
        <v/>
      </c>
      <c r="BT191" s="17" t="str">
        <f>IF($A191&lt;&gt;"",IF(IFERROR(VLOOKUP($A191, '4. Company (at entry)'!$1:$1048576,7,FALSE),"")="","Mandatory: Tab 4",IFERROR(VLOOKUP($A191, '4. Company (at entry)'!$1:$1048576,7,FALSE),"")), "")</f>
        <v/>
      </c>
      <c r="BU191" s="17" t="str">
        <f>IF($A191&lt;&gt;"",IF(IFERROR(VLOOKUP($A191, '4. Company (at entry)'!$1:$1048576,8,FALSE),"")="","Mandatory: Tab 4",IFERROR(VLOOKUP($A191, '4. Company (at entry)'!$1:$1048576,8,FALSE),"")), "")</f>
        <v/>
      </c>
      <c r="BV191" s="17" t="str">
        <f>IF($A191&lt;&gt;"",IF(IFERROR(VLOOKUP($A191, '4. Company (at entry)'!$1:$1048576,9,FALSE),"")="","Mandatory: Tab 4",IFERROR(VLOOKUP($A191, '4. Company (at entry)'!$1:$1048576,9,FALSE),"")), "")</f>
        <v/>
      </c>
      <c r="BW191" s="17" t="str">
        <f>IF($A191&lt;&gt;"",IF(IFERROR(VLOOKUP($A191, '4. Company (at entry)'!$1:$1048576,10,FALSE),"")="","",IFERROR(VLOOKUP($A191, '4. Company (at entry)'!$1:$1048576,10,FALSE),"")), "")</f>
        <v/>
      </c>
      <c r="BX191" s="208" t="str">
        <f>IF($A191&lt;&gt;"",IF(IFERROR(VLOOKUP($A191, '4. Company (at entry)'!$1:$1048576,11,FALSE),"")="","",IFERROR(VLOOKUP($A191, '4. Company (at entry)'!$1:$1048576,11,FALSE),"")), "")</f>
        <v/>
      </c>
      <c r="BY191" s="17" t="str">
        <f>IF($A191&lt;&gt;"",IF(IFERROR(VLOOKUP($A191, '4. Company (at entry)'!$1:$1048576,12,FALSE),"")="","",IFERROR(VLOOKUP($A191, '4. Company (at entry)'!$1:$1048576,12,FALSE),"")), "")</f>
        <v/>
      </c>
      <c r="BZ191" s="360" t="str">
        <f>IF($A191&lt;&gt;"",IF(IFERROR(VLOOKUP($A191, '4. Company (at entry)'!$1:$1048576,13,FALSE),"")="","",IFERROR(VLOOKUP($A191, '4. Company (at entry)'!$1:$1048576,13,FALSE),"")), "")</f>
        <v/>
      </c>
      <c r="CA191" s="17" t="str">
        <f>IF($A191&lt;&gt;"",IF(IFERROR('7. Position (current_at exit)'!F191,"")="", "Mandatory: Tab 7",IFERROR('7. Position (current_at exit)'!F191,"")),"")</f>
        <v/>
      </c>
      <c r="CB191" s="17" t="str">
        <f>IF($D191&lt;&gt;"Pending, Subsequently Closed",IF($A191&lt;&gt;"",IF(IFERROR('7. Position (current_at exit)'!G191,"")="", "Mandatory: Tab 7",IFERROR('7. Position (current_at exit)'!G191,"")),""), IF($A191&lt;&gt;"",IF(IFERROR('7. Position (current_at exit)'!G191,"")="", "",IFERROR('7. Position (current_at exit)'!G191,"")),""))</f>
        <v/>
      </c>
      <c r="CC191" s="17" t="str">
        <f>IF($D191&lt;&gt;"Pending, Subsequently Closed",IF($A191&lt;&gt;"",IF(IFERROR('7. Position (current_at exit)'!H191,"")="", "Mandatory: Tab 7",IFERROR('7. Position (current_at exit)'!H191,"")),""), IF($A191&lt;&gt;"",IF(IFERROR('7. Position (current_at exit)'!H191,"")="", "",IFERROR('7. Position (current_at exit)'!H191,"")),""))</f>
        <v/>
      </c>
      <c r="CD191" s="17" t="str">
        <f>IF($D191&lt;&gt;"Pending, Subsequently Closed",IF($A191&lt;&gt;"",IF(IFERROR('7. Position (current_at exit)'!I191,"")="", "Mandatory: Tab 7",IFERROR('7. Position (current_at exit)'!I191,"")),""), IF($A191&lt;&gt;"",IF(IFERROR('7. Position (current_at exit)'!I191,"")="", "",IFERROR('7. Position (current_at exit)'!I191,"")),""))</f>
        <v/>
      </c>
      <c r="CE191" s="17" t="str">
        <f>IF($D191&lt;&gt;"Pending, Subsequently Closed",IF($A191&lt;&gt;"",IF(IFERROR('7. Position (current_at exit)'!J191,"")="", "Mandatory: Tab 7",IFERROR('7. Position (current_at exit)'!J191,"")),""), IF($A191&lt;&gt;"",IF(IFERROR('7. Position (current_at exit)'!J191,"")="", "",IFERROR('7. Position (current_at exit)'!J191,"")),""))</f>
        <v/>
      </c>
      <c r="CF191" s="208" t="str">
        <f>IF($D191&lt;&gt;"Pending, Subsequently Closed",IF($A191&lt;&gt;"",IF(IFERROR('7. Position (current_at exit)'!K191,"")="", "Mandatory: Tab 7",IFERROR('7. Position (current_at exit)'!K191,"")),""), IF($A191&lt;&gt;"",IF(IFERROR('7. Position (current_at exit)'!K191,"")="", "",IFERROR('7. Position (current_at exit)'!K191,"")),""))</f>
        <v/>
      </c>
      <c r="CG191" s="186" t="str">
        <f>IF($D191&lt;&gt;"Pending, Subsequently Closed",IF($A191&lt;&gt;"",IF(IFERROR('7. Position (current_at exit)'!L191,"")="", "Mandatory: Tab 7",IFERROR('7. Position (current_at exit)'!L191,"")),""), IF($A191&lt;&gt;"",IF(IFERROR('7. Position (current_at exit)'!L191,"")="", "",IFERROR('7. Position (current_at exit)'!L191,"")),""))</f>
        <v/>
      </c>
      <c r="CH191" s="186" t="str">
        <f>IF($D191&lt;&gt;"Pending, Subsequently Closed",IF($A191&lt;&gt;"",IF(IFERROR('7. Position (current_at exit)'!M191,"")="", "Mandatory: Tab 7",IFERROR('7. Position (current_at exit)'!M191,"")),""), IF($A191&lt;&gt;"",IF(IFERROR('7. Position (current_at exit)'!M191,"")="", "",IFERROR('7. Position (current_at exit)'!M191,"")),""))</f>
        <v/>
      </c>
      <c r="CI191" s="186" t="str">
        <f>IF($D191&lt;&gt;"Pending, Subsequently Closed",IF($A191&lt;&gt;"",IF(IFERROR('7. Position (current_at exit)'!N191,"")="", "Mandatory: Tab 7",IFERROR('7. Position (current_at exit)'!N191,"")),""), IF($A191&lt;&gt;"",IF(IFERROR('7. Position (current_at exit)'!N191,"")="", "",IFERROR('7. Position (current_at exit)'!N191,"")),""))</f>
        <v/>
      </c>
      <c r="CJ191" s="408" t="str">
        <f>IF($D191&lt;&gt;"Pending, Subsequently Closed",IF($A191&lt;&gt;"",IF(IFERROR('7. Position (current_at exit)'!O191,"")="", "Mandatory: Tab 7",IFERROR('7. Position (current_at exit)'!O191,"")),""), IF($A191&lt;&gt;"",IF(IFERROR('7. Position (current_at exit)'!O191,"")="", "",IFERROR('7. Position (current_at exit)'!O191,"")),""))</f>
        <v/>
      </c>
      <c r="CK191" s="408" t="str">
        <f>IF($D191&lt;&gt;"Pending, Subsequently Closed",IF($A191&lt;&gt;"",IF(IFERROR('7. Position (current_at exit)'!P191,"")="", "Mandatory: Tab 7",IFERROR('7. Position (current_at exit)'!P191,"")),""), IF($A191&lt;&gt;"",IF(IFERROR('7. Position (current_at exit)'!P191,"")="", "",IFERROR('7. Position (current_at exit)'!P191,"")),""))</f>
        <v/>
      </c>
      <c r="CL191" s="360" t="str">
        <f>IF($A191&lt;&gt;"",IF(IFERROR('7. Position (current_at exit)'!Q191,"")="", "",IFERROR('7. Position (current_at exit)'!Q191,"")),"")</f>
        <v/>
      </c>
      <c r="CM191" s="18" t="str">
        <f>IF($F191&lt;&gt;"Debt",IF($A191&lt;&gt;"",IF(IFERROR('7. Position (current_at exit)'!R191,"")="", "Mandatory: Tab 7",IFERROR('7. Position (current_at exit)'!R191,"")),""), IF($A191&lt;&gt;"",IF(IFERROR('7. Position (current_at exit)'!R191,"")="", "",IFERROR('7. Position (current_at exit)'!R191,"")),""))</f>
        <v/>
      </c>
      <c r="CN191" s="18" t="str">
        <f>IF($F191&lt;&gt;"Debt",IF($A191&lt;&gt;"",IF(IFERROR('7. Position (current_at exit)'!S191,"")="", "Mandatory: Tab 7",IFERROR('7. Position (current_at exit)'!S191,"")),""), IF($A191&lt;&gt;"",IF(IFERROR('7. Position (current_at exit)'!S191,"")="", "",IFERROR('7. Position (current_at exit)'!S191,"")),""))</f>
        <v/>
      </c>
      <c r="CO191" s="17" t="str">
        <f>IF($F191&lt;&gt;"Debt",IF($A191&lt;&gt;"",IF(IFERROR('7. Position (current_at exit)'!T191,"")="", "Mandatory: Tab 7",IFERROR('7. Position (current_at exit)'!T191,"")),""), IF($A191&lt;&gt;"",IF(IFERROR('7. Position (current_at exit)'!T191,"")="", "",IFERROR('7. Position (current_at exit)'!T191,"")),""))</f>
        <v/>
      </c>
      <c r="CP191" s="17" t="str">
        <f>IF($A191&lt;&gt;"",IF(IFERROR('7. Position (current_at exit)'!U191,"")="", "Mandatory: Tab 7",IFERROR('7. Position (current_at exit)'!U191,"")),"")</f>
        <v/>
      </c>
      <c r="CQ191" s="17" t="str">
        <f>IF($F191&lt;&gt;"Debt",IF($A191&lt;&gt;"",IF(IFERROR('7. Position (current_at exit)'!V191,"")="", "Mandatory: Tab 7",IFERROR('7. Position (current_at exit)'!V191,"")),""), IF($A191&lt;&gt;"",IF(IFERROR('7. Position (current_at exit)'!V191,"")="", "",IFERROR('7. Position (current_at exit)'!V191,"")),""))</f>
        <v/>
      </c>
      <c r="CR191" s="16" t="str">
        <f>IF($F191&lt;&gt;"Debt",IF($A191&lt;&gt;"",IF(IFERROR('7. Position (current_at exit)'!W191,"")="", "",IFERROR('7. Position (current_at exit)'!W191,"")),""), IF($A191&lt;&gt;"",IF(IFERROR('7. Position (current_at exit)'!W191,"")="", "",IFERROR('7. Position (current_at exit)'!W191,"")),""))</f>
        <v/>
      </c>
      <c r="CS191" s="80" t="str">
        <f>IF($A191&lt;&gt;"",IF(IFERROR('7. Position (current_at exit)'!X191,"")="", "",IFERROR('7. Position (current_at exit)'!X191,"")),"")</f>
        <v/>
      </c>
      <c r="CT191" s="360" t="str">
        <f>IF($A191&lt;&gt;"",IF(IFERROR('7. Position (current_at exit)'!Y191,"")="", "",IFERROR('7. Position (current_at exit)'!Y191,"")),"")</f>
        <v/>
      </c>
      <c r="CU191" s="159" t="str">
        <f>IF(OR($D191="Fully Exited, No Escrow", $D191="Fully Exited, Escrow Pending", $D191="Fully Exited, Subsequently Closed"), IF($A191&lt;&gt;"",IF(IFERROR('7. Position (current_at exit)'!Z191,"")="", "Mandatory: Tab 7",IFERROR('7. Position (current_at exit)'!Z191,"")),""), IF($A191&lt;&gt;"",IF(IFERROR('7. Position (current_at exit)'!Z191,"")="", "",IFERROR('7. Position (current_at exit)'!Z191,"")),""))</f>
        <v/>
      </c>
      <c r="CV191" s="159" t="str">
        <f>IF(OR($D191="Fully Exited, No Escrow", $D191="Fully Exited, Escrow Pending", $D191="Fully Exited, Subsequently Closed"), IF($A191&lt;&gt;"",IF(IFERROR('7. Position (current_at exit)'!AA191,"")="", "Mandatory: Tab 7",IFERROR('7. Position (current_at exit)'!AA191,"")),""), IF($A191&lt;&gt;"",IF(IFERROR('7. Position (current_at exit)'!AA191,"")="", "",IFERROR('7. Position (current_at exit)'!AA191,"")),""))</f>
        <v/>
      </c>
      <c r="CW191" s="16" t="str">
        <f>IF($D191="Fully Exited",IF($A191&lt;&gt;"",IF(IFERROR('7. Position (current_at exit)'!AB191,"")="", "",IFERROR('7. Position (current_at exit)'!AB191,"")),""), IF($A191&lt;&gt;"",IF(IFERROR('7. Position (current_at exit)'!AB191,"")="", "",IFERROR('7. Position (current_at exit)'!AB191,"")),""))</f>
        <v/>
      </c>
      <c r="CX191" s="360" t="str">
        <f>IF($A191&lt;&gt;"",IF(IFERROR('7. Position (current_at exit)'!AC191,"")="", "",IFERROR('7. Position (current_at exit)'!AC191,"")),"")</f>
        <v/>
      </c>
      <c r="CY191" s="16" t="str">
        <f>IF($D191&lt;&gt;"Pending, Subsequently Closed",IF($A191&lt;&gt;"",IF(IFERROR('7. Position (current_at exit)'!AD191,"")="", "Mandatory: Tab 7",IFERROR('7. Position (current_at exit)'!AD191,"")),""), IF($A191&lt;&gt;"",IF(IFERROR('7. Position (current_at exit)'!AD191,"")="", "",IFERROR('7. Position (current_at exit)'!AD191,"")),""))</f>
        <v/>
      </c>
      <c r="CZ191" s="187" t="str">
        <f>IF($A191&lt;&gt;"",IF(IFERROR('7. Position (current_at exit)'!AE191,"")="", "",IFERROR('7. Position (current_at exit)'!AE191,"")),"")</f>
        <v/>
      </c>
      <c r="DA191" s="76" t="str">
        <f>IF($A191&lt;&gt;"",IF(IFERROR('7. Position (current_at exit)'!AF191,"")="", "",IFERROR('7. Position (current_at exit)'!AF191,"")),"")</f>
        <v/>
      </c>
      <c r="DB191" s="239" t="str">
        <f>IF($A191&lt;&gt;"",IF(IFERROR('7. Position (current_at exit)'!AG191,"")="", "",IFERROR('7. Position (current_at exit)'!AG191,"")),"")</f>
        <v/>
      </c>
      <c r="DC191" s="165" t="str">
        <f>IF($A191&lt;&gt;"",IF(IFERROR('7. Position (current_at exit)'!AH191,"")="", "",IFERROR('7. Position (current_at exit)'!AH191,"")),"")</f>
        <v/>
      </c>
      <c r="DD191" s="165" t="str">
        <f>IF($A191&lt;&gt;"",IF(IFERROR('7. Position (current_at exit)'!AI191,"")="", "",IFERROR('7. Position (current_at exit)'!AI191,"")),"")</f>
        <v/>
      </c>
      <c r="DE191" s="360" t="str">
        <f>IF($A191&lt;&gt;"",IF(IFERROR('7. Position (current_at exit)'!AJ191,"")="", "",IFERROR('7. Position (current_at exit)'!AJ191,"")),"")</f>
        <v/>
      </c>
      <c r="DF191" s="16" t="str">
        <f>IF($A191&lt;&gt;"",IF(IFERROR('7. Position (current_at exit)'!AK191,"")="", "",IFERROR('7. Position (current_at exit)'!AK191,"")),"")</f>
        <v/>
      </c>
      <c r="DG191" s="187" t="str">
        <f>IF($A191&lt;&gt;"",IF(IFERROR('7. Position (current_at exit)'!AL191,"")="", "",IFERROR('7. Position (current_at exit)'!AL191,"")),"")</f>
        <v/>
      </c>
      <c r="DH191" s="76" t="str">
        <f>IF($A191&lt;&gt;"",IF(IFERROR('7. Position (current_at exit)'!AM191,"")="", "",IFERROR('7. Position (current_at exit)'!AM191,"")),"")</f>
        <v/>
      </c>
      <c r="DI191" s="239" t="str">
        <f>IF($A191&lt;&gt;"",IF(IFERROR('7. Position (current_at exit)'!AN191,"")="", "",IFERROR('7. Position (current_at exit)'!AN191,"")),"")</f>
        <v/>
      </c>
      <c r="DJ191" s="165" t="str">
        <f>IF($A191&lt;&gt;"",IF(IFERROR('7. Position (current_at exit)'!AO191,"")="", "",IFERROR('7. Position (current_at exit)'!AO191,"")),"")</f>
        <v/>
      </c>
      <c r="DK191" s="165" t="str">
        <f>IF($A191&lt;&gt;"",IF(IFERROR('7. Position (current_at exit)'!AP191,"")="", "",IFERROR('7. Position (current_at exit)'!AP191,"")),"")</f>
        <v/>
      </c>
      <c r="DL191" s="360" t="str">
        <f>IF($A191&lt;&gt;"",IF(IFERROR('7. Position (current_at exit)'!AQ191,"")="", "",IFERROR('7. Position (current_at exit)'!AQ191,"")),"")</f>
        <v/>
      </c>
      <c r="DM191" s="17" t="str">
        <f>IF(OR($F191="Equity - Publicly Traded", $F191="Equity - Private"), IF($A191&lt;&gt;"",IF(IFERROR('6. Position (at entry)'!N191,"")="", "Mandatory: Tab 6",IFERROR('6. Position (at entry)'!N191,"")),""), IF($A191&lt;&gt;"",IF(IFERROR('6. Position (at entry)'!N191,"")="", "",IFERROR('6. Position (at entry)'!N191,"")),""))</f>
        <v/>
      </c>
      <c r="DN191" s="17" t="str">
        <f>IF(OR($F191="Equity - Publicly Traded", $F191="Equity - Private"), IF($A191&lt;&gt;"",IF(IFERROR('6. Position (at entry)'!O191,"")="", "Mandatory: Tab 6",IFERROR('6. Position (at entry)'!O191,"")),""), IF($A191&lt;&gt;"",IF(IFERROR('6. Position (at entry)'!O191,"")="", "",IFERROR('6. Position (at entry)'!O191,"")),""))</f>
        <v/>
      </c>
      <c r="DO191" s="17" t="str">
        <f>IF(OR($F191="Equity - Publicly Traded", $F191="Equity - Private"), IF($A191&lt;&gt;"",IF(IFERROR('6. Position (at entry)'!P191,"")="", "Mandatory: Tab 6",IFERROR('6. Position (at entry)'!P191,"")),""), IF($A191&lt;&gt;"",IF(IFERROR('6. Position (at entry)'!P191,"")="", "",IFERROR('6. Position (at entry)'!P191,"")),""))</f>
        <v/>
      </c>
      <c r="DP191" s="17" t="str">
        <f>IF(OR($F191="Equity - Publicly Traded", $F191="Equity - Private"), IF($A191&lt;&gt;"",IF(IFERROR('6. Position (at entry)'!Q191,"")="", "Mandatory: Tab 6",IFERROR('6. Position (at entry)'!Q191,"")),""), IF($A191&lt;&gt;"",IF(IFERROR('6. Position (at entry)'!Q191,"")="", "",IFERROR('6. Position (at entry)'!Q191,"")),""))</f>
        <v/>
      </c>
      <c r="DQ191" s="18" t="str">
        <f>IF(OR($F191="Equity - Publicly Traded", $F191="Equity - Private"), IF($A191&lt;&gt;"",IF(IFERROR('6. Position (at entry)'!R191,"")="", "Mandatory: Tab 6",IFERROR('6. Position (at entry)'!R191,"")),""), IF($A191&lt;&gt;"",IF(IFERROR('6. Position (at entry)'!R191,"")="", "",IFERROR('6. Position (at entry)'!R191,"")),""))</f>
        <v/>
      </c>
      <c r="DR191" s="18" t="str">
        <f>IF(OR($F191="Equity - Publicly Traded", $F191="Equity - Private"), IF($A191&lt;&gt;"",IF(IFERROR('6. Position (at entry)'!S191,"")="", "Mandatory: Tab 6",IFERROR('6. Position (at entry)'!S191,"")),""), IF($A191&lt;&gt;"",IF(IFERROR('6. Position (at entry)'!S191,"")="", "",IFERROR('6. Position (at entry)'!S191,"")),""))</f>
        <v/>
      </c>
      <c r="DS191" s="17" t="str">
        <f>IF(OR($F191="Equity - Publicly Traded", $F191="Equity - Private"), IF($A191&lt;&gt;"",IF(IFERROR('6. Position (at entry)'!T191,"")="", "Mandatory: Tab 6",IFERROR('6. Position (at entry)'!T191,"")),""), IF($A191&lt;&gt;"",IF(IFERROR('6. Position (at entry)'!T191,"")="", "",IFERROR('6. Position (at entry)'!T191,"")),""))</f>
        <v/>
      </c>
      <c r="DT191" s="16" t="str">
        <f>IF(OR($F191="Equity - Publicly Traded", $F191="Equity - Private"), IF($A191&lt;&gt;"",IF(IFERROR('6. Position (at entry)'!U191,"")="", "Mandatory: Tab 6",IFERROR('6. Position (at entry)'!U191,"")),""), IF($A191&lt;&gt;"",IF(IFERROR('6. Position (at entry)'!U191,"")="", "",IFERROR('6. Position (at entry)'!U191,"")),""))</f>
        <v/>
      </c>
      <c r="DU191" s="16" t="str">
        <f>IF(OR($F191="Equity - Publicly Traded", $F191="Equity - Private"), IF($A191&lt;&gt;"",IF(IFERROR('6. Position (at entry)'!V191,"")="", "",IFERROR('6. Position (at entry)'!V191,"")),""), IF($A191&lt;&gt;"",IF(IFERROR('6. Position (at entry)'!V191,"")="", "",IFERROR('6. Position (at entry)'!V191,"")),""))</f>
        <v/>
      </c>
      <c r="DV191" s="239" t="str">
        <f>IF(OR($F191="Equity - Publicly Traded", $F191="Equity - Private"), IF($A191&lt;&gt;"",IF(IFERROR('6. Position (at entry)'!W191,"")="", "",IFERROR('6. Position (at entry)'!W191,"")),""), IF($A191&lt;&gt;"",IF(IFERROR('6. Position (at entry)'!W191,"")="", "",IFERROR('6. Position (at entry)'!W191,"")),""))</f>
        <v/>
      </c>
      <c r="DW191" s="239" t="str">
        <f>IF(OR($F191="Equity - Publicly Traded", $F191="Equity - Private"), IF($A191&lt;&gt;"",IF(IFERROR('6. Position (at entry)'!X191,"")="", "",IFERROR('6. Position (at entry)'!X191,"")),""), IF($A191&lt;&gt;"",IF(IFERROR('6. Position (at entry)'!X191,"")="", "",IFERROR('6. Position (at entry)'!X191,"")),""))</f>
        <v/>
      </c>
      <c r="DX191" s="239" t="str">
        <f>IF(OR($F191="Equity - Publicly Traded", $F191="Equity - Private"), IF($A191&lt;&gt;"",IF(IFERROR('6. Position (at entry)'!Y191,"")="", "",IFERROR('6. Position (at entry)'!Y191,"")),""), IF($A191&lt;&gt;"",IF(IFERROR('6. Position (at entry)'!Y191,"")="", "",IFERROR('6. Position (at entry)'!Y191,"")),""))</f>
        <v/>
      </c>
      <c r="DY191" s="360" t="str">
        <f>IF($A191&lt;&gt;"",IF(IFERROR('6. Position (at entry)'!Z191,"")="", "",IFERROR('6. Position (at entry)'!Z191,"")),"")</f>
        <v/>
      </c>
      <c r="DZ191" s="76" t="str">
        <f>IF($A191&lt;&gt;"",IF(IFERROR('6. Position (at entry)'!AA191,"")="", "",IFERROR('6. Position (at entry)'!AA191,"")),"")</f>
        <v/>
      </c>
      <c r="EA191" s="76" t="str">
        <f>IF($A191&lt;&gt;"",IF(IFERROR('6. Position (at entry)'!AB191,"")="", "",IFERROR('6. Position (at entry)'!AB191,"")),"")</f>
        <v/>
      </c>
      <c r="EB191" s="78" t="str">
        <f>IF($A191&lt;&gt;"",IF(IFERROR('6. Position (at entry)'!AC191,"")="", "",IFERROR('6. Position (at entry)'!AC191,"")),"")</f>
        <v/>
      </c>
      <c r="EC191" s="78" t="str">
        <f>IF($A191&lt;&gt;"",IF(IFERROR('6. Position (at entry)'!AD191,"")="", "",IFERROR('6. Position (at entry)'!AD191,"")),"")</f>
        <v/>
      </c>
      <c r="ED191" s="226" t="str">
        <f>IF($A191&lt;&gt;"",IF(IFERROR('6. Position (at entry)'!AE191,"")="", "",IFERROR('6. Position (at entry)'!AE191,"")),"")</f>
        <v/>
      </c>
      <c r="EE191" s="80" t="str">
        <f>IF($A191&lt;&gt;"",IF(IFERROR('6. Position (at entry)'!AF191,"")="", "",IFERROR('6. Position (at entry)'!AF191,"")),"")</f>
        <v/>
      </c>
      <c r="EF191" s="80" t="str">
        <f>IF($A191&lt;&gt;"",IF(IFERROR('6. Position (at entry)'!AG191,"")="", "",IFERROR('6. Position (at entry)'!AG191,"")),"")</f>
        <v/>
      </c>
      <c r="EG191" s="80" t="str">
        <f>IF($A191&lt;&gt;"",IF(IFERROR('6. Position (at entry)'!AH191,"")="", "",IFERROR('6. Position (at entry)'!AH191,"")),"")</f>
        <v/>
      </c>
      <c r="EH191" s="360" t="str">
        <f>IF($A191&lt;&gt;"",IF(IFERROR('6. Position (at entry)'!AI191,"")="", "",IFERROR('6. Position (at entry)'!AI191,"")),"")</f>
        <v/>
      </c>
    </row>
    <row r="192" spans="1:138" ht="15" customHeight="1" x14ac:dyDescent="0.2">
      <c r="A192" s="16" t="str">
        <f>IF(ISBLANK('6. Position (at entry)'!A192), "", '6. Position (at entry)'!A192)</f>
        <v/>
      </c>
      <c r="B192" s="347" t="str">
        <f>IF($A192&lt;&gt;"",IF(IFERROR('6. Position (at entry)'!B192,"")="", "Mandatory: Tab 6",IFERROR('6. Position (at entry)'!B192,"")),"")</f>
        <v/>
      </c>
      <c r="C192" s="16" t="str">
        <f>IF($A192&lt;&gt;"",IF(IFERROR(VLOOKUP($A192, '4. Company (at entry)'!$1:$1048576,2,FALSE),"")="","Mandatory: Tab 4",IFERROR(VLOOKUP($A192, '4. Company (at entry)'!$1:$1048576,2,FALSE),"")), "")</f>
        <v/>
      </c>
      <c r="D192" s="16" t="str">
        <f>IF($A192&lt;&gt;"",IF(IFERROR('7. Position (current_at exit)'!D192,"")="", "Mandatory: Tab 7",IFERROR('7. Position (current_at exit)'!D192,"")),"")</f>
        <v/>
      </c>
      <c r="E192" s="16" t="str">
        <f>IF($A192&lt;&gt;"",IF(IFERROR('7. Position (current_at exit)'!E192,"")="", "Mandatory: Tab 7",IFERROR('7. Position (current_at exit)'!E192,"")),"")</f>
        <v/>
      </c>
      <c r="F192" s="16" t="str">
        <f>IF($A192&lt;&gt;"",IF(IFERROR('6. Position (at entry)'!D192,"")="", "Mandatory: Tab 6",IFERROR('6. Position (at entry)'!D192,"")),"")</f>
        <v/>
      </c>
      <c r="G192" s="16" t="str">
        <f>IF($A192&lt;&gt;"",IF(IFERROR('6. Position (at entry)'!E192,"")="", "Mandatory: Tab 6",IFERROR('6. Position (at entry)'!E192,"")),"")</f>
        <v/>
      </c>
      <c r="H192" s="16" t="str">
        <f>IF($A192&lt;&gt;"",IF(IFERROR('6. Position (at entry)'!F192,"")="", "Mandatory: Tab 6",IFERROR('6. Position (at entry)'!F192,"")),"")</f>
        <v/>
      </c>
      <c r="I192" s="16" t="str">
        <f>IF($A192&lt;&gt;"",IF(IFERROR('6. Position (at entry)'!G192,"")="", "Mandatory: Tab 6",IFERROR('6. Position (at entry)'!G192,"")),"")</f>
        <v/>
      </c>
      <c r="J192" s="16" t="str">
        <f>IF($A192&lt;&gt;"",IF(IFERROR('6. Position (at entry)'!H192,"")="", "Mandatory: Tab 6",IFERROR('6. Position (at entry)'!H192,"")),"")</f>
        <v/>
      </c>
      <c r="K192" s="159" t="str">
        <f>IF($A192&lt;&gt;"",IF(IFERROR('6. Position (at entry)'!I192,"")="", "Mandatory: Tab 6",IFERROR('6. Position (at entry)'!I192,"")),"")</f>
        <v/>
      </c>
      <c r="L192" s="16" t="str">
        <f>IF($A192&lt;&gt;"",IF(IFERROR('6. Position (at entry)'!J192,"")="", "Mandatory: Tab 6",IFERROR('6. Position (at entry)'!J192,"")),"")</f>
        <v/>
      </c>
      <c r="M192" s="16" t="str">
        <f>IF($A192&lt;&gt;"",IF(IFERROR('6. Position (at entry)'!K192,"")="", "Mandatory: Tab 6",IFERROR('6. Position (at entry)'!K192,"")),"")</f>
        <v/>
      </c>
      <c r="N192" s="16" t="str">
        <f>IF($A192&lt;&gt;"",IF(IFERROR('6. Position (at entry)'!L192,"")="", "",IFERROR('6. Position (at entry)'!L192,"")),"")</f>
        <v/>
      </c>
      <c r="O192" s="360" t="str">
        <f>IF($A192&lt;&gt;"",IF(IFERROR('6. Position (at entry)'!M192,"")="", "",IFERROR('6. Position (at entry)'!M192,"")),"")</f>
        <v/>
      </c>
      <c r="P192" s="16" t="str">
        <f>IF($A192&lt;&gt;"",IF(IFERROR(VLOOKUP($A192,'5. Company (current_at exit)'!$1:$1048576,3,FALSE),"")="","",IFERROR(VLOOKUP($A192,'5. Company (current_at exit)'!$1:$1048576,3,FALSE),"")), "")</f>
        <v/>
      </c>
      <c r="Q192" s="16" t="str">
        <f>IF($A192&lt;&gt;"",IF(IFERROR(VLOOKUP($A192,'5. Company (current_at exit)'!$1:$1048576,4,FALSE),"")="","",IFERROR(VLOOKUP($A192,'5. Company (current_at exit)'!$1:$1048576,4,FALSE),"")), "")</f>
        <v/>
      </c>
      <c r="R192" s="16" t="str">
        <f>IF($A192&lt;&gt;"",IF(IFERROR(VLOOKUP($A192,'5. Company (current_at exit)'!$1:$1048576,5,FALSE),"")="","",IFERROR(VLOOKUP($A192,'5. Company (current_at exit)'!$1:$1048576,5,FALSE),"")), "")</f>
        <v/>
      </c>
      <c r="S192" s="16" t="str">
        <f>IF($A192&lt;&gt;"",IF(IFERROR(VLOOKUP($A192,'5. Company (current_at exit)'!$1:$1048576,6,FALSE),"")="","",IFERROR(VLOOKUP($A192,'5. Company (current_at exit)'!$1:$1048576,6,FALSE),"")), "")</f>
        <v/>
      </c>
      <c r="T192" s="16" t="str">
        <f>IF($A192&lt;&gt;"",IF(IFERROR(VLOOKUP($A192,'5. Company (current_at exit)'!$1:$1048576,7,FALSE),"")="","Mandatory: Tab 5",IFERROR(VLOOKUP($A192,'5. Company (current_at exit)'!$1:$1048576,7,FALSE),"")), "")</f>
        <v/>
      </c>
      <c r="U192" s="72" t="str">
        <f>IF($A192&lt;&gt;"",IF(IFERROR(VLOOKUP($A192,'5. Company (current_at exit)'!$1:$1048576,8,FALSE),"")="","Mandatory: Tab 5",IFERROR(VLOOKUP($A192,'5. Company (current_at exit)'!$1:$1048576,8,FALSE),"")), "")</f>
        <v/>
      </c>
      <c r="V192" s="16" t="str">
        <f>IF($A192&lt;&gt;"",IF(IFERROR(VLOOKUP($A192,'5. Company (current_at exit)'!$1:$1048576,9,FALSE),"")="","",IFERROR(VLOOKUP($A192,'5. Company (current_at exit)'!$1:$1048576,9,FALSE),"")), "")</f>
        <v/>
      </c>
      <c r="W192" s="16" t="str">
        <f>IF($A192&lt;&gt;"",IF(IFERROR(VLOOKUP($A192,'5. Company (current_at exit)'!$1:$1048576,10,FALSE),"")="","Mandatory: Tab 5",IFERROR(VLOOKUP($A192,'5. Company (current_at exit)'!$1:$1048576,10,FALSE),"")), "")</f>
        <v/>
      </c>
      <c r="X192" s="73" t="str">
        <f>IF($A192&lt;&gt;"",IF(IFERROR(VLOOKUP($A192,'5. Company (current_at exit)'!$1:$1048576,11,FALSE),"")="","Mandatory: Tab 5",IFERROR(VLOOKUP($A192,'5. Company (current_at exit)'!$1:$1048576,11,FALSE),"")), "")</f>
        <v/>
      </c>
      <c r="Y192" s="73" t="str">
        <f>IF($A192&lt;&gt;"",IF(IFERROR(VLOOKUP($A192,'5. Company (current_at exit)'!$1:$1048576,12,FALSE),"")="","",IFERROR(VLOOKUP($A192,'5. Company (current_at exit)'!$1:$1048576,12,FALSE),"")), "")</f>
        <v/>
      </c>
      <c r="Z192" s="73" t="str">
        <f>IF($A192&lt;&gt;"",IF(IFERROR(VLOOKUP($A192,'5. Company (current_at exit)'!$1:$1048576,13,FALSE),"")="","",IFERROR(VLOOKUP($A192,'5. Company (current_at exit)'!$1:$1048576,13,FALSE),"")), "")</f>
        <v/>
      </c>
      <c r="AA192" s="16" t="str">
        <f>IF($A192&lt;&gt;"",IF(IFERROR(VLOOKUP($A192,'5. Company (current_at exit)'!$1:$1048576,14,FALSE),"")="","Mandatory: Tab 5",IFERROR(VLOOKUP($A192,'5. Company (current_at exit)'!$1:$1048576,14,FALSE),"")), "")</f>
        <v/>
      </c>
      <c r="AB192" s="16" t="str">
        <f>IF($A192&lt;&gt;"",IF(IFERROR(VLOOKUP($A192,'5. Company (current_at exit)'!$1:$1048576,15,FALSE),"")="","Mandatory: Tab 5",IFERROR(VLOOKUP($A192,'5. Company (current_at exit)'!$1:$1048576,15,FALSE),"")), "")</f>
        <v/>
      </c>
      <c r="AC192" s="76" t="str">
        <f>IF($A192&lt;&gt;"",IF(IFERROR(VLOOKUP($A192,'5. Company (current_at exit)'!$1:$1048576,16,FALSE),"")="","",IFERROR(VLOOKUP($A192,'5. Company (current_at exit)'!$1:$1048576,16,FALSE),"")), "")</f>
        <v/>
      </c>
      <c r="AD192" s="16" t="str">
        <f>IF($A192&lt;&gt;"",IF(IFERROR(VLOOKUP($A192,'5. Company (current_at exit)'!$1:$1048576,17,FALSE),"")="","",IFERROR(VLOOKUP($A192,'5. Company (current_at exit)'!$1:$1048576,17,FALSE),"")), "")</f>
        <v/>
      </c>
      <c r="AE192" s="401" t="str">
        <f>IF($A192&lt;&gt;"",IF(IFERROR(VLOOKUP($A192,'5. Company (current_at exit)'!$1:$1048576,18,FALSE),"")="","",IFERROR(VLOOKUP($A192,'5. Company (current_at exit)'!$1:$1048576,18,FALSE),"")), "")</f>
        <v/>
      </c>
      <c r="AF192" s="16" t="str">
        <f>IF($A192&lt;&gt;"",IF(IFERROR(VLOOKUP($A192,'5. Company (current_at exit)'!$1:$1048576,19,FALSE),"")="","Mandatory: Tab 5",IFERROR(VLOOKUP($A192,'5. Company (current_at exit)'!$1:$1048576,19,FALSE),"")), "")</f>
        <v/>
      </c>
      <c r="AG192" s="159" t="str">
        <f>IF($AF192="Yes",IF($A192&lt;&gt;"",IF(IFERROR(VLOOKUP($A192,'5. Company (current_at exit)'!$1:$1048576,20,FALSE),"")="","Mandatory: Tab 5",IFERROR(VLOOKUP($A192,'5. Company (current_at exit)'!$1:$1048576,20,FALSE),"")), ""),IF($A192&lt;&gt;"",IF(IFERROR(VLOOKUP($A192,'5. Company (current_at exit)'!$1:$1048576,20,FALSE),"")="","",IFERROR(VLOOKUP($A192,'5. Company (current_at exit)'!$1:$1048576,20,FALSE),"")), ""))</f>
        <v/>
      </c>
      <c r="AH192" s="159" t="str">
        <f>IF($AF192="Yes",IF($A192&lt;&gt;"",IF(IFERROR(VLOOKUP($A192,'5. Company (current_at exit)'!$1:$1048576,21,FALSE),"")="","Mandatory: Tab 5",IFERROR(VLOOKUP($A192,'5. Company (current_at exit)'!$1:$1048576,21,FALSE),"")), ""),IF($A192&lt;&gt;"",IF(IFERROR(VLOOKUP($A192,'5. Company (current_at exit)'!$1:$1048576,21,FALSE),"")="","",IFERROR(VLOOKUP($A192,'5. Company (current_at exit)'!$1:$1048576,21,FALSE),"")), ""))</f>
        <v/>
      </c>
      <c r="AI192" s="69" t="str">
        <f>IF($AF192="Yes",IF($A192&lt;&gt;"",IF(IFERROR(VLOOKUP($A192,'5. Company (current_at exit)'!$1:$1048576,22,FALSE),"")="","Mandatory: Tab 5",IFERROR(VLOOKUP($A192,'5. Company (current_at exit)'!$1:$1048576,22,FALSE),"")), ""),IF($A192&lt;&gt;"",IF(IFERROR(VLOOKUP($A192,'5. Company (current_at exit)'!$1:$1048576,22,FALSE),"")="","",IFERROR(VLOOKUP($A192,'5. Company (current_at exit)'!$1:$1048576,22,FALSE),"")), ""))</f>
        <v/>
      </c>
      <c r="AJ192" s="69" t="str">
        <f>IF($AF192="Yes",IF($A192&lt;&gt;"",IF(IFERROR(VLOOKUP($A192,'5. Company (current_at exit)'!$1:$1048576,23,FALSE),"")="","Mandatory: Tab 5",IFERROR(VLOOKUP($A192,'5. Company (current_at exit)'!$1:$1048576,23,FALSE),"")), ""),IF($A192&lt;&gt;"",IF(IFERROR(VLOOKUP($A192,'5. Company (current_at exit)'!$1:$1048576,23,FALSE),"")="","",IFERROR(VLOOKUP($A192,'5. Company (current_at exit)'!$1:$1048576,23,FALSE),"")), ""))</f>
        <v/>
      </c>
      <c r="AK192" s="159" t="str">
        <f>IF($AF192="Yes",IF($A192&lt;&gt;"",IF(IFERROR(VLOOKUP($A192,'5. Company (current_at exit)'!$1:$1048576,24,FALSE),"")="","",IFERROR(VLOOKUP($A192,'5. Company (current_at exit)'!$1:$1048576,24,FALSE),"")), ""),IF($A192&lt;&gt;"",IF(IFERROR(VLOOKUP($A192,'5. Company (current_at exit)'!$1:$1048576,24,FALSE),"")="","",IFERROR(VLOOKUP($A192,'5. Company (current_at exit)'!$1:$1048576,24,FALSE),"")), ""))</f>
        <v/>
      </c>
      <c r="AL192" s="403" t="str">
        <f>IF($A192&lt;&gt;"",IF(IFERROR(VLOOKUP($A192,'5. Company (current_at exit)'!$1:$1048576,25,FALSE),"")="","",IFERROR(VLOOKUP($A192,'5. Company (current_at exit)'!$1:$1048576,25,FALSE),"")), "")</f>
        <v/>
      </c>
      <c r="AM192" s="17" t="str">
        <f>IF($A192&lt;&gt;"",IF(IFERROR(VLOOKUP($A192,'5. Company (current_at exit)'!$1:$1048576,26,FALSE),"")="","Mandatory: Tab 5",IFERROR(VLOOKUP($A192,'5. Company (current_at exit)'!$1:$1048576,26,FALSE),"")), "")</f>
        <v/>
      </c>
      <c r="AN192" s="17" t="str">
        <f>IF($A192&lt;&gt;"",IF(IFERROR(VLOOKUP($A192,'5. Company (current_at exit)'!$1:$1048576,27,FALSE),"")="","Mandatory: Tab 5",IFERROR(VLOOKUP($A192,'5. Company (current_at exit)'!$1:$1048576,27,FALSE),"")), "")</f>
        <v/>
      </c>
      <c r="AO192" s="17" t="str">
        <f>IF($A192&lt;&gt;"",IF(IFERROR(VLOOKUP($A192,'5. Company (current_at exit)'!$1:$1048576,28,FALSE),"")="","Mandatory: Tab 5",IFERROR(VLOOKUP($A192,'5. Company (current_at exit)'!$1:$1048576,28,FALSE),"")), "")</f>
        <v/>
      </c>
      <c r="AP192" s="17" t="str">
        <f>IF($A192&lt;&gt;"",IF(IFERROR(VLOOKUP($A192,'5. Company (current_at exit)'!$1:$1048576,29,FALSE),"")="","Mandatory: Tab 5",IFERROR(VLOOKUP($A192,'5. Company (current_at exit)'!$1:$1048576,29,FALSE),"")), "")</f>
        <v/>
      </c>
      <c r="AQ192" s="17" t="str">
        <f>IF($A192&lt;&gt;"",IF(IFERROR(VLOOKUP($A192,'5. Company (current_at exit)'!$1:$1048576,30,FALSE),"")="","Mandatory: Tab 5",IFERROR(VLOOKUP($A192,'5. Company (current_at exit)'!$1:$1048576,30,FALSE),"")), "")</f>
        <v/>
      </c>
      <c r="AR192" s="17" t="str">
        <f>IF($A192&lt;&gt;"",IF(IFERROR(VLOOKUP($A192,'5. Company (current_at exit)'!$1:$1048576,31,FALSE),"")="","Mandatory: Tab 5",IFERROR(VLOOKUP($A192,'5. Company (current_at exit)'!$1:$1048576,31,FALSE),"")), "")</f>
        <v/>
      </c>
      <c r="AS192" s="17" t="str">
        <f>IF($A192&lt;&gt;"",IF(IFERROR(VLOOKUP($A192,'5. Company (current_at exit)'!$1:$1048576,32,FALSE),"")="","Mandatory: Tab 5",IFERROR(VLOOKUP($A192,'5. Company (current_at exit)'!$1:$1048576,32,FALSE),"")), "")</f>
        <v/>
      </c>
      <c r="AT192" s="17" t="str">
        <f>IF($A192&lt;&gt;"",IF(IFERROR(VLOOKUP($A192,'5. Company (current_at exit)'!$1:$1048576,33,FALSE),"")="","Mandatory: Tab 5",IFERROR(VLOOKUP($A192,'5. Company (current_at exit)'!$1:$1048576,33,FALSE),"")), "")</f>
        <v/>
      </c>
      <c r="AU192" s="17" t="str">
        <f>IF($A192&lt;&gt;"",IF(IFERROR(VLOOKUP($A192,'5. Company (current_at exit)'!$1:$1048576,34,FALSE),"")="","",IFERROR(VLOOKUP($A192,'5. Company (current_at exit)'!$1:$1048576,34,FALSE),"")), "")</f>
        <v/>
      </c>
      <c r="AV192" s="241" t="str">
        <f>IF($A192&lt;&gt;"",IF(IFERROR(VLOOKUP($A192,'5. Company (current_at exit)'!$1:$1048576,35,FALSE),"")="","",IFERROR(VLOOKUP($A192,'5. Company (current_at exit)'!$1:$1048576,35,FALSE),"")), "")</f>
        <v/>
      </c>
      <c r="AW192" s="17" t="str">
        <f>IF($D192="Fully Exited",IF($A192&lt;&gt;"",IF(IFERROR(VLOOKUP($A192,'5. Company (current_at exit)'!$1:$1048576,36,FALSE),"")="","",IFERROR(VLOOKUP($A192,'5. Company (current_at exit)'!$1:$1048576,36,FALSE),"")), ""),IF($A192&lt;&gt;"",IF(IFERROR(VLOOKUP($A192,'5. Company (current_at exit)'!$1:$1048576,36,FALSE),"")="","",IFERROR(VLOOKUP($A192,'5. Company (current_at exit)'!$1:$1048576,36,FALSE),"")), ""))</f>
        <v/>
      </c>
      <c r="AX192" s="239" t="str">
        <f>IF($A192&lt;&gt;"",IF(IFERROR(VLOOKUP($A192,'5. Company (current_at exit)'!$1:$1048576,37,FALSE),"")="","",IFERROR(VLOOKUP($A192,'5. Company (current_at exit)'!$1:$1048576,37,FALSE),"")), "")</f>
        <v/>
      </c>
      <c r="AY192" s="204" t="str">
        <f>IF($A192&lt;&gt;"",IF(IFERROR(VLOOKUP($A192,'5. Company (current_at exit)'!$1:$1048576,38,FALSE),"")="","",IFERROR(VLOOKUP($A192,'5. Company (current_at exit)'!$1:$1048576,38,FALSE),"")), "")</f>
        <v/>
      </c>
      <c r="AZ192" s="244" t="str">
        <f>IF($A192&lt;&gt;"",IF(IFERROR(VLOOKUP($A192,'5. Company (current_at exit)'!$1:$1048576,39,FALSE),"")="","",IFERROR(VLOOKUP($A192,'5. Company (current_at exit)'!$1:$1048576,39,FALSE),"")), "")</f>
        <v/>
      </c>
      <c r="BA192" s="244" t="str">
        <f>IF($A192&lt;&gt;"",IF(IFERROR(VLOOKUP($A192,'5. Company (current_at exit)'!$1:$1048576,40,FALSE),"")="","",IFERROR(VLOOKUP($A192,'5. Company (current_at exit)'!$1:$1048576,40,FALSE),"")), "")</f>
        <v/>
      </c>
      <c r="BB192" s="244" t="str">
        <f>IF($A192&lt;&gt;"",IF(IFERROR(VLOOKUP($A192,'5. Company (current_at exit)'!$1:$1048576,41,FALSE),"")="","",IFERROR(VLOOKUP($A192,'5. Company (current_at exit)'!$1:$1048576,41,FALSE),"")), "")</f>
        <v/>
      </c>
      <c r="BC192" s="76" t="str">
        <f>IF($A192&lt;&gt;"",IF(IFERROR(VLOOKUP($A192,'5. Company (current_at exit)'!$1:$1048576,42,FALSE),"")="","",IFERROR(VLOOKUP($A192,'5. Company (current_at exit)'!$1:$1048576,42,FALSE),"")), "")</f>
        <v/>
      </c>
      <c r="BD192" s="76" t="str">
        <f>IF($A192&lt;&gt;"",IF(IFERROR(VLOOKUP($A192,'5. Company (current_at exit)'!$1:$1048576,43,FALSE),"")="","",IFERROR(VLOOKUP($A192,'5. Company (current_at exit)'!$1:$1048576,43,FALSE),"")), "")</f>
        <v/>
      </c>
      <c r="BE192" s="239" t="str">
        <f>IF($A192&lt;&gt;"",IF(IFERROR(VLOOKUP($A192,'5. Company (current_at exit)'!$1:$1048576,44,FALSE),"")="","",IFERROR(VLOOKUP($A192,'5. Company (current_at exit)'!$1:$1048576,44,FALSE),"")), "")</f>
        <v/>
      </c>
      <c r="BF192" s="239" t="str">
        <f>IF($A192&lt;&gt;"",IF(IFERROR(VLOOKUP($A192,'5. Company (current_at exit)'!$1:$1048576,45,FALSE),"")="","",IFERROR(VLOOKUP($A192,'5. Company (current_at exit)'!$1:$1048576,45,FALSE),"")), "")</f>
        <v/>
      </c>
      <c r="BG192" s="239" t="str">
        <f>IF($A192&lt;&gt;"",IF(IFERROR(VLOOKUP($A192,'5. Company (current_at exit)'!$1:$1048576,46,FALSE),"")="","",IFERROR(VLOOKUP($A192,'5. Company (current_at exit)'!$1:$1048576,46,FALSE),"")), "")</f>
        <v/>
      </c>
      <c r="BH192" s="239" t="str">
        <f>IF($A192&lt;&gt;"",IF(IFERROR(VLOOKUP($A192,'5. Company (current_at exit)'!$1:$1048576,47,FALSE),"")="","",IFERROR(VLOOKUP($A192,'5. Company (current_at exit)'!$1:$1048576,47,FALSE),"")), "")</f>
        <v/>
      </c>
      <c r="BI192" s="239" t="str">
        <f>IF($A192&lt;&gt;"",IF(IFERROR(VLOOKUP($A192,'5. Company (current_at exit)'!$1:$1048576,48,FALSE),"")="","",IFERROR(VLOOKUP($A192,'5. Company (current_at exit)'!$1:$1048576,48,FALSE),"")), "")</f>
        <v/>
      </c>
      <c r="BJ192" s="360" t="str">
        <f>IF($A192&lt;&gt;"",IF(IFERROR(VLOOKUP($A192,'5. Company (current_at exit)'!$1:$1048576,49,FALSE),"")="","",IFERROR(VLOOKUP($A192,'5. Company (current_at exit)'!$1:$1048576,49,FALSE),"")), "")</f>
        <v/>
      </c>
      <c r="BK192" s="76" t="str">
        <f>IF($A192&lt;&gt;"",IF(IFERROR(VLOOKUP($A192,'5. Company (current_at exit)'!$1:$1048576,50,FALSE),"")="","Mandatory: Tab 5",IFERROR(VLOOKUP($A192,'5. Company (current_at exit)'!$1:$1048576,50,FALSE),"")), "")</f>
        <v/>
      </c>
      <c r="BL192" s="483" t="str">
        <f>IF($A192&lt;&gt;"",IF(IFERROR(VLOOKUP($A192,'5. Company (current_at exit)'!$1:$1048576,51,FALSE),"")="","Mandatory: Tab 5",IFERROR(VLOOKUP($A192,'5. Company (current_at exit)'!$1:$1048576,51,FALSE),"")), "")</f>
        <v/>
      </c>
      <c r="BM192" s="483" t="str">
        <f>IF($A192&lt;&gt;"",IF(IFERROR(VLOOKUP($A192,'5. Company (current_at exit)'!$1:$1048576,52,FALSE),"")="","Mandatory: Tab 5",IFERROR(VLOOKUP($A192,'5. Company (current_at exit)'!$1:$1048576,52,FALSE),"")), "")</f>
        <v/>
      </c>
      <c r="BN192" s="483" t="str">
        <f>IF($A192&lt;&gt;"",IF(IFERROR(VLOOKUP($A192,'5. Company (current_at exit)'!$1:$1048576,53,FALSE),"")="","Mandatory: Tab 5",IFERROR(VLOOKUP($A192,'5. Company (current_at exit)'!$1:$1048576,53,FALSE),"")), "")</f>
        <v/>
      </c>
      <c r="BO192" s="360" t="str">
        <f>IF($A192&lt;&gt;"",IF(IFERROR(VLOOKUP($A192,'5. Company (current_at exit)'!$1:$1048576,54,FALSE),"")="","",IFERROR(VLOOKUP($A192,'5. Company (current_at exit)'!$1:$1048576,54,FALSE),"")), "")</f>
        <v/>
      </c>
      <c r="BP192" s="17" t="str">
        <f>IF($A192&lt;&gt;"",IF(IFERROR(VLOOKUP($A192, '4. Company (at entry)'!$1:$1048576,3,FALSE),"")="","Mandatory: Tab 4",IFERROR(VLOOKUP($A192, '4. Company (at entry)'!$1:$1048576,3,FALSE),"")), "")</f>
        <v/>
      </c>
      <c r="BQ192" s="17" t="str">
        <f>IF($A192&lt;&gt;"",IF(IFERROR(VLOOKUP($A192, '4. Company (at entry)'!$1:$1048576,4,FALSE),"")="","Mandatory: Tab 4",IFERROR(VLOOKUP($A192, '4. Company (at entry)'!$1:$1048576,4,FALSE),"")), "")</f>
        <v/>
      </c>
      <c r="BR192" s="17" t="str">
        <f>IF($A192&lt;&gt;"",IF(IFERROR(VLOOKUP($A192, '4. Company (at entry)'!$1:$1048576,5,FALSE),"")="","Mandatory: Tab 4",IFERROR(VLOOKUP($A192, '4. Company (at entry)'!$1:$1048576,5,FALSE),"")), "")</f>
        <v/>
      </c>
      <c r="BS192" s="17" t="str">
        <f>IF($A192&lt;&gt;"",IF(IFERROR(VLOOKUP($A192, '4. Company (at entry)'!$1:$1048576,6,FALSE),"")="","Mandatory: Tab 4",IFERROR(VLOOKUP($A192, '4. Company (at entry)'!$1:$1048576,6,FALSE),"")), "")</f>
        <v/>
      </c>
      <c r="BT192" s="17" t="str">
        <f>IF($A192&lt;&gt;"",IF(IFERROR(VLOOKUP($A192, '4. Company (at entry)'!$1:$1048576,7,FALSE),"")="","Mandatory: Tab 4",IFERROR(VLOOKUP($A192, '4. Company (at entry)'!$1:$1048576,7,FALSE),"")), "")</f>
        <v/>
      </c>
      <c r="BU192" s="17" t="str">
        <f>IF($A192&lt;&gt;"",IF(IFERROR(VLOOKUP($A192, '4. Company (at entry)'!$1:$1048576,8,FALSE),"")="","Mandatory: Tab 4",IFERROR(VLOOKUP($A192, '4. Company (at entry)'!$1:$1048576,8,FALSE),"")), "")</f>
        <v/>
      </c>
      <c r="BV192" s="17" t="str">
        <f>IF($A192&lt;&gt;"",IF(IFERROR(VLOOKUP($A192, '4. Company (at entry)'!$1:$1048576,9,FALSE),"")="","Mandatory: Tab 4",IFERROR(VLOOKUP($A192, '4. Company (at entry)'!$1:$1048576,9,FALSE),"")), "")</f>
        <v/>
      </c>
      <c r="BW192" s="17" t="str">
        <f>IF($A192&lt;&gt;"",IF(IFERROR(VLOOKUP($A192, '4. Company (at entry)'!$1:$1048576,10,FALSE),"")="","",IFERROR(VLOOKUP($A192, '4. Company (at entry)'!$1:$1048576,10,FALSE),"")), "")</f>
        <v/>
      </c>
      <c r="BX192" s="208" t="str">
        <f>IF($A192&lt;&gt;"",IF(IFERROR(VLOOKUP($A192, '4. Company (at entry)'!$1:$1048576,11,FALSE),"")="","",IFERROR(VLOOKUP($A192, '4. Company (at entry)'!$1:$1048576,11,FALSE),"")), "")</f>
        <v/>
      </c>
      <c r="BY192" s="17" t="str">
        <f>IF($A192&lt;&gt;"",IF(IFERROR(VLOOKUP($A192, '4. Company (at entry)'!$1:$1048576,12,FALSE),"")="","",IFERROR(VLOOKUP($A192, '4. Company (at entry)'!$1:$1048576,12,FALSE),"")), "")</f>
        <v/>
      </c>
      <c r="BZ192" s="360" t="str">
        <f>IF($A192&lt;&gt;"",IF(IFERROR(VLOOKUP($A192, '4. Company (at entry)'!$1:$1048576,13,FALSE),"")="","",IFERROR(VLOOKUP($A192, '4. Company (at entry)'!$1:$1048576,13,FALSE),"")), "")</f>
        <v/>
      </c>
      <c r="CA192" s="17" t="str">
        <f>IF($A192&lt;&gt;"",IF(IFERROR('7. Position (current_at exit)'!F192,"")="", "Mandatory: Tab 7",IFERROR('7. Position (current_at exit)'!F192,"")),"")</f>
        <v/>
      </c>
      <c r="CB192" s="17" t="str">
        <f>IF($D192&lt;&gt;"Pending, Subsequently Closed",IF($A192&lt;&gt;"",IF(IFERROR('7. Position (current_at exit)'!G192,"")="", "Mandatory: Tab 7",IFERROR('7. Position (current_at exit)'!G192,"")),""), IF($A192&lt;&gt;"",IF(IFERROR('7. Position (current_at exit)'!G192,"")="", "",IFERROR('7. Position (current_at exit)'!G192,"")),""))</f>
        <v/>
      </c>
      <c r="CC192" s="17" t="str">
        <f>IF($D192&lt;&gt;"Pending, Subsequently Closed",IF($A192&lt;&gt;"",IF(IFERROR('7. Position (current_at exit)'!H192,"")="", "Mandatory: Tab 7",IFERROR('7. Position (current_at exit)'!H192,"")),""), IF($A192&lt;&gt;"",IF(IFERROR('7. Position (current_at exit)'!H192,"")="", "",IFERROR('7. Position (current_at exit)'!H192,"")),""))</f>
        <v/>
      </c>
      <c r="CD192" s="17" t="str">
        <f>IF($D192&lt;&gt;"Pending, Subsequently Closed",IF($A192&lt;&gt;"",IF(IFERROR('7. Position (current_at exit)'!I192,"")="", "Mandatory: Tab 7",IFERROR('7. Position (current_at exit)'!I192,"")),""), IF($A192&lt;&gt;"",IF(IFERROR('7. Position (current_at exit)'!I192,"")="", "",IFERROR('7. Position (current_at exit)'!I192,"")),""))</f>
        <v/>
      </c>
      <c r="CE192" s="17" t="str">
        <f>IF($D192&lt;&gt;"Pending, Subsequently Closed",IF($A192&lt;&gt;"",IF(IFERROR('7. Position (current_at exit)'!J192,"")="", "Mandatory: Tab 7",IFERROR('7. Position (current_at exit)'!J192,"")),""), IF($A192&lt;&gt;"",IF(IFERROR('7. Position (current_at exit)'!J192,"")="", "",IFERROR('7. Position (current_at exit)'!J192,"")),""))</f>
        <v/>
      </c>
      <c r="CF192" s="208" t="str">
        <f>IF($D192&lt;&gt;"Pending, Subsequently Closed",IF($A192&lt;&gt;"",IF(IFERROR('7. Position (current_at exit)'!K192,"")="", "Mandatory: Tab 7",IFERROR('7. Position (current_at exit)'!K192,"")),""), IF($A192&lt;&gt;"",IF(IFERROR('7. Position (current_at exit)'!K192,"")="", "",IFERROR('7. Position (current_at exit)'!K192,"")),""))</f>
        <v/>
      </c>
      <c r="CG192" s="186" t="str">
        <f>IF($D192&lt;&gt;"Pending, Subsequently Closed",IF($A192&lt;&gt;"",IF(IFERROR('7. Position (current_at exit)'!L192,"")="", "Mandatory: Tab 7",IFERROR('7. Position (current_at exit)'!L192,"")),""), IF($A192&lt;&gt;"",IF(IFERROR('7. Position (current_at exit)'!L192,"")="", "",IFERROR('7. Position (current_at exit)'!L192,"")),""))</f>
        <v/>
      </c>
      <c r="CH192" s="186" t="str">
        <f>IF($D192&lt;&gt;"Pending, Subsequently Closed",IF($A192&lt;&gt;"",IF(IFERROR('7. Position (current_at exit)'!M192,"")="", "Mandatory: Tab 7",IFERROR('7. Position (current_at exit)'!M192,"")),""), IF($A192&lt;&gt;"",IF(IFERROR('7. Position (current_at exit)'!M192,"")="", "",IFERROR('7. Position (current_at exit)'!M192,"")),""))</f>
        <v/>
      </c>
      <c r="CI192" s="186" t="str">
        <f>IF($D192&lt;&gt;"Pending, Subsequently Closed",IF($A192&lt;&gt;"",IF(IFERROR('7. Position (current_at exit)'!N192,"")="", "Mandatory: Tab 7",IFERROR('7. Position (current_at exit)'!N192,"")),""), IF($A192&lt;&gt;"",IF(IFERROR('7. Position (current_at exit)'!N192,"")="", "",IFERROR('7. Position (current_at exit)'!N192,"")),""))</f>
        <v/>
      </c>
      <c r="CJ192" s="408" t="str">
        <f>IF($D192&lt;&gt;"Pending, Subsequently Closed",IF($A192&lt;&gt;"",IF(IFERROR('7. Position (current_at exit)'!O192,"")="", "Mandatory: Tab 7",IFERROR('7. Position (current_at exit)'!O192,"")),""), IF($A192&lt;&gt;"",IF(IFERROR('7. Position (current_at exit)'!O192,"")="", "",IFERROR('7. Position (current_at exit)'!O192,"")),""))</f>
        <v/>
      </c>
      <c r="CK192" s="408" t="str">
        <f>IF($D192&lt;&gt;"Pending, Subsequently Closed",IF($A192&lt;&gt;"",IF(IFERROR('7. Position (current_at exit)'!P192,"")="", "Mandatory: Tab 7",IFERROR('7. Position (current_at exit)'!P192,"")),""), IF($A192&lt;&gt;"",IF(IFERROR('7. Position (current_at exit)'!P192,"")="", "",IFERROR('7. Position (current_at exit)'!P192,"")),""))</f>
        <v/>
      </c>
      <c r="CL192" s="360" t="str">
        <f>IF($A192&lt;&gt;"",IF(IFERROR('7. Position (current_at exit)'!Q192,"")="", "",IFERROR('7. Position (current_at exit)'!Q192,"")),"")</f>
        <v/>
      </c>
      <c r="CM192" s="18" t="str">
        <f>IF($F192&lt;&gt;"Debt",IF($A192&lt;&gt;"",IF(IFERROR('7. Position (current_at exit)'!R192,"")="", "Mandatory: Tab 7",IFERROR('7. Position (current_at exit)'!R192,"")),""), IF($A192&lt;&gt;"",IF(IFERROR('7. Position (current_at exit)'!R192,"")="", "",IFERROR('7. Position (current_at exit)'!R192,"")),""))</f>
        <v/>
      </c>
      <c r="CN192" s="18" t="str">
        <f>IF($F192&lt;&gt;"Debt",IF($A192&lt;&gt;"",IF(IFERROR('7. Position (current_at exit)'!S192,"")="", "Mandatory: Tab 7",IFERROR('7. Position (current_at exit)'!S192,"")),""), IF($A192&lt;&gt;"",IF(IFERROR('7. Position (current_at exit)'!S192,"")="", "",IFERROR('7. Position (current_at exit)'!S192,"")),""))</f>
        <v/>
      </c>
      <c r="CO192" s="17" t="str">
        <f>IF($F192&lt;&gt;"Debt",IF($A192&lt;&gt;"",IF(IFERROR('7. Position (current_at exit)'!T192,"")="", "Mandatory: Tab 7",IFERROR('7. Position (current_at exit)'!T192,"")),""), IF($A192&lt;&gt;"",IF(IFERROR('7. Position (current_at exit)'!T192,"")="", "",IFERROR('7. Position (current_at exit)'!T192,"")),""))</f>
        <v/>
      </c>
      <c r="CP192" s="17" t="str">
        <f>IF($A192&lt;&gt;"",IF(IFERROR('7. Position (current_at exit)'!U192,"")="", "Mandatory: Tab 7",IFERROR('7. Position (current_at exit)'!U192,"")),"")</f>
        <v/>
      </c>
      <c r="CQ192" s="17" t="str">
        <f>IF($F192&lt;&gt;"Debt",IF($A192&lt;&gt;"",IF(IFERROR('7. Position (current_at exit)'!V192,"")="", "Mandatory: Tab 7",IFERROR('7. Position (current_at exit)'!V192,"")),""), IF($A192&lt;&gt;"",IF(IFERROR('7. Position (current_at exit)'!V192,"")="", "",IFERROR('7. Position (current_at exit)'!V192,"")),""))</f>
        <v/>
      </c>
      <c r="CR192" s="16" t="str">
        <f>IF($F192&lt;&gt;"Debt",IF($A192&lt;&gt;"",IF(IFERROR('7. Position (current_at exit)'!W192,"")="", "",IFERROR('7. Position (current_at exit)'!W192,"")),""), IF($A192&lt;&gt;"",IF(IFERROR('7. Position (current_at exit)'!W192,"")="", "",IFERROR('7. Position (current_at exit)'!W192,"")),""))</f>
        <v/>
      </c>
      <c r="CS192" s="80" t="str">
        <f>IF($A192&lt;&gt;"",IF(IFERROR('7. Position (current_at exit)'!X192,"")="", "",IFERROR('7. Position (current_at exit)'!X192,"")),"")</f>
        <v/>
      </c>
      <c r="CT192" s="360" t="str">
        <f>IF($A192&lt;&gt;"",IF(IFERROR('7. Position (current_at exit)'!Y192,"")="", "",IFERROR('7. Position (current_at exit)'!Y192,"")),"")</f>
        <v/>
      </c>
      <c r="CU192" s="159" t="str">
        <f>IF(OR($D192="Fully Exited, No Escrow", $D192="Fully Exited, Escrow Pending", $D192="Fully Exited, Subsequently Closed"), IF($A192&lt;&gt;"",IF(IFERROR('7. Position (current_at exit)'!Z192,"")="", "Mandatory: Tab 7",IFERROR('7. Position (current_at exit)'!Z192,"")),""), IF($A192&lt;&gt;"",IF(IFERROR('7. Position (current_at exit)'!Z192,"")="", "",IFERROR('7. Position (current_at exit)'!Z192,"")),""))</f>
        <v/>
      </c>
      <c r="CV192" s="159" t="str">
        <f>IF(OR($D192="Fully Exited, No Escrow", $D192="Fully Exited, Escrow Pending", $D192="Fully Exited, Subsequently Closed"), IF($A192&lt;&gt;"",IF(IFERROR('7. Position (current_at exit)'!AA192,"")="", "Mandatory: Tab 7",IFERROR('7. Position (current_at exit)'!AA192,"")),""), IF($A192&lt;&gt;"",IF(IFERROR('7. Position (current_at exit)'!AA192,"")="", "",IFERROR('7. Position (current_at exit)'!AA192,"")),""))</f>
        <v/>
      </c>
      <c r="CW192" s="16" t="str">
        <f>IF($D192="Fully Exited",IF($A192&lt;&gt;"",IF(IFERROR('7. Position (current_at exit)'!AB192,"")="", "",IFERROR('7. Position (current_at exit)'!AB192,"")),""), IF($A192&lt;&gt;"",IF(IFERROR('7. Position (current_at exit)'!AB192,"")="", "",IFERROR('7. Position (current_at exit)'!AB192,"")),""))</f>
        <v/>
      </c>
      <c r="CX192" s="360" t="str">
        <f>IF($A192&lt;&gt;"",IF(IFERROR('7. Position (current_at exit)'!AC192,"")="", "",IFERROR('7. Position (current_at exit)'!AC192,"")),"")</f>
        <v/>
      </c>
      <c r="CY192" s="16" t="str">
        <f>IF($D192&lt;&gt;"Pending, Subsequently Closed",IF($A192&lt;&gt;"",IF(IFERROR('7. Position (current_at exit)'!AD192,"")="", "Mandatory: Tab 7",IFERROR('7. Position (current_at exit)'!AD192,"")),""), IF($A192&lt;&gt;"",IF(IFERROR('7. Position (current_at exit)'!AD192,"")="", "",IFERROR('7. Position (current_at exit)'!AD192,"")),""))</f>
        <v/>
      </c>
      <c r="CZ192" s="187" t="str">
        <f>IF($A192&lt;&gt;"",IF(IFERROR('7. Position (current_at exit)'!AE192,"")="", "",IFERROR('7. Position (current_at exit)'!AE192,"")),"")</f>
        <v/>
      </c>
      <c r="DA192" s="76" t="str">
        <f>IF($A192&lt;&gt;"",IF(IFERROR('7. Position (current_at exit)'!AF192,"")="", "",IFERROR('7. Position (current_at exit)'!AF192,"")),"")</f>
        <v/>
      </c>
      <c r="DB192" s="239" t="str">
        <f>IF($A192&lt;&gt;"",IF(IFERROR('7. Position (current_at exit)'!AG192,"")="", "",IFERROR('7. Position (current_at exit)'!AG192,"")),"")</f>
        <v/>
      </c>
      <c r="DC192" s="165" t="str">
        <f>IF($A192&lt;&gt;"",IF(IFERROR('7. Position (current_at exit)'!AH192,"")="", "",IFERROR('7. Position (current_at exit)'!AH192,"")),"")</f>
        <v/>
      </c>
      <c r="DD192" s="165" t="str">
        <f>IF($A192&lt;&gt;"",IF(IFERROR('7. Position (current_at exit)'!AI192,"")="", "",IFERROR('7. Position (current_at exit)'!AI192,"")),"")</f>
        <v/>
      </c>
      <c r="DE192" s="360" t="str">
        <f>IF($A192&lt;&gt;"",IF(IFERROR('7. Position (current_at exit)'!AJ192,"")="", "",IFERROR('7. Position (current_at exit)'!AJ192,"")),"")</f>
        <v/>
      </c>
      <c r="DF192" s="16" t="str">
        <f>IF($A192&lt;&gt;"",IF(IFERROR('7. Position (current_at exit)'!AK192,"")="", "",IFERROR('7. Position (current_at exit)'!AK192,"")),"")</f>
        <v/>
      </c>
      <c r="DG192" s="187" t="str">
        <f>IF($A192&lt;&gt;"",IF(IFERROR('7. Position (current_at exit)'!AL192,"")="", "",IFERROR('7. Position (current_at exit)'!AL192,"")),"")</f>
        <v/>
      </c>
      <c r="DH192" s="76" t="str">
        <f>IF($A192&lt;&gt;"",IF(IFERROR('7. Position (current_at exit)'!AM192,"")="", "",IFERROR('7. Position (current_at exit)'!AM192,"")),"")</f>
        <v/>
      </c>
      <c r="DI192" s="239" t="str">
        <f>IF($A192&lt;&gt;"",IF(IFERROR('7. Position (current_at exit)'!AN192,"")="", "",IFERROR('7. Position (current_at exit)'!AN192,"")),"")</f>
        <v/>
      </c>
      <c r="DJ192" s="165" t="str">
        <f>IF($A192&lt;&gt;"",IF(IFERROR('7. Position (current_at exit)'!AO192,"")="", "",IFERROR('7. Position (current_at exit)'!AO192,"")),"")</f>
        <v/>
      </c>
      <c r="DK192" s="165" t="str">
        <f>IF($A192&lt;&gt;"",IF(IFERROR('7. Position (current_at exit)'!AP192,"")="", "",IFERROR('7. Position (current_at exit)'!AP192,"")),"")</f>
        <v/>
      </c>
      <c r="DL192" s="360" t="str">
        <f>IF($A192&lt;&gt;"",IF(IFERROR('7. Position (current_at exit)'!AQ192,"")="", "",IFERROR('7. Position (current_at exit)'!AQ192,"")),"")</f>
        <v/>
      </c>
      <c r="DM192" s="17" t="str">
        <f>IF(OR($F192="Equity - Publicly Traded", $F192="Equity - Private"), IF($A192&lt;&gt;"",IF(IFERROR('6. Position (at entry)'!N192,"")="", "Mandatory: Tab 6",IFERROR('6. Position (at entry)'!N192,"")),""), IF($A192&lt;&gt;"",IF(IFERROR('6. Position (at entry)'!N192,"")="", "",IFERROR('6. Position (at entry)'!N192,"")),""))</f>
        <v/>
      </c>
      <c r="DN192" s="17" t="str">
        <f>IF(OR($F192="Equity - Publicly Traded", $F192="Equity - Private"), IF($A192&lt;&gt;"",IF(IFERROR('6. Position (at entry)'!O192,"")="", "Mandatory: Tab 6",IFERROR('6. Position (at entry)'!O192,"")),""), IF($A192&lt;&gt;"",IF(IFERROR('6. Position (at entry)'!O192,"")="", "",IFERROR('6. Position (at entry)'!O192,"")),""))</f>
        <v/>
      </c>
      <c r="DO192" s="17" t="str">
        <f>IF(OR($F192="Equity - Publicly Traded", $F192="Equity - Private"), IF($A192&lt;&gt;"",IF(IFERROR('6. Position (at entry)'!P192,"")="", "Mandatory: Tab 6",IFERROR('6. Position (at entry)'!P192,"")),""), IF($A192&lt;&gt;"",IF(IFERROR('6. Position (at entry)'!P192,"")="", "",IFERROR('6. Position (at entry)'!P192,"")),""))</f>
        <v/>
      </c>
      <c r="DP192" s="17" t="str">
        <f>IF(OR($F192="Equity - Publicly Traded", $F192="Equity - Private"), IF($A192&lt;&gt;"",IF(IFERROR('6. Position (at entry)'!Q192,"")="", "Mandatory: Tab 6",IFERROR('6. Position (at entry)'!Q192,"")),""), IF($A192&lt;&gt;"",IF(IFERROR('6. Position (at entry)'!Q192,"")="", "",IFERROR('6. Position (at entry)'!Q192,"")),""))</f>
        <v/>
      </c>
      <c r="DQ192" s="18" t="str">
        <f>IF(OR($F192="Equity - Publicly Traded", $F192="Equity - Private"), IF($A192&lt;&gt;"",IF(IFERROR('6. Position (at entry)'!R192,"")="", "Mandatory: Tab 6",IFERROR('6. Position (at entry)'!R192,"")),""), IF($A192&lt;&gt;"",IF(IFERROR('6. Position (at entry)'!R192,"")="", "",IFERROR('6. Position (at entry)'!R192,"")),""))</f>
        <v/>
      </c>
      <c r="DR192" s="18" t="str">
        <f>IF(OR($F192="Equity - Publicly Traded", $F192="Equity - Private"), IF($A192&lt;&gt;"",IF(IFERROR('6. Position (at entry)'!S192,"")="", "Mandatory: Tab 6",IFERROR('6. Position (at entry)'!S192,"")),""), IF($A192&lt;&gt;"",IF(IFERROR('6. Position (at entry)'!S192,"")="", "",IFERROR('6. Position (at entry)'!S192,"")),""))</f>
        <v/>
      </c>
      <c r="DS192" s="17" t="str">
        <f>IF(OR($F192="Equity - Publicly Traded", $F192="Equity - Private"), IF($A192&lt;&gt;"",IF(IFERROR('6. Position (at entry)'!T192,"")="", "Mandatory: Tab 6",IFERROR('6. Position (at entry)'!T192,"")),""), IF($A192&lt;&gt;"",IF(IFERROR('6. Position (at entry)'!T192,"")="", "",IFERROR('6. Position (at entry)'!T192,"")),""))</f>
        <v/>
      </c>
      <c r="DT192" s="16" t="str">
        <f>IF(OR($F192="Equity - Publicly Traded", $F192="Equity - Private"), IF($A192&lt;&gt;"",IF(IFERROR('6. Position (at entry)'!U192,"")="", "Mandatory: Tab 6",IFERROR('6. Position (at entry)'!U192,"")),""), IF($A192&lt;&gt;"",IF(IFERROR('6. Position (at entry)'!U192,"")="", "",IFERROR('6. Position (at entry)'!U192,"")),""))</f>
        <v/>
      </c>
      <c r="DU192" s="16" t="str">
        <f>IF(OR($F192="Equity - Publicly Traded", $F192="Equity - Private"), IF($A192&lt;&gt;"",IF(IFERROR('6. Position (at entry)'!V192,"")="", "",IFERROR('6. Position (at entry)'!V192,"")),""), IF($A192&lt;&gt;"",IF(IFERROR('6. Position (at entry)'!V192,"")="", "",IFERROR('6. Position (at entry)'!V192,"")),""))</f>
        <v/>
      </c>
      <c r="DV192" s="239" t="str">
        <f>IF(OR($F192="Equity - Publicly Traded", $F192="Equity - Private"), IF($A192&lt;&gt;"",IF(IFERROR('6. Position (at entry)'!W192,"")="", "",IFERROR('6. Position (at entry)'!W192,"")),""), IF($A192&lt;&gt;"",IF(IFERROR('6. Position (at entry)'!W192,"")="", "",IFERROR('6. Position (at entry)'!W192,"")),""))</f>
        <v/>
      </c>
      <c r="DW192" s="239" t="str">
        <f>IF(OR($F192="Equity - Publicly Traded", $F192="Equity - Private"), IF($A192&lt;&gt;"",IF(IFERROR('6. Position (at entry)'!X192,"")="", "",IFERROR('6. Position (at entry)'!X192,"")),""), IF($A192&lt;&gt;"",IF(IFERROR('6. Position (at entry)'!X192,"")="", "",IFERROR('6. Position (at entry)'!X192,"")),""))</f>
        <v/>
      </c>
      <c r="DX192" s="239" t="str">
        <f>IF(OR($F192="Equity - Publicly Traded", $F192="Equity - Private"), IF($A192&lt;&gt;"",IF(IFERROR('6. Position (at entry)'!Y192,"")="", "",IFERROR('6. Position (at entry)'!Y192,"")),""), IF($A192&lt;&gt;"",IF(IFERROR('6. Position (at entry)'!Y192,"")="", "",IFERROR('6. Position (at entry)'!Y192,"")),""))</f>
        <v/>
      </c>
      <c r="DY192" s="360" t="str">
        <f>IF($A192&lt;&gt;"",IF(IFERROR('6. Position (at entry)'!Z192,"")="", "",IFERROR('6. Position (at entry)'!Z192,"")),"")</f>
        <v/>
      </c>
      <c r="DZ192" s="76" t="str">
        <f>IF($A192&lt;&gt;"",IF(IFERROR('6. Position (at entry)'!AA192,"")="", "",IFERROR('6. Position (at entry)'!AA192,"")),"")</f>
        <v/>
      </c>
      <c r="EA192" s="76" t="str">
        <f>IF($A192&lt;&gt;"",IF(IFERROR('6. Position (at entry)'!AB192,"")="", "",IFERROR('6. Position (at entry)'!AB192,"")),"")</f>
        <v/>
      </c>
      <c r="EB192" s="78" t="str">
        <f>IF($A192&lt;&gt;"",IF(IFERROR('6. Position (at entry)'!AC192,"")="", "",IFERROR('6. Position (at entry)'!AC192,"")),"")</f>
        <v/>
      </c>
      <c r="EC192" s="78" t="str">
        <f>IF($A192&lt;&gt;"",IF(IFERROR('6. Position (at entry)'!AD192,"")="", "",IFERROR('6. Position (at entry)'!AD192,"")),"")</f>
        <v/>
      </c>
      <c r="ED192" s="226" t="str">
        <f>IF($A192&lt;&gt;"",IF(IFERROR('6. Position (at entry)'!AE192,"")="", "",IFERROR('6. Position (at entry)'!AE192,"")),"")</f>
        <v/>
      </c>
      <c r="EE192" s="80" t="str">
        <f>IF($A192&lt;&gt;"",IF(IFERROR('6. Position (at entry)'!AF192,"")="", "",IFERROR('6. Position (at entry)'!AF192,"")),"")</f>
        <v/>
      </c>
      <c r="EF192" s="80" t="str">
        <f>IF($A192&lt;&gt;"",IF(IFERROR('6. Position (at entry)'!AG192,"")="", "",IFERROR('6. Position (at entry)'!AG192,"")),"")</f>
        <v/>
      </c>
      <c r="EG192" s="80" t="str">
        <f>IF($A192&lt;&gt;"",IF(IFERROR('6. Position (at entry)'!AH192,"")="", "",IFERROR('6. Position (at entry)'!AH192,"")),"")</f>
        <v/>
      </c>
      <c r="EH192" s="360" t="str">
        <f>IF($A192&lt;&gt;"",IF(IFERROR('6. Position (at entry)'!AI192,"")="", "",IFERROR('6. Position (at entry)'!AI192,"")),"")</f>
        <v/>
      </c>
    </row>
    <row r="193" spans="1:138" ht="15" customHeight="1" x14ac:dyDescent="0.2">
      <c r="A193" s="16" t="str">
        <f>IF(ISBLANK('6. Position (at entry)'!A193), "", '6. Position (at entry)'!A193)</f>
        <v/>
      </c>
      <c r="B193" s="347" t="str">
        <f>IF($A193&lt;&gt;"",IF(IFERROR('6. Position (at entry)'!B193,"")="", "Mandatory: Tab 6",IFERROR('6. Position (at entry)'!B193,"")),"")</f>
        <v/>
      </c>
      <c r="C193" s="16" t="str">
        <f>IF($A193&lt;&gt;"",IF(IFERROR(VLOOKUP($A193, '4. Company (at entry)'!$1:$1048576,2,FALSE),"")="","Mandatory: Tab 4",IFERROR(VLOOKUP($A193, '4. Company (at entry)'!$1:$1048576,2,FALSE),"")), "")</f>
        <v/>
      </c>
      <c r="D193" s="16" t="str">
        <f>IF($A193&lt;&gt;"",IF(IFERROR('7. Position (current_at exit)'!D193,"")="", "Mandatory: Tab 7",IFERROR('7. Position (current_at exit)'!D193,"")),"")</f>
        <v/>
      </c>
      <c r="E193" s="16" t="str">
        <f>IF($A193&lt;&gt;"",IF(IFERROR('7. Position (current_at exit)'!E193,"")="", "Mandatory: Tab 7",IFERROR('7. Position (current_at exit)'!E193,"")),"")</f>
        <v/>
      </c>
      <c r="F193" s="16" t="str">
        <f>IF($A193&lt;&gt;"",IF(IFERROR('6. Position (at entry)'!D193,"")="", "Mandatory: Tab 6",IFERROR('6. Position (at entry)'!D193,"")),"")</f>
        <v/>
      </c>
      <c r="G193" s="16" t="str">
        <f>IF($A193&lt;&gt;"",IF(IFERROR('6. Position (at entry)'!E193,"")="", "Mandatory: Tab 6",IFERROR('6. Position (at entry)'!E193,"")),"")</f>
        <v/>
      </c>
      <c r="H193" s="16" t="str">
        <f>IF($A193&lt;&gt;"",IF(IFERROR('6. Position (at entry)'!F193,"")="", "Mandatory: Tab 6",IFERROR('6. Position (at entry)'!F193,"")),"")</f>
        <v/>
      </c>
      <c r="I193" s="16" t="str">
        <f>IF($A193&lt;&gt;"",IF(IFERROR('6. Position (at entry)'!G193,"")="", "Mandatory: Tab 6",IFERROR('6. Position (at entry)'!G193,"")),"")</f>
        <v/>
      </c>
      <c r="J193" s="16" t="str">
        <f>IF($A193&lt;&gt;"",IF(IFERROR('6. Position (at entry)'!H193,"")="", "Mandatory: Tab 6",IFERROR('6. Position (at entry)'!H193,"")),"")</f>
        <v/>
      </c>
      <c r="K193" s="159" t="str">
        <f>IF($A193&lt;&gt;"",IF(IFERROR('6. Position (at entry)'!I193,"")="", "Mandatory: Tab 6",IFERROR('6. Position (at entry)'!I193,"")),"")</f>
        <v/>
      </c>
      <c r="L193" s="16" t="str">
        <f>IF($A193&lt;&gt;"",IF(IFERROR('6. Position (at entry)'!J193,"")="", "Mandatory: Tab 6",IFERROR('6. Position (at entry)'!J193,"")),"")</f>
        <v/>
      </c>
      <c r="M193" s="16" t="str">
        <f>IF($A193&lt;&gt;"",IF(IFERROR('6. Position (at entry)'!K193,"")="", "Mandatory: Tab 6",IFERROR('6. Position (at entry)'!K193,"")),"")</f>
        <v/>
      </c>
      <c r="N193" s="16" t="str">
        <f>IF($A193&lt;&gt;"",IF(IFERROR('6. Position (at entry)'!L193,"")="", "",IFERROR('6. Position (at entry)'!L193,"")),"")</f>
        <v/>
      </c>
      <c r="O193" s="360" t="str">
        <f>IF($A193&lt;&gt;"",IF(IFERROR('6. Position (at entry)'!M193,"")="", "",IFERROR('6. Position (at entry)'!M193,"")),"")</f>
        <v/>
      </c>
      <c r="P193" s="16" t="str">
        <f>IF($A193&lt;&gt;"",IF(IFERROR(VLOOKUP($A193,'5. Company (current_at exit)'!$1:$1048576,3,FALSE),"")="","",IFERROR(VLOOKUP($A193,'5. Company (current_at exit)'!$1:$1048576,3,FALSE),"")), "")</f>
        <v/>
      </c>
      <c r="Q193" s="16" t="str">
        <f>IF($A193&lt;&gt;"",IF(IFERROR(VLOOKUP($A193,'5. Company (current_at exit)'!$1:$1048576,4,FALSE),"")="","",IFERROR(VLOOKUP($A193,'5. Company (current_at exit)'!$1:$1048576,4,FALSE),"")), "")</f>
        <v/>
      </c>
      <c r="R193" s="16" t="str">
        <f>IF($A193&lt;&gt;"",IF(IFERROR(VLOOKUP($A193,'5. Company (current_at exit)'!$1:$1048576,5,FALSE),"")="","",IFERROR(VLOOKUP($A193,'5. Company (current_at exit)'!$1:$1048576,5,FALSE),"")), "")</f>
        <v/>
      </c>
      <c r="S193" s="16" t="str">
        <f>IF($A193&lt;&gt;"",IF(IFERROR(VLOOKUP($A193,'5. Company (current_at exit)'!$1:$1048576,6,FALSE),"")="","",IFERROR(VLOOKUP($A193,'5. Company (current_at exit)'!$1:$1048576,6,FALSE),"")), "")</f>
        <v/>
      </c>
      <c r="T193" s="16" t="str">
        <f>IF($A193&lt;&gt;"",IF(IFERROR(VLOOKUP($A193,'5. Company (current_at exit)'!$1:$1048576,7,FALSE),"")="","Mandatory: Tab 5",IFERROR(VLOOKUP($A193,'5. Company (current_at exit)'!$1:$1048576,7,FALSE),"")), "")</f>
        <v/>
      </c>
      <c r="U193" s="72" t="str">
        <f>IF($A193&lt;&gt;"",IF(IFERROR(VLOOKUP($A193,'5. Company (current_at exit)'!$1:$1048576,8,FALSE),"")="","Mandatory: Tab 5",IFERROR(VLOOKUP($A193,'5. Company (current_at exit)'!$1:$1048576,8,FALSE),"")), "")</f>
        <v/>
      </c>
      <c r="V193" s="16" t="str">
        <f>IF($A193&lt;&gt;"",IF(IFERROR(VLOOKUP($A193,'5. Company (current_at exit)'!$1:$1048576,9,FALSE),"")="","",IFERROR(VLOOKUP($A193,'5. Company (current_at exit)'!$1:$1048576,9,FALSE),"")), "")</f>
        <v/>
      </c>
      <c r="W193" s="16" t="str">
        <f>IF($A193&lt;&gt;"",IF(IFERROR(VLOOKUP($A193,'5. Company (current_at exit)'!$1:$1048576,10,FALSE),"")="","Mandatory: Tab 5",IFERROR(VLOOKUP($A193,'5. Company (current_at exit)'!$1:$1048576,10,FALSE),"")), "")</f>
        <v/>
      </c>
      <c r="X193" s="73" t="str">
        <f>IF($A193&lt;&gt;"",IF(IFERROR(VLOOKUP($A193,'5. Company (current_at exit)'!$1:$1048576,11,FALSE),"")="","Mandatory: Tab 5",IFERROR(VLOOKUP($A193,'5. Company (current_at exit)'!$1:$1048576,11,FALSE),"")), "")</f>
        <v/>
      </c>
      <c r="Y193" s="73" t="str">
        <f>IF($A193&lt;&gt;"",IF(IFERROR(VLOOKUP($A193,'5. Company (current_at exit)'!$1:$1048576,12,FALSE),"")="","",IFERROR(VLOOKUP($A193,'5. Company (current_at exit)'!$1:$1048576,12,FALSE),"")), "")</f>
        <v/>
      </c>
      <c r="Z193" s="73" t="str">
        <f>IF($A193&lt;&gt;"",IF(IFERROR(VLOOKUP($A193,'5. Company (current_at exit)'!$1:$1048576,13,FALSE),"")="","",IFERROR(VLOOKUP($A193,'5. Company (current_at exit)'!$1:$1048576,13,FALSE),"")), "")</f>
        <v/>
      </c>
      <c r="AA193" s="16" t="str">
        <f>IF($A193&lt;&gt;"",IF(IFERROR(VLOOKUP($A193,'5. Company (current_at exit)'!$1:$1048576,14,FALSE),"")="","Mandatory: Tab 5",IFERROR(VLOOKUP($A193,'5. Company (current_at exit)'!$1:$1048576,14,FALSE),"")), "")</f>
        <v/>
      </c>
      <c r="AB193" s="16" t="str">
        <f>IF($A193&lt;&gt;"",IF(IFERROR(VLOOKUP($A193,'5. Company (current_at exit)'!$1:$1048576,15,FALSE),"")="","Mandatory: Tab 5",IFERROR(VLOOKUP($A193,'5. Company (current_at exit)'!$1:$1048576,15,FALSE),"")), "")</f>
        <v/>
      </c>
      <c r="AC193" s="76" t="str">
        <f>IF($A193&lt;&gt;"",IF(IFERROR(VLOOKUP($A193,'5. Company (current_at exit)'!$1:$1048576,16,FALSE),"")="","",IFERROR(VLOOKUP($A193,'5. Company (current_at exit)'!$1:$1048576,16,FALSE),"")), "")</f>
        <v/>
      </c>
      <c r="AD193" s="16" t="str">
        <f>IF($A193&lt;&gt;"",IF(IFERROR(VLOOKUP($A193,'5. Company (current_at exit)'!$1:$1048576,17,FALSE),"")="","",IFERROR(VLOOKUP($A193,'5. Company (current_at exit)'!$1:$1048576,17,FALSE),"")), "")</f>
        <v/>
      </c>
      <c r="AE193" s="401" t="str">
        <f>IF($A193&lt;&gt;"",IF(IFERROR(VLOOKUP($A193,'5. Company (current_at exit)'!$1:$1048576,18,FALSE),"")="","",IFERROR(VLOOKUP($A193,'5. Company (current_at exit)'!$1:$1048576,18,FALSE),"")), "")</f>
        <v/>
      </c>
      <c r="AF193" s="16" t="str">
        <f>IF($A193&lt;&gt;"",IF(IFERROR(VLOOKUP($A193,'5. Company (current_at exit)'!$1:$1048576,19,FALSE),"")="","Mandatory: Tab 5",IFERROR(VLOOKUP($A193,'5. Company (current_at exit)'!$1:$1048576,19,FALSE),"")), "")</f>
        <v/>
      </c>
      <c r="AG193" s="159" t="str">
        <f>IF($AF193="Yes",IF($A193&lt;&gt;"",IF(IFERROR(VLOOKUP($A193,'5. Company (current_at exit)'!$1:$1048576,20,FALSE),"")="","Mandatory: Tab 5",IFERROR(VLOOKUP($A193,'5. Company (current_at exit)'!$1:$1048576,20,FALSE),"")), ""),IF($A193&lt;&gt;"",IF(IFERROR(VLOOKUP($A193,'5. Company (current_at exit)'!$1:$1048576,20,FALSE),"")="","",IFERROR(VLOOKUP($A193,'5. Company (current_at exit)'!$1:$1048576,20,FALSE),"")), ""))</f>
        <v/>
      </c>
      <c r="AH193" s="159" t="str">
        <f>IF($AF193="Yes",IF($A193&lt;&gt;"",IF(IFERROR(VLOOKUP($A193,'5. Company (current_at exit)'!$1:$1048576,21,FALSE),"")="","Mandatory: Tab 5",IFERROR(VLOOKUP($A193,'5. Company (current_at exit)'!$1:$1048576,21,FALSE),"")), ""),IF($A193&lt;&gt;"",IF(IFERROR(VLOOKUP($A193,'5. Company (current_at exit)'!$1:$1048576,21,FALSE),"")="","",IFERROR(VLOOKUP($A193,'5. Company (current_at exit)'!$1:$1048576,21,FALSE),"")), ""))</f>
        <v/>
      </c>
      <c r="AI193" s="69" t="str">
        <f>IF($AF193="Yes",IF($A193&lt;&gt;"",IF(IFERROR(VLOOKUP($A193,'5. Company (current_at exit)'!$1:$1048576,22,FALSE),"")="","Mandatory: Tab 5",IFERROR(VLOOKUP($A193,'5. Company (current_at exit)'!$1:$1048576,22,FALSE),"")), ""),IF($A193&lt;&gt;"",IF(IFERROR(VLOOKUP($A193,'5. Company (current_at exit)'!$1:$1048576,22,FALSE),"")="","",IFERROR(VLOOKUP($A193,'5. Company (current_at exit)'!$1:$1048576,22,FALSE),"")), ""))</f>
        <v/>
      </c>
      <c r="AJ193" s="69" t="str">
        <f>IF($AF193="Yes",IF($A193&lt;&gt;"",IF(IFERROR(VLOOKUP($A193,'5. Company (current_at exit)'!$1:$1048576,23,FALSE),"")="","Mandatory: Tab 5",IFERROR(VLOOKUP($A193,'5. Company (current_at exit)'!$1:$1048576,23,FALSE),"")), ""),IF($A193&lt;&gt;"",IF(IFERROR(VLOOKUP($A193,'5. Company (current_at exit)'!$1:$1048576,23,FALSE),"")="","",IFERROR(VLOOKUP($A193,'5. Company (current_at exit)'!$1:$1048576,23,FALSE),"")), ""))</f>
        <v/>
      </c>
      <c r="AK193" s="159" t="str">
        <f>IF($AF193="Yes",IF($A193&lt;&gt;"",IF(IFERROR(VLOOKUP($A193,'5. Company (current_at exit)'!$1:$1048576,24,FALSE),"")="","",IFERROR(VLOOKUP($A193,'5. Company (current_at exit)'!$1:$1048576,24,FALSE),"")), ""),IF($A193&lt;&gt;"",IF(IFERROR(VLOOKUP($A193,'5. Company (current_at exit)'!$1:$1048576,24,FALSE),"")="","",IFERROR(VLOOKUP($A193,'5. Company (current_at exit)'!$1:$1048576,24,FALSE),"")), ""))</f>
        <v/>
      </c>
      <c r="AL193" s="403" t="str">
        <f>IF($A193&lt;&gt;"",IF(IFERROR(VLOOKUP($A193,'5. Company (current_at exit)'!$1:$1048576,25,FALSE),"")="","",IFERROR(VLOOKUP($A193,'5. Company (current_at exit)'!$1:$1048576,25,FALSE),"")), "")</f>
        <v/>
      </c>
      <c r="AM193" s="17" t="str">
        <f>IF($A193&lt;&gt;"",IF(IFERROR(VLOOKUP($A193,'5. Company (current_at exit)'!$1:$1048576,26,FALSE),"")="","Mandatory: Tab 5",IFERROR(VLOOKUP($A193,'5. Company (current_at exit)'!$1:$1048576,26,FALSE),"")), "")</f>
        <v/>
      </c>
      <c r="AN193" s="17" t="str">
        <f>IF($A193&lt;&gt;"",IF(IFERROR(VLOOKUP($A193,'5. Company (current_at exit)'!$1:$1048576,27,FALSE),"")="","Mandatory: Tab 5",IFERROR(VLOOKUP($A193,'5. Company (current_at exit)'!$1:$1048576,27,FALSE),"")), "")</f>
        <v/>
      </c>
      <c r="AO193" s="17" t="str">
        <f>IF($A193&lt;&gt;"",IF(IFERROR(VLOOKUP($A193,'5. Company (current_at exit)'!$1:$1048576,28,FALSE),"")="","Mandatory: Tab 5",IFERROR(VLOOKUP($A193,'5. Company (current_at exit)'!$1:$1048576,28,FALSE),"")), "")</f>
        <v/>
      </c>
      <c r="AP193" s="17" t="str">
        <f>IF($A193&lt;&gt;"",IF(IFERROR(VLOOKUP($A193,'5. Company (current_at exit)'!$1:$1048576,29,FALSE),"")="","Mandatory: Tab 5",IFERROR(VLOOKUP($A193,'5. Company (current_at exit)'!$1:$1048576,29,FALSE),"")), "")</f>
        <v/>
      </c>
      <c r="AQ193" s="17" t="str">
        <f>IF($A193&lt;&gt;"",IF(IFERROR(VLOOKUP($A193,'5. Company (current_at exit)'!$1:$1048576,30,FALSE),"")="","Mandatory: Tab 5",IFERROR(VLOOKUP($A193,'5. Company (current_at exit)'!$1:$1048576,30,FALSE),"")), "")</f>
        <v/>
      </c>
      <c r="AR193" s="17" t="str">
        <f>IF($A193&lt;&gt;"",IF(IFERROR(VLOOKUP($A193,'5. Company (current_at exit)'!$1:$1048576,31,FALSE),"")="","Mandatory: Tab 5",IFERROR(VLOOKUP($A193,'5. Company (current_at exit)'!$1:$1048576,31,FALSE),"")), "")</f>
        <v/>
      </c>
      <c r="AS193" s="17" t="str">
        <f>IF($A193&lt;&gt;"",IF(IFERROR(VLOOKUP($A193,'5. Company (current_at exit)'!$1:$1048576,32,FALSE),"")="","Mandatory: Tab 5",IFERROR(VLOOKUP($A193,'5. Company (current_at exit)'!$1:$1048576,32,FALSE),"")), "")</f>
        <v/>
      </c>
      <c r="AT193" s="17" t="str">
        <f>IF($A193&lt;&gt;"",IF(IFERROR(VLOOKUP($A193,'5. Company (current_at exit)'!$1:$1048576,33,FALSE),"")="","Mandatory: Tab 5",IFERROR(VLOOKUP($A193,'5. Company (current_at exit)'!$1:$1048576,33,FALSE),"")), "")</f>
        <v/>
      </c>
      <c r="AU193" s="17" t="str">
        <f>IF($A193&lt;&gt;"",IF(IFERROR(VLOOKUP($A193,'5. Company (current_at exit)'!$1:$1048576,34,FALSE),"")="","",IFERROR(VLOOKUP($A193,'5. Company (current_at exit)'!$1:$1048576,34,FALSE),"")), "")</f>
        <v/>
      </c>
      <c r="AV193" s="241" t="str">
        <f>IF($A193&lt;&gt;"",IF(IFERROR(VLOOKUP($A193,'5. Company (current_at exit)'!$1:$1048576,35,FALSE),"")="","",IFERROR(VLOOKUP($A193,'5. Company (current_at exit)'!$1:$1048576,35,FALSE),"")), "")</f>
        <v/>
      </c>
      <c r="AW193" s="17" t="str">
        <f>IF($D193="Fully Exited",IF($A193&lt;&gt;"",IF(IFERROR(VLOOKUP($A193,'5. Company (current_at exit)'!$1:$1048576,36,FALSE),"")="","",IFERROR(VLOOKUP($A193,'5. Company (current_at exit)'!$1:$1048576,36,FALSE),"")), ""),IF($A193&lt;&gt;"",IF(IFERROR(VLOOKUP($A193,'5. Company (current_at exit)'!$1:$1048576,36,FALSE),"")="","",IFERROR(VLOOKUP($A193,'5. Company (current_at exit)'!$1:$1048576,36,FALSE),"")), ""))</f>
        <v/>
      </c>
      <c r="AX193" s="239" t="str">
        <f>IF($A193&lt;&gt;"",IF(IFERROR(VLOOKUP($A193,'5. Company (current_at exit)'!$1:$1048576,37,FALSE),"")="","",IFERROR(VLOOKUP($A193,'5. Company (current_at exit)'!$1:$1048576,37,FALSE),"")), "")</f>
        <v/>
      </c>
      <c r="AY193" s="204" t="str">
        <f>IF($A193&lt;&gt;"",IF(IFERROR(VLOOKUP($A193,'5. Company (current_at exit)'!$1:$1048576,38,FALSE),"")="","",IFERROR(VLOOKUP($A193,'5. Company (current_at exit)'!$1:$1048576,38,FALSE),"")), "")</f>
        <v/>
      </c>
      <c r="AZ193" s="244" t="str">
        <f>IF($A193&lt;&gt;"",IF(IFERROR(VLOOKUP($A193,'5. Company (current_at exit)'!$1:$1048576,39,FALSE),"")="","",IFERROR(VLOOKUP($A193,'5. Company (current_at exit)'!$1:$1048576,39,FALSE),"")), "")</f>
        <v/>
      </c>
      <c r="BA193" s="244" t="str">
        <f>IF($A193&lt;&gt;"",IF(IFERROR(VLOOKUP($A193,'5. Company (current_at exit)'!$1:$1048576,40,FALSE),"")="","",IFERROR(VLOOKUP($A193,'5. Company (current_at exit)'!$1:$1048576,40,FALSE),"")), "")</f>
        <v/>
      </c>
      <c r="BB193" s="244" t="str">
        <f>IF($A193&lt;&gt;"",IF(IFERROR(VLOOKUP($A193,'5. Company (current_at exit)'!$1:$1048576,41,FALSE),"")="","",IFERROR(VLOOKUP($A193,'5. Company (current_at exit)'!$1:$1048576,41,FALSE),"")), "")</f>
        <v/>
      </c>
      <c r="BC193" s="76" t="str">
        <f>IF($A193&lt;&gt;"",IF(IFERROR(VLOOKUP($A193,'5. Company (current_at exit)'!$1:$1048576,42,FALSE),"")="","",IFERROR(VLOOKUP($A193,'5. Company (current_at exit)'!$1:$1048576,42,FALSE),"")), "")</f>
        <v/>
      </c>
      <c r="BD193" s="76" t="str">
        <f>IF($A193&lt;&gt;"",IF(IFERROR(VLOOKUP($A193,'5. Company (current_at exit)'!$1:$1048576,43,FALSE),"")="","",IFERROR(VLOOKUP($A193,'5. Company (current_at exit)'!$1:$1048576,43,FALSE),"")), "")</f>
        <v/>
      </c>
      <c r="BE193" s="239" t="str">
        <f>IF($A193&lt;&gt;"",IF(IFERROR(VLOOKUP($A193,'5. Company (current_at exit)'!$1:$1048576,44,FALSE),"")="","",IFERROR(VLOOKUP($A193,'5. Company (current_at exit)'!$1:$1048576,44,FALSE),"")), "")</f>
        <v/>
      </c>
      <c r="BF193" s="239" t="str">
        <f>IF($A193&lt;&gt;"",IF(IFERROR(VLOOKUP($A193,'5. Company (current_at exit)'!$1:$1048576,45,FALSE),"")="","",IFERROR(VLOOKUP($A193,'5. Company (current_at exit)'!$1:$1048576,45,FALSE),"")), "")</f>
        <v/>
      </c>
      <c r="BG193" s="239" t="str">
        <f>IF($A193&lt;&gt;"",IF(IFERROR(VLOOKUP($A193,'5. Company (current_at exit)'!$1:$1048576,46,FALSE),"")="","",IFERROR(VLOOKUP($A193,'5. Company (current_at exit)'!$1:$1048576,46,FALSE),"")), "")</f>
        <v/>
      </c>
      <c r="BH193" s="239" t="str">
        <f>IF($A193&lt;&gt;"",IF(IFERROR(VLOOKUP($A193,'5. Company (current_at exit)'!$1:$1048576,47,FALSE),"")="","",IFERROR(VLOOKUP($A193,'5. Company (current_at exit)'!$1:$1048576,47,FALSE),"")), "")</f>
        <v/>
      </c>
      <c r="BI193" s="239" t="str">
        <f>IF($A193&lt;&gt;"",IF(IFERROR(VLOOKUP($A193,'5. Company (current_at exit)'!$1:$1048576,48,FALSE),"")="","",IFERROR(VLOOKUP($A193,'5. Company (current_at exit)'!$1:$1048576,48,FALSE),"")), "")</f>
        <v/>
      </c>
      <c r="BJ193" s="360" t="str">
        <f>IF($A193&lt;&gt;"",IF(IFERROR(VLOOKUP($A193,'5. Company (current_at exit)'!$1:$1048576,49,FALSE),"")="","",IFERROR(VLOOKUP($A193,'5. Company (current_at exit)'!$1:$1048576,49,FALSE),"")), "")</f>
        <v/>
      </c>
      <c r="BK193" s="76" t="str">
        <f>IF($A193&lt;&gt;"",IF(IFERROR(VLOOKUP($A193,'5. Company (current_at exit)'!$1:$1048576,50,FALSE),"")="","Mandatory: Tab 5",IFERROR(VLOOKUP($A193,'5. Company (current_at exit)'!$1:$1048576,50,FALSE),"")), "")</f>
        <v/>
      </c>
      <c r="BL193" s="483" t="str">
        <f>IF($A193&lt;&gt;"",IF(IFERROR(VLOOKUP($A193,'5. Company (current_at exit)'!$1:$1048576,51,FALSE),"")="","Mandatory: Tab 5",IFERROR(VLOOKUP($A193,'5. Company (current_at exit)'!$1:$1048576,51,FALSE),"")), "")</f>
        <v/>
      </c>
      <c r="BM193" s="483" t="str">
        <f>IF($A193&lt;&gt;"",IF(IFERROR(VLOOKUP($A193,'5. Company (current_at exit)'!$1:$1048576,52,FALSE),"")="","Mandatory: Tab 5",IFERROR(VLOOKUP($A193,'5. Company (current_at exit)'!$1:$1048576,52,FALSE),"")), "")</f>
        <v/>
      </c>
      <c r="BN193" s="483" t="str">
        <f>IF($A193&lt;&gt;"",IF(IFERROR(VLOOKUP($A193,'5. Company (current_at exit)'!$1:$1048576,53,FALSE),"")="","Mandatory: Tab 5",IFERROR(VLOOKUP($A193,'5. Company (current_at exit)'!$1:$1048576,53,FALSE),"")), "")</f>
        <v/>
      </c>
      <c r="BO193" s="360" t="str">
        <f>IF($A193&lt;&gt;"",IF(IFERROR(VLOOKUP($A193,'5. Company (current_at exit)'!$1:$1048576,54,FALSE),"")="","",IFERROR(VLOOKUP($A193,'5. Company (current_at exit)'!$1:$1048576,54,FALSE),"")), "")</f>
        <v/>
      </c>
      <c r="BP193" s="17" t="str">
        <f>IF($A193&lt;&gt;"",IF(IFERROR(VLOOKUP($A193, '4. Company (at entry)'!$1:$1048576,3,FALSE),"")="","Mandatory: Tab 4",IFERROR(VLOOKUP($A193, '4. Company (at entry)'!$1:$1048576,3,FALSE),"")), "")</f>
        <v/>
      </c>
      <c r="BQ193" s="17" t="str">
        <f>IF($A193&lt;&gt;"",IF(IFERROR(VLOOKUP($A193, '4. Company (at entry)'!$1:$1048576,4,FALSE),"")="","Mandatory: Tab 4",IFERROR(VLOOKUP($A193, '4. Company (at entry)'!$1:$1048576,4,FALSE),"")), "")</f>
        <v/>
      </c>
      <c r="BR193" s="17" t="str">
        <f>IF($A193&lt;&gt;"",IF(IFERROR(VLOOKUP($A193, '4. Company (at entry)'!$1:$1048576,5,FALSE),"")="","Mandatory: Tab 4",IFERROR(VLOOKUP($A193, '4. Company (at entry)'!$1:$1048576,5,FALSE),"")), "")</f>
        <v/>
      </c>
      <c r="BS193" s="17" t="str">
        <f>IF($A193&lt;&gt;"",IF(IFERROR(VLOOKUP($A193, '4. Company (at entry)'!$1:$1048576,6,FALSE),"")="","Mandatory: Tab 4",IFERROR(VLOOKUP($A193, '4. Company (at entry)'!$1:$1048576,6,FALSE),"")), "")</f>
        <v/>
      </c>
      <c r="BT193" s="17" t="str">
        <f>IF($A193&lt;&gt;"",IF(IFERROR(VLOOKUP($A193, '4. Company (at entry)'!$1:$1048576,7,FALSE),"")="","Mandatory: Tab 4",IFERROR(VLOOKUP($A193, '4. Company (at entry)'!$1:$1048576,7,FALSE),"")), "")</f>
        <v/>
      </c>
      <c r="BU193" s="17" t="str">
        <f>IF($A193&lt;&gt;"",IF(IFERROR(VLOOKUP($A193, '4. Company (at entry)'!$1:$1048576,8,FALSE),"")="","Mandatory: Tab 4",IFERROR(VLOOKUP($A193, '4. Company (at entry)'!$1:$1048576,8,FALSE),"")), "")</f>
        <v/>
      </c>
      <c r="BV193" s="17" t="str">
        <f>IF($A193&lt;&gt;"",IF(IFERROR(VLOOKUP($A193, '4. Company (at entry)'!$1:$1048576,9,FALSE),"")="","Mandatory: Tab 4",IFERROR(VLOOKUP($A193, '4. Company (at entry)'!$1:$1048576,9,FALSE),"")), "")</f>
        <v/>
      </c>
      <c r="BW193" s="17" t="str">
        <f>IF($A193&lt;&gt;"",IF(IFERROR(VLOOKUP($A193, '4. Company (at entry)'!$1:$1048576,10,FALSE),"")="","",IFERROR(VLOOKUP($A193, '4. Company (at entry)'!$1:$1048576,10,FALSE),"")), "")</f>
        <v/>
      </c>
      <c r="BX193" s="208" t="str">
        <f>IF($A193&lt;&gt;"",IF(IFERROR(VLOOKUP($A193, '4. Company (at entry)'!$1:$1048576,11,FALSE),"")="","",IFERROR(VLOOKUP($A193, '4. Company (at entry)'!$1:$1048576,11,FALSE),"")), "")</f>
        <v/>
      </c>
      <c r="BY193" s="17" t="str">
        <f>IF($A193&lt;&gt;"",IF(IFERROR(VLOOKUP($A193, '4. Company (at entry)'!$1:$1048576,12,FALSE),"")="","",IFERROR(VLOOKUP($A193, '4. Company (at entry)'!$1:$1048576,12,FALSE),"")), "")</f>
        <v/>
      </c>
      <c r="BZ193" s="360" t="str">
        <f>IF($A193&lt;&gt;"",IF(IFERROR(VLOOKUP($A193, '4. Company (at entry)'!$1:$1048576,13,FALSE),"")="","",IFERROR(VLOOKUP($A193, '4. Company (at entry)'!$1:$1048576,13,FALSE),"")), "")</f>
        <v/>
      </c>
      <c r="CA193" s="17" t="str">
        <f>IF($A193&lt;&gt;"",IF(IFERROR('7. Position (current_at exit)'!F193,"")="", "Mandatory: Tab 7",IFERROR('7. Position (current_at exit)'!F193,"")),"")</f>
        <v/>
      </c>
      <c r="CB193" s="17" t="str">
        <f>IF($D193&lt;&gt;"Pending, Subsequently Closed",IF($A193&lt;&gt;"",IF(IFERROR('7. Position (current_at exit)'!G193,"")="", "Mandatory: Tab 7",IFERROR('7. Position (current_at exit)'!G193,"")),""), IF($A193&lt;&gt;"",IF(IFERROR('7. Position (current_at exit)'!G193,"")="", "",IFERROR('7. Position (current_at exit)'!G193,"")),""))</f>
        <v/>
      </c>
      <c r="CC193" s="17" t="str">
        <f>IF($D193&lt;&gt;"Pending, Subsequently Closed",IF($A193&lt;&gt;"",IF(IFERROR('7. Position (current_at exit)'!H193,"")="", "Mandatory: Tab 7",IFERROR('7. Position (current_at exit)'!H193,"")),""), IF($A193&lt;&gt;"",IF(IFERROR('7. Position (current_at exit)'!H193,"")="", "",IFERROR('7. Position (current_at exit)'!H193,"")),""))</f>
        <v/>
      </c>
      <c r="CD193" s="17" t="str">
        <f>IF($D193&lt;&gt;"Pending, Subsequently Closed",IF($A193&lt;&gt;"",IF(IFERROR('7. Position (current_at exit)'!I193,"")="", "Mandatory: Tab 7",IFERROR('7. Position (current_at exit)'!I193,"")),""), IF($A193&lt;&gt;"",IF(IFERROR('7. Position (current_at exit)'!I193,"")="", "",IFERROR('7. Position (current_at exit)'!I193,"")),""))</f>
        <v/>
      </c>
      <c r="CE193" s="17" t="str">
        <f>IF($D193&lt;&gt;"Pending, Subsequently Closed",IF($A193&lt;&gt;"",IF(IFERROR('7. Position (current_at exit)'!J193,"")="", "Mandatory: Tab 7",IFERROR('7. Position (current_at exit)'!J193,"")),""), IF($A193&lt;&gt;"",IF(IFERROR('7. Position (current_at exit)'!J193,"")="", "",IFERROR('7. Position (current_at exit)'!J193,"")),""))</f>
        <v/>
      </c>
      <c r="CF193" s="208" t="str">
        <f>IF($D193&lt;&gt;"Pending, Subsequently Closed",IF($A193&lt;&gt;"",IF(IFERROR('7. Position (current_at exit)'!K193,"")="", "Mandatory: Tab 7",IFERROR('7. Position (current_at exit)'!K193,"")),""), IF($A193&lt;&gt;"",IF(IFERROR('7. Position (current_at exit)'!K193,"")="", "",IFERROR('7. Position (current_at exit)'!K193,"")),""))</f>
        <v/>
      </c>
      <c r="CG193" s="186" t="str">
        <f>IF($D193&lt;&gt;"Pending, Subsequently Closed",IF($A193&lt;&gt;"",IF(IFERROR('7. Position (current_at exit)'!L193,"")="", "Mandatory: Tab 7",IFERROR('7. Position (current_at exit)'!L193,"")),""), IF($A193&lt;&gt;"",IF(IFERROR('7. Position (current_at exit)'!L193,"")="", "",IFERROR('7. Position (current_at exit)'!L193,"")),""))</f>
        <v/>
      </c>
      <c r="CH193" s="186" t="str">
        <f>IF($D193&lt;&gt;"Pending, Subsequently Closed",IF($A193&lt;&gt;"",IF(IFERROR('7. Position (current_at exit)'!M193,"")="", "Mandatory: Tab 7",IFERROR('7. Position (current_at exit)'!M193,"")),""), IF($A193&lt;&gt;"",IF(IFERROR('7. Position (current_at exit)'!M193,"")="", "",IFERROR('7. Position (current_at exit)'!M193,"")),""))</f>
        <v/>
      </c>
      <c r="CI193" s="186" t="str">
        <f>IF($D193&lt;&gt;"Pending, Subsequently Closed",IF($A193&lt;&gt;"",IF(IFERROR('7. Position (current_at exit)'!N193,"")="", "Mandatory: Tab 7",IFERROR('7. Position (current_at exit)'!N193,"")),""), IF($A193&lt;&gt;"",IF(IFERROR('7. Position (current_at exit)'!N193,"")="", "",IFERROR('7. Position (current_at exit)'!N193,"")),""))</f>
        <v/>
      </c>
      <c r="CJ193" s="408" t="str">
        <f>IF($D193&lt;&gt;"Pending, Subsequently Closed",IF($A193&lt;&gt;"",IF(IFERROR('7. Position (current_at exit)'!O193,"")="", "Mandatory: Tab 7",IFERROR('7. Position (current_at exit)'!O193,"")),""), IF($A193&lt;&gt;"",IF(IFERROR('7. Position (current_at exit)'!O193,"")="", "",IFERROR('7. Position (current_at exit)'!O193,"")),""))</f>
        <v/>
      </c>
      <c r="CK193" s="408" t="str">
        <f>IF($D193&lt;&gt;"Pending, Subsequently Closed",IF($A193&lt;&gt;"",IF(IFERROR('7. Position (current_at exit)'!P193,"")="", "Mandatory: Tab 7",IFERROR('7. Position (current_at exit)'!P193,"")),""), IF($A193&lt;&gt;"",IF(IFERROR('7. Position (current_at exit)'!P193,"")="", "",IFERROR('7. Position (current_at exit)'!P193,"")),""))</f>
        <v/>
      </c>
      <c r="CL193" s="360" t="str">
        <f>IF($A193&lt;&gt;"",IF(IFERROR('7. Position (current_at exit)'!Q193,"")="", "",IFERROR('7. Position (current_at exit)'!Q193,"")),"")</f>
        <v/>
      </c>
      <c r="CM193" s="18" t="str">
        <f>IF($F193&lt;&gt;"Debt",IF($A193&lt;&gt;"",IF(IFERROR('7. Position (current_at exit)'!R193,"")="", "Mandatory: Tab 7",IFERROR('7. Position (current_at exit)'!R193,"")),""), IF($A193&lt;&gt;"",IF(IFERROR('7. Position (current_at exit)'!R193,"")="", "",IFERROR('7. Position (current_at exit)'!R193,"")),""))</f>
        <v/>
      </c>
      <c r="CN193" s="18" t="str">
        <f>IF($F193&lt;&gt;"Debt",IF($A193&lt;&gt;"",IF(IFERROR('7. Position (current_at exit)'!S193,"")="", "Mandatory: Tab 7",IFERROR('7. Position (current_at exit)'!S193,"")),""), IF($A193&lt;&gt;"",IF(IFERROR('7. Position (current_at exit)'!S193,"")="", "",IFERROR('7. Position (current_at exit)'!S193,"")),""))</f>
        <v/>
      </c>
      <c r="CO193" s="17" t="str">
        <f>IF($F193&lt;&gt;"Debt",IF($A193&lt;&gt;"",IF(IFERROR('7. Position (current_at exit)'!T193,"")="", "Mandatory: Tab 7",IFERROR('7. Position (current_at exit)'!T193,"")),""), IF($A193&lt;&gt;"",IF(IFERROR('7. Position (current_at exit)'!T193,"")="", "",IFERROR('7. Position (current_at exit)'!T193,"")),""))</f>
        <v/>
      </c>
      <c r="CP193" s="17" t="str">
        <f>IF($A193&lt;&gt;"",IF(IFERROR('7. Position (current_at exit)'!U193,"")="", "Mandatory: Tab 7",IFERROR('7. Position (current_at exit)'!U193,"")),"")</f>
        <v/>
      </c>
      <c r="CQ193" s="17" t="str">
        <f>IF($F193&lt;&gt;"Debt",IF($A193&lt;&gt;"",IF(IFERROR('7. Position (current_at exit)'!V193,"")="", "Mandatory: Tab 7",IFERROR('7. Position (current_at exit)'!V193,"")),""), IF($A193&lt;&gt;"",IF(IFERROR('7. Position (current_at exit)'!V193,"")="", "",IFERROR('7. Position (current_at exit)'!V193,"")),""))</f>
        <v/>
      </c>
      <c r="CR193" s="16" t="str">
        <f>IF($F193&lt;&gt;"Debt",IF($A193&lt;&gt;"",IF(IFERROR('7. Position (current_at exit)'!W193,"")="", "",IFERROR('7. Position (current_at exit)'!W193,"")),""), IF($A193&lt;&gt;"",IF(IFERROR('7. Position (current_at exit)'!W193,"")="", "",IFERROR('7. Position (current_at exit)'!W193,"")),""))</f>
        <v/>
      </c>
      <c r="CS193" s="80" t="str">
        <f>IF($A193&lt;&gt;"",IF(IFERROR('7. Position (current_at exit)'!X193,"")="", "",IFERROR('7. Position (current_at exit)'!X193,"")),"")</f>
        <v/>
      </c>
      <c r="CT193" s="360" t="str">
        <f>IF($A193&lt;&gt;"",IF(IFERROR('7. Position (current_at exit)'!Y193,"")="", "",IFERROR('7. Position (current_at exit)'!Y193,"")),"")</f>
        <v/>
      </c>
      <c r="CU193" s="159" t="str">
        <f>IF(OR($D193="Fully Exited, No Escrow", $D193="Fully Exited, Escrow Pending", $D193="Fully Exited, Subsequently Closed"), IF($A193&lt;&gt;"",IF(IFERROR('7. Position (current_at exit)'!Z193,"")="", "Mandatory: Tab 7",IFERROR('7. Position (current_at exit)'!Z193,"")),""), IF($A193&lt;&gt;"",IF(IFERROR('7. Position (current_at exit)'!Z193,"")="", "",IFERROR('7. Position (current_at exit)'!Z193,"")),""))</f>
        <v/>
      </c>
      <c r="CV193" s="159" t="str">
        <f>IF(OR($D193="Fully Exited, No Escrow", $D193="Fully Exited, Escrow Pending", $D193="Fully Exited, Subsequently Closed"), IF($A193&lt;&gt;"",IF(IFERROR('7. Position (current_at exit)'!AA193,"")="", "Mandatory: Tab 7",IFERROR('7. Position (current_at exit)'!AA193,"")),""), IF($A193&lt;&gt;"",IF(IFERROR('7. Position (current_at exit)'!AA193,"")="", "",IFERROR('7. Position (current_at exit)'!AA193,"")),""))</f>
        <v/>
      </c>
      <c r="CW193" s="16" t="str">
        <f>IF($D193="Fully Exited",IF($A193&lt;&gt;"",IF(IFERROR('7. Position (current_at exit)'!AB193,"")="", "",IFERROR('7. Position (current_at exit)'!AB193,"")),""), IF($A193&lt;&gt;"",IF(IFERROR('7. Position (current_at exit)'!AB193,"")="", "",IFERROR('7. Position (current_at exit)'!AB193,"")),""))</f>
        <v/>
      </c>
      <c r="CX193" s="360" t="str">
        <f>IF($A193&lt;&gt;"",IF(IFERROR('7. Position (current_at exit)'!AC193,"")="", "",IFERROR('7. Position (current_at exit)'!AC193,"")),"")</f>
        <v/>
      </c>
      <c r="CY193" s="16" t="str">
        <f>IF($D193&lt;&gt;"Pending, Subsequently Closed",IF($A193&lt;&gt;"",IF(IFERROR('7. Position (current_at exit)'!AD193,"")="", "Mandatory: Tab 7",IFERROR('7. Position (current_at exit)'!AD193,"")),""), IF($A193&lt;&gt;"",IF(IFERROR('7. Position (current_at exit)'!AD193,"")="", "",IFERROR('7. Position (current_at exit)'!AD193,"")),""))</f>
        <v/>
      </c>
      <c r="CZ193" s="187" t="str">
        <f>IF($A193&lt;&gt;"",IF(IFERROR('7. Position (current_at exit)'!AE193,"")="", "",IFERROR('7. Position (current_at exit)'!AE193,"")),"")</f>
        <v/>
      </c>
      <c r="DA193" s="76" t="str">
        <f>IF($A193&lt;&gt;"",IF(IFERROR('7. Position (current_at exit)'!AF193,"")="", "",IFERROR('7. Position (current_at exit)'!AF193,"")),"")</f>
        <v/>
      </c>
      <c r="DB193" s="239" t="str">
        <f>IF($A193&lt;&gt;"",IF(IFERROR('7. Position (current_at exit)'!AG193,"")="", "",IFERROR('7. Position (current_at exit)'!AG193,"")),"")</f>
        <v/>
      </c>
      <c r="DC193" s="165" t="str">
        <f>IF($A193&lt;&gt;"",IF(IFERROR('7. Position (current_at exit)'!AH193,"")="", "",IFERROR('7. Position (current_at exit)'!AH193,"")),"")</f>
        <v/>
      </c>
      <c r="DD193" s="165" t="str">
        <f>IF($A193&lt;&gt;"",IF(IFERROR('7. Position (current_at exit)'!AI193,"")="", "",IFERROR('7. Position (current_at exit)'!AI193,"")),"")</f>
        <v/>
      </c>
      <c r="DE193" s="360" t="str">
        <f>IF($A193&lt;&gt;"",IF(IFERROR('7. Position (current_at exit)'!AJ193,"")="", "",IFERROR('7. Position (current_at exit)'!AJ193,"")),"")</f>
        <v/>
      </c>
      <c r="DF193" s="16" t="str">
        <f>IF($A193&lt;&gt;"",IF(IFERROR('7. Position (current_at exit)'!AK193,"")="", "",IFERROR('7. Position (current_at exit)'!AK193,"")),"")</f>
        <v/>
      </c>
      <c r="DG193" s="187" t="str">
        <f>IF($A193&lt;&gt;"",IF(IFERROR('7. Position (current_at exit)'!AL193,"")="", "",IFERROR('7. Position (current_at exit)'!AL193,"")),"")</f>
        <v/>
      </c>
      <c r="DH193" s="76" t="str">
        <f>IF($A193&lt;&gt;"",IF(IFERROR('7. Position (current_at exit)'!AM193,"")="", "",IFERROR('7. Position (current_at exit)'!AM193,"")),"")</f>
        <v/>
      </c>
      <c r="DI193" s="239" t="str">
        <f>IF($A193&lt;&gt;"",IF(IFERROR('7. Position (current_at exit)'!AN193,"")="", "",IFERROR('7. Position (current_at exit)'!AN193,"")),"")</f>
        <v/>
      </c>
      <c r="DJ193" s="165" t="str">
        <f>IF($A193&lt;&gt;"",IF(IFERROR('7. Position (current_at exit)'!AO193,"")="", "",IFERROR('7. Position (current_at exit)'!AO193,"")),"")</f>
        <v/>
      </c>
      <c r="DK193" s="165" t="str">
        <f>IF($A193&lt;&gt;"",IF(IFERROR('7. Position (current_at exit)'!AP193,"")="", "",IFERROR('7. Position (current_at exit)'!AP193,"")),"")</f>
        <v/>
      </c>
      <c r="DL193" s="360" t="str">
        <f>IF($A193&lt;&gt;"",IF(IFERROR('7. Position (current_at exit)'!AQ193,"")="", "",IFERROR('7. Position (current_at exit)'!AQ193,"")),"")</f>
        <v/>
      </c>
      <c r="DM193" s="17" t="str">
        <f>IF(OR($F193="Equity - Publicly Traded", $F193="Equity - Private"), IF($A193&lt;&gt;"",IF(IFERROR('6. Position (at entry)'!N193,"")="", "Mandatory: Tab 6",IFERROR('6. Position (at entry)'!N193,"")),""), IF($A193&lt;&gt;"",IF(IFERROR('6. Position (at entry)'!N193,"")="", "",IFERROR('6. Position (at entry)'!N193,"")),""))</f>
        <v/>
      </c>
      <c r="DN193" s="17" t="str">
        <f>IF(OR($F193="Equity - Publicly Traded", $F193="Equity - Private"), IF($A193&lt;&gt;"",IF(IFERROR('6. Position (at entry)'!O193,"")="", "Mandatory: Tab 6",IFERROR('6. Position (at entry)'!O193,"")),""), IF($A193&lt;&gt;"",IF(IFERROR('6. Position (at entry)'!O193,"")="", "",IFERROR('6. Position (at entry)'!O193,"")),""))</f>
        <v/>
      </c>
      <c r="DO193" s="17" t="str">
        <f>IF(OR($F193="Equity - Publicly Traded", $F193="Equity - Private"), IF($A193&lt;&gt;"",IF(IFERROR('6. Position (at entry)'!P193,"")="", "Mandatory: Tab 6",IFERROR('6. Position (at entry)'!P193,"")),""), IF($A193&lt;&gt;"",IF(IFERROR('6. Position (at entry)'!P193,"")="", "",IFERROR('6. Position (at entry)'!P193,"")),""))</f>
        <v/>
      </c>
      <c r="DP193" s="17" t="str">
        <f>IF(OR($F193="Equity - Publicly Traded", $F193="Equity - Private"), IF($A193&lt;&gt;"",IF(IFERROR('6. Position (at entry)'!Q193,"")="", "Mandatory: Tab 6",IFERROR('6. Position (at entry)'!Q193,"")),""), IF($A193&lt;&gt;"",IF(IFERROR('6. Position (at entry)'!Q193,"")="", "",IFERROR('6. Position (at entry)'!Q193,"")),""))</f>
        <v/>
      </c>
      <c r="DQ193" s="18" t="str">
        <f>IF(OR($F193="Equity - Publicly Traded", $F193="Equity - Private"), IF($A193&lt;&gt;"",IF(IFERROR('6. Position (at entry)'!R193,"")="", "Mandatory: Tab 6",IFERROR('6. Position (at entry)'!R193,"")),""), IF($A193&lt;&gt;"",IF(IFERROR('6. Position (at entry)'!R193,"")="", "",IFERROR('6. Position (at entry)'!R193,"")),""))</f>
        <v/>
      </c>
      <c r="DR193" s="18" t="str">
        <f>IF(OR($F193="Equity - Publicly Traded", $F193="Equity - Private"), IF($A193&lt;&gt;"",IF(IFERROR('6. Position (at entry)'!S193,"")="", "Mandatory: Tab 6",IFERROR('6. Position (at entry)'!S193,"")),""), IF($A193&lt;&gt;"",IF(IFERROR('6. Position (at entry)'!S193,"")="", "",IFERROR('6. Position (at entry)'!S193,"")),""))</f>
        <v/>
      </c>
      <c r="DS193" s="17" t="str">
        <f>IF(OR($F193="Equity - Publicly Traded", $F193="Equity - Private"), IF($A193&lt;&gt;"",IF(IFERROR('6. Position (at entry)'!T193,"")="", "Mandatory: Tab 6",IFERROR('6. Position (at entry)'!T193,"")),""), IF($A193&lt;&gt;"",IF(IFERROR('6. Position (at entry)'!T193,"")="", "",IFERROR('6. Position (at entry)'!T193,"")),""))</f>
        <v/>
      </c>
      <c r="DT193" s="16" t="str">
        <f>IF(OR($F193="Equity - Publicly Traded", $F193="Equity - Private"), IF($A193&lt;&gt;"",IF(IFERROR('6. Position (at entry)'!U193,"")="", "Mandatory: Tab 6",IFERROR('6. Position (at entry)'!U193,"")),""), IF($A193&lt;&gt;"",IF(IFERROR('6. Position (at entry)'!U193,"")="", "",IFERROR('6. Position (at entry)'!U193,"")),""))</f>
        <v/>
      </c>
      <c r="DU193" s="16" t="str">
        <f>IF(OR($F193="Equity - Publicly Traded", $F193="Equity - Private"), IF($A193&lt;&gt;"",IF(IFERROR('6. Position (at entry)'!V193,"")="", "",IFERROR('6. Position (at entry)'!V193,"")),""), IF($A193&lt;&gt;"",IF(IFERROR('6. Position (at entry)'!V193,"")="", "",IFERROR('6. Position (at entry)'!V193,"")),""))</f>
        <v/>
      </c>
      <c r="DV193" s="239" t="str">
        <f>IF(OR($F193="Equity - Publicly Traded", $F193="Equity - Private"), IF($A193&lt;&gt;"",IF(IFERROR('6. Position (at entry)'!W193,"")="", "",IFERROR('6. Position (at entry)'!W193,"")),""), IF($A193&lt;&gt;"",IF(IFERROR('6. Position (at entry)'!W193,"")="", "",IFERROR('6. Position (at entry)'!W193,"")),""))</f>
        <v/>
      </c>
      <c r="DW193" s="239" t="str">
        <f>IF(OR($F193="Equity - Publicly Traded", $F193="Equity - Private"), IF($A193&lt;&gt;"",IF(IFERROR('6. Position (at entry)'!X193,"")="", "",IFERROR('6. Position (at entry)'!X193,"")),""), IF($A193&lt;&gt;"",IF(IFERROR('6. Position (at entry)'!X193,"")="", "",IFERROR('6. Position (at entry)'!X193,"")),""))</f>
        <v/>
      </c>
      <c r="DX193" s="239" t="str">
        <f>IF(OR($F193="Equity - Publicly Traded", $F193="Equity - Private"), IF($A193&lt;&gt;"",IF(IFERROR('6. Position (at entry)'!Y193,"")="", "",IFERROR('6. Position (at entry)'!Y193,"")),""), IF($A193&lt;&gt;"",IF(IFERROR('6. Position (at entry)'!Y193,"")="", "",IFERROR('6. Position (at entry)'!Y193,"")),""))</f>
        <v/>
      </c>
      <c r="DY193" s="360" t="str">
        <f>IF($A193&lt;&gt;"",IF(IFERROR('6. Position (at entry)'!Z193,"")="", "",IFERROR('6. Position (at entry)'!Z193,"")),"")</f>
        <v/>
      </c>
      <c r="DZ193" s="76" t="str">
        <f>IF($A193&lt;&gt;"",IF(IFERROR('6. Position (at entry)'!AA193,"")="", "",IFERROR('6. Position (at entry)'!AA193,"")),"")</f>
        <v/>
      </c>
      <c r="EA193" s="76" t="str">
        <f>IF($A193&lt;&gt;"",IF(IFERROR('6. Position (at entry)'!AB193,"")="", "",IFERROR('6. Position (at entry)'!AB193,"")),"")</f>
        <v/>
      </c>
      <c r="EB193" s="78" t="str">
        <f>IF($A193&lt;&gt;"",IF(IFERROR('6. Position (at entry)'!AC193,"")="", "",IFERROR('6. Position (at entry)'!AC193,"")),"")</f>
        <v/>
      </c>
      <c r="EC193" s="78" t="str">
        <f>IF($A193&lt;&gt;"",IF(IFERROR('6. Position (at entry)'!AD193,"")="", "",IFERROR('6. Position (at entry)'!AD193,"")),"")</f>
        <v/>
      </c>
      <c r="ED193" s="226" t="str">
        <f>IF($A193&lt;&gt;"",IF(IFERROR('6. Position (at entry)'!AE193,"")="", "",IFERROR('6. Position (at entry)'!AE193,"")),"")</f>
        <v/>
      </c>
      <c r="EE193" s="80" t="str">
        <f>IF($A193&lt;&gt;"",IF(IFERROR('6. Position (at entry)'!AF193,"")="", "",IFERROR('6. Position (at entry)'!AF193,"")),"")</f>
        <v/>
      </c>
      <c r="EF193" s="80" t="str">
        <f>IF($A193&lt;&gt;"",IF(IFERROR('6. Position (at entry)'!AG193,"")="", "",IFERROR('6. Position (at entry)'!AG193,"")),"")</f>
        <v/>
      </c>
      <c r="EG193" s="80" t="str">
        <f>IF($A193&lt;&gt;"",IF(IFERROR('6. Position (at entry)'!AH193,"")="", "",IFERROR('6. Position (at entry)'!AH193,"")),"")</f>
        <v/>
      </c>
      <c r="EH193" s="360" t="str">
        <f>IF($A193&lt;&gt;"",IF(IFERROR('6. Position (at entry)'!AI193,"")="", "",IFERROR('6. Position (at entry)'!AI193,"")),"")</f>
        <v/>
      </c>
    </row>
    <row r="194" spans="1:138" ht="15" customHeight="1" x14ac:dyDescent="0.2">
      <c r="A194" s="16" t="str">
        <f>IF(ISBLANK('6. Position (at entry)'!A194), "", '6. Position (at entry)'!A194)</f>
        <v/>
      </c>
      <c r="B194" s="347" t="str">
        <f>IF($A194&lt;&gt;"",IF(IFERROR('6. Position (at entry)'!B194,"")="", "Mandatory: Tab 6",IFERROR('6. Position (at entry)'!B194,"")),"")</f>
        <v/>
      </c>
      <c r="C194" s="16" t="str">
        <f>IF($A194&lt;&gt;"",IF(IFERROR(VLOOKUP($A194, '4. Company (at entry)'!$1:$1048576,2,FALSE),"")="","Mandatory: Tab 4",IFERROR(VLOOKUP($A194, '4. Company (at entry)'!$1:$1048576,2,FALSE),"")), "")</f>
        <v/>
      </c>
      <c r="D194" s="16" t="str">
        <f>IF($A194&lt;&gt;"",IF(IFERROR('7. Position (current_at exit)'!D194,"")="", "Mandatory: Tab 7",IFERROR('7. Position (current_at exit)'!D194,"")),"")</f>
        <v/>
      </c>
      <c r="E194" s="16" t="str">
        <f>IF($A194&lt;&gt;"",IF(IFERROR('7. Position (current_at exit)'!E194,"")="", "Mandatory: Tab 7",IFERROR('7. Position (current_at exit)'!E194,"")),"")</f>
        <v/>
      </c>
      <c r="F194" s="16" t="str">
        <f>IF($A194&lt;&gt;"",IF(IFERROR('6. Position (at entry)'!D194,"")="", "Mandatory: Tab 6",IFERROR('6. Position (at entry)'!D194,"")),"")</f>
        <v/>
      </c>
      <c r="G194" s="16" t="str">
        <f>IF($A194&lt;&gt;"",IF(IFERROR('6. Position (at entry)'!E194,"")="", "Mandatory: Tab 6",IFERROR('6. Position (at entry)'!E194,"")),"")</f>
        <v/>
      </c>
      <c r="H194" s="16" t="str">
        <f>IF($A194&lt;&gt;"",IF(IFERROR('6. Position (at entry)'!F194,"")="", "Mandatory: Tab 6",IFERROR('6. Position (at entry)'!F194,"")),"")</f>
        <v/>
      </c>
      <c r="I194" s="16" t="str">
        <f>IF($A194&lt;&gt;"",IF(IFERROR('6. Position (at entry)'!G194,"")="", "Mandatory: Tab 6",IFERROR('6. Position (at entry)'!G194,"")),"")</f>
        <v/>
      </c>
      <c r="J194" s="16" t="str">
        <f>IF($A194&lt;&gt;"",IF(IFERROR('6. Position (at entry)'!H194,"")="", "Mandatory: Tab 6",IFERROR('6. Position (at entry)'!H194,"")),"")</f>
        <v/>
      </c>
      <c r="K194" s="159" t="str">
        <f>IF($A194&lt;&gt;"",IF(IFERROR('6. Position (at entry)'!I194,"")="", "Mandatory: Tab 6",IFERROR('6. Position (at entry)'!I194,"")),"")</f>
        <v/>
      </c>
      <c r="L194" s="16" t="str">
        <f>IF($A194&lt;&gt;"",IF(IFERROR('6. Position (at entry)'!J194,"")="", "Mandatory: Tab 6",IFERROR('6. Position (at entry)'!J194,"")),"")</f>
        <v/>
      </c>
      <c r="M194" s="16" t="str">
        <f>IF($A194&lt;&gt;"",IF(IFERROR('6. Position (at entry)'!K194,"")="", "Mandatory: Tab 6",IFERROR('6. Position (at entry)'!K194,"")),"")</f>
        <v/>
      </c>
      <c r="N194" s="16" t="str">
        <f>IF($A194&lt;&gt;"",IF(IFERROR('6. Position (at entry)'!L194,"")="", "",IFERROR('6. Position (at entry)'!L194,"")),"")</f>
        <v/>
      </c>
      <c r="O194" s="360" t="str">
        <f>IF($A194&lt;&gt;"",IF(IFERROR('6. Position (at entry)'!M194,"")="", "",IFERROR('6. Position (at entry)'!M194,"")),"")</f>
        <v/>
      </c>
      <c r="P194" s="16" t="str">
        <f>IF($A194&lt;&gt;"",IF(IFERROR(VLOOKUP($A194,'5. Company (current_at exit)'!$1:$1048576,3,FALSE),"")="","",IFERROR(VLOOKUP($A194,'5. Company (current_at exit)'!$1:$1048576,3,FALSE),"")), "")</f>
        <v/>
      </c>
      <c r="Q194" s="16" t="str">
        <f>IF($A194&lt;&gt;"",IF(IFERROR(VLOOKUP($A194,'5. Company (current_at exit)'!$1:$1048576,4,FALSE),"")="","",IFERROR(VLOOKUP($A194,'5. Company (current_at exit)'!$1:$1048576,4,FALSE),"")), "")</f>
        <v/>
      </c>
      <c r="R194" s="16" t="str">
        <f>IF($A194&lt;&gt;"",IF(IFERROR(VLOOKUP($A194,'5. Company (current_at exit)'!$1:$1048576,5,FALSE),"")="","",IFERROR(VLOOKUP($A194,'5. Company (current_at exit)'!$1:$1048576,5,FALSE),"")), "")</f>
        <v/>
      </c>
      <c r="S194" s="16" t="str">
        <f>IF($A194&lt;&gt;"",IF(IFERROR(VLOOKUP($A194,'5. Company (current_at exit)'!$1:$1048576,6,FALSE),"")="","",IFERROR(VLOOKUP($A194,'5. Company (current_at exit)'!$1:$1048576,6,FALSE),"")), "")</f>
        <v/>
      </c>
      <c r="T194" s="16" t="str">
        <f>IF($A194&lt;&gt;"",IF(IFERROR(VLOOKUP($A194,'5. Company (current_at exit)'!$1:$1048576,7,FALSE),"")="","Mandatory: Tab 5",IFERROR(VLOOKUP($A194,'5. Company (current_at exit)'!$1:$1048576,7,FALSE),"")), "")</f>
        <v/>
      </c>
      <c r="U194" s="72" t="str">
        <f>IF($A194&lt;&gt;"",IF(IFERROR(VLOOKUP($A194,'5. Company (current_at exit)'!$1:$1048576,8,FALSE),"")="","Mandatory: Tab 5",IFERROR(VLOOKUP($A194,'5. Company (current_at exit)'!$1:$1048576,8,FALSE),"")), "")</f>
        <v/>
      </c>
      <c r="V194" s="16" t="str">
        <f>IF($A194&lt;&gt;"",IF(IFERROR(VLOOKUP($A194,'5. Company (current_at exit)'!$1:$1048576,9,FALSE),"")="","",IFERROR(VLOOKUP($A194,'5. Company (current_at exit)'!$1:$1048576,9,FALSE),"")), "")</f>
        <v/>
      </c>
      <c r="W194" s="16" t="str">
        <f>IF($A194&lt;&gt;"",IF(IFERROR(VLOOKUP($A194,'5. Company (current_at exit)'!$1:$1048576,10,FALSE),"")="","Mandatory: Tab 5",IFERROR(VLOOKUP($A194,'5. Company (current_at exit)'!$1:$1048576,10,FALSE),"")), "")</f>
        <v/>
      </c>
      <c r="X194" s="73" t="str">
        <f>IF($A194&lt;&gt;"",IF(IFERROR(VLOOKUP($A194,'5. Company (current_at exit)'!$1:$1048576,11,FALSE),"")="","Mandatory: Tab 5",IFERROR(VLOOKUP($A194,'5. Company (current_at exit)'!$1:$1048576,11,FALSE),"")), "")</f>
        <v/>
      </c>
      <c r="Y194" s="73" t="str">
        <f>IF($A194&lt;&gt;"",IF(IFERROR(VLOOKUP($A194,'5. Company (current_at exit)'!$1:$1048576,12,FALSE),"")="","",IFERROR(VLOOKUP($A194,'5. Company (current_at exit)'!$1:$1048576,12,FALSE),"")), "")</f>
        <v/>
      </c>
      <c r="Z194" s="73" t="str">
        <f>IF($A194&lt;&gt;"",IF(IFERROR(VLOOKUP($A194,'5. Company (current_at exit)'!$1:$1048576,13,FALSE),"")="","",IFERROR(VLOOKUP($A194,'5. Company (current_at exit)'!$1:$1048576,13,FALSE),"")), "")</f>
        <v/>
      </c>
      <c r="AA194" s="16" t="str">
        <f>IF($A194&lt;&gt;"",IF(IFERROR(VLOOKUP($A194,'5. Company (current_at exit)'!$1:$1048576,14,FALSE),"")="","Mandatory: Tab 5",IFERROR(VLOOKUP($A194,'5. Company (current_at exit)'!$1:$1048576,14,FALSE),"")), "")</f>
        <v/>
      </c>
      <c r="AB194" s="16" t="str">
        <f>IF($A194&lt;&gt;"",IF(IFERROR(VLOOKUP($A194,'5. Company (current_at exit)'!$1:$1048576,15,FALSE),"")="","Mandatory: Tab 5",IFERROR(VLOOKUP($A194,'5. Company (current_at exit)'!$1:$1048576,15,FALSE),"")), "")</f>
        <v/>
      </c>
      <c r="AC194" s="76" t="str">
        <f>IF($A194&lt;&gt;"",IF(IFERROR(VLOOKUP($A194,'5. Company (current_at exit)'!$1:$1048576,16,FALSE),"")="","",IFERROR(VLOOKUP($A194,'5. Company (current_at exit)'!$1:$1048576,16,FALSE),"")), "")</f>
        <v/>
      </c>
      <c r="AD194" s="16" t="str">
        <f>IF($A194&lt;&gt;"",IF(IFERROR(VLOOKUP($A194,'5. Company (current_at exit)'!$1:$1048576,17,FALSE),"")="","",IFERROR(VLOOKUP($A194,'5. Company (current_at exit)'!$1:$1048576,17,FALSE),"")), "")</f>
        <v/>
      </c>
      <c r="AE194" s="401" t="str">
        <f>IF($A194&lt;&gt;"",IF(IFERROR(VLOOKUP($A194,'5. Company (current_at exit)'!$1:$1048576,18,FALSE),"")="","",IFERROR(VLOOKUP($A194,'5. Company (current_at exit)'!$1:$1048576,18,FALSE),"")), "")</f>
        <v/>
      </c>
      <c r="AF194" s="16" t="str">
        <f>IF($A194&lt;&gt;"",IF(IFERROR(VLOOKUP($A194,'5. Company (current_at exit)'!$1:$1048576,19,FALSE),"")="","Mandatory: Tab 5",IFERROR(VLOOKUP($A194,'5. Company (current_at exit)'!$1:$1048576,19,FALSE),"")), "")</f>
        <v/>
      </c>
      <c r="AG194" s="159" t="str">
        <f>IF($AF194="Yes",IF($A194&lt;&gt;"",IF(IFERROR(VLOOKUP($A194,'5. Company (current_at exit)'!$1:$1048576,20,FALSE),"")="","Mandatory: Tab 5",IFERROR(VLOOKUP($A194,'5. Company (current_at exit)'!$1:$1048576,20,FALSE),"")), ""),IF($A194&lt;&gt;"",IF(IFERROR(VLOOKUP($A194,'5. Company (current_at exit)'!$1:$1048576,20,FALSE),"")="","",IFERROR(VLOOKUP($A194,'5. Company (current_at exit)'!$1:$1048576,20,FALSE),"")), ""))</f>
        <v/>
      </c>
      <c r="AH194" s="159" t="str">
        <f>IF($AF194="Yes",IF($A194&lt;&gt;"",IF(IFERROR(VLOOKUP($A194,'5. Company (current_at exit)'!$1:$1048576,21,FALSE),"")="","Mandatory: Tab 5",IFERROR(VLOOKUP($A194,'5. Company (current_at exit)'!$1:$1048576,21,FALSE),"")), ""),IF($A194&lt;&gt;"",IF(IFERROR(VLOOKUP($A194,'5. Company (current_at exit)'!$1:$1048576,21,FALSE),"")="","",IFERROR(VLOOKUP($A194,'5. Company (current_at exit)'!$1:$1048576,21,FALSE),"")), ""))</f>
        <v/>
      </c>
      <c r="AI194" s="69" t="str">
        <f>IF($AF194="Yes",IF($A194&lt;&gt;"",IF(IFERROR(VLOOKUP($A194,'5. Company (current_at exit)'!$1:$1048576,22,FALSE),"")="","Mandatory: Tab 5",IFERROR(VLOOKUP($A194,'5. Company (current_at exit)'!$1:$1048576,22,FALSE),"")), ""),IF($A194&lt;&gt;"",IF(IFERROR(VLOOKUP($A194,'5. Company (current_at exit)'!$1:$1048576,22,FALSE),"")="","",IFERROR(VLOOKUP($A194,'5. Company (current_at exit)'!$1:$1048576,22,FALSE),"")), ""))</f>
        <v/>
      </c>
      <c r="AJ194" s="69" t="str">
        <f>IF($AF194="Yes",IF($A194&lt;&gt;"",IF(IFERROR(VLOOKUP($A194,'5. Company (current_at exit)'!$1:$1048576,23,FALSE),"")="","Mandatory: Tab 5",IFERROR(VLOOKUP($A194,'5. Company (current_at exit)'!$1:$1048576,23,FALSE),"")), ""),IF($A194&lt;&gt;"",IF(IFERROR(VLOOKUP($A194,'5. Company (current_at exit)'!$1:$1048576,23,FALSE),"")="","",IFERROR(VLOOKUP($A194,'5. Company (current_at exit)'!$1:$1048576,23,FALSE),"")), ""))</f>
        <v/>
      </c>
      <c r="AK194" s="159" t="str">
        <f>IF($AF194="Yes",IF($A194&lt;&gt;"",IF(IFERROR(VLOOKUP($A194,'5. Company (current_at exit)'!$1:$1048576,24,FALSE),"")="","",IFERROR(VLOOKUP($A194,'5. Company (current_at exit)'!$1:$1048576,24,FALSE),"")), ""),IF($A194&lt;&gt;"",IF(IFERROR(VLOOKUP($A194,'5. Company (current_at exit)'!$1:$1048576,24,FALSE),"")="","",IFERROR(VLOOKUP($A194,'5. Company (current_at exit)'!$1:$1048576,24,FALSE),"")), ""))</f>
        <v/>
      </c>
      <c r="AL194" s="403" t="str">
        <f>IF($A194&lt;&gt;"",IF(IFERROR(VLOOKUP($A194,'5. Company (current_at exit)'!$1:$1048576,25,FALSE),"")="","",IFERROR(VLOOKUP($A194,'5. Company (current_at exit)'!$1:$1048576,25,FALSE),"")), "")</f>
        <v/>
      </c>
      <c r="AM194" s="17" t="str">
        <f>IF($A194&lt;&gt;"",IF(IFERROR(VLOOKUP($A194,'5. Company (current_at exit)'!$1:$1048576,26,FALSE),"")="","Mandatory: Tab 5",IFERROR(VLOOKUP($A194,'5. Company (current_at exit)'!$1:$1048576,26,FALSE),"")), "")</f>
        <v/>
      </c>
      <c r="AN194" s="17" t="str">
        <f>IF($A194&lt;&gt;"",IF(IFERROR(VLOOKUP($A194,'5. Company (current_at exit)'!$1:$1048576,27,FALSE),"")="","Mandatory: Tab 5",IFERROR(VLOOKUP($A194,'5. Company (current_at exit)'!$1:$1048576,27,FALSE),"")), "")</f>
        <v/>
      </c>
      <c r="AO194" s="17" t="str">
        <f>IF($A194&lt;&gt;"",IF(IFERROR(VLOOKUP($A194,'5. Company (current_at exit)'!$1:$1048576,28,FALSE),"")="","Mandatory: Tab 5",IFERROR(VLOOKUP($A194,'5. Company (current_at exit)'!$1:$1048576,28,FALSE),"")), "")</f>
        <v/>
      </c>
      <c r="AP194" s="17" t="str">
        <f>IF($A194&lt;&gt;"",IF(IFERROR(VLOOKUP($A194,'5. Company (current_at exit)'!$1:$1048576,29,FALSE),"")="","Mandatory: Tab 5",IFERROR(VLOOKUP($A194,'5. Company (current_at exit)'!$1:$1048576,29,FALSE),"")), "")</f>
        <v/>
      </c>
      <c r="AQ194" s="17" t="str">
        <f>IF($A194&lt;&gt;"",IF(IFERROR(VLOOKUP($A194,'5. Company (current_at exit)'!$1:$1048576,30,FALSE),"")="","Mandatory: Tab 5",IFERROR(VLOOKUP($A194,'5. Company (current_at exit)'!$1:$1048576,30,FALSE),"")), "")</f>
        <v/>
      </c>
      <c r="AR194" s="17" t="str">
        <f>IF($A194&lt;&gt;"",IF(IFERROR(VLOOKUP($A194,'5. Company (current_at exit)'!$1:$1048576,31,FALSE),"")="","Mandatory: Tab 5",IFERROR(VLOOKUP($A194,'5. Company (current_at exit)'!$1:$1048576,31,FALSE),"")), "")</f>
        <v/>
      </c>
      <c r="AS194" s="17" t="str">
        <f>IF($A194&lt;&gt;"",IF(IFERROR(VLOOKUP($A194,'5. Company (current_at exit)'!$1:$1048576,32,FALSE),"")="","Mandatory: Tab 5",IFERROR(VLOOKUP($A194,'5. Company (current_at exit)'!$1:$1048576,32,FALSE),"")), "")</f>
        <v/>
      </c>
      <c r="AT194" s="17" t="str">
        <f>IF($A194&lt;&gt;"",IF(IFERROR(VLOOKUP($A194,'5. Company (current_at exit)'!$1:$1048576,33,FALSE),"")="","Mandatory: Tab 5",IFERROR(VLOOKUP($A194,'5. Company (current_at exit)'!$1:$1048576,33,FALSE),"")), "")</f>
        <v/>
      </c>
      <c r="AU194" s="17" t="str">
        <f>IF($A194&lt;&gt;"",IF(IFERROR(VLOOKUP($A194,'5. Company (current_at exit)'!$1:$1048576,34,FALSE),"")="","",IFERROR(VLOOKUP($A194,'5. Company (current_at exit)'!$1:$1048576,34,FALSE),"")), "")</f>
        <v/>
      </c>
      <c r="AV194" s="241" t="str">
        <f>IF($A194&lt;&gt;"",IF(IFERROR(VLOOKUP($A194,'5. Company (current_at exit)'!$1:$1048576,35,FALSE),"")="","",IFERROR(VLOOKUP($A194,'5. Company (current_at exit)'!$1:$1048576,35,FALSE),"")), "")</f>
        <v/>
      </c>
      <c r="AW194" s="17" t="str">
        <f>IF($D194="Fully Exited",IF($A194&lt;&gt;"",IF(IFERROR(VLOOKUP($A194,'5. Company (current_at exit)'!$1:$1048576,36,FALSE),"")="","",IFERROR(VLOOKUP($A194,'5. Company (current_at exit)'!$1:$1048576,36,FALSE),"")), ""),IF($A194&lt;&gt;"",IF(IFERROR(VLOOKUP($A194,'5. Company (current_at exit)'!$1:$1048576,36,FALSE),"")="","",IFERROR(VLOOKUP($A194,'5. Company (current_at exit)'!$1:$1048576,36,FALSE),"")), ""))</f>
        <v/>
      </c>
      <c r="AX194" s="239" t="str">
        <f>IF($A194&lt;&gt;"",IF(IFERROR(VLOOKUP($A194,'5. Company (current_at exit)'!$1:$1048576,37,FALSE),"")="","",IFERROR(VLOOKUP($A194,'5. Company (current_at exit)'!$1:$1048576,37,FALSE),"")), "")</f>
        <v/>
      </c>
      <c r="AY194" s="204" t="str">
        <f>IF($A194&lt;&gt;"",IF(IFERROR(VLOOKUP($A194,'5. Company (current_at exit)'!$1:$1048576,38,FALSE),"")="","",IFERROR(VLOOKUP($A194,'5. Company (current_at exit)'!$1:$1048576,38,FALSE),"")), "")</f>
        <v/>
      </c>
      <c r="AZ194" s="244" t="str">
        <f>IF($A194&lt;&gt;"",IF(IFERROR(VLOOKUP($A194,'5. Company (current_at exit)'!$1:$1048576,39,FALSE),"")="","",IFERROR(VLOOKUP($A194,'5. Company (current_at exit)'!$1:$1048576,39,FALSE),"")), "")</f>
        <v/>
      </c>
      <c r="BA194" s="244" t="str">
        <f>IF($A194&lt;&gt;"",IF(IFERROR(VLOOKUP($A194,'5. Company (current_at exit)'!$1:$1048576,40,FALSE),"")="","",IFERROR(VLOOKUP($A194,'5. Company (current_at exit)'!$1:$1048576,40,FALSE),"")), "")</f>
        <v/>
      </c>
      <c r="BB194" s="244" t="str">
        <f>IF($A194&lt;&gt;"",IF(IFERROR(VLOOKUP($A194,'5. Company (current_at exit)'!$1:$1048576,41,FALSE),"")="","",IFERROR(VLOOKUP($A194,'5. Company (current_at exit)'!$1:$1048576,41,FALSE),"")), "")</f>
        <v/>
      </c>
      <c r="BC194" s="76" t="str">
        <f>IF($A194&lt;&gt;"",IF(IFERROR(VLOOKUP($A194,'5. Company (current_at exit)'!$1:$1048576,42,FALSE),"")="","",IFERROR(VLOOKUP($A194,'5. Company (current_at exit)'!$1:$1048576,42,FALSE),"")), "")</f>
        <v/>
      </c>
      <c r="BD194" s="76" t="str">
        <f>IF($A194&lt;&gt;"",IF(IFERROR(VLOOKUP($A194,'5. Company (current_at exit)'!$1:$1048576,43,FALSE),"")="","",IFERROR(VLOOKUP($A194,'5. Company (current_at exit)'!$1:$1048576,43,FALSE),"")), "")</f>
        <v/>
      </c>
      <c r="BE194" s="239" t="str">
        <f>IF($A194&lt;&gt;"",IF(IFERROR(VLOOKUP($A194,'5. Company (current_at exit)'!$1:$1048576,44,FALSE),"")="","",IFERROR(VLOOKUP($A194,'5. Company (current_at exit)'!$1:$1048576,44,FALSE),"")), "")</f>
        <v/>
      </c>
      <c r="BF194" s="239" t="str">
        <f>IF($A194&lt;&gt;"",IF(IFERROR(VLOOKUP($A194,'5. Company (current_at exit)'!$1:$1048576,45,FALSE),"")="","",IFERROR(VLOOKUP($A194,'5. Company (current_at exit)'!$1:$1048576,45,FALSE),"")), "")</f>
        <v/>
      </c>
      <c r="BG194" s="239" t="str">
        <f>IF($A194&lt;&gt;"",IF(IFERROR(VLOOKUP($A194,'5. Company (current_at exit)'!$1:$1048576,46,FALSE),"")="","",IFERROR(VLOOKUP($A194,'5. Company (current_at exit)'!$1:$1048576,46,FALSE),"")), "")</f>
        <v/>
      </c>
      <c r="BH194" s="239" t="str">
        <f>IF($A194&lt;&gt;"",IF(IFERROR(VLOOKUP($A194,'5. Company (current_at exit)'!$1:$1048576,47,FALSE),"")="","",IFERROR(VLOOKUP($A194,'5. Company (current_at exit)'!$1:$1048576,47,FALSE),"")), "")</f>
        <v/>
      </c>
      <c r="BI194" s="239" t="str">
        <f>IF($A194&lt;&gt;"",IF(IFERROR(VLOOKUP($A194,'5. Company (current_at exit)'!$1:$1048576,48,FALSE),"")="","",IFERROR(VLOOKUP($A194,'5. Company (current_at exit)'!$1:$1048576,48,FALSE),"")), "")</f>
        <v/>
      </c>
      <c r="BJ194" s="360" t="str">
        <f>IF($A194&lt;&gt;"",IF(IFERROR(VLOOKUP($A194,'5. Company (current_at exit)'!$1:$1048576,49,FALSE),"")="","",IFERROR(VLOOKUP($A194,'5. Company (current_at exit)'!$1:$1048576,49,FALSE),"")), "")</f>
        <v/>
      </c>
      <c r="BK194" s="76" t="str">
        <f>IF($A194&lt;&gt;"",IF(IFERROR(VLOOKUP($A194,'5. Company (current_at exit)'!$1:$1048576,50,FALSE),"")="","Mandatory: Tab 5",IFERROR(VLOOKUP($A194,'5. Company (current_at exit)'!$1:$1048576,50,FALSE),"")), "")</f>
        <v/>
      </c>
      <c r="BL194" s="483" t="str">
        <f>IF($A194&lt;&gt;"",IF(IFERROR(VLOOKUP($A194,'5. Company (current_at exit)'!$1:$1048576,51,FALSE),"")="","Mandatory: Tab 5",IFERROR(VLOOKUP($A194,'5. Company (current_at exit)'!$1:$1048576,51,FALSE),"")), "")</f>
        <v/>
      </c>
      <c r="BM194" s="483" t="str">
        <f>IF($A194&lt;&gt;"",IF(IFERROR(VLOOKUP($A194,'5. Company (current_at exit)'!$1:$1048576,52,FALSE),"")="","Mandatory: Tab 5",IFERROR(VLOOKUP($A194,'5. Company (current_at exit)'!$1:$1048576,52,FALSE),"")), "")</f>
        <v/>
      </c>
      <c r="BN194" s="483" t="str">
        <f>IF($A194&lt;&gt;"",IF(IFERROR(VLOOKUP($A194,'5. Company (current_at exit)'!$1:$1048576,53,FALSE),"")="","Mandatory: Tab 5",IFERROR(VLOOKUP($A194,'5. Company (current_at exit)'!$1:$1048576,53,FALSE),"")), "")</f>
        <v/>
      </c>
      <c r="BO194" s="360" t="str">
        <f>IF($A194&lt;&gt;"",IF(IFERROR(VLOOKUP($A194,'5. Company (current_at exit)'!$1:$1048576,54,FALSE),"")="","",IFERROR(VLOOKUP($A194,'5. Company (current_at exit)'!$1:$1048576,54,FALSE),"")), "")</f>
        <v/>
      </c>
      <c r="BP194" s="17" t="str">
        <f>IF($A194&lt;&gt;"",IF(IFERROR(VLOOKUP($A194, '4. Company (at entry)'!$1:$1048576,3,FALSE),"")="","Mandatory: Tab 4",IFERROR(VLOOKUP($A194, '4. Company (at entry)'!$1:$1048576,3,FALSE),"")), "")</f>
        <v/>
      </c>
      <c r="BQ194" s="17" t="str">
        <f>IF($A194&lt;&gt;"",IF(IFERROR(VLOOKUP($A194, '4. Company (at entry)'!$1:$1048576,4,FALSE),"")="","Mandatory: Tab 4",IFERROR(VLOOKUP($A194, '4. Company (at entry)'!$1:$1048576,4,FALSE),"")), "")</f>
        <v/>
      </c>
      <c r="BR194" s="17" t="str">
        <f>IF($A194&lt;&gt;"",IF(IFERROR(VLOOKUP($A194, '4. Company (at entry)'!$1:$1048576,5,FALSE),"")="","Mandatory: Tab 4",IFERROR(VLOOKUP($A194, '4. Company (at entry)'!$1:$1048576,5,FALSE),"")), "")</f>
        <v/>
      </c>
      <c r="BS194" s="17" t="str">
        <f>IF($A194&lt;&gt;"",IF(IFERROR(VLOOKUP($A194, '4. Company (at entry)'!$1:$1048576,6,FALSE),"")="","Mandatory: Tab 4",IFERROR(VLOOKUP($A194, '4. Company (at entry)'!$1:$1048576,6,FALSE),"")), "")</f>
        <v/>
      </c>
      <c r="BT194" s="17" t="str">
        <f>IF($A194&lt;&gt;"",IF(IFERROR(VLOOKUP($A194, '4. Company (at entry)'!$1:$1048576,7,FALSE),"")="","Mandatory: Tab 4",IFERROR(VLOOKUP($A194, '4. Company (at entry)'!$1:$1048576,7,FALSE),"")), "")</f>
        <v/>
      </c>
      <c r="BU194" s="17" t="str">
        <f>IF($A194&lt;&gt;"",IF(IFERROR(VLOOKUP($A194, '4. Company (at entry)'!$1:$1048576,8,FALSE),"")="","Mandatory: Tab 4",IFERROR(VLOOKUP($A194, '4. Company (at entry)'!$1:$1048576,8,FALSE),"")), "")</f>
        <v/>
      </c>
      <c r="BV194" s="17" t="str">
        <f>IF($A194&lt;&gt;"",IF(IFERROR(VLOOKUP($A194, '4. Company (at entry)'!$1:$1048576,9,FALSE),"")="","Mandatory: Tab 4",IFERROR(VLOOKUP($A194, '4. Company (at entry)'!$1:$1048576,9,FALSE),"")), "")</f>
        <v/>
      </c>
      <c r="BW194" s="17" t="str">
        <f>IF($A194&lt;&gt;"",IF(IFERROR(VLOOKUP($A194, '4. Company (at entry)'!$1:$1048576,10,FALSE),"")="","",IFERROR(VLOOKUP($A194, '4. Company (at entry)'!$1:$1048576,10,FALSE),"")), "")</f>
        <v/>
      </c>
      <c r="BX194" s="208" t="str">
        <f>IF($A194&lt;&gt;"",IF(IFERROR(VLOOKUP($A194, '4. Company (at entry)'!$1:$1048576,11,FALSE),"")="","",IFERROR(VLOOKUP($A194, '4. Company (at entry)'!$1:$1048576,11,FALSE),"")), "")</f>
        <v/>
      </c>
      <c r="BY194" s="17" t="str">
        <f>IF($A194&lt;&gt;"",IF(IFERROR(VLOOKUP($A194, '4. Company (at entry)'!$1:$1048576,12,FALSE),"")="","",IFERROR(VLOOKUP($A194, '4. Company (at entry)'!$1:$1048576,12,FALSE),"")), "")</f>
        <v/>
      </c>
      <c r="BZ194" s="360" t="str">
        <f>IF($A194&lt;&gt;"",IF(IFERROR(VLOOKUP($A194, '4. Company (at entry)'!$1:$1048576,13,FALSE),"")="","",IFERROR(VLOOKUP($A194, '4. Company (at entry)'!$1:$1048576,13,FALSE),"")), "")</f>
        <v/>
      </c>
      <c r="CA194" s="17" t="str">
        <f>IF($A194&lt;&gt;"",IF(IFERROR('7. Position (current_at exit)'!F194,"")="", "Mandatory: Tab 7",IFERROR('7. Position (current_at exit)'!F194,"")),"")</f>
        <v/>
      </c>
      <c r="CB194" s="17" t="str">
        <f>IF($D194&lt;&gt;"Pending, Subsequently Closed",IF($A194&lt;&gt;"",IF(IFERROR('7. Position (current_at exit)'!G194,"")="", "Mandatory: Tab 7",IFERROR('7. Position (current_at exit)'!G194,"")),""), IF($A194&lt;&gt;"",IF(IFERROR('7. Position (current_at exit)'!G194,"")="", "",IFERROR('7. Position (current_at exit)'!G194,"")),""))</f>
        <v/>
      </c>
      <c r="CC194" s="17" t="str">
        <f>IF($D194&lt;&gt;"Pending, Subsequently Closed",IF($A194&lt;&gt;"",IF(IFERROR('7. Position (current_at exit)'!H194,"")="", "Mandatory: Tab 7",IFERROR('7. Position (current_at exit)'!H194,"")),""), IF($A194&lt;&gt;"",IF(IFERROR('7. Position (current_at exit)'!H194,"")="", "",IFERROR('7. Position (current_at exit)'!H194,"")),""))</f>
        <v/>
      </c>
      <c r="CD194" s="17" t="str">
        <f>IF($D194&lt;&gt;"Pending, Subsequently Closed",IF($A194&lt;&gt;"",IF(IFERROR('7. Position (current_at exit)'!I194,"")="", "Mandatory: Tab 7",IFERROR('7. Position (current_at exit)'!I194,"")),""), IF($A194&lt;&gt;"",IF(IFERROR('7. Position (current_at exit)'!I194,"")="", "",IFERROR('7. Position (current_at exit)'!I194,"")),""))</f>
        <v/>
      </c>
      <c r="CE194" s="17" t="str">
        <f>IF($D194&lt;&gt;"Pending, Subsequently Closed",IF($A194&lt;&gt;"",IF(IFERROR('7. Position (current_at exit)'!J194,"")="", "Mandatory: Tab 7",IFERROR('7. Position (current_at exit)'!J194,"")),""), IF($A194&lt;&gt;"",IF(IFERROR('7. Position (current_at exit)'!J194,"")="", "",IFERROR('7. Position (current_at exit)'!J194,"")),""))</f>
        <v/>
      </c>
      <c r="CF194" s="208" t="str">
        <f>IF($D194&lt;&gt;"Pending, Subsequently Closed",IF($A194&lt;&gt;"",IF(IFERROR('7. Position (current_at exit)'!K194,"")="", "Mandatory: Tab 7",IFERROR('7. Position (current_at exit)'!K194,"")),""), IF($A194&lt;&gt;"",IF(IFERROR('7. Position (current_at exit)'!K194,"")="", "",IFERROR('7. Position (current_at exit)'!K194,"")),""))</f>
        <v/>
      </c>
      <c r="CG194" s="186" t="str">
        <f>IF($D194&lt;&gt;"Pending, Subsequently Closed",IF($A194&lt;&gt;"",IF(IFERROR('7. Position (current_at exit)'!L194,"")="", "Mandatory: Tab 7",IFERROR('7. Position (current_at exit)'!L194,"")),""), IF($A194&lt;&gt;"",IF(IFERROR('7. Position (current_at exit)'!L194,"")="", "",IFERROR('7. Position (current_at exit)'!L194,"")),""))</f>
        <v/>
      </c>
      <c r="CH194" s="186" t="str">
        <f>IF($D194&lt;&gt;"Pending, Subsequently Closed",IF($A194&lt;&gt;"",IF(IFERROR('7. Position (current_at exit)'!M194,"")="", "Mandatory: Tab 7",IFERROR('7. Position (current_at exit)'!M194,"")),""), IF($A194&lt;&gt;"",IF(IFERROR('7. Position (current_at exit)'!M194,"")="", "",IFERROR('7. Position (current_at exit)'!M194,"")),""))</f>
        <v/>
      </c>
      <c r="CI194" s="186" t="str">
        <f>IF($D194&lt;&gt;"Pending, Subsequently Closed",IF($A194&lt;&gt;"",IF(IFERROR('7. Position (current_at exit)'!N194,"")="", "Mandatory: Tab 7",IFERROR('7. Position (current_at exit)'!N194,"")),""), IF($A194&lt;&gt;"",IF(IFERROR('7. Position (current_at exit)'!N194,"")="", "",IFERROR('7. Position (current_at exit)'!N194,"")),""))</f>
        <v/>
      </c>
      <c r="CJ194" s="408" t="str">
        <f>IF($D194&lt;&gt;"Pending, Subsequently Closed",IF($A194&lt;&gt;"",IF(IFERROR('7. Position (current_at exit)'!O194,"")="", "Mandatory: Tab 7",IFERROR('7. Position (current_at exit)'!O194,"")),""), IF($A194&lt;&gt;"",IF(IFERROR('7. Position (current_at exit)'!O194,"")="", "",IFERROR('7. Position (current_at exit)'!O194,"")),""))</f>
        <v/>
      </c>
      <c r="CK194" s="408" t="str">
        <f>IF($D194&lt;&gt;"Pending, Subsequently Closed",IF($A194&lt;&gt;"",IF(IFERROR('7. Position (current_at exit)'!P194,"")="", "Mandatory: Tab 7",IFERROR('7. Position (current_at exit)'!P194,"")),""), IF($A194&lt;&gt;"",IF(IFERROR('7. Position (current_at exit)'!P194,"")="", "",IFERROR('7. Position (current_at exit)'!P194,"")),""))</f>
        <v/>
      </c>
      <c r="CL194" s="360" t="str">
        <f>IF($A194&lt;&gt;"",IF(IFERROR('7. Position (current_at exit)'!Q194,"")="", "",IFERROR('7. Position (current_at exit)'!Q194,"")),"")</f>
        <v/>
      </c>
      <c r="CM194" s="18" t="str">
        <f>IF($F194&lt;&gt;"Debt",IF($A194&lt;&gt;"",IF(IFERROR('7. Position (current_at exit)'!R194,"")="", "Mandatory: Tab 7",IFERROR('7. Position (current_at exit)'!R194,"")),""), IF($A194&lt;&gt;"",IF(IFERROR('7. Position (current_at exit)'!R194,"")="", "",IFERROR('7. Position (current_at exit)'!R194,"")),""))</f>
        <v/>
      </c>
      <c r="CN194" s="18" t="str">
        <f>IF($F194&lt;&gt;"Debt",IF($A194&lt;&gt;"",IF(IFERROR('7. Position (current_at exit)'!S194,"")="", "Mandatory: Tab 7",IFERROR('7. Position (current_at exit)'!S194,"")),""), IF($A194&lt;&gt;"",IF(IFERROR('7. Position (current_at exit)'!S194,"")="", "",IFERROR('7. Position (current_at exit)'!S194,"")),""))</f>
        <v/>
      </c>
      <c r="CO194" s="17" t="str">
        <f>IF($F194&lt;&gt;"Debt",IF($A194&lt;&gt;"",IF(IFERROR('7. Position (current_at exit)'!T194,"")="", "Mandatory: Tab 7",IFERROR('7. Position (current_at exit)'!T194,"")),""), IF($A194&lt;&gt;"",IF(IFERROR('7. Position (current_at exit)'!T194,"")="", "",IFERROR('7. Position (current_at exit)'!T194,"")),""))</f>
        <v/>
      </c>
      <c r="CP194" s="17" t="str">
        <f>IF($A194&lt;&gt;"",IF(IFERROR('7. Position (current_at exit)'!U194,"")="", "Mandatory: Tab 7",IFERROR('7. Position (current_at exit)'!U194,"")),"")</f>
        <v/>
      </c>
      <c r="CQ194" s="17" t="str">
        <f>IF($F194&lt;&gt;"Debt",IF($A194&lt;&gt;"",IF(IFERROR('7. Position (current_at exit)'!V194,"")="", "Mandatory: Tab 7",IFERROR('7. Position (current_at exit)'!V194,"")),""), IF($A194&lt;&gt;"",IF(IFERROR('7. Position (current_at exit)'!V194,"")="", "",IFERROR('7. Position (current_at exit)'!V194,"")),""))</f>
        <v/>
      </c>
      <c r="CR194" s="16" t="str">
        <f>IF($F194&lt;&gt;"Debt",IF($A194&lt;&gt;"",IF(IFERROR('7. Position (current_at exit)'!W194,"")="", "",IFERROR('7. Position (current_at exit)'!W194,"")),""), IF($A194&lt;&gt;"",IF(IFERROR('7. Position (current_at exit)'!W194,"")="", "",IFERROR('7. Position (current_at exit)'!W194,"")),""))</f>
        <v/>
      </c>
      <c r="CS194" s="80" t="str">
        <f>IF($A194&lt;&gt;"",IF(IFERROR('7. Position (current_at exit)'!X194,"")="", "",IFERROR('7. Position (current_at exit)'!X194,"")),"")</f>
        <v/>
      </c>
      <c r="CT194" s="360" t="str">
        <f>IF($A194&lt;&gt;"",IF(IFERROR('7. Position (current_at exit)'!Y194,"")="", "",IFERROR('7. Position (current_at exit)'!Y194,"")),"")</f>
        <v/>
      </c>
      <c r="CU194" s="159" t="str">
        <f>IF(OR($D194="Fully Exited, No Escrow", $D194="Fully Exited, Escrow Pending", $D194="Fully Exited, Subsequently Closed"), IF($A194&lt;&gt;"",IF(IFERROR('7. Position (current_at exit)'!Z194,"")="", "Mandatory: Tab 7",IFERROR('7. Position (current_at exit)'!Z194,"")),""), IF($A194&lt;&gt;"",IF(IFERROR('7. Position (current_at exit)'!Z194,"")="", "",IFERROR('7. Position (current_at exit)'!Z194,"")),""))</f>
        <v/>
      </c>
      <c r="CV194" s="159" t="str">
        <f>IF(OR($D194="Fully Exited, No Escrow", $D194="Fully Exited, Escrow Pending", $D194="Fully Exited, Subsequently Closed"), IF($A194&lt;&gt;"",IF(IFERROR('7. Position (current_at exit)'!AA194,"")="", "Mandatory: Tab 7",IFERROR('7. Position (current_at exit)'!AA194,"")),""), IF($A194&lt;&gt;"",IF(IFERROR('7. Position (current_at exit)'!AA194,"")="", "",IFERROR('7. Position (current_at exit)'!AA194,"")),""))</f>
        <v/>
      </c>
      <c r="CW194" s="16" t="str">
        <f>IF($D194="Fully Exited",IF($A194&lt;&gt;"",IF(IFERROR('7. Position (current_at exit)'!AB194,"")="", "",IFERROR('7. Position (current_at exit)'!AB194,"")),""), IF($A194&lt;&gt;"",IF(IFERROR('7. Position (current_at exit)'!AB194,"")="", "",IFERROR('7. Position (current_at exit)'!AB194,"")),""))</f>
        <v/>
      </c>
      <c r="CX194" s="360" t="str">
        <f>IF($A194&lt;&gt;"",IF(IFERROR('7. Position (current_at exit)'!AC194,"")="", "",IFERROR('7. Position (current_at exit)'!AC194,"")),"")</f>
        <v/>
      </c>
      <c r="CY194" s="16" t="str">
        <f>IF($D194&lt;&gt;"Pending, Subsequently Closed",IF($A194&lt;&gt;"",IF(IFERROR('7. Position (current_at exit)'!AD194,"")="", "Mandatory: Tab 7",IFERROR('7. Position (current_at exit)'!AD194,"")),""), IF($A194&lt;&gt;"",IF(IFERROR('7. Position (current_at exit)'!AD194,"")="", "",IFERROR('7. Position (current_at exit)'!AD194,"")),""))</f>
        <v/>
      </c>
      <c r="CZ194" s="187" t="str">
        <f>IF($A194&lt;&gt;"",IF(IFERROR('7. Position (current_at exit)'!AE194,"")="", "",IFERROR('7. Position (current_at exit)'!AE194,"")),"")</f>
        <v/>
      </c>
      <c r="DA194" s="76" t="str">
        <f>IF($A194&lt;&gt;"",IF(IFERROR('7. Position (current_at exit)'!AF194,"")="", "",IFERROR('7. Position (current_at exit)'!AF194,"")),"")</f>
        <v/>
      </c>
      <c r="DB194" s="239" t="str">
        <f>IF($A194&lt;&gt;"",IF(IFERROR('7. Position (current_at exit)'!AG194,"")="", "",IFERROR('7. Position (current_at exit)'!AG194,"")),"")</f>
        <v/>
      </c>
      <c r="DC194" s="165" t="str">
        <f>IF($A194&lt;&gt;"",IF(IFERROR('7. Position (current_at exit)'!AH194,"")="", "",IFERROR('7. Position (current_at exit)'!AH194,"")),"")</f>
        <v/>
      </c>
      <c r="DD194" s="165" t="str">
        <f>IF($A194&lt;&gt;"",IF(IFERROR('7. Position (current_at exit)'!AI194,"")="", "",IFERROR('7. Position (current_at exit)'!AI194,"")),"")</f>
        <v/>
      </c>
      <c r="DE194" s="360" t="str">
        <f>IF($A194&lt;&gt;"",IF(IFERROR('7. Position (current_at exit)'!AJ194,"")="", "",IFERROR('7. Position (current_at exit)'!AJ194,"")),"")</f>
        <v/>
      </c>
      <c r="DF194" s="16" t="str">
        <f>IF($A194&lt;&gt;"",IF(IFERROR('7. Position (current_at exit)'!AK194,"")="", "",IFERROR('7. Position (current_at exit)'!AK194,"")),"")</f>
        <v/>
      </c>
      <c r="DG194" s="187" t="str">
        <f>IF($A194&lt;&gt;"",IF(IFERROR('7. Position (current_at exit)'!AL194,"")="", "",IFERROR('7. Position (current_at exit)'!AL194,"")),"")</f>
        <v/>
      </c>
      <c r="DH194" s="76" t="str">
        <f>IF($A194&lt;&gt;"",IF(IFERROR('7. Position (current_at exit)'!AM194,"")="", "",IFERROR('7. Position (current_at exit)'!AM194,"")),"")</f>
        <v/>
      </c>
      <c r="DI194" s="239" t="str">
        <f>IF($A194&lt;&gt;"",IF(IFERROR('7. Position (current_at exit)'!AN194,"")="", "",IFERROR('7. Position (current_at exit)'!AN194,"")),"")</f>
        <v/>
      </c>
      <c r="DJ194" s="165" t="str">
        <f>IF($A194&lt;&gt;"",IF(IFERROR('7. Position (current_at exit)'!AO194,"")="", "",IFERROR('7. Position (current_at exit)'!AO194,"")),"")</f>
        <v/>
      </c>
      <c r="DK194" s="165" t="str">
        <f>IF($A194&lt;&gt;"",IF(IFERROR('7. Position (current_at exit)'!AP194,"")="", "",IFERROR('7. Position (current_at exit)'!AP194,"")),"")</f>
        <v/>
      </c>
      <c r="DL194" s="360" t="str">
        <f>IF($A194&lt;&gt;"",IF(IFERROR('7. Position (current_at exit)'!AQ194,"")="", "",IFERROR('7. Position (current_at exit)'!AQ194,"")),"")</f>
        <v/>
      </c>
      <c r="DM194" s="17" t="str">
        <f>IF(OR($F194="Equity - Publicly Traded", $F194="Equity - Private"), IF($A194&lt;&gt;"",IF(IFERROR('6. Position (at entry)'!N194,"")="", "Mandatory: Tab 6",IFERROR('6. Position (at entry)'!N194,"")),""), IF($A194&lt;&gt;"",IF(IFERROR('6. Position (at entry)'!N194,"")="", "",IFERROR('6. Position (at entry)'!N194,"")),""))</f>
        <v/>
      </c>
      <c r="DN194" s="17" t="str">
        <f>IF(OR($F194="Equity - Publicly Traded", $F194="Equity - Private"), IF($A194&lt;&gt;"",IF(IFERROR('6. Position (at entry)'!O194,"")="", "Mandatory: Tab 6",IFERROR('6. Position (at entry)'!O194,"")),""), IF($A194&lt;&gt;"",IF(IFERROR('6. Position (at entry)'!O194,"")="", "",IFERROR('6. Position (at entry)'!O194,"")),""))</f>
        <v/>
      </c>
      <c r="DO194" s="17" t="str">
        <f>IF(OR($F194="Equity - Publicly Traded", $F194="Equity - Private"), IF($A194&lt;&gt;"",IF(IFERROR('6. Position (at entry)'!P194,"")="", "Mandatory: Tab 6",IFERROR('6. Position (at entry)'!P194,"")),""), IF($A194&lt;&gt;"",IF(IFERROR('6. Position (at entry)'!P194,"")="", "",IFERROR('6. Position (at entry)'!P194,"")),""))</f>
        <v/>
      </c>
      <c r="DP194" s="17" t="str">
        <f>IF(OR($F194="Equity - Publicly Traded", $F194="Equity - Private"), IF($A194&lt;&gt;"",IF(IFERROR('6. Position (at entry)'!Q194,"")="", "Mandatory: Tab 6",IFERROR('6. Position (at entry)'!Q194,"")),""), IF($A194&lt;&gt;"",IF(IFERROR('6. Position (at entry)'!Q194,"")="", "",IFERROR('6. Position (at entry)'!Q194,"")),""))</f>
        <v/>
      </c>
      <c r="DQ194" s="18" t="str">
        <f>IF(OR($F194="Equity - Publicly Traded", $F194="Equity - Private"), IF($A194&lt;&gt;"",IF(IFERROR('6. Position (at entry)'!R194,"")="", "Mandatory: Tab 6",IFERROR('6. Position (at entry)'!R194,"")),""), IF($A194&lt;&gt;"",IF(IFERROR('6. Position (at entry)'!R194,"")="", "",IFERROR('6. Position (at entry)'!R194,"")),""))</f>
        <v/>
      </c>
      <c r="DR194" s="18" t="str">
        <f>IF(OR($F194="Equity - Publicly Traded", $F194="Equity - Private"), IF($A194&lt;&gt;"",IF(IFERROR('6. Position (at entry)'!S194,"")="", "Mandatory: Tab 6",IFERROR('6. Position (at entry)'!S194,"")),""), IF($A194&lt;&gt;"",IF(IFERROR('6. Position (at entry)'!S194,"")="", "",IFERROR('6. Position (at entry)'!S194,"")),""))</f>
        <v/>
      </c>
      <c r="DS194" s="17" t="str">
        <f>IF(OR($F194="Equity - Publicly Traded", $F194="Equity - Private"), IF($A194&lt;&gt;"",IF(IFERROR('6. Position (at entry)'!T194,"")="", "Mandatory: Tab 6",IFERROR('6. Position (at entry)'!T194,"")),""), IF($A194&lt;&gt;"",IF(IFERROR('6. Position (at entry)'!T194,"")="", "",IFERROR('6. Position (at entry)'!T194,"")),""))</f>
        <v/>
      </c>
      <c r="DT194" s="16" t="str">
        <f>IF(OR($F194="Equity - Publicly Traded", $F194="Equity - Private"), IF($A194&lt;&gt;"",IF(IFERROR('6. Position (at entry)'!U194,"")="", "Mandatory: Tab 6",IFERROR('6. Position (at entry)'!U194,"")),""), IF($A194&lt;&gt;"",IF(IFERROR('6. Position (at entry)'!U194,"")="", "",IFERROR('6. Position (at entry)'!U194,"")),""))</f>
        <v/>
      </c>
      <c r="DU194" s="16" t="str">
        <f>IF(OR($F194="Equity - Publicly Traded", $F194="Equity - Private"), IF($A194&lt;&gt;"",IF(IFERROR('6. Position (at entry)'!V194,"")="", "",IFERROR('6. Position (at entry)'!V194,"")),""), IF($A194&lt;&gt;"",IF(IFERROR('6. Position (at entry)'!V194,"")="", "",IFERROR('6. Position (at entry)'!V194,"")),""))</f>
        <v/>
      </c>
      <c r="DV194" s="239" t="str">
        <f>IF(OR($F194="Equity - Publicly Traded", $F194="Equity - Private"), IF($A194&lt;&gt;"",IF(IFERROR('6. Position (at entry)'!W194,"")="", "",IFERROR('6. Position (at entry)'!W194,"")),""), IF($A194&lt;&gt;"",IF(IFERROR('6. Position (at entry)'!W194,"")="", "",IFERROR('6. Position (at entry)'!W194,"")),""))</f>
        <v/>
      </c>
      <c r="DW194" s="239" t="str">
        <f>IF(OR($F194="Equity - Publicly Traded", $F194="Equity - Private"), IF($A194&lt;&gt;"",IF(IFERROR('6. Position (at entry)'!X194,"")="", "",IFERROR('6. Position (at entry)'!X194,"")),""), IF($A194&lt;&gt;"",IF(IFERROR('6. Position (at entry)'!X194,"")="", "",IFERROR('6. Position (at entry)'!X194,"")),""))</f>
        <v/>
      </c>
      <c r="DX194" s="239" t="str">
        <f>IF(OR($F194="Equity - Publicly Traded", $F194="Equity - Private"), IF($A194&lt;&gt;"",IF(IFERROR('6. Position (at entry)'!Y194,"")="", "",IFERROR('6. Position (at entry)'!Y194,"")),""), IF($A194&lt;&gt;"",IF(IFERROR('6. Position (at entry)'!Y194,"")="", "",IFERROR('6. Position (at entry)'!Y194,"")),""))</f>
        <v/>
      </c>
      <c r="DY194" s="360" t="str">
        <f>IF($A194&lt;&gt;"",IF(IFERROR('6. Position (at entry)'!Z194,"")="", "",IFERROR('6. Position (at entry)'!Z194,"")),"")</f>
        <v/>
      </c>
      <c r="DZ194" s="76" t="str">
        <f>IF($A194&lt;&gt;"",IF(IFERROR('6. Position (at entry)'!AA194,"")="", "",IFERROR('6. Position (at entry)'!AA194,"")),"")</f>
        <v/>
      </c>
      <c r="EA194" s="76" t="str">
        <f>IF($A194&lt;&gt;"",IF(IFERROR('6. Position (at entry)'!AB194,"")="", "",IFERROR('6. Position (at entry)'!AB194,"")),"")</f>
        <v/>
      </c>
      <c r="EB194" s="78" t="str">
        <f>IF($A194&lt;&gt;"",IF(IFERROR('6. Position (at entry)'!AC194,"")="", "",IFERROR('6. Position (at entry)'!AC194,"")),"")</f>
        <v/>
      </c>
      <c r="EC194" s="78" t="str">
        <f>IF($A194&lt;&gt;"",IF(IFERROR('6. Position (at entry)'!AD194,"")="", "",IFERROR('6. Position (at entry)'!AD194,"")),"")</f>
        <v/>
      </c>
      <c r="ED194" s="226" t="str">
        <f>IF($A194&lt;&gt;"",IF(IFERROR('6. Position (at entry)'!AE194,"")="", "",IFERROR('6. Position (at entry)'!AE194,"")),"")</f>
        <v/>
      </c>
      <c r="EE194" s="80" t="str">
        <f>IF($A194&lt;&gt;"",IF(IFERROR('6. Position (at entry)'!AF194,"")="", "",IFERROR('6. Position (at entry)'!AF194,"")),"")</f>
        <v/>
      </c>
      <c r="EF194" s="80" t="str">
        <f>IF($A194&lt;&gt;"",IF(IFERROR('6. Position (at entry)'!AG194,"")="", "",IFERROR('6. Position (at entry)'!AG194,"")),"")</f>
        <v/>
      </c>
      <c r="EG194" s="80" t="str">
        <f>IF($A194&lt;&gt;"",IF(IFERROR('6. Position (at entry)'!AH194,"")="", "",IFERROR('6. Position (at entry)'!AH194,"")),"")</f>
        <v/>
      </c>
      <c r="EH194" s="360" t="str">
        <f>IF($A194&lt;&gt;"",IF(IFERROR('6. Position (at entry)'!AI194,"")="", "",IFERROR('6. Position (at entry)'!AI194,"")),"")</f>
        <v/>
      </c>
    </row>
    <row r="195" spans="1:138" ht="15" customHeight="1" x14ac:dyDescent="0.2">
      <c r="A195" s="16" t="str">
        <f>IF(ISBLANK('6. Position (at entry)'!A195), "", '6. Position (at entry)'!A195)</f>
        <v/>
      </c>
      <c r="B195" s="347" t="str">
        <f>IF($A195&lt;&gt;"",IF(IFERROR('6. Position (at entry)'!B195,"")="", "Mandatory: Tab 6",IFERROR('6. Position (at entry)'!B195,"")),"")</f>
        <v/>
      </c>
      <c r="C195" s="16" t="str">
        <f>IF($A195&lt;&gt;"",IF(IFERROR(VLOOKUP($A195, '4. Company (at entry)'!$1:$1048576,2,FALSE),"")="","Mandatory: Tab 4",IFERROR(VLOOKUP($A195, '4. Company (at entry)'!$1:$1048576,2,FALSE),"")), "")</f>
        <v/>
      </c>
      <c r="D195" s="16" t="str">
        <f>IF($A195&lt;&gt;"",IF(IFERROR('7. Position (current_at exit)'!D195,"")="", "Mandatory: Tab 7",IFERROR('7. Position (current_at exit)'!D195,"")),"")</f>
        <v/>
      </c>
      <c r="E195" s="16" t="str">
        <f>IF($A195&lt;&gt;"",IF(IFERROR('7. Position (current_at exit)'!E195,"")="", "Mandatory: Tab 7",IFERROR('7. Position (current_at exit)'!E195,"")),"")</f>
        <v/>
      </c>
      <c r="F195" s="16" t="str">
        <f>IF($A195&lt;&gt;"",IF(IFERROR('6. Position (at entry)'!D195,"")="", "Mandatory: Tab 6",IFERROR('6. Position (at entry)'!D195,"")),"")</f>
        <v/>
      </c>
      <c r="G195" s="16" t="str">
        <f>IF($A195&lt;&gt;"",IF(IFERROR('6. Position (at entry)'!E195,"")="", "Mandatory: Tab 6",IFERROR('6. Position (at entry)'!E195,"")),"")</f>
        <v/>
      </c>
      <c r="H195" s="16" t="str">
        <f>IF($A195&lt;&gt;"",IF(IFERROR('6. Position (at entry)'!F195,"")="", "Mandatory: Tab 6",IFERROR('6. Position (at entry)'!F195,"")),"")</f>
        <v/>
      </c>
      <c r="I195" s="16" t="str">
        <f>IF($A195&lt;&gt;"",IF(IFERROR('6. Position (at entry)'!G195,"")="", "Mandatory: Tab 6",IFERROR('6. Position (at entry)'!G195,"")),"")</f>
        <v/>
      </c>
      <c r="J195" s="16" t="str">
        <f>IF($A195&lt;&gt;"",IF(IFERROR('6. Position (at entry)'!H195,"")="", "Mandatory: Tab 6",IFERROR('6. Position (at entry)'!H195,"")),"")</f>
        <v/>
      </c>
      <c r="K195" s="159" t="str">
        <f>IF($A195&lt;&gt;"",IF(IFERROR('6. Position (at entry)'!I195,"")="", "Mandatory: Tab 6",IFERROR('6. Position (at entry)'!I195,"")),"")</f>
        <v/>
      </c>
      <c r="L195" s="16" t="str">
        <f>IF($A195&lt;&gt;"",IF(IFERROR('6. Position (at entry)'!J195,"")="", "Mandatory: Tab 6",IFERROR('6. Position (at entry)'!J195,"")),"")</f>
        <v/>
      </c>
      <c r="M195" s="16" t="str">
        <f>IF($A195&lt;&gt;"",IF(IFERROR('6. Position (at entry)'!K195,"")="", "Mandatory: Tab 6",IFERROR('6. Position (at entry)'!K195,"")),"")</f>
        <v/>
      </c>
      <c r="N195" s="16" t="str">
        <f>IF($A195&lt;&gt;"",IF(IFERROR('6. Position (at entry)'!L195,"")="", "",IFERROR('6. Position (at entry)'!L195,"")),"")</f>
        <v/>
      </c>
      <c r="O195" s="360" t="str">
        <f>IF($A195&lt;&gt;"",IF(IFERROR('6. Position (at entry)'!M195,"")="", "",IFERROR('6. Position (at entry)'!M195,"")),"")</f>
        <v/>
      </c>
      <c r="P195" s="16" t="str">
        <f>IF($A195&lt;&gt;"",IF(IFERROR(VLOOKUP($A195,'5. Company (current_at exit)'!$1:$1048576,3,FALSE),"")="","",IFERROR(VLOOKUP($A195,'5. Company (current_at exit)'!$1:$1048576,3,FALSE),"")), "")</f>
        <v/>
      </c>
      <c r="Q195" s="16" t="str">
        <f>IF($A195&lt;&gt;"",IF(IFERROR(VLOOKUP($A195,'5. Company (current_at exit)'!$1:$1048576,4,FALSE),"")="","",IFERROR(VLOOKUP($A195,'5. Company (current_at exit)'!$1:$1048576,4,FALSE),"")), "")</f>
        <v/>
      </c>
      <c r="R195" s="16" t="str">
        <f>IF($A195&lt;&gt;"",IF(IFERROR(VLOOKUP($A195,'5. Company (current_at exit)'!$1:$1048576,5,FALSE),"")="","",IFERROR(VLOOKUP($A195,'5. Company (current_at exit)'!$1:$1048576,5,FALSE),"")), "")</f>
        <v/>
      </c>
      <c r="S195" s="16" t="str">
        <f>IF($A195&lt;&gt;"",IF(IFERROR(VLOOKUP($A195,'5. Company (current_at exit)'!$1:$1048576,6,FALSE),"")="","",IFERROR(VLOOKUP($A195,'5. Company (current_at exit)'!$1:$1048576,6,FALSE),"")), "")</f>
        <v/>
      </c>
      <c r="T195" s="16" t="str">
        <f>IF($A195&lt;&gt;"",IF(IFERROR(VLOOKUP($A195,'5. Company (current_at exit)'!$1:$1048576,7,FALSE),"")="","Mandatory: Tab 5",IFERROR(VLOOKUP($A195,'5. Company (current_at exit)'!$1:$1048576,7,FALSE),"")), "")</f>
        <v/>
      </c>
      <c r="U195" s="72" t="str">
        <f>IF($A195&lt;&gt;"",IF(IFERROR(VLOOKUP($A195,'5. Company (current_at exit)'!$1:$1048576,8,FALSE),"")="","Mandatory: Tab 5",IFERROR(VLOOKUP($A195,'5. Company (current_at exit)'!$1:$1048576,8,FALSE),"")), "")</f>
        <v/>
      </c>
      <c r="V195" s="16" t="str">
        <f>IF($A195&lt;&gt;"",IF(IFERROR(VLOOKUP($A195,'5. Company (current_at exit)'!$1:$1048576,9,FALSE),"")="","",IFERROR(VLOOKUP($A195,'5. Company (current_at exit)'!$1:$1048576,9,FALSE),"")), "")</f>
        <v/>
      </c>
      <c r="W195" s="16" t="str">
        <f>IF($A195&lt;&gt;"",IF(IFERROR(VLOOKUP($A195,'5. Company (current_at exit)'!$1:$1048576,10,FALSE),"")="","Mandatory: Tab 5",IFERROR(VLOOKUP($A195,'5. Company (current_at exit)'!$1:$1048576,10,FALSE),"")), "")</f>
        <v/>
      </c>
      <c r="X195" s="73" t="str">
        <f>IF($A195&lt;&gt;"",IF(IFERROR(VLOOKUP($A195,'5. Company (current_at exit)'!$1:$1048576,11,FALSE),"")="","Mandatory: Tab 5",IFERROR(VLOOKUP($A195,'5. Company (current_at exit)'!$1:$1048576,11,FALSE),"")), "")</f>
        <v/>
      </c>
      <c r="Y195" s="73" t="str">
        <f>IF($A195&lt;&gt;"",IF(IFERROR(VLOOKUP($A195,'5. Company (current_at exit)'!$1:$1048576,12,FALSE),"")="","",IFERROR(VLOOKUP($A195,'5. Company (current_at exit)'!$1:$1048576,12,FALSE),"")), "")</f>
        <v/>
      </c>
      <c r="Z195" s="73" t="str">
        <f>IF($A195&lt;&gt;"",IF(IFERROR(VLOOKUP($A195,'5. Company (current_at exit)'!$1:$1048576,13,FALSE),"")="","",IFERROR(VLOOKUP($A195,'5. Company (current_at exit)'!$1:$1048576,13,FALSE),"")), "")</f>
        <v/>
      </c>
      <c r="AA195" s="16" t="str">
        <f>IF($A195&lt;&gt;"",IF(IFERROR(VLOOKUP($A195,'5. Company (current_at exit)'!$1:$1048576,14,FALSE),"")="","Mandatory: Tab 5",IFERROR(VLOOKUP($A195,'5. Company (current_at exit)'!$1:$1048576,14,FALSE),"")), "")</f>
        <v/>
      </c>
      <c r="AB195" s="16" t="str">
        <f>IF($A195&lt;&gt;"",IF(IFERROR(VLOOKUP($A195,'5. Company (current_at exit)'!$1:$1048576,15,FALSE),"")="","Mandatory: Tab 5",IFERROR(VLOOKUP($A195,'5. Company (current_at exit)'!$1:$1048576,15,FALSE),"")), "")</f>
        <v/>
      </c>
      <c r="AC195" s="76" t="str">
        <f>IF($A195&lt;&gt;"",IF(IFERROR(VLOOKUP($A195,'5. Company (current_at exit)'!$1:$1048576,16,FALSE),"")="","",IFERROR(VLOOKUP($A195,'5. Company (current_at exit)'!$1:$1048576,16,FALSE),"")), "")</f>
        <v/>
      </c>
      <c r="AD195" s="16" t="str">
        <f>IF($A195&lt;&gt;"",IF(IFERROR(VLOOKUP($A195,'5. Company (current_at exit)'!$1:$1048576,17,FALSE),"")="","",IFERROR(VLOOKUP($A195,'5. Company (current_at exit)'!$1:$1048576,17,FALSE),"")), "")</f>
        <v/>
      </c>
      <c r="AE195" s="401" t="str">
        <f>IF($A195&lt;&gt;"",IF(IFERROR(VLOOKUP($A195,'5. Company (current_at exit)'!$1:$1048576,18,FALSE),"")="","",IFERROR(VLOOKUP($A195,'5. Company (current_at exit)'!$1:$1048576,18,FALSE),"")), "")</f>
        <v/>
      </c>
      <c r="AF195" s="16" t="str">
        <f>IF($A195&lt;&gt;"",IF(IFERROR(VLOOKUP($A195,'5. Company (current_at exit)'!$1:$1048576,19,FALSE),"")="","Mandatory: Tab 5",IFERROR(VLOOKUP($A195,'5. Company (current_at exit)'!$1:$1048576,19,FALSE),"")), "")</f>
        <v/>
      </c>
      <c r="AG195" s="159" t="str">
        <f>IF($AF195="Yes",IF($A195&lt;&gt;"",IF(IFERROR(VLOOKUP($A195,'5. Company (current_at exit)'!$1:$1048576,20,FALSE),"")="","Mandatory: Tab 5",IFERROR(VLOOKUP($A195,'5. Company (current_at exit)'!$1:$1048576,20,FALSE),"")), ""),IF($A195&lt;&gt;"",IF(IFERROR(VLOOKUP($A195,'5. Company (current_at exit)'!$1:$1048576,20,FALSE),"")="","",IFERROR(VLOOKUP($A195,'5. Company (current_at exit)'!$1:$1048576,20,FALSE),"")), ""))</f>
        <v/>
      </c>
      <c r="AH195" s="159" t="str">
        <f>IF($AF195="Yes",IF($A195&lt;&gt;"",IF(IFERROR(VLOOKUP($A195,'5. Company (current_at exit)'!$1:$1048576,21,FALSE),"")="","Mandatory: Tab 5",IFERROR(VLOOKUP($A195,'5. Company (current_at exit)'!$1:$1048576,21,FALSE),"")), ""),IF($A195&lt;&gt;"",IF(IFERROR(VLOOKUP($A195,'5. Company (current_at exit)'!$1:$1048576,21,FALSE),"")="","",IFERROR(VLOOKUP($A195,'5. Company (current_at exit)'!$1:$1048576,21,FALSE),"")), ""))</f>
        <v/>
      </c>
      <c r="AI195" s="69" t="str">
        <f>IF($AF195="Yes",IF($A195&lt;&gt;"",IF(IFERROR(VLOOKUP($A195,'5. Company (current_at exit)'!$1:$1048576,22,FALSE),"")="","Mandatory: Tab 5",IFERROR(VLOOKUP($A195,'5. Company (current_at exit)'!$1:$1048576,22,FALSE),"")), ""),IF($A195&lt;&gt;"",IF(IFERROR(VLOOKUP($A195,'5. Company (current_at exit)'!$1:$1048576,22,FALSE),"")="","",IFERROR(VLOOKUP($A195,'5. Company (current_at exit)'!$1:$1048576,22,FALSE),"")), ""))</f>
        <v/>
      </c>
      <c r="AJ195" s="69" t="str">
        <f>IF($AF195="Yes",IF($A195&lt;&gt;"",IF(IFERROR(VLOOKUP($A195,'5. Company (current_at exit)'!$1:$1048576,23,FALSE),"")="","Mandatory: Tab 5",IFERROR(VLOOKUP($A195,'5. Company (current_at exit)'!$1:$1048576,23,FALSE),"")), ""),IF($A195&lt;&gt;"",IF(IFERROR(VLOOKUP($A195,'5. Company (current_at exit)'!$1:$1048576,23,FALSE),"")="","",IFERROR(VLOOKUP($A195,'5. Company (current_at exit)'!$1:$1048576,23,FALSE),"")), ""))</f>
        <v/>
      </c>
      <c r="AK195" s="159" t="str">
        <f>IF($AF195="Yes",IF($A195&lt;&gt;"",IF(IFERROR(VLOOKUP($A195,'5. Company (current_at exit)'!$1:$1048576,24,FALSE),"")="","",IFERROR(VLOOKUP($A195,'5. Company (current_at exit)'!$1:$1048576,24,FALSE),"")), ""),IF($A195&lt;&gt;"",IF(IFERROR(VLOOKUP($A195,'5. Company (current_at exit)'!$1:$1048576,24,FALSE),"")="","",IFERROR(VLOOKUP($A195,'5. Company (current_at exit)'!$1:$1048576,24,FALSE),"")), ""))</f>
        <v/>
      </c>
      <c r="AL195" s="403" t="str">
        <f>IF($A195&lt;&gt;"",IF(IFERROR(VLOOKUP($A195,'5. Company (current_at exit)'!$1:$1048576,25,FALSE),"")="","",IFERROR(VLOOKUP($A195,'5. Company (current_at exit)'!$1:$1048576,25,FALSE),"")), "")</f>
        <v/>
      </c>
      <c r="AM195" s="17" t="str">
        <f>IF($A195&lt;&gt;"",IF(IFERROR(VLOOKUP($A195,'5. Company (current_at exit)'!$1:$1048576,26,FALSE),"")="","Mandatory: Tab 5",IFERROR(VLOOKUP($A195,'5. Company (current_at exit)'!$1:$1048576,26,FALSE),"")), "")</f>
        <v/>
      </c>
      <c r="AN195" s="17" t="str">
        <f>IF($A195&lt;&gt;"",IF(IFERROR(VLOOKUP($A195,'5. Company (current_at exit)'!$1:$1048576,27,FALSE),"")="","Mandatory: Tab 5",IFERROR(VLOOKUP($A195,'5. Company (current_at exit)'!$1:$1048576,27,FALSE),"")), "")</f>
        <v/>
      </c>
      <c r="AO195" s="17" t="str">
        <f>IF($A195&lt;&gt;"",IF(IFERROR(VLOOKUP($A195,'5. Company (current_at exit)'!$1:$1048576,28,FALSE),"")="","Mandatory: Tab 5",IFERROR(VLOOKUP($A195,'5. Company (current_at exit)'!$1:$1048576,28,FALSE),"")), "")</f>
        <v/>
      </c>
      <c r="AP195" s="17" t="str">
        <f>IF($A195&lt;&gt;"",IF(IFERROR(VLOOKUP($A195,'5. Company (current_at exit)'!$1:$1048576,29,FALSE),"")="","Mandatory: Tab 5",IFERROR(VLOOKUP($A195,'5. Company (current_at exit)'!$1:$1048576,29,FALSE),"")), "")</f>
        <v/>
      </c>
      <c r="AQ195" s="17" t="str">
        <f>IF($A195&lt;&gt;"",IF(IFERROR(VLOOKUP($A195,'5. Company (current_at exit)'!$1:$1048576,30,FALSE),"")="","Mandatory: Tab 5",IFERROR(VLOOKUP($A195,'5. Company (current_at exit)'!$1:$1048576,30,FALSE),"")), "")</f>
        <v/>
      </c>
      <c r="AR195" s="17" t="str">
        <f>IF($A195&lt;&gt;"",IF(IFERROR(VLOOKUP($A195,'5. Company (current_at exit)'!$1:$1048576,31,FALSE),"")="","Mandatory: Tab 5",IFERROR(VLOOKUP($A195,'5. Company (current_at exit)'!$1:$1048576,31,FALSE),"")), "")</f>
        <v/>
      </c>
      <c r="AS195" s="17" t="str">
        <f>IF($A195&lt;&gt;"",IF(IFERROR(VLOOKUP($A195,'5. Company (current_at exit)'!$1:$1048576,32,FALSE),"")="","Mandatory: Tab 5",IFERROR(VLOOKUP($A195,'5. Company (current_at exit)'!$1:$1048576,32,FALSE),"")), "")</f>
        <v/>
      </c>
      <c r="AT195" s="17" t="str">
        <f>IF($A195&lt;&gt;"",IF(IFERROR(VLOOKUP($A195,'5. Company (current_at exit)'!$1:$1048576,33,FALSE),"")="","Mandatory: Tab 5",IFERROR(VLOOKUP($A195,'5. Company (current_at exit)'!$1:$1048576,33,FALSE),"")), "")</f>
        <v/>
      </c>
      <c r="AU195" s="17" t="str">
        <f>IF($A195&lt;&gt;"",IF(IFERROR(VLOOKUP($A195,'5. Company (current_at exit)'!$1:$1048576,34,FALSE),"")="","",IFERROR(VLOOKUP($A195,'5. Company (current_at exit)'!$1:$1048576,34,FALSE),"")), "")</f>
        <v/>
      </c>
      <c r="AV195" s="241" t="str">
        <f>IF($A195&lt;&gt;"",IF(IFERROR(VLOOKUP($A195,'5. Company (current_at exit)'!$1:$1048576,35,FALSE),"")="","",IFERROR(VLOOKUP($A195,'5. Company (current_at exit)'!$1:$1048576,35,FALSE),"")), "")</f>
        <v/>
      </c>
      <c r="AW195" s="17" t="str">
        <f>IF($D195="Fully Exited",IF($A195&lt;&gt;"",IF(IFERROR(VLOOKUP($A195,'5. Company (current_at exit)'!$1:$1048576,36,FALSE),"")="","",IFERROR(VLOOKUP($A195,'5. Company (current_at exit)'!$1:$1048576,36,FALSE),"")), ""),IF($A195&lt;&gt;"",IF(IFERROR(VLOOKUP($A195,'5. Company (current_at exit)'!$1:$1048576,36,FALSE),"")="","",IFERROR(VLOOKUP($A195,'5. Company (current_at exit)'!$1:$1048576,36,FALSE),"")), ""))</f>
        <v/>
      </c>
      <c r="AX195" s="239" t="str">
        <f>IF($A195&lt;&gt;"",IF(IFERROR(VLOOKUP($A195,'5. Company (current_at exit)'!$1:$1048576,37,FALSE),"")="","",IFERROR(VLOOKUP($A195,'5. Company (current_at exit)'!$1:$1048576,37,FALSE),"")), "")</f>
        <v/>
      </c>
      <c r="AY195" s="204" t="str">
        <f>IF($A195&lt;&gt;"",IF(IFERROR(VLOOKUP($A195,'5. Company (current_at exit)'!$1:$1048576,38,FALSE),"")="","",IFERROR(VLOOKUP($A195,'5. Company (current_at exit)'!$1:$1048576,38,FALSE),"")), "")</f>
        <v/>
      </c>
      <c r="AZ195" s="244" t="str">
        <f>IF($A195&lt;&gt;"",IF(IFERROR(VLOOKUP($A195,'5. Company (current_at exit)'!$1:$1048576,39,FALSE),"")="","",IFERROR(VLOOKUP($A195,'5. Company (current_at exit)'!$1:$1048576,39,FALSE),"")), "")</f>
        <v/>
      </c>
      <c r="BA195" s="244" t="str">
        <f>IF($A195&lt;&gt;"",IF(IFERROR(VLOOKUP($A195,'5. Company (current_at exit)'!$1:$1048576,40,FALSE),"")="","",IFERROR(VLOOKUP($A195,'5. Company (current_at exit)'!$1:$1048576,40,FALSE),"")), "")</f>
        <v/>
      </c>
      <c r="BB195" s="244" t="str">
        <f>IF($A195&lt;&gt;"",IF(IFERROR(VLOOKUP($A195,'5. Company (current_at exit)'!$1:$1048576,41,FALSE),"")="","",IFERROR(VLOOKUP($A195,'5. Company (current_at exit)'!$1:$1048576,41,FALSE),"")), "")</f>
        <v/>
      </c>
      <c r="BC195" s="76" t="str">
        <f>IF($A195&lt;&gt;"",IF(IFERROR(VLOOKUP($A195,'5. Company (current_at exit)'!$1:$1048576,42,FALSE),"")="","",IFERROR(VLOOKUP($A195,'5. Company (current_at exit)'!$1:$1048576,42,FALSE),"")), "")</f>
        <v/>
      </c>
      <c r="BD195" s="76" t="str">
        <f>IF($A195&lt;&gt;"",IF(IFERROR(VLOOKUP($A195,'5. Company (current_at exit)'!$1:$1048576,43,FALSE),"")="","",IFERROR(VLOOKUP($A195,'5. Company (current_at exit)'!$1:$1048576,43,FALSE),"")), "")</f>
        <v/>
      </c>
      <c r="BE195" s="239" t="str">
        <f>IF($A195&lt;&gt;"",IF(IFERROR(VLOOKUP($A195,'5. Company (current_at exit)'!$1:$1048576,44,FALSE),"")="","",IFERROR(VLOOKUP($A195,'5. Company (current_at exit)'!$1:$1048576,44,FALSE),"")), "")</f>
        <v/>
      </c>
      <c r="BF195" s="239" t="str">
        <f>IF($A195&lt;&gt;"",IF(IFERROR(VLOOKUP($A195,'5. Company (current_at exit)'!$1:$1048576,45,FALSE),"")="","",IFERROR(VLOOKUP($A195,'5. Company (current_at exit)'!$1:$1048576,45,FALSE),"")), "")</f>
        <v/>
      </c>
      <c r="BG195" s="239" t="str">
        <f>IF($A195&lt;&gt;"",IF(IFERROR(VLOOKUP($A195,'5. Company (current_at exit)'!$1:$1048576,46,FALSE),"")="","",IFERROR(VLOOKUP($A195,'5. Company (current_at exit)'!$1:$1048576,46,FALSE),"")), "")</f>
        <v/>
      </c>
      <c r="BH195" s="239" t="str">
        <f>IF($A195&lt;&gt;"",IF(IFERROR(VLOOKUP($A195,'5. Company (current_at exit)'!$1:$1048576,47,FALSE),"")="","",IFERROR(VLOOKUP($A195,'5. Company (current_at exit)'!$1:$1048576,47,FALSE),"")), "")</f>
        <v/>
      </c>
      <c r="BI195" s="239" t="str">
        <f>IF($A195&lt;&gt;"",IF(IFERROR(VLOOKUP($A195,'5. Company (current_at exit)'!$1:$1048576,48,FALSE),"")="","",IFERROR(VLOOKUP($A195,'5. Company (current_at exit)'!$1:$1048576,48,FALSE),"")), "")</f>
        <v/>
      </c>
      <c r="BJ195" s="360" t="str">
        <f>IF($A195&lt;&gt;"",IF(IFERROR(VLOOKUP($A195,'5. Company (current_at exit)'!$1:$1048576,49,FALSE),"")="","",IFERROR(VLOOKUP($A195,'5. Company (current_at exit)'!$1:$1048576,49,FALSE),"")), "")</f>
        <v/>
      </c>
      <c r="BK195" s="76" t="str">
        <f>IF($A195&lt;&gt;"",IF(IFERROR(VLOOKUP($A195,'5. Company (current_at exit)'!$1:$1048576,50,FALSE),"")="","Mandatory: Tab 5",IFERROR(VLOOKUP($A195,'5. Company (current_at exit)'!$1:$1048576,50,FALSE),"")), "")</f>
        <v/>
      </c>
      <c r="BL195" s="483" t="str">
        <f>IF($A195&lt;&gt;"",IF(IFERROR(VLOOKUP($A195,'5. Company (current_at exit)'!$1:$1048576,51,FALSE),"")="","Mandatory: Tab 5",IFERROR(VLOOKUP($A195,'5. Company (current_at exit)'!$1:$1048576,51,FALSE),"")), "")</f>
        <v/>
      </c>
      <c r="BM195" s="483" t="str">
        <f>IF($A195&lt;&gt;"",IF(IFERROR(VLOOKUP($A195,'5. Company (current_at exit)'!$1:$1048576,52,FALSE),"")="","Mandatory: Tab 5",IFERROR(VLOOKUP($A195,'5. Company (current_at exit)'!$1:$1048576,52,FALSE),"")), "")</f>
        <v/>
      </c>
      <c r="BN195" s="483" t="str">
        <f>IF($A195&lt;&gt;"",IF(IFERROR(VLOOKUP($A195,'5. Company (current_at exit)'!$1:$1048576,53,FALSE),"")="","Mandatory: Tab 5",IFERROR(VLOOKUP($A195,'5. Company (current_at exit)'!$1:$1048576,53,FALSE),"")), "")</f>
        <v/>
      </c>
      <c r="BO195" s="360" t="str">
        <f>IF($A195&lt;&gt;"",IF(IFERROR(VLOOKUP($A195,'5. Company (current_at exit)'!$1:$1048576,54,FALSE),"")="","",IFERROR(VLOOKUP($A195,'5. Company (current_at exit)'!$1:$1048576,54,FALSE),"")), "")</f>
        <v/>
      </c>
      <c r="BP195" s="17" t="str">
        <f>IF($A195&lt;&gt;"",IF(IFERROR(VLOOKUP($A195, '4. Company (at entry)'!$1:$1048576,3,FALSE),"")="","Mandatory: Tab 4",IFERROR(VLOOKUP($A195, '4. Company (at entry)'!$1:$1048576,3,FALSE),"")), "")</f>
        <v/>
      </c>
      <c r="BQ195" s="17" t="str">
        <f>IF($A195&lt;&gt;"",IF(IFERROR(VLOOKUP($A195, '4. Company (at entry)'!$1:$1048576,4,FALSE),"")="","Mandatory: Tab 4",IFERROR(VLOOKUP($A195, '4. Company (at entry)'!$1:$1048576,4,FALSE),"")), "")</f>
        <v/>
      </c>
      <c r="BR195" s="17" t="str">
        <f>IF($A195&lt;&gt;"",IF(IFERROR(VLOOKUP($A195, '4. Company (at entry)'!$1:$1048576,5,FALSE),"")="","Mandatory: Tab 4",IFERROR(VLOOKUP($A195, '4. Company (at entry)'!$1:$1048576,5,FALSE),"")), "")</f>
        <v/>
      </c>
      <c r="BS195" s="17" t="str">
        <f>IF($A195&lt;&gt;"",IF(IFERROR(VLOOKUP($A195, '4. Company (at entry)'!$1:$1048576,6,FALSE),"")="","Mandatory: Tab 4",IFERROR(VLOOKUP($A195, '4. Company (at entry)'!$1:$1048576,6,FALSE),"")), "")</f>
        <v/>
      </c>
      <c r="BT195" s="17" t="str">
        <f>IF($A195&lt;&gt;"",IF(IFERROR(VLOOKUP($A195, '4. Company (at entry)'!$1:$1048576,7,FALSE),"")="","Mandatory: Tab 4",IFERROR(VLOOKUP($A195, '4. Company (at entry)'!$1:$1048576,7,FALSE),"")), "")</f>
        <v/>
      </c>
      <c r="BU195" s="17" t="str">
        <f>IF($A195&lt;&gt;"",IF(IFERROR(VLOOKUP($A195, '4. Company (at entry)'!$1:$1048576,8,FALSE),"")="","Mandatory: Tab 4",IFERROR(VLOOKUP($A195, '4. Company (at entry)'!$1:$1048576,8,FALSE),"")), "")</f>
        <v/>
      </c>
      <c r="BV195" s="17" t="str">
        <f>IF($A195&lt;&gt;"",IF(IFERROR(VLOOKUP($A195, '4. Company (at entry)'!$1:$1048576,9,FALSE),"")="","Mandatory: Tab 4",IFERROR(VLOOKUP($A195, '4. Company (at entry)'!$1:$1048576,9,FALSE),"")), "")</f>
        <v/>
      </c>
      <c r="BW195" s="17" t="str">
        <f>IF($A195&lt;&gt;"",IF(IFERROR(VLOOKUP($A195, '4. Company (at entry)'!$1:$1048576,10,FALSE),"")="","",IFERROR(VLOOKUP($A195, '4. Company (at entry)'!$1:$1048576,10,FALSE),"")), "")</f>
        <v/>
      </c>
      <c r="BX195" s="208" t="str">
        <f>IF($A195&lt;&gt;"",IF(IFERROR(VLOOKUP($A195, '4. Company (at entry)'!$1:$1048576,11,FALSE),"")="","",IFERROR(VLOOKUP($A195, '4. Company (at entry)'!$1:$1048576,11,FALSE),"")), "")</f>
        <v/>
      </c>
      <c r="BY195" s="17" t="str">
        <f>IF($A195&lt;&gt;"",IF(IFERROR(VLOOKUP($A195, '4. Company (at entry)'!$1:$1048576,12,FALSE),"")="","",IFERROR(VLOOKUP($A195, '4. Company (at entry)'!$1:$1048576,12,FALSE),"")), "")</f>
        <v/>
      </c>
      <c r="BZ195" s="360" t="str">
        <f>IF($A195&lt;&gt;"",IF(IFERROR(VLOOKUP($A195, '4. Company (at entry)'!$1:$1048576,13,FALSE),"")="","",IFERROR(VLOOKUP($A195, '4. Company (at entry)'!$1:$1048576,13,FALSE),"")), "")</f>
        <v/>
      </c>
      <c r="CA195" s="17" t="str">
        <f>IF($A195&lt;&gt;"",IF(IFERROR('7. Position (current_at exit)'!F195,"")="", "Mandatory: Tab 7",IFERROR('7. Position (current_at exit)'!F195,"")),"")</f>
        <v/>
      </c>
      <c r="CB195" s="17" t="str">
        <f>IF($D195&lt;&gt;"Pending, Subsequently Closed",IF($A195&lt;&gt;"",IF(IFERROR('7. Position (current_at exit)'!G195,"")="", "Mandatory: Tab 7",IFERROR('7. Position (current_at exit)'!G195,"")),""), IF($A195&lt;&gt;"",IF(IFERROR('7. Position (current_at exit)'!G195,"")="", "",IFERROR('7. Position (current_at exit)'!G195,"")),""))</f>
        <v/>
      </c>
      <c r="CC195" s="17" t="str">
        <f>IF($D195&lt;&gt;"Pending, Subsequently Closed",IF($A195&lt;&gt;"",IF(IFERROR('7. Position (current_at exit)'!H195,"")="", "Mandatory: Tab 7",IFERROR('7. Position (current_at exit)'!H195,"")),""), IF($A195&lt;&gt;"",IF(IFERROR('7. Position (current_at exit)'!H195,"")="", "",IFERROR('7. Position (current_at exit)'!H195,"")),""))</f>
        <v/>
      </c>
      <c r="CD195" s="17" t="str">
        <f>IF($D195&lt;&gt;"Pending, Subsequently Closed",IF($A195&lt;&gt;"",IF(IFERROR('7. Position (current_at exit)'!I195,"")="", "Mandatory: Tab 7",IFERROR('7. Position (current_at exit)'!I195,"")),""), IF($A195&lt;&gt;"",IF(IFERROR('7. Position (current_at exit)'!I195,"")="", "",IFERROR('7. Position (current_at exit)'!I195,"")),""))</f>
        <v/>
      </c>
      <c r="CE195" s="17" t="str">
        <f>IF($D195&lt;&gt;"Pending, Subsequently Closed",IF($A195&lt;&gt;"",IF(IFERROR('7. Position (current_at exit)'!J195,"")="", "Mandatory: Tab 7",IFERROR('7. Position (current_at exit)'!J195,"")),""), IF($A195&lt;&gt;"",IF(IFERROR('7. Position (current_at exit)'!J195,"")="", "",IFERROR('7. Position (current_at exit)'!J195,"")),""))</f>
        <v/>
      </c>
      <c r="CF195" s="208" t="str">
        <f>IF($D195&lt;&gt;"Pending, Subsequently Closed",IF($A195&lt;&gt;"",IF(IFERROR('7. Position (current_at exit)'!K195,"")="", "Mandatory: Tab 7",IFERROR('7. Position (current_at exit)'!K195,"")),""), IF($A195&lt;&gt;"",IF(IFERROR('7. Position (current_at exit)'!K195,"")="", "",IFERROR('7. Position (current_at exit)'!K195,"")),""))</f>
        <v/>
      </c>
      <c r="CG195" s="186" t="str">
        <f>IF($D195&lt;&gt;"Pending, Subsequently Closed",IF($A195&lt;&gt;"",IF(IFERROR('7. Position (current_at exit)'!L195,"")="", "Mandatory: Tab 7",IFERROR('7. Position (current_at exit)'!L195,"")),""), IF($A195&lt;&gt;"",IF(IFERROR('7. Position (current_at exit)'!L195,"")="", "",IFERROR('7. Position (current_at exit)'!L195,"")),""))</f>
        <v/>
      </c>
      <c r="CH195" s="186" t="str">
        <f>IF($D195&lt;&gt;"Pending, Subsequently Closed",IF($A195&lt;&gt;"",IF(IFERROR('7. Position (current_at exit)'!M195,"")="", "Mandatory: Tab 7",IFERROR('7. Position (current_at exit)'!M195,"")),""), IF($A195&lt;&gt;"",IF(IFERROR('7. Position (current_at exit)'!M195,"")="", "",IFERROR('7. Position (current_at exit)'!M195,"")),""))</f>
        <v/>
      </c>
      <c r="CI195" s="186" t="str">
        <f>IF($D195&lt;&gt;"Pending, Subsequently Closed",IF($A195&lt;&gt;"",IF(IFERROR('7. Position (current_at exit)'!N195,"")="", "Mandatory: Tab 7",IFERROR('7. Position (current_at exit)'!N195,"")),""), IF($A195&lt;&gt;"",IF(IFERROR('7. Position (current_at exit)'!N195,"")="", "",IFERROR('7. Position (current_at exit)'!N195,"")),""))</f>
        <v/>
      </c>
      <c r="CJ195" s="408" t="str">
        <f>IF($D195&lt;&gt;"Pending, Subsequently Closed",IF($A195&lt;&gt;"",IF(IFERROR('7. Position (current_at exit)'!O195,"")="", "Mandatory: Tab 7",IFERROR('7. Position (current_at exit)'!O195,"")),""), IF($A195&lt;&gt;"",IF(IFERROR('7. Position (current_at exit)'!O195,"")="", "",IFERROR('7. Position (current_at exit)'!O195,"")),""))</f>
        <v/>
      </c>
      <c r="CK195" s="408" t="str">
        <f>IF($D195&lt;&gt;"Pending, Subsequently Closed",IF($A195&lt;&gt;"",IF(IFERROR('7. Position (current_at exit)'!P195,"")="", "Mandatory: Tab 7",IFERROR('7. Position (current_at exit)'!P195,"")),""), IF($A195&lt;&gt;"",IF(IFERROR('7. Position (current_at exit)'!P195,"")="", "",IFERROR('7. Position (current_at exit)'!P195,"")),""))</f>
        <v/>
      </c>
      <c r="CL195" s="360" t="str">
        <f>IF($A195&lt;&gt;"",IF(IFERROR('7. Position (current_at exit)'!Q195,"")="", "",IFERROR('7. Position (current_at exit)'!Q195,"")),"")</f>
        <v/>
      </c>
      <c r="CM195" s="18" t="str">
        <f>IF($F195&lt;&gt;"Debt",IF($A195&lt;&gt;"",IF(IFERROR('7. Position (current_at exit)'!R195,"")="", "Mandatory: Tab 7",IFERROR('7. Position (current_at exit)'!R195,"")),""), IF($A195&lt;&gt;"",IF(IFERROR('7. Position (current_at exit)'!R195,"")="", "",IFERROR('7. Position (current_at exit)'!R195,"")),""))</f>
        <v/>
      </c>
      <c r="CN195" s="18" t="str">
        <f>IF($F195&lt;&gt;"Debt",IF($A195&lt;&gt;"",IF(IFERROR('7. Position (current_at exit)'!S195,"")="", "Mandatory: Tab 7",IFERROR('7. Position (current_at exit)'!S195,"")),""), IF($A195&lt;&gt;"",IF(IFERROR('7. Position (current_at exit)'!S195,"")="", "",IFERROR('7. Position (current_at exit)'!S195,"")),""))</f>
        <v/>
      </c>
      <c r="CO195" s="17" t="str">
        <f>IF($F195&lt;&gt;"Debt",IF($A195&lt;&gt;"",IF(IFERROR('7. Position (current_at exit)'!T195,"")="", "Mandatory: Tab 7",IFERROR('7. Position (current_at exit)'!T195,"")),""), IF($A195&lt;&gt;"",IF(IFERROR('7. Position (current_at exit)'!T195,"")="", "",IFERROR('7. Position (current_at exit)'!T195,"")),""))</f>
        <v/>
      </c>
      <c r="CP195" s="17" t="str">
        <f>IF($A195&lt;&gt;"",IF(IFERROR('7. Position (current_at exit)'!U195,"")="", "Mandatory: Tab 7",IFERROR('7. Position (current_at exit)'!U195,"")),"")</f>
        <v/>
      </c>
      <c r="CQ195" s="17" t="str">
        <f>IF($F195&lt;&gt;"Debt",IF($A195&lt;&gt;"",IF(IFERROR('7. Position (current_at exit)'!V195,"")="", "Mandatory: Tab 7",IFERROR('7. Position (current_at exit)'!V195,"")),""), IF($A195&lt;&gt;"",IF(IFERROR('7. Position (current_at exit)'!V195,"")="", "",IFERROR('7. Position (current_at exit)'!V195,"")),""))</f>
        <v/>
      </c>
      <c r="CR195" s="16" t="str">
        <f>IF($F195&lt;&gt;"Debt",IF($A195&lt;&gt;"",IF(IFERROR('7. Position (current_at exit)'!W195,"")="", "",IFERROR('7. Position (current_at exit)'!W195,"")),""), IF($A195&lt;&gt;"",IF(IFERROR('7. Position (current_at exit)'!W195,"")="", "",IFERROR('7. Position (current_at exit)'!W195,"")),""))</f>
        <v/>
      </c>
      <c r="CS195" s="80" t="str">
        <f>IF($A195&lt;&gt;"",IF(IFERROR('7. Position (current_at exit)'!X195,"")="", "",IFERROR('7. Position (current_at exit)'!X195,"")),"")</f>
        <v/>
      </c>
      <c r="CT195" s="360" t="str">
        <f>IF($A195&lt;&gt;"",IF(IFERROR('7. Position (current_at exit)'!Y195,"")="", "",IFERROR('7. Position (current_at exit)'!Y195,"")),"")</f>
        <v/>
      </c>
      <c r="CU195" s="159" t="str">
        <f>IF(OR($D195="Fully Exited, No Escrow", $D195="Fully Exited, Escrow Pending", $D195="Fully Exited, Subsequently Closed"), IF($A195&lt;&gt;"",IF(IFERROR('7. Position (current_at exit)'!Z195,"")="", "Mandatory: Tab 7",IFERROR('7. Position (current_at exit)'!Z195,"")),""), IF($A195&lt;&gt;"",IF(IFERROR('7. Position (current_at exit)'!Z195,"")="", "",IFERROR('7. Position (current_at exit)'!Z195,"")),""))</f>
        <v/>
      </c>
      <c r="CV195" s="159" t="str">
        <f>IF(OR($D195="Fully Exited, No Escrow", $D195="Fully Exited, Escrow Pending", $D195="Fully Exited, Subsequently Closed"), IF($A195&lt;&gt;"",IF(IFERROR('7. Position (current_at exit)'!AA195,"")="", "Mandatory: Tab 7",IFERROR('7. Position (current_at exit)'!AA195,"")),""), IF($A195&lt;&gt;"",IF(IFERROR('7. Position (current_at exit)'!AA195,"")="", "",IFERROR('7. Position (current_at exit)'!AA195,"")),""))</f>
        <v/>
      </c>
      <c r="CW195" s="16" t="str">
        <f>IF($D195="Fully Exited",IF($A195&lt;&gt;"",IF(IFERROR('7. Position (current_at exit)'!AB195,"")="", "",IFERROR('7. Position (current_at exit)'!AB195,"")),""), IF($A195&lt;&gt;"",IF(IFERROR('7. Position (current_at exit)'!AB195,"")="", "",IFERROR('7. Position (current_at exit)'!AB195,"")),""))</f>
        <v/>
      </c>
      <c r="CX195" s="360" t="str">
        <f>IF($A195&lt;&gt;"",IF(IFERROR('7. Position (current_at exit)'!AC195,"")="", "",IFERROR('7. Position (current_at exit)'!AC195,"")),"")</f>
        <v/>
      </c>
      <c r="CY195" s="16" t="str">
        <f>IF($D195&lt;&gt;"Pending, Subsequently Closed",IF($A195&lt;&gt;"",IF(IFERROR('7. Position (current_at exit)'!AD195,"")="", "Mandatory: Tab 7",IFERROR('7. Position (current_at exit)'!AD195,"")),""), IF($A195&lt;&gt;"",IF(IFERROR('7. Position (current_at exit)'!AD195,"")="", "",IFERROR('7. Position (current_at exit)'!AD195,"")),""))</f>
        <v/>
      </c>
      <c r="CZ195" s="187" t="str">
        <f>IF($A195&lt;&gt;"",IF(IFERROR('7. Position (current_at exit)'!AE195,"")="", "",IFERROR('7. Position (current_at exit)'!AE195,"")),"")</f>
        <v/>
      </c>
      <c r="DA195" s="76" t="str">
        <f>IF($A195&lt;&gt;"",IF(IFERROR('7. Position (current_at exit)'!AF195,"")="", "",IFERROR('7. Position (current_at exit)'!AF195,"")),"")</f>
        <v/>
      </c>
      <c r="DB195" s="239" t="str">
        <f>IF($A195&lt;&gt;"",IF(IFERROR('7. Position (current_at exit)'!AG195,"")="", "",IFERROR('7. Position (current_at exit)'!AG195,"")),"")</f>
        <v/>
      </c>
      <c r="DC195" s="165" t="str">
        <f>IF($A195&lt;&gt;"",IF(IFERROR('7. Position (current_at exit)'!AH195,"")="", "",IFERROR('7. Position (current_at exit)'!AH195,"")),"")</f>
        <v/>
      </c>
      <c r="DD195" s="165" t="str">
        <f>IF($A195&lt;&gt;"",IF(IFERROR('7. Position (current_at exit)'!AI195,"")="", "",IFERROR('7. Position (current_at exit)'!AI195,"")),"")</f>
        <v/>
      </c>
      <c r="DE195" s="360" t="str">
        <f>IF($A195&lt;&gt;"",IF(IFERROR('7. Position (current_at exit)'!AJ195,"")="", "",IFERROR('7. Position (current_at exit)'!AJ195,"")),"")</f>
        <v/>
      </c>
      <c r="DF195" s="16" t="str">
        <f>IF($A195&lt;&gt;"",IF(IFERROR('7. Position (current_at exit)'!AK195,"")="", "",IFERROR('7. Position (current_at exit)'!AK195,"")),"")</f>
        <v/>
      </c>
      <c r="DG195" s="187" t="str">
        <f>IF($A195&lt;&gt;"",IF(IFERROR('7. Position (current_at exit)'!AL195,"")="", "",IFERROR('7. Position (current_at exit)'!AL195,"")),"")</f>
        <v/>
      </c>
      <c r="DH195" s="76" t="str">
        <f>IF($A195&lt;&gt;"",IF(IFERROR('7. Position (current_at exit)'!AM195,"")="", "",IFERROR('7. Position (current_at exit)'!AM195,"")),"")</f>
        <v/>
      </c>
      <c r="DI195" s="239" t="str">
        <f>IF($A195&lt;&gt;"",IF(IFERROR('7. Position (current_at exit)'!AN195,"")="", "",IFERROR('7. Position (current_at exit)'!AN195,"")),"")</f>
        <v/>
      </c>
      <c r="DJ195" s="165" t="str">
        <f>IF($A195&lt;&gt;"",IF(IFERROR('7. Position (current_at exit)'!AO195,"")="", "",IFERROR('7. Position (current_at exit)'!AO195,"")),"")</f>
        <v/>
      </c>
      <c r="DK195" s="165" t="str">
        <f>IF($A195&lt;&gt;"",IF(IFERROR('7. Position (current_at exit)'!AP195,"")="", "",IFERROR('7. Position (current_at exit)'!AP195,"")),"")</f>
        <v/>
      </c>
      <c r="DL195" s="360" t="str">
        <f>IF($A195&lt;&gt;"",IF(IFERROR('7. Position (current_at exit)'!AQ195,"")="", "",IFERROR('7. Position (current_at exit)'!AQ195,"")),"")</f>
        <v/>
      </c>
      <c r="DM195" s="17" t="str">
        <f>IF(OR($F195="Equity - Publicly Traded", $F195="Equity - Private"), IF($A195&lt;&gt;"",IF(IFERROR('6. Position (at entry)'!N195,"")="", "Mandatory: Tab 6",IFERROR('6. Position (at entry)'!N195,"")),""), IF($A195&lt;&gt;"",IF(IFERROR('6. Position (at entry)'!N195,"")="", "",IFERROR('6. Position (at entry)'!N195,"")),""))</f>
        <v/>
      </c>
      <c r="DN195" s="17" t="str">
        <f>IF(OR($F195="Equity - Publicly Traded", $F195="Equity - Private"), IF($A195&lt;&gt;"",IF(IFERROR('6. Position (at entry)'!O195,"")="", "Mandatory: Tab 6",IFERROR('6. Position (at entry)'!O195,"")),""), IF($A195&lt;&gt;"",IF(IFERROR('6. Position (at entry)'!O195,"")="", "",IFERROR('6. Position (at entry)'!O195,"")),""))</f>
        <v/>
      </c>
      <c r="DO195" s="17" t="str">
        <f>IF(OR($F195="Equity - Publicly Traded", $F195="Equity - Private"), IF($A195&lt;&gt;"",IF(IFERROR('6. Position (at entry)'!P195,"")="", "Mandatory: Tab 6",IFERROR('6. Position (at entry)'!P195,"")),""), IF($A195&lt;&gt;"",IF(IFERROR('6. Position (at entry)'!P195,"")="", "",IFERROR('6. Position (at entry)'!P195,"")),""))</f>
        <v/>
      </c>
      <c r="DP195" s="17" t="str">
        <f>IF(OR($F195="Equity - Publicly Traded", $F195="Equity - Private"), IF($A195&lt;&gt;"",IF(IFERROR('6. Position (at entry)'!Q195,"")="", "Mandatory: Tab 6",IFERROR('6. Position (at entry)'!Q195,"")),""), IF($A195&lt;&gt;"",IF(IFERROR('6. Position (at entry)'!Q195,"")="", "",IFERROR('6. Position (at entry)'!Q195,"")),""))</f>
        <v/>
      </c>
      <c r="DQ195" s="18" t="str">
        <f>IF(OR($F195="Equity - Publicly Traded", $F195="Equity - Private"), IF($A195&lt;&gt;"",IF(IFERROR('6. Position (at entry)'!R195,"")="", "Mandatory: Tab 6",IFERROR('6. Position (at entry)'!R195,"")),""), IF($A195&lt;&gt;"",IF(IFERROR('6. Position (at entry)'!R195,"")="", "",IFERROR('6. Position (at entry)'!R195,"")),""))</f>
        <v/>
      </c>
      <c r="DR195" s="18" t="str">
        <f>IF(OR($F195="Equity - Publicly Traded", $F195="Equity - Private"), IF($A195&lt;&gt;"",IF(IFERROR('6. Position (at entry)'!S195,"")="", "Mandatory: Tab 6",IFERROR('6. Position (at entry)'!S195,"")),""), IF($A195&lt;&gt;"",IF(IFERROR('6. Position (at entry)'!S195,"")="", "",IFERROR('6. Position (at entry)'!S195,"")),""))</f>
        <v/>
      </c>
      <c r="DS195" s="17" t="str">
        <f>IF(OR($F195="Equity - Publicly Traded", $F195="Equity - Private"), IF($A195&lt;&gt;"",IF(IFERROR('6. Position (at entry)'!T195,"")="", "Mandatory: Tab 6",IFERROR('6. Position (at entry)'!T195,"")),""), IF($A195&lt;&gt;"",IF(IFERROR('6. Position (at entry)'!T195,"")="", "",IFERROR('6. Position (at entry)'!T195,"")),""))</f>
        <v/>
      </c>
      <c r="DT195" s="16" t="str">
        <f>IF(OR($F195="Equity - Publicly Traded", $F195="Equity - Private"), IF($A195&lt;&gt;"",IF(IFERROR('6. Position (at entry)'!U195,"")="", "Mandatory: Tab 6",IFERROR('6. Position (at entry)'!U195,"")),""), IF($A195&lt;&gt;"",IF(IFERROR('6. Position (at entry)'!U195,"")="", "",IFERROR('6. Position (at entry)'!U195,"")),""))</f>
        <v/>
      </c>
      <c r="DU195" s="16" t="str">
        <f>IF(OR($F195="Equity - Publicly Traded", $F195="Equity - Private"), IF($A195&lt;&gt;"",IF(IFERROR('6. Position (at entry)'!V195,"")="", "",IFERROR('6. Position (at entry)'!V195,"")),""), IF($A195&lt;&gt;"",IF(IFERROR('6. Position (at entry)'!V195,"")="", "",IFERROR('6. Position (at entry)'!V195,"")),""))</f>
        <v/>
      </c>
      <c r="DV195" s="239" t="str">
        <f>IF(OR($F195="Equity - Publicly Traded", $F195="Equity - Private"), IF($A195&lt;&gt;"",IF(IFERROR('6. Position (at entry)'!W195,"")="", "",IFERROR('6. Position (at entry)'!W195,"")),""), IF($A195&lt;&gt;"",IF(IFERROR('6. Position (at entry)'!W195,"")="", "",IFERROR('6. Position (at entry)'!W195,"")),""))</f>
        <v/>
      </c>
      <c r="DW195" s="239" t="str">
        <f>IF(OR($F195="Equity - Publicly Traded", $F195="Equity - Private"), IF($A195&lt;&gt;"",IF(IFERROR('6. Position (at entry)'!X195,"")="", "",IFERROR('6. Position (at entry)'!X195,"")),""), IF($A195&lt;&gt;"",IF(IFERROR('6. Position (at entry)'!X195,"")="", "",IFERROR('6. Position (at entry)'!X195,"")),""))</f>
        <v/>
      </c>
      <c r="DX195" s="239" t="str">
        <f>IF(OR($F195="Equity - Publicly Traded", $F195="Equity - Private"), IF($A195&lt;&gt;"",IF(IFERROR('6. Position (at entry)'!Y195,"")="", "",IFERROR('6. Position (at entry)'!Y195,"")),""), IF($A195&lt;&gt;"",IF(IFERROR('6. Position (at entry)'!Y195,"")="", "",IFERROR('6. Position (at entry)'!Y195,"")),""))</f>
        <v/>
      </c>
      <c r="DY195" s="360" t="str">
        <f>IF($A195&lt;&gt;"",IF(IFERROR('6. Position (at entry)'!Z195,"")="", "",IFERROR('6. Position (at entry)'!Z195,"")),"")</f>
        <v/>
      </c>
      <c r="DZ195" s="76" t="str">
        <f>IF($A195&lt;&gt;"",IF(IFERROR('6. Position (at entry)'!AA195,"")="", "",IFERROR('6. Position (at entry)'!AA195,"")),"")</f>
        <v/>
      </c>
      <c r="EA195" s="76" t="str">
        <f>IF($A195&lt;&gt;"",IF(IFERROR('6. Position (at entry)'!AB195,"")="", "",IFERROR('6. Position (at entry)'!AB195,"")),"")</f>
        <v/>
      </c>
      <c r="EB195" s="78" t="str">
        <f>IF($A195&lt;&gt;"",IF(IFERROR('6. Position (at entry)'!AC195,"")="", "",IFERROR('6. Position (at entry)'!AC195,"")),"")</f>
        <v/>
      </c>
      <c r="EC195" s="78" t="str">
        <f>IF($A195&lt;&gt;"",IF(IFERROR('6. Position (at entry)'!AD195,"")="", "",IFERROR('6. Position (at entry)'!AD195,"")),"")</f>
        <v/>
      </c>
      <c r="ED195" s="226" t="str">
        <f>IF($A195&lt;&gt;"",IF(IFERROR('6. Position (at entry)'!AE195,"")="", "",IFERROR('6. Position (at entry)'!AE195,"")),"")</f>
        <v/>
      </c>
      <c r="EE195" s="80" t="str">
        <f>IF($A195&lt;&gt;"",IF(IFERROR('6. Position (at entry)'!AF195,"")="", "",IFERROR('6. Position (at entry)'!AF195,"")),"")</f>
        <v/>
      </c>
      <c r="EF195" s="80" t="str">
        <f>IF($A195&lt;&gt;"",IF(IFERROR('6. Position (at entry)'!AG195,"")="", "",IFERROR('6. Position (at entry)'!AG195,"")),"")</f>
        <v/>
      </c>
      <c r="EG195" s="80" t="str">
        <f>IF($A195&lt;&gt;"",IF(IFERROR('6. Position (at entry)'!AH195,"")="", "",IFERROR('6. Position (at entry)'!AH195,"")),"")</f>
        <v/>
      </c>
      <c r="EH195" s="360" t="str">
        <f>IF($A195&lt;&gt;"",IF(IFERROR('6. Position (at entry)'!AI195,"")="", "",IFERROR('6. Position (at entry)'!AI195,"")),"")</f>
        <v/>
      </c>
    </row>
    <row r="196" spans="1:138" ht="15" customHeight="1" x14ac:dyDescent="0.2">
      <c r="A196" s="16" t="str">
        <f>IF(ISBLANK('6. Position (at entry)'!A196), "", '6. Position (at entry)'!A196)</f>
        <v/>
      </c>
      <c r="B196" s="347" t="str">
        <f>IF($A196&lt;&gt;"",IF(IFERROR('6. Position (at entry)'!B196,"")="", "Mandatory: Tab 6",IFERROR('6. Position (at entry)'!B196,"")),"")</f>
        <v/>
      </c>
      <c r="C196" s="16" t="str">
        <f>IF($A196&lt;&gt;"",IF(IFERROR(VLOOKUP($A196, '4. Company (at entry)'!$1:$1048576,2,FALSE),"")="","Mandatory: Tab 4",IFERROR(VLOOKUP($A196, '4. Company (at entry)'!$1:$1048576,2,FALSE),"")), "")</f>
        <v/>
      </c>
      <c r="D196" s="16" t="str">
        <f>IF($A196&lt;&gt;"",IF(IFERROR('7. Position (current_at exit)'!D196,"")="", "Mandatory: Tab 7",IFERROR('7. Position (current_at exit)'!D196,"")),"")</f>
        <v/>
      </c>
      <c r="E196" s="16" t="str">
        <f>IF($A196&lt;&gt;"",IF(IFERROR('7. Position (current_at exit)'!E196,"")="", "Mandatory: Tab 7",IFERROR('7. Position (current_at exit)'!E196,"")),"")</f>
        <v/>
      </c>
      <c r="F196" s="16" t="str">
        <f>IF($A196&lt;&gt;"",IF(IFERROR('6. Position (at entry)'!D196,"")="", "Mandatory: Tab 6",IFERROR('6. Position (at entry)'!D196,"")),"")</f>
        <v/>
      </c>
      <c r="G196" s="16" t="str">
        <f>IF($A196&lt;&gt;"",IF(IFERROR('6. Position (at entry)'!E196,"")="", "Mandatory: Tab 6",IFERROR('6. Position (at entry)'!E196,"")),"")</f>
        <v/>
      </c>
      <c r="H196" s="16" t="str">
        <f>IF($A196&lt;&gt;"",IF(IFERROR('6. Position (at entry)'!F196,"")="", "Mandatory: Tab 6",IFERROR('6. Position (at entry)'!F196,"")),"")</f>
        <v/>
      </c>
      <c r="I196" s="16" t="str">
        <f>IF($A196&lt;&gt;"",IF(IFERROR('6. Position (at entry)'!G196,"")="", "Mandatory: Tab 6",IFERROR('6. Position (at entry)'!G196,"")),"")</f>
        <v/>
      </c>
      <c r="J196" s="16" t="str">
        <f>IF($A196&lt;&gt;"",IF(IFERROR('6. Position (at entry)'!H196,"")="", "Mandatory: Tab 6",IFERROR('6. Position (at entry)'!H196,"")),"")</f>
        <v/>
      </c>
      <c r="K196" s="159" t="str">
        <f>IF($A196&lt;&gt;"",IF(IFERROR('6. Position (at entry)'!I196,"")="", "Mandatory: Tab 6",IFERROR('6. Position (at entry)'!I196,"")),"")</f>
        <v/>
      </c>
      <c r="L196" s="16" t="str">
        <f>IF($A196&lt;&gt;"",IF(IFERROR('6. Position (at entry)'!J196,"")="", "Mandatory: Tab 6",IFERROR('6. Position (at entry)'!J196,"")),"")</f>
        <v/>
      </c>
      <c r="M196" s="16" t="str">
        <f>IF($A196&lt;&gt;"",IF(IFERROR('6. Position (at entry)'!K196,"")="", "Mandatory: Tab 6",IFERROR('6. Position (at entry)'!K196,"")),"")</f>
        <v/>
      </c>
      <c r="N196" s="16" t="str">
        <f>IF($A196&lt;&gt;"",IF(IFERROR('6. Position (at entry)'!L196,"")="", "",IFERROR('6. Position (at entry)'!L196,"")),"")</f>
        <v/>
      </c>
      <c r="O196" s="360" t="str">
        <f>IF($A196&lt;&gt;"",IF(IFERROR('6. Position (at entry)'!M196,"")="", "",IFERROR('6. Position (at entry)'!M196,"")),"")</f>
        <v/>
      </c>
      <c r="P196" s="16" t="str">
        <f>IF($A196&lt;&gt;"",IF(IFERROR(VLOOKUP($A196,'5. Company (current_at exit)'!$1:$1048576,3,FALSE),"")="","",IFERROR(VLOOKUP($A196,'5. Company (current_at exit)'!$1:$1048576,3,FALSE),"")), "")</f>
        <v/>
      </c>
      <c r="Q196" s="16" t="str">
        <f>IF($A196&lt;&gt;"",IF(IFERROR(VLOOKUP($A196,'5. Company (current_at exit)'!$1:$1048576,4,FALSE),"")="","",IFERROR(VLOOKUP($A196,'5. Company (current_at exit)'!$1:$1048576,4,FALSE),"")), "")</f>
        <v/>
      </c>
      <c r="R196" s="16" t="str">
        <f>IF($A196&lt;&gt;"",IF(IFERROR(VLOOKUP($A196,'5. Company (current_at exit)'!$1:$1048576,5,FALSE),"")="","",IFERROR(VLOOKUP($A196,'5. Company (current_at exit)'!$1:$1048576,5,FALSE),"")), "")</f>
        <v/>
      </c>
      <c r="S196" s="16" t="str">
        <f>IF($A196&lt;&gt;"",IF(IFERROR(VLOOKUP($A196,'5. Company (current_at exit)'!$1:$1048576,6,FALSE),"")="","",IFERROR(VLOOKUP($A196,'5. Company (current_at exit)'!$1:$1048576,6,FALSE),"")), "")</f>
        <v/>
      </c>
      <c r="T196" s="16" t="str">
        <f>IF($A196&lt;&gt;"",IF(IFERROR(VLOOKUP($A196,'5. Company (current_at exit)'!$1:$1048576,7,FALSE),"")="","Mandatory: Tab 5",IFERROR(VLOOKUP($A196,'5. Company (current_at exit)'!$1:$1048576,7,FALSE),"")), "")</f>
        <v/>
      </c>
      <c r="U196" s="72" t="str">
        <f>IF($A196&lt;&gt;"",IF(IFERROR(VLOOKUP($A196,'5. Company (current_at exit)'!$1:$1048576,8,FALSE),"")="","Mandatory: Tab 5",IFERROR(VLOOKUP($A196,'5. Company (current_at exit)'!$1:$1048576,8,FALSE),"")), "")</f>
        <v/>
      </c>
      <c r="V196" s="16" t="str">
        <f>IF($A196&lt;&gt;"",IF(IFERROR(VLOOKUP($A196,'5. Company (current_at exit)'!$1:$1048576,9,FALSE),"")="","",IFERROR(VLOOKUP($A196,'5. Company (current_at exit)'!$1:$1048576,9,FALSE),"")), "")</f>
        <v/>
      </c>
      <c r="W196" s="16" t="str">
        <f>IF($A196&lt;&gt;"",IF(IFERROR(VLOOKUP($A196,'5. Company (current_at exit)'!$1:$1048576,10,FALSE),"")="","Mandatory: Tab 5",IFERROR(VLOOKUP($A196,'5. Company (current_at exit)'!$1:$1048576,10,FALSE),"")), "")</f>
        <v/>
      </c>
      <c r="X196" s="73" t="str">
        <f>IF($A196&lt;&gt;"",IF(IFERROR(VLOOKUP($A196,'5. Company (current_at exit)'!$1:$1048576,11,FALSE),"")="","Mandatory: Tab 5",IFERROR(VLOOKUP($A196,'5. Company (current_at exit)'!$1:$1048576,11,FALSE),"")), "")</f>
        <v/>
      </c>
      <c r="Y196" s="73" t="str">
        <f>IF($A196&lt;&gt;"",IF(IFERROR(VLOOKUP($A196,'5. Company (current_at exit)'!$1:$1048576,12,FALSE),"")="","",IFERROR(VLOOKUP($A196,'5. Company (current_at exit)'!$1:$1048576,12,FALSE),"")), "")</f>
        <v/>
      </c>
      <c r="Z196" s="73" t="str">
        <f>IF($A196&lt;&gt;"",IF(IFERROR(VLOOKUP($A196,'5. Company (current_at exit)'!$1:$1048576,13,FALSE),"")="","",IFERROR(VLOOKUP($A196,'5. Company (current_at exit)'!$1:$1048576,13,FALSE),"")), "")</f>
        <v/>
      </c>
      <c r="AA196" s="16" t="str">
        <f>IF($A196&lt;&gt;"",IF(IFERROR(VLOOKUP($A196,'5. Company (current_at exit)'!$1:$1048576,14,FALSE),"")="","Mandatory: Tab 5",IFERROR(VLOOKUP($A196,'5. Company (current_at exit)'!$1:$1048576,14,FALSE),"")), "")</f>
        <v/>
      </c>
      <c r="AB196" s="16" t="str">
        <f>IF($A196&lt;&gt;"",IF(IFERROR(VLOOKUP($A196,'5. Company (current_at exit)'!$1:$1048576,15,FALSE),"")="","Mandatory: Tab 5",IFERROR(VLOOKUP($A196,'5. Company (current_at exit)'!$1:$1048576,15,FALSE),"")), "")</f>
        <v/>
      </c>
      <c r="AC196" s="76" t="str">
        <f>IF($A196&lt;&gt;"",IF(IFERROR(VLOOKUP($A196,'5. Company (current_at exit)'!$1:$1048576,16,FALSE),"")="","",IFERROR(VLOOKUP($A196,'5. Company (current_at exit)'!$1:$1048576,16,FALSE),"")), "")</f>
        <v/>
      </c>
      <c r="AD196" s="16" t="str">
        <f>IF($A196&lt;&gt;"",IF(IFERROR(VLOOKUP($A196,'5. Company (current_at exit)'!$1:$1048576,17,FALSE),"")="","",IFERROR(VLOOKUP($A196,'5. Company (current_at exit)'!$1:$1048576,17,FALSE),"")), "")</f>
        <v/>
      </c>
      <c r="AE196" s="401" t="str">
        <f>IF($A196&lt;&gt;"",IF(IFERROR(VLOOKUP($A196,'5. Company (current_at exit)'!$1:$1048576,18,FALSE),"")="","",IFERROR(VLOOKUP($A196,'5. Company (current_at exit)'!$1:$1048576,18,FALSE),"")), "")</f>
        <v/>
      </c>
      <c r="AF196" s="16" t="str">
        <f>IF($A196&lt;&gt;"",IF(IFERROR(VLOOKUP($A196,'5. Company (current_at exit)'!$1:$1048576,19,FALSE),"")="","Mandatory: Tab 5",IFERROR(VLOOKUP($A196,'5. Company (current_at exit)'!$1:$1048576,19,FALSE),"")), "")</f>
        <v/>
      </c>
      <c r="AG196" s="159" t="str">
        <f>IF($AF196="Yes",IF($A196&lt;&gt;"",IF(IFERROR(VLOOKUP($A196,'5. Company (current_at exit)'!$1:$1048576,20,FALSE),"")="","Mandatory: Tab 5",IFERROR(VLOOKUP($A196,'5. Company (current_at exit)'!$1:$1048576,20,FALSE),"")), ""),IF($A196&lt;&gt;"",IF(IFERROR(VLOOKUP($A196,'5. Company (current_at exit)'!$1:$1048576,20,FALSE),"")="","",IFERROR(VLOOKUP($A196,'5. Company (current_at exit)'!$1:$1048576,20,FALSE),"")), ""))</f>
        <v/>
      </c>
      <c r="AH196" s="159" t="str">
        <f>IF($AF196="Yes",IF($A196&lt;&gt;"",IF(IFERROR(VLOOKUP($A196,'5. Company (current_at exit)'!$1:$1048576,21,FALSE),"")="","Mandatory: Tab 5",IFERROR(VLOOKUP($A196,'5. Company (current_at exit)'!$1:$1048576,21,FALSE),"")), ""),IF($A196&lt;&gt;"",IF(IFERROR(VLOOKUP($A196,'5. Company (current_at exit)'!$1:$1048576,21,FALSE),"")="","",IFERROR(VLOOKUP($A196,'5. Company (current_at exit)'!$1:$1048576,21,FALSE),"")), ""))</f>
        <v/>
      </c>
      <c r="AI196" s="69" t="str">
        <f>IF($AF196="Yes",IF($A196&lt;&gt;"",IF(IFERROR(VLOOKUP($A196,'5. Company (current_at exit)'!$1:$1048576,22,FALSE),"")="","Mandatory: Tab 5",IFERROR(VLOOKUP($A196,'5. Company (current_at exit)'!$1:$1048576,22,FALSE),"")), ""),IF($A196&lt;&gt;"",IF(IFERROR(VLOOKUP($A196,'5. Company (current_at exit)'!$1:$1048576,22,FALSE),"")="","",IFERROR(VLOOKUP($A196,'5. Company (current_at exit)'!$1:$1048576,22,FALSE),"")), ""))</f>
        <v/>
      </c>
      <c r="AJ196" s="69" t="str">
        <f>IF($AF196="Yes",IF($A196&lt;&gt;"",IF(IFERROR(VLOOKUP($A196,'5. Company (current_at exit)'!$1:$1048576,23,FALSE),"")="","Mandatory: Tab 5",IFERROR(VLOOKUP($A196,'5. Company (current_at exit)'!$1:$1048576,23,FALSE),"")), ""),IF($A196&lt;&gt;"",IF(IFERROR(VLOOKUP($A196,'5. Company (current_at exit)'!$1:$1048576,23,FALSE),"")="","",IFERROR(VLOOKUP($A196,'5. Company (current_at exit)'!$1:$1048576,23,FALSE),"")), ""))</f>
        <v/>
      </c>
      <c r="AK196" s="159" t="str">
        <f>IF($AF196="Yes",IF($A196&lt;&gt;"",IF(IFERROR(VLOOKUP($A196,'5. Company (current_at exit)'!$1:$1048576,24,FALSE),"")="","",IFERROR(VLOOKUP($A196,'5. Company (current_at exit)'!$1:$1048576,24,FALSE),"")), ""),IF($A196&lt;&gt;"",IF(IFERROR(VLOOKUP($A196,'5. Company (current_at exit)'!$1:$1048576,24,FALSE),"")="","",IFERROR(VLOOKUP($A196,'5. Company (current_at exit)'!$1:$1048576,24,FALSE),"")), ""))</f>
        <v/>
      </c>
      <c r="AL196" s="403" t="str">
        <f>IF($A196&lt;&gt;"",IF(IFERROR(VLOOKUP($A196,'5. Company (current_at exit)'!$1:$1048576,25,FALSE),"")="","",IFERROR(VLOOKUP($A196,'5. Company (current_at exit)'!$1:$1048576,25,FALSE),"")), "")</f>
        <v/>
      </c>
      <c r="AM196" s="17" t="str">
        <f>IF($A196&lt;&gt;"",IF(IFERROR(VLOOKUP($A196,'5. Company (current_at exit)'!$1:$1048576,26,FALSE),"")="","Mandatory: Tab 5",IFERROR(VLOOKUP($A196,'5. Company (current_at exit)'!$1:$1048576,26,FALSE),"")), "")</f>
        <v/>
      </c>
      <c r="AN196" s="17" t="str">
        <f>IF($A196&lt;&gt;"",IF(IFERROR(VLOOKUP($A196,'5. Company (current_at exit)'!$1:$1048576,27,FALSE),"")="","Mandatory: Tab 5",IFERROR(VLOOKUP($A196,'5. Company (current_at exit)'!$1:$1048576,27,FALSE),"")), "")</f>
        <v/>
      </c>
      <c r="AO196" s="17" t="str">
        <f>IF($A196&lt;&gt;"",IF(IFERROR(VLOOKUP($A196,'5. Company (current_at exit)'!$1:$1048576,28,FALSE),"")="","Mandatory: Tab 5",IFERROR(VLOOKUP($A196,'5. Company (current_at exit)'!$1:$1048576,28,FALSE),"")), "")</f>
        <v/>
      </c>
      <c r="AP196" s="17" t="str">
        <f>IF($A196&lt;&gt;"",IF(IFERROR(VLOOKUP($A196,'5. Company (current_at exit)'!$1:$1048576,29,FALSE),"")="","Mandatory: Tab 5",IFERROR(VLOOKUP($A196,'5. Company (current_at exit)'!$1:$1048576,29,FALSE),"")), "")</f>
        <v/>
      </c>
      <c r="AQ196" s="17" t="str">
        <f>IF($A196&lt;&gt;"",IF(IFERROR(VLOOKUP($A196,'5. Company (current_at exit)'!$1:$1048576,30,FALSE),"")="","Mandatory: Tab 5",IFERROR(VLOOKUP($A196,'5. Company (current_at exit)'!$1:$1048576,30,FALSE),"")), "")</f>
        <v/>
      </c>
      <c r="AR196" s="17" t="str">
        <f>IF($A196&lt;&gt;"",IF(IFERROR(VLOOKUP($A196,'5. Company (current_at exit)'!$1:$1048576,31,FALSE),"")="","Mandatory: Tab 5",IFERROR(VLOOKUP($A196,'5. Company (current_at exit)'!$1:$1048576,31,FALSE),"")), "")</f>
        <v/>
      </c>
      <c r="AS196" s="17" t="str">
        <f>IF($A196&lt;&gt;"",IF(IFERROR(VLOOKUP($A196,'5. Company (current_at exit)'!$1:$1048576,32,FALSE),"")="","Mandatory: Tab 5",IFERROR(VLOOKUP($A196,'5. Company (current_at exit)'!$1:$1048576,32,FALSE),"")), "")</f>
        <v/>
      </c>
      <c r="AT196" s="17" t="str">
        <f>IF($A196&lt;&gt;"",IF(IFERROR(VLOOKUP($A196,'5. Company (current_at exit)'!$1:$1048576,33,FALSE),"")="","Mandatory: Tab 5",IFERROR(VLOOKUP($A196,'5. Company (current_at exit)'!$1:$1048576,33,FALSE),"")), "")</f>
        <v/>
      </c>
      <c r="AU196" s="17" t="str">
        <f>IF($A196&lt;&gt;"",IF(IFERROR(VLOOKUP($A196,'5. Company (current_at exit)'!$1:$1048576,34,FALSE),"")="","",IFERROR(VLOOKUP($A196,'5. Company (current_at exit)'!$1:$1048576,34,FALSE),"")), "")</f>
        <v/>
      </c>
      <c r="AV196" s="241" t="str">
        <f>IF($A196&lt;&gt;"",IF(IFERROR(VLOOKUP($A196,'5. Company (current_at exit)'!$1:$1048576,35,FALSE),"")="","",IFERROR(VLOOKUP($A196,'5. Company (current_at exit)'!$1:$1048576,35,FALSE),"")), "")</f>
        <v/>
      </c>
      <c r="AW196" s="17" t="str">
        <f>IF($D196="Fully Exited",IF($A196&lt;&gt;"",IF(IFERROR(VLOOKUP($A196,'5. Company (current_at exit)'!$1:$1048576,36,FALSE),"")="","",IFERROR(VLOOKUP($A196,'5. Company (current_at exit)'!$1:$1048576,36,FALSE),"")), ""),IF($A196&lt;&gt;"",IF(IFERROR(VLOOKUP($A196,'5. Company (current_at exit)'!$1:$1048576,36,FALSE),"")="","",IFERROR(VLOOKUP($A196,'5. Company (current_at exit)'!$1:$1048576,36,FALSE),"")), ""))</f>
        <v/>
      </c>
      <c r="AX196" s="239" t="str">
        <f>IF($A196&lt;&gt;"",IF(IFERROR(VLOOKUP($A196,'5. Company (current_at exit)'!$1:$1048576,37,FALSE),"")="","",IFERROR(VLOOKUP($A196,'5. Company (current_at exit)'!$1:$1048576,37,FALSE),"")), "")</f>
        <v/>
      </c>
      <c r="AY196" s="204" t="str">
        <f>IF($A196&lt;&gt;"",IF(IFERROR(VLOOKUP($A196,'5. Company (current_at exit)'!$1:$1048576,38,FALSE),"")="","",IFERROR(VLOOKUP($A196,'5. Company (current_at exit)'!$1:$1048576,38,FALSE),"")), "")</f>
        <v/>
      </c>
      <c r="AZ196" s="244" t="str">
        <f>IF($A196&lt;&gt;"",IF(IFERROR(VLOOKUP($A196,'5. Company (current_at exit)'!$1:$1048576,39,FALSE),"")="","",IFERROR(VLOOKUP($A196,'5. Company (current_at exit)'!$1:$1048576,39,FALSE),"")), "")</f>
        <v/>
      </c>
      <c r="BA196" s="244" t="str">
        <f>IF($A196&lt;&gt;"",IF(IFERROR(VLOOKUP($A196,'5. Company (current_at exit)'!$1:$1048576,40,FALSE),"")="","",IFERROR(VLOOKUP($A196,'5. Company (current_at exit)'!$1:$1048576,40,FALSE),"")), "")</f>
        <v/>
      </c>
      <c r="BB196" s="244" t="str">
        <f>IF($A196&lt;&gt;"",IF(IFERROR(VLOOKUP($A196,'5. Company (current_at exit)'!$1:$1048576,41,FALSE),"")="","",IFERROR(VLOOKUP($A196,'5. Company (current_at exit)'!$1:$1048576,41,FALSE),"")), "")</f>
        <v/>
      </c>
      <c r="BC196" s="76" t="str">
        <f>IF($A196&lt;&gt;"",IF(IFERROR(VLOOKUP($A196,'5. Company (current_at exit)'!$1:$1048576,42,FALSE),"")="","",IFERROR(VLOOKUP($A196,'5. Company (current_at exit)'!$1:$1048576,42,FALSE),"")), "")</f>
        <v/>
      </c>
      <c r="BD196" s="76" t="str">
        <f>IF($A196&lt;&gt;"",IF(IFERROR(VLOOKUP($A196,'5. Company (current_at exit)'!$1:$1048576,43,FALSE),"")="","",IFERROR(VLOOKUP($A196,'5. Company (current_at exit)'!$1:$1048576,43,FALSE),"")), "")</f>
        <v/>
      </c>
      <c r="BE196" s="239" t="str">
        <f>IF($A196&lt;&gt;"",IF(IFERROR(VLOOKUP($A196,'5. Company (current_at exit)'!$1:$1048576,44,FALSE),"")="","",IFERROR(VLOOKUP($A196,'5. Company (current_at exit)'!$1:$1048576,44,FALSE),"")), "")</f>
        <v/>
      </c>
      <c r="BF196" s="239" t="str">
        <f>IF($A196&lt;&gt;"",IF(IFERROR(VLOOKUP($A196,'5. Company (current_at exit)'!$1:$1048576,45,FALSE),"")="","",IFERROR(VLOOKUP($A196,'5. Company (current_at exit)'!$1:$1048576,45,FALSE),"")), "")</f>
        <v/>
      </c>
      <c r="BG196" s="239" t="str">
        <f>IF($A196&lt;&gt;"",IF(IFERROR(VLOOKUP($A196,'5. Company (current_at exit)'!$1:$1048576,46,FALSE),"")="","",IFERROR(VLOOKUP($A196,'5. Company (current_at exit)'!$1:$1048576,46,FALSE),"")), "")</f>
        <v/>
      </c>
      <c r="BH196" s="239" t="str">
        <f>IF($A196&lt;&gt;"",IF(IFERROR(VLOOKUP($A196,'5. Company (current_at exit)'!$1:$1048576,47,FALSE),"")="","",IFERROR(VLOOKUP($A196,'5. Company (current_at exit)'!$1:$1048576,47,FALSE),"")), "")</f>
        <v/>
      </c>
      <c r="BI196" s="239" t="str">
        <f>IF($A196&lt;&gt;"",IF(IFERROR(VLOOKUP($A196,'5. Company (current_at exit)'!$1:$1048576,48,FALSE),"")="","",IFERROR(VLOOKUP($A196,'5. Company (current_at exit)'!$1:$1048576,48,FALSE),"")), "")</f>
        <v/>
      </c>
      <c r="BJ196" s="360" t="str">
        <f>IF($A196&lt;&gt;"",IF(IFERROR(VLOOKUP($A196,'5. Company (current_at exit)'!$1:$1048576,49,FALSE),"")="","",IFERROR(VLOOKUP($A196,'5. Company (current_at exit)'!$1:$1048576,49,FALSE),"")), "")</f>
        <v/>
      </c>
      <c r="BK196" s="76" t="str">
        <f>IF($A196&lt;&gt;"",IF(IFERROR(VLOOKUP($A196,'5. Company (current_at exit)'!$1:$1048576,50,FALSE),"")="","Mandatory: Tab 5",IFERROR(VLOOKUP($A196,'5. Company (current_at exit)'!$1:$1048576,50,FALSE),"")), "")</f>
        <v/>
      </c>
      <c r="BL196" s="483" t="str">
        <f>IF($A196&lt;&gt;"",IF(IFERROR(VLOOKUP($A196,'5. Company (current_at exit)'!$1:$1048576,51,FALSE),"")="","Mandatory: Tab 5",IFERROR(VLOOKUP($A196,'5. Company (current_at exit)'!$1:$1048576,51,FALSE),"")), "")</f>
        <v/>
      </c>
      <c r="BM196" s="483" t="str">
        <f>IF($A196&lt;&gt;"",IF(IFERROR(VLOOKUP($A196,'5. Company (current_at exit)'!$1:$1048576,52,FALSE),"")="","Mandatory: Tab 5",IFERROR(VLOOKUP($A196,'5. Company (current_at exit)'!$1:$1048576,52,FALSE),"")), "")</f>
        <v/>
      </c>
      <c r="BN196" s="483" t="str">
        <f>IF($A196&lt;&gt;"",IF(IFERROR(VLOOKUP($A196,'5. Company (current_at exit)'!$1:$1048576,53,FALSE),"")="","Mandatory: Tab 5",IFERROR(VLOOKUP($A196,'5. Company (current_at exit)'!$1:$1048576,53,FALSE),"")), "")</f>
        <v/>
      </c>
      <c r="BO196" s="360" t="str">
        <f>IF($A196&lt;&gt;"",IF(IFERROR(VLOOKUP($A196,'5. Company (current_at exit)'!$1:$1048576,54,FALSE),"")="","",IFERROR(VLOOKUP($A196,'5. Company (current_at exit)'!$1:$1048576,54,FALSE),"")), "")</f>
        <v/>
      </c>
      <c r="BP196" s="17" t="str">
        <f>IF($A196&lt;&gt;"",IF(IFERROR(VLOOKUP($A196, '4. Company (at entry)'!$1:$1048576,3,FALSE),"")="","Mandatory: Tab 4",IFERROR(VLOOKUP($A196, '4. Company (at entry)'!$1:$1048576,3,FALSE),"")), "")</f>
        <v/>
      </c>
      <c r="BQ196" s="17" t="str">
        <f>IF($A196&lt;&gt;"",IF(IFERROR(VLOOKUP($A196, '4. Company (at entry)'!$1:$1048576,4,FALSE),"")="","Mandatory: Tab 4",IFERROR(VLOOKUP($A196, '4. Company (at entry)'!$1:$1048576,4,FALSE),"")), "")</f>
        <v/>
      </c>
      <c r="BR196" s="17" t="str">
        <f>IF($A196&lt;&gt;"",IF(IFERROR(VLOOKUP($A196, '4. Company (at entry)'!$1:$1048576,5,FALSE),"")="","Mandatory: Tab 4",IFERROR(VLOOKUP($A196, '4. Company (at entry)'!$1:$1048576,5,FALSE),"")), "")</f>
        <v/>
      </c>
      <c r="BS196" s="17" t="str">
        <f>IF($A196&lt;&gt;"",IF(IFERROR(VLOOKUP($A196, '4. Company (at entry)'!$1:$1048576,6,FALSE),"")="","Mandatory: Tab 4",IFERROR(VLOOKUP($A196, '4. Company (at entry)'!$1:$1048576,6,FALSE),"")), "")</f>
        <v/>
      </c>
      <c r="BT196" s="17" t="str">
        <f>IF($A196&lt;&gt;"",IF(IFERROR(VLOOKUP($A196, '4. Company (at entry)'!$1:$1048576,7,FALSE),"")="","Mandatory: Tab 4",IFERROR(VLOOKUP($A196, '4. Company (at entry)'!$1:$1048576,7,FALSE),"")), "")</f>
        <v/>
      </c>
      <c r="BU196" s="17" t="str">
        <f>IF($A196&lt;&gt;"",IF(IFERROR(VLOOKUP($A196, '4. Company (at entry)'!$1:$1048576,8,FALSE),"")="","Mandatory: Tab 4",IFERROR(VLOOKUP($A196, '4. Company (at entry)'!$1:$1048576,8,FALSE),"")), "")</f>
        <v/>
      </c>
      <c r="BV196" s="17" t="str">
        <f>IF($A196&lt;&gt;"",IF(IFERROR(VLOOKUP($A196, '4. Company (at entry)'!$1:$1048576,9,FALSE),"")="","Mandatory: Tab 4",IFERROR(VLOOKUP($A196, '4. Company (at entry)'!$1:$1048576,9,FALSE),"")), "")</f>
        <v/>
      </c>
      <c r="BW196" s="17" t="str">
        <f>IF($A196&lt;&gt;"",IF(IFERROR(VLOOKUP($A196, '4. Company (at entry)'!$1:$1048576,10,FALSE),"")="","",IFERROR(VLOOKUP($A196, '4. Company (at entry)'!$1:$1048576,10,FALSE),"")), "")</f>
        <v/>
      </c>
      <c r="BX196" s="208" t="str">
        <f>IF($A196&lt;&gt;"",IF(IFERROR(VLOOKUP($A196, '4. Company (at entry)'!$1:$1048576,11,FALSE),"")="","",IFERROR(VLOOKUP($A196, '4. Company (at entry)'!$1:$1048576,11,FALSE),"")), "")</f>
        <v/>
      </c>
      <c r="BY196" s="17" t="str">
        <f>IF($A196&lt;&gt;"",IF(IFERROR(VLOOKUP($A196, '4. Company (at entry)'!$1:$1048576,12,FALSE),"")="","",IFERROR(VLOOKUP($A196, '4. Company (at entry)'!$1:$1048576,12,FALSE),"")), "")</f>
        <v/>
      </c>
      <c r="BZ196" s="360" t="str">
        <f>IF($A196&lt;&gt;"",IF(IFERROR(VLOOKUP($A196, '4. Company (at entry)'!$1:$1048576,13,FALSE),"")="","",IFERROR(VLOOKUP($A196, '4. Company (at entry)'!$1:$1048576,13,FALSE),"")), "")</f>
        <v/>
      </c>
      <c r="CA196" s="17" t="str">
        <f>IF($A196&lt;&gt;"",IF(IFERROR('7. Position (current_at exit)'!F196,"")="", "Mandatory: Tab 7",IFERROR('7. Position (current_at exit)'!F196,"")),"")</f>
        <v/>
      </c>
      <c r="CB196" s="17" t="str">
        <f>IF($D196&lt;&gt;"Pending, Subsequently Closed",IF($A196&lt;&gt;"",IF(IFERROR('7. Position (current_at exit)'!G196,"")="", "Mandatory: Tab 7",IFERROR('7. Position (current_at exit)'!G196,"")),""), IF($A196&lt;&gt;"",IF(IFERROR('7. Position (current_at exit)'!G196,"")="", "",IFERROR('7. Position (current_at exit)'!G196,"")),""))</f>
        <v/>
      </c>
      <c r="CC196" s="17" t="str">
        <f>IF($D196&lt;&gt;"Pending, Subsequently Closed",IF($A196&lt;&gt;"",IF(IFERROR('7. Position (current_at exit)'!H196,"")="", "Mandatory: Tab 7",IFERROR('7. Position (current_at exit)'!H196,"")),""), IF($A196&lt;&gt;"",IF(IFERROR('7. Position (current_at exit)'!H196,"")="", "",IFERROR('7. Position (current_at exit)'!H196,"")),""))</f>
        <v/>
      </c>
      <c r="CD196" s="17" t="str">
        <f>IF($D196&lt;&gt;"Pending, Subsequently Closed",IF($A196&lt;&gt;"",IF(IFERROR('7. Position (current_at exit)'!I196,"")="", "Mandatory: Tab 7",IFERROR('7. Position (current_at exit)'!I196,"")),""), IF($A196&lt;&gt;"",IF(IFERROR('7. Position (current_at exit)'!I196,"")="", "",IFERROR('7. Position (current_at exit)'!I196,"")),""))</f>
        <v/>
      </c>
      <c r="CE196" s="17" t="str">
        <f>IF($D196&lt;&gt;"Pending, Subsequently Closed",IF($A196&lt;&gt;"",IF(IFERROR('7. Position (current_at exit)'!J196,"")="", "Mandatory: Tab 7",IFERROR('7. Position (current_at exit)'!J196,"")),""), IF($A196&lt;&gt;"",IF(IFERROR('7. Position (current_at exit)'!J196,"")="", "",IFERROR('7. Position (current_at exit)'!J196,"")),""))</f>
        <v/>
      </c>
      <c r="CF196" s="208" t="str">
        <f>IF($D196&lt;&gt;"Pending, Subsequently Closed",IF($A196&lt;&gt;"",IF(IFERROR('7. Position (current_at exit)'!K196,"")="", "Mandatory: Tab 7",IFERROR('7. Position (current_at exit)'!K196,"")),""), IF($A196&lt;&gt;"",IF(IFERROR('7. Position (current_at exit)'!K196,"")="", "",IFERROR('7. Position (current_at exit)'!K196,"")),""))</f>
        <v/>
      </c>
      <c r="CG196" s="186" t="str">
        <f>IF($D196&lt;&gt;"Pending, Subsequently Closed",IF($A196&lt;&gt;"",IF(IFERROR('7. Position (current_at exit)'!L196,"")="", "Mandatory: Tab 7",IFERROR('7. Position (current_at exit)'!L196,"")),""), IF($A196&lt;&gt;"",IF(IFERROR('7. Position (current_at exit)'!L196,"")="", "",IFERROR('7. Position (current_at exit)'!L196,"")),""))</f>
        <v/>
      </c>
      <c r="CH196" s="186" t="str">
        <f>IF($D196&lt;&gt;"Pending, Subsequently Closed",IF($A196&lt;&gt;"",IF(IFERROR('7. Position (current_at exit)'!M196,"")="", "Mandatory: Tab 7",IFERROR('7. Position (current_at exit)'!M196,"")),""), IF($A196&lt;&gt;"",IF(IFERROR('7. Position (current_at exit)'!M196,"")="", "",IFERROR('7. Position (current_at exit)'!M196,"")),""))</f>
        <v/>
      </c>
      <c r="CI196" s="186" t="str">
        <f>IF($D196&lt;&gt;"Pending, Subsequently Closed",IF($A196&lt;&gt;"",IF(IFERROR('7. Position (current_at exit)'!N196,"")="", "Mandatory: Tab 7",IFERROR('7. Position (current_at exit)'!N196,"")),""), IF($A196&lt;&gt;"",IF(IFERROR('7. Position (current_at exit)'!N196,"")="", "",IFERROR('7. Position (current_at exit)'!N196,"")),""))</f>
        <v/>
      </c>
      <c r="CJ196" s="408" t="str">
        <f>IF($D196&lt;&gt;"Pending, Subsequently Closed",IF($A196&lt;&gt;"",IF(IFERROR('7. Position (current_at exit)'!O196,"")="", "Mandatory: Tab 7",IFERROR('7. Position (current_at exit)'!O196,"")),""), IF($A196&lt;&gt;"",IF(IFERROR('7. Position (current_at exit)'!O196,"")="", "",IFERROR('7. Position (current_at exit)'!O196,"")),""))</f>
        <v/>
      </c>
      <c r="CK196" s="408" t="str">
        <f>IF($D196&lt;&gt;"Pending, Subsequently Closed",IF($A196&lt;&gt;"",IF(IFERROR('7. Position (current_at exit)'!P196,"")="", "Mandatory: Tab 7",IFERROR('7. Position (current_at exit)'!P196,"")),""), IF($A196&lt;&gt;"",IF(IFERROR('7. Position (current_at exit)'!P196,"")="", "",IFERROR('7. Position (current_at exit)'!P196,"")),""))</f>
        <v/>
      </c>
      <c r="CL196" s="360" t="str">
        <f>IF($A196&lt;&gt;"",IF(IFERROR('7. Position (current_at exit)'!Q196,"")="", "",IFERROR('7. Position (current_at exit)'!Q196,"")),"")</f>
        <v/>
      </c>
      <c r="CM196" s="18" t="str">
        <f>IF($F196&lt;&gt;"Debt",IF($A196&lt;&gt;"",IF(IFERROR('7. Position (current_at exit)'!R196,"")="", "Mandatory: Tab 7",IFERROR('7. Position (current_at exit)'!R196,"")),""), IF($A196&lt;&gt;"",IF(IFERROR('7. Position (current_at exit)'!R196,"")="", "",IFERROR('7. Position (current_at exit)'!R196,"")),""))</f>
        <v/>
      </c>
      <c r="CN196" s="18" t="str">
        <f>IF($F196&lt;&gt;"Debt",IF($A196&lt;&gt;"",IF(IFERROR('7. Position (current_at exit)'!S196,"")="", "Mandatory: Tab 7",IFERROR('7. Position (current_at exit)'!S196,"")),""), IF($A196&lt;&gt;"",IF(IFERROR('7. Position (current_at exit)'!S196,"")="", "",IFERROR('7. Position (current_at exit)'!S196,"")),""))</f>
        <v/>
      </c>
      <c r="CO196" s="17" t="str">
        <f>IF($F196&lt;&gt;"Debt",IF($A196&lt;&gt;"",IF(IFERROR('7. Position (current_at exit)'!T196,"")="", "Mandatory: Tab 7",IFERROR('7. Position (current_at exit)'!T196,"")),""), IF($A196&lt;&gt;"",IF(IFERROR('7. Position (current_at exit)'!T196,"")="", "",IFERROR('7. Position (current_at exit)'!T196,"")),""))</f>
        <v/>
      </c>
      <c r="CP196" s="17" t="str">
        <f>IF($A196&lt;&gt;"",IF(IFERROR('7. Position (current_at exit)'!U196,"")="", "Mandatory: Tab 7",IFERROR('7. Position (current_at exit)'!U196,"")),"")</f>
        <v/>
      </c>
      <c r="CQ196" s="17" t="str">
        <f>IF($F196&lt;&gt;"Debt",IF($A196&lt;&gt;"",IF(IFERROR('7. Position (current_at exit)'!V196,"")="", "Mandatory: Tab 7",IFERROR('7. Position (current_at exit)'!V196,"")),""), IF($A196&lt;&gt;"",IF(IFERROR('7. Position (current_at exit)'!V196,"")="", "",IFERROR('7. Position (current_at exit)'!V196,"")),""))</f>
        <v/>
      </c>
      <c r="CR196" s="16" t="str">
        <f>IF($F196&lt;&gt;"Debt",IF($A196&lt;&gt;"",IF(IFERROR('7. Position (current_at exit)'!W196,"")="", "",IFERROR('7. Position (current_at exit)'!W196,"")),""), IF($A196&lt;&gt;"",IF(IFERROR('7. Position (current_at exit)'!W196,"")="", "",IFERROR('7. Position (current_at exit)'!W196,"")),""))</f>
        <v/>
      </c>
      <c r="CS196" s="80" t="str">
        <f>IF($A196&lt;&gt;"",IF(IFERROR('7. Position (current_at exit)'!X196,"")="", "",IFERROR('7. Position (current_at exit)'!X196,"")),"")</f>
        <v/>
      </c>
      <c r="CT196" s="360" t="str">
        <f>IF($A196&lt;&gt;"",IF(IFERROR('7. Position (current_at exit)'!Y196,"")="", "",IFERROR('7. Position (current_at exit)'!Y196,"")),"")</f>
        <v/>
      </c>
      <c r="CU196" s="159" t="str">
        <f>IF(OR($D196="Fully Exited, No Escrow", $D196="Fully Exited, Escrow Pending", $D196="Fully Exited, Subsequently Closed"), IF($A196&lt;&gt;"",IF(IFERROR('7. Position (current_at exit)'!Z196,"")="", "Mandatory: Tab 7",IFERROR('7. Position (current_at exit)'!Z196,"")),""), IF($A196&lt;&gt;"",IF(IFERROR('7. Position (current_at exit)'!Z196,"")="", "",IFERROR('7. Position (current_at exit)'!Z196,"")),""))</f>
        <v/>
      </c>
      <c r="CV196" s="159" t="str">
        <f>IF(OR($D196="Fully Exited, No Escrow", $D196="Fully Exited, Escrow Pending", $D196="Fully Exited, Subsequently Closed"), IF($A196&lt;&gt;"",IF(IFERROR('7. Position (current_at exit)'!AA196,"")="", "Mandatory: Tab 7",IFERROR('7. Position (current_at exit)'!AA196,"")),""), IF($A196&lt;&gt;"",IF(IFERROR('7. Position (current_at exit)'!AA196,"")="", "",IFERROR('7. Position (current_at exit)'!AA196,"")),""))</f>
        <v/>
      </c>
      <c r="CW196" s="16" t="str">
        <f>IF($D196="Fully Exited",IF($A196&lt;&gt;"",IF(IFERROR('7. Position (current_at exit)'!AB196,"")="", "",IFERROR('7. Position (current_at exit)'!AB196,"")),""), IF($A196&lt;&gt;"",IF(IFERROR('7. Position (current_at exit)'!AB196,"")="", "",IFERROR('7. Position (current_at exit)'!AB196,"")),""))</f>
        <v/>
      </c>
      <c r="CX196" s="360" t="str">
        <f>IF($A196&lt;&gt;"",IF(IFERROR('7. Position (current_at exit)'!AC196,"")="", "",IFERROR('7. Position (current_at exit)'!AC196,"")),"")</f>
        <v/>
      </c>
      <c r="CY196" s="16" t="str">
        <f>IF($D196&lt;&gt;"Pending, Subsequently Closed",IF($A196&lt;&gt;"",IF(IFERROR('7. Position (current_at exit)'!AD196,"")="", "Mandatory: Tab 7",IFERROR('7. Position (current_at exit)'!AD196,"")),""), IF($A196&lt;&gt;"",IF(IFERROR('7. Position (current_at exit)'!AD196,"")="", "",IFERROR('7. Position (current_at exit)'!AD196,"")),""))</f>
        <v/>
      </c>
      <c r="CZ196" s="187" t="str">
        <f>IF($A196&lt;&gt;"",IF(IFERROR('7. Position (current_at exit)'!AE196,"")="", "",IFERROR('7. Position (current_at exit)'!AE196,"")),"")</f>
        <v/>
      </c>
      <c r="DA196" s="76" t="str">
        <f>IF($A196&lt;&gt;"",IF(IFERROR('7. Position (current_at exit)'!AF196,"")="", "",IFERROR('7. Position (current_at exit)'!AF196,"")),"")</f>
        <v/>
      </c>
      <c r="DB196" s="239" t="str">
        <f>IF($A196&lt;&gt;"",IF(IFERROR('7. Position (current_at exit)'!AG196,"")="", "",IFERROR('7. Position (current_at exit)'!AG196,"")),"")</f>
        <v/>
      </c>
      <c r="DC196" s="165" t="str">
        <f>IF($A196&lt;&gt;"",IF(IFERROR('7. Position (current_at exit)'!AH196,"")="", "",IFERROR('7. Position (current_at exit)'!AH196,"")),"")</f>
        <v/>
      </c>
      <c r="DD196" s="165" t="str">
        <f>IF($A196&lt;&gt;"",IF(IFERROR('7. Position (current_at exit)'!AI196,"")="", "",IFERROR('7. Position (current_at exit)'!AI196,"")),"")</f>
        <v/>
      </c>
      <c r="DE196" s="360" t="str">
        <f>IF($A196&lt;&gt;"",IF(IFERROR('7. Position (current_at exit)'!AJ196,"")="", "",IFERROR('7. Position (current_at exit)'!AJ196,"")),"")</f>
        <v/>
      </c>
      <c r="DF196" s="16" t="str">
        <f>IF($A196&lt;&gt;"",IF(IFERROR('7. Position (current_at exit)'!AK196,"")="", "",IFERROR('7. Position (current_at exit)'!AK196,"")),"")</f>
        <v/>
      </c>
      <c r="DG196" s="187" t="str">
        <f>IF($A196&lt;&gt;"",IF(IFERROR('7. Position (current_at exit)'!AL196,"")="", "",IFERROR('7. Position (current_at exit)'!AL196,"")),"")</f>
        <v/>
      </c>
      <c r="DH196" s="76" t="str">
        <f>IF($A196&lt;&gt;"",IF(IFERROR('7. Position (current_at exit)'!AM196,"")="", "",IFERROR('7. Position (current_at exit)'!AM196,"")),"")</f>
        <v/>
      </c>
      <c r="DI196" s="239" t="str">
        <f>IF($A196&lt;&gt;"",IF(IFERROR('7. Position (current_at exit)'!AN196,"")="", "",IFERROR('7. Position (current_at exit)'!AN196,"")),"")</f>
        <v/>
      </c>
      <c r="DJ196" s="165" t="str">
        <f>IF($A196&lt;&gt;"",IF(IFERROR('7. Position (current_at exit)'!AO196,"")="", "",IFERROR('7. Position (current_at exit)'!AO196,"")),"")</f>
        <v/>
      </c>
      <c r="DK196" s="165" t="str">
        <f>IF($A196&lt;&gt;"",IF(IFERROR('7. Position (current_at exit)'!AP196,"")="", "",IFERROR('7. Position (current_at exit)'!AP196,"")),"")</f>
        <v/>
      </c>
      <c r="DL196" s="360" t="str">
        <f>IF($A196&lt;&gt;"",IF(IFERROR('7. Position (current_at exit)'!AQ196,"")="", "",IFERROR('7. Position (current_at exit)'!AQ196,"")),"")</f>
        <v/>
      </c>
      <c r="DM196" s="17" t="str">
        <f>IF(OR($F196="Equity - Publicly Traded", $F196="Equity - Private"), IF($A196&lt;&gt;"",IF(IFERROR('6. Position (at entry)'!N196,"")="", "Mandatory: Tab 6",IFERROR('6. Position (at entry)'!N196,"")),""), IF($A196&lt;&gt;"",IF(IFERROR('6. Position (at entry)'!N196,"")="", "",IFERROR('6. Position (at entry)'!N196,"")),""))</f>
        <v/>
      </c>
      <c r="DN196" s="17" t="str">
        <f>IF(OR($F196="Equity - Publicly Traded", $F196="Equity - Private"), IF($A196&lt;&gt;"",IF(IFERROR('6. Position (at entry)'!O196,"")="", "Mandatory: Tab 6",IFERROR('6. Position (at entry)'!O196,"")),""), IF($A196&lt;&gt;"",IF(IFERROR('6. Position (at entry)'!O196,"")="", "",IFERROR('6. Position (at entry)'!O196,"")),""))</f>
        <v/>
      </c>
      <c r="DO196" s="17" t="str">
        <f>IF(OR($F196="Equity - Publicly Traded", $F196="Equity - Private"), IF($A196&lt;&gt;"",IF(IFERROR('6. Position (at entry)'!P196,"")="", "Mandatory: Tab 6",IFERROR('6. Position (at entry)'!P196,"")),""), IF($A196&lt;&gt;"",IF(IFERROR('6. Position (at entry)'!P196,"")="", "",IFERROR('6. Position (at entry)'!P196,"")),""))</f>
        <v/>
      </c>
      <c r="DP196" s="17" t="str">
        <f>IF(OR($F196="Equity - Publicly Traded", $F196="Equity - Private"), IF($A196&lt;&gt;"",IF(IFERROR('6. Position (at entry)'!Q196,"")="", "Mandatory: Tab 6",IFERROR('6. Position (at entry)'!Q196,"")),""), IF($A196&lt;&gt;"",IF(IFERROR('6. Position (at entry)'!Q196,"")="", "",IFERROR('6. Position (at entry)'!Q196,"")),""))</f>
        <v/>
      </c>
      <c r="DQ196" s="18" t="str">
        <f>IF(OR($F196="Equity - Publicly Traded", $F196="Equity - Private"), IF($A196&lt;&gt;"",IF(IFERROR('6. Position (at entry)'!R196,"")="", "Mandatory: Tab 6",IFERROR('6. Position (at entry)'!R196,"")),""), IF($A196&lt;&gt;"",IF(IFERROR('6. Position (at entry)'!R196,"")="", "",IFERROR('6. Position (at entry)'!R196,"")),""))</f>
        <v/>
      </c>
      <c r="DR196" s="18" t="str">
        <f>IF(OR($F196="Equity - Publicly Traded", $F196="Equity - Private"), IF($A196&lt;&gt;"",IF(IFERROR('6. Position (at entry)'!S196,"")="", "Mandatory: Tab 6",IFERROR('6. Position (at entry)'!S196,"")),""), IF($A196&lt;&gt;"",IF(IFERROR('6. Position (at entry)'!S196,"")="", "",IFERROR('6. Position (at entry)'!S196,"")),""))</f>
        <v/>
      </c>
      <c r="DS196" s="17" t="str">
        <f>IF(OR($F196="Equity - Publicly Traded", $F196="Equity - Private"), IF($A196&lt;&gt;"",IF(IFERROR('6. Position (at entry)'!T196,"")="", "Mandatory: Tab 6",IFERROR('6. Position (at entry)'!T196,"")),""), IF($A196&lt;&gt;"",IF(IFERROR('6. Position (at entry)'!T196,"")="", "",IFERROR('6. Position (at entry)'!T196,"")),""))</f>
        <v/>
      </c>
      <c r="DT196" s="16" t="str">
        <f>IF(OR($F196="Equity - Publicly Traded", $F196="Equity - Private"), IF($A196&lt;&gt;"",IF(IFERROR('6. Position (at entry)'!U196,"")="", "Mandatory: Tab 6",IFERROR('6. Position (at entry)'!U196,"")),""), IF($A196&lt;&gt;"",IF(IFERROR('6. Position (at entry)'!U196,"")="", "",IFERROR('6. Position (at entry)'!U196,"")),""))</f>
        <v/>
      </c>
      <c r="DU196" s="16" t="str">
        <f>IF(OR($F196="Equity - Publicly Traded", $F196="Equity - Private"), IF($A196&lt;&gt;"",IF(IFERROR('6. Position (at entry)'!V196,"")="", "",IFERROR('6. Position (at entry)'!V196,"")),""), IF($A196&lt;&gt;"",IF(IFERROR('6. Position (at entry)'!V196,"")="", "",IFERROR('6. Position (at entry)'!V196,"")),""))</f>
        <v/>
      </c>
      <c r="DV196" s="239" t="str">
        <f>IF(OR($F196="Equity - Publicly Traded", $F196="Equity - Private"), IF($A196&lt;&gt;"",IF(IFERROR('6. Position (at entry)'!W196,"")="", "",IFERROR('6. Position (at entry)'!W196,"")),""), IF($A196&lt;&gt;"",IF(IFERROR('6. Position (at entry)'!W196,"")="", "",IFERROR('6. Position (at entry)'!W196,"")),""))</f>
        <v/>
      </c>
      <c r="DW196" s="239" t="str">
        <f>IF(OR($F196="Equity - Publicly Traded", $F196="Equity - Private"), IF($A196&lt;&gt;"",IF(IFERROR('6. Position (at entry)'!X196,"")="", "",IFERROR('6. Position (at entry)'!X196,"")),""), IF($A196&lt;&gt;"",IF(IFERROR('6. Position (at entry)'!X196,"")="", "",IFERROR('6. Position (at entry)'!X196,"")),""))</f>
        <v/>
      </c>
      <c r="DX196" s="239" t="str">
        <f>IF(OR($F196="Equity - Publicly Traded", $F196="Equity - Private"), IF($A196&lt;&gt;"",IF(IFERROR('6. Position (at entry)'!Y196,"")="", "",IFERROR('6. Position (at entry)'!Y196,"")),""), IF($A196&lt;&gt;"",IF(IFERROR('6. Position (at entry)'!Y196,"")="", "",IFERROR('6. Position (at entry)'!Y196,"")),""))</f>
        <v/>
      </c>
      <c r="DY196" s="360" t="str">
        <f>IF($A196&lt;&gt;"",IF(IFERROR('6. Position (at entry)'!Z196,"")="", "",IFERROR('6. Position (at entry)'!Z196,"")),"")</f>
        <v/>
      </c>
      <c r="DZ196" s="76" t="str">
        <f>IF($A196&lt;&gt;"",IF(IFERROR('6. Position (at entry)'!AA196,"")="", "",IFERROR('6. Position (at entry)'!AA196,"")),"")</f>
        <v/>
      </c>
      <c r="EA196" s="76" t="str">
        <f>IF($A196&lt;&gt;"",IF(IFERROR('6. Position (at entry)'!AB196,"")="", "",IFERROR('6. Position (at entry)'!AB196,"")),"")</f>
        <v/>
      </c>
      <c r="EB196" s="78" t="str">
        <f>IF($A196&lt;&gt;"",IF(IFERROR('6. Position (at entry)'!AC196,"")="", "",IFERROR('6. Position (at entry)'!AC196,"")),"")</f>
        <v/>
      </c>
      <c r="EC196" s="78" t="str">
        <f>IF($A196&lt;&gt;"",IF(IFERROR('6. Position (at entry)'!AD196,"")="", "",IFERROR('6. Position (at entry)'!AD196,"")),"")</f>
        <v/>
      </c>
      <c r="ED196" s="226" t="str">
        <f>IF($A196&lt;&gt;"",IF(IFERROR('6. Position (at entry)'!AE196,"")="", "",IFERROR('6. Position (at entry)'!AE196,"")),"")</f>
        <v/>
      </c>
      <c r="EE196" s="80" t="str">
        <f>IF($A196&lt;&gt;"",IF(IFERROR('6. Position (at entry)'!AF196,"")="", "",IFERROR('6. Position (at entry)'!AF196,"")),"")</f>
        <v/>
      </c>
      <c r="EF196" s="80" t="str">
        <f>IF($A196&lt;&gt;"",IF(IFERROR('6. Position (at entry)'!AG196,"")="", "",IFERROR('6. Position (at entry)'!AG196,"")),"")</f>
        <v/>
      </c>
      <c r="EG196" s="80" t="str">
        <f>IF($A196&lt;&gt;"",IF(IFERROR('6. Position (at entry)'!AH196,"")="", "",IFERROR('6. Position (at entry)'!AH196,"")),"")</f>
        <v/>
      </c>
      <c r="EH196" s="360" t="str">
        <f>IF($A196&lt;&gt;"",IF(IFERROR('6. Position (at entry)'!AI196,"")="", "",IFERROR('6. Position (at entry)'!AI196,"")),"")</f>
        <v/>
      </c>
    </row>
    <row r="197" spans="1:138" ht="15" customHeight="1" x14ac:dyDescent="0.2">
      <c r="A197" s="16" t="str">
        <f>IF(ISBLANK('6. Position (at entry)'!A197), "", '6. Position (at entry)'!A197)</f>
        <v/>
      </c>
      <c r="B197" s="347" t="str">
        <f>IF($A197&lt;&gt;"",IF(IFERROR('6. Position (at entry)'!B197,"")="", "Mandatory: Tab 6",IFERROR('6. Position (at entry)'!B197,"")),"")</f>
        <v/>
      </c>
      <c r="C197" s="16" t="str">
        <f>IF($A197&lt;&gt;"",IF(IFERROR(VLOOKUP($A197, '4. Company (at entry)'!$1:$1048576,2,FALSE),"")="","Mandatory: Tab 4",IFERROR(VLOOKUP($A197, '4. Company (at entry)'!$1:$1048576,2,FALSE),"")), "")</f>
        <v/>
      </c>
      <c r="D197" s="16" t="str">
        <f>IF($A197&lt;&gt;"",IF(IFERROR('7. Position (current_at exit)'!D197,"")="", "Mandatory: Tab 7",IFERROR('7. Position (current_at exit)'!D197,"")),"")</f>
        <v/>
      </c>
      <c r="E197" s="16" t="str">
        <f>IF($A197&lt;&gt;"",IF(IFERROR('7. Position (current_at exit)'!E197,"")="", "Mandatory: Tab 7",IFERROR('7. Position (current_at exit)'!E197,"")),"")</f>
        <v/>
      </c>
      <c r="F197" s="16" t="str">
        <f>IF($A197&lt;&gt;"",IF(IFERROR('6. Position (at entry)'!D197,"")="", "Mandatory: Tab 6",IFERROR('6. Position (at entry)'!D197,"")),"")</f>
        <v/>
      </c>
      <c r="G197" s="16" t="str">
        <f>IF($A197&lt;&gt;"",IF(IFERROR('6. Position (at entry)'!E197,"")="", "Mandatory: Tab 6",IFERROR('6. Position (at entry)'!E197,"")),"")</f>
        <v/>
      </c>
      <c r="H197" s="16" t="str">
        <f>IF($A197&lt;&gt;"",IF(IFERROR('6. Position (at entry)'!F197,"")="", "Mandatory: Tab 6",IFERROR('6. Position (at entry)'!F197,"")),"")</f>
        <v/>
      </c>
      <c r="I197" s="16" t="str">
        <f>IF($A197&lt;&gt;"",IF(IFERROR('6. Position (at entry)'!G197,"")="", "Mandatory: Tab 6",IFERROR('6. Position (at entry)'!G197,"")),"")</f>
        <v/>
      </c>
      <c r="J197" s="16" t="str">
        <f>IF($A197&lt;&gt;"",IF(IFERROR('6. Position (at entry)'!H197,"")="", "Mandatory: Tab 6",IFERROR('6. Position (at entry)'!H197,"")),"")</f>
        <v/>
      </c>
      <c r="K197" s="159" t="str">
        <f>IF($A197&lt;&gt;"",IF(IFERROR('6. Position (at entry)'!I197,"")="", "Mandatory: Tab 6",IFERROR('6. Position (at entry)'!I197,"")),"")</f>
        <v/>
      </c>
      <c r="L197" s="16" t="str">
        <f>IF($A197&lt;&gt;"",IF(IFERROR('6. Position (at entry)'!J197,"")="", "Mandatory: Tab 6",IFERROR('6. Position (at entry)'!J197,"")),"")</f>
        <v/>
      </c>
      <c r="M197" s="16" t="str">
        <f>IF($A197&lt;&gt;"",IF(IFERROR('6. Position (at entry)'!K197,"")="", "Mandatory: Tab 6",IFERROR('6. Position (at entry)'!K197,"")),"")</f>
        <v/>
      </c>
      <c r="N197" s="16" t="str">
        <f>IF($A197&lt;&gt;"",IF(IFERROR('6. Position (at entry)'!L197,"")="", "",IFERROR('6. Position (at entry)'!L197,"")),"")</f>
        <v/>
      </c>
      <c r="O197" s="360" t="str">
        <f>IF($A197&lt;&gt;"",IF(IFERROR('6. Position (at entry)'!M197,"")="", "",IFERROR('6. Position (at entry)'!M197,"")),"")</f>
        <v/>
      </c>
      <c r="P197" s="16" t="str">
        <f>IF($A197&lt;&gt;"",IF(IFERROR(VLOOKUP($A197,'5. Company (current_at exit)'!$1:$1048576,3,FALSE),"")="","",IFERROR(VLOOKUP($A197,'5. Company (current_at exit)'!$1:$1048576,3,FALSE),"")), "")</f>
        <v/>
      </c>
      <c r="Q197" s="16" t="str">
        <f>IF($A197&lt;&gt;"",IF(IFERROR(VLOOKUP($A197,'5. Company (current_at exit)'!$1:$1048576,4,FALSE),"")="","",IFERROR(VLOOKUP($A197,'5. Company (current_at exit)'!$1:$1048576,4,FALSE),"")), "")</f>
        <v/>
      </c>
      <c r="R197" s="16" t="str">
        <f>IF($A197&lt;&gt;"",IF(IFERROR(VLOOKUP($A197,'5. Company (current_at exit)'!$1:$1048576,5,FALSE),"")="","",IFERROR(VLOOKUP($A197,'5. Company (current_at exit)'!$1:$1048576,5,FALSE),"")), "")</f>
        <v/>
      </c>
      <c r="S197" s="16" t="str">
        <f>IF($A197&lt;&gt;"",IF(IFERROR(VLOOKUP($A197,'5. Company (current_at exit)'!$1:$1048576,6,FALSE),"")="","",IFERROR(VLOOKUP($A197,'5. Company (current_at exit)'!$1:$1048576,6,FALSE),"")), "")</f>
        <v/>
      </c>
      <c r="T197" s="16" t="str">
        <f>IF($A197&lt;&gt;"",IF(IFERROR(VLOOKUP($A197,'5. Company (current_at exit)'!$1:$1048576,7,FALSE),"")="","Mandatory: Tab 5",IFERROR(VLOOKUP($A197,'5. Company (current_at exit)'!$1:$1048576,7,FALSE),"")), "")</f>
        <v/>
      </c>
      <c r="U197" s="72" t="str">
        <f>IF($A197&lt;&gt;"",IF(IFERROR(VLOOKUP($A197,'5. Company (current_at exit)'!$1:$1048576,8,FALSE),"")="","Mandatory: Tab 5",IFERROR(VLOOKUP($A197,'5. Company (current_at exit)'!$1:$1048576,8,FALSE),"")), "")</f>
        <v/>
      </c>
      <c r="V197" s="16" t="str">
        <f>IF($A197&lt;&gt;"",IF(IFERROR(VLOOKUP($A197,'5. Company (current_at exit)'!$1:$1048576,9,FALSE),"")="","",IFERROR(VLOOKUP($A197,'5. Company (current_at exit)'!$1:$1048576,9,FALSE),"")), "")</f>
        <v/>
      </c>
      <c r="W197" s="16" t="str">
        <f>IF($A197&lt;&gt;"",IF(IFERROR(VLOOKUP($A197,'5. Company (current_at exit)'!$1:$1048576,10,FALSE),"")="","Mandatory: Tab 5",IFERROR(VLOOKUP($A197,'5. Company (current_at exit)'!$1:$1048576,10,FALSE),"")), "")</f>
        <v/>
      </c>
      <c r="X197" s="73" t="str">
        <f>IF($A197&lt;&gt;"",IF(IFERROR(VLOOKUP($A197,'5. Company (current_at exit)'!$1:$1048576,11,FALSE),"")="","Mandatory: Tab 5",IFERROR(VLOOKUP($A197,'5. Company (current_at exit)'!$1:$1048576,11,FALSE),"")), "")</f>
        <v/>
      </c>
      <c r="Y197" s="73" t="str">
        <f>IF($A197&lt;&gt;"",IF(IFERROR(VLOOKUP($A197,'5. Company (current_at exit)'!$1:$1048576,12,FALSE),"")="","",IFERROR(VLOOKUP($A197,'5. Company (current_at exit)'!$1:$1048576,12,FALSE),"")), "")</f>
        <v/>
      </c>
      <c r="Z197" s="73" t="str">
        <f>IF($A197&lt;&gt;"",IF(IFERROR(VLOOKUP($A197,'5. Company (current_at exit)'!$1:$1048576,13,FALSE),"")="","",IFERROR(VLOOKUP($A197,'5. Company (current_at exit)'!$1:$1048576,13,FALSE),"")), "")</f>
        <v/>
      </c>
      <c r="AA197" s="16" t="str">
        <f>IF($A197&lt;&gt;"",IF(IFERROR(VLOOKUP($A197,'5. Company (current_at exit)'!$1:$1048576,14,FALSE),"")="","Mandatory: Tab 5",IFERROR(VLOOKUP($A197,'5. Company (current_at exit)'!$1:$1048576,14,FALSE),"")), "")</f>
        <v/>
      </c>
      <c r="AB197" s="16" t="str">
        <f>IF($A197&lt;&gt;"",IF(IFERROR(VLOOKUP($A197,'5. Company (current_at exit)'!$1:$1048576,15,FALSE),"")="","Mandatory: Tab 5",IFERROR(VLOOKUP($A197,'5. Company (current_at exit)'!$1:$1048576,15,FALSE),"")), "")</f>
        <v/>
      </c>
      <c r="AC197" s="76" t="str">
        <f>IF($A197&lt;&gt;"",IF(IFERROR(VLOOKUP($A197,'5. Company (current_at exit)'!$1:$1048576,16,FALSE),"")="","",IFERROR(VLOOKUP($A197,'5. Company (current_at exit)'!$1:$1048576,16,FALSE),"")), "")</f>
        <v/>
      </c>
      <c r="AD197" s="16" t="str">
        <f>IF($A197&lt;&gt;"",IF(IFERROR(VLOOKUP($A197,'5. Company (current_at exit)'!$1:$1048576,17,FALSE),"")="","",IFERROR(VLOOKUP($A197,'5. Company (current_at exit)'!$1:$1048576,17,FALSE),"")), "")</f>
        <v/>
      </c>
      <c r="AE197" s="401" t="str">
        <f>IF($A197&lt;&gt;"",IF(IFERROR(VLOOKUP($A197,'5. Company (current_at exit)'!$1:$1048576,18,FALSE),"")="","",IFERROR(VLOOKUP($A197,'5. Company (current_at exit)'!$1:$1048576,18,FALSE),"")), "")</f>
        <v/>
      </c>
      <c r="AF197" s="16" t="str">
        <f>IF($A197&lt;&gt;"",IF(IFERROR(VLOOKUP($A197,'5. Company (current_at exit)'!$1:$1048576,19,FALSE),"")="","Mandatory: Tab 5",IFERROR(VLOOKUP($A197,'5. Company (current_at exit)'!$1:$1048576,19,FALSE),"")), "")</f>
        <v/>
      </c>
      <c r="AG197" s="159" t="str">
        <f>IF($AF197="Yes",IF($A197&lt;&gt;"",IF(IFERROR(VLOOKUP($A197,'5. Company (current_at exit)'!$1:$1048576,20,FALSE),"")="","Mandatory: Tab 5",IFERROR(VLOOKUP($A197,'5. Company (current_at exit)'!$1:$1048576,20,FALSE),"")), ""),IF($A197&lt;&gt;"",IF(IFERROR(VLOOKUP($A197,'5. Company (current_at exit)'!$1:$1048576,20,FALSE),"")="","",IFERROR(VLOOKUP($A197,'5. Company (current_at exit)'!$1:$1048576,20,FALSE),"")), ""))</f>
        <v/>
      </c>
      <c r="AH197" s="159" t="str">
        <f>IF($AF197="Yes",IF($A197&lt;&gt;"",IF(IFERROR(VLOOKUP($A197,'5. Company (current_at exit)'!$1:$1048576,21,FALSE),"")="","Mandatory: Tab 5",IFERROR(VLOOKUP($A197,'5. Company (current_at exit)'!$1:$1048576,21,FALSE),"")), ""),IF($A197&lt;&gt;"",IF(IFERROR(VLOOKUP($A197,'5. Company (current_at exit)'!$1:$1048576,21,FALSE),"")="","",IFERROR(VLOOKUP($A197,'5. Company (current_at exit)'!$1:$1048576,21,FALSE),"")), ""))</f>
        <v/>
      </c>
      <c r="AI197" s="69" t="str">
        <f>IF($AF197="Yes",IF($A197&lt;&gt;"",IF(IFERROR(VLOOKUP($A197,'5. Company (current_at exit)'!$1:$1048576,22,FALSE),"")="","Mandatory: Tab 5",IFERROR(VLOOKUP($A197,'5. Company (current_at exit)'!$1:$1048576,22,FALSE),"")), ""),IF($A197&lt;&gt;"",IF(IFERROR(VLOOKUP($A197,'5. Company (current_at exit)'!$1:$1048576,22,FALSE),"")="","",IFERROR(VLOOKUP($A197,'5. Company (current_at exit)'!$1:$1048576,22,FALSE),"")), ""))</f>
        <v/>
      </c>
      <c r="AJ197" s="69" t="str">
        <f>IF($AF197="Yes",IF($A197&lt;&gt;"",IF(IFERROR(VLOOKUP($A197,'5. Company (current_at exit)'!$1:$1048576,23,FALSE),"")="","Mandatory: Tab 5",IFERROR(VLOOKUP($A197,'5. Company (current_at exit)'!$1:$1048576,23,FALSE),"")), ""),IF($A197&lt;&gt;"",IF(IFERROR(VLOOKUP($A197,'5. Company (current_at exit)'!$1:$1048576,23,FALSE),"")="","",IFERROR(VLOOKUP($A197,'5. Company (current_at exit)'!$1:$1048576,23,FALSE),"")), ""))</f>
        <v/>
      </c>
      <c r="AK197" s="159" t="str">
        <f>IF($AF197="Yes",IF($A197&lt;&gt;"",IF(IFERROR(VLOOKUP($A197,'5. Company (current_at exit)'!$1:$1048576,24,FALSE),"")="","",IFERROR(VLOOKUP($A197,'5. Company (current_at exit)'!$1:$1048576,24,FALSE),"")), ""),IF($A197&lt;&gt;"",IF(IFERROR(VLOOKUP($A197,'5. Company (current_at exit)'!$1:$1048576,24,FALSE),"")="","",IFERROR(VLOOKUP($A197,'5. Company (current_at exit)'!$1:$1048576,24,FALSE),"")), ""))</f>
        <v/>
      </c>
      <c r="AL197" s="403" t="str">
        <f>IF($A197&lt;&gt;"",IF(IFERROR(VLOOKUP($A197,'5. Company (current_at exit)'!$1:$1048576,25,FALSE),"")="","",IFERROR(VLOOKUP($A197,'5. Company (current_at exit)'!$1:$1048576,25,FALSE),"")), "")</f>
        <v/>
      </c>
      <c r="AM197" s="17" t="str">
        <f>IF($A197&lt;&gt;"",IF(IFERROR(VLOOKUP($A197,'5. Company (current_at exit)'!$1:$1048576,26,FALSE),"")="","Mandatory: Tab 5",IFERROR(VLOOKUP($A197,'5. Company (current_at exit)'!$1:$1048576,26,FALSE),"")), "")</f>
        <v/>
      </c>
      <c r="AN197" s="17" t="str">
        <f>IF($A197&lt;&gt;"",IF(IFERROR(VLOOKUP($A197,'5. Company (current_at exit)'!$1:$1048576,27,FALSE),"")="","Mandatory: Tab 5",IFERROR(VLOOKUP($A197,'5. Company (current_at exit)'!$1:$1048576,27,FALSE),"")), "")</f>
        <v/>
      </c>
      <c r="AO197" s="17" t="str">
        <f>IF($A197&lt;&gt;"",IF(IFERROR(VLOOKUP($A197,'5. Company (current_at exit)'!$1:$1048576,28,FALSE),"")="","Mandatory: Tab 5",IFERROR(VLOOKUP($A197,'5. Company (current_at exit)'!$1:$1048576,28,FALSE),"")), "")</f>
        <v/>
      </c>
      <c r="AP197" s="17" t="str">
        <f>IF($A197&lt;&gt;"",IF(IFERROR(VLOOKUP($A197,'5. Company (current_at exit)'!$1:$1048576,29,FALSE),"")="","Mandatory: Tab 5",IFERROR(VLOOKUP($A197,'5. Company (current_at exit)'!$1:$1048576,29,FALSE),"")), "")</f>
        <v/>
      </c>
      <c r="AQ197" s="17" t="str">
        <f>IF($A197&lt;&gt;"",IF(IFERROR(VLOOKUP($A197,'5. Company (current_at exit)'!$1:$1048576,30,FALSE),"")="","Mandatory: Tab 5",IFERROR(VLOOKUP($A197,'5. Company (current_at exit)'!$1:$1048576,30,FALSE),"")), "")</f>
        <v/>
      </c>
      <c r="AR197" s="17" t="str">
        <f>IF($A197&lt;&gt;"",IF(IFERROR(VLOOKUP($A197,'5. Company (current_at exit)'!$1:$1048576,31,FALSE),"")="","Mandatory: Tab 5",IFERROR(VLOOKUP($A197,'5. Company (current_at exit)'!$1:$1048576,31,FALSE),"")), "")</f>
        <v/>
      </c>
      <c r="AS197" s="17" t="str">
        <f>IF($A197&lt;&gt;"",IF(IFERROR(VLOOKUP($A197,'5. Company (current_at exit)'!$1:$1048576,32,FALSE),"")="","Mandatory: Tab 5",IFERROR(VLOOKUP($A197,'5. Company (current_at exit)'!$1:$1048576,32,FALSE),"")), "")</f>
        <v/>
      </c>
      <c r="AT197" s="17" t="str">
        <f>IF($A197&lt;&gt;"",IF(IFERROR(VLOOKUP($A197,'5. Company (current_at exit)'!$1:$1048576,33,FALSE),"")="","Mandatory: Tab 5",IFERROR(VLOOKUP($A197,'5. Company (current_at exit)'!$1:$1048576,33,FALSE),"")), "")</f>
        <v/>
      </c>
      <c r="AU197" s="17" t="str">
        <f>IF($A197&lt;&gt;"",IF(IFERROR(VLOOKUP($A197,'5. Company (current_at exit)'!$1:$1048576,34,FALSE),"")="","",IFERROR(VLOOKUP($A197,'5. Company (current_at exit)'!$1:$1048576,34,FALSE),"")), "")</f>
        <v/>
      </c>
      <c r="AV197" s="241" t="str">
        <f>IF($A197&lt;&gt;"",IF(IFERROR(VLOOKUP($A197,'5. Company (current_at exit)'!$1:$1048576,35,FALSE),"")="","",IFERROR(VLOOKUP($A197,'5. Company (current_at exit)'!$1:$1048576,35,FALSE),"")), "")</f>
        <v/>
      </c>
      <c r="AW197" s="17" t="str">
        <f>IF($D197="Fully Exited",IF($A197&lt;&gt;"",IF(IFERROR(VLOOKUP($A197,'5. Company (current_at exit)'!$1:$1048576,36,FALSE),"")="","",IFERROR(VLOOKUP($A197,'5. Company (current_at exit)'!$1:$1048576,36,FALSE),"")), ""),IF($A197&lt;&gt;"",IF(IFERROR(VLOOKUP($A197,'5. Company (current_at exit)'!$1:$1048576,36,FALSE),"")="","",IFERROR(VLOOKUP($A197,'5. Company (current_at exit)'!$1:$1048576,36,FALSE),"")), ""))</f>
        <v/>
      </c>
      <c r="AX197" s="239" t="str">
        <f>IF($A197&lt;&gt;"",IF(IFERROR(VLOOKUP($A197,'5. Company (current_at exit)'!$1:$1048576,37,FALSE),"")="","",IFERROR(VLOOKUP($A197,'5. Company (current_at exit)'!$1:$1048576,37,FALSE),"")), "")</f>
        <v/>
      </c>
      <c r="AY197" s="204" t="str">
        <f>IF($A197&lt;&gt;"",IF(IFERROR(VLOOKUP($A197,'5. Company (current_at exit)'!$1:$1048576,38,FALSE),"")="","",IFERROR(VLOOKUP($A197,'5. Company (current_at exit)'!$1:$1048576,38,FALSE),"")), "")</f>
        <v/>
      </c>
      <c r="AZ197" s="244" t="str">
        <f>IF($A197&lt;&gt;"",IF(IFERROR(VLOOKUP($A197,'5. Company (current_at exit)'!$1:$1048576,39,FALSE),"")="","",IFERROR(VLOOKUP($A197,'5. Company (current_at exit)'!$1:$1048576,39,FALSE),"")), "")</f>
        <v/>
      </c>
      <c r="BA197" s="244" t="str">
        <f>IF($A197&lt;&gt;"",IF(IFERROR(VLOOKUP($A197,'5. Company (current_at exit)'!$1:$1048576,40,FALSE),"")="","",IFERROR(VLOOKUP($A197,'5. Company (current_at exit)'!$1:$1048576,40,FALSE),"")), "")</f>
        <v/>
      </c>
      <c r="BB197" s="244" t="str">
        <f>IF($A197&lt;&gt;"",IF(IFERROR(VLOOKUP($A197,'5. Company (current_at exit)'!$1:$1048576,41,FALSE),"")="","",IFERROR(VLOOKUP($A197,'5. Company (current_at exit)'!$1:$1048576,41,FALSE),"")), "")</f>
        <v/>
      </c>
      <c r="BC197" s="76" t="str">
        <f>IF($A197&lt;&gt;"",IF(IFERROR(VLOOKUP($A197,'5. Company (current_at exit)'!$1:$1048576,42,FALSE),"")="","",IFERROR(VLOOKUP($A197,'5. Company (current_at exit)'!$1:$1048576,42,FALSE),"")), "")</f>
        <v/>
      </c>
      <c r="BD197" s="76" t="str">
        <f>IF($A197&lt;&gt;"",IF(IFERROR(VLOOKUP($A197,'5. Company (current_at exit)'!$1:$1048576,43,FALSE),"")="","",IFERROR(VLOOKUP($A197,'5. Company (current_at exit)'!$1:$1048576,43,FALSE),"")), "")</f>
        <v/>
      </c>
      <c r="BE197" s="239" t="str">
        <f>IF($A197&lt;&gt;"",IF(IFERROR(VLOOKUP($A197,'5. Company (current_at exit)'!$1:$1048576,44,FALSE),"")="","",IFERROR(VLOOKUP($A197,'5. Company (current_at exit)'!$1:$1048576,44,FALSE),"")), "")</f>
        <v/>
      </c>
      <c r="BF197" s="239" t="str">
        <f>IF($A197&lt;&gt;"",IF(IFERROR(VLOOKUP($A197,'5. Company (current_at exit)'!$1:$1048576,45,FALSE),"")="","",IFERROR(VLOOKUP($A197,'5. Company (current_at exit)'!$1:$1048576,45,FALSE),"")), "")</f>
        <v/>
      </c>
      <c r="BG197" s="239" t="str">
        <f>IF($A197&lt;&gt;"",IF(IFERROR(VLOOKUP($A197,'5. Company (current_at exit)'!$1:$1048576,46,FALSE),"")="","",IFERROR(VLOOKUP($A197,'5. Company (current_at exit)'!$1:$1048576,46,FALSE),"")), "")</f>
        <v/>
      </c>
      <c r="BH197" s="239" t="str">
        <f>IF($A197&lt;&gt;"",IF(IFERROR(VLOOKUP($A197,'5. Company (current_at exit)'!$1:$1048576,47,FALSE),"")="","",IFERROR(VLOOKUP($A197,'5. Company (current_at exit)'!$1:$1048576,47,FALSE),"")), "")</f>
        <v/>
      </c>
      <c r="BI197" s="239" t="str">
        <f>IF($A197&lt;&gt;"",IF(IFERROR(VLOOKUP($A197,'5. Company (current_at exit)'!$1:$1048576,48,FALSE),"")="","",IFERROR(VLOOKUP($A197,'5. Company (current_at exit)'!$1:$1048576,48,FALSE),"")), "")</f>
        <v/>
      </c>
      <c r="BJ197" s="360" t="str">
        <f>IF($A197&lt;&gt;"",IF(IFERROR(VLOOKUP($A197,'5. Company (current_at exit)'!$1:$1048576,49,FALSE),"")="","",IFERROR(VLOOKUP($A197,'5. Company (current_at exit)'!$1:$1048576,49,FALSE),"")), "")</f>
        <v/>
      </c>
      <c r="BK197" s="76" t="str">
        <f>IF($A197&lt;&gt;"",IF(IFERROR(VLOOKUP($A197,'5. Company (current_at exit)'!$1:$1048576,50,FALSE),"")="","Mandatory: Tab 5",IFERROR(VLOOKUP($A197,'5. Company (current_at exit)'!$1:$1048576,50,FALSE),"")), "")</f>
        <v/>
      </c>
      <c r="BL197" s="483" t="str">
        <f>IF($A197&lt;&gt;"",IF(IFERROR(VLOOKUP($A197,'5. Company (current_at exit)'!$1:$1048576,51,FALSE),"")="","Mandatory: Tab 5",IFERROR(VLOOKUP($A197,'5. Company (current_at exit)'!$1:$1048576,51,FALSE),"")), "")</f>
        <v/>
      </c>
      <c r="BM197" s="483" t="str">
        <f>IF($A197&lt;&gt;"",IF(IFERROR(VLOOKUP($A197,'5. Company (current_at exit)'!$1:$1048576,52,FALSE),"")="","Mandatory: Tab 5",IFERROR(VLOOKUP($A197,'5. Company (current_at exit)'!$1:$1048576,52,FALSE),"")), "")</f>
        <v/>
      </c>
      <c r="BN197" s="483" t="str">
        <f>IF($A197&lt;&gt;"",IF(IFERROR(VLOOKUP($A197,'5. Company (current_at exit)'!$1:$1048576,53,FALSE),"")="","Mandatory: Tab 5",IFERROR(VLOOKUP($A197,'5. Company (current_at exit)'!$1:$1048576,53,FALSE),"")), "")</f>
        <v/>
      </c>
      <c r="BO197" s="360" t="str">
        <f>IF($A197&lt;&gt;"",IF(IFERROR(VLOOKUP($A197,'5. Company (current_at exit)'!$1:$1048576,54,FALSE),"")="","",IFERROR(VLOOKUP($A197,'5. Company (current_at exit)'!$1:$1048576,54,FALSE),"")), "")</f>
        <v/>
      </c>
      <c r="BP197" s="17" t="str">
        <f>IF($A197&lt;&gt;"",IF(IFERROR(VLOOKUP($A197, '4. Company (at entry)'!$1:$1048576,3,FALSE),"")="","Mandatory: Tab 4",IFERROR(VLOOKUP($A197, '4. Company (at entry)'!$1:$1048576,3,FALSE),"")), "")</f>
        <v/>
      </c>
      <c r="BQ197" s="17" t="str">
        <f>IF($A197&lt;&gt;"",IF(IFERROR(VLOOKUP($A197, '4. Company (at entry)'!$1:$1048576,4,FALSE),"")="","Mandatory: Tab 4",IFERROR(VLOOKUP($A197, '4. Company (at entry)'!$1:$1048576,4,FALSE),"")), "")</f>
        <v/>
      </c>
      <c r="BR197" s="17" t="str">
        <f>IF($A197&lt;&gt;"",IF(IFERROR(VLOOKUP($A197, '4. Company (at entry)'!$1:$1048576,5,FALSE),"")="","Mandatory: Tab 4",IFERROR(VLOOKUP($A197, '4. Company (at entry)'!$1:$1048576,5,FALSE),"")), "")</f>
        <v/>
      </c>
      <c r="BS197" s="17" t="str">
        <f>IF($A197&lt;&gt;"",IF(IFERROR(VLOOKUP($A197, '4. Company (at entry)'!$1:$1048576,6,FALSE),"")="","Mandatory: Tab 4",IFERROR(VLOOKUP($A197, '4. Company (at entry)'!$1:$1048576,6,FALSE),"")), "")</f>
        <v/>
      </c>
      <c r="BT197" s="17" t="str">
        <f>IF($A197&lt;&gt;"",IF(IFERROR(VLOOKUP($A197, '4. Company (at entry)'!$1:$1048576,7,FALSE),"")="","Mandatory: Tab 4",IFERROR(VLOOKUP($A197, '4. Company (at entry)'!$1:$1048576,7,FALSE),"")), "")</f>
        <v/>
      </c>
      <c r="BU197" s="17" t="str">
        <f>IF($A197&lt;&gt;"",IF(IFERROR(VLOOKUP($A197, '4. Company (at entry)'!$1:$1048576,8,FALSE),"")="","Mandatory: Tab 4",IFERROR(VLOOKUP($A197, '4. Company (at entry)'!$1:$1048576,8,FALSE),"")), "")</f>
        <v/>
      </c>
      <c r="BV197" s="17" t="str">
        <f>IF($A197&lt;&gt;"",IF(IFERROR(VLOOKUP($A197, '4. Company (at entry)'!$1:$1048576,9,FALSE),"")="","Mandatory: Tab 4",IFERROR(VLOOKUP($A197, '4. Company (at entry)'!$1:$1048576,9,FALSE),"")), "")</f>
        <v/>
      </c>
      <c r="BW197" s="17" t="str">
        <f>IF($A197&lt;&gt;"",IF(IFERROR(VLOOKUP($A197, '4. Company (at entry)'!$1:$1048576,10,FALSE),"")="","",IFERROR(VLOOKUP($A197, '4. Company (at entry)'!$1:$1048576,10,FALSE),"")), "")</f>
        <v/>
      </c>
      <c r="BX197" s="208" t="str">
        <f>IF($A197&lt;&gt;"",IF(IFERROR(VLOOKUP($A197, '4. Company (at entry)'!$1:$1048576,11,FALSE),"")="","",IFERROR(VLOOKUP($A197, '4. Company (at entry)'!$1:$1048576,11,FALSE),"")), "")</f>
        <v/>
      </c>
      <c r="BY197" s="17" t="str">
        <f>IF($A197&lt;&gt;"",IF(IFERROR(VLOOKUP($A197, '4. Company (at entry)'!$1:$1048576,12,FALSE),"")="","",IFERROR(VLOOKUP($A197, '4. Company (at entry)'!$1:$1048576,12,FALSE),"")), "")</f>
        <v/>
      </c>
      <c r="BZ197" s="360" t="str">
        <f>IF($A197&lt;&gt;"",IF(IFERROR(VLOOKUP($A197, '4. Company (at entry)'!$1:$1048576,13,FALSE),"")="","",IFERROR(VLOOKUP($A197, '4. Company (at entry)'!$1:$1048576,13,FALSE),"")), "")</f>
        <v/>
      </c>
      <c r="CA197" s="17" t="str">
        <f>IF($A197&lt;&gt;"",IF(IFERROR('7. Position (current_at exit)'!F197,"")="", "Mandatory: Tab 7",IFERROR('7. Position (current_at exit)'!F197,"")),"")</f>
        <v/>
      </c>
      <c r="CB197" s="17" t="str">
        <f>IF($D197&lt;&gt;"Pending, Subsequently Closed",IF($A197&lt;&gt;"",IF(IFERROR('7. Position (current_at exit)'!G197,"")="", "Mandatory: Tab 7",IFERROR('7. Position (current_at exit)'!G197,"")),""), IF($A197&lt;&gt;"",IF(IFERROR('7. Position (current_at exit)'!G197,"")="", "",IFERROR('7. Position (current_at exit)'!G197,"")),""))</f>
        <v/>
      </c>
      <c r="CC197" s="17" t="str">
        <f>IF($D197&lt;&gt;"Pending, Subsequently Closed",IF($A197&lt;&gt;"",IF(IFERROR('7. Position (current_at exit)'!H197,"")="", "Mandatory: Tab 7",IFERROR('7. Position (current_at exit)'!H197,"")),""), IF($A197&lt;&gt;"",IF(IFERROR('7. Position (current_at exit)'!H197,"")="", "",IFERROR('7. Position (current_at exit)'!H197,"")),""))</f>
        <v/>
      </c>
      <c r="CD197" s="17" t="str">
        <f>IF($D197&lt;&gt;"Pending, Subsequently Closed",IF($A197&lt;&gt;"",IF(IFERROR('7. Position (current_at exit)'!I197,"")="", "Mandatory: Tab 7",IFERROR('7. Position (current_at exit)'!I197,"")),""), IF($A197&lt;&gt;"",IF(IFERROR('7. Position (current_at exit)'!I197,"")="", "",IFERROR('7. Position (current_at exit)'!I197,"")),""))</f>
        <v/>
      </c>
      <c r="CE197" s="17" t="str">
        <f>IF($D197&lt;&gt;"Pending, Subsequently Closed",IF($A197&lt;&gt;"",IF(IFERROR('7. Position (current_at exit)'!J197,"")="", "Mandatory: Tab 7",IFERROR('7. Position (current_at exit)'!J197,"")),""), IF($A197&lt;&gt;"",IF(IFERROR('7. Position (current_at exit)'!J197,"")="", "",IFERROR('7. Position (current_at exit)'!J197,"")),""))</f>
        <v/>
      </c>
      <c r="CF197" s="208" t="str">
        <f>IF($D197&lt;&gt;"Pending, Subsequently Closed",IF($A197&lt;&gt;"",IF(IFERROR('7. Position (current_at exit)'!K197,"")="", "Mandatory: Tab 7",IFERROR('7. Position (current_at exit)'!K197,"")),""), IF($A197&lt;&gt;"",IF(IFERROR('7. Position (current_at exit)'!K197,"")="", "",IFERROR('7. Position (current_at exit)'!K197,"")),""))</f>
        <v/>
      </c>
      <c r="CG197" s="186" t="str">
        <f>IF($D197&lt;&gt;"Pending, Subsequently Closed",IF($A197&lt;&gt;"",IF(IFERROR('7. Position (current_at exit)'!L197,"")="", "Mandatory: Tab 7",IFERROR('7. Position (current_at exit)'!L197,"")),""), IF($A197&lt;&gt;"",IF(IFERROR('7. Position (current_at exit)'!L197,"")="", "",IFERROR('7. Position (current_at exit)'!L197,"")),""))</f>
        <v/>
      </c>
      <c r="CH197" s="186" t="str">
        <f>IF($D197&lt;&gt;"Pending, Subsequently Closed",IF($A197&lt;&gt;"",IF(IFERROR('7. Position (current_at exit)'!M197,"")="", "Mandatory: Tab 7",IFERROR('7. Position (current_at exit)'!M197,"")),""), IF($A197&lt;&gt;"",IF(IFERROR('7. Position (current_at exit)'!M197,"")="", "",IFERROR('7. Position (current_at exit)'!M197,"")),""))</f>
        <v/>
      </c>
      <c r="CI197" s="186" t="str">
        <f>IF($D197&lt;&gt;"Pending, Subsequently Closed",IF($A197&lt;&gt;"",IF(IFERROR('7. Position (current_at exit)'!N197,"")="", "Mandatory: Tab 7",IFERROR('7. Position (current_at exit)'!N197,"")),""), IF($A197&lt;&gt;"",IF(IFERROR('7. Position (current_at exit)'!N197,"")="", "",IFERROR('7. Position (current_at exit)'!N197,"")),""))</f>
        <v/>
      </c>
      <c r="CJ197" s="408" t="str">
        <f>IF($D197&lt;&gt;"Pending, Subsequently Closed",IF($A197&lt;&gt;"",IF(IFERROR('7. Position (current_at exit)'!O197,"")="", "Mandatory: Tab 7",IFERROR('7. Position (current_at exit)'!O197,"")),""), IF($A197&lt;&gt;"",IF(IFERROR('7. Position (current_at exit)'!O197,"")="", "",IFERROR('7. Position (current_at exit)'!O197,"")),""))</f>
        <v/>
      </c>
      <c r="CK197" s="408" t="str">
        <f>IF($D197&lt;&gt;"Pending, Subsequently Closed",IF($A197&lt;&gt;"",IF(IFERROR('7. Position (current_at exit)'!P197,"")="", "Mandatory: Tab 7",IFERROR('7. Position (current_at exit)'!P197,"")),""), IF($A197&lt;&gt;"",IF(IFERROR('7. Position (current_at exit)'!P197,"")="", "",IFERROR('7. Position (current_at exit)'!P197,"")),""))</f>
        <v/>
      </c>
      <c r="CL197" s="360" t="str">
        <f>IF($A197&lt;&gt;"",IF(IFERROR('7. Position (current_at exit)'!Q197,"")="", "",IFERROR('7. Position (current_at exit)'!Q197,"")),"")</f>
        <v/>
      </c>
      <c r="CM197" s="18" t="str">
        <f>IF($F197&lt;&gt;"Debt",IF($A197&lt;&gt;"",IF(IFERROR('7. Position (current_at exit)'!R197,"")="", "Mandatory: Tab 7",IFERROR('7. Position (current_at exit)'!R197,"")),""), IF($A197&lt;&gt;"",IF(IFERROR('7. Position (current_at exit)'!R197,"")="", "",IFERROR('7. Position (current_at exit)'!R197,"")),""))</f>
        <v/>
      </c>
      <c r="CN197" s="18" t="str">
        <f>IF($F197&lt;&gt;"Debt",IF($A197&lt;&gt;"",IF(IFERROR('7. Position (current_at exit)'!S197,"")="", "Mandatory: Tab 7",IFERROR('7. Position (current_at exit)'!S197,"")),""), IF($A197&lt;&gt;"",IF(IFERROR('7. Position (current_at exit)'!S197,"")="", "",IFERROR('7. Position (current_at exit)'!S197,"")),""))</f>
        <v/>
      </c>
      <c r="CO197" s="17" t="str">
        <f>IF($F197&lt;&gt;"Debt",IF($A197&lt;&gt;"",IF(IFERROR('7. Position (current_at exit)'!T197,"")="", "Mandatory: Tab 7",IFERROR('7. Position (current_at exit)'!T197,"")),""), IF($A197&lt;&gt;"",IF(IFERROR('7. Position (current_at exit)'!T197,"")="", "",IFERROR('7. Position (current_at exit)'!T197,"")),""))</f>
        <v/>
      </c>
      <c r="CP197" s="17" t="str">
        <f>IF($A197&lt;&gt;"",IF(IFERROR('7. Position (current_at exit)'!U197,"")="", "Mandatory: Tab 7",IFERROR('7. Position (current_at exit)'!U197,"")),"")</f>
        <v/>
      </c>
      <c r="CQ197" s="17" t="str">
        <f>IF($F197&lt;&gt;"Debt",IF($A197&lt;&gt;"",IF(IFERROR('7. Position (current_at exit)'!V197,"")="", "Mandatory: Tab 7",IFERROR('7. Position (current_at exit)'!V197,"")),""), IF($A197&lt;&gt;"",IF(IFERROR('7. Position (current_at exit)'!V197,"")="", "",IFERROR('7. Position (current_at exit)'!V197,"")),""))</f>
        <v/>
      </c>
      <c r="CR197" s="16" t="str">
        <f>IF($F197&lt;&gt;"Debt",IF($A197&lt;&gt;"",IF(IFERROR('7. Position (current_at exit)'!W197,"")="", "",IFERROR('7. Position (current_at exit)'!W197,"")),""), IF($A197&lt;&gt;"",IF(IFERROR('7. Position (current_at exit)'!W197,"")="", "",IFERROR('7. Position (current_at exit)'!W197,"")),""))</f>
        <v/>
      </c>
      <c r="CS197" s="80" t="str">
        <f>IF($A197&lt;&gt;"",IF(IFERROR('7. Position (current_at exit)'!X197,"")="", "",IFERROR('7. Position (current_at exit)'!X197,"")),"")</f>
        <v/>
      </c>
      <c r="CT197" s="360" t="str">
        <f>IF($A197&lt;&gt;"",IF(IFERROR('7. Position (current_at exit)'!Y197,"")="", "",IFERROR('7. Position (current_at exit)'!Y197,"")),"")</f>
        <v/>
      </c>
      <c r="CU197" s="159" t="str">
        <f>IF(OR($D197="Fully Exited, No Escrow", $D197="Fully Exited, Escrow Pending", $D197="Fully Exited, Subsequently Closed"), IF($A197&lt;&gt;"",IF(IFERROR('7. Position (current_at exit)'!Z197,"")="", "Mandatory: Tab 7",IFERROR('7. Position (current_at exit)'!Z197,"")),""), IF($A197&lt;&gt;"",IF(IFERROR('7. Position (current_at exit)'!Z197,"")="", "",IFERROR('7. Position (current_at exit)'!Z197,"")),""))</f>
        <v/>
      </c>
      <c r="CV197" s="159" t="str">
        <f>IF(OR($D197="Fully Exited, No Escrow", $D197="Fully Exited, Escrow Pending", $D197="Fully Exited, Subsequently Closed"), IF($A197&lt;&gt;"",IF(IFERROR('7. Position (current_at exit)'!AA197,"")="", "Mandatory: Tab 7",IFERROR('7. Position (current_at exit)'!AA197,"")),""), IF($A197&lt;&gt;"",IF(IFERROR('7. Position (current_at exit)'!AA197,"")="", "",IFERROR('7. Position (current_at exit)'!AA197,"")),""))</f>
        <v/>
      </c>
      <c r="CW197" s="16" t="str">
        <f>IF($D197="Fully Exited",IF($A197&lt;&gt;"",IF(IFERROR('7. Position (current_at exit)'!AB197,"")="", "",IFERROR('7. Position (current_at exit)'!AB197,"")),""), IF($A197&lt;&gt;"",IF(IFERROR('7. Position (current_at exit)'!AB197,"")="", "",IFERROR('7. Position (current_at exit)'!AB197,"")),""))</f>
        <v/>
      </c>
      <c r="CX197" s="360" t="str">
        <f>IF($A197&lt;&gt;"",IF(IFERROR('7. Position (current_at exit)'!AC197,"")="", "",IFERROR('7. Position (current_at exit)'!AC197,"")),"")</f>
        <v/>
      </c>
      <c r="CY197" s="16" t="str">
        <f>IF($D197&lt;&gt;"Pending, Subsequently Closed",IF($A197&lt;&gt;"",IF(IFERROR('7. Position (current_at exit)'!AD197,"")="", "Mandatory: Tab 7",IFERROR('7. Position (current_at exit)'!AD197,"")),""), IF($A197&lt;&gt;"",IF(IFERROR('7. Position (current_at exit)'!AD197,"")="", "",IFERROR('7. Position (current_at exit)'!AD197,"")),""))</f>
        <v/>
      </c>
      <c r="CZ197" s="187" t="str">
        <f>IF($A197&lt;&gt;"",IF(IFERROR('7. Position (current_at exit)'!AE197,"")="", "",IFERROR('7. Position (current_at exit)'!AE197,"")),"")</f>
        <v/>
      </c>
      <c r="DA197" s="76" t="str">
        <f>IF($A197&lt;&gt;"",IF(IFERROR('7. Position (current_at exit)'!AF197,"")="", "",IFERROR('7. Position (current_at exit)'!AF197,"")),"")</f>
        <v/>
      </c>
      <c r="DB197" s="239" t="str">
        <f>IF($A197&lt;&gt;"",IF(IFERROR('7. Position (current_at exit)'!AG197,"")="", "",IFERROR('7. Position (current_at exit)'!AG197,"")),"")</f>
        <v/>
      </c>
      <c r="DC197" s="165" t="str">
        <f>IF($A197&lt;&gt;"",IF(IFERROR('7. Position (current_at exit)'!AH197,"")="", "",IFERROR('7. Position (current_at exit)'!AH197,"")),"")</f>
        <v/>
      </c>
      <c r="DD197" s="165" t="str">
        <f>IF($A197&lt;&gt;"",IF(IFERROR('7. Position (current_at exit)'!AI197,"")="", "",IFERROR('7. Position (current_at exit)'!AI197,"")),"")</f>
        <v/>
      </c>
      <c r="DE197" s="360" t="str">
        <f>IF($A197&lt;&gt;"",IF(IFERROR('7. Position (current_at exit)'!AJ197,"")="", "",IFERROR('7. Position (current_at exit)'!AJ197,"")),"")</f>
        <v/>
      </c>
      <c r="DF197" s="16" t="str">
        <f>IF($A197&lt;&gt;"",IF(IFERROR('7. Position (current_at exit)'!AK197,"")="", "",IFERROR('7. Position (current_at exit)'!AK197,"")),"")</f>
        <v/>
      </c>
      <c r="DG197" s="187" t="str">
        <f>IF($A197&lt;&gt;"",IF(IFERROR('7. Position (current_at exit)'!AL197,"")="", "",IFERROR('7. Position (current_at exit)'!AL197,"")),"")</f>
        <v/>
      </c>
      <c r="DH197" s="76" t="str">
        <f>IF($A197&lt;&gt;"",IF(IFERROR('7. Position (current_at exit)'!AM197,"")="", "",IFERROR('7. Position (current_at exit)'!AM197,"")),"")</f>
        <v/>
      </c>
      <c r="DI197" s="239" t="str">
        <f>IF($A197&lt;&gt;"",IF(IFERROR('7. Position (current_at exit)'!AN197,"")="", "",IFERROR('7. Position (current_at exit)'!AN197,"")),"")</f>
        <v/>
      </c>
      <c r="DJ197" s="165" t="str">
        <f>IF($A197&lt;&gt;"",IF(IFERROR('7. Position (current_at exit)'!AO197,"")="", "",IFERROR('7. Position (current_at exit)'!AO197,"")),"")</f>
        <v/>
      </c>
      <c r="DK197" s="165" t="str">
        <f>IF($A197&lt;&gt;"",IF(IFERROR('7. Position (current_at exit)'!AP197,"")="", "",IFERROR('7. Position (current_at exit)'!AP197,"")),"")</f>
        <v/>
      </c>
      <c r="DL197" s="360" t="str">
        <f>IF($A197&lt;&gt;"",IF(IFERROR('7. Position (current_at exit)'!AQ197,"")="", "",IFERROR('7. Position (current_at exit)'!AQ197,"")),"")</f>
        <v/>
      </c>
      <c r="DM197" s="17" t="str">
        <f>IF(OR($F197="Equity - Publicly Traded", $F197="Equity - Private"), IF($A197&lt;&gt;"",IF(IFERROR('6. Position (at entry)'!N197,"")="", "Mandatory: Tab 6",IFERROR('6. Position (at entry)'!N197,"")),""), IF($A197&lt;&gt;"",IF(IFERROR('6. Position (at entry)'!N197,"")="", "",IFERROR('6. Position (at entry)'!N197,"")),""))</f>
        <v/>
      </c>
      <c r="DN197" s="17" t="str">
        <f>IF(OR($F197="Equity - Publicly Traded", $F197="Equity - Private"), IF($A197&lt;&gt;"",IF(IFERROR('6. Position (at entry)'!O197,"")="", "Mandatory: Tab 6",IFERROR('6. Position (at entry)'!O197,"")),""), IF($A197&lt;&gt;"",IF(IFERROR('6. Position (at entry)'!O197,"")="", "",IFERROR('6. Position (at entry)'!O197,"")),""))</f>
        <v/>
      </c>
      <c r="DO197" s="17" t="str">
        <f>IF(OR($F197="Equity - Publicly Traded", $F197="Equity - Private"), IF($A197&lt;&gt;"",IF(IFERROR('6. Position (at entry)'!P197,"")="", "Mandatory: Tab 6",IFERROR('6. Position (at entry)'!P197,"")),""), IF($A197&lt;&gt;"",IF(IFERROR('6. Position (at entry)'!P197,"")="", "",IFERROR('6. Position (at entry)'!P197,"")),""))</f>
        <v/>
      </c>
      <c r="DP197" s="17" t="str">
        <f>IF(OR($F197="Equity - Publicly Traded", $F197="Equity - Private"), IF($A197&lt;&gt;"",IF(IFERROR('6. Position (at entry)'!Q197,"")="", "Mandatory: Tab 6",IFERROR('6. Position (at entry)'!Q197,"")),""), IF($A197&lt;&gt;"",IF(IFERROR('6. Position (at entry)'!Q197,"")="", "",IFERROR('6. Position (at entry)'!Q197,"")),""))</f>
        <v/>
      </c>
      <c r="DQ197" s="18" t="str">
        <f>IF(OR($F197="Equity - Publicly Traded", $F197="Equity - Private"), IF($A197&lt;&gt;"",IF(IFERROR('6. Position (at entry)'!R197,"")="", "Mandatory: Tab 6",IFERROR('6. Position (at entry)'!R197,"")),""), IF($A197&lt;&gt;"",IF(IFERROR('6. Position (at entry)'!R197,"")="", "",IFERROR('6. Position (at entry)'!R197,"")),""))</f>
        <v/>
      </c>
      <c r="DR197" s="18" t="str">
        <f>IF(OR($F197="Equity - Publicly Traded", $F197="Equity - Private"), IF($A197&lt;&gt;"",IF(IFERROR('6. Position (at entry)'!S197,"")="", "Mandatory: Tab 6",IFERROR('6. Position (at entry)'!S197,"")),""), IF($A197&lt;&gt;"",IF(IFERROR('6. Position (at entry)'!S197,"")="", "",IFERROR('6. Position (at entry)'!S197,"")),""))</f>
        <v/>
      </c>
      <c r="DS197" s="17" t="str">
        <f>IF(OR($F197="Equity - Publicly Traded", $F197="Equity - Private"), IF($A197&lt;&gt;"",IF(IFERROR('6. Position (at entry)'!T197,"")="", "Mandatory: Tab 6",IFERROR('6. Position (at entry)'!T197,"")),""), IF($A197&lt;&gt;"",IF(IFERROR('6. Position (at entry)'!T197,"")="", "",IFERROR('6. Position (at entry)'!T197,"")),""))</f>
        <v/>
      </c>
      <c r="DT197" s="16" t="str">
        <f>IF(OR($F197="Equity - Publicly Traded", $F197="Equity - Private"), IF($A197&lt;&gt;"",IF(IFERROR('6. Position (at entry)'!U197,"")="", "Mandatory: Tab 6",IFERROR('6. Position (at entry)'!U197,"")),""), IF($A197&lt;&gt;"",IF(IFERROR('6. Position (at entry)'!U197,"")="", "",IFERROR('6. Position (at entry)'!U197,"")),""))</f>
        <v/>
      </c>
      <c r="DU197" s="16" t="str">
        <f>IF(OR($F197="Equity - Publicly Traded", $F197="Equity - Private"), IF($A197&lt;&gt;"",IF(IFERROR('6. Position (at entry)'!V197,"")="", "",IFERROR('6. Position (at entry)'!V197,"")),""), IF($A197&lt;&gt;"",IF(IFERROR('6. Position (at entry)'!V197,"")="", "",IFERROR('6. Position (at entry)'!V197,"")),""))</f>
        <v/>
      </c>
      <c r="DV197" s="239" t="str">
        <f>IF(OR($F197="Equity - Publicly Traded", $F197="Equity - Private"), IF($A197&lt;&gt;"",IF(IFERROR('6. Position (at entry)'!W197,"")="", "",IFERROR('6. Position (at entry)'!W197,"")),""), IF($A197&lt;&gt;"",IF(IFERROR('6. Position (at entry)'!W197,"")="", "",IFERROR('6. Position (at entry)'!W197,"")),""))</f>
        <v/>
      </c>
      <c r="DW197" s="239" t="str">
        <f>IF(OR($F197="Equity - Publicly Traded", $F197="Equity - Private"), IF($A197&lt;&gt;"",IF(IFERROR('6. Position (at entry)'!X197,"")="", "",IFERROR('6. Position (at entry)'!X197,"")),""), IF($A197&lt;&gt;"",IF(IFERROR('6. Position (at entry)'!X197,"")="", "",IFERROR('6. Position (at entry)'!X197,"")),""))</f>
        <v/>
      </c>
      <c r="DX197" s="239" t="str">
        <f>IF(OR($F197="Equity - Publicly Traded", $F197="Equity - Private"), IF($A197&lt;&gt;"",IF(IFERROR('6. Position (at entry)'!Y197,"")="", "",IFERROR('6. Position (at entry)'!Y197,"")),""), IF($A197&lt;&gt;"",IF(IFERROR('6. Position (at entry)'!Y197,"")="", "",IFERROR('6. Position (at entry)'!Y197,"")),""))</f>
        <v/>
      </c>
      <c r="DY197" s="360" t="str">
        <f>IF($A197&lt;&gt;"",IF(IFERROR('6. Position (at entry)'!Z197,"")="", "",IFERROR('6. Position (at entry)'!Z197,"")),"")</f>
        <v/>
      </c>
      <c r="DZ197" s="76" t="str">
        <f>IF($A197&lt;&gt;"",IF(IFERROR('6. Position (at entry)'!AA197,"")="", "",IFERROR('6. Position (at entry)'!AA197,"")),"")</f>
        <v/>
      </c>
      <c r="EA197" s="76" t="str">
        <f>IF($A197&lt;&gt;"",IF(IFERROR('6. Position (at entry)'!AB197,"")="", "",IFERROR('6. Position (at entry)'!AB197,"")),"")</f>
        <v/>
      </c>
      <c r="EB197" s="78" t="str">
        <f>IF($A197&lt;&gt;"",IF(IFERROR('6. Position (at entry)'!AC197,"")="", "",IFERROR('6. Position (at entry)'!AC197,"")),"")</f>
        <v/>
      </c>
      <c r="EC197" s="78" t="str">
        <f>IF($A197&lt;&gt;"",IF(IFERROR('6. Position (at entry)'!AD197,"")="", "",IFERROR('6. Position (at entry)'!AD197,"")),"")</f>
        <v/>
      </c>
      <c r="ED197" s="226" t="str">
        <f>IF($A197&lt;&gt;"",IF(IFERROR('6. Position (at entry)'!AE197,"")="", "",IFERROR('6. Position (at entry)'!AE197,"")),"")</f>
        <v/>
      </c>
      <c r="EE197" s="80" t="str">
        <f>IF($A197&lt;&gt;"",IF(IFERROR('6. Position (at entry)'!AF197,"")="", "",IFERROR('6. Position (at entry)'!AF197,"")),"")</f>
        <v/>
      </c>
      <c r="EF197" s="80" t="str">
        <f>IF($A197&lt;&gt;"",IF(IFERROR('6. Position (at entry)'!AG197,"")="", "",IFERROR('6. Position (at entry)'!AG197,"")),"")</f>
        <v/>
      </c>
      <c r="EG197" s="80" t="str">
        <f>IF($A197&lt;&gt;"",IF(IFERROR('6. Position (at entry)'!AH197,"")="", "",IFERROR('6. Position (at entry)'!AH197,"")),"")</f>
        <v/>
      </c>
      <c r="EH197" s="360" t="str">
        <f>IF($A197&lt;&gt;"",IF(IFERROR('6. Position (at entry)'!AI197,"")="", "",IFERROR('6. Position (at entry)'!AI197,"")),"")</f>
        <v/>
      </c>
    </row>
    <row r="198" spans="1:138" ht="15" customHeight="1" x14ac:dyDescent="0.2">
      <c r="A198" s="16" t="str">
        <f>IF(ISBLANK('6. Position (at entry)'!A198), "", '6. Position (at entry)'!A198)</f>
        <v/>
      </c>
      <c r="B198" s="347" t="str">
        <f>IF($A198&lt;&gt;"",IF(IFERROR('6. Position (at entry)'!B198,"")="", "Mandatory: Tab 6",IFERROR('6. Position (at entry)'!B198,"")),"")</f>
        <v/>
      </c>
      <c r="C198" s="16" t="str">
        <f>IF($A198&lt;&gt;"",IF(IFERROR(VLOOKUP($A198, '4. Company (at entry)'!$1:$1048576,2,FALSE),"")="","Mandatory: Tab 4",IFERROR(VLOOKUP($A198, '4. Company (at entry)'!$1:$1048576,2,FALSE),"")), "")</f>
        <v/>
      </c>
      <c r="D198" s="16" t="str">
        <f>IF($A198&lt;&gt;"",IF(IFERROR('7. Position (current_at exit)'!D198,"")="", "Mandatory: Tab 7",IFERROR('7. Position (current_at exit)'!D198,"")),"")</f>
        <v/>
      </c>
      <c r="E198" s="16" t="str">
        <f>IF($A198&lt;&gt;"",IF(IFERROR('7. Position (current_at exit)'!E198,"")="", "Mandatory: Tab 7",IFERROR('7. Position (current_at exit)'!E198,"")),"")</f>
        <v/>
      </c>
      <c r="F198" s="16" t="str">
        <f>IF($A198&lt;&gt;"",IF(IFERROR('6. Position (at entry)'!D198,"")="", "Mandatory: Tab 6",IFERROR('6. Position (at entry)'!D198,"")),"")</f>
        <v/>
      </c>
      <c r="G198" s="16" t="str">
        <f>IF($A198&lt;&gt;"",IF(IFERROR('6. Position (at entry)'!E198,"")="", "Mandatory: Tab 6",IFERROR('6. Position (at entry)'!E198,"")),"")</f>
        <v/>
      </c>
      <c r="H198" s="16" t="str">
        <f>IF($A198&lt;&gt;"",IF(IFERROR('6. Position (at entry)'!F198,"")="", "Mandatory: Tab 6",IFERROR('6. Position (at entry)'!F198,"")),"")</f>
        <v/>
      </c>
      <c r="I198" s="16" t="str">
        <f>IF($A198&lt;&gt;"",IF(IFERROR('6. Position (at entry)'!G198,"")="", "Mandatory: Tab 6",IFERROR('6. Position (at entry)'!G198,"")),"")</f>
        <v/>
      </c>
      <c r="J198" s="16" t="str">
        <f>IF($A198&lt;&gt;"",IF(IFERROR('6. Position (at entry)'!H198,"")="", "Mandatory: Tab 6",IFERROR('6. Position (at entry)'!H198,"")),"")</f>
        <v/>
      </c>
      <c r="K198" s="159" t="str">
        <f>IF($A198&lt;&gt;"",IF(IFERROR('6. Position (at entry)'!I198,"")="", "Mandatory: Tab 6",IFERROR('6. Position (at entry)'!I198,"")),"")</f>
        <v/>
      </c>
      <c r="L198" s="16" t="str">
        <f>IF($A198&lt;&gt;"",IF(IFERROR('6. Position (at entry)'!J198,"")="", "Mandatory: Tab 6",IFERROR('6. Position (at entry)'!J198,"")),"")</f>
        <v/>
      </c>
      <c r="M198" s="16" t="str">
        <f>IF($A198&lt;&gt;"",IF(IFERROR('6. Position (at entry)'!K198,"")="", "Mandatory: Tab 6",IFERROR('6. Position (at entry)'!K198,"")),"")</f>
        <v/>
      </c>
      <c r="N198" s="16" t="str">
        <f>IF($A198&lt;&gt;"",IF(IFERROR('6. Position (at entry)'!L198,"")="", "",IFERROR('6. Position (at entry)'!L198,"")),"")</f>
        <v/>
      </c>
      <c r="O198" s="360" t="str">
        <f>IF($A198&lt;&gt;"",IF(IFERROR('6. Position (at entry)'!M198,"")="", "",IFERROR('6. Position (at entry)'!M198,"")),"")</f>
        <v/>
      </c>
      <c r="P198" s="16" t="str">
        <f>IF($A198&lt;&gt;"",IF(IFERROR(VLOOKUP($A198,'5. Company (current_at exit)'!$1:$1048576,3,FALSE),"")="","",IFERROR(VLOOKUP($A198,'5. Company (current_at exit)'!$1:$1048576,3,FALSE),"")), "")</f>
        <v/>
      </c>
      <c r="Q198" s="16" t="str">
        <f>IF($A198&lt;&gt;"",IF(IFERROR(VLOOKUP($A198,'5. Company (current_at exit)'!$1:$1048576,4,FALSE),"")="","",IFERROR(VLOOKUP($A198,'5. Company (current_at exit)'!$1:$1048576,4,FALSE),"")), "")</f>
        <v/>
      </c>
      <c r="R198" s="16" t="str">
        <f>IF($A198&lt;&gt;"",IF(IFERROR(VLOOKUP($A198,'5. Company (current_at exit)'!$1:$1048576,5,FALSE),"")="","",IFERROR(VLOOKUP($A198,'5. Company (current_at exit)'!$1:$1048576,5,FALSE),"")), "")</f>
        <v/>
      </c>
      <c r="S198" s="16" t="str">
        <f>IF($A198&lt;&gt;"",IF(IFERROR(VLOOKUP($A198,'5. Company (current_at exit)'!$1:$1048576,6,FALSE),"")="","",IFERROR(VLOOKUP($A198,'5. Company (current_at exit)'!$1:$1048576,6,FALSE),"")), "")</f>
        <v/>
      </c>
      <c r="T198" s="16" t="str">
        <f>IF($A198&lt;&gt;"",IF(IFERROR(VLOOKUP($A198,'5. Company (current_at exit)'!$1:$1048576,7,FALSE),"")="","Mandatory: Tab 5",IFERROR(VLOOKUP($A198,'5. Company (current_at exit)'!$1:$1048576,7,FALSE),"")), "")</f>
        <v/>
      </c>
      <c r="U198" s="72" t="str">
        <f>IF($A198&lt;&gt;"",IF(IFERROR(VLOOKUP($A198,'5. Company (current_at exit)'!$1:$1048576,8,FALSE),"")="","Mandatory: Tab 5",IFERROR(VLOOKUP($A198,'5. Company (current_at exit)'!$1:$1048576,8,FALSE),"")), "")</f>
        <v/>
      </c>
      <c r="V198" s="16" t="str">
        <f>IF($A198&lt;&gt;"",IF(IFERROR(VLOOKUP($A198,'5. Company (current_at exit)'!$1:$1048576,9,FALSE),"")="","",IFERROR(VLOOKUP($A198,'5. Company (current_at exit)'!$1:$1048576,9,FALSE),"")), "")</f>
        <v/>
      </c>
      <c r="W198" s="16" t="str">
        <f>IF($A198&lt;&gt;"",IF(IFERROR(VLOOKUP($A198,'5. Company (current_at exit)'!$1:$1048576,10,FALSE),"")="","Mandatory: Tab 5",IFERROR(VLOOKUP($A198,'5. Company (current_at exit)'!$1:$1048576,10,FALSE),"")), "")</f>
        <v/>
      </c>
      <c r="X198" s="73" t="str">
        <f>IF($A198&lt;&gt;"",IF(IFERROR(VLOOKUP($A198,'5. Company (current_at exit)'!$1:$1048576,11,FALSE),"")="","Mandatory: Tab 5",IFERROR(VLOOKUP($A198,'5. Company (current_at exit)'!$1:$1048576,11,FALSE),"")), "")</f>
        <v/>
      </c>
      <c r="Y198" s="73" t="str">
        <f>IF($A198&lt;&gt;"",IF(IFERROR(VLOOKUP($A198,'5. Company (current_at exit)'!$1:$1048576,12,FALSE),"")="","",IFERROR(VLOOKUP($A198,'5. Company (current_at exit)'!$1:$1048576,12,FALSE),"")), "")</f>
        <v/>
      </c>
      <c r="Z198" s="73" t="str">
        <f>IF($A198&lt;&gt;"",IF(IFERROR(VLOOKUP($A198,'5. Company (current_at exit)'!$1:$1048576,13,FALSE),"")="","",IFERROR(VLOOKUP($A198,'5. Company (current_at exit)'!$1:$1048576,13,FALSE),"")), "")</f>
        <v/>
      </c>
      <c r="AA198" s="16" t="str">
        <f>IF($A198&lt;&gt;"",IF(IFERROR(VLOOKUP($A198,'5. Company (current_at exit)'!$1:$1048576,14,FALSE),"")="","Mandatory: Tab 5",IFERROR(VLOOKUP($A198,'5. Company (current_at exit)'!$1:$1048576,14,FALSE),"")), "")</f>
        <v/>
      </c>
      <c r="AB198" s="16" t="str">
        <f>IF($A198&lt;&gt;"",IF(IFERROR(VLOOKUP($A198,'5. Company (current_at exit)'!$1:$1048576,15,FALSE),"")="","Mandatory: Tab 5",IFERROR(VLOOKUP($A198,'5. Company (current_at exit)'!$1:$1048576,15,FALSE),"")), "")</f>
        <v/>
      </c>
      <c r="AC198" s="76" t="str">
        <f>IF($A198&lt;&gt;"",IF(IFERROR(VLOOKUP($A198,'5. Company (current_at exit)'!$1:$1048576,16,FALSE),"")="","",IFERROR(VLOOKUP($A198,'5. Company (current_at exit)'!$1:$1048576,16,FALSE),"")), "")</f>
        <v/>
      </c>
      <c r="AD198" s="16" t="str">
        <f>IF($A198&lt;&gt;"",IF(IFERROR(VLOOKUP($A198,'5. Company (current_at exit)'!$1:$1048576,17,FALSE),"")="","",IFERROR(VLOOKUP($A198,'5. Company (current_at exit)'!$1:$1048576,17,FALSE),"")), "")</f>
        <v/>
      </c>
      <c r="AE198" s="401" t="str">
        <f>IF($A198&lt;&gt;"",IF(IFERROR(VLOOKUP($A198,'5. Company (current_at exit)'!$1:$1048576,18,FALSE),"")="","",IFERROR(VLOOKUP($A198,'5. Company (current_at exit)'!$1:$1048576,18,FALSE),"")), "")</f>
        <v/>
      </c>
      <c r="AF198" s="16" t="str">
        <f>IF($A198&lt;&gt;"",IF(IFERROR(VLOOKUP($A198,'5. Company (current_at exit)'!$1:$1048576,19,FALSE),"")="","Mandatory: Tab 5",IFERROR(VLOOKUP($A198,'5. Company (current_at exit)'!$1:$1048576,19,FALSE),"")), "")</f>
        <v/>
      </c>
      <c r="AG198" s="159" t="str">
        <f>IF($AF198="Yes",IF($A198&lt;&gt;"",IF(IFERROR(VLOOKUP($A198,'5. Company (current_at exit)'!$1:$1048576,20,FALSE),"")="","Mandatory: Tab 5",IFERROR(VLOOKUP($A198,'5. Company (current_at exit)'!$1:$1048576,20,FALSE),"")), ""),IF($A198&lt;&gt;"",IF(IFERROR(VLOOKUP($A198,'5. Company (current_at exit)'!$1:$1048576,20,FALSE),"")="","",IFERROR(VLOOKUP($A198,'5. Company (current_at exit)'!$1:$1048576,20,FALSE),"")), ""))</f>
        <v/>
      </c>
      <c r="AH198" s="159" t="str">
        <f>IF($AF198="Yes",IF($A198&lt;&gt;"",IF(IFERROR(VLOOKUP($A198,'5. Company (current_at exit)'!$1:$1048576,21,FALSE),"")="","Mandatory: Tab 5",IFERROR(VLOOKUP($A198,'5. Company (current_at exit)'!$1:$1048576,21,FALSE),"")), ""),IF($A198&lt;&gt;"",IF(IFERROR(VLOOKUP($A198,'5. Company (current_at exit)'!$1:$1048576,21,FALSE),"")="","",IFERROR(VLOOKUP($A198,'5. Company (current_at exit)'!$1:$1048576,21,FALSE),"")), ""))</f>
        <v/>
      </c>
      <c r="AI198" s="69" t="str">
        <f>IF($AF198="Yes",IF($A198&lt;&gt;"",IF(IFERROR(VLOOKUP($A198,'5. Company (current_at exit)'!$1:$1048576,22,FALSE),"")="","Mandatory: Tab 5",IFERROR(VLOOKUP($A198,'5. Company (current_at exit)'!$1:$1048576,22,FALSE),"")), ""),IF($A198&lt;&gt;"",IF(IFERROR(VLOOKUP($A198,'5. Company (current_at exit)'!$1:$1048576,22,FALSE),"")="","",IFERROR(VLOOKUP($A198,'5. Company (current_at exit)'!$1:$1048576,22,FALSE),"")), ""))</f>
        <v/>
      </c>
      <c r="AJ198" s="69" t="str">
        <f>IF($AF198="Yes",IF($A198&lt;&gt;"",IF(IFERROR(VLOOKUP($A198,'5. Company (current_at exit)'!$1:$1048576,23,FALSE),"")="","Mandatory: Tab 5",IFERROR(VLOOKUP($A198,'5. Company (current_at exit)'!$1:$1048576,23,FALSE),"")), ""),IF($A198&lt;&gt;"",IF(IFERROR(VLOOKUP($A198,'5. Company (current_at exit)'!$1:$1048576,23,FALSE),"")="","",IFERROR(VLOOKUP($A198,'5. Company (current_at exit)'!$1:$1048576,23,FALSE),"")), ""))</f>
        <v/>
      </c>
      <c r="AK198" s="159" t="str">
        <f>IF($AF198="Yes",IF($A198&lt;&gt;"",IF(IFERROR(VLOOKUP($A198,'5. Company (current_at exit)'!$1:$1048576,24,FALSE),"")="","",IFERROR(VLOOKUP($A198,'5. Company (current_at exit)'!$1:$1048576,24,FALSE),"")), ""),IF($A198&lt;&gt;"",IF(IFERROR(VLOOKUP($A198,'5. Company (current_at exit)'!$1:$1048576,24,FALSE),"")="","",IFERROR(VLOOKUP($A198,'5. Company (current_at exit)'!$1:$1048576,24,FALSE),"")), ""))</f>
        <v/>
      </c>
      <c r="AL198" s="403" t="str">
        <f>IF($A198&lt;&gt;"",IF(IFERROR(VLOOKUP($A198,'5. Company (current_at exit)'!$1:$1048576,25,FALSE),"")="","",IFERROR(VLOOKUP($A198,'5. Company (current_at exit)'!$1:$1048576,25,FALSE),"")), "")</f>
        <v/>
      </c>
      <c r="AM198" s="17" t="str">
        <f>IF($A198&lt;&gt;"",IF(IFERROR(VLOOKUP($A198,'5. Company (current_at exit)'!$1:$1048576,26,FALSE),"")="","Mandatory: Tab 5",IFERROR(VLOOKUP($A198,'5. Company (current_at exit)'!$1:$1048576,26,FALSE),"")), "")</f>
        <v/>
      </c>
      <c r="AN198" s="17" t="str">
        <f>IF($A198&lt;&gt;"",IF(IFERROR(VLOOKUP($A198,'5. Company (current_at exit)'!$1:$1048576,27,FALSE),"")="","Mandatory: Tab 5",IFERROR(VLOOKUP($A198,'5. Company (current_at exit)'!$1:$1048576,27,FALSE),"")), "")</f>
        <v/>
      </c>
      <c r="AO198" s="17" t="str">
        <f>IF($A198&lt;&gt;"",IF(IFERROR(VLOOKUP($A198,'5. Company (current_at exit)'!$1:$1048576,28,FALSE),"")="","Mandatory: Tab 5",IFERROR(VLOOKUP($A198,'5. Company (current_at exit)'!$1:$1048576,28,FALSE),"")), "")</f>
        <v/>
      </c>
      <c r="AP198" s="17" t="str">
        <f>IF($A198&lt;&gt;"",IF(IFERROR(VLOOKUP($A198,'5. Company (current_at exit)'!$1:$1048576,29,FALSE),"")="","Mandatory: Tab 5",IFERROR(VLOOKUP($A198,'5. Company (current_at exit)'!$1:$1048576,29,FALSE),"")), "")</f>
        <v/>
      </c>
      <c r="AQ198" s="17" t="str">
        <f>IF($A198&lt;&gt;"",IF(IFERROR(VLOOKUP($A198,'5. Company (current_at exit)'!$1:$1048576,30,FALSE),"")="","Mandatory: Tab 5",IFERROR(VLOOKUP($A198,'5. Company (current_at exit)'!$1:$1048576,30,FALSE),"")), "")</f>
        <v/>
      </c>
      <c r="AR198" s="17" t="str">
        <f>IF($A198&lt;&gt;"",IF(IFERROR(VLOOKUP($A198,'5. Company (current_at exit)'!$1:$1048576,31,FALSE),"")="","Mandatory: Tab 5",IFERROR(VLOOKUP($A198,'5. Company (current_at exit)'!$1:$1048576,31,FALSE),"")), "")</f>
        <v/>
      </c>
      <c r="AS198" s="17" t="str">
        <f>IF($A198&lt;&gt;"",IF(IFERROR(VLOOKUP($A198,'5. Company (current_at exit)'!$1:$1048576,32,FALSE),"")="","Mandatory: Tab 5",IFERROR(VLOOKUP($A198,'5. Company (current_at exit)'!$1:$1048576,32,FALSE),"")), "")</f>
        <v/>
      </c>
      <c r="AT198" s="17" t="str">
        <f>IF($A198&lt;&gt;"",IF(IFERROR(VLOOKUP($A198,'5. Company (current_at exit)'!$1:$1048576,33,FALSE),"")="","Mandatory: Tab 5",IFERROR(VLOOKUP($A198,'5. Company (current_at exit)'!$1:$1048576,33,FALSE),"")), "")</f>
        <v/>
      </c>
      <c r="AU198" s="17" t="str">
        <f>IF($A198&lt;&gt;"",IF(IFERROR(VLOOKUP($A198,'5. Company (current_at exit)'!$1:$1048576,34,FALSE),"")="","",IFERROR(VLOOKUP($A198,'5. Company (current_at exit)'!$1:$1048576,34,FALSE),"")), "")</f>
        <v/>
      </c>
      <c r="AV198" s="241" t="str">
        <f>IF($A198&lt;&gt;"",IF(IFERROR(VLOOKUP($A198,'5. Company (current_at exit)'!$1:$1048576,35,FALSE),"")="","",IFERROR(VLOOKUP($A198,'5. Company (current_at exit)'!$1:$1048576,35,FALSE),"")), "")</f>
        <v/>
      </c>
      <c r="AW198" s="17" t="str">
        <f>IF($D198="Fully Exited",IF($A198&lt;&gt;"",IF(IFERROR(VLOOKUP($A198,'5. Company (current_at exit)'!$1:$1048576,36,FALSE),"")="","",IFERROR(VLOOKUP($A198,'5. Company (current_at exit)'!$1:$1048576,36,FALSE),"")), ""),IF($A198&lt;&gt;"",IF(IFERROR(VLOOKUP($A198,'5. Company (current_at exit)'!$1:$1048576,36,FALSE),"")="","",IFERROR(VLOOKUP($A198,'5. Company (current_at exit)'!$1:$1048576,36,FALSE),"")), ""))</f>
        <v/>
      </c>
      <c r="AX198" s="239" t="str">
        <f>IF($A198&lt;&gt;"",IF(IFERROR(VLOOKUP($A198,'5. Company (current_at exit)'!$1:$1048576,37,FALSE),"")="","",IFERROR(VLOOKUP($A198,'5. Company (current_at exit)'!$1:$1048576,37,FALSE),"")), "")</f>
        <v/>
      </c>
      <c r="AY198" s="204" t="str">
        <f>IF($A198&lt;&gt;"",IF(IFERROR(VLOOKUP($A198,'5. Company (current_at exit)'!$1:$1048576,38,FALSE),"")="","",IFERROR(VLOOKUP($A198,'5. Company (current_at exit)'!$1:$1048576,38,FALSE),"")), "")</f>
        <v/>
      </c>
      <c r="AZ198" s="244" t="str">
        <f>IF($A198&lt;&gt;"",IF(IFERROR(VLOOKUP($A198,'5. Company (current_at exit)'!$1:$1048576,39,FALSE),"")="","",IFERROR(VLOOKUP($A198,'5. Company (current_at exit)'!$1:$1048576,39,FALSE),"")), "")</f>
        <v/>
      </c>
      <c r="BA198" s="244" t="str">
        <f>IF($A198&lt;&gt;"",IF(IFERROR(VLOOKUP($A198,'5. Company (current_at exit)'!$1:$1048576,40,FALSE),"")="","",IFERROR(VLOOKUP($A198,'5. Company (current_at exit)'!$1:$1048576,40,FALSE),"")), "")</f>
        <v/>
      </c>
      <c r="BB198" s="244" t="str">
        <f>IF($A198&lt;&gt;"",IF(IFERROR(VLOOKUP($A198,'5. Company (current_at exit)'!$1:$1048576,41,FALSE),"")="","",IFERROR(VLOOKUP($A198,'5. Company (current_at exit)'!$1:$1048576,41,FALSE),"")), "")</f>
        <v/>
      </c>
      <c r="BC198" s="76" t="str">
        <f>IF($A198&lt;&gt;"",IF(IFERROR(VLOOKUP($A198,'5. Company (current_at exit)'!$1:$1048576,42,FALSE),"")="","",IFERROR(VLOOKUP($A198,'5. Company (current_at exit)'!$1:$1048576,42,FALSE),"")), "")</f>
        <v/>
      </c>
      <c r="BD198" s="76" t="str">
        <f>IF($A198&lt;&gt;"",IF(IFERROR(VLOOKUP($A198,'5. Company (current_at exit)'!$1:$1048576,43,FALSE),"")="","",IFERROR(VLOOKUP($A198,'5. Company (current_at exit)'!$1:$1048576,43,FALSE),"")), "")</f>
        <v/>
      </c>
      <c r="BE198" s="239" t="str">
        <f>IF($A198&lt;&gt;"",IF(IFERROR(VLOOKUP($A198,'5. Company (current_at exit)'!$1:$1048576,44,FALSE),"")="","",IFERROR(VLOOKUP($A198,'5. Company (current_at exit)'!$1:$1048576,44,FALSE),"")), "")</f>
        <v/>
      </c>
      <c r="BF198" s="239" t="str">
        <f>IF($A198&lt;&gt;"",IF(IFERROR(VLOOKUP($A198,'5. Company (current_at exit)'!$1:$1048576,45,FALSE),"")="","",IFERROR(VLOOKUP($A198,'5. Company (current_at exit)'!$1:$1048576,45,FALSE),"")), "")</f>
        <v/>
      </c>
      <c r="BG198" s="239" t="str">
        <f>IF($A198&lt;&gt;"",IF(IFERROR(VLOOKUP($A198,'5. Company (current_at exit)'!$1:$1048576,46,FALSE),"")="","",IFERROR(VLOOKUP($A198,'5. Company (current_at exit)'!$1:$1048576,46,FALSE),"")), "")</f>
        <v/>
      </c>
      <c r="BH198" s="239" t="str">
        <f>IF($A198&lt;&gt;"",IF(IFERROR(VLOOKUP($A198,'5. Company (current_at exit)'!$1:$1048576,47,FALSE),"")="","",IFERROR(VLOOKUP($A198,'5. Company (current_at exit)'!$1:$1048576,47,FALSE),"")), "")</f>
        <v/>
      </c>
      <c r="BI198" s="239" t="str">
        <f>IF($A198&lt;&gt;"",IF(IFERROR(VLOOKUP($A198,'5. Company (current_at exit)'!$1:$1048576,48,FALSE),"")="","",IFERROR(VLOOKUP($A198,'5. Company (current_at exit)'!$1:$1048576,48,FALSE),"")), "")</f>
        <v/>
      </c>
      <c r="BJ198" s="360" t="str">
        <f>IF($A198&lt;&gt;"",IF(IFERROR(VLOOKUP($A198,'5. Company (current_at exit)'!$1:$1048576,49,FALSE),"")="","",IFERROR(VLOOKUP($A198,'5. Company (current_at exit)'!$1:$1048576,49,FALSE),"")), "")</f>
        <v/>
      </c>
      <c r="BK198" s="76" t="str">
        <f>IF($A198&lt;&gt;"",IF(IFERROR(VLOOKUP($A198,'5. Company (current_at exit)'!$1:$1048576,50,FALSE),"")="","Mandatory: Tab 5",IFERROR(VLOOKUP($A198,'5. Company (current_at exit)'!$1:$1048576,50,FALSE),"")), "")</f>
        <v/>
      </c>
      <c r="BL198" s="483" t="str">
        <f>IF($A198&lt;&gt;"",IF(IFERROR(VLOOKUP($A198,'5. Company (current_at exit)'!$1:$1048576,51,FALSE),"")="","Mandatory: Tab 5",IFERROR(VLOOKUP($A198,'5. Company (current_at exit)'!$1:$1048576,51,FALSE),"")), "")</f>
        <v/>
      </c>
      <c r="BM198" s="483" t="str">
        <f>IF($A198&lt;&gt;"",IF(IFERROR(VLOOKUP($A198,'5. Company (current_at exit)'!$1:$1048576,52,FALSE),"")="","Mandatory: Tab 5",IFERROR(VLOOKUP($A198,'5. Company (current_at exit)'!$1:$1048576,52,FALSE),"")), "")</f>
        <v/>
      </c>
      <c r="BN198" s="483" t="str">
        <f>IF($A198&lt;&gt;"",IF(IFERROR(VLOOKUP($A198,'5. Company (current_at exit)'!$1:$1048576,53,FALSE),"")="","Mandatory: Tab 5",IFERROR(VLOOKUP($A198,'5. Company (current_at exit)'!$1:$1048576,53,FALSE),"")), "")</f>
        <v/>
      </c>
      <c r="BO198" s="360" t="str">
        <f>IF($A198&lt;&gt;"",IF(IFERROR(VLOOKUP($A198,'5. Company (current_at exit)'!$1:$1048576,54,FALSE),"")="","",IFERROR(VLOOKUP($A198,'5. Company (current_at exit)'!$1:$1048576,54,FALSE),"")), "")</f>
        <v/>
      </c>
      <c r="BP198" s="17" t="str">
        <f>IF($A198&lt;&gt;"",IF(IFERROR(VLOOKUP($A198, '4. Company (at entry)'!$1:$1048576,3,FALSE),"")="","Mandatory: Tab 4",IFERROR(VLOOKUP($A198, '4. Company (at entry)'!$1:$1048576,3,FALSE),"")), "")</f>
        <v/>
      </c>
      <c r="BQ198" s="17" t="str">
        <f>IF($A198&lt;&gt;"",IF(IFERROR(VLOOKUP($A198, '4. Company (at entry)'!$1:$1048576,4,FALSE),"")="","Mandatory: Tab 4",IFERROR(VLOOKUP($A198, '4. Company (at entry)'!$1:$1048576,4,FALSE),"")), "")</f>
        <v/>
      </c>
      <c r="BR198" s="17" t="str">
        <f>IF($A198&lt;&gt;"",IF(IFERROR(VLOOKUP($A198, '4. Company (at entry)'!$1:$1048576,5,FALSE),"")="","Mandatory: Tab 4",IFERROR(VLOOKUP($A198, '4. Company (at entry)'!$1:$1048576,5,FALSE),"")), "")</f>
        <v/>
      </c>
      <c r="BS198" s="17" t="str">
        <f>IF($A198&lt;&gt;"",IF(IFERROR(VLOOKUP($A198, '4. Company (at entry)'!$1:$1048576,6,FALSE),"")="","Mandatory: Tab 4",IFERROR(VLOOKUP($A198, '4. Company (at entry)'!$1:$1048576,6,FALSE),"")), "")</f>
        <v/>
      </c>
      <c r="BT198" s="17" t="str">
        <f>IF($A198&lt;&gt;"",IF(IFERROR(VLOOKUP($A198, '4. Company (at entry)'!$1:$1048576,7,FALSE),"")="","Mandatory: Tab 4",IFERROR(VLOOKUP($A198, '4. Company (at entry)'!$1:$1048576,7,FALSE),"")), "")</f>
        <v/>
      </c>
      <c r="BU198" s="17" t="str">
        <f>IF($A198&lt;&gt;"",IF(IFERROR(VLOOKUP($A198, '4. Company (at entry)'!$1:$1048576,8,FALSE),"")="","Mandatory: Tab 4",IFERROR(VLOOKUP($A198, '4. Company (at entry)'!$1:$1048576,8,FALSE),"")), "")</f>
        <v/>
      </c>
      <c r="BV198" s="17" t="str">
        <f>IF($A198&lt;&gt;"",IF(IFERROR(VLOOKUP($A198, '4. Company (at entry)'!$1:$1048576,9,FALSE),"")="","Mandatory: Tab 4",IFERROR(VLOOKUP($A198, '4. Company (at entry)'!$1:$1048576,9,FALSE),"")), "")</f>
        <v/>
      </c>
      <c r="BW198" s="17" t="str">
        <f>IF($A198&lt;&gt;"",IF(IFERROR(VLOOKUP($A198, '4. Company (at entry)'!$1:$1048576,10,FALSE),"")="","",IFERROR(VLOOKUP($A198, '4. Company (at entry)'!$1:$1048576,10,FALSE),"")), "")</f>
        <v/>
      </c>
      <c r="BX198" s="208" t="str">
        <f>IF($A198&lt;&gt;"",IF(IFERROR(VLOOKUP($A198, '4. Company (at entry)'!$1:$1048576,11,FALSE),"")="","",IFERROR(VLOOKUP($A198, '4. Company (at entry)'!$1:$1048576,11,FALSE),"")), "")</f>
        <v/>
      </c>
      <c r="BY198" s="17" t="str">
        <f>IF($A198&lt;&gt;"",IF(IFERROR(VLOOKUP($A198, '4. Company (at entry)'!$1:$1048576,12,FALSE),"")="","",IFERROR(VLOOKUP($A198, '4. Company (at entry)'!$1:$1048576,12,FALSE),"")), "")</f>
        <v/>
      </c>
      <c r="BZ198" s="360" t="str">
        <f>IF($A198&lt;&gt;"",IF(IFERROR(VLOOKUP($A198, '4. Company (at entry)'!$1:$1048576,13,FALSE),"")="","",IFERROR(VLOOKUP($A198, '4. Company (at entry)'!$1:$1048576,13,FALSE),"")), "")</f>
        <v/>
      </c>
      <c r="CA198" s="17" t="str">
        <f>IF($A198&lt;&gt;"",IF(IFERROR('7. Position (current_at exit)'!F198,"")="", "Mandatory: Tab 7",IFERROR('7. Position (current_at exit)'!F198,"")),"")</f>
        <v/>
      </c>
      <c r="CB198" s="17" t="str">
        <f>IF($D198&lt;&gt;"Pending, Subsequently Closed",IF($A198&lt;&gt;"",IF(IFERROR('7. Position (current_at exit)'!G198,"")="", "Mandatory: Tab 7",IFERROR('7. Position (current_at exit)'!G198,"")),""), IF($A198&lt;&gt;"",IF(IFERROR('7. Position (current_at exit)'!G198,"")="", "",IFERROR('7. Position (current_at exit)'!G198,"")),""))</f>
        <v/>
      </c>
      <c r="CC198" s="17" t="str">
        <f>IF($D198&lt;&gt;"Pending, Subsequently Closed",IF($A198&lt;&gt;"",IF(IFERROR('7. Position (current_at exit)'!H198,"")="", "Mandatory: Tab 7",IFERROR('7. Position (current_at exit)'!H198,"")),""), IF($A198&lt;&gt;"",IF(IFERROR('7. Position (current_at exit)'!H198,"")="", "",IFERROR('7. Position (current_at exit)'!H198,"")),""))</f>
        <v/>
      </c>
      <c r="CD198" s="17" t="str">
        <f>IF($D198&lt;&gt;"Pending, Subsequently Closed",IF($A198&lt;&gt;"",IF(IFERROR('7. Position (current_at exit)'!I198,"")="", "Mandatory: Tab 7",IFERROR('7. Position (current_at exit)'!I198,"")),""), IF($A198&lt;&gt;"",IF(IFERROR('7. Position (current_at exit)'!I198,"")="", "",IFERROR('7. Position (current_at exit)'!I198,"")),""))</f>
        <v/>
      </c>
      <c r="CE198" s="17" t="str">
        <f>IF($D198&lt;&gt;"Pending, Subsequently Closed",IF($A198&lt;&gt;"",IF(IFERROR('7. Position (current_at exit)'!J198,"")="", "Mandatory: Tab 7",IFERROR('7. Position (current_at exit)'!J198,"")),""), IF($A198&lt;&gt;"",IF(IFERROR('7. Position (current_at exit)'!J198,"")="", "",IFERROR('7. Position (current_at exit)'!J198,"")),""))</f>
        <v/>
      </c>
      <c r="CF198" s="208" t="str">
        <f>IF($D198&lt;&gt;"Pending, Subsequently Closed",IF($A198&lt;&gt;"",IF(IFERROR('7. Position (current_at exit)'!K198,"")="", "Mandatory: Tab 7",IFERROR('7. Position (current_at exit)'!K198,"")),""), IF($A198&lt;&gt;"",IF(IFERROR('7. Position (current_at exit)'!K198,"")="", "",IFERROR('7. Position (current_at exit)'!K198,"")),""))</f>
        <v/>
      </c>
      <c r="CG198" s="186" t="str">
        <f>IF($D198&lt;&gt;"Pending, Subsequently Closed",IF($A198&lt;&gt;"",IF(IFERROR('7. Position (current_at exit)'!L198,"")="", "Mandatory: Tab 7",IFERROR('7. Position (current_at exit)'!L198,"")),""), IF($A198&lt;&gt;"",IF(IFERROR('7. Position (current_at exit)'!L198,"")="", "",IFERROR('7. Position (current_at exit)'!L198,"")),""))</f>
        <v/>
      </c>
      <c r="CH198" s="186" t="str">
        <f>IF($D198&lt;&gt;"Pending, Subsequently Closed",IF($A198&lt;&gt;"",IF(IFERROR('7. Position (current_at exit)'!M198,"")="", "Mandatory: Tab 7",IFERROR('7. Position (current_at exit)'!M198,"")),""), IF($A198&lt;&gt;"",IF(IFERROR('7. Position (current_at exit)'!M198,"")="", "",IFERROR('7. Position (current_at exit)'!M198,"")),""))</f>
        <v/>
      </c>
      <c r="CI198" s="186" t="str">
        <f>IF($D198&lt;&gt;"Pending, Subsequently Closed",IF($A198&lt;&gt;"",IF(IFERROR('7. Position (current_at exit)'!N198,"")="", "Mandatory: Tab 7",IFERROR('7. Position (current_at exit)'!N198,"")),""), IF($A198&lt;&gt;"",IF(IFERROR('7. Position (current_at exit)'!N198,"")="", "",IFERROR('7. Position (current_at exit)'!N198,"")),""))</f>
        <v/>
      </c>
      <c r="CJ198" s="408" t="str">
        <f>IF($D198&lt;&gt;"Pending, Subsequently Closed",IF($A198&lt;&gt;"",IF(IFERROR('7. Position (current_at exit)'!O198,"")="", "Mandatory: Tab 7",IFERROR('7. Position (current_at exit)'!O198,"")),""), IF($A198&lt;&gt;"",IF(IFERROR('7. Position (current_at exit)'!O198,"")="", "",IFERROR('7. Position (current_at exit)'!O198,"")),""))</f>
        <v/>
      </c>
      <c r="CK198" s="408" t="str">
        <f>IF($D198&lt;&gt;"Pending, Subsequently Closed",IF($A198&lt;&gt;"",IF(IFERROR('7. Position (current_at exit)'!P198,"")="", "Mandatory: Tab 7",IFERROR('7. Position (current_at exit)'!P198,"")),""), IF($A198&lt;&gt;"",IF(IFERROR('7. Position (current_at exit)'!P198,"")="", "",IFERROR('7. Position (current_at exit)'!P198,"")),""))</f>
        <v/>
      </c>
      <c r="CL198" s="360" t="str">
        <f>IF($A198&lt;&gt;"",IF(IFERROR('7. Position (current_at exit)'!Q198,"")="", "",IFERROR('7. Position (current_at exit)'!Q198,"")),"")</f>
        <v/>
      </c>
      <c r="CM198" s="18" t="str">
        <f>IF($F198&lt;&gt;"Debt",IF($A198&lt;&gt;"",IF(IFERROR('7. Position (current_at exit)'!R198,"")="", "Mandatory: Tab 7",IFERROR('7. Position (current_at exit)'!R198,"")),""), IF($A198&lt;&gt;"",IF(IFERROR('7. Position (current_at exit)'!R198,"")="", "",IFERROR('7. Position (current_at exit)'!R198,"")),""))</f>
        <v/>
      </c>
      <c r="CN198" s="18" t="str">
        <f>IF($F198&lt;&gt;"Debt",IF($A198&lt;&gt;"",IF(IFERROR('7. Position (current_at exit)'!S198,"")="", "Mandatory: Tab 7",IFERROR('7. Position (current_at exit)'!S198,"")),""), IF($A198&lt;&gt;"",IF(IFERROR('7. Position (current_at exit)'!S198,"")="", "",IFERROR('7. Position (current_at exit)'!S198,"")),""))</f>
        <v/>
      </c>
      <c r="CO198" s="17" t="str">
        <f>IF($F198&lt;&gt;"Debt",IF($A198&lt;&gt;"",IF(IFERROR('7. Position (current_at exit)'!T198,"")="", "Mandatory: Tab 7",IFERROR('7. Position (current_at exit)'!T198,"")),""), IF($A198&lt;&gt;"",IF(IFERROR('7. Position (current_at exit)'!T198,"")="", "",IFERROR('7. Position (current_at exit)'!T198,"")),""))</f>
        <v/>
      </c>
      <c r="CP198" s="17" t="str">
        <f>IF($A198&lt;&gt;"",IF(IFERROR('7. Position (current_at exit)'!U198,"")="", "Mandatory: Tab 7",IFERROR('7. Position (current_at exit)'!U198,"")),"")</f>
        <v/>
      </c>
      <c r="CQ198" s="17" t="str">
        <f>IF($F198&lt;&gt;"Debt",IF($A198&lt;&gt;"",IF(IFERROR('7. Position (current_at exit)'!V198,"")="", "Mandatory: Tab 7",IFERROR('7. Position (current_at exit)'!V198,"")),""), IF($A198&lt;&gt;"",IF(IFERROR('7. Position (current_at exit)'!V198,"")="", "",IFERROR('7. Position (current_at exit)'!V198,"")),""))</f>
        <v/>
      </c>
      <c r="CR198" s="16" t="str">
        <f>IF($F198&lt;&gt;"Debt",IF($A198&lt;&gt;"",IF(IFERROR('7. Position (current_at exit)'!W198,"")="", "",IFERROR('7. Position (current_at exit)'!W198,"")),""), IF($A198&lt;&gt;"",IF(IFERROR('7. Position (current_at exit)'!W198,"")="", "",IFERROR('7. Position (current_at exit)'!W198,"")),""))</f>
        <v/>
      </c>
      <c r="CS198" s="80" t="str">
        <f>IF($A198&lt;&gt;"",IF(IFERROR('7. Position (current_at exit)'!X198,"")="", "",IFERROR('7. Position (current_at exit)'!X198,"")),"")</f>
        <v/>
      </c>
      <c r="CT198" s="360" t="str">
        <f>IF($A198&lt;&gt;"",IF(IFERROR('7. Position (current_at exit)'!Y198,"")="", "",IFERROR('7. Position (current_at exit)'!Y198,"")),"")</f>
        <v/>
      </c>
      <c r="CU198" s="159" t="str">
        <f>IF(OR($D198="Fully Exited, No Escrow", $D198="Fully Exited, Escrow Pending", $D198="Fully Exited, Subsequently Closed"), IF($A198&lt;&gt;"",IF(IFERROR('7. Position (current_at exit)'!Z198,"")="", "Mandatory: Tab 7",IFERROR('7. Position (current_at exit)'!Z198,"")),""), IF($A198&lt;&gt;"",IF(IFERROR('7. Position (current_at exit)'!Z198,"")="", "",IFERROR('7. Position (current_at exit)'!Z198,"")),""))</f>
        <v/>
      </c>
      <c r="CV198" s="159" t="str">
        <f>IF(OR($D198="Fully Exited, No Escrow", $D198="Fully Exited, Escrow Pending", $D198="Fully Exited, Subsequently Closed"), IF($A198&lt;&gt;"",IF(IFERROR('7. Position (current_at exit)'!AA198,"")="", "Mandatory: Tab 7",IFERROR('7. Position (current_at exit)'!AA198,"")),""), IF($A198&lt;&gt;"",IF(IFERROR('7. Position (current_at exit)'!AA198,"")="", "",IFERROR('7. Position (current_at exit)'!AA198,"")),""))</f>
        <v/>
      </c>
      <c r="CW198" s="16" t="str">
        <f>IF($D198="Fully Exited",IF($A198&lt;&gt;"",IF(IFERROR('7. Position (current_at exit)'!AB198,"")="", "",IFERROR('7. Position (current_at exit)'!AB198,"")),""), IF($A198&lt;&gt;"",IF(IFERROR('7. Position (current_at exit)'!AB198,"")="", "",IFERROR('7. Position (current_at exit)'!AB198,"")),""))</f>
        <v/>
      </c>
      <c r="CX198" s="360" t="str">
        <f>IF($A198&lt;&gt;"",IF(IFERROR('7. Position (current_at exit)'!AC198,"")="", "",IFERROR('7. Position (current_at exit)'!AC198,"")),"")</f>
        <v/>
      </c>
      <c r="CY198" s="16" t="str">
        <f>IF($D198&lt;&gt;"Pending, Subsequently Closed",IF($A198&lt;&gt;"",IF(IFERROR('7. Position (current_at exit)'!AD198,"")="", "Mandatory: Tab 7",IFERROR('7. Position (current_at exit)'!AD198,"")),""), IF($A198&lt;&gt;"",IF(IFERROR('7. Position (current_at exit)'!AD198,"")="", "",IFERROR('7. Position (current_at exit)'!AD198,"")),""))</f>
        <v/>
      </c>
      <c r="CZ198" s="187" t="str">
        <f>IF($A198&lt;&gt;"",IF(IFERROR('7. Position (current_at exit)'!AE198,"")="", "",IFERROR('7. Position (current_at exit)'!AE198,"")),"")</f>
        <v/>
      </c>
      <c r="DA198" s="76" t="str">
        <f>IF($A198&lt;&gt;"",IF(IFERROR('7. Position (current_at exit)'!AF198,"")="", "",IFERROR('7. Position (current_at exit)'!AF198,"")),"")</f>
        <v/>
      </c>
      <c r="DB198" s="239" t="str">
        <f>IF($A198&lt;&gt;"",IF(IFERROR('7. Position (current_at exit)'!AG198,"")="", "",IFERROR('7. Position (current_at exit)'!AG198,"")),"")</f>
        <v/>
      </c>
      <c r="DC198" s="165" t="str">
        <f>IF($A198&lt;&gt;"",IF(IFERROR('7. Position (current_at exit)'!AH198,"")="", "",IFERROR('7. Position (current_at exit)'!AH198,"")),"")</f>
        <v/>
      </c>
      <c r="DD198" s="165" t="str">
        <f>IF($A198&lt;&gt;"",IF(IFERROR('7. Position (current_at exit)'!AI198,"")="", "",IFERROR('7. Position (current_at exit)'!AI198,"")),"")</f>
        <v/>
      </c>
      <c r="DE198" s="360" t="str">
        <f>IF($A198&lt;&gt;"",IF(IFERROR('7. Position (current_at exit)'!AJ198,"")="", "",IFERROR('7. Position (current_at exit)'!AJ198,"")),"")</f>
        <v/>
      </c>
      <c r="DF198" s="16" t="str">
        <f>IF($A198&lt;&gt;"",IF(IFERROR('7. Position (current_at exit)'!AK198,"")="", "",IFERROR('7. Position (current_at exit)'!AK198,"")),"")</f>
        <v/>
      </c>
      <c r="DG198" s="187" t="str">
        <f>IF($A198&lt;&gt;"",IF(IFERROR('7. Position (current_at exit)'!AL198,"")="", "",IFERROR('7. Position (current_at exit)'!AL198,"")),"")</f>
        <v/>
      </c>
      <c r="DH198" s="76" t="str">
        <f>IF($A198&lt;&gt;"",IF(IFERROR('7. Position (current_at exit)'!AM198,"")="", "",IFERROR('7. Position (current_at exit)'!AM198,"")),"")</f>
        <v/>
      </c>
      <c r="DI198" s="239" t="str">
        <f>IF($A198&lt;&gt;"",IF(IFERROR('7. Position (current_at exit)'!AN198,"")="", "",IFERROR('7. Position (current_at exit)'!AN198,"")),"")</f>
        <v/>
      </c>
      <c r="DJ198" s="165" t="str">
        <f>IF($A198&lt;&gt;"",IF(IFERROR('7. Position (current_at exit)'!AO198,"")="", "",IFERROR('7. Position (current_at exit)'!AO198,"")),"")</f>
        <v/>
      </c>
      <c r="DK198" s="165" t="str">
        <f>IF($A198&lt;&gt;"",IF(IFERROR('7. Position (current_at exit)'!AP198,"")="", "",IFERROR('7. Position (current_at exit)'!AP198,"")),"")</f>
        <v/>
      </c>
      <c r="DL198" s="360" t="str">
        <f>IF($A198&lt;&gt;"",IF(IFERROR('7. Position (current_at exit)'!AQ198,"")="", "",IFERROR('7. Position (current_at exit)'!AQ198,"")),"")</f>
        <v/>
      </c>
      <c r="DM198" s="17" t="str">
        <f>IF(OR($F198="Equity - Publicly Traded", $F198="Equity - Private"), IF($A198&lt;&gt;"",IF(IFERROR('6. Position (at entry)'!N198,"")="", "Mandatory: Tab 6",IFERROR('6. Position (at entry)'!N198,"")),""), IF($A198&lt;&gt;"",IF(IFERROR('6. Position (at entry)'!N198,"")="", "",IFERROR('6. Position (at entry)'!N198,"")),""))</f>
        <v/>
      </c>
      <c r="DN198" s="17" t="str">
        <f>IF(OR($F198="Equity - Publicly Traded", $F198="Equity - Private"), IF($A198&lt;&gt;"",IF(IFERROR('6. Position (at entry)'!O198,"")="", "Mandatory: Tab 6",IFERROR('6. Position (at entry)'!O198,"")),""), IF($A198&lt;&gt;"",IF(IFERROR('6. Position (at entry)'!O198,"")="", "",IFERROR('6. Position (at entry)'!O198,"")),""))</f>
        <v/>
      </c>
      <c r="DO198" s="17" t="str">
        <f>IF(OR($F198="Equity - Publicly Traded", $F198="Equity - Private"), IF($A198&lt;&gt;"",IF(IFERROR('6. Position (at entry)'!P198,"")="", "Mandatory: Tab 6",IFERROR('6. Position (at entry)'!P198,"")),""), IF($A198&lt;&gt;"",IF(IFERROR('6. Position (at entry)'!P198,"")="", "",IFERROR('6. Position (at entry)'!P198,"")),""))</f>
        <v/>
      </c>
      <c r="DP198" s="17" t="str">
        <f>IF(OR($F198="Equity - Publicly Traded", $F198="Equity - Private"), IF($A198&lt;&gt;"",IF(IFERROR('6. Position (at entry)'!Q198,"")="", "Mandatory: Tab 6",IFERROR('6. Position (at entry)'!Q198,"")),""), IF($A198&lt;&gt;"",IF(IFERROR('6. Position (at entry)'!Q198,"")="", "",IFERROR('6. Position (at entry)'!Q198,"")),""))</f>
        <v/>
      </c>
      <c r="DQ198" s="18" t="str">
        <f>IF(OR($F198="Equity - Publicly Traded", $F198="Equity - Private"), IF($A198&lt;&gt;"",IF(IFERROR('6. Position (at entry)'!R198,"")="", "Mandatory: Tab 6",IFERROR('6. Position (at entry)'!R198,"")),""), IF($A198&lt;&gt;"",IF(IFERROR('6. Position (at entry)'!R198,"")="", "",IFERROR('6. Position (at entry)'!R198,"")),""))</f>
        <v/>
      </c>
      <c r="DR198" s="18" t="str">
        <f>IF(OR($F198="Equity - Publicly Traded", $F198="Equity - Private"), IF($A198&lt;&gt;"",IF(IFERROR('6. Position (at entry)'!S198,"")="", "Mandatory: Tab 6",IFERROR('6. Position (at entry)'!S198,"")),""), IF($A198&lt;&gt;"",IF(IFERROR('6. Position (at entry)'!S198,"")="", "",IFERROR('6. Position (at entry)'!S198,"")),""))</f>
        <v/>
      </c>
      <c r="DS198" s="17" t="str">
        <f>IF(OR($F198="Equity - Publicly Traded", $F198="Equity - Private"), IF($A198&lt;&gt;"",IF(IFERROR('6. Position (at entry)'!T198,"")="", "Mandatory: Tab 6",IFERROR('6. Position (at entry)'!T198,"")),""), IF($A198&lt;&gt;"",IF(IFERROR('6. Position (at entry)'!T198,"")="", "",IFERROR('6. Position (at entry)'!T198,"")),""))</f>
        <v/>
      </c>
      <c r="DT198" s="16" t="str">
        <f>IF(OR($F198="Equity - Publicly Traded", $F198="Equity - Private"), IF($A198&lt;&gt;"",IF(IFERROR('6. Position (at entry)'!U198,"")="", "Mandatory: Tab 6",IFERROR('6. Position (at entry)'!U198,"")),""), IF($A198&lt;&gt;"",IF(IFERROR('6. Position (at entry)'!U198,"")="", "",IFERROR('6. Position (at entry)'!U198,"")),""))</f>
        <v/>
      </c>
      <c r="DU198" s="16" t="str">
        <f>IF(OR($F198="Equity - Publicly Traded", $F198="Equity - Private"), IF($A198&lt;&gt;"",IF(IFERROR('6. Position (at entry)'!V198,"")="", "",IFERROR('6. Position (at entry)'!V198,"")),""), IF($A198&lt;&gt;"",IF(IFERROR('6. Position (at entry)'!V198,"")="", "",IFERROR('6. Position (at entry)'!V198,"")),""))</f>
        <v/>
      </c>
      <c r="DV198" s="239" t="str">
        <f>IF(OR($F198="Equity - Publicly Traded", $F198="Equity - Private"), IF($A198&lt;&gt;"",IF(IFERROR('6. Position (at entry)'!W198,"")="", "",IFERROR('6. Position (at entry)'!W198,"")),""), IF($A198&lt;&gt;"",IF(IFERROR('6. Position (at entry)'!W198,"")="", "",IFERROR('6. Position (at entry)'!W198,"")),""))</f>
        <v/>
      </c>
      <c r="DW198" s="239" t="str">
        <f>IF(OR($F198="Equity - Publicly Traded", $F198="Equity - Private"), IF($A198&lt;&gt;"",IF(IFERROR('6. Position (at entry)'!X198,"")="", "",IFERROR('6. Position (at entry)'!X198,"")),""), IF($A198&lt;&gt;"",IF(IFERROR('6. Position (at entry)'!X198,"")="", "",IFERROR('6. Position (at entry)'!X198,"")),""))</f>
        <v/>
      </c>
      <c r="DX198" s="239" t="str">
        <f>IF(OR($F198="Equity - Publicly Traded", $F198="Equity - Private"), IF($A198&lt;&gt;"",IF(IFERROR('6. Position (at entry)'!Y198,"")="", "",IFERROR('6. Position (at entry)'!Y198,"")),""), IF($A198&lt;&gt;"",IF(IFERROR('6. Position (at entry)'!Y198,"")="", "",IFERROR('6. Position (at entry)'!Y198,"")),""))</f>
        <v/>
      </c>
      <c r="DY198" s="360" t="str">
        <f>IF($A198&lt;&gt;"",IF(IFERROR('6. Position (at entry)'!Z198,"")="", "",IFERROR('6. Position (at entry)'!Z198,"")),"")</f>
        <v/>
      </c>
      <c r="DZ198" s="76" t="str">
        <f>IF($A198&lt;&gt;"",IF(IFERROR('6. Position (at entry)'!AA198,"")="", "",IFERROR('6. Position (at entry)'!AA198,"")),"")</f>
        <v/>
      </c>
      <c r="EA198" s="76" t="str">
        <f>IF($A198&lt;&gt;"",IF(IFERROR('6. Position (at entry)'!AB198,"")="", "",IFERROR('6. Position (at entry)'!AB198,"")),"")</f>
        <v/>
      </c>
      <c r="EB198" s="78" t="str">
        <f>IF($A198&lt;&gt;"",IF(IFERROR('6. Position (at entry)'!AC198,"")="", "",IFERROR('6. Position (at entry)'!AC198,"")),"")</f>
        <v/>
      </c>
      <c r="EC198" s="78" t="str">
        <f>IF($A198&lt;&gt;"",IF(IFERROR('6. Position (at entry)'!AD198,"")="", "",IFERROR('6. Position (at entry)'!AD198,"")),"")</f>
        <v/>
      </c>
      <c r="ED198" s="226" t="str">
        <f>IF($A198&lt;&gt;"",IF(IFERROR('6. Position (at entry)'!AE198,"")="", "",IFERROR('6. Position (at entry)'!AE198,"")),"")</f>
        <v/>
      </c>
      <c r="EE198" s="80" t="str">
        <f>IF($A198&lt;&gt;"",IF(IFERROR('6. Position (at entry)'!AF198,"")="", "",IFERROR('6. Position (at entry)'!AF198,"")),"")</f>
        <v/>
      </c>
      <c r="EF198" s="80" t="str">
        <f>IF($A198&lt;&gt;"",IF(IFERROR('6. Position (at entry)'!AG198,"")="", "",IFERROR('6. Position (at entry)'!AG198,"")),"")</f>
        <v/>
      </c>
      <c r="EG198" s="80" t="str">
        <f>IF($A198&lt;&gt;"",IF(IFERROR('6. Position (at entry)'!AH198,"")="", "",IFERROR('6. Position (at entry)'!AH198,"")),"")</f>
        <v/>
      </c>
      <c r="EH198" s="360" t="str">
        <f>IF($A198&lt;&gt;"",IF(IFERROR('6. Position (at entry)'!AI198,"")="", "",IFERROR('6. Position (at entry)'!AI198,"")),"")</f>
        <v/>
      </c>
    </row>
    <row r="199" spans="1:138" ht="15" customHeight="1" x14ac:dyDescent="0.2">
      <c r="A199" s="16" t="str">
        <f>IF(ISBLANK('6. Position (at entry)'!A199), "", '6. Position (at entry)'!A199)</f>
        <v/>
      </c>
      <c r="B199" s="347" t="str">
        <f>IF($A199&lt;&gt;"",IF(IFERROR('6. Position (at entry)'!B199,"")="", "Mandatory: Tab 6",IFERROR('6. Position (at entry)'!B199,"")),"")</f>
        <v/>
      </c>
      <c r="C199" s="16" t="str">
        <f>IF($A199&lt;&gt;"",IF(IFERROR(VLOOKUP($A199, '4. Company (at entry)'!$1:$1048576,2,FALSE),"")="","Mandatory: Tab 4",IFERROR(VLOOKUP($A199, '4. Company (at entry)'!$1:$1048576,2,FALSE),"")), "")</f>
        <v/>
      </c>
      <c r="D199" s="16" t="str">
        <f>IF($A199&lt;&gt;"",IF(IFERROR('7. Position (current_at exit)'!D199,"")="", "Mandatory: Tab 7",IFERROR('7. Position (current_at exit)'!D199,"")),"")</f>
        <v/>
      </c>
      <c r="E199" s="16" t="str">
        <f>IF($A199&lt;&gt;"",IF(IFERROR('7. Position (current_at exit)'!E199,"")="", "Mandatory: Tab 7",IFERROR('7. Position (current_at exit)'!E199,"")),"")</f>
        <v/>
      </c>
      <c r="F199" s="16" t="str">
        <f>IF($A199&lt;&gt;"",IF(IFERROR('6. Position (at entry)'!D199,"")="", "Mandatory: Tab 6",IFERROR('6. Position (at entry)'!D199,"")),"")</f>
        <v/>
      </c>
      <c r="G199" s="16" t="str">
        <f>IF($A199&lt;&gt;"",IF(IFERROR('6. Position (at entry)'!E199,"")="", "Mandatory: Tab 6",IFERROR('6. Position (at entry)'!E199,"")),"")</f>
        <v/>
      </c>
      <c r="H199" s="16" t="str">
        <f>IF($A199&lt;&gt;"",IF(IFERROR('6. Position (at entry)'!F199,"")="", "Mandatory: Tab 6",IFERROR('6. Position (at entry)'!F199,"")),"")</f>
        <v/>
      </c>
      <c r="I199" s="16" t="str">
        <f>IF($A199&lt;&gt;"",IF(IFERROR('6. Position (at entry)'!G199,"")="", "Mandatory: Tab 6",IFERROR('6. Position (at entry)'!G199,"")),"")</f>
        <v/>
      </c>
      <c r="J199" s="16" t="str">
        <f>IF($A199&lt;&gt;"",IF(IFERROR('6. Position (at entry)'!H199,"")="", "Mandatory: Tab 6",IFERROR('6. Position (at entry)'!H199,"")),"")</f>
        <v/>
      </c>
      <c r="K199" s="159" t="str">
        <f>IF($A199&lt;&gt;"",IF(IFERROR('6. Position (at entry)'!I199,"")="", "Mandatory: Tab 6",IFERROR('6. Position (at entry)'!I199,"")),"")</f>
        <v/>
      </c>
      <c r="L199" s="16" t="str">
        <f>IF($A199&lt;&gt;"",IF(IFERROR('6. Position (at entry)'!J199,"")="", "Mandatory: Tab 6",IFERROR('6. Position (at entry)'!J199,"")),"")</f>
        <v/>
      </c>
      <c r="M199" s="16" t="str">
        <f>IF($A199&lt;&gt;"",IF(IFERROR('6. Position (at entry)'!K199,"")="", "Mandatory: Tab 6",IFERROR('6. Position (at entry)'!K199,"")),"")</f>
        <v/>
      </c>
      <c r="N199" s="16" t="str">
        <f>IF($A199&lt;&gt;"",IF(IFERROR('6. Position (at entry)'!L199,"")="", "",IFERROR('6. Position (at entry)'!L199,"")),"")</f>
        <v/>
      </c>
      <c r="O199" s="360" t="str">
        <f>IF($A199&lt;&gt;"",IF(IFERROR('6. Position (at entry)'!M199,"")="", "",IFERROR('6. Position (at entry)'!M199,"")),"")</f>
        <v/>
      </c>
      <c r="P199" s="16" t="str">
        <f>IF($A199&lt;&gt;"",IF(IFERROR(VLOOKUP($A199,'5. Company (current_at exit)'!$1:$1048576,3,FALSE),"")="","",IFERROR(VLOOKUP($A199,'5. Company (current_at exit)'!$1:$1048576,3,FALSE),"")), "")</f>
        <v/>
      </c>
      <c r="Q199" s="16" t="str">
        <f>IF($A199&lt;&gt;"",IF(IFERROR(VLOOKUP($A199,'5. Company (current_at exit)'!$1:$1048576,4,FALSE),"")="","",IFERROR(VLOOKUP($A199,'5. Company (current_at exit)'!$1:$1048576,4,FALSE),"")), "")</f>
        <v/>
      </c>
      <c r="R199" s="16" t="str">
        <f>IF($A199&lt;&gt;"",IF(IFERROR(VLOOKUP($A199,'5. Company (current_at exit)'!$1:$1048576,5,FALSE),"")="","",IFERROR(VLOOKUP($A199,'5. Company (current_at exit)'!$1:$1048576,5,FALSE),"")), "")</f>
        <v/>
      </c>
      <c r="S199" s="16" t="str">
        <f>IF($A199&lt;&gt;"",IF(IFERROR(VLOOKUP($A199,'5. Company (current_at exit)'!$1:$1048576,6,FALSE),"")="","",IFERROR(VLOOKUP($A199,'5. Company (current_at exit)'!$1:$1048576,6,FALSE),"")), "")</f>
        <v/>
      </c>
      <c r="T199" s="16" t="str">
        <f>IF($A199&lt;&gt;"",IF(IFERROR(VLOOKUP($A199,'5. Company (current_at exit)'!$1:$1048576,7,FALSE),"")="","Mandatory: Tab 5",IFERROR(VLOOKUP($A199,'5. Company (current_at exit)'!$1:$1048576,7,FALSE),"")), "")</f>
        <v/>
      </c>
      <c r="U199" s="72" t="str">
        <f>IF($A199&lt;&gt;"",IF(IFERROR(VLOOKUP($A199,'5. Company (current_at exit)'!$1:$1048576,8,FALSE),"")="","Mandatory: Tab 5",IFERROR(VLOOKUP($A199,'5. Company (current_at exit)'!$1:$1048576,8,FALSE),"")), "")</f>
        <v/>
      </c>
      <c r="V199" s="16" t="str">
        <f>IF($A199&lt;&gt;"",IF(IFERROR(VLOOKUP($A199,'5. Company (current_at exit)'!$1:$1048576,9,FALSE),"")="","",IFERROR(VLOOKUP($A199,'5. Company (current_at exit)'!$1:$1048576,9,FALSE),"")), "")</f>
        <v/>
      </c>
      <c r="W199" s="16" t="str">
        <f>IF($A199&lt;&gt;"",IF(IFERROR(VLOOKUP($A199,'5. Company (current_at exit)'!$1:$1048576,10,FALSE),"")="","Mandatory: Tab 5",IFERROR(VLOOKUP($A199,'5. Company (current_at exit)'!$1:$1048576,10,FALSE),"")), "")</f>
        <v/>
      </c>
      <c r="X199" s="73" t="str">
        <f>IF($A199&lt;&gt;"",IF(IFERROR(VLOOKUP($A199,'5. Company (current_at exit)'!$1:$1048576,11,FALSE),"")="","Mandatory: Tab 5",IFERROR(VLOOKUP($A199,'5. Company (current_at exit)'!$1:$1048576,11,FALSE),"")), "")</f>
        <v/>
      </c>
      <c r="Y199" s="73" t="str">
        <f>IF($A199&lt;&gt;"",IF(IFERROR(VLOOKUP($A199,'5. Company (current_at exit)'!$1:$1048576,12,FALSE),"")="","",IFERROR(VLOOKUP($A199,'5. Company (current_at exit)'!$1:$1048576,12,FALSE),"")), "")</f>
        <v/>
      </c>
      <c r="Z199" s="73" t="str">
        <f>IF($A199&lt;&gt;"",IF(IFERROR(VLOOKUP($A199,'5. Company (current_at exit)'!$1:$1048576,13,FALSE),"")="","",IFERROR(VLOOKUP($A199,'5. Company (current_at exit)'!$1:$1048576,13,FALSE),"")), "")</f>
        <v/>
      </c>
      <c r="AA199" s="16" t="str">
        <f>IF($A199&lt;&gt;"",IF(IFERROR(VLOOKUP($A199,'5. Company (current_at exit)'!$1:$1048576,14,FALSE),"")="","Mandatory: Tab 5",IFERROR(VLOOKUP($A199,'5. Company (current_at exit)'!$1:$1048576,14,FALSE),"")), "")</f>
        <v/>
      </c>
      <c r="AB199" s="16" t="str">
        <f>IF($A199&lt;&gt;"",IF(IFERROR(VLOOKUP($A199,'5. Company (current_at exit)'!$1:$1048576,15,FALSE),"")="","Mandatory: Tab 5",IFERROR(VLOOKUP($A199,'5. Company (current_at exit)'!$1:$1048576,15,FALSE),"")), "")</f>
        <v/>
      </c>
      <c r="AC199" s="76" t="str">
        <f>IF($A199&lt;&gt;"",IF(IFERROR(VLOOKUP($A199,'5. Company (current_at exit)'!$1:$1048576,16,FALSE),"")="","",IFERROR(VLOOKUP($A199,'5. Company (current_at exit)'!$1:$1048576,16,FALSE),"")), "")</f>
        <v/>
      </c>
      <c r="AD199" s="16" t="str">
        <f>IF($A199&lt;&gt;"",IF(IFERROR(VLOOKUP($A199,'5. Company (current_at exit)'!$1:$1048576,17,FALSE),"")="","",IFERROR(VLOOKUP($A199,'5. Company (current_at exit)'!$1:$1048576,17,FALSE),"")), "")</f>
        <v/>
      </c>
      <c r="AE199" s="401" t="str">
        <f>IF($A199&lt;&gt;"",IF(IFERROR(VLOOKUP($A199,'5. Company (current_at exit)'!$1:$1048576,18,FALSE),"")="","",IFERROR(VLOOKUP($A199,'5. Company (current_at exit)'!$1:$1048576,18,FALSE),"")), "")</f>
        <v/>
      </c>
      <c r="AF199" s="16" t="str">
        <f>IF($A199&lt;&gt;"",IF(IFERROR(VLOOKUP($A199,'5. Company (current_at exit)'!$1:$1048576,19,FALSE),"")="","Mandatory: Tab 5",IFERROR(VLOOKUP($A199,'5. Company (current_at exit)'!$1:$1048576,19,FALSE),"")), "")</f>
        <v/>
      </c>
      <c r="AG199" s="159" t="str">
        <f>IF($AF199="Yes",IF($A199&lt;&gt;"",IF(IFERROR(VLOOKUP($A199,'5. Company (current_at exit)'!$1:$1048576,20,FALSE),"")="","Mandatory: Tab 5",IFERROR(VLOOKUP($A199,'5. Company (current_at exit)'!$1:$1048576,20,FALSE),"")), ""),IF($A199&lt;&gt;"",IF(IFERROR(VLOOKUP($A199,'5. Company (current_at exit)'!$1:$1048576,20,FALSE),"")="","",IFERROR(VLOOKUP($A199,'5. Company (current_at exit)'!$1:$1048576,20,FALSE),"")), ""))</f>
        <v/>
      </c>
      <c r="AH199" s="159" t="str">
        <f>IF($AF199="Yes",IF($A199&lt;&gt;"",IF(IFERROR(VLOOKUP($A199,'5. Company (current_at exit)'!$1:$1048576,21,FALSE),"")="","Mandatory: Tab 5",IFERROR(VLOOKUP($A199,'5. Company (current_at exit)'!$1:$1048576,21,FALSE),"")), ""),IF($A199&lt;&gt;"",IF(IFERROR(VLOOKUP($A199,'5. Company (current_at exit)'!$1:$1048576,21,FALSE),"")="","",IFERROR(VLOOKUP($A199,'5. Company (current_at exit)'!$1:$1048576,21,FALSE),"")), ""))</f>
        <v/>
      </c>
      <c r="AI199" s="69" t="str">
        <f>IF($AF199="Yes",IF($A199&lt;&gt;"",IF(IFERROR(VLOOKUP($A199,'5. Company (current_at exit)'!$1:$1048576,22,FALSE),"")="","Mandatory: Tab 5",IFERROR(VLOOKUP($A199,'5. Company (current_at exit)'!$1:$1048576,22,FALSE),"")), ""),IF($A199&lt;&gt;"",IF(IFERROR(VLOOKUP($A199,'5. Company (current_at exit)'!$1:$1048576,22,FALSE),"")="","",IFERROR(VLOOKUP($A199,'5. Company (current_at exit)'!$1:$1048576,22,FALSE),"")), ""))</f>
        <v/>
      </c>
      <c r="AJ199" s="69" t="str">
        <f>IF($AF199="Yes",IF($A199&lt;&gt;"",IF(IFERROR(VLOOKUP($A199,'5. Company (current_at exit)'!$1:$1048576,23,FALSE),"")="","Mandatory: Tab 5",IFERROR(VLOOKUP($A199,'5. Company (current_at exit)'!$1:$1048576,23,FALSE),"")), ""),IF($A199&lt;&gt;"",IF(IFERROR(VLOOKUP($A199,'5. Company (current_at exit)'!$1:$1048576,23,FALSE),"")="","",IFERROR(VLOOKUP($A199,'5. Company (current_at exit)'!$1:$1048576,23,FALSE),"")), ""))</f>
        <v/>
      </c>
      <c r="AK199" s="159" t="str">
        <f>IF($AF199="Yes",IF($A199&lt;&gt;"",IF(IFERROR(VLOOKUP($A199,'5. Company (current_at exit)'!$1:$1048576,24,FALSE),"")="","",IFERROR(VLOOKUP($A199,'5. Company (current_at exit)'!$1:$1048576,24,FALSE),"")), ""),IF($A199&lt;&gt;"",IF(IFERROR(VLOOKUP($A199,'5. Company (current_at exit)'!$1:$1048576,24,FALSE),"")="","",IFERROR(VLOOKUP($A199,'5. Company (current_at exit)'!$1:$1048576,24,FALSE),"")), ""))</f>
        <v/>
      </c>
      <c r="AL199" s="403" t="str">
        <f>IF($A199&lt;&gt;"",IF(IFERROR(VLOOKUP($A199,'5. Company (current_at exit)'!$1:$1048576,25,FALSE),"")="","",IFERROR(VLOOKUP($A199,'5. Company (current_at exit)'!$1:$1048576,25,FALSE),"")), "")</f>
        <v/>
      </c>
      <c r="AM199" s="17" t="str">
        <f>IF($A199&lt;&gt;"",IF(IFERROR(VLOOKUP($A199,'5. Company (current_at exit)'!$1:$1048576,26,FALSE),"")="","Mandatory: Tab 5",IFERROR(VLOOKUP($A199,'5. Company (current_at exit)'!$1:$1048576,26,FALSE),"")), "")</f>
        <v/>
      </c>
      <c r="AN199" s="17" t="str">
        <f>IF($A199&lt;&gt;"",IF(IFERROR(VLOOKUP($A199,'5. Company (current_at exit)'!$1:$1048576,27,FALSE),"")="","Mandatory: Tab 5",IFERROR(VLOOKUP($A199,'5. Company (current_at exit)'!$1:$1048576,27,FALSE),"")), "")</f>
        <v/>
      </c>
      <c r="AO199" s="17" t="str">
        <f>IF($A199&lt;&gt;"",IF(IFERROR(VLOOKUP($A199,'5. Company (current_at exit)'!$1:$1048576,28,FALSE),"")="","Mandatory: Tab 5",IFERROR(VLOOKUP($A199,'5. Company (current_at exit)'!$1:$1048576,28,FALSE),"")), "")</f>
        <v/>
      </c>
      <c r="AP199" s="17" t="str">
        <f>IF($A199&lt;&gt;"",IF(IFERROR(VLOOKUP($A199,'5. Company (current_at exit)'!$1:$1048576,29,FALSE),"")="","Mandatory: Tab 5",IFERROR(VLOOKUP($A199,'5. Company (current_at exit)'!$1:$1048576,29,FALSE),"")), "")</f>
        <v/>
      </c>
      <c r="AQ199" s="17" t="str">
        <f>IF($A199&lt;&gt;"",IF(IFERROR(VLOOKUP($A199,'5. Company (current_at exit)'!$1:$1048576,30,FALSE),"")="","Mandatory: Tab 5",IFERROR(VLOOKUP($A199,'5. Company (current_at exit)'!$1:$1048576,30,FALSE),"")), "")</f>
        <v/>
      </c>
      <c r="AR199" s="17" t="str">
        <f>IF($A199&lt;&gt;"",IF(IFERROR(VLOOKUP($A199,'5. Company (current_at exit)'!$1:$1048576,31,FALSE),"")="","Mandatory: Tab 5",IFERROR(VLOOKUP($A199,'5. Company (current_at exit)'!$1:$1048576,31,FALSE),"")), "")</f>
        <v/>
      </c>
      <c r="AS199" s="17" t="str">
        <f>IF($A199&lt;&gt;"",IF(IFERROR(VLOOKUP($A199,'5. Company (current_at exit)'!$1:$1048576,32,FALSE),"")="","Mandatory: Tab 5",IFERROR(VLOOKUP($A199,'5. Company (current_at exit)'!$1:$1048576,32,FALSE),"")), "")</f>
        <v/>
      </c>
      <c r="AT199" s="17" t="str">
        <f>IF($A199&lt;&gt;"",IF(IFERROR(VLOOKUP($A199,'5. Company (current_at exit)'!$1:$1048576,33,FALSE),"")="","Mandatory: Tab 5",IFERROR(VLOOKUP($A199,'5. Company (current_at exit)'!$1:$1048576,33,FALSE),"")), "")</f>
        <v/>
      </c>
      <c r="AU199" s="17" t="str">
        <f>IF($A199&lt;&gt;"",IF(IFERROR(VLOOKUP($A199,'5. Company (current_at exit)'!$1:$1048576,34,FALSE),"")="","",IFERROR(VLOOKUP($A199,'5. Company (current_at exit)'!$1:$1048576,34,FALSE),"")), "")</f>
        <v/>
      </c>
      <c r="AV199" s="241" t="str">
        <f>IF($A199&lt;&gt;"",IF(IFERROR(VLOOKUP($A199,'5. Company (current_at exit)'!$1:$1048576,35,FALSE),"")="","",IFERROR(VLOOKUP($A199,'5. Company (current_at exit)'!$1:$1048576,35,FALSE),"")), "")</f>
        <v/>
      </c>
      <c r="AW199" s="17" t="str">
        <f>IF($D199="Fully Exited",IF($A199&lt;&gt;"",IF(IFERROR(VLOOKUP($A199,'5. Company (current_at exit)'!$1:$1048576,36,FALSE),"")="","",IFERROR(VLOOKUP($A199,'5. Company (current_at exit)'!$1:$1048576,36,FALSE),"")), ""),IF($A199&lt;&gt;"",IF(IFERROR(VLOOKUP($A199,'5. Company (current_at exit)'!$1:$1048576,36,FALSE),"")="","",IFERROR(VLOOKUP($A199,'5. Company (current_at exit)'!$1:$1048576,36,FALSE),"")), ""))</f>
        <v/>
      </c>
      <c r="AX199" s="239" t="str">
        <f>IF($A199&lt;&gt;"",IF(IFERROR(VLOOKUP($A199,'5. Company (current_at exit)'!$1:$1048576,37,FALSE),"")="","",IFERROR(VLOOKUP($A199,'5. Company (current_at exit)'!$1:$1048576,37,FALSE),"")), "")</f>
        <v/>
      </c>
      <c r="AY199" s="204" t="str">
        <f>IF($A199&lt;&gt;"",IF(IFERROR(VLOOKUP($A199,'5. Company (current_at exit)'!$1:$1048576,38,FALSE),"")="","",IFERROR(VLOOKUP($A199,'5. Company (current_at exit)'!$1:$1048576,38,FALSE),"")), "")</f>
        <v/>
      </c>
      <c r="AZ199" s="244" t="str">
        <f>IF($A199&lt;&gt;"",IF(IFERROR(VLOOKUP($A199,'5. Company (current_at exit)'!$1:$1048576,39,FALSE),"")="","",IFERROR(VLOOKUP($A199,'5. Company (current_at exit)'!$1:$1048576,39,FALSE),"")), "")</f>
        <v/>
      </c>
      <c r="BA199" s="244" t="str">
        <f>IF($A199&lt;&gt;"",IF(IFERROR(VLOOKUP($A199,'5. Company (current_at exit)'!$1:$1048576,40,FALSE),"")="","",IFERROR(VLOOKUP($A199,'5. Company (current_at exit)'!$1:$1048576,40,FALSE),"")), "")</f>
        <v/>
      </c>
      <c r="BB199" s="244" t="str">
        <f>IF($A199&lt;&gt;"",IF(IFERROR(VLOOKUP($A199,'5. Company (current_at exit)'!$1:$1048576,41,FALSE),"")="","",IFERROR(VLOOKUP($A199,'5. Company (current_at exit)'!$1:$1048576,41,FALSE),"")), "")</f>
        <v/>
      </c>
      <c r="BC199" s="76" t="str">
        <f>IF($A199&lt;&gt;"",IF(IFERROR(VLOOKUP($A199,'5. Company (current_at exit)'!$1:$1048576,42,FALSE),"")="","",IFERROR(VLOOKUP($A199,'5. Company (current_at exit)'!$1:$1048576,42,FALSE),"")), "")</f>
        <v/>
      </c>
      <c r="BD199" s="76" t="str">
        <f>IF($A199&lt;&gt;"",IF(IFERROR(VLOOKUP($A199,'5. Company (current_at exit)'!$1:$1048576,43,FALSE),"")="","",IFERROR(VLOOKUP($A199,'5. Company (current_at exit)'!$1:$1048576,43,FALSE),"")), "")</f>
        <v/>
      </c>
      <c r="BE199" s="239" t="str">
        <f>IF($A199&lt;&gt;"",IF(IFERROR(VLOOKUP($A199,'5. Company (current_at exit)'!$1:$1048576,44,FALSE),"")="","",IFERROR(VLOOKUP($A199,'5. Company (current_at exit)'!$1:$1048576,44,FALSE),"")), "")</f>
        <v/>
      </c>
      <c r="BF199" s="239" t="str">
        <f>IF($A199&lt;&gt;"",IF(IFERROR(VLOOKUP($A199,'5. Company (current_at exit)'!$1:$1048576,45,FALSE),"")="","",IFERROR(VLOOKUP($A199,'5. Company (current_at exit)'!$1:$1048576,45,FALSE),"")), "")</f>
        <v/>
      </c>
      <c r="BG199" s="239" t="str">
        <f>IF($A199&lt;&gt;"",IF(IFERROR(VLOOKUP($A199,'5. Company (current_at exit)'!$1:$1048576,46,FALSE),"")="","",IFERROR(VLOOKUP($A199,'5. Company (current_at exit)'!$1:$1048576,46,FALSE),"")), "")</f>
        <v/>
      </c>
      <c r="BH199" s="239" t="str">
        <f>IF($A199&lt;&gt;"",IF(IFERROR(VLOOKUP($A199,'5. Company (current_at exit)'!$1:$1048576,47,FALSE),"")="","",IFERROR(VLOOKUP($A199,'5. Company (current_at exit)'!$1:$1048576,47,FALSE),"")), "")</f>
        <v/>
      </c>
      <c r="BI199" s="239" t="str">
        <f>IF($A199&lt;&gt;"",IF(IFERROR(VLOOKUP($A199,'5. Company (current_at exit)'!$1:$1048576,48,FALSE),"")="","",IFERROR(VLOOKUP($A199,'5. Company (current_at exit)'!$1:$1048576,48,FALSE),"")), "")</f>
        <v/>
      </c>
      <c r="BJ199" s="360" t="str">
        <f>IF($A199&lt;&gt;"",IF(IFERROR(VLOOKUP($A199,'5. Company (current_at exit)'!$1:$1048576,49,FALSE),"")="","",IFERROR(VLOOKUP($A199,'5. Company (current_at exit)'!$1:$1048576,49,FALSE),"")), "")</f>
        <v/>
      </c>
      <c r="BK199" s="76" t="str">
        <f>IF($A199&lt;&gt;"",IF(IFERROR(VLOOKUP($A199,'5. Company (current_at exit)'!$1:$1048576,50,FALSE),"")="","Mandatory: Tab 5",IFERROR(VLOOKUP($A199,'5. Company (current_at exit)'!$1:$1048576,50,FALSE),"")), "")</f>
        <v/>
      </c>
      <c r="BL199" s="483" t="str">
        <f>IF($A199&lt;&gt;"",IF(IFERROR(VLOOKUP($A199,'5. Company (current_at exit)'!$1:$1048576,51,FALSE),"")="","Mandatory: Tab 5",IFERROR(VLOOKUP($A199,'5. Company (current_at exit)'!$1:$1048576,51,FALSE),"")), "")</f>
        <v/>
      </c>
      <c r="BM199" s="483" t="str">
        <f>IF($A199&lt;&gt;"",IF(IFERROR(VLOOKUP($A199,'5. Company (current_at exit)'!$1:$1048576,52,FALSE),"")="","Mandatory: Tab 5",IFERROR(VLOOKUP($A199,'5. Company (current_at exit)'!$1:$1048576,52,FALSE),"")), "")</f>
        <v/>
      </c>
      <c r="BN199" s="483" t="str">
        <f>IF($A199&lt;&gt;"",IF(IFERROR(VLOOKUP($A199,'5. Company (current_at exit)'!$1:$1048576,53,FALSE),"")="","Mandatory: Tab 5",IFERROR(VLOOKUP($A199,'5. Company (current_at exit)'!$1:$1048576,53,FALSE),"")), "")</f>
        <v/>
      </c>
      <c r="BO199" s="360" t="str">
        <f>IF($A199&lt;&gt;"",IF(IFERROR(VLOOKUP($A199,'5. Company (current_at exit)'!$1:$1048576,54,FALSE),"")="","",IFERROR(VLOOKUP($A199,'5. Company (current_at exit)'!$1:$1048576,54,FALSE),"")), "")</f>
        <v/>
      </c>
      <c r="BP199" s="17" t="str">
        <f>IF($A199&lt;&gt;"",IF(IFERROR(VLOOKUP($A199, '4. Company (at entry)'!$1:$1048576,3,FALSE),"")="","Mandatory: Tab 4",IFERROR(VLOOKUP($A199, '4. Company (at entry)'!$1:$1048576,3,FALSE),"")), "")</f>
        <v/>
      </c>
      <c r="BQ199" s="17" t="str">
        <f>IF($A199&lt;&gt;"",IF(IFERROR(VLOOKUP($A199, '4. Company (at entry)'!$1:$1048576,4,FALSE),"")="","Mandatory: Tab 4",IFERROR(VLOOKUP($A199, '4. Company (at entry)'!$1:$1048576,4,FALSE),"")), "")</f>
        <v/>
      </c>
      <c r="BR199" s="17" t="str">
        <f>IF($A199&lt;&gt;"",IF(IFERROR(VLOOKUP($A199, '4. Company (at entry)'!$1:$1048576,5,FALSE),"")="","Mandatory: Tab 4",IFERROR(VLOOKUP($A199, '4. Company (at entry)'!$1:$1048576,5,FALSE),"")), "")</f>
        <v/>
      </c>
      <c r="BS199" s="17" t="str">
        <f>IF($A199&lt;&gt;"",IF(IFERROR(VLOOKUP($A199, '4. Company (at entry)'!$1:$1048576,6,FALSE),"")="","Mandatory: Tab 4",IFERROR(VLOOKUP($A199, '4. Company (at entry)'!$1:$1048576,6,FALSE),"")), "")</f>
        <v/>
      </c>
      <c r="BT199" s="17" t="str">
        <f>IF($A199&lt;&gt;"",IF(IFERROR(VLOOKUP($A199, '4. Company (at entry)'!$1:$1048576,7,FALSE),"")="","Mandatory: Tab 4",IFERROR(VLOOKUP($A199, '4. Company (at entry)'!$1:$1048576,7,FALSE),"")), "")</f>
        <v/>
      </c>
      <c r="BU199" s="17" t="str">
        <f>IF($A199&lt;&gt;"",IF(IFERROR(VLOOKUP($A199, '4. Company (at entry)'!$1:$1048576,8,FALSE),"")="","Mandatory: Tab 4",IFERROR(VLOOKUP($A199, '4. Company (at entry)'!$1:$1048576,8,FALSE),"")), "")</f>
        <v/>
      </c>
      <c r="BV199" s="17" t="str">
        <f>IF($A199&lt;&gt;"",IF(IFERROR(VLOOKUP($A199, '4. Company (at entry)'!$1:$1048576,9,FALSE),"")="","Mandatory: Tab 4",IFERROR(VLOOKUP($A199, '4. Company (at entry)'!$1:$1048576,9,FALSE),"")), "")</f>
        <v/>
      </c>
      <c r="BW199" s="17" t="str">
        <f>IF($A199&lt;&gt;"",IF(IFERROR(VLOOKUP($A199, '4. Company (at entry)'!$1:$1048576,10,FALSE),"")="","",IFERROR(VLOOKUP($A199, '4. Company (at entry)'!$1:$1048576,10,FALSE),"")), "")</f>
        <v/>
      </c>
      <c r="BX199" s="208" t="str">
        <f>IF($A199&lt;&gt;"",IF(IFERROR(VLOOKUP($A199, '4. Company (at entry)'!$1:$1048576,11,FALSE),"")="","",IFERROR(VLOOKUP($A199, '4. Company (at entry)'!$1:$1048576,11,FALSE),"")), "")</f>
        <v/>
      </c>
      <c r="BY199" s="17" t="str">
        <f>IF($A199&lt;&gt;"",IF(IFERROR(VLOOKUP($A199, '4. Company (at entry)'!$1:$1048576,12,FALSE),"")="","",IFERROR(VLOOKUP($A199, '4. Company (at entry)'!$1:$1048576,12,FALSE),"")), "")</f>
        <v/>
      </c>
      <c r="BZ199" s="360" t="str">
        <f>IF($A199&lt;&gt;"",IF(IFERROR(VLOOKUP($A199, '4. Company (at entry)'!$1:$1048576,13,FALSE),"")="","",IFERROR(VLOOKUP($A199, '4. Company (at entry)'!$1:$1048576,13,FALSE),"")), "")</f>
        <v/>
      </c>
      <c r="CA199" s="17" t="str">
        <f>IF($A199&lt;&gt;"",IF(IFERROR('7. Position (current_at exit)'!F199,"")="", "Mandatory: Tab 7",IFERROR('7. Position (current_at exit)'!F199,"")),"")</f>
        <v/>
      </c>
      <c r="CB199" s="17" t="str">
        <f>IF($D199&lt;&gt;"Pending, Subsequently Closed",IF($A199&lt;&gt;"",IF(IFERROR('7. Position (current_at exit)'!G199,"")="", "Mandatory: Tab 7",IFERROR('7. Position (current_at exit)'!G199,"")),""), IF($A199&lt;&gt;"",IF(IFERROR('7. Position (current_at exit)'!G199,"")="", "",IFERROR('7. Position (current_at exit)'!G199,"")),""))</f>
        <v/>
      </c>
      <c r="CC199" s="17" t="str">
        <f>IF($D199&lt;&gt;"Pending, Subsequently Closed",IF($A199&lt;&gt;"",IF(IFERROR('7. Position (current_at exit)'!H199,"")="", "Mandatory: Tab 7",IFERROR('7. Position (current_at exit)'!H199,"")),""), IF($A199&lt;&gt;"",IF(IFERROR('7. Position (current_at exit)'!H199,"")="", "",IFERROR('7. Position (current_at exit)'!H199,"")),""))</f>
        <v/>
      </c>
      <c r="CD199" s="17" t="str">
        <f>IF($D199&lt;&gt;"Pending, Subsequently Closed",IF($A199&lt;&gt;"",IF(IFERROR('7. Position (current_at exit)'!I199,"")="", "Mandatory: Tab 7",IFERROR('7. Position (current_at exit)'!I199,"")),""), IF($A199&lt;&gt;"",IF(IFERROR('7. Position (current_at exit)'!I199,"")="", "",IFERROR('7. Position (current_at exit)'!I199,"")),""))</f>
        <v/>
      </c>
      <c r="CE199" s="17" t="str">
        <f>IF($D199&lt;&gt;"Pending, Subsequently Closed",IF($A199&lt;&gt;"",IF(IFERROR('7. Position (current_at exit)'!J199,"")="", "Mandatory: Tab 7",IFERROR('7. Position (current_at exit)'!J199,"")),""), IF($A199&lt;&gt;"",IF(IFERROR('7. Position (current_at exit)'!J199,"")="", "",IFERROR('7. Position (current_at exit)'!J199,"")),""))</f>
        <v/>
      </c>
      <c r="CF199" s="208" t="str">
        <f>IF($D199&lt;&gt;"Pending, Subsequently Closed",IF($A199&lt;&gt;"",IF(IFERROR('7. Position (current_at exit)'!K199,"")="", "Mandatory: Tab 7",IFERROR('7. Position (current_at exit)'!K199,"")),""), IF($A199&lt;&gt;"",IF(IFERROR('7. Position (current_at exit)'!K199,"")="", "",IFERROR('7. Position (current_at exit)'!K199,"")),""))</f>
        <v/>
      </c>
      <c r="CG199" s="186" t="str">
        <f>IF($D199&lt;&gt;"Pending, Subsequently Closed",IF($A199&lt;&gt;"",IF(IFERROR('7. Position (current_at exit)'!L199,"")="", "Mandatory: Tab 7",IFERROR('7. Position (current_at exit)'!L199,"")),""), IF($A199&lt;&gt;"",IF(IFERROR('7. Position (current_at exit)'!L199,"")="", "",IFERROR('7. Position (current_at exit)'!L199,"")),""))</f>
        <v/>
      </c>
      <c r="CH199" s="186" t="str">
        <f>IF($D199&lt;&gt;"Pending, Subsequently Closed",IF($A199&lt;&gt;"",IF(IFERROR('7. Position (current_at exit)'!M199,"")="", "Mandatory: Tab 7",IFERROR('7. Position (current_at exit)'!M199,"")),""), IF($A199&lt;&gt;"",IF(IFERROR('7. Position (current_at exit)'!M199,"")="", "",IFERROR('7. Position (current_at exit)'!M199,"")),""))</f>
        <v/>
      </c>
      <c r="CI199" s="186" t="str">
        <f>IF($D199&lt;&gt;"Pending, Subsequently Closed",IF($A199&lt;&gt;"",IF(IFERROR('7. Position (current_at exit)'!N199,"")="", "Mandatory: Tab 7",IFERROR('7. Position (current_at exit)'!N199,"")),""), IF($A199&lt;&gt;"",IF(IFERROR('7. Position (current_at exit)'!N199,"")="", "",IFERROR('7. Position (current_at exit)'!N199,"")),""))</f>
        <v/>
      </c>
      <c r="CJ199" s="408" t="str">
        <f>IF($D199&lt;&gt;"Pending, Subsequently Closed",IF($A199&lt;&gt;"",IF(IFERROR('7. Position (current_at exit)'!O199,"")="", "Mandatory: Tab 7",IFERROR('7. Position (current_at exit)'!O199,"")),""), IF($A199&lt;&gt;"",IF(IFERROR('7. Position (current_at exit)'!O199,"")="", "",IFERROR('7. Position (current_at exit)'!O199,"")),""))</f>
        <v/>
      </c>
      <c r="CK199" s="408" t="str">
        <f>IF($D199&lt;&gt;"Pending, Subsequently Closed",IF($A199&lt;&gt;"",IF(IFERROR('7. Position (current_at exit)'!P199,"")="", "Mandatory: Tab 7",IFERROR('7. Position (current_at exit)'!P199,"")),""), IF($A199&lt;&gt;"",IF(IFERROR('7. Position (current_at exit)'!P199,"")="", "",IFERROR('7. Position (current_at exit)'!P199,"")),""))</f>
        <v/>
      </c>
      <c r="CL199" s="360" t="str">
        <f>IF($A199&lt;&gt;"",IF(IFERROR('7. Position (current_at exit)'!Q199,"")="", "",IFERROR('7. Position (current_at exit)'!Q199,"")),"")</f>
        <v/>
      </c>
      <c r="CM199" s="18" t="str">
        <f>IF($F199&lt;&gt;"Debt",IF($A199&lt;&gt;"",IF(IFERROR('7. Position (current_at exit)'!R199,"")="", "Mandatory: Tab 7",IFERROR('7. Position (current_at exit)'!R199,"")),""), IF($A199&lt;&gt;"",IF(IFERROR('7. Position (current_at exit)'!R199,"")="", "",IFERROR('7. Position (current_at exit)'!R199,"")),""))</f>
        <v/>
      </c>
      <c r="CN199" s="18" t="str">
        <f>IF($F199&lt;&gt;"Debt",IF($A199&lt;&gt;"",IF(IFERROR('7. Position (current_at exit)'!S199,"")="", "Mandatory: Tab 7",IFERROR('7. Position (current_at exit)'!S199,"")),""), IF($A199&lt;&gt;"",IF(IFERROR('7. Position (current_at exit)'!S199,"")="", "",IFERROR('7. Position (current_at exit)'!S199,"")),""))</f>
        <v/>
      </c>
      <c r="CO199" s="17" t="str">
        <f>IF($F199&lt;&gt;"Debt",IF($A199&lt;&gt;"",IF(IFERROR('7. Position (current_at exit)'!T199,"")="", "Mandatory: Tab 7",IFERROR('7. Position (current_at exit)'!T199,"")),""), IF($A199&lt;&gt;"",IF(IFERROR('7. Position (current_at exit)'!T199,"")="", "",IFERROR('7. Position (current_at exit)'!T199,"")),""))</f>
        <v/>
      </c>
      <c r="CP199" s="17" t="str">
        <f>IF($A199&lt;&gt;"",IF(IFERROR('7. Position (current_at exit)'!U199,"")="", "Mandatory: Tab 7",IFERROR('7. Position (current_at exit)'!U199,"")),"")</f>
        <v/>
      </c>
      <c r="CQ199" s="17" t="str">
        <f>IF($F199&lt;&gt;"Debt",IF($A199&lt;&gt;"",IF(IFERROR('7. Position (current_at exit)'!V199,"")="", "Mandatory: Tab 7",IFERROR('7. Position (current_at exit)'!V199,"")),""), IF($A199&lt;&gt;"",IF(IFERROR('7. Position (current_at exit)'!V199,"")="", "",IFERROR('7. Position (current_at exit)'!V199,"")),""))</f>
        <v/>
      </c>
      <c r="CR199" s="16" t="str">
        <f>IF($F199&lt;&gt;"Debt",IF($A199&lt;&gt;"",IF(IFERROR('7. Position (current_at exit)'!W199,"")="", "",IFERROR('7. Position (current_at exit)'!W199,"")),""), IF($A199&lt;&gt;"",IF(IFERROR('7. Position (current_at exit)'!W199,"")="", "",IFERROR('7. Position (current_at exit)'!W199,"")),""))</f>
        <v/>
      </c>
      <c r="CS199" s="80" t="str">
        <f>IF($A199&lt;&gt;"",IF(IFERROR('7. Position (current_at exit)'!X199,"")="", "",IFERROR('7. Position (current_at exit)'!X199,"")),"")</f>
        <v/>
      </c>
      <c r="CT199" s="360" t="str">
        <f>IF($A199&lt;&gt;"",IF(IFERROR('7. Position (current_at exit)'!Y199,"")="", "",IFERROR('7. Position (current_at exit)'!Y199,"")),"")</f>
        <v/>
      </c>
      <c r="CU199" s="159" t="str">
        <f>IF(OR($D199="Fully Exited, No Escrow", $D199="Fully Exited, Escrow Pending", $D199="Fully Exited, Subsequently Closed"), IF($A199&lt;&gt;"",IF(IFERROR('7. Position (current_at exit)'!Z199,"")="", "Mandatory: Tab 7",IFERROR('7. Position (current_at exit)'!Z199,"")),""), IF($A199&lt;&gt;"",IF(IFERROR('7. Position (current_at exit)'!Z199,"")="", "",IFERROR('7. Position (current_at exit)'!Z199,"")),""))</f>
        <v/>
      </c>
      <c r="CV199" s="159" t="str">
        <f>IF(OR($D199="Fully Exited, No Escrow", $D199="Fully Exited, Escrow Pending", $D199="Fully Exited, Subsequently Closed"), IF($A199&lt;&gt;"",IF(IFERROR('7. Position (current_at exit)'!AA199,"")="", "Mandatory: Tab 7",IFERROR('7. Position (current_at exit)'!AA199,"")),""), IF($A199&lt;&gt;"",IF(IFERROR('7. Position (current_at exit)'!AA199,"")="", "",IFERROR('7. Position (current_at exit)'!AA199,"")),""))</f>
        <v/>
      </c>
      <c r="CW199" s="16" t="str">
        <f>IF($D199="Fully Exited",IF($A199&lt;&gt;"",IF(IFERROR('7. Position (current_at exit)'!AB199,"")="", "",IFERROR('7. Position (current_at exit)'!AB199,"")),""), IF($A199&lt;&gt;"",IF(IFERROR('7. Position (current_at exit)'!AB199,"")="", "",IFERROR('7. Position (current_at exit)'!AB199,"")),""))</f>
        <v/>
      </c>
      <c r="CX199" s="360" t="str">
        <f>IF($A199&lt;&gt;"",IF(IFERROR('7. Position (current_at exit)'!AC199,"")="", "",IFERROR('7. Position (current_at exit)'!AC199,"")),"")</f>
        <v/>
      </c>
      <c r="CY199" s="16" t="str">
        <f>IF($D199&lt;&gt;"Pending, Subsequently Closed",IF($A199&lt;&gt;"",IF(IFERROR('7. Position (current_at exit)'!AD199,"")="", "Mandatory: Tab 7",IFERROR('7. Position (current_at exit)'!AD199,"")),""), IF($A199&lt;&gt;"",IF(IFERROR('7. Position (current_at exit)'!AD199,"")="", "",IFERROR('7. Position (current_at exit)'!AD199,"")),""))</f>
        <v/>
      </c>
      <c r="CZ199" s="187" t="str">
        <f>IF($A199&lt;&gt;"",IF(IFERROR('7. Position (current_at exit)'!AE199,"")="", "",IFERROR('7. Position (current_at exit)'!AE199,"")),"")</f>
        <v/>
      </c>
      <c r="DA199" s="76" t="str">
        <f>IF($A199&lt;&gt;"",IF(IFERROR('7. Position (current_at exit)'!AF199,"")="", "",IFERROR('7. Position (current_at exit)'!AF199,"")),"")</f>
        <v/>
      </c>
      <c r="DB199" s="239" t="str">
        <f>IF($A199&lt;&gt;"",IF(IFERROR('7. Position (current_at exit)'!AG199,"")="", "",IFERROR('7. Position (current_at exit)'!AG199,"")),"")</f>
        <v/>
      </c>
      <c r="DC199" s="165" t="str">
        <f>IF($A199&lt;&gt;"",IF(IFERROR('7. Position (current_at exit)'!AH199,"")="", "",IFERROR('7. Position (current_at exit)'!AH199,"")),"")</f>
        <v/>
      </c>
      <c r="DD199" s="165" t="str">
        <f>IF($A199&lt;&gt;"",IF(IFERROR('7. Position (current_at exit)'!AI199,"")="", "",IFERROR('7. Position (current_at exit)'!AI199,"")),"")</f>
        <v/>
      </c>
      <c r="DE199" s="360" t="str">
        <f>IF($A199&lt;&gt;"",IF(IFERROR('7. Position (current_at exit)'!AJ199,"")="", "",IFERROR('7. Position (current_at exit)'!AJ199,"")),"")</f>
        <v/>
      </c>
      <c r="DF199" s="16" t="str">
        <f>IF($A199&lt;&gt;"",IF(IFERROR('7. Position (current_at exit)'!AK199,"")="", "",IFERROR('7. Position (current_at exit)'!AK199,"")),"")</f>
        <v/>
      </c>
      <c r="DG199" s="187" t="str">
        <f>IF($A199&lt;&gt;"",IF(IFERROR('7. Position (current_at exit)'!AL199,"")="", "",IFERROR('7. Position (current_at exit)'!AL199,"")),"")</f>
        <v/>
      </c>
      <c r="DH199" s="76" t="str">
        <f>IF($A199&lt;&gt;"",IF(IFERROR('7. Position (current_at exit)'!AM199,"")="", "",IFERROR('7. Position (current_at exit)'!AM199,"")),"")</f>
        <v/>
      </c>
      <c r="DI199" s="239" t="str">
        <f>IF($A199&lt;&gt;"",IF(IFERROR('7. Position (current_at exit)'!AN199,"")="", "",IFERROR('7. Position (current_at exit)'!AN199,"")),"")</f>
        <v/>
      </c>
      <c r="DJ199" s="165" t="str">
        <f>IF($A199&lt;&gt;"",IF(IFERROR('7. Position (current_at exit)'!AO199,"")="", "",IFERROR('7. Position (current_at exit)'!AO199,"")),"")</f>
        <v/>
      </c>
      <c r="DK199" s="165" t="str">
        <f>IF($A199&lt;&gt;"",IF(IFERROR('7. Position (current_at exit)'!AP199,"")="", "",IFERROR('7. Position (current_at exit)'!AP199,"")),"")</f>
        <v/>
      </c>
      <c r="DL199" s="360" t="str">
        <f>IF($A199&lt;&gt;"",IF(IFERROR('7. Position (current_at exit)'!AQ199,"")="", "",IFERROR('7. Position (current_at exit)'!AQ199,"")),"")</f>
        <v/>
      </c>
      <c r="DM199" s="17" t="str">
        <f>IF(OR($F199="Equity - Publicly Traded", $F199="Equity - Private"), IF($A199&lt;&gt;"",IF(IFERROR('6. Position (at entry)'!N199,"")="", "Mandatory: Tab 6",IFERROR('6. Position (at entry)'!N199,"")),""), IF($A199&lt;&gt;"",IF(IFERROR('6. Position (at entry)'!N199,"")="", "",IFERROR('6. Position (at entry)'!N199,"")),""))</f>
        <v/>
      </c>
      <c r="DN199" s="17" t="str">
        <f>IF(OR($F199="Equity - Publicly Traded", $F199="Equity - Private"), IF($A199&lt;&gt;"",IF(IFERROR('6. Position (at entry)'!O199,"")="", "Mandatory: Tab 6",IFERROR('6. Position (at entry)'!O199,"")),""), IF($A199&lt;&gt;"",IF(IFERROR('6. Position (at entry)'!O199,"")="", "",IFERROR('6. Position (at entry)'!O199,"")),""))</f>
        <v/>
      </c>
      <c r="DO199" s="17" t="str">
        <f>IF(OR($F199="Equity - Publicly Traded", $F199="Equity - Private"), IF($A199&lt;&gt;"",IF(IFERROR('6. Position (at entry)'!P199,"")="", "Mandatory: Tab 6",IFERROR('6. Position (at entry)'!P199,"")),""), IF($A199&lt;&gt;"",IF(IFERROR('6. Position (at entry)'!P199,"")="", "",IFERROR('6. Position (at entry)'!P199,"")),""))</f>
        <v/>
      </c>
      <c r="DP199" s="17" t="str">
        <f>IF(OR($F199="Equity - Publicly Traded", $F199="Equity - Private"), IF($A199&lt;&gt;"",IF(IFERROR('6. Position (at entry)'!Q199,"")="", "Mandatory: Tab 6",IFERROR('6. Position (at entry)'!Q199,"")),""), IF($A199&lt;&gt;"",IF(IFERROR('6. Position (at entry)'!Q199,"")="", "",IFERROR('6. Position (at entry)'!Q199,"")),""))</f>
        <v/>
      </c>
      <c r="DQ199" s="18" t="str">
        <f>IF(OR($F199="Equity - Publicly Traded", $F199="Equity - Private"), IF($A199&lt;&gt;"",IF(IFERROR('6. Position (at entry)'!R199,"")="", "Mandatory: Tab 6",IFERROR('6. Position (at entry)'!R199,"")),""), IF($A199&lt;&gt;"",IF(IFERROR('6. Position (at entry)'!R199,"")="", "",IFERROR('6. Position (at entry)'!R199,"")),""))</f>
        <v/>
      </c>
      <c r="DR199" s="18" t="str">
        <f>IF(OR($F199="Equity - Publicly Traded", $F199="Equity - Private"), IF($A199&lt;&gt;"",IF(IFERROR('6. Position (at entry)'!S199,"")="", "Mandatory: Tab 6",IFERROR('6. Position (at entry)'!S199,"")),""), IF($A199&lt;&gt;"",IF(IFERROR('6. Position (at entry)'!S199,"")="", "",IFERROR('6. Position (at entry)'!S199,"")),""))</f>
        <v/>
      </c>
      <c r="DS199" s="17" t="str">
        <f>IF(OR($F199="Equity - Publicly Traded", $F199="Equity - Private"), IF($A199&lt;&gt;"",IF(IFERROR('6. Position (at entry)'!T199,"")="", "Mandatory: Tab 6",IFERROR('6. Position (at entry)'!T199,"")),""), IF($A199&lt;&gt;"",IF(IFERROR('6. Position (at entry)'!T199,"")="", "",IFERROR('6. Position (at entry)'!T199,"")),""))</f>
        <v/>
      </c>
      <c r="DT199" s="16" t="str">
        <f>IF(OR($F199="Equity - Publicly Traded", $F199="Equity - Private"), IF($A199&lt;&gt;"",IF(IFERROR('6. Position (at entry)'!U199,"")="", "Mandatory: Tab 6",IFERROR('6. Position (at entry)'!U199,"")),""), IF($A199&lt;&gt;"",IF(IFERROR('6. Position (at entry)'!U199,"")="", "",IFERROR('6. Position (at entry)'!U199,"")),""))</f>
        <v/>
      </c>
      <c r="DU199" s="16" t="str">
        <f>IF(OR($F199="Equity - Publicly Traded", $F199="Equity - Private"), IF($A199&lt;&gt;"",IF(IFERROR('6. Position (at entry)'!V199,"")="", "",IFERROR('6. Position (at entry)'!V199,"")),""), IF($A199&lt;&gt;"",IF(IFERROR('6. Position (at entry)'!V199,"")="", "",IFERROR('6. Position (at entry)'!V199,"")),""))</f>
        <v/>
      </c>
      <c r="DV199" s="239" t="str">
        <f>IF(OR($F199="Equity - Publicly Traded", $F199="Equity - Private"), IF($A199&lt;&gt;"",IF(IFERROR('6. Position (at entry)'!W199,"")="", "",IFERROR('6. Position (at entry)'!W199,"")),""), IF($A199&lt;&gt;"",IF(IFERROR('6. Position (at entry)'!W199,"")="", "",IFERROR('6. Position (at entry)'!W199,"")),""))</f>
        <v/>
      </c>
      <c r="DW199" s="239" t="str">
        <f>IF(OR($F199="Equity - Publicly Traded", $F199="Equity - Private"), IF($A199&lt;&gt;"",IF(IFERROR('6. Position (at entry)'!X199,"")="", "",IFERROR('6. Position (at entry)'!X199,"")),""), IF($A199&lt;&gt;"",IF(IFERROR('6. Position (at entry)'!X199,"")="", "",IFERROR('6. Position (at entry)'!X199,"")),""))</f>
        <v/>
      </c>
      <c r="DX199" s="239" t="str">
        <f>IF(OR($F199="Equity - Publicly Traded", $F199="Equity - Private"), IF($A199&lt;&gt;"",IF(IFERROR('6. Position (at entry)'!Y199,"")="", "",IFERROR('6. Position (at entry)'!Y199,"")),""), IF($A199&lt;&gt;"",IF(IFERROR('6. Position (at entry)'!Y199,"")="", "",IFERROR('6. Position (at entry)'!Y199,"")),""))</f>
        <v/>
      </c>
      <c r="DY199" s="360" t="str">
        <f>IF($A199&lt;&gt;"",IF(IFERROR('6. Position (at entry)'!Z199,"")="", "",IFERROR('6. Position (at entry)'!Z199,"")),"")</f>
        <v/>
      </c>
      <c r="DZ199" s="76" t="str">
        <f>IF($A199&lt;&gt;"",IF(IFERROR('6. Position (at entry)'!AA199,"")="", "",IFERROR('6. Position (at entry)'!AA199,"")),"")</f>
        <v/>
      </c>
      <c r="EA199" s="76" t="str">
        <f>IF($A199&lt;&gt;"",IF(IFERROR('6. Position (at entry)'!AB199,"")="", "",IFERROR('6. Position (at entry)'!AB199,"")),"")</f>
        <v/>
      </c>
      <c r="EB199" s="78" t="str">
        <f>IF($A199&lt;&gt;"",IF(IFERROR('6. Position (at entry)'!AC199,"")="", "",IFERROR('6. Position (at entry)'!AC199,"")),"")</f>
        <v/>
      </c>
      <c r="EC199" s="78" t="str">
        <f>IF($A199&lt;&gt;"",IF(IFERROR('6. Position (at entry)'!AD199,"")="", "",IFERROR('6. Position (at entry)'!AD199,"")),"")</f>
        <v/>
      </c>
      <c r="ED199" s="226" t="str">
        <f>IF($A199&lt;&gt;"",IF(IFERROR('6. Position (at entry)'!AE199,"")="", "",IFERROR('6. Position (at entry)'!AE199,"")),"")</f>
        <v/>
      </c>
      <c r="EE199" s="80" t="str">
        <f>IF($A199&lt;&gt;"",IF(IFERROR('6. Position (at entry)'!AF199,"")="", "",IFERROR('6. Position (at entry)'!AF199,"")),"")</f>
        <v/>
      </c>
      <c r="EF199" s="80" t="str">
        <f>IF($A199&lt;&gt;"",IF(IFERROR('6. Position (at entry)'!AG199,"")="", "",IFERROR('6. Position (at entry)'!AG199,"")),"")</f>
        <v/>
      </c>
      <c r="EG199" s="80" t="str">
        <f>IF($A199&lt;&gt;"",IF(IFERROR('6. Position (at entry)'!AH199,"")="", "",IFERROR('6. Position (at entry)'!AH199,"")),"")</f>
        <v/>
      </c>
      <c r="EH199" s="360" t="str">
        <f>IF($A199&lt;&gt;"",IF(IFERROR('6. Position (at entry)'!AI199,"")="", "",IFERROR('6. Position (at entry)'!AI199,"")),"")</f>
        <v/>
      </c>
    </row>
    <row r="200" spans="1:138" ht="15" customHeight="1" x14ac:dyDescent="0.2">
      <c r="A200" s="16" t="str">
        <f>IF(ISBLANK('6. Position (at entry)'!A200), "", '6. Position (at entry)'!A200)</f>
        <v/>
      </c>
      <c r="B200" s="347" t="str">
        <f>IF($A200&lt;&gt;"",IF(IFERROR('6. Position (at entry)'!B200,"")="", "Mandatory: Tab 6",IFERROR('6. Position (at entry)'!B200,"")),"")</f>
        <v/>
      </c>
      <c r="C200" s="16" t="str">
        <f>IF($A200&lt;&gt;"",IF(IFERROR(VLOOKUP($A200, '4. Company (at entry)'!$1:$1048576,2,FALSE),"")="","Mandatory: Tab 4",IFERROR(VLOOKUP($A200, '4. Company (at entry)'!$1:$1048576,2,FALSE),"")), "")</f>
        <v/>
      </c>
      <c r="D200" s="16" t="str">
        <f>IF($A200&lt;&gt;"",IF(IFERROR('7. Position (current_at exit)'!D200,"")="", "Mandatory: Tab 7",IFERROR('7. Position (current_at exit)'!D200,"")),"")</f>
        <v/>
      </c>
      <c r="E200" s="16" t="str">
        <f>IF($A200&lt;&gt;"",IF(IFERROR('7. Position (current_at exit)'!E200,"")="", "Mandatory: Tab 7",IFERROR('7. Position (current_at exit)'!E200,"")),"")</f>
        <v/>
      </c>
      <c r="F200" s="16" t="str">
        <f>IF($A200&lt;&gt;"",IF(IFERROR('6. Position (at entry)'!D200,"")="", "Mandatory: Tab 6",IFERROR('6. Position (at entry)'!D200,"")),"")</f>
        <v/>
      </c>
      <c r="G200" s="16" t="str">
        <f>IF($A200&lt;&gt;"",IF(IFERROR('6. Position (at entry)'!E200,"")="", "Mandatory: Tab 6",IFERROR('6. Position (at entry)'!E200,"")),"")</f>
        <v/>
      </c>
      <c r="H200" s="16" t="str">
        <f>IF($A200&lt;&gt;"",IF(IFERROR('6. Position (at entry)'!F200,"")="", "Mandatory: Tab 6",IFERROR('6. Position (at entry)'!F200,"")),"")</f>
        <v/>
      </c>
      <c r="I200" s="16" t="str">
        <f>IF($A200&lt;&gt;"",IF(IFERROR('6. Position (at entry)'!G200,"")="", "Mandatory: Tab 6",IFERROR('6. Position (at entry)'!G200,"")),"")</f>
        <v/>
      </c>
      <c r="J200" s="16" t="str">
        <f>IF($A200&lt;&gt;"",IF(IFERROR('6. Position (at entry)'!H200,"")="", "Mandatory: Tab 6",IFERROR('6. Position (at entry)'!H200,"")),"")</f>
        <v/>
      </c>
      <c r="K200" s="159" t="str">
        <f>IF($A200&lt;&gt;"",IF(IFERROR('6. Position (at entry)'!I200,"")="", "Mandatory: Tab 6",IFERROR('6. Position (at entry)'!I200,"")),"")</f>
        <v/>
      </c>
      <c r="L200" s="16" t="str">
        <f>IF($A200&lt;&gt;"",IF(IFERROR('6. Position (at entry)'!J200,"")="", "Mandatory: Tab 6",IFERROR('6. Position (at entry)'!J200,"")),"")</f>
        <v/>
      </c>
      <c r="M200" s="16" t="str">
        <f>IF($A200&lt;&gt;"",IF(IFERROR('6. Position (at entry)'!K200,"")="", "Mandatory: Tab 6",IFERROR('6. Position (at entry)'!K200,"")),"")</f>
        <v/>
      </c>
      <c r="N200" s="16" t="str">
        <f>IF($A200&lt;&gt;"",IF(IFERROR('6. Position (at entry)'!L200,"")="", "",IFERROR('6. Position (at entry)'!L200,"")),"")</f>
        <v/>
      </c>
      <c r="O200" s="360" t="str">
        <f>IF($A200&lt;&gt;"",IF(IFERROR('6. Position (at entry)'!M200,"")="", "",IFERROR('6. Position (at entry)'!M200,"")),"")</f>
        <v/>
      </c>
      <c r="P200" s="16" t="str">
        <f>IF($A200&lt;&gt;"",IF(IFERROR(VLOOKUP($A200,'5. Company (current_at exit)'!$1:$1048576,3,FALSE),"")="","",IFERROR(VLOOKUP($A200,'5. Company (current_at exit)'!$1:$1048576,3,FALSE),"")), "")</f>
        <v/>
      </c>
      <c r="Q200" s="16" t="str">
        <f>IF($A200&lt;&gt;"",IF(IFERROR(VLOOKUP($A200,'5. Company (current_at exit)'!$1:$1048576,4,FALSE),"")="","",IFERROR(VLOOKUP($A200,'5. Company (current_at exit)'!$1:$1048576,4,FALSE),"")), "")</f>
        <v/>
      </c>
      <c r="R200" s="16" t="str">
        <f>IF($A200&lt;&gt;"",IF(IFERROR(VLOOKUP($A200,'5. Company (current_at exit)'!$1:$1048576,5,FALSE),"")="","",IFERROR(VLOOKUP($A200,'5. Company (current_at exit)'!$1:$1048576,5,FALSE),"")), "")</f>
        <v/>
      </c>
      <c r="S200" s="16" t="str">
        <f>IF($A200&lt;&gt;"",IF(IFERROR(VLOOKUP($A200,'5. Company (current_at exit)'!$1:$1048576,6,FALSE),"")="","",IFERROR(VLOOKUP($A200,'5. Company (current_at exit)'!$1:$1048576,6,FALSE),"")), "")</f>
        <v/>
      </c>
      <c r="T200" s="16" t="str">
        <f>IF($A200&lt;&gt;"",IF(IFERROR(VLOOKUP($A200,'5. Company (current_at exit)'!$1:$1048576,7,FALSE),"")="","Mandatory: Tab 5",IFERROR(VLOOKUP($A200,'5. Company (current_at exit)'!$1:$1048576,7,FALSE),"")), "")</f>
        <v/>
      </c>
      <c r="U200" s="72" t="str">
        <f>IF($A200&lt;&gt;"",IF(IFERROR(VLOOKUP($A200,'5. Company (current_at exit)'!$1:$1048576,8,FALSE),"")="","Mandatory: Tab 5",IFERROR(VLOOKUP($A200,'5. Company (current_at exit)'!$1:$1048576,8,FALSE),"")), "")</f>
        <v/>
      </c>
      <c r="V200" s="16" t="str">
        <f>IF($A200&lt;&gt;"",IF(IFERROR(VLOOKUP($A200,'5. Company (current_at exit)'!$1:$1048576,9,FALSE),"")="","",IFERROR(VLOOKUP($A200,'5. Company (current_at exit)'!$1:$1048576,9,FALSE),"")), "")</f>
        <v/>
      </c>
      <c r="W200" s="16" t="str">
        <f>IF($A200&lt;&gt;"",IF(IFERROR(VLOOKUP($A200,'5. Company (current_at exit)'!$1:$1048576,10,FALSE),"")="","Mandatory: Tab 5",IFERROR(VLOOKUP($A200,'5. Company (current_at exit)'!$1:$1048576,10,FALSE),"")), "")</f>
        <v/>
      </c>
      <c r="X200" s="73" t="str">
        <f>IF($A200&lt;&gt;"",IF(IFERROR(VLOOKUP($A200,'5. Company (current_at exit)'!$1:$1048576,11,FALSE),"")="","Mandatory: Tab 5",IFERROR(VLOOKUP($A200,'5. Company (current_at exit)'!$1:$1048576,11,FALSE),"")), "")</f>
        <v/>
      </c>
      <c r="Y200" s="73" t="str">
        <f>IF($A200&lt;&gt;"",IF(IFERROR(VLOOKUP($A200,'5. Company (current_at exit)'!$1:$1048576,12,FALSE),"")="","",IFERROR(VLOOKUP($A200,'5. Company (current_at exit)'!$1:$1048576,12,FALSE),"")), "")</f>
        <v/>
      </c>
      <c r="Z200" s="73" t="str">
        <f>IF($A200&lt;&gt;"",IF(IFERROR(VLOOKUP($A200,'5. Company (current_at exit)'!$1:$1048576,13,FALSE),"")="","",IFERROR(VLOOKUP($A200,'5. Company (current_at exit)'!$1:$1048576,13,FALSE),"")), "")</f>
        <v/>
      </c>
      <c r="AA200" s="16" t="str">
        <f>IF($A200&lt;&gt;"",IF(IFERROR(VLOOKUP($A200,'5. Company (current_at exit)'!$1:$1048576,14,FALSE),"")="","Mandatory: Tab 5",IFERROR(VLOOKUP($A200,'5. Company (current_at exit)'!$1:$1048576,14,FALSE),"")), "")</f>
        <v/>
      </c>
      <c r="AB200" s="16" t="str">
        <f>IF($A200&lt;&gt;"",IF(IFERROR(VLOOKUP($A200,'5. Company (current_at exit)'!$1:$1048576,15,FALSE),"")="","Mandatory: Tab 5",IFERROR(VLOOKUP($A200,'5. Company (current_at exit)'!$1:$1048576,15,FALSE),"")), "")</f>
        <v/>
      </c>
      <c r="AC200" s="76" t="str">
        <f>IF($A200&lt;&gt;"",IF(IFERROR(VLOOKUP($A200,'5. Company (current_at exit)'!$1:$1048576,16,FALSE),"")="","",IFERROR(VLOOKUP($A200,'5. Company (current_at exit)'!$1:$1048576,16,FALSE),"")), "")</f>
        <v/>
      </c>
      <c r="AD200" s="16" t="str">
        <f>IF($A200&lt;&gt;"",IF(IFERROR(VLOOKUP($A200,'5. Company (current_at exit)'!$1:$1048576,17,FALSE),"")="","",IFERROR(VLOOKUP($A200,'5. Company (current_at exit)'!$1:$1048576,17,FALSE),"")), "")</f>
        <v/>
      </c>
      <c r="AE200" s="401" t="str">
        <f>IF($A200&lt;&gt;"",IF(IFERROR(VLOOKUP($A200,'5. Company (current_at exit)'!$1:$1048576,18,FALSE),"")="","",IFERROR(VLOOKUP($A200,'5. Company (current_at exit)'!$1:$1048576,18,FALSE),"")), "")</f>
        <v/>
      </c>
      <c r="AF200" s="16" t="str">
        <f>IF($A200&lt;&gt;"",IF(IFERROR(VLOOKUP($A200,'5. Company (current_at exit)'!$1:$1048576,19,FALSE),"")="","Mandatory: Tab 5",IFERROR(VLOOKUP($A200,'5. Company (current_at exit)'!$1:$1048576,19,FALSE),"")), "")</f>
        <v/>
      </c>
      <c r="AG200" s="159" t="str">
        <f>IF($AF200="Yes",IF($A200&lt;&gt;"",IF(IFERROR(VLOOKUP($A200,'5. Company (current_at exit)'!$1:$1048576,20,FALSE),"")="","Mandatory: Tab 5",IFERROR(VLOOKUP($A200,'5. Company (current_at exit)'!$1:$1048576,20,FALSE),"")), ""),IF($A200&lt;&gt;"",IF(IFERROR(VLOOKUP($A200,'5. Company (current_at exit)'!$1:$1048576,20,FALSE),"")="","",IFERROR(VLOOKUP($A200,'5. Company (current_at exit)'!$1:$1048576,20,FALSE),"")), ""))</f>
        <v/>
      </c>
      <c r="AH200" s="159" t="str">
        <f>IF($AF200="Yes",IF($A200&lt;&gt;"",IF(IFERROR(VLOOKUP($A200,'5. Company (current_at exit)'!$1:$1048576,21,FALSE),"")="","Mandatory: Tab 5",IFERROR(VLOOKUP($A200,'5. Company (current_at exit)'!$1:$1048576,21,FALSE),"")), ""),IF($A200&lt;&gt;"",IF(IFERROR(VLOOKUP($A200,'5. Company (current_at exit)'!$1:$1048576,21,FALSE),"")="","",IFERROR(VLOOKUP($A200,'5. Company (current_at exit)'!$1:$1048576,21,FALSE),"")), ""))</f>
        <v/>
      </c>
      <c r="AI200" s="69" t="str">
        <f>IF($AF200="Yes",IF($A200&lt;&gt;"",IF(IFERROR(VLOOKUP($A200,'5. Company (current_at exit)'!$1:$1048576,22,FALSE),"")="","Mandatory: Tab 5",IFERROR(VLOOKUP($A200,'5. Company (current_at exit)'!$1:$1048576,22,FALSE),"")), ""),IF($A200&lt;&gt;"",IF(IFERROR(VLOOKUP($A200,'5. Company (current_at exit)'!$1:$1048576,22,FALSE),"")="","",IFERROR(VLOOKUP($A200,'5. Company (current_at exit)'!$1:$1048576,22,FALSE),"")), ""))</f>
        <v/>
      </c>
      <c r="AJ200" s="69" t="str">
        <f>IF($AF200="Yes",IF($A200&lt;&gt;"",IF(IFERROR(VLOOKUP($A200,'5. Company (current_at exit)'!$1:$1048576,23,FALSE),"")="","Mandatory: Tab 5",IFERROR(VLOOKUP($A200,'5. Company (current_at exit)'!$1:$1048576,23,FALSE),"")), ""),IF($A200&lt;&gt;"",IF(IFERROR(VLOOKUP($A200,'5. Company (current_at exit)'!$1:$1048576,23,FALSE),"")="","",IFERROR(VLOOKUP($A200,'5. Company (current_at exit)'!$1:$1048576,23,FALSE),"")), ""))</f>
        <v/>
      </c>
      <c r="AK200" s="159" t="str">
        <f>IF($AF200="Yes",IF($A200&lt;&gt;"",IF(IFERROR(VLOOKUP($A200,'5. Company (current_at exit)'!$1:$1048576,24,FALSE),"")="","",IFERROR(VLOOKUP($A200,'5. Company (current_at exit)'!$1:$1048576,24,FALSE),"")), ""),IF($A200&lt;&gt;"",IF(IFERROR(VLOOKUP($A200,'5. Company (current_at exit)'!$1:$1048576,24,FALSE),"")="","",IFERROR(VLOOKUP($A200,'5. Company (current_at exit)'!$1:$1048576,24,FALSE),"")), ""))</f>
        <v/>
      </c>
      <c r="AL200" s="403" t="str">
        <f>IF($A200&lt;&gt;"",IF(IFERROR(VLOOKUP($A200,'5. Company (current_at exit)'!$1:$1048576,25,FALSE),"")="","",IFERROR(VLOOKUP($A200,'5. Company (current_at exit)'!$1:$1048576,25,FALSE),"")), "")</f>
        <v/>
      </c>
      <c r="AM200" s="17" t="str">
        <f>IF($A200&lt;&gt;"",IF(IFERROR(VLOOKUP($A200,'5. Company (current_at exit)'!$1:$1048576,26,FALSE),"")="","Mandatory: Tab 5",IFERROR(VLOOKUP($A200,'5. Company (current_at exit)'!$1:$1048576,26,FALSE),"")), "")</f>
        <v/>
      </c>
      <c r="AN200" s="17" t="str">
        <f>IF($A200&lt;&gt;"",IF(IFERROR(VLOOKUP($A200,'5. Company (current_at exit)'!$1:$1048576,27,FALSE),"")="","Mandatory: Tab 5",IFERROR(VLOOKUP($A200,'5. Company (current_at exit)'!$1:$1048576,27,FALSE),"")), "")</f>
        <v/>
      </c>
      <c r="AO200" s="17" t="str">
        <f>IF($A200&lt;&gt;"",IF(IFERROR(VLOOKUP($A200,'5. Company (current_at exit)'!$1:$1048576,28,FALSE),"")="","Mandatory: Tab 5",IFERROR(VLOOKUP($A200,'5. Company (current_at exit)'!$1:$1048576,28,FALSE),"")), "")</f>
        <v/>
      </c>
      <c r="AP200" s="17" t="str">
        <f>IF($A200&lt;&gt;"",IF(IFERROR(VLOOKUP($A200,'5. Company (current_at exit)'!$1:$1048576,29,FALSE),"")="","Mandatory: Tab 5",IFERROR(VLOOKUP($A200,'5. Company (current_at exit)'!$1:$1048576,29,FALSE),"")), "")</f>
        <v/>
      </c>
      <c r="AQ200" s="17" t="str">
        <f>IF($A200&lt;&gt;"",IF(IFERROR(VLOOKUP($A200,'5. Company (current_at exit)'!$1:$1048576,30,FALSE),"")="","Mandatory: Tab 5",IFERROR(VLOOKUP($A200,'5. Company (current_at exit)'!$1:$1048576,30,FALSE),"")), "")</f>
        <v/>
      </c>
      <c r="AR200" s="17" t="str">
        <f>IF($A200&lt;&gt;"",IF(IFERROR(VLOOKUP($A200,'5. Company (current_at exit)'!$1:$1048576,31,FALSE),"")="","Mandatory: Tab 5",IFERROR(VLOOKUP($A200,'5. Company (current_at exit)'!$1:$1048576,31,FALSE),"")), "")</f>
        <v/>
      </c>
      <c r="AS200" s="17" t="str">
        <f>IF($A200&lt;&gt;"",IF(IFERROR(VLOOKUP($A200,'5. Company (current_at exit)'!$1:$1048576,32,FALSE),"")="","Mandatory: Tab 5",IFERROR(VLOOKUP($A200,'5. Company (current_at exit)'!$1:$1048576,32,FALSE),"")), "")</f>
        <v/>
      </c>
      <c r="AT200" s="17" t="str">
        <f>IF($A200&lt;&gt;"",IF(IFERROR(VLOOKUP($A200,'5. Company (current_at exit)'!$1:$1048576,33,FALSE),"")="","Mandatory: Tab 5",IFERROR(VLOOKUP($A200,'5. Company (current_at exit)'!$1:$1048576,33,FALSE),"")), "")</f>
        <v/>
      </c>
      <c r="AU200" s="17" t="str">
        <f>IF($A200&lt;&gt;"",IF(IFERROR(VLOOKUP($A200,'5. Company (current_at exit)'!$1:$1048576,34,FALSE),"")="","",IFERROR(VLOOKUP($A200,'5. Company (current_at exit)'!$1:$1048576,34,FALSE),"")), "")</f>
        <v/>
      </c>
      <c r="AV200" s="241" t="str">
        <f>IF($A200&lt;&gt;"",IF(IFERROR(VLOOKUP($A200,'5. Company (current_at exit)'!$1:$1048576,35,FALSE),"")="","",IFERROR(VLOOKUP($A200,'5. Company (current_at exit)'!$1:$1048576,35,FALSE),"")), "")</f>
        <v/>
      </c>
      <c r="AW200" s="17" t="str">
        <f>IF($D200="Fully Exited",IF($A200&lt;&gt;"",IF(IFERROR(VLOOKUP($A200,'5. Company (current_at exit)'!$1:$1048576,36,FALSE),"")="","",IFERROR(VLOOKUP($A200,'5. Company (current_at exit)'!$1:$1048576,36,FALSE),"")), ""),IF($A200&lt;&gt;"",IF(IFERROR(VLOOKUP($A200,'5. Company (current_at exit)'!$1:$1048576,36,FALSE),"")="","",IFERROR(VLOOKUP($A200,'5. Company (current_at exit)'!$1:$1048576,36,FALSE),"")), ""))</f>
        <v/>
      </c>
      <c r="AX200" s="239" t="str">
        <f>IF($A200&lt;&gt;"",IF(IFERROR(VLOOKUP($A200,'5. Company (current_at exit)'!$1:$1048576,37,FALSE),"")="","",IFERROR(VLOOKUP($A200,'5. Company (current_at exit)'!$1:$1048576,37,FALSE),"")), "")</f>
        <v/>
      </c>
      <c r="AY200" s="204" t="str">
        <f>IF($A200&lt;&gt;"",IF(IFERROR(VLOOKUP($A200,'5. Company (current_at exit)'!$1:$1048576,38,FALSE),"")="","",IFERROR(VLOOKUP($A200,'5. Company (current_at exit)'!$1:$1048576,38,FALSE),"")), "")</f>
        <v/>
      </c>
      <c r="AZ200" s="244" t="str">
        <f>IF($A200&lt;&gt;"",IF(IFERROR(VLOOKUP($A200,'5. Company (current_at exit)'!$1:$1048576,39,FALSE),"")="","",IFERROR(VLOOKUP($A200,'5. Company (current_at exit)'!$1:$1048576,39,FALSE),"")), "")</f>
        <v/>
      </c>
      <c r="BA200" s="244" t="str">
        <f>IF($A200&lt;&gt;"",IF(IFERROR(VLOOKUP($A200,'5. Company (current_at exit)'!$1:$1048576,40,FALSE),"")="","",IFERROR(VLOOKUP($A200,'5. Company (current_at exit)'!$1:$1048576,40,FALSE),"")), "")</f>
        <v/>
      </c>
      <c r="BB200" s="244" t="str">
        <f>IF($A200&lt;&gt;"",IF(IFERROR(VLOOKUP($A200,'5. Company (current_at exit)'!$1:$1048576,41,FALSE),"")="","",IFERROR(VLOOKUP($A200,'5. Company (current_at exit)'!$1:$1048576,41,FALSE),"")), "")</f>
        <v/>
      </c>
      <c r="BC200" s="76" t="str">
        <f>IF($A200&lt;&gt;"",IF(IFERROR(VLOOKUP($A200,'5. Company (current_at exit)'!$1:$1048576,42,FALSE),"")="","",IFERROR(VLOOKUP($A200,'5. Company (current_at exit)'!$1:$1048576,42,FALSE),"")), "")</f>
        <v/>
      </c>
      <c r="BD200" s="76" t="str">
        <f>IF($A200&lt;&gt;"",IF(IFERROR(VLOOKUP($A200,'5. Company (current_at exit)'!$1:$1048576,43,FALSE),"")="","",IFERROR(VLOOKUP($A200,'5. Company (current_at exit)'!$1:$1048576,43,FALSE),"")), "")</f>
        <v/>
      </c>
      <c r="BE200" s="239" t="str">
        <f>IF($A200&lt;&gt;"",IF(IFERROR(VLOOKUP($A200,'5. Company (current_at exit)'!$1:$1048576,44,FALSE),"")="","",IFERROR(VLOOKUP($A200,'5. Company (current_at exit)'!$1:$1048576,44,FALSE),"")), "")</f>
        <v/>
      </c>
      <c r="BF200" s="239" t="str">
        <f>IF($A200&lt;&gt;"",IF(IFERROR(VLOOKUP($A200,'5. Company (current_at exit)'!$1:$1048576,45,FALSE),"")="","",IFERROR(VLOOKUP($A200,'5. Company (current_at exit)'!$1:$1048576,45,FALSE),"")), "")</f>
        <v/>
      </c>
      <c r="BG200" s="239" t="str">
        <f>IF($A200&lt;&gt;"",IF(IFERROR(VLOOKUP($A200,'5. Company (current_at exit)'!$1:$1048576,46,FALSE),"")="","",IFERROR(VLOOKUP($A200,'5. Company (current_at exit)'!$1:$1048576,46,FALSE),"")), "")</f>
        <v/>
      </c>
      <c r="BH200" s="239" t="str">
        <f>IF($A200&lt;&gt;"",IF(IFERROR(VLOOKUP($A200,'5. Company (current_at exit)'!$1:$1048576,47,FALSE),"")="","",IFERROR(VLOOKUP($A200,'5. Company (current_at exit)'!$1:$1048576,47,FALSE),"")), "")</f>
        <v/>
      </c>
      <c r="BI200" s="239" t="str">
        <f>IF($A200&lt;&gt;"",IF(IFERROR(VLOOKUP($A200,'5. Company (current_at exit)'!$1:$1048576,48,FALSE),"")="","",IFERROR(VLOOKUP($A200,'5. Company (current_at exit)'!$1:$1048576,48,FALSE),"")), "")</f>
        <v/>
      </c>
      <c r="BJ200" s="360" t="str">
        <f>IF($A200&lt;&gt;"",IF(IFERROR(VLOOKUP($A200,'5. Company (current_at exit)'!$1:$1048576,49,FALSE),"")="","",IFERROR(VLOOKUP($A200,'5. Company (current_at exit)'!$1:$1048576,49,FALSE),"")), "")</f>
        <v/>
      </c>
      <c r="BK200" s="76" t="str">
        <f>IF($A200&lt;&gt;"",IF(IFERROR(VLOOKUP($A200,'5. Company (current_at exit)'!$1:$1048576,50,FALSE),"")="","Mandatory: Tab 5",IFERROR(VLOOKUP($A200,'5. Company (current_at exit)'!$1:$1048576,50,FALSE),"")), "")</f>
        <v/>
      </c>
      <c r="BL200" s="483" t="str">
        <f>IF($A200&lt;&gt;"",IF(IFERROR(VLOOKUP($A200,'5. Company (current_at exit)'!$1:$1048576,51,FALSE),"")="","Mandatory: Tab 5",IFERROR(VLOOKUP($A200,'5. Company (current_at exit)'!$1:$1048576,51,FALSE),"")), "")</f>
        <v/>
      </c>
      <c r="BM200" s="483" t="str">
        <f>IF($A200&lt;&gt;"",IF(IFERROR(VLOOKUP($A200,'5. Company (current_at exit)'!$1:$1048576,52,FALSE),"")="","Mandatory: Tab 5",IFERROR(VLOOKUP($A200,'5. Company (current_at exit)'!$1:$1048576,52,FALSE),"")), "")</f>
        <v/>
      </c>
      <c r="BN200" s="483" t="str">
        <f>IF($A200&lt;&gt;"",IF(IFERROR(VLOOKUP($A200,'5. Company (current_at exit)'!$1:$1048576,53,FALSE),"")="","Mandatory: Tab 5",IFERROR(VLOOKUP($A200,'5. Company (current_at exit)'!$1:$1048576,53,FALSE),"")), "")</f>
        <v/>
      </c>
      <c r="BO200" s="360" t="str">
        <f>IF($A200&lt;&gt;"",IF(IFERROR(VLOOKUP($A200,'5. Company (current_at exit)'!$1:$1048576,54,FALSE),"")="","",IFERROR(VLOOKUP($A200,'5. Company (current_at exit)'!$1:$1048576,54,FALSE),"")), "")</f>
        <v/>
      </c>
      <c r="BP200" s="17" t="str">
        <f>IF($A200&lt;&gt;"",IF(IFERROR(VLOOKUP($A200, '4. Company (at entry)'!$1:$1048576,3,FALSE),"")="","Mandatory: Tab 4",IFERROR(VLOOKUP($A200, '4. Company (at entry)'!$1:$1048576,3,FALSE),"")), "")</f>
        <v/>
      </c>
      <c r="BQ200" s="17" t="str">
        <f>IF($A200&lt;&gt;"",IF(IFERROR(VLOOKUP($A200, '4. Company (at entry)'!$1:$1048576,4,FALSE),"")="","Mandatory: Tab 4",IFERROR(VLOOKUP($A200, '4. Company (at entry)'!$1:$1048576,4,FALSE),"")), "")</f>
        <v/>
      </c>
      <c r="BR200" s="17" t="str">
        <f>IF($A200&lt;&gt;"",IF(IFERROR(VLOOKUP($A200, '4. Company (at entry)'!$1:$1048576,5,FALSE),"")="","Mandatory: Tab 4",IFERROR(VLOOKUP($A200, '4. Company (at entry)'!$1:$1048576,5,FALSE),"")), "")</f>
        <v/>
      </c>
      <c r="BS200" s="17" t="str">
        <f>IF($A200&lt;&gt;"",IF(IFERROR(VLOOKUP($A200, '4. Company (at entry)'!$1:$1048576,6,FALSE),"")="","Mandatory: Tab 4",IFERROR(VLOOKUP($A200, '4. Company (at entry)'!$1:$1048576,6,FALSE),"")), "")</f>
        <v/>
      </c>
      <c r="BT200" s="17" t="str">
        <f>IF($A200&lt;&gt;"",IF(IFERROR(VLOOKUP($A200, '4. Company (at entry)'!$1:$1048576,7,FALSE),"")="","Mandatory: Tab 4",IFERROR(VLOOKUP($A200, '4. Company (at entry)'!$1:$1048576,7,FALSE),"")), "")</f>
        <v/>
      </c>
      <c r="BU200" s="17" t="str">
        <f>IF($A200&lt;&gt;"",IF(IFERROR(VLOOKUP($A200, '4. Company (at entry)'!$1:$1048576,8,FALSE),"")="","Mandatory: Tab 4",IFERROR(VLOOKUP($A200, '4. Company (at entry)'!$1:$1048576,8,FALSE),"")), "")</f>
        <v/>
      </c>
      <c r="BV200" s="17" t="str">
        <f>IF($A200&lt;&gt;"",IF(IFERROR(VLOOKUP($A200, '4. Company (at entry)'!$1:$1048576,9,FALSE),"")="","Mandatory: Tab 4",IFERROR(VLOOKUP($A200, '4. Company (at entry)'!$1:$1048576,9,FALSE),"")), "")</f>
        <v/>
      </c>
      <c r="BW200" s="17" t="str">
        <f>IF($A200&lt;&gt;"",IF(IFERROR(VLOOKUP($A200, '4. Company (at entry)'!$1:$1048576,10,FALSE),"")="","",IFERROR(VLOOKUP($A200, '4. Company (at entry)'!$1:$1048576,10,FALSE),"")), "")</f>
        <v/>
      </c>
      <c r="BX200" s="208" t="str">
        <f>IF($A200&lt;&gt;"",IF(IFERROR(VLOOKUP($A200, '4. Company (at entry)'!$1:$1048576,11,FALSE),"")="","",IFERROR(VLOOKUP($A200, '4. Company (at entry)'!$1:$1048576,11,FALSE),"")), "")</f>
        <v/>
      </c>
      <c r="BY200" s="17" t="str">
        <f>IF($A200&lt;&gt;"",IF(IFERROR(VLOOKUP($A200, '4. Company (at entry)'!$1:$1048576,12,FALSE),"")="","",IFERROR(VLOOKUP($A200, '4. Company (at entry)'!$1:$1048576,12,FALSE),"")), "")</f>
        <v/>
      </c>
      <c r="BZ200" s="360" t="str">
        <f>IF($A200&lt;&gt;"",IF(IFERROR(VLOOKUP($A200, '4. Company (at entry)'!$1:$1048576,13,FALSE),"")="","",IFERROR(VLOOKUP($A200, '4. Company (at entry)'!$1:$1048576,13,FALSE),"")), "")</f>
        <v/>
      </c>
      <c r="CA200" s="17" t="str">
        <f>IF($A200&lt;&gt;"",IF(IFERROR('7. Position (current_at exit)'!F200,"")="", "Mandatory: Tab 7",IFERROR('7. Position (current_at exit)'!F200,"")),"")</f>
        <v/>
      </c>
      <c r="CB200" s="17" t="str">
        <f>IF($D200&lt;&gt;"Pending, Subsequently Closed",IF($A200&lt;&gt;"",IF(IFERROR('7. Position (current_at exit)'!G200,"")="", "Mandatory: Tab 7",IFERROR('7. Position (current_at exit)'!G200,"")),""), IF($A200&lt;&gt;"",IF(IFERROR('7. Position (current_at exit)'!G200,"")="", "",IFERROR('7. Position (current_at exit)'!G200,"")),""))</f>
        <v/>
      </c>
      <c r="CC200" s="17" t="str">
        <f>IF($D200&lt;&gt;"Pending, Subsequently Closed",IF($A200&lt;&gt;"",IF(IFERROR('7. Position (current_at exit)'!H200,"")="", "Mandatory: Tab 7",IFERROR('7. Position (current_at exit)'!H200,"")),""), IF($A200&lt;&gt;"",IF(IFERROR('7. Position (current_at exit)'!H200,"")="", "",IFERROR('7. Position (current_at exit)'!H200,"")),""))</f>
        <v/>
      </c>
      <c r="CD200" s="17" t="str">
        <f>IF($D200&lt;&gt;"Pending, Subsequently Closed",IF($A200&lt;&gt;"",IF(IFERROR('7. Position (current_at exit)'!I200,"")="", "Mandatory: Tab 7",IFERROR('7. Position (current_at exit)'!I200,"")),""), IF($A200&lt;&gt;"",IF(IFERROR('7. Position (current_at exit)'!I200,"")="", "",IFERROR('7. Position (current_at exit)'!I200,"")),""))</f>
        <v/>
      </c>
      <c r="CE200" s="17" t="str">
        <f>IF($D200&lt;&gt;"Pending, Subsequently Closed",IF($A200&lt;&gt;"",IF(IFERROR('7. Position (current_at exit)'!J200,"")="", "Mandatory: Tab 7",IFERROR('7. Position (current_at exit)'!J200,"")),""), IF($A200&lt;&gt;"",IF(IFERROR('7. Position (current_at exit)'!J200,"")="", "",IFERROR('7. Position (current_at exit)'!J200,"")),""))</f>
        <v/>
      </c>
      <c r="CF200" s="208" t="str">
        <f>IF($D200&lt;&gt;"Pending, Subsequently Closed",IF($A200&lt;&gt;"",IF(IFERROR('7. Position (current_at exit)'!K200,"")="", "Mandatory: Tab 7",IFERROR('7. Position (current_at exit)'!K200,"")),""), IF($A200&lt;&gt;"",IF(IFERROR('7. Position (current_at exit)'!K200,"")="", "",IFERROR('7. Position (current_at exit)'!K200,"")),""))</f>
        <v/>
      </c>
      <c r="CG200" s="186" t="str">
        <f>IF($D200&lt;&gt;"Pending, Subsequently Closed",IF($A200&lt;&gt;"",IF(IFERROR('7. Position (current_at exit)'!L200,"")="", "Mandatory: Tab 7",IFERROR('7. Position (current_at exit)'!L200,"")),""), IF($A200&lt;&gt;"",IF(IFERROR('7. Position (current_at exit)'!L200,"")="", "",IFERROR('7. Position (current_at exit)'!L200,"")),""))</f>
        <v/>
      </c>
      <c r="CH200" s="186" t="str">
        <f>IF($D200&lt;&gt;"Pending, Subsequently Closed",IF($A200&lt;&gt;"",IF(IFERROR('7. Position (current_at exit)'!M200,"")="", "Mandatory: Tab 7",IFERROR('7. Position (current_at exit)'!M200,"")),""), IF($A200&lt;&gt;"",IF(IFERROR('7. Position (current_at exit)'!M200,"")="", "",IFERROR('7. Position (current_at exit)'!M200,"")),""))</f>
        <v/>
      </c>
      <c r="CI200" s="186" t="str">
        <f>IF($D200&lt;&gt;"Pending, Subsequently Closed",IF($A200&lt;&gt;"",IF(IFERROR('7. Position (current_at exit)'!N200,"")="", "Mandatory: Tab 7",IFERROR('7. Position (current_at exit)'!N200,"")),""), IF($A200&lt;&gt;"",IF(IFERROR('7. Position (current_at exit)'!N200,"")="", "",IFERROR('7. Position (current_at exit)'!N200,"")),""))</f>
        <v/>
      </c>
      <c r="CJ200" s="408" t="str">
        <f>IF($D200&lt;&gt;"Pending, Subsequently Closed",IF($A200&lt;&gt;"",IF(IFERROR('7. Position (current_at exit)'!O200,"")="", "Mandatory: Tab 7",IFERROR('7. Position (current_at exit)'!O200,"")),""), IF($A200&lt;&gt;"",IF(IFERROR('7. Position (current_at exit)'!O200,"")="", "",IFERROR('7. Position (current_at exit)'!O200,"")),""))</f>
        <v/>
      </c>
      <c r="CK200" s="408" t="str">
        <f>IF($D200&lt;&gt;"Pending, Subsequently Closed",IF($A200&lt;&gt;"",IF(IFERROR('7. Position (current_at exit)'!P200,"")="", "Mandatory: Tab 7",IFERROR('7. Position (current_at exit)'!P200,"")),""), IF($A200&lt;&gt;"",IF(IFERROR('7. Position (current_at exit)'!P200,"")="", "",IFERROR('7. Position (current_at exit)'!P200,"")),""))</f>
        <v/>
      </c>
      <c r="CL200" s="360" t="str">
        <f>IF($A200&lt;&gt;"",IF(IFERROR('7. Position (current_at exit)'!Q200,"")="", "",IFERROR('7. Position (current_at exit)'!Q200,"")),"")</f>
        <v/>
      </c>
      <c r="CM200" s="18" t="str">
        <f>IF($F200&lt;&gt;"Debt",IF($A200&lt;&gt;"",IF(IFERROR('7. Position (current_at exit)'!R200,"")="", "Mandatory: Tab 7",IFERROR('7. Position (current_at exit)'!R200,"")),""), IF($A200&lt;&gt;"",IF(IFERROR('7. Position (current_at exit)'!R200,"")="", "",IFERROR('7. Position (current_at exit)'!R200,"")),""))</f>
        <v/>
      </c>
      <c r="CN200" s="18" t="str">
        <f>IF($F200&lt;&gt;"Debt",IF($A200&lt;&gt;"",IF(IFERROR('7. Position (current_at exit)'!S200,"")="", "Mandatory: Tab 7",IFERROR('7. Position (current_at exit)'!S200,"")),""), IF($A200&lt;&gt;"",IF(IFERROR('7. Position (current_at exit)'!S200,"")="", "",IFERROR('7. Position (current_at exit)'!S200,"")),""))</f>
        <v/>
      </c>
      <c r="CO200" s="17" t="str">
        <f>IF($F200&lt;&gt;"Debt",IF($A200&lt;&gt;"",IF(IFERROR('7. Position (current_at exit)'!T200,"")="", "Mandatory: Tab 7",IFERROR('7. Position (current_at exit)'!T200,"")),""), IF($A200&lt;&gt;"",IF(IFERROR('7. Position (current_at exit)'!T200,"")="", "",IFERROR('7. Position (current_at exit)'!T200,"")),""))</f>
        <v/>
      </c>
      <c r="CP200" s="17" t="str">
        <f>IF($A200&lt;&gt;"",IF(IFERROR('7. Position (current_at exit)'!U200,"")="", "Mandatory: Tab 7",IFERROR('7. Position (current_at exit)'!U200,"")),"")</f>
        <v/>
      </c>
      <c r="CQ200" s="17" t="str">
        <f>IF($F200&lt;&gt;"Debt",IF($A200&lt;&gt;"",IF(IFERROR('7. Position (current_at exit)'!V200,"")="", "Mandatory: Tab 7",IFERROR('7. Position (current_at exit)'!V200,"")),""), IF($A200&lt;&gt;"",IF(IFERROR('7. Position (current_at exit)'!V200,"")="", "",IFERROR('7. Position (current_at exit)'!V200,"")),""))</f>
        <v/>
      </c>
      <c r="CR200" s="16" t="str">
        <f>IF($F200&lt;&gt;"Debt",IF($A200&lt;&gt;"",IF(IFERROR('7. Position (current_at exit)'!W200,"")="", "",IFERROR('7. Position (current_at exit)'!W200,"")),""), IF($A200&lt;&gt;"",IF(IFERROR('7. Position (current_at exit)'!W200,"")="", "",IFERROR('7. Position (current_at exit)'!W200,"")),""))</f>
        <v/>
      </c>
      <c r="CS200" s="80" t="str">
        <f>IF($A200&lt;&gt;"",IF(IFERROR('7. Position (current_at exit)'!X200,"")="", "",IFERROR('7. Position (current_at exit)'!X200,"")),"")</f>
        <v/>
      </c>
      <c r="CT200" s="360" t="str">
        <f>IF($A200&lt;&gt;"",IF(IFERROR('7. Position (current_at exit)'!Y200,"")="", "",IFERROR('7. Position (current_at exit)'!Y200,"")),"")</f>
        <v/>
      </c>
      <c r="CU200" s="159" t="str">
        <f>IF(OR($D200="Fully Exited, No Escrow", $D200="Fully Exited, Escrow Pending", $D200="Fully Exited, Subsequently Closed"), IF($A200&lt;&gt;"",IF(IFERROR('7. Position (current_at exit)'!Z200,"")="", "Mandatory: Tab 7",IFERROR('7. Position (current_at exit)'!Z200,"")),""), IF($A200&lt;&gt;"",IF(IFERROR('7. Position (current_at exit)'!Z200,"")="", "",IFERROR('7. Position (current_at exit)'!Z200,"")),""))</f>
        <v/>
      </c>
      <c r="CV200" s="159" t="str">
        <f>IF(OR($D200="Fully Exited, No Escrow", $D200="Fully Exited, Escrow Pending", $D200="Fully Exited, Subsequently Closed"), IF($A200&lt;&gt;"",IF(IFERROR('7. Position (current_at exit)'!AA200,"")="", "Mandatory: Tab 7",IFERROR('7. Position (current_at exit)'!AA200,"")),""), IF($A200&lt;&gt;"",IF(IFERROR('7. Position (current_at exit)'!AA200,"")="", "",IFERROR('7. Position (current_at exit)'!AA200,"")),""))</f>
        <v/>
      </c>
      <c r="CW200" s="16" t="str">
        <f>IF($D200="Fully Exited",IF($A200&lt;&gt;"",IF(IFERROR('7. Position (current_at exit)'!AB200,"")="", "",IFERROR('7. Position (current_at exit)'!AB200,"")),""), IF($A200&lt;&gt;"",IF(IFERROR('7. Position (current_at exit)'!AB200,"")="", "",IFERROR('7. Position (current_at exit)'!AB200,"")),""))</f>
        <v/>
      </c>
      <c r="CX200" s="360" t="str">
        <f>IF($A200&lt;&gt;"",IF(IFERROR('7. Position (current_at exit)'!AC200,"")="", "",IFERROR('7. Position (current_at exit)'!AC200,"")),"")</f>
        <v/>
      </c>
      <c r="CY200" s="16" t="str">
        <f>IF($D200&lt;&gt;"Pending, Subsequently Closed",IF($A200&lt;&gt;"",IF(IFERROR('7. Position (current_at exit)'!AD200,"")="", "Mandatory: Tab 7",IFERROR('7. Position (current_at exit)'!AD200,"")),""), IF($A200&lt;&gt;"",IF(IFERROR('7. Position (current_at exit)'!AD200,"")="", "",IFERROR('7. Position (current_at exit)'!AD200,"")),""))</f>
        <v/>
      </c>
      <c r="CZ200" s="187" t="str">
        <f>IF($A200&lt;&gt;"",IF(IFERROR('7. Position (current_at exit)'!AE200,"")="", "",IFERROR('7. Position (current_at exit)'!AE200,"")),"")</f>
        <v/>
      </c>
      <c r="DA200" s="76" t="str">
        <f>IF($A200&lt;&gt;"",IF(IFERROR('7. Position (current_at exit)'!AF200,"")="", "",IFERROR('7. Position (current_at exit)'!AF200,"")),"")</f>
        <v/>
      </c>
      <c r="DB200" s="239" t="str">
        <f>IF($A200&lt;&gt;"",IF(IFERROR('7. Position (current_at exit)'!AG200,"")="", "",IFERROR('7. Position (current_at exit)'!AG200,"")),"")</f>
        <v/>
      </c>
      <c r="DC200" s="165" t="str">
        <f>IF($A200&lt;&gt;"",IF(IFERROR('7. Position (current_at exit)'!AH200,"")="", "",IFERROR('7. Position (current_at exit)'!AH200,"")),"")</f>
        <v/>
      </c>
      <c r="DD200" s="165" t="str">
        <f>IF($A200&lt;&gt;"",IF(IFERROR('7. Position (current_at exit)'!AI200,"")="", "",IFERROR('7. Position (current_at exit)'!AI200,"")),"")</f>
        <v/>
      </c>
      <c r="DE200" s="360" t="str">
        <f>IF($A200&lt;&gt;"",IF(IFERROR('7. Position (current_at exit)'!AJ200,"")="", "",IFERROR('7. Position (current_at exit)'!AJ200,"")),"")</f>
        <v/>
      </c>
      <c r="DF200" s="16" t="str">
        <f>IF($A200&lt;&gt;"",IF(IFERROR('7. Position (current_at exit)'!AK200,"")="", "",IFERROR('7. Position (current_at exit)'!AK200,"")),"")</f>
        <v/>
      </c>
      <c r="DG200" s="187" t="str">
        <f>IF($A200&lt;&gt;"",IF(IFERROR('7. Position (current_at exit)'!AL200,"")="", "",IFERROR('7. Position (current_at exit)'!AL200,"")),"")</f>
        <v/>
      </c>
      <c r="DH200" s="76" t="str">
        <f>IF($A200&lt;&gt;"",IF(IFERROR('7. Position (current_at exit)'!AM200,"")="", "",IFERROR('7. Position (current_at exit)'!AM200,"")),"")</f>
        <v/>
      </c>
      <c r="DI200" s="239" t="str">
        <f>IF($A200&lt;&gt;"",IF(IFERROR('7. Position (current_at exit)'!AN200,"")="", "",IFERROR('7. Position (current_at exit)'!AN200,"")),"")</f>
        <v/>
      </c>
      <c r="DJ200" s="165" t="str">
        <f>IF($A200&lt;&gt;"",IF(IFERROR('7. Position (current_at exit)'!AO200,"")="", "",IFERROR('7. Position (current_at exit)'!AO200,"")),"")</f>
        <v/>
      </c>
      <c r="DK200" s="165" t="str">
        <f>IF($A200&lt;&gt;"",IF(IFERROR('7. Position (current_at exit)'!AP200,"")="", "",IFERROR('7. Position (current_at exit)'!AP200,"")),"")</f>
        <v/>
      </c>
      <c r="DL200" s="360" t="str">
        <f>IF($A200&lt;&gt;"",IF(IFERROR('7. Position (current_at exit)'!AQ200,"")="", "",IFERROR('7. Position (current_at exit)'!AQ200,"")),"")</f>
        <v/>
      </c>
      <c r="DM200" s="17" t="str">
        <f>IF(OR($F200="Equity - Publicly Traded", $F200="Equity - Private"), IF($A200&lt;&gt;"",IF(IFERROR('6. Position (at entry)'!N200,"")="", "Mandatory: Tab 6",IFERROR('6. Position (at entry)'!N200,"")),""), IF($A200&lt;&gt;"",IF(IFERROR('6. Position (at entry)'!N200,"")="", "",IFERROR('6. Position (at entry)'!N200,"")),""))</f>
        <v/>
      </c>
      <c r="DN200" s="17" t="str">
        <f>IF(OR($F200="Equity - Publicly Traded", $F200="Equity - Private"), IF($A200&lt;&gt;"",IF(IFERROR('6. Position (at entry)'!O200,"")="", "Mandatory: Tab 6",IFERROR('6. Position (at entry)'!O200,"")),""), IF($A200&lt;&gt;"",IF(IFERROR('6. Position (at entry)'!O200,"")="", "",IFERROR('6. Position (at entry)'!O200,"")),""))</f>
        <v/>
      </c>
      <c r="DO200" s="17" t="str">
        <f>IF(OR($F200="Equity - Publicly Traded", $F200="Equity - Private"), IF($A200&lt;&gt;"",IF(IFERROR('6. Position (at entry)'!P200,"")="", "Mandatory: Tab 6",IFERROR('6. Position (at entry)'!P200,"")),""), IF($A200&lt;&gt;"",IF(IFERROR('6. Position (at entry)'!P200,"")="", "",IFERROR('6. Position (at entry)'!P200,"")),""))</f>
        <v/>
      </c>
      <c r="DP200" s="17" t="str">
        <f>IF(OR($F200="Equity - Publicly Traded", $F200="Equity - Private"), IF($A200&lt;&gt;"",IF(IFERROR('6. Position (at entry)'!Q200,"")="", "Mandatory: Tab 6",IFERROR('6. Position (at entry)'!Q200,"")),""), IF($A200&lt;&gt;"",IF(IFERROR('6. Position (at entry)'!Q200,"")="", "",IFERROR('6. Position (at entry)'!Q200,"")),""))</f>
        <v/>
      </c>
      <c r="DQ200" s="18" t="str">
        <f>IF(OR($F200="Equity - Publicly Traded", $F200="Equity - Private"), IF($A200&lt;&gt;"",IF(IFERROR('6. Position (at entry)'!R200,"")="", "Mandatory: Tab 6",IFERROR('6. Position (at entry)'!R200,"")),""), IF($A200&lt;&gt;"",IF(IFERROR('6. Position (at entry)'!R200,"")="", "",IFERROR('6. Position (at entry)'!R200,"")),""))</f>
        <v/>
      </c>
      <c r="DR200" s="18" t="str">
        <f>IF(OR($F200="Equity - Publicly Traded", $F200="Equity - Private"), IF($A200&lt;&gt;"",IF(IFERROR('6. Position (at entry)'!S200,"")="", "Mandatory: Tab 6",IFERROR('6. Position (at entry)'!S200,"")),""), IF($A200&lt;&gt;"",IF(IFERROR('6. Position (at entry)'!S200,"")="", "",IFERROR('6. Position (at entry)'!S200,"")),""))</f>
        <v/>
      </c>
      <c r="DS200" s="17" t="str">
        <f>IF(OR($F200="Equity - Publicly Traded", $F200="Equity - Private"), IF($A200&lt;&gt;"",IF(IFERROR('6. Position (at entry)'!T200,"")="", "Mandatory: Tab 6",IFERROR('6. Position (at entry)'!T200,"")),""), IF($A200&lt;&gt;"",IF(IFERROR('6. Position (at entry)'!T200,"")="", "",IFERROR('6. Position (at entry)'!T200,"")),""))</f>
        <v/>
      </c>
      <c r="DT200" s="16" t="str">
        <f>IF(OR($F200="Equity - Publicly Traded", $F200="Equity - Private"), IF($A200&lt;&gt;"",IF(IFERROR('6. Position (at entry)'!U200,"")="", "Mandatory: Tab 6",IFERROR('6. Position (at entry)'!U200,"")),""), IF($A200&lt;&gt;"",IF(IFERROR('6. Position (at entry)'!U200,"")="", "",IFERROR('6. Position (at entry)'!U200,"")),""))</f>
        <v/>
      </c>
      <c r="DU200" s="16" t="str">
        <f>IF(OR($F200="Equity - Publicly Traded", $F200="Equity - Private"), IF($A200&lt;&gt;"",IF(IFERROR('6. Position (at entry)'!V200,"")="", "",IFERROR('6. Position (at entry)'!V200,"")),""), IF($A200&lt;&gt;"",IF(IFERROR('6. Position (at entry)'!V200,"")="", "",IFERROR('6. Position (at entry)'!V200,"")),""))</f>
        <v/>
      </c>
      <c r="DV200" s="239" t="str">
        <f>IF(OR($F200="Equity - Publicly Traded", $F200="Equity - Private"), IF($A200&lt;&gt;"",IF(IFERROR('6. Position (at entry)'!W200,"")="", "",IFERROR('6. Position (at entry)'!W200,"")),""), IF($A200&lt;&gt;"",IF(IFERROR('6. Position (at entry)'!W200,"")="", "",IFERROR('6. Position (at entry)'!W200,"")),""))</f>
        <v/>
      </c>
      <c r="DW200" s="239" t="str">
        <f>IF(OR($F200="Equity - Publicly Traded", $F200="Equity - Private"), IF($A200&lt;&gt;"",IF(IFERROR('6. Position (at entry)'!X200,"")="", "",IFERROR('6. Position (at entry)'!X200,"")),""), IF($A200&lt;&gt;"",IF(IFERROR('6. Position (at entry)'!X200,"")="", "",IFERROR('6. Position (at entry)'!X200,"")),""))</f>
        <v/>
      </c>
      <c r="DX200" s="239" t="str">
        <f>IF(OR($F200="Equity - Publicly Traded", $F200="Equity - Private"), IF($A200&lt;&gt;"",IF(IFERROR('6. Position (at entry)'!Y200,"")="", "",IFERROR('6. Position (at entry)'!Y200,"")),""), IF($A200&lt;&gt;"",IF(IFERROR('6. Position (at entry)'!Y200,"")="", "",IFERROR('6. Position (at entry)'!Y200,"")),""))</f>
        <v/>
      </c>
      <c r="DY200" s="360" t="str">
        <f>IF($A200&lt;&gt;"",IF(IFERROR('6. Position (at entry)'!Z200,"")="", "",IFERROR('6. Position (at entry)'!Z200,"")),"")</f>
        <v/>
      </c>
      <c r="DZ200" s="76" t="str">
        <f>IF($A200&lt;&gt;"",IF(IFERROR('6. Position (at entry)'!AA200,"")="", "",IFERROR('6. Position (at entry)'!AA200,"")),"")</f>
        <v/>
      </c>
      <c r="EA200" s="76" t="str">
        <f>IF($A200&lt;&gt;"",IF(IFERROR('6. Position (at entry)'!AB200,"")="", "",IFERROR('6. Position (at entry)'!AB200,"")),"")</f>
        <v/>
      </c>
      <c r="EB200" s="78" t="str">
        <f>IF($A200&lt;&gt;"",IF(IFERROR('6. Position (at entry)'!AC200,"")="", "",IFERROR('6. Position (at entry)'!AC200,"")),"")</f>
        <v/>
      </c>
      <c r="EC200" s="78" t="str">
        <f>IF($A200&lt;&gt;"",IF(IFERROR('6. Position (at entry)'!AD200,"")="", "",IFERROR('6. Position (at entry)'!AD200,"")),"")</f>
        <v/>
      </c>
      <c r="ED200" s="226" t="str">
        <f>IF($A200&lt;&gt;"",IF(IFERROR('6. Position (at entry)'!AE200,"")="", "",IFERROR('6. Position (at entry)'!AE200,"")),"")</f>
        <v/>
      </c>
      <c r="EE200" s="80" t="str">
        <f>IF($A200&lt;&gt;"",IF(IFERROR('6. Position (at entry)'!AF200,"")="", "",IFERROR('6. Position (at entry)'!AF200,"")),"")</f>
        <v/>
      </c>
      <c r="EF200" s="80" t="str">
        <f>IF($A200&lt;&gt;"",IF(IFERROR('6. Position (at entry)'!AG200,"")="", "",IFERROR('6. Position (at entry)'!AG200,"")),"")</f>
        <v/>
      </c>
      <c r="EG200" s="80" t="str">
        <f>IF($A200&lt;&gt;"",IF(IFERROR('6. Position (at entry)'!AH200,"")="", "",IFERROR('6. Position (at entry)'!AH200,"")),"")</f>
        <v/>
      </c>
      <c r="EH200" s="360" t="str">
        <f>IF($A200&lt;&gt;"",IF(IFERROR('6. Position (at entry)'!AI200,"")="", "",IFERROR('6. Position (at entry)'!AI200,"")),"")</f>
        <v/>
      </c>
    </row>
    <row r="201" spans="1:138" ht="15" customHeight="1" thickBot="1" x14ac:dyDescent="0.25">
      <c r="A201" s="62" t="str">
        <f>IF(ISBLANK('6. Position (at entry)'!A201), "", '6. Position (at entry)'!A201)</f>
        <v/>
      </c>
      <c r="B201" s="348" t="str">
        <f>IF($A201&lt;&gt;"",IF(IFERROR('6. Position (at entry)'!B201,"")="", "Mandatory: Tab 6",IFERROR('6. Position (at entry)'!B201,"")),"")</f>
        <v/>
      </c>
      <c r="C201" s="62" t="str">
        <f>IF($A201&lt;&gt;"",IF(IFERROR(VLOOKUP($A201, '4. Company (at entry)'!$1:$1048576,2,FALSE),"")="","Mandatory: Tab 4",IFERROR(VLOOKUP($A201, '4. Company (at entry)'!$1:$1048576,2,FALSE),"")), "")</f>
        <v/>
      </c>
      <c r="D201" s="62" t="str">
        <f>IF($A201&lt;&gt;"",IF(IFERROR('7. Position (current_at exit)'!D201,"")="", "Mandatory: Tab 7",IFERROR('7. Position (current_at exit)'!D201,"")),"")</f>
        <v/>
      </c>
      <c r="E201" s="62" t="str">
        <f>IF($A201&lt;&gt;"",IF(IFERROR('7. Position (current_at exit)'!E201,"")="", "Mandatory: Tab 7",IFERROR('7. Position (current_at exit)'!E201,"")),"")</f>
        <v/>
      </c>
      <c r="F201" s="62" t="str">
        <f>IF($A201&lt;&gt;"",IF(IFERROR('6. Position (at entry)'!D201,"")="", "Mandatory: Tab 6",IFERROR('6. Position (at entry)'!D201,"")),"")</f>
        <v/>
      </c>
      <c r="G201" s="62" t="str">
        <f>IF($A201&lt;&gt;"",IF(IFERROR('6. Position (at entry)'!E201,"")="", "Mandatory: Tab 6",IFERROR('6. Position (at entry)'!E201,"")),"")</f>
        <v/>
      </c>
      <c r="H201" s="62" t="str">
        <f>IF($A201&lt;&gt;"",IF(IFERROR('6. Position (at entry)'!F201,"")="", "Mandatory: Tab 6",IFERROR('6. Position (at entry)'!F201,"")),"")</f>
        <v/>
      </c>
      <c r="I201" s="62" t="str">
        <f>IF($A201&lt;&gt;"",IF(IFERROR('6. Position (at entry)'!G201,"")="", "Mandatory: Tab 6",IFERROR('6. Position (at entry)'!G201,"")),"")</f>
        <v/>
      </c>
      <c r="J201" s="62" t="str">
        <f>IF($A201&lt;&gt;"",IF(IFERROR('6. Position (at entry)'!H201,"")="", "Mandatory: Tab 6",IFERROR('6. Position (at entry)'!H201,"")),"")</f>
        <v/>
      </c>
      <c r="K201" s="160" t="str">
        <f>IF($A201&lt;&gt;"",IF(IFERROR('6. Position (at entry)'!I201,"")="", "Mandatory: Tab 6",IFERROR('6. Position (at entry)'!I201,"")),"")</f>
        <v/>
      </c>
      <c r="L201" s="62" t="str">
        <f>IF($A201&lt;&gt;"",IF(IFERROR('6. Position (at entry)'!J201,"")="", "Mandatory: Tab 6",IFERROR('6. Position (at entry)'!J201,"")),"")</f>
        <v/>
      </c>
      <c r="M201" s="62" t="str">
        <f>IF($A201&lt;&gt;"",IF(IFERROR('6. Position (at entry)'!K201,"")="", "Mandatory: Tab 6",IFERROR('6. Position (at entry)'!K201,"")),"")</f>
        <v/>
      </c>
      <c r="N201" s="62" t="str">
        <f>IF($A201&lt;&gt;"",IF(IFERROR('6. Position (at entry)'!L201,"")="", "",IFERROR('6. Position (at entry)'!L201,"")),"")</f>
        <v/>
      </c>
      <c r="O201" s="400" t="str">
        <f>IF($A201&lt;&gt;"",IF(IFERROR('6. Position (at entry)'!M201,"")="", "",IFERROR('6. Position (at entry)'!M201,"")),"")</f>
        <v/>
      </c>
      <c r="P201" s="62" t="str">
        <f>IF($A201&lt;&gt;"",IF(IFERROR(VLOOKUP($A201,'5. Company (current_at exit)'!$1:$1048576,3,FALSE),"")="","",IFERROR(VLOOKUP($A201,'5. Company (current_at exit)'!$1:$1048576,3,FALSE),"")), "")</f>
        <v/>
      </c>
      <c r="Q201" s="62" t="str">
        <f>IF($A201&lt;&gt;"",IF(IFERROR(VLOOKUP($A201,'5. Company (current_at exit)'!$1:$1048576,4,FALSE),"")="","",IFERROR(VLOOKUP($A201,'5. Company (current_at exit)'!$1:$1048576,4,FALSE),"")), "")</f>
        <v/>
      </c>
      <c r="R201" s="62" t="str">
        <f>IF($A201&lt;&gt;"",IF(IFERROR(VLOOKUP($A201,'5. Company (current_at exit)'!$1:$1048576,5,FALSE),"")="","",IFERROR(VLOOKUP($A201,'5. Company (current_at exit)'!$1:$1048576,5,FALSE),"")), "")</f>
        <v/>
      </c>
      <c r="S201" s="62" t="str">
        <f>IF($A201&lt;&gt;"",IF(IFERROR(VLOOKUP($A201,'5. Company (current_at exit)'!$1:$1048576,6,FALSE),"")="","",IFERROR(VLOOKUP($A201,'5. Company (current_at exit)'!$1:$1048576,6,FALSE),"")), "")</f>
        <v/>
      </c>
      <c r="T201" s="62" t="str">
        <f>IF($A201&lt;&gt;"",IF(IFERROR(VLOOKUP($A201,'5. Company (current_at exit)'!$1:$1048576,7,FALSE),"")="","Mandatory: Tab 5",IFERROR(VLOOKUP($A201,'5. Company (current_at exit)'!$1:$1048576,7,FALSE),"")), "")</f>
        <v/>
      </c>
      <c r="U201" s="150" t="str">
        <f>IF($A201&lt;&gt;"",IF(IFERROR(VLOOKUP($A201,'5. Company (current_at exit)'!$1:$1048576,8,FALSE),"")="","Mandatory: Tab 5",IFERROR(VLOOKUP($A201,'5. Company (current_at exit)'!$1:$1048576,8,FALSE),"")), "")</f>
        <v/>
      </c>
      <c r="V201" s="62" t="str">
        <f>IF($A201&lt;&gt;"",IF(IFERROR(VLOOKUP($A201,'5. Company (current_at exit)'!$1:$1048576,9,FALSE),"")="","",IFERROR(VLOOKUP($A201,'5. Company (current_at exit)'!$1:$1048576,9,FALSE),"")), "")</f>
        <v/>
      </c>
      <c r="W201" s="62" t="str">
        <f>IF($A201&lt;&gt;"",IF(IFERROR(VLOOKUP($A201,'5. Company (current_at exit)'!$1:$1048576,10,FALSE),"")="","Mandatory: Tab 5",IFERROR(VLOOKUP($A201,'5. Company (current_at exit)'!$1:$1048576,10,FALSE),"")), "")</f>
        <v/>
      </c>
      <c r="X201" s="151" t="str">
        <f>IF($A201&lt;&gt;"",IF(IFERROR(VLOOKUP($A201,'5. Company (current_at exit)'!$1:$1048576,11,FALSE),"")="","Mandatory: Tab 5",IFERROR(VLOOKUP($A201,'5. Company (current_at exit)'!$1:$1048576,11,FALSE),"")), "")</f>
        <v/>
      </c>
      <c r="Y201" s="151" t="str">
        <f>IF($A201&lt;&gt;"",IF(IFERROR(VLOOKUP($A201,'5. Company (current_at exit)'!$1:$1048576,12,FALSE),"")="","",IFERROR(VLOOKUP($A201,'5. Company (current_at exit)'!$1:$1048576,12,FALSE),"")), "")</f>
        <v/>
      </c>
      <c r="Z201" s="151" t="str">
        <f>IF($A201&lt;&gt;"",IF(IFERROR(VLOOKUP($A201,'5. Company (current_at exit)'!$1:$1048576,13,FALSE),"")="","",IFERROR(VLOOKUP($A201,'5. Company (current_at exit)'!$1:$1048576,13,FALSE),"")), "")</f>
        <v/>
      </c>
      <c r="AA201" s="62" t="str">
        <f>IF($A201&lt;&gt;"",IF(IFERROR(VLOOKUP($A201,'5. Company (current_at exit)'!$1:$1048576,14,FALSE),"")="","Mandatory: Tab 5",IFERROR(VLOOKUP($A201,'5. Company (current_at exit)'!$1:$1048576,14,FALSE),"")), "")</f>
        <v/>
      </c>
      <c r="AB201" s="62" t="str">
        <f>IF($A201&lt;&gt;"",IF(IFERROR(VLOOKUP($A201,'5. Company (current_at exit)'!$1:$1048576,15,FALSE),"")="","Mandatory: Tab 5",IFERROR(VLOOKUP($A201,'5. Company (current_at exit)'!$1:$1048576,15,FALSE),"")), "")</f>
        <v/>
      </c>
      <c r="AC201" s="77" t="str">
        <f>IF($A201&lt;&gt;"",IF(IFERROR(VLOOKUP($A201,'5. Company (current_at exit)'!$1:$1048576,16,FALSE),"")="","",IFERROR(VLOOKUP($A201,'5. Company (current_at exit)'!$1:$1048576,16,FALSE),"")), "")</f>
        <v/>
      </c>
      <c r="AD201" s="62" t="str">
        <f>IF($A201&lt;&gt;"",IF(IFERROR(VLOOKUP($A201,'5. Company (current_at exit)'!$1:$1048576,17,FALSE),"")="","",IFERROR(VLOOKUP($A201,'5. Company (current_at exit)'!$1:$1048576,17,FALSE),"")), "")</f>
        <v/>
      </c>
      <c r="AE201" s="402" t="str">
        <f>IF($A201&lt;&gt;"",IF(IFERROR(VLOOKUP($A201,'5. Company (current_at exit)'!$1:$1048576,18,FALSE),"")="","",IFERROR(VLOOKUP($A201,'5. Company (current_at exit)'!$1:$1048576,18,FALSE),"")), "")</f>
        <v/>
      </c>
      <c r="AF201" s="62" t="str">
        <f>IF($A201&lt;&gt;"",IF(IFERROR(VLOOKUP($A201,'5. Company (current_at exit)'!$1:$1048576,19,FALSE),"")="","Mandatory: Tab 5",IFERROR(VLOOKUP($A201,'5. Company (current_at exit)'!$1:$1048576,19,FALSE),"")), "")</f>
        <v/>
      </c>
      <c r="AG201" s="160" t="str">
        <f>IF($AF201="Yes",IF($A201&lt;&gt;"",IF(IFERROR(VLOOKUP($A201,'5. Company (current_at exit)'!$1:$1048576,20,FALSE),"")="","Mandatory: Tab 5",IFERROR(VLOOKUP($A201,'5. Company (current_at exit)'!$1:$1048576,20,FALSE),"")), ""),IF($A201&lt;&gt;"",IF(IFERROR(VLOOKUP($A201,'5. Company (current_at exit)'!$1:$1048576,20,FALSE),"")="","",IFERROR(VLOOKUP($A201,'5. Company (current_at exit)'!$1:$1048576,20,FALSE),"")), ""))</f>
        <v/>
      </c>
      <c r="AH201" s="160" t="str">
        <f>IF($AF201="Yes",IF($A201&lt;&gt;"",IF(IFERROR(VLOOKUP($A201,'5. Company (current_at exit)'!$1:$1048576,21,FALSE),"")="","Mandatory: Tab 5",IFERROR(VLOOKUP($A201,'5. Company (current_at exit)'!$1:$1048576,21,FALSE),"")), ""),IF($A201&lt;&gt;"",IF(IFERROR(VLOOKUP($A201,'5. Company (current_at exit)'!$1:$1048576,21,FALSE),"")="","",IFERROR(VLOOKUP($A201,'5. Company (current_at exit)'!$1:$1048576,21,FALSE),"")), ""))</f>
        <v/>
      </c>
      <c r="AI201" s="70" t="str">
        <f>IF($AF201="Yes",IF($A201&lt;&gt;"",IF(IFERROR(VLOOKUP($A201,'5. Company (current_at exit)'!$1:$1048576,22,FALSE),"")="","Mandatory: Tab 5",IFERROR(VLOOKUP($A201,'5. Company (current_at exit)'!$1:$1048576,22,FALSE),"")), ""),IF($A201&lt;&gt;"",IF(IFERROR(VLOOKUP($A201,'5. Company (current_at exit)'!$1:$1048576,22,FALSE),"")="","",IFERROR(VLOOKUP($A201,'5. Company (current_at exit)'!$1:$1048576,22,FALSE),"")), ""))</f>
        <v/>
      </c>
      <c r="AJ201" s="70" t="str">
        <f>IF($AF201="Yes",IF($A201&lt;&gt;"",IF(IFERROR(VLOOKUP($A201,'5. Company (current_at exit)'!$1:$1048576,23,FALSE),"")="","Mandatory: Tab 5",IFERROR(VLOOKUP($A201,'5. Company (current_at exit)'!$1:$1048576,23,FALSE),"")), ""),IF($A201&lt;&gt;"",IF(IFERROR(VLOOKUP($A201,'5. Company (current_at exit)'!$1:$1048576,23,FALSE),"")="","",IFERROR(VLOOKUP($A201,'5. Company (current_at exit)'!$1:$1048576,23,FALSE),"")), ""))</f>
        <v/>
      </c>
      <c r="AK201" s="160" t="str">
        <f>IF($AF201="Yes",IF($A201&lt;&gt;"",IF(IFERROR(VLOOKUP($A201,'5. Company (current_at exit)'!$1:$1048576,24,FALSE),"")="","",IFERROR(VLOOKUP($A201,'5. Company (current_at exit)'!$1:$1048576,24,FALSE),"")), ""),IF($A201&lt;&gt;"",IF(IFERROR(VLOOKUP($A201,'5. Company (current_at exit)'!$1:$1048576,24,FALSE),"")="","",IFERROR(VLOOKUP($A201,'5. Company (current_at exit)'!$1:$1048576,24,FALSE),"")), ""))</f>
        <v/>
      </c>
      <c r="AL201" s="404" t="str">
        <f>IF($A201&lt;&gt;"",IF(IFERROR(VLOOKUP($A201,'5. Company (current_at exit)'!$1:$1048576,25,FALSE),"")="","",IFERROR(VLOOKUP($A201,'5. Company (current_at exit)'!$1:$1048576,25,FALSE),"")), "")</f>
        <v/>
      </c>
      <c r="AM201" s="74" t="str">
        <f>IF($A201&lt;&gt;"",IF(IFERROR(VLOOKUP($A201,'5. Company (current_at exit)'!$1:$1048576,26,FALSE),"")="","Mandatory: Tab 5",IFERROR(VLOOKUP($A201,'5. Company (current_at exit)'!$1:$1048576,26,FALSE),"")), "")</f>
        <v/>
      </c>
      <c r="AN201" s="74" t="str">
        <f>IF($A201&lt;&gt;"",IF(IFERROR(VLOOKUP($A201,'5. Company (current_at exit)'!$1:$1048576,27,FALSE),"")="","Mandatory: Tab 5",IFERROR(VLOOKUP($A201,'5. Company (current_at exit)'!$1:$1048576,27,FALSE),"")), "")</f>
        <v/>
      </c>
      <c r="AO201" s="74" t="str">
        <f>IF($A201&lt;&gt;"",IF(IFERROR(VLOOKUP($A201,'5. Company (current_at exit)'!$1:$1048576,28,FALSE),"")="","Mandatory: Tab 5",IFERROR(VLOOKUP($A201,'5. Company (current_at exit)'!$1:$1048576,28,FALSE),"")), "")</f>
        <v/>
      </c>
      <c r="AP201" s="74" t="str">
        <f>IF($A201&lt;&gt;"",IF(IFERROR(VLOOKUP($A201,'5. Company (current_at exit)'!$1:$1048576,29,FALSE),"")="","Mandatory: Tab 5",IFERROR(VLOOKUP($A201,'5. Company (current_at exit)'!$1:$1048576,29,FALSE),"")), "")</f>
        <v/>
      </c>
      <c r="AQ201" s="74" t="str">
        <f>IF($A201&lt;&gt;"",IF(IFERROR(VLOOKUP($A201,'5. Company (current_at exit)'!$1:$1048576,30,FALSE),"")="","Mandatory: Tab 5",IFERROR(VLOOKUP($A201,'5. Company (current_at exit)'!$1:$1048576,30,FALSE),"")), "")</f>
        <v/>
      </c>
      <c r="AR201" s="74" t="str">
        <f>IF($A201&lt;&gt;"",IF(IFERROR(VLOOKUP($A201,'5. Company (current_at exit)'!$1:$1048576,31,FALSE),"")="","Mandatory: Tab 5",IFERROR(VLOOKUP($A201,'5. Company (current_at exit)'!$1:$1048576,31,FALSE),"")), "")</f>
        <v/>
      </c>
      <c r="AS201" s="74" t="str">
        <f>IF($A201&lt;&gt;"",IF(IFERROR(VLOOKUP($A201,'5. Company (current_at exit)'!$1:$1048576,32,FALSE),"")="","Mandatory: Tab 5",IFERROR(VLOOKUP($A201,'5. Company (current_at exit)'!$1:$1048576,32,FALSE),"")), "")</f>
        <v/>
      </c>
      <c r="AT201" s="74" t="str">
        <f>IF($A201&lt;&gt;"",IF(IFERROR(VLOOKUP($A201,'5. Company (current_at exit)'!$1:$1048576,33,FALSE),"")="","Mandatory: Tab 5",IFERROR(VLOOKUP($A201,'5. Company (current_at exit)'!$1:$1048576,33,FALSE),"")), "")</f>
        <v/>
      </c>
      <c r="AU201" s="74" t="str">
        <f>IF($A201&lt;&gt;"",IF(IFERROR(VLOOKUP($A201,'5. Company (current_at exit)'!$1:$1048576,34,FALSE),"")="","",IFERROR(VLOOKUP($A201,'5. Company (current_at exit)'!$1:$1048576,34,FALSE),"")), "")</f>
        <v/>
      </c>
      <c r="AV201" s="242" t="str">
        <f>IF($A201&lt;&gt;"",IF(IFERROR(VLOOKUP($A201,'5. Company (current_at exit)'!$1:$1048576,35,FALSE),"")="","",IFERROR(VLOOKUP($A201,'5. Company (current_at exit)'!$1:$1048576,35,FALSE),"")), "")</f>
        <v/>
      </c>
      <c r="AW201" s="74" t="str">
        <f>IF($D201="Fully Exited",IF($A201&lt;&gt;"",IF(IFERROR(VLOOKUP($A201,'5. Company (current_at exit)'!$1:$1048576,36,FALSE),"")="","",IFERROR(VLOOKUP($A201,'5. Company (current_at exit)'!$1:$1048576,36,FALSE),"")), ""),IF($A201&lt;&gt;"",IF(IFERROR(VLOOKUP($A201,'5. Company (current_at exit)'!$1:$1048576,36,FALSE),"")="","",IFERROR(VLOOKUP($A201,'5. Company (current_at exit)'!$1:$1048576,36,FALSE),"")), ""))</f>
        <v/>
      </c>
      <c r="AX201" s="240" t="str">
        <f>IF($A201&lt;&gt;"",IF(IFERROR(VLOOKUP($A201,'5. Company (current_at exit)'!$1:$1048576,37,FALSE),"")="","",IFERROR(VLOOKUP($A201,'5. Company (current_at exit)'!$1:$1048576,37,FALSE),"")), "")</f>
        <v/>
      </c>
      <c r="AY201" s="205" t="str">
        <f>IF($A201&lt;&gt;"",IF(IFERROR(VLOOKUP($A201,'5. Company (current_at exit)'!$1:$1048576,38,FALSE),"")="","",IFERROR(VLOOKUP($A201,'5. Company (current_at exit)'!$1:$1048576,38,FALSE),"")), "")</f>
        <v/>
      </c>
      <c r="AZ201" s="245" t="str">
        <f>IF($A201&lt;&gt;"",IF(IFERROR(VLOOKUP($A201,'5. Company (current_at exit)'!$1:$1048576,39,FALSE),"")="","",IFERROR(VLOOKUP($A201,'5. Company (current_at exit)'!$1:$1048576,39,FALSE),"")), "")</f>
        <v/>
      </c>
      <c r="BA201" s="245" t="str">
        <f>IF($A201&lt;&gt;"",IF(IFERROR(VLOOKUP($A201,'5. Company (current_at exit)'!$1:$1048576,40,FALSE),"")="","",IFERROR(VLOOKUP($A201,'5. Company (current_at exit)'!$1:$1048576,40,FALSE),"")), "")</f>
        <v/>
      </c>
      <c r="BB201" s="245" t="str">
        <f>IF($A201&lt;&gt;"",IF(IFERROR(VLOOKUP($A201,'5. Company (current_at exit)'!$1:$1048576,41,FALSE),"")="","",IFERROR(VLOOKUP($A201,'5. Company (current_at exit)'!$1:$1048576,41,FALSE),"")), "")</f>
        <v/>
      </c>
      <c r="BC201" s="77" t="str">
        <f>IF($A201&lt;&gt;"",IF(IFERROR(VLOOKUP($A201,'5. Company (current_at exit)'!$1:$1048576,42,FALSE),"")="","",IFERROR(VLOOKUP($A201,'5. Company (current_at exit)'!$1:$1048576,42,FALSE),"")), "")</f>
        <v/>
      </c>
      <c r="BD201" s="77" t="str">
        <f>IF($A201&lt;&gt;"",IF(IFERROR(VLOOKUP($A201,'5. Company (current_at exit)'!$1:$1048576,43,FALSE),"")="","",IFERROR(VLOOKUP($A201,'5. Company (current_at exit)'!$1:$1048576,43,FALSE),"")), "")</f>
        <v/>
      </c>
      <c r="BE201" s="240" t="str">
        <f>IF($A201&lt;&gt;"",IF(IFERROR(VLOOKUP($A201,'5. Company (current_at exit)'!$1:$1048576,44,FALSE),"")="","",IFERROR(VLOOKUP($A201,'5. Company (current_at exit)'!$1:$1048576,44,FALSE),"")), "")</f>
        <v/>
      </c>
      <c r="BF201" s="240" t="str">
        <f>IF($A201&lt;&gt;"",IF(IFERROR(VLOOKUP($A201,'5. Company (current_at exit)'!$1:$1048576,45,FALSE),"")="","",IFERROR(VLOOKUP($A201,'5. Company (current_at exit)'!$1:$1048576,45,FALSE),"")), "")</f>
        <v/>
      </c>
      <c r="BG201" s="240" t="str">
        <f>IF($A201&lt;&gt;"",IF(IFERROR(VLOOKUP($A201,'5. Company (current_at exit)'!$1:$1048576,46,FALSE),"")="","",IFERROR(VLOOKUP($A201,'5. Company (current_at exit)'!$1:$1048576,46,FALSE),"")), "")</f>
        <v/>
      </c>
      <c r="BH201" s="240" t="str">
        <f>IF($A201&lt;&gt;"",IF(IFERROR(VLOOKUP($A201,'5. Company (current_at exit)'!$1:$1048576,47,FALSE),"")="","",IFERROR(VLOOKUP($A201,'5. Company (current_at exit)'!$1:$1048576,47,FALSE),"")), "")</f>
        <v/>
      </c>
      <c r="BI201" s="240" t="str">
        <f>IF($A201&lt;&gt;"",IF(IFERROR(VLOOKUP($A201,'5. Company (current_at exit)'!$1:$1048576,48,FALSE),"")="","",IFERROR(VLOOKUP($A201,'5. Company (current_at exit)'!$1:$1048576,48,FALSE),"")), "")</f>
        <v/>
      </c>
      <c r="BJ201" s="400" t="str">
        <f>IF($A201&lt;&gt;"",IF(IFERROR(VLOOKUP($A201,'5. Company (current_at exit)'!$1:$1048576,49,FALSE),"")="","",IFERROR(VLOOKUP($A201,'5. Company (current_at exit)'!$1:$1048576,49,FALSE),"")), "")</f>
        <v/>
      </c>
      <c r="BK201" s="77" t="str">
        <f>IF($A201&lt;&gt;"",IF(IFERROR(VLOOKUP($A201,'5. Company (current_at exit)'!$1:$1048576,50,FALSE),"")="","Mandatory: Tab 5",IFERROR(VLOOKUP($A201,'5. Company (current_at exit)'!$1:$1048576,50,FALSE),"")), "")</f>
        <v/>
      </c>
      <c r="BL201" s="484" t="str">
        <f>IF($A201&lt;&gt;"",IF(IFERROR(VLOOKUP($A201,'5. Company (current_at exit)'!$1:$1048576,51,FALSE),"")="","Mandatory: Tab 5",IFERROR(VLOOKUP($A201,'5. Company (current_at exit)'!$1:$1048576,51,FALSE),"")), "")</f>
        <v/>
      </c>
      <c r="BM201" s="484" t="str">
        <f>IF($A201&lt;&gt;"",IF(IFERROR(VLOOKUP($A201,'5. Company (current_at exit)'!$1:$1048576,52,FALSE),"")="","Mandatory: Tab 5",IFERROR(VLOOKUP($A201,'5. Company (current_at exit)'!$1:$1048576,52,FALSE),"")), "")</f>
        <v/>
      </c>
      <c r="BN201" s="484" t="str">
        <f>IF($A201&lt;&gt;"",IF(IFERROR(VLOOKUP($A201,'5. Company (current_at exit)'!$1:$1048576,53,FALSE),"")="","Mandatory: Tab 5",IFERROR(VLOOKUP($A201,'5. Company (current_at exit)'!$1:$1048576,53,FALSE),"")), "")</f>
        <v/>
      </c>
      <c r="BO201" s="400" t="str">
        <f>IF($A201&lt;&gt;"",IF(IFERROR(VLOOKUP($A201,'5. Company (current_at exit)'!$1:$1048576,54,FALSE),"")="","",IFERROR(VLOOKUP($A201,'5. Company (current_at exit)'!$1:$1048576,54,FALSE),"")), "")</f>
        <v/>
      </c>
      <c r="BP201" s="74" t="str">
        <f>IF($A201&lt;&gt;"",IF(IFERROR(VLOOKUP($A201, '4. Company (at entry)'!$1:$1048576,3,FALSE),"")="","Mandatory: Tab 4",IFERROR(VLOOKUP($A201, '4. Company (at entry)'!$1:$1048576,3,FALSE),"")), "")</f>
        <v/>
      </c>
      <c r="BQ201" s="74" t="str">
        <f>IF($A201&lt;&gt;"",IF(IFERROR(VLOOKUP($A201, '4. Company (at entry)'!$1:$1048576,4,FALSE),"")="","Mandatory: Tab 4",IFERROR(VLOOKUP($A201, '4. Company (at entry)'!$1:$1048576,4,FALSE),"")), "")</f>
        <v/>
      </c>
      <c r="BR201" s="74" t="str">
        <f>IF($A201&lt;&gt;"",IF(IFERROR(VLOOKUP($A201, '4. Company (at entry)'!$1:$1048576,5,FALSE),"")="","Mandatory: Tab 4",IFERROR(VLOOKUP($A201, '4. Company (at entry)'!$1:$1048576,5,FALSE),"")), "")</f>
        <v/>
      </c>
      <c r="BS201" s="74" t="str">
        <f>IF($A201&lt;&gt;"",IF(IFERROR(VLOOKUP($A201, '4. Company (at entry)'!$1:$1048576,6,FALSE),"")="","Mandatory: Tab 4",IFERROR(VLOOKUP($A201, '4. Company (at entry)'!$1:$1048576,6,FALSE),"")), "")</f>
        <v/>
      </c>
      <c r="BT201" s="74" t="str">
        <f>IF($A201&lt;&gt;"",IF(IFERROR(VLOOKUP($A201, '4. Company (at entry)'!$1:$1048576,7,FALSE),"")="","Mandatory: Tab 4",IFERROR(VLOOKUP($A201, '4. Company (at entry)'!$1:$1048576,7,FALSE),"")), "")</f>
        <v/>
      </c>
      <c r="BU201" s="74" t="str">
        <f>IF($A201&lt;&gt;"",IF(IFERROR(VLOOKUP($A201, '4. Company (at entry)'!$1:$1048576,8,FALSE),"")="","Mandatory: Tab 4",IFERROR(VLOOKUP($A201, '4. Company (at entry)'!$1:$1048576,8,FALSE),"")), "")</f>
        <v/>
      </c>
      <c r="BV201" s="74" t="str">
        <f>IF($A201&lt;&gt;"",IF(IFERROR(VLOOKUP($A201, '4. Company (at entry)'!$1:$1048576,9,FALSE),"")="","Mandatory: Tab 4",IFERROR(VLOOKUP($A201, '4. Company (at entry)'!$1:$1048576,9,FALSE),"")), "")</f>
        <v/>
      </c>
      <c r="BW201" s="74" t="str">
        <f>IF($A201&lt;&gt;"",IF(IFERROR(VLOOKUP($A201, '4. Company (at entry)'!$1:$1048576,10,FALSE),"")="","",IFERROR(VLOOKUP($A201, '4. Company (at entry)'!$1:$1048576,10,FALSE),"")), "")</f>
        <v/>
      </c>
      <c r="BX201" s="209" t="str">
        <f>IF($A201&lt;&gt;"",IF(IFERROR(VLOOKUP($A201, '4. Company (at entry)'!$1:$1048576,11,FALSE),"")="","",IFERROR(VLOOKUP($A201, '4. Company (at entry)'!$1:$1048576,11,FALSE),"")), "")</f>
        <v/>
      </c>
      <c r="BY201" s="74" t="str">
        <f>IF($A201&lt;&gt;"",IF(IFERROR(VLOOKUP($A201, '4. Company (at entry)'!$1:$1048576,12,FALSE),"")="","",IFERROR(VLOOKUP($A201, '4. Company (at entry)'!$1:$1048576,12,FALSE),"")), "")</f>
        <v/>
      </c>
      <c r="BZ201" s="400" t="str">
        <f>IF($A201&lt;&gt;"",IF(IFERROR(VLOOKUP($A201, '4. Company (at entry)'!$1:$1048576,13,FALSE),"")="","",IFERROR(VLOOKUP($A201, '4. Company (at entry)'!$1:$1048576,13,FALSE),"")), "")</f>
        <v/>
      </c>
      <c r="CA201" s="74" t="str">
        <f>IF($A201&lt;&gt;"",IF(IFERROR('7. Position (current_at exit)'!F201,"")="", "Mandatory: Tab 7",IFERROR('7. Position (current_at exit)'!F201,"")),"")</f>
        <v/>
      </c>
      <c r="CB201" s="74" t="str">
        <f>IF($D201&lt;&gt;"Pending, Subsequently Closed",IF($A201&lt;&gt;"",IF(IFERROR('7. Position (current_at exit)'!G201,"")="", "Mandatory: Tab 7",IFERROR('7. Position (current_at exit)'!G201,"")),""), IF($A201&lt;&gt;"",IF(IFERROR('7. Position (current_at exit)'!G201,"")="", "",IFERROR('7. Position (current_at exit)'!G201,"")),""))</f>
        <v/>
      </c>
      <c r="CC201" s="74" t="str">
        <f>IF($D201&lt;&gt;"Pending, Subsequently Closed",IF($A201&lt;&gt;"",IF(IFERROR('7. Position (current_at exit)'!H201,"")="", "Mandatory: Tab 7",IFERROR('7. Position (current_at exit)'!H201,"")),""), IF($A201&lt;&gt;"",IF(IFERROR('7. Position (current_at exit)'!H201,"")="", "",IFERROR('7. Position (current_at exit)'!H201,"")),""))</f>
        <v/>
      </c>
      <c r="CD201" s="74" t="str">
        <f>IF($D201&lt;&gt;"Pending, Subsequently Closed",IF($A201&lt;&gt;"",IF(IFERROR('7. Position (current_at exit)'!I201,"")="", "Mandatory: Tab 7",IFERROR('7. Position (current_at exit)'!I201,"")),""), IF($A201&lt;&gt;"",IF(IFERROR('7. Position (current_at exit)'!I201,"")="", "",IFERROR('7. Position (current_at exit)'!I201,"")),""))</f>
        <v/>
      </c>
      <c r="CE201" s="74" t="str">
        <f>IF($D201&lt;&gt;"Pending, Subsequently Closed",IF($A201&lt;&gt;"",IF(IFERROR('7. Position (current_at exit)'!J201,"")="", "Mandatory: Tab 7",IFERROR('7. Position (current_at exit)'!J201,"")),""), IF($A201&lt;&gt;"",IF(IFERROR('7. Position (current_at exit)'!J201,"")="", "",IFERROR('7. Position (current_at exit)'!J201,"")),""))</f>
        <v/>
      </c>
      <c r="CF201" s="209" t="str">
        <f>IF($D201&lt;&gt;"Pending, Subsequently Closed",IF($A201&lt;&gt;"",IF(IFERROR('7. Position (current_at exit)'!K201,"")="", "Mandatory: Tab 7",IFERROR('7. Position (current_at exit)'!K201,"")),""), IF($A201&lt;&gt;"",IF(IFERROR('7. Position (current_at exit)'!K201,"")="", "",IFERROR('7. Position (current_at exit)'!K201,"")),""))</f>
        <v/>
      </c>
      <c r="CG201" s="188" t="str">
        <f>IF($D201&lt;&gt;"Pending, Subsequently Closed",IF($A201&lt;&gt;"",IF(IFERROR('7. Position (current_at exit)'!L201,"")="", "Mandatory: Tab 7",IFERROR('7. Position (current_at exit)'!L201,"")),""), IF($A201&lt;&gt;"",IF(IFERROR('7. Position (current_at exit)'!L201,"")="", "",IFERROR('7. Position (current_at exit)'!L201,"")),""))</f>
        <v/>
      </c>
      <c r="CH201" s="188" t="str">
        <f>IF($D201&lt;&gt;"Pending, Subsequently Closed",IF($A201&lt;&gt;"",IF(IFERROR('7. Position (current_at exit)'!M201,"")="", "Mandatory: Tab 7",IFERROR('7. Position (current_at exit)'!M201,"")),""), IF($A201&lt;&gt;"",IF(IFERROR('7. Position (current_at exit)'!M201,"")="", "",IFERROR('7. Position (current_at exit)'!M201,"")),""))</f>
        <v/>
      </c>
      <c r="CI201" s="188" t="str">
        <f>IF($D201&lt;&gt;"Pending, Subsequently Closed",IF($A201&lt;&gt;"",IF(IFERROR('7. Position (current_at exit)'!N201,"")="", "Mandatory: Tab 7",IFERROR('7. Position (current_at exit)'!N201,"")),""), IF($A201&lt;&gt;"",IF(IFERROR('7. Position (current_at exit)'!N201,"")="", "",IFERROR('7. Position (current_at exit)'!N201,"")),""))</f>
        <v/>
      </c>
      <c r="CJ201" s="409" t="str">
        <f>IF($D201&lt;&gt;"Pending, Subsequently Closed",IF($A201&lt;&gt;"",IF(IFERROR('7. Position (current_at exit)'!O201,"")="", "Mandatory: Tab 7",IFERROR('7. Position (current_at exit)'!O201,"")),""), IF($A201&lt;&gt;"",IF(IFERROR('7. Position (current_at exit)'!O201,"")="", "",IFERROR('7. Position (current_at exit)'!O201,"")),""))</f>
        <v/>
      </c>
      <c r="CK201" s="409" t="str">
        <f>IF($D201&lt;&gt;"Pending, Subsequently Closed",IF($A201&lt;&gt;"",IF(IFERROR('7. Position (current_at exit)'!P201,"")="", "Mandatory: Tab 7",IFERROR('7. Position (current_at exit)'!P201,"")),""), IF($A201&lt;&gt;"",IF(IFERROR('7. Position (current_at exit)'!P201,"")="", "",IFERROR('7. Position (current_at exit)'!P201,"")),""))</f>
        <v/>
      </c>
      <c r="CL201" s="400" t="str">
        <f>IF($A201&lt;&gt;"",IF(IFERROR('7. Position (current_at exit)'!Q201,"")="", "",IFERROR('7. Position (current_at exit)'!Q201,"")),"")</f>
        <v/>
      </c>
      <c r="CM201" s="71" t="str">
        <f>IF($F201&lt;&gt;"Debt",IF($A201&lt;&gt;"",IF(IFERROR('7. Position (current_at exit)'!R201,"")="", "Mandatory: Tab 7",IFERROR('7. Position (current_at exit)'!R201,"")),""), IF($A201&lt;&gt;"",IF(IFERROR('7. Position (current_at exit)'!R201,"")="", "",IFERROR('7. Position (current_at exit)'!R201,"")),""))</f>
        <v/>
      </c>
      <c r="CN201" s="71" t="str">
        <f>IF($F201&lt;&gt;"Debt",IF($A201&lt;&gt;"",IF(IFERROR('7. Position (current_at exit)'!S201,"")="", "Mandatory: Tab 7",IFERROR('7. Position (current_at exit)'!S201,"")),""), IF($A201&lt;&gt;"",IF(IFERROR('7. Position (current_at exit)'!S201,"")="", "",IFERROR('7. Position (current_at exit)'!S201,"")),""))</f>
        <v/>
      </c>
      <c r="CO201" s="74" t="str">
        <f>IF($F201&lt;&gt;"Debt",IF($A201&lt;&gt;"",IF(IFERROR('7. Position (current_at exit)'!T201,"")="", "Mandatory: Tab 7",IFERROR('7. Position (current_at exit)'!T201,"")),""), IF($A201&lt;&gt;"",IF(IFERROR('7. Position (current_at exit)'!T201,"")="", "",IFERROR('7. Position (current_at exit)'!T201,"")),""))</f>
        <v/>
      </c>
      <c r="CP201" s="74" t="str">
        <f>IF($A201&lt;&gt;"",IF(IFERROR('7. Position (current_at exit)'!U201,"")="", "Mandatory: Tab 7",IFERROR('7. Position (current_at exit)'!U201,"")),"")</f>
        <v/>
      </c>
      <c r="CQ201" s="74" t="str">
        <f>IF($F201&lt;&gt;"Debt",IF($A201&lt;&gt;"",IF(IFERROR('7. Position (current_at exit)'!V201,"")="", "Mandatory: Tab 7",IFERROR('7. Position (current_at exit)'!V201,"")),""), IF($A201&lt;&gt;"",IF(IFERROR('7. Position (current_at exit)'!V201,"")="", "",IFERROR('7. Position (current_at exit)'!V201,"")),""))</f>
        <v/>
      </c>
      <c r="CR201" s="62" t="str">
        <f>IF($F201&lt;&gt;"Debt",IF($A201&lt;&gt;"",IF(IFERROR('7. Position (current_at exit)'!W201,"")="", "",IFERROR('7. Position (current_at exit)'!W201,"")),""), IF($A201&lt;&gt;"",IF(IFERROR('7. Position (current_at exit)'!W201,"")="", "",IFERROR('7. Position (current_at exit)'!W201,"")),""))</f>
        <v/>
      </c>
      <c r="CS201" s="81" t="str">
        <f>IF($A201&lt;&gt;"",IF(IFERROR('7. Position (current_at exit)'!X201,"")="", "",IFERROR('7. Position (current_at exit)'!X201,"")),"")</f>
        <v/>
      </c>
      <c r="CT201" s="400" t="str">
        <f>IF($A201&lt;&gt;"",IF(IFERROR('7. Position (current_at exit)'!Y201,"")="", "",IFERROR('7. Position (current_at exit)'!Y201,"")),"")</f>
        <v/>
      </c>
      <c r="CU201" s="160" t="str">
        <f>IF(OR($D201="Fully Exited, No Escrow", $D201="Fully Exited, Escrow Pending", $D201="Fully Exited, Subsequently Closed"), IF($A201&lt;&gt;"",IF(IFERROR('7. Position (current_at exit)'!Z201,"")="", "Mandatory: Tab 7",IFERROR('7. Position (current_at exit)'!Z201,"")),""), IF($A201&lt;&gt;"",IF(IFERROR('7. Position (current_at exit)'!Z201,"")="", "",IFERROR('7. Position (current_at exit)'!Z201,"")),""))</f>
        <v/>
      </c>
      <c r="CV201" s="160" t="str">
        <f>IF(OR($D201="Fully Exited, No Escrow", $D201="Fully Exited, Escrow Pending", $D201="Fully Exited, Subsequently Closed"), IF($A201&lt;&gt;"",IF(IFERROR('7. Position (current_at exit)'!AA201,"")="", "Mandatory: Tab 7",IFERROR('7. Position (current_at exit)'!AA201,"")),""), IF($A201&lt;&gt;"",IF(IFERROR('7. Position (current_at exit)'!AA201,"")="", "",IFERROR('7. Position (current_at exit)'!AA201,"")),""))</f>
        <v/>
      </c>
      <c r="CW201" s="62" t="str">
        <f>IF($D201="Fully Exited",IF($A201&lt;&gt;"",IF(IFERROR('7. Position (current_at exit)'!AB201,"")="", "",IFERROR('7. Position (current_at exit)'!AB201,"")),""), IF($A201&lt;&gt;"",IF(IFERROR('7. Position (current_at exit)'!AB201,"")="", "",IFERROR('7. Position (current_at exit)'!AB201,"")),""))</f>
        <v/>
      </c>
      <c r="CX201" s="400" t="str">
        <f>IF($A201&lt;&gt;"",IF(IFERROR('7. Position (current_at exit)'!AC201,"")="", "",IFERROR('7. Position (current_at exit)'!AC201,"")),"")</f>
        <v/>
      </c>
      <c r="CY201" s="62" t="str">
        <f>IF($D201&lt;&gt;"Pending, Subsequently Closed",IF($A201&lt;&gt;"",IF(IFERROR('7. Position (current_at exit)'!AD201,"")="", "Mandatory: Tab 7",IFERROR('7. Position (current_at exit)'!AD201,"")),""), IF($A201&lt;&gt;"",IF(IFERROR('7. Position (current_at exit)'!AD201,"")="", "",IFERROR('7. Position (current_at exit)'!AD201,"")),""))</f>
        <v/>
      </c>
      <c r="CZ201" s="189" t="str">
        <f>IF($A201&lt;&gt;"",IF(IFERROR('7. Position (current_at exit)'!AE201,"")="", "",IFERROR('7. Position (current_at exit)'!AE201,"")),"")</f>
        <v/>
      </c>
      <c r="DA201" s="77" t="str">
        <f>IF($A201&lt;&gt;"",IF(IFERROR('7. Position (current_at exit)'!AF201,"")="", "",IFERROR('7. Position (current_at exit)'!AF201,"")),"")</f>
        <v/>
      </c>
      <c r="DB201" s="240" t="str">
        <f>IF($A201&lt;&gt;"",IF(IFERROR('7. Position (current_at exit)'!AG201,"")="", "",IFERROR('7. Position (current_at exit)'!AG201,"")),"")</f>
        <v/>
      </c>
      <c r="DC201" s="166" t="str">
        <f>IF($A201&lt;&gt;"",IF(IFERROR('7. Position (current_at exit)'!AH201,"")="", "",IFERROR('7. Position (current_at exit)'!AH201,"")),"")</f>
        <v/>
      </c>
      <c r="DD201" s="166" t="str">
        <f>IF($A201&lt;&gt;"",IF(IFERROR('7. Position (current_at exit)'!AI201,"")="", "",IFERROR('7. Position (current_at exit)'!AI201,"")),"")</f>
        <v/>
      </c>
      <c r="DE201" s="400" t="str">
        <f>IF($A201&lt;&gt;"",IF(IFERROR('7. Position (current_at exit)'!AJ201,"")="", "",IFERROR('7. Position (current_at exit)'!AJ201,"")),"")</f>
        <v/>
      </c>
      <c r="DF201" s="62" t="str">
        <f>IF($A201&lt;&gt;"",IF(IFERROR('7. Position (current_at exit)'!AK201,"")="", "",IFERROR('7. Position (current_at exit)'!AK201,"")),"")</f>
        <v/>
      </c>
      <c r="DG201" s="282" t="str">
        <f>IF($A201&lt;&gt;"",IF(IFERROR('7. Position (current_at exit)'!AL201,"")="", "",IFERROR('7. Position (current_at exit)'!AL201,"")),"")</f>
        <v/>
      </c>
      <c r="DH201" s="283" t="str">
        <f>IF($A201&lt;&gt;"",IF(IFERROR('7. Position (current_at exit)'!AM201,"")="", "",IFERROR('7. Position (current_at exit)'!AM201,"")),"")</f>
        <v/>
      </c>
      <c r="DI201" s="284" t="str">
        <f>IF($A201&lt;&gt;"",IF(IFERROR('7. Position (current_at exit)'!AN201,"")="", "",IFERROR('7. Position (current_at exit)'!AN201,"")),"")</f>
        <v/>
      </c>
      <c r="DJ201" s="285" t="str">
        <f>IF($A201&lt;&gt;"",IF(IFERROR('7. Position (current_at exit)'!AO201,"")="", "",IFERROR('7. Position (current_at exit)'!AO201,"")),"")</f>
        <v/>
      </c>
      <c r="DK201" s="285" t="str">
        <f>IF($A201&lt;&gt;"",IF(IFERROR('7. Position (current_at exit)'!AP201,"")="", "",IFERROR('7. Position (current_at exit)'!AP201,"")),"")</f>
        <v/>
      </c>
      <c r="DL201" s="407" t="str">
        <f>IF($A201&lt;&gt;"",IF(IFERROR('7. Position (current_at exit)'!AQ201,"")="", "",IFERROR('7. Position (current_at exit)'!AQ201,"")),"")</f>
        <v/>
      </c>
      <c r="DM201" s="74" t="str">
        <f>IF(OR($F201="Equity - Publicly Traded", $F201="Equity - Private"), IF($A201&lt;&gt;"",IF(IFERROR('6. Position (at entry)'!N201,"")="", "Mandatory: Tab 6",IFERROR('6. Position (at entry)'!N201,"")),""), IF($A201&lt;&gt;"",IF(IFERROR('6. Position (at entry)'!N201,"")="", "",IFERROR('6. Position (at entry)'!N201,"")),""))</f>
        <v/>
      </c>
      <c r="DN201" s="74" t="str">
        <f>IF(OR($F201="Equity - Publicly Traded", $F201="Equity - Private"), IF($A201&lt;&gt;"",IF(IFERROR('6. Position (at entry)'!O201,"")="", "Mandatory: Tab 6",IFERROR('6. Position (at entry)'!O201,"")),""), IF($A201&lt;&gt;"",IF(IFERROR('6. Position (at entry)'!O201,"")="", "",IFERROR('6. Position (at entry)'!O201,"")),""))</f>
        <v/>
      </c>
      <c r="DO201" s="74" t="str">
        <f>IF(OR($F201="Equity - Publicly Traded", $F201="Equity - Private"), IF($A201&lt;&gt;"",IF(IFERROR('6. Position (at entry)'!P201,"")="", "Mandatory: Tab 6",IFERROR('6. Position (at entry)'!P201,"")),""), IF($A201&lt;&gt;"",IF(IFERROR('6. Position (at entry)'!P201,"")="", "",IFERROR('6. Position (at entry)'!P201,"")),""))</f>
        <v/>
      </c>
      <c r="DP201" s="74" t="str">
        <f>IF(OR($F201="Equity - Publicly Traded", $F201="Equity - Private"), IF($A201&lt;&gt;"",IF(IFERROR('6. Position (at entry)'!Q201,"")="", "Mandatory: Tab 6",IFERROR('6. Position (at entry)'!Q201,"")),""), IF($A201&lt;&gt;"",IF(IFERROR('6. Position (at entry)'!Q201,"")="", "",IFERROR('6. Position (at entry)'!Q201,"")),""))</f>
        <v/>
      </c>
      <c r="DQ201" s="71" t="str">
        <f>IF(OR($F201="Equity - Publicly Traded", $F201="Equity - Private"), IF($A201&lt;&gt;"",IF(IFERROR('6. Position (at entry)'!R201,"")="", "Mandatory: Tab 6",IFERROR('6. Position (at entry)'!R201,"")),""), IF($A201&lt;&gt;"",IF(IFERROR('6. Position (at entry)'!R201,"")="", "",IFERROR('6. Position (at entry)'!R201,"")),""))</f>
        <v/>
      </c>
      <c r="DR201" s="71" t="str">
        <f>IF(OR($F201="Equity - Publicly Traded", $F201="Equity - Private"), IF($A201&lt;&gt;"",IF(IFERROR('6. Position (at entry)'!S201,"")="", "Mandatory: Tab 6",IFERROR('6. Position (at entry)'!S201,"")),""), IF($A201&lt;&gt;"",IF(IFERROR('6. Position (at entry)'!S201,"")="", "",IFERROR('6. Position (at entry)'!S201,"")),""))</f>
        <v/>
      </c>
      <c r="DS201" s="74" t="str">
        <f>IF(OR($F201="Equity - Publicly Traded", $F201="Equity - Private"), IF($A201&lt;&gt;"",IF(IFERROR('6. Position (at entry)'!T201,"")="", "Mandatory: Tab 6",IFERROR('6. Position (at entry)'!T201,"")),""), IF($A201&lt;&gt;"",IF(IFERROR('6. Position (at entry)'!T201,"")="", "",IFERROR('6. Position (at entry)'!T201,"")),""))</f>
        <v/>
      </c>
      <c r="DT201" s="62" t="str">
        <f>IF(OR($F201="Equity - Publicly Traded", $F201="Equity - Private"), IF($A201&lt;&gt;"",IF(IFERROR('6. Position (at entry)'!U201,"")="", "Mandatory: Tab 6",IFERROR('6. Position (at entry)'!U201,"")),""), IF($A201&lt;&gt;"",IF(IFERROR('6. Position (at entry)'!U201,"")="", "",IFERROR('6. Position (at entry)'!U201,"")),""))</f>
        <v/>
      </c>
      <c r="DU201" s="62" t="str">
        <f>IF(OR($F201="Equity - Publicly Traded", $F201="Equity - Private"), IF($A201&lt;&gt;"",IF(IFERROR('6. Position (at entry)'!V201,"")="", "",IFERROR('6. Position (at entry)'!V201,"")),""), IF($A201&lt;&gt;"",IF(IFERROR('6. Position (at entry)'!V201,"")="", "",IFERROR('6. Position (at entry)'!V201,"")),""))</f>
        <v/>
      </c>
      <c r="DV201" s="240" t="str">
        <f>IF(OR($F201="Equity - Publicly Traded", $F201="Equity - Private"), IF($A201&lt;&gt;"",IF(IFERROR('6. Position (at entry)'!W201,"")="", "",IFERROR('6. Position (at entry)'!W201,"")),""), IF($A201&lt;&gt;"",IF(IFERROR('6. Position (at entry)'!W201,"")="", "",IFERROR('6. Position (at entry)'!W201,"")),""))</f>
        <v/>
      </c>
      <c r="DW201" s="240" t="str">
        <f>IF(OR($F201="Equity - Publicly Traded", $F201="Equity - Private"), IF($A201&lt;&gt;"",IF(IFERROR('6. Position (at entry)'!X201,"")="", "",IFERROR('6. Position (at entry)'!X201,"")),""), IF($A201&lt;&gt;"",IF(IFERROR('6. Position (at entry)'!X201,"")="", "",IFERROR('6. Position (at entry)'!X201,"")),""))</f>
        <v/>
      </c>
      <c r="DX201" s="240" t="str">
        <f>IF(OR($F201="Equity - Publicly Traded", $F201="Equity - Private"), IF($A201&lt;&gt;"",IF(IFERROR('6. Position (at entry)'!Y201,"")="", "",IFERROR('6. Position (at entry)'!Y201,"")),""), IF($A201&lt;&gt;"",IF(IFERROR('6. Position (at entry)'!Y201,"")="", "",IFERROR('6. Position (at entry)'!Y201,"")),""))</f>
        <v/>
      </c>
      <c r="DY201" s="400" t="str">
        <f>IF($A201&lt;&gt;"",IF(IFERROR('6. Position (at entry)'!Z201,"")="", "",IFERROR('6. Position (at entry)'!Z201,"")),"")</f>
        <v/>
      </c>
      <c r="DZ201" s="77" t="str">
        <f>IF($A201&lt;&gt;"",IF(IFERROR('6. Position (at entry)'!AA201,"")="", "",IFERROR('6. Position (at entry)'!AA201,"")),"")</f>
        <v/>
      </c>
      <c r="EA201" s="77" t="str">
        <f>IF($A201&lt;&gt;"",IF(IFERROR('6. Position (at entry)'!AB201,"")="", "",IFERROR('6. Position (at entry)'!AB201,"")),"")</f>
        <v/>
      </c>
      <c r="EB201" s="79" t="str">
        <f>IF($A201&lt;&gt;"",IF(IFERROR('6. Position (at entry)'!AC201,"")="", "",IFERROR('6. Position (at entry)'!AC201,"")),"")</f>
        <v/>
      </c>
      <c r="EC201" s="79" t="str">
        <f>IF($A201&lt;&gt;"",IF(IFERROR('6. Position (at entry)'!AD201,"")="", "",IFERROR('6. Position (at entry)'!AD201,"")),"")</f>
        <v/>
      </c>
      <c r="ED201" s="227" t="str">
        <f>IF($A201&lt;&gt;"",IF(IFERROR('6. Position (at entry)'!AE201,"")="", "",IFERROR('6. Position (at entry)'!AE201,"")),"")</f>
        <v/>
      </c>
      <c r="EE201" s="81" t="str">
        <f>IF($A201&lt;&gt;"",IF(IFERROR('6. Position (at entry)'!AF201,"")="", "",IFERROR('6. Position (at entry)'!AF201,"")),"")</f>
        <v/>
      </c>
      <c r="EF201" s="81" t="str">
        <f>IF($A201&lt;&gt;"",IF(IFERROR('6. Position (at entry)'!AG201,"")="", "",IFERROR('6. Position (at entry)'!AG201,"")),"")</f>
        <v/>
      </c>
      <c r="EG201" s="81" t="str">
        <f>IF($A201&lt;&gt;"",IF(IFERROR('6. Position (at entry)'!AH201,"")="", "",IFERROR('6. Position (at entry)'!AH201,"")),"")</f>
        <v/>
      </c>
      <c r="EH201" s="400" t="str">
        <f>IF($A201&lt;&gt;"",IF(IFERROR('6. Position (at entry)'!AI201,"")="", "",IFERROR('6. Position (at entry)'!AI201,"")),"")</f>
        <v/>
      </c>
    </row>
    <row r="202" spans="1:138" ht="15" customHeight="1" x14ac:dyDescent="0.2">
      <c r="A202" s="1" t="s">
        <v>1887</v>
      </c>
      <c r="X202" s="193"/>
      <c r="Y202" s="193"/>
      <c r="AX202" s="243"/>
      <c r="AZ202" s="1"/>
      <c r="BA202" s="1"/>
      <c r="BB202" s="1"/>
      <c r="BE202" s="243"/>
      <c r="BF202" s="243"/>
      <c r="BG202" s="243"/>
      <c r="BH202" s="243"/>
      <c r="BI202" s="243"/>
      <c r="DB202" s="243"/>
      <c r="DI202" s="243"/>
    </row>
    <row r="203" spans="1:138" ht="15" customHeight="1" x14ac:dyDescent="0.2">
      <c r="X203" s="193"/>
      <c r="Y203" s="193"/>
      <c r="AX203" s="243"/>
      <c r="AZ203" s="1"/>
      <c r="BA203" s="1"/>
      <c r="BB203" s="1"/>
      <c r="BE203" s="243"/>
      <c r="BF203" s="243"/>
      <c r="BG203" s="243"/>
      <c r="BH203" s="243"/>
      <c r="BI203" s="243"/>
      <c r="DB203" s="243"/>
      <c r="DI203" s="243"/>
    </row>
    <row r="204" spans="1:138" ht="15" customHeight="1" x14ac:dyDescent="0.2">
      <c r="AX204" s="243"/>
      <c r="AZ204" s="1"/>
      <c r="BA204" s="1"/>
      <c r="BB204" s="1"/>
      <c r="BE204" s="243"/>
      <c r="BF204" s="243"/>
      <c r="BG204" s="243"/>
      <c r="BH204" s="243"/>
      <c r="BI204" s="243"/>
      <c r="DB204" s="243"/>
      <c r="DI204" s="243"/>
    </row>
    <row r="205" spans="1:138" ht="15" customHeight="1" x14ac:dyDescent="0.2">
      <c r="AX205" s="243"/>
      <c r="AZ205" s="1"/>
      <c r="BA205" s="1"/>
      <c r="BB205" s="1"/>
      <c r="BE205" s="243"/>
      <c r="BF205" s="243"/>
      <c r="BG205" s="243"/>
      <c r="BH205" s="243"/>
      <c r="BI205" s="243"/>
      <c r="DB205" s="243"/>
      <c r="DI205" s="243"/>
    </row>
    <row r="206" spans="1:138" ht="15" customHeight="1" x14ac:dyDescent="0.2">
      <c r="AX206" s="243"/>
      <c r="AZ206" s="1"/>
      <c r="BA206" s="1"/>
      <c r="BB206" s="1"/>
      <c r="BE206" s="243"/>
      <c r="BF206" s="243"/>
      <c r="BG206" s="243"/>
      <c r="BH206" s="243"/>
      <c r="BI206" s="243"/>
    </row>
    <row r="207" spans="1:138" ht="15" customHeight="1" x14ac:dyDescent="0.2">
      <c r="AX207" s="243"/>
      <c r="AZ207" s="1"/>
      <c r="BA207" s="1"/>
      <c r="BB207" s="1"/>
      <c r="BE207" s="243"/>
      <c r="BF207" s="243"/>
      <c r="BG207" s="243"/>
      <c r="BH207" s="243"/>
      <c r="BI207" s="243"/>
    </row>
    <row r="208" spans="1:138" ht="15" customHeight="1" x14ac:dyDescent="0.2">
      <c r="AX208" s="243"/>
      <c r="AZ208" s="1"/>
      <c r="BA208" s="1"/>
      <c r="BB208" s="1"/>
      <c r="BE208" s="243"/>
      <c r="BF208" s="243"/>
      <c r="BG208" s="243"/>
      <c r="BH208" s="243"/>
      <c r="BI208" s="243"/>
    </row>
    <row r="209" spans="50:61" ht="15" customHeight="1" x14ac:dyDescent="0.2">
      <c r="AX209" s="243"/>
      <c r="AZ209" s="1"/>
      <c r="BA209" s="1"/>
      <c r="BB209" s="1"/>
      <c r="BE209" s="243"/>
      <c r="BF209" s="243"/>
      <c r="BG209" s="243"/>
      <c r="BH209" s="243"/>
      <c r="BI209" s="243"/>
    </row>
    <row r="210" spans="50:61" ht="15" customHeight="1" x14ac:dyDescent="0.2">
      <c r="AX210" s="243"/>
      <c r="AZ210" s="1"/>
      <c r="BA210" s="1"/>
      <c r="BB210" s="1"/>
      <c r="BE210" s="243"/>
      <c r="BF210" s="243"/>
      <c r="BG210" s="243"/>
      <c r="BH210" s="243"/>
      <c r="BI210" s="243"/>
    </row>
    <row r="211" spans="50:61" ht="15" customHeight="1" x14ac:dyDescent="0.2">
      <c r="AX211" s="243"/>
      <c r="AZ211" s="1"/>
      <c r="BA211" s="1"/>
      <c r="BB211" s="1"/>
      <c r="BE211" s="243"/>
      <c r="BF211" s="243"/>
      <c r="BG211" s="243"/>
      <c r="BH211" s="243"/>
      <c r="BI211" s="243"/>
    </row>
    <row r="212" spans="50:61" ht="15" customHeight="1" x14ac:dyDescent="0.2">
      <c r="AX212" s="243"/>
      <c r="AZ212" s="1"/>
      <c r="BA212" s="1"/>
      <c r="BB212" s="1"/>
      <c r="BE212" s="243"/>
      <c r="BF212" s="243"/>
      <c r="BG212" s="243"/>
      <c r="BH212" s="243"/>
      <c r="BI212" s="243"/>
    </row>
    <row r="213" spans="50:61" ht="15" customHeight="1" x14ac:dyDescent="0.2">
      <c r="AX213" s="243"/>
      <c r="AZ213" s="1"/>
      <c r="BA213" s="1"/>
      <c r="BB213" s="1"/>
      <c r="BE213" s="243"/>
      <c r="BF213" s="243"/>
      <c r="BG213" s="243"/>
      <c r="BH213" s="243"/>
      <c r="BI213" s="243"/>
    </row>
    <row r="214" spans="50:61" ht="15" customHeight="1" x14ac:dyDescent="0.2">
      <c r="AX214" s="243"/>
      <c r="AZ214" s="1"/>
      <c r="BA214" s="1"/>
      <c r="BB214" s="1"/>
      <c r="BE214" s="243"/>
      <c r="BF214" s="243"/>
      <c r="BG214" s="243"/>
      <c r="BH214" s="243"/>
      <c r="BI214" s="243"/>
    </row>
    <row r="215" spans="50:61" ht="15" customHeight="1" x14ac:dyDescent="0.2">
      <c r="AX215" s="243"/>
      <c r="AZ215" s="1"/>
      <c r="BA215" s="1"/>
      <c r="BB215" s="1"/>
      <c r="BE215" s="243"/>
      <c r="BF215" s="243"/>
      <c r="BG215" s="243"/>
      <c r="BH215" s="243"/>
      <c r="BI215" s="243"/>
    </row>
    <row r="216" spans="50:61" ht="15" customHeight="1" x14ac:dyDescent="0.2">
      <c r="AZ216" s="1"/>
      <c r="BA216" s="1"/>
      <c r="BB216" s="1"/>
      <c r="BE216" s="243"/>
      <c r="BF216" s="243"/>
      <c r="BG216" s="243"/>
      <c r="BH216" s="243"/>
      <c r="BI216" s="243"/>
    </row>
    <row r="217" spans="50:61" ht="15" customHeight="1" x14ac:dyDescent="0.2">
      <c r="AZ217" s="1"/>
      <c r="BA217" s="1"/>
      <c r="BB217" s="1"/>
      <c r="BE217" s="243"/>
      <c r="BF217" s="243"/>
      <c r="BG217" s="243"/>
      <c r="BH217" s="243"/>
      <c r="BI217" s="243"/>
    </row>
    <row r="218" spans="50:61" ht="15" customHeight="1" x14ac:dyDescent="0.2">
      <c r="AZ218" s="1"/>
      <c r="BA218" s="1"/>
      <c r="BB218" s="1"/>
      <c r="BE218" s="243"/>
      <c r="BF218" s="243"/>
      <c r="BG218" s="243"/>
      <c r="BH218" s="243"/>
      <c r="BI218" s="243"/>
    </row>
    <row r="219" spans="50:61" ht="15" customHeight="1" x14ac:dyDescent="0.2">
      <c r="AZ219" s="1"/>
      <c r="BA219" s="1"/>
      <c r="BB219" s="1"/>
      <c r="BE219" s="243"/>
      <c r="BF219" s="243"/>
      <c r="BG219" s="243"/>
      <c r="BH219" s="243"/>
      <c r="BI219" s="243"/>
    </row>
    <row r="220" spans="50:61" ht="15" customHeight="1" x14ac:dyDescent="0.2">
      <c r="AZ220" s="1"/>
      <c r="BA220" s="1"/>
      <c r="BB220" s="1"/>
      <c r="BE220" s="243"/>
      <c r="BF220" s="243"/>
      <c r="BG220" s="243"/>
      <c r="BH220" s="243"/>
      <c r="BI220" s="243"/>
    </row>
    <row r="221" spans="50:61" ht="15" customHeight="1" x14ac:dyDescent="0.2">
      <c r="AZ221" s="1"/>
      <c r="BA221" s="1"/>
      <c r="BB221" s="1"/>
      <c r="BE221" s="243"/>
      <c r="BF221" s="243"/>
      <c r="BG221" s="243"/>
      <c r="BH221" s="243"/>
      <c r="BI221" s="243"/>
    </row>
    <row r="222" spans="50:61" ht="15" customHeight="1" x14ac:dyDescent="0.2">
      <c r="AZ222" s="1"/>
      <c r="BA222" s="1"/>
      <c r="BB222" s="1"/>
      <c r="BE222" s="243"/>
      <c r="BF222" s="243"/>
      <c r="BG222" s="243"/>
      <c r="BH222" s="243"/>
      <c r="BI222" s="243"/>
    </row>
    <row r="223" spans="50:61" ht="15" customHeight="1" x14ac:dyDescent="0.2">
      <c r="AZ223" s="1"/>
      <c r="BA223" s="1"/>
      <c r="BB223" s="1"/>
      <c r="BE223" s="243"/>
      <c r="BF223" s="243"/>
      <c r="BG223" s="243"/>
      <c r="BH223" s="243"/>
      <c r="BI223" s="243"/>
    </row>
    <row r="224" spans="50:61" ht="15" customHeight="1" x14ac:dyDescent="0.2">
      <c r="AZ224" s="1"/>
      <c r="BA224" s="1"/>
      <c r="BB224" s="1"/>
      <c r="BE224" s="243"/>
      <c r="BF224" s="243"/>
      <c r="BG224" s="243"/>
      <c r="BH224" s="243"/>
      <c r="BI224" s="243"/>
    </row>
    <row r="225" spans="52:61" ht="15" customHeight="1" x14ac:dyDescent="0.2">
      <c r="AZ225" s="1"/>
      <c r="BA225" s="1"/>
      <c r="BB225" s="1"/>
      <c r="BE225" s="243"/>
      <c r="BF225" s="243"/>
      <c r="BG225" s="243"/>
      <c r="BH225" s="243"/>
      <c r="BI225" s="243"/>
    </row>
    <row r="226" spans="52:61" ht="15" customHeight="1" x14ac:dyDescent="0.2">
      <c r="AZ226" s="1"/>
      <c r="BA226" s="1"/>
      <c r="BB226" s="1"/>
      <c r="BE226" s="243"/>
      <c r="BF226" s="243"/>
      <c r="BG226" s="243"/>
      <c r="BH226" s="243"/>
      <c r="BI226" s="243"/>
    </row>
    <row r="227" spans="52:61" ht="15" customHeight="1" x14ac:dyDescent="0.2">
      <c r="AZ227" s="1"/>
      <c r="BA227" s="1"/>
      <c r="BB227" s="1"/>
      <c r="BE227" s="243"/>
      <c r="BF227" s="243"/>
      <c r="BG227" s="243"/>
      <c r="BH227" s="243"/>
      <c r="BI227" s="243"/>
    </row>
    <row r="228" spans="52:61" ht="15" customHeight="1" x14ac:dyDescent="0.2">
      <c r="AZ228" s="1"/>
      <c r="BA228" s="1"/>
      <c r="BB228" s="1"/>
      <c r="BE228" s="243"/>
      <c r="BF228" s="243"/>
      <c r="BG228" s="243"/>
      <c r="BH228" s="243"/>
      <c r="BI228" s="243"/>
    </row>
    <row r="229" spans="52:61" ht="15" customHeight="1" x14ac:dyDescent="0.2">
      <c r="AZ229" s="1"/>
      <c r="BA229" s="1"/>
      <c r="BB229" s="1"/>
      <c r="BE229" s="243"/>
      <c r="BF229" s="243"/>
      <c r="BG229" s="243"/>
      <c r="BH229" s="243"/>
      <c r="BI229" s="243"/>
    </row>
    <row r="230" spans="52:61" ht="15" customHeight="1" x14ac:dyDescent="0.2">
      <c r="AZ230" s="1"/>
      <c r="BA230" s="1"/>
      <c r="BB230" s="1"/>
      <c r="BE230" s="243"/>
      <c r="BF230" s="243"/>
      <c r="BG230" s="243"/>
      <c r="BH230" s="243"/>
      <c r="BI230" s="243"/>
    </row>
    <row r="231" spans="52:61" ht="15" customHeight="1" x14ac:dyDescent="0.2">
      <c r="AZ231" s="1"/>
      <c r="BA231" s="1"/>
      <c r="BB231" s="1"/>
      <c r="BE231" s="243"/>
      <c r="BF231" s="243"/>
      <c r="BG231" s="243"/>
      <c r="BH231" s="243"/>
      <c r="BI231" s="243"/>
    </row>
    <row r="232" spans="52:61" ht="15" customHeight="1" x14ac:dyDescent="0.2">
      <c r="AZ232" s="1"/>
      <c r="BA232" s="1"/>
      <c r="BB232" s="1"/>
      <c r="BE232" s="243"/>
      <c r="BF232" s="243"/>
      <c r="BG232" s="243"/>
      <c r="BH232" s="243"/>
      <c r="BI232" s="243"/>
    </row>
    <row r="233" spans="52:61" ht="15" customHeight="1" x14ac:dyDescent="0.2">
      <c r="AZ233" s="1"/>
      <c r="BA233" s="1"/>
      <c r="BB233" s="1"/>
      <c r="BE233" s="243"/>
      <c r="BF233" s="243"/>
      <c r="BG233" s="243"/>
      <c r="BH233" s="243"/>
      <c r="BI233" s="243"/>
    </row>
    <row r="234" spans="52:61" ht="15" customHeight="1" x14ac:dyDescent="0.2">
      <c r="AZ234" s="1"/>
      <c r="BA234" s="1"/>
      <c r="BB234" s="1"/>
      <c r="BE234" s="243"/>
      <c r="BF234" s="243"/>
      <c r="BG234" s="243"/>
      <c r="BH234" s="243"/>
      <c r="BI234" s="243"/>
    </row>
    <row r="235" spans="52:61" ht="15" customHeight="1" x14ac:dyDescent="0.2">
      <c r="AZ235" s="1"/>
      <c r="BA235" s="1"/>
      <c r="BB235" s="1"/>
      <c r="BE235" s="243"/>
      <c r="BF235" s="243"/>
      <c r="BG235" s="243"/>
      <c r="BH235" s="243"/>
      <c r="BI235" s="243"/>
    </row>
    <row r="236" spans="52:61" ht="15" customHeight="1" x14ac:dyDescent="0.2">
      <c r="AZ236" s="1"/>
      <c r="BA236" s="1"/>
      <c r="BB236" s="1"/>
      <c r="BE236" s="243"/>
      <c r="BF236" s="243"/>
      <c r="BG236" s="243"/>
      <c r="BH236" s="243"/>
      <c r="BI236" s="243"/>
    </row>
    <row r="237" spans="52:61" ht="15" customHeight="1" x14ac:dyDescent="0.25">
      <c r="BE237" s="243"/>
      <c r="BF237" s="243"/>
      <c r="BG237" s="243"/>
      <c r="BH237" s="243"/>
      <c r="BI237" s="243"/>
    </row>
  </sheetData>
  <mergeCells count="24">
    <mergeCell ref="P3:AE3"/>
    <mergeCell ref="CG2:CL2"/>
    <mergeCell ref="CA3:CL3"/>
    <mergeCell ref="A3:D3"/>
    <mergeCell ref="A2:D2"/>
    <mergeCell ref="F3:O3"/>
    <mergeCell ref="AF3:AL3"/>
    <mergeCell ref="AM3:BJ3"/>
    <mergeCell ref="CM2:CX2"/>
    <mergeCell ref="CM3:CT3"/>
    <mergeCell ref="CY3:DE3"/>
    <mergeCell ref="DM3:DY3"/>
    <mergeCell ref="F2:O2"/>
    <mergeCell ref="P2:BO2"/>
    <mergeCell ref="BP2:BZ2"/>
    <mergeCell ref="CA2:CF2"/>
    <mergeCell ref="CY2:DE2"/>
    <mergeCell ref="DM2:EH2"/>
    <mergeCell ref="DZ3:EH3"/>
    <mergeCell ref="BK3:BO3"/>
    <mergeCell ref="BP3:BZ3"/>
    <mergeCell ref="CU3:CX3"/>
    <mergeCell ref="DF2:DL2"/>
    <mergeCell ref="DF3:DL3"/>
  </mergeCells>
  <conditionalFormatting sqref="A2:B3">
    <cfRule type="containsText" dxfId="21" priority="8" operator="containsText" text="Mandatory: Tab">
      <formula>NOT(ISERROR(SEARCH("Mandatory: Tab",A2)))</formula>
    </cfRule>
  </conditionalFormatting>
  <conditionalFormatting sqref="A5:M201">
    <cfRule type="containsText" dxfId="20" priority="4" operator="containsText" text="Mandatory: Tab">
      <formula>NOT(ISERROR(SEARCH("Mandatory: Tab",A5)))</formula>
    </cfRule>
  </conditionalFormatting>
  <conditionalFormatting sqref="P5:AD201 AF5:AJ201 AM5:AW201 BP5:BY201 CA5:CK201 CM5:CS201 CU5:CW201 DM5:DU201 DX5:DX201">
    <cfRule type="containsText" dxfId="19" priority="18" operator="containsText" text="Mandatory: Tab">
      <formula>NOT(ISERROR(SEARCH("Mandatory: Tab",P5)))</formula>
    </cfRule>
  </conditionalFormatting>
  <conditionalFormatting sqref="CG2">
    <cfRule type="containsText" dxfId="18" priority="1" operator="containsText" text="Mandatory: Tab">
      <formula>NOT(ISERROR(SEARCH("Mandatory: Tab",CG2)))</formula>
    </cfRule>
  </conditionalFormatting>
  <conditionalFormatting sqref="CY5:CY201">
    <cfRule type="containsText" dxfId="17" priority="3" operator="containsText" text="Mandatory: Tab">
      <formula>NOT(ISERROR(SEARCH("Mandatory: Tab",CY5)))</formula>
    </cfRule>
  </conditionalFormatting>
  <conditionalFormatting sqref="DF5:DF201">
    <cfRule type="containsText" dxfId="16" priority="2" operator="containsText" text="Mandatory: Tab">
      <formula>NOT(ISERROR(SEARCH("Mandatory: Tab",DF5)))</formula>
    </cfRule>
  </conditionalFormatting>
  <printOptions horizontalCentered="1"/>
  <pageMargins left="0.2" right="0.2" top="0.75" bottom="0.75" header="0.3" footer="0.3"/>
  <pageSetup scale="27" fitToWidth="3" fitToHeight="2" pageOrder="overThenDown" orientation="landscape" horizontalDpi="1200" r:id="rId1"/>
  <headerFooter>
    <oddHeader>&amp;C&amp;"Arial,Regular"ILPA PortCo Template&amp;R&amp;G</oddHeader>
  </headerFooter>
  <rowBreaks count="1" manualBreakCount="1">
    <brk id="101" max="53" man="1"/>
  </rowBreaks>
  <colBreaks count="5" manualBreakCount="5">
    <brk id="15" max="48" man="1"/>
    <brk id="36" max="48" man="1"/>
    <brk id="78" max="48" man="1"/>
    <brk id="98" max="48" man="1"/>
    <brk id="116" max="48"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1071-2C8B-423F-B412-C0BBAEEB4753}">
  <sheetPr>
    <tabColor rgb="FF00B050"/>
    <pageSetUpPr fitToPage="1"/>
  </sheetPr>
  <dimension ref="A1:I503"/>
  <sheetViews>
    <sheetView showGridLines="0" zoomScale="90" zoomScaleNormal="90" workbookViewId="0">
      <pane xSplit="2" ySplit="4" topLeftCell="C5" activePane="bottomRight" state="frozen"/>
      <selection pane="topRight" activeCell="C1" sqref="C1"/>
      <selection pane="bottomLeft" activeCell="A4" sqref="A4"/>
      <selection pane="bottomRight" activeCell="D4" sqref="D4"/>
    </sheetView>
  </sheetViews>
  <sheetFormatPr defaultColWidth="22" defaultRowHeight="15" customHeight="1" x14ac:dyDescent="0.2"/>
  <cols>
    <col min="1" max="1" width="16.7109375" style="181" customWidth="1"/>
    <col min="2" max="2" width="13" style="315" bestFit="1" customWidth="1"/>
    <col min="3" max="3" width="15.7109375" style="182" bestFit="1" customWidth="1"/>
    <col min="4" max="4" width="17.28515625" style="291" bestFit="1" customWidth="1"/>
    <col min="5" max="5" width="20.140625" style="181" bestFit="1" customWidth="1"/>
    <col min="6" max="6" width="13.7109375" style="180" customWidth="1"/>
    <col min="7" max="7" width="106.140625" style="183" customWidth="1"/>
    <col min="8" max="16384" width="22" style="149"/>
  </cols>
  <sheetData>
    <row r="1" spans="1:9" ht="15" customHeight="1" x14ac:dyDescent="0.2">
      <c r="A1" s="332" t="str">
        <f>'1. Instructions'!$A$1</f>
        <v>ILPA Portfolio Company Metrics Template (v. 1.0) - This file was last updated on March 21, 2019</v>
      </c>
      <c r="B1" s="312"/>
      <c r="C1" s="309"/>
      <c r="D1" s="310"/>
      <c r="E1" s="264"/>
      <c r="F1" s="311"/>
      <c r="G1" s="264"/>
    </row>
    <row r="2" spans="1:9" s="175" customFormat="1" ht="26.45" customHeight="1" x14ac:dyDescent="0.2">
      <c r="A2" s="604" t="str">
        <f>IF('2. Fund Level'!B5&lt;&gt;"", '2. Fund Level'!B5, "Mandatory: Tab 2")</f>
        <v>Best Practices Fund II, L.P.</v>
      </c>
      <c r="B2" s="605"/>
      <c r="C2" s="598" t="s">
        <v>1507</v>
      </c>
      <c r="D2" s="599"/>
      <c r="E2" s="599"/>
      <c r="F2" s="599"/>
      <c r="G2" s="600"/>
    </row>
    <row r="3" spans="1:9" s="175" customFormat="1" ht="31.9" customHeight="1" x14ac:dyDescent="0.2">
      <c r="A3" s="606">
        <f>IF('2. Fund Level'!B6&lt;&gt;"", '2. Fund Level'!B6, "Mandatory: Tab 2")</f>
        <v>43465</v>
      </c>
      <c r="B3" s="607"/>
      <c r="C3" s="601"/>
      <c r="D3" s="602"/>
      <c r="E3" s="602"/>
      <c r="F3" s="602"/>
      <c r="G3" s="603"/>
    </row>
    <row r="4" spans="1:9" s="15" customFormat="1" ht="44.45" customHeight="1" x14ac:dyDescent="0.25">
      <c r="A4" s="184" t="s">
        <v>228</v>
      </c>
      <c r="B4" s="313" t="s">
        <v>714</v>
      </c>
      <c r="C4" s="184" t="s">
        <v>716</v>
      </c>
      <c r="D4" s="184" t="s">
        <v>1483</v>
      </c>
      <c r="E4" s="184" t="s">
        <v>1545</v>
      </c>
      <c r="F4" s="185" t="s">
        <v>1490</v>
      </c>
      <c r="G4" s="185" t="s">
        <v>715</v>
      </c>
    </row>
    <row r="5" spans="1:9" ht="15" customHeight="1" x14ac:dyDescent="0.2">
      <c r="A5" s="176" t="s">
        <v>0</v>
      </c>
      <c r="B5" s="314">
        <v>1</v>
      </c>
      <c r="C5" s="177" t="s">
        <v>43</v>
      </c>
      <c r="D5" s="290">
        <v>42139</v>
      </c>
      <c r="E5" s="265" t="s">
        <v>601</v>
      </c>
      <c r="F5" s="179">
        <v>-158000000</v>
      </c>
      <c r="G5" s="178"/>
      <c r="H5" s="263"/>
      <c r="I5" s="264"/>
    </row>
    <row r="6" spans="1:9" ht="15" customHeight="1" x14ac:dyDescent="0.2">
      <c r="A6" s="176" t="s">
        <v>0</v>
      </c>
      <c r="B6" s="314">
        <v>1</v>
      </c>
      <c r="C6" s="177" t="s">
        <v>43</v>
      </c>
      <c r="D6" s="290">
        <v>42244</v>
      </c>
      <c r="E6" s="265" t="s">
        <v>601</v>
      </c>
      <c r="F6" s="180">
        <v>-2000000</v>
      </c>
      <c r="G6" s="178"/>
      <c r="H6" s="263"/>
      <c r="I6" s="264"/>
    </row>
    <row r="7" spans="1:9" ht="15" customHeight="1" x14ac:dyDescent="0.2">
      <c r="A7" s="176" t="s">
        <v>0</v>
      </c>
      <c r="B7" s="314">
        <v>1</v>
      </c>
      <c r="C7" s="177" t="s">
        <v>43</v>
      </c>
      <c r="D7" s="290">
        <v>42407</v>
      </c>
      <c r="E7" s="265" t="s">
        <v>602</v>
      </c>
      <c r="F7" s="180">
        <v>240000000</v>
      </c>
      <c r="G7" s="178"/>
      <c r="H7" s="263"/>
      <c r="I7" s="264"/>
    </row>
    <row r="8" spans="1:9" ht="15" customHeight="1" x14ac:dyDescent="0.2">
      <c r="A8" s="176" t="s">
        <v>0</v>
      </c>
      <c r="B8" s="314">
        <v>1</v>
      </c>
      <c r="C8" s="177" t="s">
        <v>43</v>
      </c>
      <c r="D8" s="290">
        <v>43465</v>
      </c>
      <c r="E8" s="265" t="s">
        <v>36</v>
      </c>
      <c r="F8" s="180">
        <v>0</v>
      </c>
      <c r="G8" s="178"/>
      <c r="H8" s="263"/>
      <c r="I8" s="264"/>
    </row>
    <row r="9" spans="1:9" ht="15" customHeight="1" x14ac:dyDescent="0.2">
      <c r="A9" s="176" t="s">
        <v>1</v>
      </c>
      <c r="B9" s="314">
        <v>2</v>
      </c>
      <c r="C9" s="177" t="s">
        <v>43</v>
      </c>
      <c r="D9" s="290">
        <v>42462</v>
      </c>
      <c r="E9" s="265" t="s">
        <v>601</v>
      </c>
      <c r="F9" s="180">
        <v>-160000000</v>
      </c>
      <c r="G9" s="178"/>
      <c r="H9" s="263"/>
      <c r="I9" s="264"/>
    </row>
    <row r="10" spans="1:9" ht="15" customHeight="1" x14ac:dyDescent="0.2">
      <c r="A10" s="176" t="s">
        <v>1</v>
      </c>
      <c r="B10" s="314">
        <v>2</v>
      </c>
      <c r="C10" s="177" t="s">
        <v>43</v>
      </c>
      <c r="D10" s="290">
        <v>42743</v>
      </c>
      <c r="E10" s="265" t="s">
        <v>601</v>
      </c>
      <c r="F10" s="180">
        <v>-2000000</v>
      </c>
      <c r="G10" s="178"/>
      <c r="H10" s="263"/>
      <c r="I10" s="264"/>
    </row>
    <row r="11" spans="1:9" ht="15" customHeight="1" x14ac:dyDescent="0.2">
      <c r="A11" s="176" t="s">
        <v>1</v>
      </c>
      <c r="B11" s="314">
        <v>2</v>
      </c>
      <c r="C11" s="177" t="s">
        <v>43</v>
      </c>
      <c r="D11" s="290">
        <v>42877</v>
      </c>
      <c r="E11" s="265" t="s">
        <v>602</v>
      </c>
      <c r="F11" s="180">
        <v>59200000</v>
      </c>
      <c r="G11" s="178"/>
      <c r="H11" s="263"/>
      <c r="I11" s="264"/>
    </row>
    <row r="12" spans="1:9" ht="15" customHeight="1" x14ac:dyDescent="0.2">
      <c r="A12" s="176" t="s">
        <v>1</v>
      </c>
      <c r="B12" s="314">
        <v>2</v>
      </c>
      <c r="C12" s="177" t="s">
        <v>43</v>
      </c>
      <c r="D12" s="290">
        <v>43218</v>
      </c>
      <c r="E12" s="265" t="s">
        <v>602</v>
      </c>
      <c r="F12" s="180">
        <v>200000000</v>
      </c>
      <c r="G12" s="178"/>
      <c r="H12" s="263"/>
      <c r="I12" s="264"/>
    </row>
    <row r="13" spans="1:9" ht="15" customHeight="1" x14ac:dyDescent="0.2">
      <c r="A13" s="176" t="s">
        <v>1</v>
      </c>
      <c r="B13" s="314">
        <v>2</v>
      </c>
      <c r="C13" s="177" t="s">
        <v>43</v>
      </c>
      <c r="D13" s="290">
        <v>43465</v>
      </c>
      <c r="E13" s="265" t="s">
        <v>36</v>
      </c>
      <c r="F13" s="180">
        <v>0</v>
      </c>
      <c r="G13" s="178"/>
      <c r="H13" s="263"/>
      <c r="I13" s="264"/>
    </row>
    <row r="14" spans="1:9" ht="15" customHeight="1" x14ac:dyDescent="0.2">
      <c r="A14" s="176" t="s">
        <v>1</v>
      </c>
      <c r="B14" s="314">
        <v>3</v>
      </c>
      <c r="C14" s="177" t="s">
        <v>43</v>
      </c>
      <c r="D14" s="290">
        <v>42809</v>
      </c>
      <c r="E14" s="265" t="s">
        <v>601</v>
      </c>
      <c r="F14" s="180">
        <v>-10000000</v>
      </c>
      <c r="G14" s="178"/>
      <c r="H14" s="263"/>
      <c r="I14" s="264"/>
    </row>
    <row r="15" spans="1:9" ht="15" customHeight="1" x14ac:dyDescent="0.2">
      <c r="A15" s="176" t="s">
        <v>1</v>
      </c>
      <c r="B15" s="314">
        <v>3</v>
      </c>
      <c r="C15" s="177" t="s">
        <v>43</v>
      </c>
      <c r="D15" s="290">
        <v>43218</v>
      </c>
      <c r="E15" s="265" t="s">
        <v>602</v>
      </c>
      <c r="F15" s="180">
        <v>7000000</v>
      </c>
      <c r="G15" s="178"/>
      <c r="H15" s="263"/>
      <c r="I15" s="264"/>
    </row>
    <row r="16" spans="1:9" ht="15" customHeight="1" x14ac:dyDescent="0.2">
      <c r="A16" s="176" t="s">
        <v>1</v>
      </c>
      <c r="B16" s="314">
        <v>3</v>
      </c>
      <c r="C16" s="177" t="s">
        <v>43</v>
      </c>
      <c r="D16" s="290">
        <v>43465</v>
      </c>
      <c r="E16" s="265" t="s">
        <v>36</v>
      </c>
      <c r="F16" s="180">
        <v>0</v>
      </c>
      <c r="G16" s="178"/>
      <c r="H16" s="263"/>
      <c r="I16" s="264"/>
    </row>
    <row r="17" spans="1:9" ht="15" customHeight="1" x14ac:dyDescent="0.2">
      <c r="A17" s="176" t="s">
        <v>2</v>
      </c>
      <c r="B17" s="314">
        <v>4</v>
      </c>
      <c r="C17" s="177" t="s">
        <v>137</v>
      </c>
      <c r="D17" s="290">
        <v>42972</v>
      </c>
      <c r="E17" s="265" t="s">
        <v>601</v>
      </c>
      <c r="F17" s="180">
        <v>-10000000</v>
      </c>
      <c r="G17" s="178"/>
      <c r="H17" s="263"/>
      <c r="I17" s="264"/>
    </row>
    <row r="18" spans="1:9" ht="15" customHeight="1" x14ac:dyDescent="0.2">
      <c r="A18" s="176" t="s">
        <v>2</v>
      </c>
      <c r="B18" s="314">
        <v>4</v>
      </c>
      <c r="C18" s="177" t="s">
        <v>137</v>
      </c>
      <c r="D18" s="290">
        <v>43067</v>
      </c>
      <c r="E18" s="265" t="s">
        <v>601</v>
      </c>
      <c r="F18" s="180">
        <v>-631000</v>
      </c>
      <c r="G18" s="178"/>
      <c r="H18" s="263"/>
      <c r="I18" s="264"/>
    </row>
    <row r="19" spans="1:9" ht="15" customHeight="1" x14ac:dyDescent="0.2">
      <c r="A19" s="176" t="s">
        <v>2</v>
      </c>
      <c r="B19" s="314">
        <v>4</v>
      </c>
      <c r="C19" s="290" t="s">
        <v>137</v>
      </c>
      <c r="D19" s="290">
        <v>43465</v>
      </c>
      <c r="E19" s="265" t="s">
        <v>36</v>
      </c>
      <c r="F19" s="180">
        <v>14883400</v>
      </c>
      <c r="G19" s="178"/>
      <c r="H19" s="263"/>
      <c r="I19" s="264"/>
    </row>
    <row r="20" spans="1:9" ht="15" customHeight="1" x14ac:dyDescent="0.2">
      <c r="A20" s="176" t="s">
        <v>3</v>
      </c>
      <c r="B20" s="314">
        <v>5</v>
      </c>
      <c r="C20" s="177" t="s">
        <v>42</v>
      </c>
      <c r="D20" s="290">
        <v>43465</v>
      </c>
      <c r="E20" s="265" t="s">
        <v>36</v>
      </c>
      <c r="F20" s="180">
        <v>0</v>
      </c>
      <c r="G20" s="178"/>
      <c r="I20" s="264"/>
    </row>
    <row r="21" spans="1:9" ht="15" customHeight="1" x14ac:dyDescent="0.2">
      <c r="A21" s="176"/>
      <c r="B21" s="314"/>
      <c r="C21" s="177"/>
      <c r="D21" s="290"/>
      <c r="E21" s="265"/>
      <c r="G21" s="178"/>
    </row>
    <row r="22" spans="1:9" ht="15" customHeight="1" x14ac:dyDescent="0.2">
      <c r="A22" s="176"/>
      <c r="B22" s="314"/>
      <c r="C22" s="177"/>
      <c r="D22" s="290"/>
      <c r="E22" s="265"/>
      <c r="G22" s="178"/>
    </row>
    <row r="23" spans="1:9" ht="15" customHeight="1" x14ac:dyDescent="0.2">
      <c r="A23" s="176"/>
      <c r="B23" s="314"/>
      <c r="C23" s="177"/>
      <c r="D23" s="290"/>
      <c r="E23" s="265"/>
      <c r="G23" s="178"/>
    </row>
    <row r="24" spans="1:9" ht="15" customHeight="1" x14ac:dyDescent="0.2">
      <c r="A24" s="176"/>
      <c r="B24" s="314"/>
      <c r="C24" s="177"/>
      <c r="D24" s="290"/>
      <c r="E24" s="265"/>
      <c r="G24" s="178"/>
    </row>
    <row r="25" spans="1:9" ht="15" customHeight="1" x14ac:dyDescent="0.2">
      <c r="A25" s="176"/>
      <c r="B25" s="314"/>
      <c r="C25" s="177"/>
      <c r="D25" s="290"/>
      <c r="E25" s="265"/>
      <c r="G25" s="178"/>
    </row>
    <row r="26" spans="1:9" ht="15" customHeight="1" x14ac:dyDescent="0.2">
      <c r="A26" s="176"/>
      <c r="B26" s="314"/>
      <c r="C26" s="177"/>
      <c r="D26" s="290"/>
      <c r="E26" s="265"/>
      <c r="G26" s="178"/>
    </row>
    <row r="27" spans="1:9" ht="15" customHeight="1" x14ac:dyDescent="0.2">
      <c r="A27" s="176"/>
      <c r="B27" s="314"/>
      <c r="C27" s="177"/>
      <c r="D27" s="290"/>
      <c r="E27" s="265"/>
      <c r="G27" s="178"/>
    </row>
    <row r="28" spans="1:9" ht="15" customHeight="1" x14ac:dyDescent="0.2">
      <c r="A28" s="176"/>
      <c r="B28" s="314"/>
      <c r="C28" s="177"/>
      <c r="D28" s="290"/>
      <c r="E28" s="265"/>
      <c r="G28" s="178"/>
    </row>
    <row r="29" spans="1:9" ht="15" customHeight="1" x14ac:dyDescent="0.2">
      <c r="A29" s="176"/>
      <c r="B29" s="314"/>
      <c r="C29" s="177"/>
      <c r="D29" s="290"/>
      <c r="E29" s="265"/>
      <c r="G29" s="178"/>
    </row>
    <row r="30" spans="1:9" ht="15" customHeight="1" x14ac:dyDescent="0.2">
      <c r="A30" s="176"/>
      <c r="B30" s="314"/>
      <c r="C30" s="177"/>
      <c r="D30" s="290"/>
      <c r="E30" s="265"/>
      <c r="G30" s="178"/>
    </row>
    <row r="31" spans="1:9" ht="15" customHeight="1" x14ac:dyDescent="0.2">
      <c r="A31" s="176"/>
      <c r="B31" s="314"/>
      <c r="C31" s="177"/>
      <c r="D31" s="290"/>
      <c r="E31" s="265"/>
      <c r="G31" s="178"/>
    </row>
    <row r="32" spans="1:9" ht="15" customHeight="1" x14ac:dyDescent="0.2">
      <c r="A32" s="176"/>
      <c r="B32" s="314"/>
      <c r="C32" s="177"/>
      <c r="D32" s="290"/>
      <c r="E32" s="265"/>
      <c r="G32" s="178"/>
    </row>
    <row r="33" spans="1:7" ht="15" customHeight="1" x14ac:dyDescent="0.2">
      <c r="A33" s="176"/>
      <c r="B33" s="314"/>
      <c r="C33" s="177"/>
      <c r="D33" s="290"/>
      <c r="E33" s="265"/>
      <c r="G33" s="178"/>
    </row>
    <row r="34" spans="1:7" ht="15" customHeight="1" x14ac:dyDescent="0.2">
      <c r="A34" s="176"/>
      <c r="B34" s="314"/>
      <c r="C34" s="177"/>
      <c r="D34" s="290"/>
      <c r="E34" s="265"/>
      <c r="G34" s="178"/>
    </row>
    <row r="35" spans="1:7" ht="15" customHeight="1" x14ac:dyDescent="0.2">
      <c r="A35" s="176"/>
      <c r="B35" s="314"/>
      <c r="C35" s="177"/>
      <c r="D35" s="290"/>
      <c r="E35" s="265"/>
      <c r="G35" s="178"/>
    </row>
    <row r="36" spans="1:7" ht="15" customHeight="1" x14ac:dyDescent="0.2">
      <c r="A36" s="176"/>
      <c r="B36" s="314"/>
      <c r="C36" s="177"/>
      <c r="D36" s="290"/>
      <c r="E36" s="265"/>
      <c r="G36" s="178"/>
    </row>
    <row r="37" spans="1:7" ht="15" customHeight="1" x14ac:dyDescent="0.2">
      <c r="A37" s="176"/>
      <c r="B37" s="314"/>
      <c r="C37" s="177"/>
      <c r="D37" s="290"/>
      <c r="E37" s="265"/>
      <c r="G37" s="178"/>
    </row>
    <row r="38" spans="1:7" ht="15" customHeight="1" x14ac:dyDescent="0.2">
      <c r="A38" s="176"/>
      <c r="B38" s="314"/>
      <c r="C38" s="177"/>
      <c r="D38" s="290"/>
      <c r="E38" s="265"/>
      <c r="G38" s="178"/>
    </row>
    <row r="39" spans="1:7" ht="15" customHeight="1" x14ac:dyDescent="0.2">
      <c r="A39" s="176"/>
      <c r="B39" s="314"/>
      <c r="C39" s="177"/>
      <c r="D39" s="290"/>
      <c r="E39" s="265"/>
      <c r="G39" s="178"/>
    </row>
    <row r="40" spans="1:7" ht="15" customHeight="1" x14ac:dyDescent="0.2">
      <c r="A40" s="176"/>
      <c r="B40" s="314"/>
      <c r="C40" s="177"/>
      <c r="D40" s="290"/>
      <c r="E40" s="265"/>
      <c r="G40" s="178"/>
    </row>
    <row r="41" spans="1:7" ht="15" customHeight="1" x14ac:dyDescent="0.2">
      <c r="A41" s="176"/>
      <c r="B41" s="314"/>
      <c r="C41" s="177"/>
      <c r="D41" s="290"/>
      <c r="E41" s="265"/>
      <c r="G41" s="178"/>
    </row>
    <row r="42" spans="1:7" ht="15" customHeight="1" x14ac:dyDescent="0.2">
      <c r="A42" s="176"/>
      <c r="B42" s="314"/>
      <c r="C42" s="177"/>
      <c r="D42" s="290"/>
      <c r="E42" s="265"/>
      <c r="G42" s="178"/>
    </row>
    <row r="43" spans="1:7" ht="15" customHeight="1" x14ac:dyDescent="0.2">
      <c r="A43" s="176"/>
      <c r="B43" s="314"/>
      <c r="C43" s="177"/>
      <c r="D43" s="290"/>
      <c r="E43" s="265"/>
      <c r="G43" s="178"/>
    </row>
    <row r="44" spans="1:7" ht="15" customHeight="1" x14ac:dyDescent="0.2">
      <c r="A44" s="176"/>
      <c r="B44" s="314"/>
      <c r="C44" s="177"/>
      <c r="D44" s="290"/>
      <c r="E44" s="265"/>
      <c r="G44" s="178"/>
    </row>
    <row r="45" spans="1:7" ht="15" customHeight="1" x14ac:dyDescent="0.2">
      <c r="A45" s="176"/>
      <c r="B45" s="314"/>
      <c r="C45" s="177"/>
      <c r="D45" s="290"/>
      <c r="E45" s="265"/>
      <c r="G45" s="178"/>
    </row>
    <row r="46" spans="1:7" ht="15" customHeight="1" x14ac:dyDescent="0.2">
      <c r="A46" s="176"/>
      <c r="B46" s="314"/>
      <c r="C46" s="177"/>
      <c r="D46" s="290"/>
      <c r="E46" s="265"/>
      <c r="G46" s="178"/>
    </row>
    <row r="47" spans="1:7" ht="15" customHeight="1" x14ac:dyDescent="0.2">
      <c r="A47" s="176"/>
      <c r="B47" s="314"/>
      <c r="C47" s="177"/>
      <c r="D47" s="290"/>
      <c r="E47" s="265"/>
      <c r="G47" s="178"/>
    </row>
    <row r="48" spans="1:7" ht="15" customHeight="1" x14ac:dyDescent="0.2">
      <c r="A48" s="176"/>
      <c r="B48" s="314"/>
      <c r="C48" s="177"/>
      <c r="D48" s="290"/>
      <c r="E48" s="265"/>
      <c r="G48" s="178"/>
    </row>
    <row r="49" spans="1:7" ht="15" customHeight="1" x14ac:dyDescent="0.2">
      <c r="A49" s="176"/>
      <c r="B49" s="314"/>
      <c r="C49" s="177"/>
      <c r="D49" s="290"/>
      <c r="E49" s="265"/>
      <c r="G49" s="178"/>
    </row>
    <row r="50" spans="1:7" ht="15" customHeight="1" x14ac:dyDescent="0.2">
      <c r="A50" s="176"/>
      <c r="B50" s="314"/>
      <c r="C50" s="177"/>
      <c r="D50" s="290"/>
      <c r="E50" s="265"/>
      <c r="G50" s="178"/>
    </row>
    <row r="51" spans="1:7" ht="15" customHeight="1" x14ac:dyDescent="0.2">
      <c r="A51" s="176"/>
      <c r="B51" s="314"/>
      <c r="C51" s="177"/>
      <c r="D51" s="290"/>
      <c r="E51" s="265"/>
      <c r="G51" s="178"/>
    </row>
    <row r="52" spans="1:7" ht="15" customHeight="1" x14ac:dyDescent="0.2">
      <c r="A52" s="176"/>
      <c r="B52" s="314"/>
      <c r="C52" s="177"/>
      <c r="D52" s="290"/>
      <c r="E52" s="265"/>
      <c r="G52" s="178"/>
    </row>
    <row r="53" spans="1:7" ht="15" customHeight="1" x14ac:dyDescent="0.2">
      <c r="A53" s="176"/>
      <c r="B53" s="314"/>
      <c r="C53" s="177"/>
      <c r="D53" s="290"/>
      <c r="E53" s="265"/>
      <c r="G53" s="178"/>
    </row>
    <row r="54" spans="1:7" ht="15" customHeight="1" x14ac:dyDescent="0.2">
      <c r="A54" s="176"/>
      <c r="B54" s="314"/>
      <c r="C54" s="177"/>
      <c r="D54" s="290"/>
      <c r="E54" s="265"/>
      <c r="G54" s="178"/>
    </row>
    <row r="55" spans="1:7" ht="15" customHeight="1" x14ac:dyDescent="0.2">
      <c r="A55" s="176"/>
      <c r="B55" s="314"/>
      <c r="C55" s="177"/>
      <c r="D55" s="290"/>
      <c r="E55" s="265"/>
      <c r="G55" s="178"/>
    </row>
    <row r="56" spans="1:7" ht="15" customHeight="1" x14ac:dyDescent="0.2">
      <c r="A56" s="176"/>
      <c r="B56" s="314"/>
      <c r="C56" s="177"/>
      <c r="D56" s="290"/>
      <c r="E56" s="265"/>
      <c r="G56" s="178"/>
    </row>
    <row r="57" spans="1:7" ht="15" customHeight="1" x14ac:dyDescent="0.2">
      <c r="A57" s="176"/>
      <c r="B57" s="314"/>
      <c r="C57" s="177"/>
      <c r="D57" s="290"/>
      <c r="E57" s="265"/>
      <c r="G57" s="178"/>
    </row>
    <row r="58" spans="1:7" ht="15" customHeight="1" x14ac:dyDescent="0.2">
      <c r="A58" s="176"/>
      <c r="B58" s="314"/>
      <c r="C58" s="177"/>
      <c r="D58" s="290"/>
      <c r="E58" s="265"/>
      <c r="G58" s="178"/>
    </row>
    <row r="59" spans="1:7" ht="15" customHeight="1" x14ac:dyDescent="0.2">
      <c r="A59" s="176"/>
      <c r="B59" s="314"/>
      <c r="C59" s="177"/>
      <c r="D59" s="290"/>
      <c r="E59" s="265"/>
      <c r="G59" s="178"/>
    </row>
    <row r="60" spans="1:7" ht="15" customHeight="1" x14ac:dyDescent="0.2">
      <c r="A60" s="176"/>
      <c r="B60" s="314"/>
      <c r="C60" s="177"/>
      <c r="D60" s="290"/>
      <c r="E60" s="265"/>
      <c r="G60" s="178"/>
    </row>
    <row r="61" spans="1:7" ht="15" customHeight="1" x14ac:dyDescent="0.2">
      <c r="A61" s="176"/>
      <c r="B61" s="314"/>
      <c r="C61" s="177"/>
      <c r="D61" s="290"/>
      <c r="E61" s="265"/>
      <c r="G61" s="178"/>
    </row>
    <row r="62" spans="1:7" ht="15" customHeight="1" x14ac:dyDescent="0.2">
      <c r="A62" s="176"/>
      <c r="B62" s="314"/>
      <c r="C62" s="177"/>
      <c r="D62" s="290"/>
      <c r="E62" s="265"/>
      <c r="G62" s="178"/>
    </row>
    <row r="63" spans="1:7" ht="15" customHeight="1" x14ac:dyDescent="0.2">
      <c r="A63" s="176"/>
      <c r="B63" s="314"/>
      <c r="C63" s="177"/>
      <c r="D63" s="290"/>
      <c r="E63" s="265"/>
      <c r="G63" s="178"/>
    </row>
    <row r="64" spans="1:7" ht="15" customHeight="1" x14ac:dyDescent="0.2">
      <c r="A64" s="176"/>
      <c r="B64" s="314"/>
      <c r="C64" s="177"/>
      <c r="D64" s="290"/>
      <c r="E64" s="265"/>
      <c r="G64" s="178"/>
    </row>
    <row r="65" spans="1:7" ht="15" customHeight="1" x14ac:dyDescent="0.2">
      <c r="A65" s="176"/>
      <c r="B65" s="314"/>
      <c r="C65" s="177"/>
      <c r="D65" s="290"/>
      <c r="E65" s="265"/>
      <c r="G65" s="178"/>
    </row>
    <row r="66" spans="1:7" ht="15" customHeight="1" x14ac:dyDescent="0.2">
      <c r="A66" s="176"/>
      <c r="B66" s="314"/>
      <c r="C66" s="177"/>
      <c r="D66" s="290"/>
      <c r="E66" s="265"/>
      <c r="G66" s="178"/>
    </row>
    <row r="67" spans="1:7" ht="15" customHeight="1" x14ac:dyDescent="0.2">
      <c r="A67" s="176"/>
      <c r="B67" s="314"/>
      <c r="C67" s="177"/>
      <c r="D67" s="290"/>
      <c r="E67" s="265"/>
      <c r="G67" s="178"/>
    </row>
    <row r="68" spans="1:7" ht="15" customHeight="1" x14ac:dyDescent="0.2">
      <c r="A68" s="176"/>
      <c r="B68" s="314"/>
      <c r="C68" s="177"/>
      <c r="D68" s="290"/>
      <c r="E68" s="265"/>
      <c r="G68" s="178"/>
    </row>
    <row r="69" spans="1:7" ht="15" customHeight="1" x14ac:dyDescent="0.2">
      <c r="A69" s="176"/>
      <c r="B69" s="314"/>
      <c r="C69" s="177"/>
      <c r="D69" s="290"/>
      <c r="E69" s="265"/>
      <c r="G69" s="178"/>
    </row>
    <row r="70" spans="1:7" ht="15" customHeight="1" x14ac:dyDescent="0.2">
      <c r="A70" s="176"/>
      <c r="B70" s="314"/>
      <c r="C70" s="177"/>
      <c r="D70" s="290"/>
      <c r="E70" s="265"/>
      <c r="G70" s="178"/>
    </row>
    <row r="71" spans="1:7" ht="15" customHeight="1" x14ac:dyDescent="0.2">
      <c r="A71" s="176"/>
      <c r="B71" s="314"/>
      <c r="C71" s="177"/>
      <c r="D71" s="290"/>
      <c r="E71" s="265"/>
      <c r="G71" s="178"/>
    </row>
    <row r="72" spans="1:7" ht="15" customHeight="1" x14ac:dyDescent="0.2">
      <c r="A72" s="176"/>
      <c r="B72" s="314"/>
      <c r="C72" s="177"/>
      <c r="D72" s="290"/>
      <c r="E72" s="265"/>
      <c r="G72" s="178"/>
    </row>
    <row r="73" spans="1:7" ht="15" customHeight="1" x14ac:dyDescent="0.2">
      <c r="A73" s="176"/>
      <c r="B73" s="314"/>
      <c r="C73" s="177"/>
      <c r="D73" s="290"/>
      <c r="E73" s="265"/>
      <c r="G73" s="178"/>
    </row>
    <row r="74" spans="1:7" ht="15" customHeight="1" x14ac:dyDescent="0.2">
      <c r="A74" s="176"/>
      <c r="B74" s="314"/>
      <c r="C74" s="177"/>
      <c r="D74" s="290"/>
      <c r="E74" s="265"/>
      <c r="G74" s="178"/>
    </row>
    <row r="75" spans="1:7" ht="15" customHeight="1" x14ac:dyDescent="0.2">
      <c r="A75" s="176"/>
      <c r="B75" s="314"/>
      <c r="C75" s="177"/>
      <c r="D75" s="290"/>
      <c r="E75" s="265"/>
      <c r="G75" s="178"/>
    </row>
    <row r="76" spans="1:7" ht="15" customHeight="1" x14ac:dyDescent="0.2">
      <c r="A76" s="176"/>
      <c r="B76" s="314"/>
      <c r="C76" s="177"/>
      <c r="D76" s="290"/>
      <c r="E76" s="265"/>
      <c r="G76" s="178"/>
    </row>
    <row r="77" spans="1:7" ht="15" customHeight="1" x14ac:dyDescent="0.2">
      <c r="A77" s="176"/>
      <c r="B77" s="314"/>
      <c r="C77" s="177"/>
      <c r="D77" s="290"/>
      <c r="E77" s="265"/>
      <c r="G77" s="178"/>
    </row>
    <row r="78" spans="1:7" ht="15" customHeight="1" x14ac:dyDescent="0.2">
      <c r="A78" s="176"/>
      <c r="B78" s="314"/>
      <c r="C78" s="177"/>
      <c r="D78" s="290"/>
      <c r="E78" s="265"/>
      <c r="G78" s="178"/>
    </row>
    <row r="79" spans="1:7" ht="15" customHeight="1" x14ac:dyDescent="0.2">
      <c r="A79" s="176"/>
      <c r="B79" s="314"/>
      <c r="C79" s="177"/>
      <c r="D79" s="290"/>
      <c r="E79" s="265"/>
      <c r="G79" s="178"/>
    </row>
    <row r="80" spans="1:7" ht="15" customHeight="1" x14ac:dyDescent="0.2">
      <c r="A80" s="176"/>
      <c r="B80" s="314"/>
      <c r="C80" s="177"/>
      <c r="D80" s="290"/>
      <c r="E80" s="265"/>
      <c r="G80" s="178"/>
    </row>
    <row r="81" spans="1:7" ht="15" customHeight="1" x14ac:dyDescent="0.2">
      <c r="A81" s="176"/>
      <c r="B81" s="314"/>
      <c r="C81" s="177"/>
      <c r="D81" s="290"/>
      <c r="E81" s="265"/>
      <c r="G81" s="178"/>
    </row>
    <row r="82" spans="1:7" ht="15" customHeight="1" x14ac:dyDescent="0.2">
      <c r="A82" s="176"/>
      <c r="B82" s="314"/>
      <c r="C82" s="177"/>
      <c r="D82" s="290"/>
      <c r="E82" s="265"/>
      <c r="G82" s="178"/>
    </row>
    <row r="83" spans="1:7" ht="15" customHeight="1" x14ac:dyDescent="0.2">
      <c r="A83" s="176"/>
      <c r="B83" s="314"/>
      <c r="C83" s="177"/>
      <c r="D83" s="290"/>
      <c r="E83" s="265"/>
      <c r="G83" s="178"/>
    </row>
    <row r="84" spans="1:7" ht="15" customHeight="1" x14ac:dyDescent="0.2">
      <c r="A84" s="176"/>
      <c r="B84" s="314"/>
      <c r="C84" s="177"/>
      <c r="D84" s="290"/>
      <c r="E84" s="265"/>
      <c r="G84" s="178"/>
    </row>
    <row r="85" spans="1:7" ht="15" customHeight="1" x14ac:dyDescent="0.2">
      <c r="A85" s="176"/>
      <c r="B85" s="314"/>
      <c r="C85" s="177"/>
      <c r="D85" s="290"/>
      <c r="E85" s="265"/>
      <c r="G85" s="178"/>
    </row>
    <row r="86" spans="1:7" ht="15" customHeight="1" x14ac:dyDescent="0.2">
      <c r="A86" s="176"/>
      <c r="B86" s="314"/>
      <c r="C86" s="177"/>
      <c r="D86" s="290"/>
      <c r="E86" s="265"/>
      <c r="G86" s="178"/>
    </row>
    <row r="87" spans="1:7" ht="15" customHeight="1" x14ac:dyDescent="0.2">
      <c r="A87" s="176"/>
      <c r="B87" s="314"/>
      <c r="C87" s="177"/>
      <c r="D87" s="290"/>
      <c r="E87" s="265"/>
      <c r="G87" s="178"/>
    </row>
    <row r="88" spans="1:7" ht="15" customHeight="1" x14ac:dyDescent="0.2">
      <c r="A88" s="176"/>
      <c r="B88" s="314"/>
      <c r="C88" s="177"/>
      <c r="D88" s="290"/>
      <c r="E88" s="265"/>
      <c r="G88" s="178"/>
    </row>
    <row r="89" spans="1:7" ht="15" customHeight="1" x14ac:dyDescent="0.2">
      <c r="A89" s="176"/>
      <c r="B89" s="314"/>
      <c r="C89" s="177"/>
      <c r="D89" s="290"/>
      <c r="E89" s="265"/>
      <c r="G89" s="178"/>
    </row>
    <row r="90" spans="1:7" ht="15" customHeight="1" x14ac:dyDescent="0.2">
      <c r="A90" s="176"/>
      <c r="B90" s="314"/>
      <c r="C90" s="177"/>
      <c r="D90" s="290"/>
      <c r="E90" s="265"/>
      <c r="G90" s="178"/>
    </row>
    <row r="91" spans="1:7" ht="15" customHeight="1" x14ac:dyDescent="0.2">
      <c r="A91" s="176"/>
      <c r="B91" s="314"/>
      <c r="C91" s="177"/>
      <c r="D91" s="290"/>
      <c r="E91" s="265"/>
      <c r="G91" s="178"/>
    </row>
    <row r="92" spans="1:7" ht="15" customHeight="1" x14ac:dyDescent="0.2">
      <c r="A92" s="176"/>
      <c r="B92" s="314"/>
      <c r="C92" s="177"/>
      <c r="D92" s="290"/>
      <c r="E92" s="265"/>
      <c r="G92" s="178"/>
    </row>
    <row r="93" spans="1:7" ht="15" customHeight="1" x14ac:dyDescent="0.2">
      <c r="A93" s="176"/>
      <c r="B93" s="314"/>
      <c r="C93" s="177"/>
      <c r="D93" s="290"/>
      <c r="E93" s="265"/>
      <c r="G93" s="178"/>
    </row>
    <row r="94" spans="1:7" ht="15" customHeight="1" x14ac:dyDescent="0.2">
      <c r="A94" s="176"/>
      <c r="B94" s="314"/>
      <c r="C94" s="177"/>
      <c r="D94" s="290"/>
      <c r="E94" s="265"/>
      <c r="G94" s="178"/>
    </row>
    <row r="95" spans="1:7" ht="15" customHeight="1" x14ac:dyDescent="0.2">
      <c r="A95" s="176"/>
      <c r="B95" s="314"/>
      <c r="C95" s="177"/>
      <c r="D95" s="290"/>
      <c r="E95" s="265"/>
      <c r="G95" s="178"/>
    </row>
    <row r="96" spans="1:7" ht="15" customHeight="1" x14ac:dyDescent="0.2">
      <c r="A96" s="176"/>
      <c r="B96" s="314"/>
      <c r="C96" s="177"/>
      <c r="D96" s="290"/>
      <c r="E96" s="265"/>
      <c r="G96" s="178"/>
    </row>
    <row r="97" spans="1:7" ht="15" customHeight="1" x14ac:dyDescent="0.2">
      <c r="A97" s="176"/>
      <c r="B97" s="314"/>
      <c r="C97" s="177"/>
      <c r="D97" s="290"/>
      <c r="E97" s="265"/>
      <c r="G97" s="178"/>
    </row>
    <row r="98" spans="1:7" ht="15" customHeight="1" x14ac:dyDescent="0.2">
      <c r="A98" s="176"/>
      <c r="B98" s="314"/>
      <c r="C98" s="177"/>
      <c r="D98" s="290"/>
      <c r="E98" s="265"/>
      <c r="G98" s="178"/>
    </row>
    <row r="99" spans="1:7" ht="15" customHeight="1" x14ac:dyDescent="0.2">
      <c r="A99" s="176"/>
      <c r="B99" s="314"/>
      <c r="C99" s="177"/>
      <c r="D99" s="290"/>
      <c r="E99" s="265"/>
      <c r="G99" s="178"/>
    </row>
    <row r="100" spans="1:7" ht="15" customHeight="1" x14ac:dyDescent="0.2">
      <c r="A100" s="176"/>
      <c r="B100" s="314"/>
      <c r="C100" s="177"/>
      <c r="D100" s="290"/>
      <c r="E100" s="265"/>
      <c r="G100" s="178"/>
    </row>
    <row r="101" spans="1:7" ht="15" customHeight="1" x14ac:dyDescent="0.2">
      <c r="A101" s="176"/>
      <c r="B101" s="314"/>
      <c r="C101" s="177"/>
      <c r="D101" s="290"/>
      <c r="E101" s="265"/>
      <c r="G101" s="178"/>
    </row>
    <row r="102" spans="1:7" ht="15" customHeight="1" x14ac:dyDescent="0.2">
      <c r="A102" s="176"/>
      <c r="B102" s="314"/>
      <c r="C102" s="177"/>
      <c r="D102" s="290"/>
      <c r="E102" s="265"/>
      <c r="G102" s="178"/>
    </row>
    <row r="103" spans="1:7" ht="15" customHeight="1" x14ac:dyDescent="0.2">
      <c r="A103" s="176"/>
      <c r="B103" s="314"/>
      <c r="C103" s="177"/>
      <c r="D103" s="290"/>
      <c r="E103" s="265"/>
      <c r="G103" s="178"/>
    </row>
    <row r="104" spans="1:7" ht="15" customHeight="1" x14ac:dyDescent="0.2">
      <c r="A104" s="176"/>
      <c r="B104" s="314"/>
      <c r="C104" s="177"/>
      <c r="D104" s="290"/>
      <c r="E104" s="265"/>
      <c r="G104" s="178"/>
    </row>
    <row r="105" spans="1:7" ht="15" customHeight="1" x14ac:dyDescent="0.2">
      <c r="A105" s="176"/>
      <c r="B105" s="314"/>
      <c r="C105" s="177"/>
      <c r="D105" s="290"/>
      <c r="E105" s="265"/>
      <c r="G105" s="178"/>
    </row>
    <row r="106" spans="1:7" ht="15" customHeight="1" x14ac:dyDescent="0.2">
      <c r="A106" s="176"/>
      <c r="B106" s="314"/>
      <c r="C106" s="177"/>
      <c r="D106" s="290"/>
      <c r="E106" s="265"/>
      <c r="G106" s="178"/>
    </row>
    <row r="107" spans="1:7" ht="15" customHeight="1" x14ac:dyDescent="0.2">
      <c r="A107" s="176"/>
      <c r="B107" s="314"/>
      <c r="C107" s="177"/>
      <c r="D107" s="290"/>
      <c r="E107" s="265"/>
      <c r="G107" s="178"/>
    </row>
    <row r="108" spans="1:7" ht="15" customHeight="1" x14ac:dyDescent="0.2">
      <c r="A108" s="176"/>
      <c r="B108" s="314"/>
      <c r="C108" s="177"/>
      <c r="D108" s="290"/>
      <c r="E108" s="265"/>
      <c r="G108" s="178"/>
    </row>
    <row r="109" spans="1:7" ht="15" customHeight="1" x14ac:dyDescent="0.2">
      <c r="A109" s="176"/>
      <c r="B109" s="314"/>
      <c r="C109" s="177"/>
      <c r="D109" s="290"/>
      <c r="E109" s="265"/>
      <c r="G109" s="178"/>
    </row>
    <row r="110" spans="1:7" ht="15" customHeight="1" x14ac:dyDescent="0.2">
      <c r="A110" s="176"/>
      <c r="B110" s="314"/>
      <c r="C110" s="177"/>
      <c r="D110" s="290"/>
      <c r="E110" s="265"/>
      <c r="G110" s="178"/>
    </row>
    <row r="111" spans="1:7" ht="15" customHeight="1" x14ac:dyDescent="0.2">
      <c r="A111" s="176"/>
      <c r="B111" s="314"/>
      <c r="C111" s="177"/>
      <c r="D111" s="290"/>
      <c r="E111" s="265"/>
      <c r="G111" s="178"/>
    </row>
    <row r="112" spans="1:7" ht="15" customHeight="1" x14ac:dyDescent="0.2">
      <c r="A112" s="176"/>
      <c r="B112" s="314"/>
      <c r="C112" s="177"/>
      <c r="D112" s="290"/>
      <c r="E112" s="265"/>
      <c r="G112" s="178"/>
    </row>
    <row r="113" spans="1:7" ht="15" customHeight="1" x14ac:dyDescent="0.2">
      <c r="A113" s="176"/>
      <c r="B113" s="314"/>
      <c r="C113" s="177"/>
      <c r="D113" s="290"/>
      <c r="E113" s="265"/>
      <c r="G113" s="178"/>
    </row>
    <row r="114" spans="1:7" ht="15" customHeight="1" x14ac:dyDescent="0.2">
      <c r="A114" s="176"/>
      <c r="B114" s="314"/>
      <c r="C114" s="177"/>
      <c r="D114" s="290"/>
      <c r="E114" s="265"/>
      <c r="G114" s="178"/>
    </row>
    <row r="115" spans="1:7" ht="15" customHeight="1" x14ac:dyDescent="0.2">
      <c r="A115" s="176"/>
      <c r="B115" s="314"/>
      <c r="C115" s="177"/>
      <c r="D115" s="290"/>
      <c r="E115" s="265"/>
      <c r="G115" s="178"/>
    </row>
    <row r="116" spans="1:7" ht="15" customHeight="1" x14ac:dyDescent="0.2">
      <c r="A116" s="176"/>
      <c r="B116" s="314"/>
      <c r="C116" s="177"/>
      <c r="D116" s="290"/>
      <c r="E116" s="265"/>
      <c r="G116" s="178"/>
    </row>
    <row r="117" spans="1:7" ht="15" customHeight="1" x14ac:dyDescent="0.2">
      <c r="A117" s="176"/>
      <c r="B117" s="314"/>
      <c r="C117" s="177"/>
      <c r="D117" s="290"/>
      <c r="E117" s="265"/>
      <c r="G117" s="178"/>
    </row>
    <row r="118" spans="1:7" ht="15" customHeight="1" x14ac:dyDescent="0.2">
      <c r="A118" s="176"/>
      <c r="B118" s="314"/>
      <c r="C118" s="177"/>
      <c r="D118" s="290"/>
      <c r="E118" s="265"/>
      <c r="G118" s="178"/>
    </row>
    <row r="119" spans="1:7" ht="15" customHeight="1" x14ac:dyDescent="0.2">
      <c r="A119" s="176"/>
      <c r="B119" s="314"/>
      <c r="C119" s="177"/>
      <c r="D119" s="290"/>
      <c r="E119" s="265"/>
      <c r="G119" s="178"/>
    </row>
    <row r="120" spans="1:7" ht="15" customHeight="1" x14ac:dyDescent="0.2">
      <c r="A120" s="176"/>
      <c r="B120" s="314"/>
      <c r="C120" s="177"/>
      <c r="D120" s="290"/>
      <c r="E120" s="265"/>
      <c r="G120" s="178"/>
    </row>
    <row r="121" spans="1:7" ht="15" customHeight="1" x14ac:dyDescent="0.2">
      <c r="A121" s="176"/>
      <c r="B121" s="314"/>
      <c r="C121" s="177"/>
      <c r="D121" s="290"/>
      <c r="E121" s="265"/>
      <c r="G121" s="178"/>
    </row>
    <row r="122" spans="1:7" ht="15" customHeight="1" x14ac:dyDescent="0.2">
      <c r="A122" s="176"/>
      <c r="B122" s="314"/>
      <c r="C122" s="177"/>
      <c r="D122" s="290"/>
      <c r="E122" s="265"/>
      <c r="G122" s="178"/>
    </row>
    <row r="123" spans="1:7" ht="15" customHeight="1" x14ac:dyDescent="0.2">
      <c r="A123" s="176"/>
      <c r="B123" s="314"/>
      <c r="C123" s="177"/>
      <c r="D123" s="290"/>
      <c r="E123" s="265"/>
      <c r="G123" s="178"/>
    </row>
    <row r="124" spans="1:7" ht="15" customHeight="1" x14ac:dyDescent="0.2">
      <c r="A124" s="176"/>
      <c r="B124" s="314"/>
      <c r="C124" s="177"/>
      <c r="D124" s="290"/>
      <c r="E124" s="265"/>
      <c r="G124" s="178"/>
    </row>
    <row r="125" spans="1:7" ht="15" customHeight="1" x14ac:dyDescent="0.2">
      <c r="A125" s="176"/>
      <c r="B125" s="314"/>
      <c r="C125" s="177"/>
      <c r="D125" s="290"/>
      <c r="E125" s="265"/>
      <c r="G125" s="178"/>
    </row>
    <row r="126" spans="1:7" ht="15" customHeight="1" x14ac:dyDescent="0.2">
      <c r="A126" s="176"/>
      <c r="B126" s="314"/>
      <c r="C126" s="177"/>
      <c r="D126" s="290"/>
      <c r="E126" s="265"/>
      <c r="G126" s="178"/>
    </row>
    <row r="127" spans="1:7" ht="15" customHeight="1" x14ac:dyDescent="0.2">
      <c r="A127" s="176"/>
      <c r="B127" s="314"/>
      <c r="C127" s="177"/>
      <c r="D127" s="290"/>
      <c r="E127" s="265"/>
      <c r="G127" s="178"/>
    </row>
    <row r="128" spans="1:7" ht="15" customHeight="1" x14ac:dyDescent="0.2">
      <c r="A128" s="176"/>
      <c r="B128" s="314"/>
      <c r="C128" s="177"/>
      <c r="D128" s="290"/>
      <c r="E128" s="265"/>
      <c r="G128" s="178"/>
    </row>
    <row r="129" spans="1:7" ht="15" customHeight="1" x14ac:dyDescent="0.2">
      <c r="A129" s="176"/>
      <c r="B129" s="314"/>
      <c r="C129" s="177"/>
      <c r="D129" s="290"/>
      <c r="E129" s="265"/>
      <c r="G129" s="178"/>
    </row>
    <row r="130" spans="1:7" ht="15" customHeight="1" x14ac:dyDescent="0.2">
      <c r="A130" s="176"/>
      <c r="B130" s="314"/>
      <c r="C130" s="177"/>
      <c r="D130" s="290"/>
      <c r="E130" s="265"/>
      <c r="G130" s="178"/>
    </row>
    <row r="131" spans="1:7" ht="15" customHeight="1" x14ac:dyDescent="0.2">
      <c r="A131" s="176"/>
      <c r="B131" s="314"/>
      <c r="C131" s="177"/>
      <c r="D131" s="290"/>
      <c r="E131" s="265"/>
      <c r="G131" s="178"/>
    </row>
    <row r="132" spans="1:7" ht="15" customHeight="1" x14ac:dyDescent="0.2">
      <c r="A132" s="176"/>
      <c r="B132" s="314"/>
      <c r="C132" s="177"/>
      <c r="D132" s="290"/>
      <c r="E132" s="265"/>
      <c r="G132" s="178"/>
    </row>
    <row r="133" spans="1:7" ht="15" customHeight="1" x14ac:dyDescent="0.2">
      <c r="A133" s="176"/>
      <c r="B133" s="314"/>
      <c r="C133" s="177"/>
      <c r="D133" s="290"/>
      <c r="E133" s="265"/>
      <c r="G133" s="178"/>
    </row>
    <row r="134" spans="1:7" ht="15" customHeight="1" x14ac:dyDescent="0.2">
      <c r="A134" s="176"/>
      <c r="B134" s="314"/>
      <c r="C134" s="177"/>
      <c r="D134" s="290"/>
      <c r="E134" s="265"/>
      <c r="G134" s="178"/>
    </row>
    <row r="135" spans="1:7" ht="15" customHeight="1" x14ac:dyDescent="0.2">
      <c r="A135" s="176"/>
      <c r="B135" s="314"/>
      <c r="C135" s="177"/>
      <c r="D135" s="290"/>
      <c r="E135" s="265"/>
      <c r="G135" s="178"/>
    </row>
    <row r="136" spans="1:7" ht="15" customHeight="1" x14ac:dyDescent="0.2">
      <c r="A136" s="176"/>
      <c r="B136" s="314"/>
      <c r="C136" s="177"/>
      <c r="D136" s="290"/>
      <c r="E136" s="265"/>
      <c r="G136" s="178"/>
    </row>
    <row r="137" spans="1:7" ht="15" customHeight="1" x14ac:dyDescent="0.2">
      <c r="A137" s="176"/>
      <c r="B137" s="314"/>
      <c r="C137" s="177"/>
      <c r="D137" s="290"/>
      <c r="E137" s="265"/>
      <c r="G137" s="178"/>
    </row>
    <row r="138" spans="1:7" ht="15" customHeight="1" x14ac:dyDescent="0.2">
      <c r="A138" s="176"/>
      <c r="B138" s="314"/>
      <c r="C138" s="177"/>
      <c r="D138" s="290"/>
      <c r="E138" s="265"/>
      <c r="G138" s="178"/>
    </row>
    <row r="139" spans="1:7" ht="15" customHeight="1" x14ac:dyDescent="0.2">
      <c r="A139" s="176"/>
      <c r="B139" s="314"/>
      <c r="C139" s="177"/>
      <c r="D139" s="290"/>
      <c r="E139" s="265"/>
      <c r="G139" s="178"/>
    </row>
    <row r="140" spans="1:7" ht="15" customHeight="1" x14ac:dyDescent="0.2">
      <c r="A140" s="176"/>
      <c r="B140" s="314"/>
      <c r="C140" s="177"/>
      <c r="D140" s="290"/>
      <c r="E140" s="265"/>
      <c r="G140" s="178"/>
    </row>
    <row r="141" spans="1:7" ht="15" customHeight="1" x14ac:dyDescent="0.2">
      <c r="A141" s="176"/>
      <c r="B141" s="314"/>
      <c r="C141" s="177"/>
      <c r="D141" s="290"/>
      <c r="E141" s="265"/>
      <c r="G141" s="178"/>
    </row>
    <row r="142" spans="1:7" ht="15" customHeight="1" x14ac:dyDescent="0.2">
      <c r="A142" s="176"/>
      <c r="B142" s="314"/>
      <c r="C142" s="177"/>
      <c r="D142" s="290"/>
      <c r="E142" s="265"/>
      <c r="G142" s="178"/>
    </row>
    <row r="143" spans="1:7" ht="15" customHeight="1" x14ac:dyDescent="0.2">
      <c r="A143" s="176"/>
      <c r="B143" s="314"/>
      <c r="C143" s="177"/>
      <c r="D143" s="290"/>
      <c r="E143" s="265"/>
      <c r="G143" s="178"/>
    </row>
    <row r="144" spans="1:7" ht="15" customHeight="1" x14ac:dyDescent="0.2">
      <c r="A144" s="176"/>
      <c r="B144" s="314"/>
      <c r="C144" s="177"/>
      <c r="D144" s="290"/>
      <c r="E144" s="265"/>
      <c r="G144" s="178"/>
    </row>
    <row r="145" spans="1:7" ht="15" customHeight="1" x14ac:dyDescent="0.2">
      <c r="A145" s="176"/>
      <c r="B145" s="314"/>
      <c r="C145" s="177"/>
      <c r="D145" s="290"/>
      <c r="E145" s="265"/>
      <c r="G145" s="178"/>
    </row>
    <row r="146" spans="1:7" ht="15" customHeight="1" x14ac:dyDescent="0.2">
      <c r="A146" s="176"/>
      <c r="B146" s="314"/>
      <c r="C146" s="177"/>
      <c r="D146" s="290"/>
      <c r="E146" s="265"/>
      <c r="G146" s="178"/>
    </row>
    <row r="147" spans="1:7" ht="15" customHeight="1" x14ac:dyDescent="0.2">
      <c r="A147" s="176"/>
      <c r="B147" s="314"/>
      <c r="C147" s="177"/>
      <c r="D147" s="290"/>
      <c r="E147" s="265"/>
      <c r="G147" s="178"/>
    </row>
    <row r="148" spans="1:7" ht="15" customHeight="1" x14ac:dyDescent="0.2">
      <c r="A148" s="176"/>
      <c r="B148" s="314"/>
      <c r="C148" s="177"/>
      <c r="D148" s="290"/>
      <c r="E148" s="265"/>
      <c r="G148" s="178"/>
    </row>
    <row r="149" spans="1:7" ht="15" customHeight="1" x14ac:dyDescent="0.2">
      <c r="A149" s="176"/>
      <c r="B149" s="314"/>
      <c r="C149" s="177"/>
      <c r="D149" s="290"/>
      <c r="E149" s="265"/>
      <c r="G149" s="178"/>
    </row>
    <row r="150" spans="1:7" ht="15" customHeight="1" x14ac:dyDescent="0.2">
      <c r="A150" s="176"/>
      <c r="B150" s="314"/>
      <c r="C150" s="177"/>
      <c r="D150" s="290"/>
      <c r="E150" s="265"/>
      <c r="G150" s="178"/>
    </row>
    <row r="151" spans="1:7" ht="15" customHeight="1" x14ac:dyDescent="0.2">
      <c r="A151" s="176"/>
      <c r="B151" s="314"/>
      <c r="C151" s="177"/>
      <c r="D151" s="290"/>
      <c r="E151" s="265"/>
      <c r="G151" s="178"/>
    </row>
    <row r="152" spans="1:7" ht="15" customHeight="1" x14ac:dyDescent="0.2">
      <c r="A152" s="176"/>
      <c r="B152" s="314"/>
      <c r="C152" s="177"/>
      <c r="D152" s="290"/>
      <c r="E152" s="265"/>
      <c r="G152" s="178"/>
    </row>
    <row r="153" spans="1:7" ht="15" customHeight="1" x14ac:dyDescent="0.2">
      <c r="A153" s="176"/>
      <c r="B153" s="314"/>
      <c r="C153" s="177"/>
      <c r="D153" s="290"/>
      <c r="E153" s="265"/>
      <c r="G153" s="178"/>
    </row>
    <row r="154" spans="1:7" ht="15" customHeight="1" x14ac:dyDescent="0.2">
      <c r="A154" s="176"/>
      <c r="B154" s="314"/>
      <c r="C154" s="177"/>
      <c r="D154" s="290"/>
      <c r="E154" s="265"/>
      <c r="G154" s="178"/>
    </row>
    <row r="155" spans="1:7" ht="15" customHeight="1" x14ac:dyDescent="0.2">
      <c r="A155" s="176"/>
      <c r="B155" s="314"/>
      <c r="C155" s="177"/>
      <c r="D155" s="290"/>
      <c r="E155" s="265"/>
      <c r="G155" s="178"/>
    </row>
    <row r="156" spans="1:7" ht="15" customHeight="1" x14ac:dyDescent="0.2">
      <c r="A156" s="176"/>
      <c r="B156" s="314"/>
      <c r="C156" s="177"/>
      <c r="D156" s="290"/>
      <c r="E156" s="265"/>
      <c r="G156" s="178"/>
    </row>
    <row r="157" spans="1:7" ht="15" customHeight="1" x14ac:dyDescent="0.2">
      <c r="A157" s="176"/>
      <c r="B157" s="314"/>
      <c r="C157" s="177"/>
      <c r="D157" s="290"/>
      <c r="E157" s="265"/>
      <c r="G157" s="178"/>
    </row>
    <row r="158" spans="1:7" ht="15" customHeight="1" x14ac:dyDescent="0.2">
      <c r="A158" s="176"/>
      <c r="B158" s="314"/>
      <c r="C158" s="177"/>
      <c r="D158" s="290"/>
      <c r="E158" s="265"/>
      <c r="G158" s="178"/>
    </row>
    <row r="159" spans="1:7" ht="15" customHeight="1" x14ac:dyDescent="0.2">
      <c r="A159" s="176"/>
      <c r="B159" s="314"/>
      <c r="C159" s="177"/>
      <c r="D159" s="290"/>
      <c r="E159" s="265"/>
      <c r="G159" s="178"/>
    </row>
    <row r="160" spans="1:7" ht="15" customHeight="1" x14ac:dyDescent="0.2">
      <c r="A160" s="176"/>
      <c r="B160" s="314"/>
      <c r="C160" s="177"/>
      <c r="D160" s="290"/>
      <c r="E160" s="265"/>
      <c r="G160" s="178"/>
    </row>
    <row r="161" spans="1:7" ht="15" customHeight="1" x14ac:dyDescent="0.2">
      <c r="A161" s="176"/>
      <c r="B161" s="314"/>
      <c r="C161" s="177"/>
      <c r="D161" s="290"/>
      <c r="E161" s="265"/>
      <c r="G161" s="178"/>
    </row>
    <row r="162" spans="1:7" ht="15" customHeight="1" x14ac:dyDescent="0.2">
      <c r="A162" s="176"/>
      <c r="B162" s="314"/>
      <c r="C162" s="177"/>
      <c r="D162" s="290"/>
      <c r="E162" s="265"/>
      <c r="G162" s="178"/>
    </row>
    <row r="163" spans="1:7" ht="15" customHeight="1" x14ac:dyDescent="0.2">
      <c r="A163" s="176"/>
      <c r="B163" s="314"/>
      <c r="C163" s="177"/>
      <c r="D163" s="290"/>
      <c r="E163" s="265"/>
      <c r="G163" s="178"/>
    </row>
    <row r="164" spans="1:7" ht="15" customHeight="1" x14ac:dyDescent="0.2">
      <c r="A164" s="176"/>
      <c r="B164" s="314"/>
      <c r="C164" s="177"/>
      <c r="D164" s="290"/>
      <c r="E164" s="265"/>
      <c r="G164" s="178"/>
    </row>
    <row r="165" spans="1:7" ht="15" customHeight="1" x14ac:dyDescent="0.2">
      <c r="A165" s="176"/>
      <c r="B165" s="314"/>
      <c r="C165" s="177"/>
      <c r="D165" s="290"/>
      <c r="E165" s="265"/>
      <c r="G165" s="178"/>
    </row>
    <row r="166" spans="1:7" ht="15" customHeight="1" x14ac:dyDescent="0.2">
      <c r="A166" s="176"/>
      <c r="B166" s="314"/>
      <c r="C166" s="177"/>
      <c r="D166" s="290"/>
      <c r="E166" s="265"/>
      <c r="G166" s="178"/>
    </row>
    <row r="167" spans="1:7" ht="15" customHeight="1" x14ac:dyDescent="0.2">
      <c r="A167" s="176"/>
      <c r="B167" s="314"/>
      <c r="C167" s="177"/>
      <c r="D167" s="290"/>
      <c r="E167" s="265"/>
      <c r="G167" s="178"/>
    </row>
    <row r="168" spans="1:7" ht="15" customHeight="1" x14ac:dyDescent="0.2">
      <c r="A168" s="176"/>
      <c r="B168" s="314"/>
      <c r="C168" s="177"/>
      <c r="D168" s="290"/>
      <c r="E168" s="265"/>
      <c r="G168" s="178"/>
    </row>
    <row r="169" spans="1:7" ht="15" customHeight="1" x14ac:dyDescent="0.2">
      <c r="A169" s="176"/>
      <c r="B169" s="314"/>
      <c r="C169" s="177"/>
      <c r="D169" s="290"/>
      <c r="E169" s="265"/>
      <c r="G169" s="178"/>
    </row>
    <row r="170" spans="1:7" ht="15" customHeight="1" x14ac:dyDescent="0.2">
      <c r="A170" s="176"/>
      <c r="B170" s="314"/>
      <c r="C170" s="177"/>
      <c r="D170" s="290"/>
      <c r="E170" s="265"/>
      <c r="G170" s="178"/>
    </row>
    <row r="171" spans="1:7" ht="15" customHeight="1" x14ac:dyDescent="0.2">
      <c r="A171" s="176"/>
      <c r="B171" s="314"/>
      <c r="C171" s="177"/>
      <c r="D171" s="290"/>
      <c r="E171" s="265"/>
      <c r="G171" s="178"/>
    </row>
    <row r="172" spans="1:7" ht="15" customHeight="1" x14ac:dyDescent="0.2">
      <c r="A172" s="176"/>
      <c r="B172" s="314"/>
      <c r="C172" s="177"/>
      <c r="D172" s="290"/>
      <c r="E172" s="265"/>
      <c r="G172" s="178"/>
    </row>
    <row r="173" spans="1:7" ht="15" customHeight="1" x14ac:dyDescent="0.2">
      <c r="A173" s="176"/>
      <c r="B173" s="314"/>
      <c r="C173" s="177"/>
      <c r="D173" s="290"/>
      <c r="E173" s="265"/>
      <c r="G173" s="178"/>
    </row>
    <row r="174" spans="1:7" ht="15" customHeight="1" x14ac:dyDescent="0.2">
      <c r="A174" s="176"/>
      <c r="B174" s="314"/>
      <c r="C174" s="177"/>
      <c r="D174" s="290"/>
      <c r="E174" s="265"/>
      <c r="G174" s="178"/>
    </row>
    <row r="175" spans="1:7" ht="15" customHeight="1" x14ac:dyDescent="0.2">
      <c r="A175" s="176"/>
      <c r="B175" s="314"/>
      <c r="C175" s="177"/>
      <c r="D175" s="290"/>
      <c r="E175" s="265"/>
      <c r="G175" s="178"/>
    </row>
    <row r="176" spans="1:7" ht="15" customHeight="1" x14ac:dyDescent="0.2">
      <c r="A176" s="176"/>
      <c r="B176" s="314"/>
      <c r="C176" s="177"/>
      <c r="D176" s="290"/>
      <c r="E176" s="265"/>
      <c r="G176" s="178"/>
    </row>
    <row r="177" spans="1:7" ht="15" customHeight="1" x14ac:dyDescent="0.2">
      <c r="A177" s="176"/>
      <c r="B177" s="314"/>
      <c r="C177" s="177"/>
      <c r="D177" s="290"/>
      <c r="E177" s="265"/>
      <c r="G177" s="178"/>
    </row>
    <row r="178" spans="1:7" ht="15" customHeight="1" x14ac:dyDescent="0.2">
      <c r="A178" s="176"/>
      <c r="B178" s="314"/>
      <c r="C178" s="177"/>
      <c r="D178" s="290"/>
      <c r="E178" s="265"/>
      <c r="G178" s="178"/>
    </row>
    <row r="179" spans="1:7" ht="15" customHeight="1" x14ac:dyDescent="0.2">
      <c r="A179" s="176"/>
      <c r="B179" s="314"/>
      <c r="C179" s="177"/>
      <c r="D179" s="290"/>
      <c r="E179" s="265"/>
      <c r="G179" s="178"/>
    </row>
    <row r="180" spans="1:7" ht="15" customHeight="1" x14ac:dyDescent="0.2">
      <c r="A180" s="176"/>
      <c r="B180" s="314"/>
      <c r="C180" s="177"/>
      <c r="D180" s="290"/>
      <c r="E180" s="265"/>
      <c r="G180" s="178"/>
    </row>
    <row r="181" spans="1:7" ht="15" customHeight="1" x14ac:dyDescent="0.2">
      <c r="A181" s="176"/>
      <c r="B181" s="314"/>
      <c r="C181" s="177"/>
      <c r="D181" s="290"/>
      <c r="E181" s="265"/>
      <c r="G181" s="178"/>
    </row>
    <row r="182" spans="1:7" ht="15" customHeight="1" x14ac:dyDescent="0.2">
      <c r="A182" s="176"/>
      <c r="B182" s="314"/>
      <c r="C182" s="177"/>
      <c r="D182" s="290"/>
      <c r="E182" s="265"/>
      <c r="G182" s="178"/>
    </row>
    <row r="183" spans="1:7" ht="15" customHeight="1" x14ac:dyDescent="0.2">
      <c r="A183" s="176"/>
      <c r="B183" s="314"/>
      <c r="C183" s="177"/>
      <c r="D183" s="290"/>
      <c r="E183" s="265"/>
      <c r="G183" s="178"/>
    </row>
    <row r="184" spans="1:7" ht="15" customHeight="1" x14ac:dyDescent="0.2">
      <c r="A184" s="176"/>
      <c r="B184" s="314"/>
      <c r="C184" s="177"/>
      <c r="D184" s="290"/>
      <c r="E184" s="265"/>
      <c r="G184" s="178"/>
    </row>
    <row r="185" spans="1:7" ht="15" customHeight="1" x14ac:dyDescent="0.2">
      <c r="A185" s="176"/>
      <c r="B185" s="314"/>
      <c r="C185" s="177"/>
      <c r="D185" s="290"/>
      <c r="E185" s="265"/>
      <c r="G185" s="178"/>
    </row>
    <row r="186" spans="1:7" ht="15" customHeight="1" x14ac:dyDescent="0.2">
      <c r="A186" s="176"/>
      <c r="B186" s="314"/>
      <c r="C186" s="177"/>
      <c r="D186" s="290"/>
      <c r="E186" s="265"/>
      <c r="G186" s="178"/>
    </row>
    <row r="187" spans="1:7" ht="15" customHeight="1" x14ac:dyDescent="0.2">
      <c r="A187" s="176"/>
      <c r="B187" s="314"/>
      <c r="C187" s="177"/>
      <c r="D187" s="290"/>
      <c r="E187" s="265"/>
      <c r="G187" s="178"/>
    </row>
    <row r="188" spans="1:7" ht="15" customHeight="1" x14ac:dyDescent="0.2">
      <c r="A188" s="176"/>
      <c r="B188" s="314"/>
      <c r="C188" s="177"/>
      <c r="D188" s="290"/>
      <c r="E188" s="265"/>
      <c r="G188" s="178"/>
    </row>
    <row r="189" spans="1:7" ht="15" customHeight="1" x14ac:dyDescent="0.2">
      <c r="A189" s="176"/>
      <c r="B189" s="314"/>
      <c r="C189" s="177"/>
      <c r="D189" s="290"/>
      <c r="E189" s="265"/>
      <c r="G189" s="178"/>
    </row>
    <row r="190" spans="1:7" ht="15" customHeight="1" x14ac:dyDescent="0.2">
      <c r="A190" s="176"/>
      <c r="B190" s="314"/>
      <c r="C190" s="177"/>
      <c r="D190" s="290"/>
      <c r="E190" s="265"/>
      <c r="G190" s="178"/>
    </row>
    <row r="191" spans="1:7" ht="15" customHeight="1" x14ac:dyDescent="0.2">
      <c r="A191" s="176"/>
      <c r="B191" s="314"/>
      <c r="C191" s="177"/>
      <c r="D191" s="290"/>
      <c r="E191" s="265"/>
      <c r="G191" s="178"/>
    </row>
    <row r="192" spans="1:7" ht="15" customHeight="1" x14ac:dyDescent="0.2">
      <c r="A192" s="176"/>
      <c r="B192" s="314"/>
      <c r="C192" s="177"/>
      <c r="D192" s="290"/>
      <c r="E192" s="265"/>
      <c r="G192" s="178"/>
    </row>
    <row r="193" spans="1:7" ht="15" customHeight="1" x14ac:dyDescent="0.2">
      <c r="A193" s="176"/>
      <c r="B193" s="314"/>
      <c r="C193" s="177"/>
      <c r="D193" s="290"/>
      <c r="E193" s="265"/>
      <c r="G193" s="178"/>
    </row>
    <row r="194" spans="1:7" ht="15" customHeight="1" x14ac:dyDescent="0.2">
      <c r="A194" s="176"/>
      <c r="B194" s="314"/>
      <c r="C194" s="177"/>
      <c r="D194" s="290"/>
      <c r="E194" s="265"/>
      <c r="G194" s="178"/>
    </row>
    <row r="195" spans="1:7" ht="15" customHeight="1" x14ac:dyDescent="0.2">
      <c r="A195" s="176"/>
      <c r="B195" s="314"/>
      <c r="C195" s="177"/>
      <c r="D195" s="290"/>
      <c r="E195" s="265"/>
      <c r="G195" s="178"/>
    </row>
    <row r="196" spans="1:7" ht="15" customHeight="1" x14ac:dyDescent="0.2">
      <c r="A196" s="176"/>
      <c r="B196" s="314"/>
      <c r="C196" s="177"/>
      <c r="D196" s="290"/>
      <c r="E196" s="265"/>
      <c r="G196" s="178"/>
    </row>
    <row r="197" spans="1:7" ht="15" customHeight="1" x14ac:dyDescent="0.2">
      <c r="A197" s="176"/>
      <c r="B197" s="314"/>
      <c r="C197" s="177"/>
      <c r="D197" s="290"/>
      <c r="E197" s="265"/>
      <c r="G197" s="178"/>
    </row>
    <row r="198" spans="1:7" ht="15" customHeight="1" x14ac:dyDescent="0.2">
      <c r="A198" s="176"/>
      <c r="B198" s="314"/>
      <c r="C198" s="177"/>
      <c r="D198" s="290"/>
      <c r="E198" s="265"/>
      <c r="G198" s="178"/>
    </row>
    <row r="199" spans="1:7" ht="15" customHeight="1" x14ac:dyDescent="0.2">
      <c r="A199" s="176"/>
      <c r="B199" s="314"/>
      <c r="C199" s="177"/>
      <c r="D199" s="290"/>
      <c r="E199" s="265"/>
      <c r="G199" s="178"/>
    </row>
    <row r="200" spans="1:7" ht="15" customHeight="1" x14ac:dyDescent="0.2">
      <c r="A200" s="176"/>
      <c r="B200" s="314"/>
      <c r="C200" s="177"/>
      <c r="D200" s="290"/>
      <c r="E200" s="265"/>
      <c r="G200" s="178"/>
    </row>
    <row r="201" spans="1:7" ht="15" customHeight="1" x14ac:dyDescent="0.2">
      <c r="A201" s="176"/>
      <c r="B201" s="314"/>
      <c r="C201" s="177"/>
      <c r="D201" s="290"/>
      <c r="E201" s="265"/>
      <c r="G201" s="178"/>
    </row>
    <row r="202" spans="1:7" ht="15" customHeight="1" x14ac:dyDescent="0.2">
      <c r="A202" s="176"/>
      <c r="B202" s="314"/>
      <c r="C202" s="177"/>
      <c r="D202" s="290"/>
      <c r="E202" s="265"/>
      <c r="G202" s="178"/>
    </row>
    <row r="203" spans="1:7" ht="15" customHeight="1" x14ac:dyDescent="0.2">
      <c r="B203" s="314"/>
      <c r="E203" s="265"/>
      <c r="G203" s="178"/>
    </row>
    <row r="204" spans="1:7" ht="15" customHeight="1" x14ac:dyDescent="0.2">
      <c r="B204" s="314"/>
      <c r="E204" s="265"/>
      <c r="G204" s="178"/>
    </row>
    <row r="205" spans="1:7" ht="15" customHeight="1" x14ac:dyDescent="0.2">
      <c r="B205" s="314"/>
      <c r="E205" s="265"/>
      <c r="G205" s="178"/>
    </row>
    <row r="206" spans="1:7" ht="15" customHeight="1" x14ac:dyDescent="0.2">
      <c r="B206" s="314"/>
      <c r="E206" s="265"/>
      <c r="G206" s="178"/>
    </row>
    <row r="207" spans="1:7" ht="15" customHeight="1" x14ac:dyDescent="0.2">
      <c r="B207" s="314"/>
      <c r="E207" s="265"/>
      <c r="G207" s="178"/>
    </row>
    <row r="208" spans="1:7" ht="15" customHeight="1" x14ac:dyDescent="0.2">
      <c r="B208" s="314"/>
      <c r="E208" s="265"/>
      <c r="G208" s="178"/>
    </row>
    <row r="209" spans="2:7" ht="15" customHeight="1" x14ac:dyDescent="0.2">
      <c r="B209" s="314"/>
      <c r="E209" s="265"/>
      <c r="G209" s="178"/>
    </row>
    <row r="210" spans="2:7" ht="15" customHeight="1" x14ac:dyDescent="0.2">
      <c r="B210" s="314"/>
      <c r="E210" s="265"/>
      <c r="G210" s="178"/>
    </row>
    <row r="211" spans="2:7" ht="15" customHeight="1" x14ac:dyDescent="0.2">
      <c r="B211" s="314"/>
      <c r="E211" s="265"/>
      <c r="G211" s="178"/>
    </row>
    <row r="212" spans="2:7" ht="15" customHeight="1" x14ac:dyDescent="0.2">
      <c r="B212" s="314"/>
      <c r="E212" s="265"/>
      <c r="G212" s="178"/>
    </row>
    <row r="213" spans="2:7" ht="15" customHeight="1" x14ac:dyDescent="0.2">
      <c r="B213" s="314"/>
      <c r="E213" s="265"/>
      <c r="G213" s="178"/>
    </row>
    <row r="214" spans="2:7" ht="15" customHeight="1" x14ac:dyDescent="0.2">
      <c r="B214" s="314"/>
      <c r="E214" s="265"/>
      <c r="G214" s="178"/>
    </row>
    <row r="215" spans="2:7" ht="15" customHeight="1" x14ac:dyDescent="0.2">
      <c r="B215" s="314"/>
      <c r="E215" s="265"/>
      <c r="G215" s="178"/>
    </row>
    <row r="216" spans="2:7" ht="15" customHeight="1" x14ac:dyDescent="0.2">
      <c r="B216" s="314"/>
      <c r="E216" s="265"/>
      <c r="G216" s="178"/>
    </row>
    <row r="217" spans="2:7" ht="15" customHeight="1" x14ac:dyDescent="0.2">
      <c r="B217" s="314"/>
      <c r="E217" s="265"/>
      <c r="G217" s="178"/>
    </row>
    <row r="218" spans="2:7" ht="15" customHeight="1" x14ac:dyDescent="0.2">
      <c r="B218" s="314"/>
      <c r="E218" s="265"/>
      <c r="G218" s="178"/>
    </row>
    <row r="219" spans="2:7" ht="15" customHeight="1" x14ac:dyDescent="0.2">
      <c r="B219" s="314"/>
      <c r="E219" s="265"/>
      <c r="G219" s="178"/>
    </row>
    <row r="220" spans="2:7" ht="15" customHeight="1" x14ac:dyDescent="0.2">
      <c r="B220" s="314"/>
      <c r="E220" s="265"/>
      <c r="G220" s="178"/>
    </row>
    <row r="221" spans="2:7" ht="15" customHeight="1" x14ac:dyDescent="0.2">
      <c r="B221" s="314"/>
      <c r="E221" s="265"/>
      <c r="G221" s="178"/>
    </row>
    <row r="222" spans="2:7" ht="15" customHeight="1" x14ac:dyDescent="0.2">
      <c r="B222" s="314"/>
      <c r="E222" s="265"/>
      <c r="G222" s="178"/>
    </row>
    <row r="223" spans="2:7" ht="15" customHeight="1" x14ac:dyDescent="0.2">
      <c r="B223" s="314"/>
      <c r="E223" s="265"/>
      <c r="G223" s="178"/>
    </row>
    <row r="224" spans="2:7" ht="15" customHeight="1" x14ac:dyDescent="0.2">
      <c r="B224" s="314"/>
      <c r="E224" s="265"/>
      <c r="G224" s="178"/>
    </row>
    <row r="225" spans="2:7" ht="15" customHeight="1" x14ac:dyDescent="0.2">
      <c r="B225" s="314"/>
      <c r="E225" s="265"/>
      <c r="G225" s="178"/>
    </row>
    <row r="226" spans="2:7" ht="15" customHeight="1" x14ac:dyDescent="0.2">
      <c r="B226" s="314"/>
      <c r="E226" s="265"/>
      <c r="G226" s="178"/>
    </row>
    <row r="227" spans="2:7" ht="15" customHeight="1" x14ac:dyDescent="0.2">
      <c r="B227" s="314"/>
      <c r="E227" s="265"/>
      <c r="G227" s="178"/>
    </row>
    <row r="228" spans="2:7" ht="15" customHeight="1" x14ac:dyDescent="0.2">
      <c r="B228" s="314"/>
      <c r="E228" s="265"/>
      <c r="G228" s="178"/>
    </row>
    <row r="229" spans="2:7" ht="15" customHeight="1" x14ac:dyDescent="0.2">
      <c r="B229" s="314"/>
      <c r="E229" s="265"/>
      <c r="G229" s="178"/>
    </row>
    <row r="230" spans="2:7" ht="15" customHeight="1" x14ac:dyDescent="0.2">
      <c r="B230" s="314"/>
      <c r="E230" s="265"/>
      <c r="G230" s="178"/>
    </row>
    <row r="231" spans="2:7" ht="15" customHeight="1" x14ac:dyDescent="0.2">
      <c r="B231" s="314"/>
      <c r="E231" s="265"/>
      <c r="G231" s="178"/>
    </row>
    <row r="232" spans="2:7" ht="15" customHeight="1" x14ac:dyDescent="0.2">
      <c r="B232" s="314"/>
      <c r="E232" s="265"/>
      <c r="G232" s="178"/>
    </row>
    <row r="233" spans="2:7" ht="15" customHeight="1" x14ac:dyDescent="0.2">
      <c r="B233" s="314"/>
      <c r="E233" s="265"/>
      <c r="G233" s="178"/>
    </row>
    <row r="234" spans="2:7" ht="15" customHeight="1" x14ac:dyDescent="0.2">
      <c r="B234" s="314"/>
      <c r="E234" s="265"/>
      <c r="G234" s="178"/>
    </row>
    <row r="235" spans="2:7" ht="15" customHeight="1" x14ac:dyDescent="0.2">
      <c r="B235" s="314"/>
      <c r="E235" s="265"/>
      <c r="G235" s="178"/>
    </row>
    <row r="236" spans="2:7" ht="15" customHeight="1" x14ac:dyDescent="0.2">
      <c r="B236" s="314"/>
      <c r="E236" s="265"/>
      <c r="G236" s="178"/>
    </row>
    <row r="237" spans="2:7" ht="15" customHeight="1" x14ac:dyDescent="0.2">
      <c r="B237" s="314"/>
      <c r="E237" s="265"/>
      <c r="G237" s="178"/>
    </row>
    <row r="238" spans="2:7" ht="15" customHeight="1" x14ac:dyDescent="0.2">
      <c r="B238" s="314"/>
      <c r="E238" s="265"/>
      <c r="G238" s="178"/>
    </row>
    <row r="239" spans="2:7" ht="15" customHeight="1" x14ac:dyDescent="0.2">
      <c r="B239" s="314"/>
      <c r="E239" s="265"/>
      <c r="G239" s="178"/>
    </row>
    <row r="240" spans="2:7" ht="15" customHeight="1" x14ac:dyDescent="0.2">
      <c r="B240" s="314"/>
      <c r="E240" s="265"/>
      <c r="G240" s="178"/>
    </row>
    <row r="241" spans="2:7" ht="15" customHeight="1" x14ac:dyDescent="0.2">
      <c r="B241" s="314"/>
      <c r="E241" s="265"/>
      <c r="G241" s="178"/>
    </row>
    <row r="242" spans="2:7" ht="15" customHeight="1" x14ac:dyDescent="0.2">
      <c r="B242" s="314"/>
      <c r="E242" s="265"/>
      <c r="G242" s="178"/>
    </row>
    <row r="243" spans="2:7" ht="15" customHeight="1" x14ac:dyDescent="0.2">
      <c r="B243" s="314"/>
      <c r="E243" s="265"/>
      <c r="G243" s="178"/>
    </row>
    <row r="244" spans="2:7" ht="15" customHeight="1" x14ac:dyDescent="0.2">
      <c r="B244" s="314"/>
      <c r="E244" s="265"/>
      <c r="G244" s="178"/>
    </row>
    <row r="245" spans="2:7" ht="15" customHeight="1" x14ac:dyDescent="0.2">
      <c r="B245" s="314"/>
      <c r="E245" s="265"/>
      <c r="G245" s="178"/>
    </row>
    <row r="246" spans="2:7" ht="15" customHeight="1" x14ac:dyDescent="0.2">
      <c r="B246" s="314"/>
      <c r="E246" s="265"/>
      <c r="G246" s="178"/>
    </row>
    <row r="247" spans="2:7" ht="15" customHeight="1" x14ac:dyDescent="0.2">
      <c r="B247" s="314"/>
      <c r="E247" s="265"/>
      <c r="G247" s="178"/>
    </row>
    <row r="248" spans="2:7" ht="15" customHeight="1" x14ac:dyDescent="0.2">
      <c r="B248" s="314"/>
      <c r="E248" s="265"/>
      <c r="G248" s="178"/>
    </row>
    <row r="249" spans="2:7" ht="15" customHeight="1" x14ac:dyDescent="0.2">
      <c r="B249" s="314"/>
      <c r="E249" s="265"/>
      <c r="G249" s="178"/>
    </row>
    <row r="250" spans="2:7" ht="15" customHeight="1" x14ac:dyDescent="0.2">
      <c r="B250" s="314"/>
      <c r="E250" s="265"/>
      <c r="G250" s="178"/>
    </row>
    <row r="251" spans="2:7" ht="15" customHeight="1" x14ac:dyDescent="0.2">
      <c r="B251" s="314"/>
      <c r="E251" s="265"/>
      <c r="G251" s="178"/>
    </row>
    <row r="252" spans="2:7" ht="15" customHeight="1" x14ac:dyDescent="0.2">
      <c r="B252" s="314"/>
      <c r="E252" s="265"/>
      <c r="G252" s="178"/>
    </row>
    <row r="253" spans="2:7" ht="15" customHeight="1" x14ac:dyDescent="0.2">
      <c r="B253" s="314"/>
      <c r="E253" s="265"/>
      <c r="G253" s="178"/>
    </row>
    <row r="254" spans="2:7" ht="15" customHeight="1" x14ac:dyDescent="0.2">
      <c r="B254" s="314"/>
      <c r="E254" s="265"/>
      <c r="G254" s="178"/>
    </row>
    <row r="255" spans="2:7" ht="15" customHeight="1" x14ac:dyDescent="0.2">
      <c r="B255" s="314"/>
      <c r="E255" s="265"/>
      <c r="G255" s="178"/>
    </row>
    <row r="256" spans="2:7" ht="15" customHeight="1" x14ac:dyDescent="0.2">
      <c r="B256" s="314"/>
      <c r="E256" s="265"/>
      <c r="G256" s="178"/>
    </row>
    <row r="257" spans="2:7" ht="15" customHeight="1" x14ac:dyDescent="0.2">
      <c r="B257" s="314"/>
      <c r="E257" s="265"/>
      <c r="G257" s="178"/>
    </row>
    <row r="258" spans="2:7" ht="15" customHeight="1" x14ac:dyDescent="0.2">
      <c r="B258" s="314"/>
      <c r="E258" s="265"/>
      <c r="G258" s="178"/>
    </row>
    <row r="259" spans="2:7" ht="15" customHeight="1" x14ac:dyDescent="0.2">
      <c r="B259" s="314"/>
      <c r="E259" s="265"/>
      <c r="G259" s="178"/>
    </row>
    <row r="260" spans="2:7" ht="15" customHeight="1" x14ac:dyDescent="0.2">
      <c r="B260" s="314"/>
      <c r="E260" s="265"/>
      <c r="G260" s="178"/>
    </row>
    <row r="261" spans="2:7" ht="15" customHeight="1" x14ac:dyDescent="0.2">
      <c r="B261" s="314"/>
      <c r="E261" s="265"/>
      <c r="G261" s="178"/>
    </row>
    <row r="262" spans="2:7" ht="15" customHeight="1" x14ac:dyDescent="0.2">
      <c r="B262" s="314"/>
      <c r="E262" s="265"/>
      <c r="G262" s="178"/>
    </row>
    <row r="263" spans="2:7" ht="15" customHeight="1" x14ac:dyDescent="0.2">
      <c r="B263" s="314"/>
      <c r="E263" s="265"/>
      <c r="G263" s="178"/>
    </row>
    <row r="264" spans="2:7" ht="15" customHeight="1" x14ac:dyDescent="0.2">
      <c r="B264" s="314"/>
      <c r="E264" s="265"/>
      <c r="G264" s="178"/>
    </row>
    <row r="265" spans="2:7" ht="15" customHeight="1" x14ac:dyDescent="0.2">
      <c r="B265" s="314"/>
      <c r="E265" s="265"/>
      <c r="G265" s="178"/>
    </row>
    <row r="266" spans="2:7" ht="15" customHeight="1" x14ac:dyDescent="0.2">
      <c r="B266" s="314"/>
      <c r="E266" s="265"/>
      <c r="G266" s="178"/>
    </row>
    <row r="267" spans="2:7" ht="15" customHeight="1" x14ac:dyDescent="0.2">
      <c r="B267" s="314"/>
      <c r="E267" s="265"/>
      <c r="G267" s="178"/>
    </row>
    <row r="268" spans="2:7" ht="15" customHeight="1" x14ac:dyDescent="0.2">
      <c r="B268" s="314"/>
      <c r="E268" s="265"/>
      <c r="G268" s="178"/>
    </row>
    <row r="269" spans="2:7" ht="15" customHeight="1" x14ac:dyDescent="0.2">
      <c r="B269" s="314"/>
      <c r="E269" s="265"/>
      <c r="G269" s="178"/>
    </row>
    <row r="270" spans="2:7" ht="15" customHeight="1" x14ac:dyDescent="0.2">
      <c r="B270" s="314"/>
      <c r="E270" s="265"/>
      <c r="G270" s="178"/>
    </row>
    <row r="271" spans="2:7" ht="15" customHeight="1" x14ac:dyDescent="0.2">
      <c r="B271" s="314"/>
      <c r="E271" s="265"/>
      <c r="G271" s="178"/>
    </row>
    <row r="272" spans="2:7" ht="15" customHeight="1" x14ac:dyDescent="0.2">
      <c r="B272" s="314"/>
      <c r="E272" s="265"/>
      <c r="G272" s="178"/>
    </row>
    <row r="273" spans="2:7" ht="15" customHeight="1" x14ac:dyDescent="0.2">
      <c r="B273" s="314"/>
      <c r="E273" s="265"/>
      <c r="G273" s="178"/>
    </row>
    <row r="274" spans="2:7" ht="15" customHeight="1" x14ac:dyDescent="0.2">
      <c r="B274" s="314"/>
      <c r="E274" s="265"/>
      <c r="G274" s="178"/>
    </row>
    <row r="275" spans="2:7" ht="15" customHeight="1" x14ac:dyDescent="0.2">
      <c r="B275" s="314"/>
      <c r="E275" s="265"/>
      <c r="G275" s="178"/>
    </row>
    <row r="276" spans="2:7" ht="15" customHeight="1" x14ac:dyDescent="0.2">
      <c r="B276" s="314"/>
      <c r="E276" s="265"/>
      <c r="G276" s="178"/>
    </row>
    <row r="277" spans="2:7" ht="15" customHeight="1" x14ac:dyDescent="0.2">
      <c r="B277" s="314"/>
      <c r="E277" s="265"/>
      <c r="G277" s="178"/>
    </row>
    <row r="278" spans="2:7" ht="15" customHeight="1" x14ac:dyDescent="0.2">
      <c r="B278" s="314"/>
      <c r="E278" s="265"/>
      <c r="G278" s="178"/>
    </row>
    <row r="279" spans="2:7" ht="15" customHeight="1" x14ac:dyDescent="0.2">
      <c r="B279" s="314"/>
      <c r="E279" s="265"/>
      <c r="G279" s="178"/>
    </row>
    <row r="280" spans="2:7" ht="15" customHeight="1" x14ac:dyDescent="0.2">
      <c r="B280" s="314"/>
      <c r="E280" s="265"/>
      <c r="G280" s="178"/>
    </row>
    <row r="281" spans="2:7" ht="15" customHeight="1" x14ac:dyDescent="0.2">
      <c r="B281" s="314"/>
      <c r="E281" s="265"/>
      <c r="G281" s="178"/>
    </row>
    <row r="282" spans="2:7" ht="15" customHeight="1" x14ac:dyDescent="0.2">
      <c r="B282" s="314"/>
      <c r="E282" s="265"/>
      <c r="G282" s="178"/>
    </row>
    <row r="283" spans="2:7" ht="15" customHeight="1" x14ac:dyDescent="0.2">
      <c r="B283" s="314"/>
      <c r="E283" s="265"/>
      <c r="G283" s="178"/>
    </row>
    <row r="284" spans="2:7" ht="15" customHeight="1" x14ac:dyDescent="0.2">
      <c r="B284" s="314"/>
      <c r="E284" s="265"/>
      <c r="G284" s="178"/>
    </row>
    <row r="285" spans="2:7" ht="15" customHeight="1" x14ac:dyDescent="0.2">
      <c r="B285" s="314"/>
      <c r="E285" s="265"/>
      <c r="G285" s="178"/>
    </row>
    <row r="286" spans="2:7" ht="15" customHeight="1" x14ac:dyDescent="0.2">
      <c r="B286" s="314"/>
      <c r="E286" s="265"/>
      <c r="G286" s="178"/>
    </row>
    <row r="287" spans="2:7" ht="15" customHeight="1" x14ac:dyDescent="0.2">
      <c r="B287" s="314"/>
      <c r="E287" s="265"/>
      <c r="G287" s="178"/>
    </row>
    <row r="288" spans="2:7" ht="15" customHeight="1" x14ac:dyDescent="0.2">
      <c r="B288" s="314"/>
      <c r="E288" s="265"/>
      <c r="G288" s="178"/>
    </row>
    <row r="289" spans="2:7" ht="15" customHeight="1" x14ac:dyDescent="0.2">
      <c r="B289" s="314"/>
      <c r="E289" s="265"/>
      <c r="G289" s="178"/>
    </row>
    <row r="290" spans="2:7" ht="15" customHeight="1" x14ac:dyDescent="0.2">
      <c r="B290" s="314"/>
      <c r="E290" s="265"/>
      <c r="G290" s="178"/>
    </row>
    <row r="291" spans="2:7" ht="15" customHeight="1" x14ac:dyDescent="0.2">
      <c r="B291" s="314"/>
      <c r="E291" s="265"/>
      <c r="G291" s="178"/>
    </row>
    <row r="292" spans="2:7" ht="15" customHeight="1" x14ac:dyDescent="0.2">
      <c r="B292" s="314"/>
      <c r="E292" s="265"/>
      <c r="G292" s="178"/>
    </row>
    <row r="293" spans="2:7" ht="15" customHeight="1" x14ac:dyDescent="0.2">
      <c r="B293" s="314"/>
      <c r="E293" s="265"/>
      <c r="G293" s="178"/>
    </row>
    <row r="294" spans="2:7" ht="15" customHeight="1" x14ac:dyDescent="0.2">
      <c r="B294" s="314"/>
      <c r="E294" s="265"/>
      <c r="G294" s="178"/>
    </row>
    <row r="295" spans="2:7" ht="15" customHeight="1" x14ac:dyDescent="0.2">
      <c r="B295" s="314"/>
      <c r="E295" s="265"/>
      <c r="G295" s="178"/>
    </row>
    <row r="296" spans="2:7" ht="15" customHeight="1" x14ac:dyDescent="0.2">
      <c r="B296" s="314"/>
      <c r="E296" s="265"/>
      <c r="G296" s="178"/>
    </row>
    <row r="297" spans="2:7" ht="15" customHeight="1" x14ac:dyDescent="0.2">
      <c r="B297" s="314"/>
      <c r="E297" s="265"/>
      <c r="G297" s="178"/>
    </row>
    <row r="298" spans="2:7" ht="15" customHeight="1" x14ac:dyDescent="0.2">
      <c r="B298" s="314"/>
      <c r="E298" s="265"/>
      <c r="G298" s="178"/>
    </row>
    <row r="299" spans="2:7" ht="15" customHeight="1" x14ac:dyDescent="0.2">
      <c r="B299" s="314"/>
      <c r="E299" s="265"/>
      <c r="G299" s="178"/>
    </row>
    <row r="300" spans="2:7" ht="15" customHeight="1" x14ac:dyDescent="0.2">
      <c r="B300" s="314"/>
      <c r="E300" s="265"/>
      <c r="G300" s="178"/>
    </row>
    <row r="301" spans="2:7" ht="15" customHeight="1" x14ac:dyDescent="0.2">
      <c r="B301" s="314"/>
      <c r="E301" s="265"/>
      <c r="G301" s="178"/>
    </row>
    <row r="302" spans="2:7" ht="15" customHeight="1" x14ac:dyDescent="0.2">
      <c r="B302" s="314"/>
      <c r="E302" s="265"/>
      <c r="G302" s="178"/>
    </row>
    <row r="303" spans="2:7" ht="15" customHeight="1" x14ac:dyDescent="0.2">
      <c r="B303" s="314"/>
      <c r="E303" s="265"/>
      <c r="G303" s="178"/>
    </row>
    <row r="304" spans="2:7" ht="15" customHeight="1" x14ac:dyDescent="0.2">
      <c r="B304" s="314"/>
      <c r="E304" s="265"/>
      <c r="G304" s="178"/>
    </row>
    <row r="305" spans="2:7" ht="15" customHeight="1" x14ac:dyDescent="0.2">
      <c r="B305" s="314"/>
      <c r="E305" s="265"/>
      <c r="G305" s="178"/>
    </row>
    <row r="306" spans="2:7" ht="15" customHeight="1" x14ac:dyDescent="0.2">
      <c r="B306" s="314"/>
      <c r="E306" s="265"/>
      <c r="G306" s="178"/>
    </row>
    <row r="307" spans="2:7" ht="15" customHeight="1" x14ac:dyDescent="0.2">
      <c r="B307" s="314"/>
      <c r="E307" s="265"/>
      <c r="G307" s="178"/>
    </row>
    <row r="308" spans="2:7" ht="15" customHeight="1" x14ac:dyDescent="0.2">
      <c r="B308" s="314"/>
      <c r="E308" s="265"/>
      <c r="G308" s="178"/>
    </row>
    <row r="309" spans="2:7" ht="15" customHeight="1" x14ac:dyDescent="0.2">
      <c r="B309" s="314"/>
      <c r="E309" s="265"/>
      <c r="G309" s="178"/>
    </row>
    <row r="310" spans="2:7" ht="15" customHeight="1" x14ac:dyDescent="0.2">
      <c r="B310" s="314"/>
      <c r="E310" s="265"/>
      <c r="G310" s="178"/>
    </row>
    <row r="311" spans="2:7" ht="15" customHeight="1" x14ac:dyDescent="0.2">
      <c r="B311" s="314"/>
      <c r="E311" s="265"/>
      <c r="G311" s="178"/>
    </row>
    <row r="312" spans="2:7" ht="15" customHeight="1" x14ac:dyDescent="0.2">
      <c r="B312" s="314"/>
      <c r="E312" s="265"/>
      <c r="G312" s="178"/>
    </row>
    <row r="313" spans="2:7" ht="15" customHeight="1" x14ac:dyDescent="0.2">
      <c r="B313" s="314"/>
      <c r="E313" s="265"/>
      <c r="G313" s="178"/>
    </row>
    <row r="314" spans="2:7" ht="15" customHeight="1" x14ac:dyDescent="0.2">
      <c r="B314" s="314"/>
      <c r="E314" s="265"/>
      <c r="G314" s="178"/>
    </row>
    <row r="315" spans="2:7" ht="15" customHeight="1" x14ac:dyDescent="0.2">
      <c r="B315" s="314"/>
      <c r="E315" s="265"/>
      <c r="G315" s="178"/>
    </row>
    <row r="316" spans="2:7" ht="15" customHeight="1" x14ac:dyDescent="0.2">
      <c r="B316" s="314"/>
      <c r="E316" s="265"/>
      <c r="G316" s="178"/>
    </row>
    <row r="317" spans="2:7" ht="15" customHeight="1" x14ac:dyDescent="0.2">
      <c r="B317" s="314"/>
      <c r="E317" s="265"/>
      <c r="G317" s="178"/>
    </row>
    <row r="318" spans="2:7" ht="15" customHeight="1" x14ac:dyDescent="0.2">
      <c r="B318" s="314"/>
      <c r="E318" s="265"/>
      <c r="G318" s="178"/>
    </row>
    <row r="319" spans="2:7" ht="15" customHeight="1" x14ac:dyDescent="0.2">
      <c r="B319" s="314"/>
      <c r="E319" s="265"/>
      <c r="G319" s="178"/>
    </row>
    <row r="320" spans="2:7" ht="15" customHeight="1" x14ac:dyDescent="0.2">
      <c r="B320" s="314"/>
      <c r="E320" s="265"/>
      <c r="G320" s="178"/>
    </row>
    <row r="321" spans="2:7" ht="15" customHeight="1" x14ac:dyDescent="0.2">
      <c r="B321" s="314"/>
      <c r="E321" s="265"/>
      <c r="G321" s="178"/>
    </row>
    <row r="322" spans="2:7" ht="15" customHeight="1" x14ac:dyDescent="0.2">
      <c r="B322" s="314"/>
      <c r="E322" s="265"/>
      <c r="G322" s="178"/>
    </row>
    <row r="323" spans="2:7" ht="15" customHeight="1" x14ac:dyDescent="0.2">
      <c r="B323" s="314"/>
      <c r="E323" s="265"/>
      <c r="G323" s="178"/>
    </row>
    <row r="324" spans="2:7" ht="15" customHeight="1" x14ac:dyDescent="0.2">
      <c r="B324" s="314"/>
      <c r="E324" s="265"/>
      <c r="G324" s="178"/>
    </row>
    <row r="325" spans="2:7" ht="15" customHeight="1" x14ac:dyDescent="0.2">
      <c r="B325" s="314"/>
      <c r="E325" s="265"/>
      <c r="G325" s="178"/>
    </row>
    <row r="326" spans="2:7" ht="15" customHeight="1" x14ac:dyDescent="0.2">
      <c r="B326" s="314"/>
      <c r="E326" s="265"/>
      <c r="G326" s="178"/>
    </row>
    <row r="327" spans="2:7" ht="15" customHeight="1" x14ac:dyDescent="0.2">
      <c r="B327" s="314"/>
      <c r="E327" s="265"/>
      <c r="G327" s="178"/>
    </row>
    <row r="328" spans="2:7" ht="15" customHeight="1" x14ac:dyDescent="0.2">
      <c r="B328" s="314"/>
      <c r="E328" s="265"/>
      <c r="G328" s="178"/>
    </row>
    <row r="329" spans="2:7" ht="15" customHeight="1" x14ac:dyDescent="0.2">
      <c r="B329" s="314"/>
      <c r="E329" s="265"/>
      <c r="G329" s="178"/>
    </row>
    <row r="330" spans="2:7" ht="15" customHeight="1" x14ac:dyDescent="0.2">
      <c r="B330" s="314"/>
      <c r="E330" s="265"/>
      <c r="G330" s="178"/>
    </row>
    <row r="331" spans="2:7" ht="15" customHeight="1" x14ac:dyDescent="0.2">
      <c r="B331" s="314"/>
      <c r="E331" s="265"/>
      <c r="G331" s="178"/>
    </row>
    <row r="332" spans="2:7" ht="15" customHeight="1" x14ac:dyDescent="0.2">
      <c r="B332" s="314"/>
      <c r="E332" s="265"/>
      <c r="G332" s="178"/>
    </row>
    <row r="333" spans="2:7" ht="15" customHeight="1" x14ac:dyDescent="0.2">
      <c r="B333" s="314"/>
      <c r="E333" s="265"/>
      <c r="G333" s="178"/>
    </row>
    <row r="334" spans="2:7" ht="15" customHeight="1" x14ac:dyDescent="0.2">
      <c r="B334" s="314"/>
      <c r="E334" s="265"/>
      <c r="G334" s="178"/>
    </row>
    <row r="335" spans="2:7" ht="15" customHeight="1" x14ac:dyDescent="0.2">
      <c r="B335" s="314"/>
      <c r="E335" s="265"/>
      <c r="G335" s="178"/>
    </row>
    <row r="336" spans="2:7" ht="15" customHeight="1" x14ac:dyDescent="0.2">
      <c r="B336" s="314"/>
      <c r="E336" s="265"/>
      <c r="G336" s="178"/>
    </row>
    <row r="337" spans="2:7" ht="15" customHeight="1" x14ac:dyDescent="0.2">
      <c r="B337" s="314"/>
      <c r="E337" s="265"/>
      <c r="G337" s="178"/>
    </row>
    <row r="338" spans="2:7" ht="15" customHeight="1" x14ac:dyDescent="0.2">
      <c r="B338" s="314"/>
      <c r="E338" s="265"/>
      <c r="G338" s="178"/>
    </row>
    <row r="339" spans="2:7" ht="15" customHeight="1" x14ac:dyDescent="0.2">
      <c r="B339" s="314"/>
      <c r="E339" s="265"/>
      <c r="G339" s="178"/>
    </row>
    <row r="340" spans="2:7" ht="15" customHeight="1" x14ac:dyDescent="0.2">
      <c r="B340" s="314"/>
      <c r="E340" s="265"/>
      <c r="G340" s="178"/>
    </row>
    <row r="341" spans="2:7" ht="15" customHeight="1" x14ac:dyDescent="0.2">
      <c r="B341" s="314"/>
      <c r="E341" s="265"/>
      <c r="G341" s="178"/>
    </row>
    <row r="342" spans="2:7" ht="15" customHeight="1" x14ac:dyDescent="0.2">
      <c r="B342" s="314"/>
      <c r="E342" s="265"/>
      <c r="G342" s="178"/>
    </row>
    <row r="343" spans="2:7" ht="15" customHeight="1" x14ac:dyDescent="0.2">
      <c r="B343" s="314"/>
      <c r="E343" s="265"/>
      <c r="G343" s="178"/>
    </row>
    <row r="344" spans="2:7" ht="15" customHeight="1" x14ac:dyDescent="0.2">
      <c r="B344" s="314"/>
      <c r="E344" s="265"/>
      <c r="G344" s="178"/>
    </row>
    <row r="345" spans="2:7" ht="15" customHeight="1" x14ac:dyDescent="0.2">
      <c r="B345" s="314"/>
      <c r="E345" s="265"/>
      <c r="G345" s="178"/>
    </row>
    <row r="346" spans="2:7" ht="15" customHeight="1" x14ac:dyDescent="0.2">
      <c r="B346" s="314"/>
      <c r="E346" s="265"/>
      <c r="G346" s="178"/>
    </row>
    <row r="347" spans="2:7" ht="15" customHeight="1" x14ac:dyDescent="0.2">
      <c r="B347" s="314"/>
      <c r="E347" s="265"/>
      <c r="G347" s="178"/>
    </row>
    <row r="348" spans="2:7" ht="15" customHeight="1" x14ac:dyDescent="0.2">
      <c r="B348" s="314"/>
      <c r="E348" s="265"/>
      <c r="G348" s="178"/>
    </row>
    <row r="349" spans="2:7" ht="15" customHeight="1" x14ac:dyDescent="0.2">
      <c r="B349" s="314"/>
      <c r="E349" s="265"/>
      <c r="G349" s="178"/>
    </row>
    <row r="350" spans="2:7" ht="15" customHeight="1" x14ac:dyDescent="0.2">
      <c r="B350" s="314"/>
      <c r="E350" s="265"/>
      <c r="G350" s="178"/>
    </row>
    <row r="351" spans="2:7" ht="15" customHeight="1" x14ac:dyDescent="0.2">
      <c r="B351" s="314"/>
      <c r="E351" s="265"/>
      <c r="G351" s="178"/>
    </row>
    <row r="352" spans="2:7" ht="15" customHeight="1" x14ac:dyDescent="0.2">
      <c r="B352" s="314"/>
      <c r="E352" s="265"/>
      <c r="G352" s="178"/>
    </row>
    <row r="353" spans="2:7" ht="15" customHeight="1" x14ac:dyDescent="0.2">
      <c r="B353" s="314"/>
      <c r="E353" s="265"/>
      <c r="G353" s="178"/>
    </row>
    <row r="354" spans="2:7" ht="15" customHeight="1" x14ac:dyDescent="0.2">
      <c r="B354" s="314"/>
      <c r="E354" s="265"/>
      <c r="G354" s="178"/>
    </row>
    <row r="355" spans="2:7" ht="15" customHeight="1" x14ac:dyDescent="0.2">
      <c r="B355" s="314"/>
      <c r="E355" s="265"/>
      <c r="G355" s="178"/>
    </row>
    <row r="356" spans="2:7" ht="15" customHeight="1" x14ac:dyDescent="0.2">
      <c r="B356" s="314"/>
      <c r="E356" s="265"/>
      <c r="G356" s="178"/>
    </row>
    <row r="357" spans="2:7" ht="15" customHeight="1" x14ac:dyDescent="0.2">
      <c r="B357" s="314"/>
      <c r="E357" s="265"/>
      <c r="G357" s="178"/>
    </row>
    <row r="358" spans="2:7" ht="15" customHeight="1" x14ac:dyDescent="0.2">
      <c r="B358" s="314"/>
      <c r="E358" s="265"/>
      <c r="G358" s="178"/>
    </row>
    <row r="359" spans="2:7" ht="15" customHeight="1" x14ac:dyDescent="0.2">
      <c r="B359" s="314"/>
      <c r="E359" s="265"/>
      <c r="G359" s="178"/>
    </row>
    <row r="360" spans="2:7" ht="15" customHeight="1" x14ac:dyDescent="0.2">
      <c r="B360" s="314"/>
      <c r="E360" s="265"/>
      <c r="G360" s="178"/>
    </row>
    <row r="361" spans="2:7" ht="15" customHeight="1" x14ac:dyDescent="0.2">
      <c r="B361" s="314"/>
      <c r="E361" s="265"/>
      <c r="G361" s="178"/>
    </row>
    <row r="362" spans="2:7" ht="15" customHeight="1" x14ac:dyDescent="0.2">
      <c r="B362" s="314"/>
      <c r="E362" s="265"/>
      <c r="G362" s="178"/>
    </row>
    <row r="363" spans="2:7" ht="15" customHeight="1" x14ac:dyDescent="0.2">
      <c r="B363" s="314"/>
      <c r="E363" s="265"/>
      <c r="G363" s="178"/>
    </row>
    <row r="364" spans="2:7" ht="15" customHeight="1" x14ac:dyDescent="0.2">
      <c r="B364" s="314"/>
      <c r="E364" s="265"/>
      <c r="G364" s="178"/>
    </row>
    <row r="365" spans="2:7" ht="15" customHeight="1" x14ac:dyDescent="0.2">
      <c r="B365" s="314"/>
      <c r="E365" s="265"/>
      <c r="G365" s="178"/>
    </row>
    <row r="366" spans="2:7" ht="15" customHeight="1" x14ac:dyDescent="0.2">
      <c r="B366" s="314"/>
      <c r="E366" s="265"/>
      <c r="G366" s="178"/>
    </row>
    <row r="367" spans="2:7" ht="15" customHeight="1" x14ac:dyDescent="0.2">
      <c r="B367" s="314"/>
      <c r="E367" s="265"/>
      <c r="G367" s="178"/>
    </row>
    <row r="368" spans="2:7" ht="15" customHeight="1" x14ac:dyDescent="0.2">
      <c r="B368" s="314"/>
      <c r="E368" s="265"/>
      <c r="G368" s="178"/>
    </row>
    <row r="369" spans="2:7" ht="15" customHeight="1" x14ac:dyDescent="0.2">
      <c r="B369" s="314"/>
      <c r="E369" s="265"/>
      <c r="G369" s="178"/>
    </row>
    <row r="370" spans="2:7" ht="15" customHeight="1" x14ac:dyDescent="0.2">
      <c r="B370" s="314"/>
      <c r="E370" s="265"/>
      <c r="G370" s="178"/>
    </row>
    <row r="371" spans="2:7" ht="15" customHeight="1" x14ac:dyDescent="0.2">
      <c r="B371" s="314"/>
      <c r="E371" s="265"/>
      <c r="G371" s="178"/>
    </row>
    <row r="372" spans="2:7" ht="15" customHeight="1" x14ac:dyDescent="0.2">
      <c r="B372" s="314"/>
      <c r="E372" s="265"/>
      <c r="G372" s="178"/>
    </row>
    <row r="373" spans="2:7" ht="15" customHeight="1" x14ac:dyDescent="0.2">
      <c r="B373" s="314"/>
      <c r="E373" s="265"/>
      <c r="G373" s="178"/>
    </row>
    <row r="374" spans="2:7" ht="15" customHeight="1" x14ac:dyDescent="0.2">
      <c r="B374" s="314"/>
      <c r="E374" s="265"/>
      <c r="G374" s="178"/>
    </row>
    <row r="375" spans="2:7" ht="15" customHeight="1" x14ac:dyDescent="0.2">
      <c r="B375" s="314"/>
      <c r="E375" s="265"/>
      <c r="G375" s="178"/>
    </row>
    <row r="376" spans="2:7" ht="15" customHeight="1" x14ac:dyDescent="0.2">
      <c r="B376" s="314"/>
      <c r="E376" s="265"/>
      <c r="G376" s="178"/>
    </row>
    <row r="377" spans="2:7" ht="15" customHeight="1" x14ac:dyDescent="0.2">
      <c r="B377" s="314"/>
      <c r="E377" s="265"/>
      <c r="G377" s="178"/>
    </row>
    <row r="378" spans="2:7" ht="15" customHeight="1" x14ac:dyDescent="0.2">
      <c r="B378" s="314"/>
      <c r="E378" s="265"/>
      <c r="G378" s="178"/>
    </row>
    <row r="379" spans="2:7" ht="15" customHeight="1" x14ac:dyDescent="0.2">
      <c r="B379" s="314"/>
      <c r="E379" s="265"/>
      <c r="G379" s="178"/>
    </row>
    <row r="380" spans="2:7" ht="15" customHeight="1" x14ac:dyDescent="0.2">
      <c r="B380" s="314"/>
      <c r="E380" s="265"/>
      <c r="G380" s="178"/>
    </row>
    <row r="381" spans="2:7" ht="15" customHeight="1" x14ac:dyDescent="0.2">
      <c r="B381" s="314"/>
      <c r="E381" s="265"/>
      <c r="G381" s="178"/>
    </row>
    <row r="382" spans="2:7" ht="15" customHeight="1" x14ac:dyDescent="0.2">
      <c r="B382" s="314"/>
      <c r="E382" s="265"/>
      <c r="G382" s="178"/>
    </row>
    <row r="383" spans="2:7" ht="15" customHeight="1" x14ac:dyDescent="0.2">
      <c r="B383" s="314"/>
      <c r="E383" s="265"/>
      <c r="G383" s="178"/>
    </row>
    <row r="384" spans="2:7" ht="15" customHeight="1" x14ac:dyDescent="0.2">
      <c r="B384" s="314"/>
      <c r="E384" s="265"/>
      <c r="G384" s="178"/>
    </row>
    <row r="385" spans="2:7" ht="15" customHeight="1" x14ac:dyDescent="0.2">
      <c r="B385" s="314"/>
      <c r="E385" s="265"/>
      <c r="G385" s="178"/>
    </row>
    <row r="386" spans="2:7" ht="15" customHeight="1" x14ac:dyDescent="0.2">
      <c r="B386" s="314"/>
      <c r="E386" s="265"/>
      <c r="G386" s="178"/>
    </row>
    <row r="387" spans="2:7" ht="15" customHeight="1" x14ac:dyDescent="0.2">
      <c r="B387" s="314"/>
      <c r="E387" s="265"/>
      <c r="G387" s="178"/>
    </row>
    <row r="388" spans="2:7" ht="15" customHeight="1" x14ac:dyDescent="0.2">
      <c r="B388" s="314"/>
      <c r="E388" s="265"/>
      <c r="G388" s="178"/>
    </row>
    <row r="389" spans="2:7" ht="15" customHeight="1" x14ac:dyDescent="0.2">
      <c r="B389" s="314"/>
      <c r="E389" s="265"/>
      <c r="G389" s="178"/>
    </row>
    <row r="390" spans="2:7" ht="15" customHeight="1" x14ac:dyDescent="0.2">
      <c r="B390" s="314"/>
      <c r="E390" s="265"/>
      <c r="G390" s="178"/>
    </row>
    <row r="391" spans="2:7" ht="15" customHeight="1" x14ac:dyDescent="0.2">
      <c r="B391" s="314"/>
      <c r="E391" s="265"/>
      <c r="G391" s="178"/>
    </row>
    <row r="392" spans="2:7" ht="15" customHeight="1" x14ac:dyDescent="0.2">
      <c r="B392" s="314"/>
      <c r="E392" s="265"/>
      <c r="G392" s="178"/>
    </row>
    <row r="393" spans="2:7" ht="15" customHeight="1" x14ac:dyDescent="0.2">
      <c r="B393" s="314"/>
      <c r="E393" s="265"/>
      <c r="G393" s="178"/>
    </row>
    <row r="394" spans="2:7" ht="15" customHeight="1" x14ac:dyDescent="0.2">
      <c r="B394" s="314"/>
      <c r="E394" s="265"/>
      <c r="G394" s="178"/>
    </row>
    <row r="395" spans="2:7" ht="15" customHeight="1" x14ac:dyDescent="0.2">
      <c r="B395" s="314"/>
      <c r="E395" s="265"/>
      <c r="G395" s="178"/>
    </row>
    <row r="396" spans="2:7" ht="15" customHeight="1" x14ac:dyDescent="0.2">
      <c r="B396" s="314"/>
      <c r="E396" s="265"/>
      <c r="G396" s="178"/>
    </row>
    <row r="397" spans="2:7" ht="15" customHeight="1" x14ac:dyDescent="0.2">
      <c r="B397" s="314"/>
      <c r="E397" s="265"/>
      <c r="G397" s="178"/>
    </row>
    <row r="398" spans="2:7" ht="15" customHeight="1" x14ac:dyDescent="0.2">
      <c r="B398" s="314"/>
      <c r="E398" s="265"/>
      <c r="G398" s="178"/>
    </row>
    <row r="399" spans="2:7" ht="15" customHeight="1" x14ac:dyDescent="0.2">
      <c r="B399" s="314"/>
      <c r="E399" s="265"/>
      <c r="G399" s="178"/>
    </row>
    <row r="400" spans="2:7" ht="15" customHeight="1" x14ac:dyDescent="0.2">
      <c r="B400" s="314"/>
      <c r="E400" s="265"/>
      <c r="G400" s="178"/>
    </row>
    <row r="401" spans="2:7" ht="15" customHeight="1" x14ac:dyDescent="0.2">
      <c r="B401" s="314"/>
      <c r="E401" s="265"/>
      <c r="G401" s="178"/>
    </row>
    <row r="402" spans="2:7" ht="15" customHeight="1" x14ac:dyDescent="0.2">
      <c r="B402" s="314"/>
      <c r="E402" s="265"/>
      <c r="G402" s="178"/>
    </row>
    <row r="403" spans="2:7" ht="15" customHeight="1" x14ac:dyDescent="0.2">
      <c r="B403" s="314"/>
      <c r="E403" s="265"/>
      <c r="G403" s="178"/>
    </row>
    <row r="404" spans="2:7" ht="15" customHeight="1" x14ac:dyDescent="0.2">
      <c r="B404" s="314"/>
      <c r="E404" s="265"/>
      <c r="G404" s="178"/>
    </row>
    <row r="405" spans="2:7" ht="15" customHeight="1" x14ac:dyDescent="0.2">
      <c r="B405" s="314"/>
      <c r="E405" s="265"/>
      <c r="G405" s="178"/>
    </row>
    <row r="406" spans="2:7" ht="15" customHeight="1" x14ac:dyDescent="0.2">
      <c r="B406" s="314"/>
      <c r="E406" s="265"/>
      <c r="G406" s="178"/>
    </row>
    <row r="407" spans="2:7" ht="15" customHeight="1" x14ac:dyDescent="0.2">
      <c r="B407" s="314"/>
      <c r="E407" s="265"/>
      <c r="G407" s="178"/>
    </row>
    <row r="408" spans="2:7" ht="15" customHeight="1" x14ac:dyDescent="0.2">
      <c r="B408" s="314"/>
      <c r="E408" s="265"/>
      <c r="G408" s="178"/>
    </row>
    <row r="409" spans="2:7" ht="15" customHeight="1" x14ac:dyDescent="0.2">
      <c r="B409" s="314"/>
      <c r="E409" s="265"/>
      <c r="G409" s="178"/>
    </row>
    <row r="410" spans="2:7" ht="15" customHeight="1" x14ac:dyDescent="0.2">
      <c r="B410" s="314"/>
      <c r="E410" s="265"/>
      <c r="G410" s="178"/>
    </row>
    <row r="411" spans="2:7" ht="15" customHeight="1" x14ac:dyDescent="0.2">
      <c r="B411" s="314"/>
      <c r="E411" s="265"/>
      <c r="G411" s="178"/>
    </row>
    <row r="412" spans="2:7" ht="15" customHeight="1" x14ac:dyDescent="0.2">
      <c r="B412" s="314"/>
      <c r="E412" s="265"/>
      <c r="G412" s="178"/>
    </row>
    <row r="413" spans="2:7" ht="15" customHeight="1" x14ac:dyDescent="0.2">
      <c r="B413" s="314"/>
      <c r="E413" s="265"/>
      <c r="G413" s="178"/>
    </row>
    <row r="414" spans="2:7" ht="15" customHeight="1" x14ac:dyDescent="0.2">
      <c r="B414" s="314"/>
      <c r="E414" s="265"/>
      <c r="G414" s="178"/>
    </row>
    <row r="415" spans="2:7" ht="15" customHeight="1" x14ac:dyDescent="0.2">
      <c r="B415" s="314"/>
      <c r="E415" s="265"/>
      <c r="G415" s="178"/>
    </row>
    <row r="416" spans="2:7" ht="15" customHeight="1" x14ac:dyDescent="0.2">
      <c r="B416" s="314"/>
      <c r="E416" s="265"/>
      <c r="G416" s="178"/>
    </row>
    <row r="417" spans="2:7" ht="15" customHeight="1" x14ac:dyDescent="0.2">
      <c r="B417" s="314"/>
      <c r="E417" s="265"/>
      <c r="G417" s="178"/>
    </row>
    <row r="418" spans="2:7" ht="15" customHeight="1" x14ac:dyDescent="0.2">
      <c r="B418" s="314"/>
      <c r="E418" s="265"/>
      <c r="G418" s="178"/>
    </row>
    <row r="419" spans="2:7" ht="15" customHeight="1" x14ac:dyDescent="0.2">
      <c r="B419" s="314"/>
      <c r="E419" s="265"/>
      <c r="G419" s="178"/>
    </row>
    <row r="420" spans="2:7" ht="15" customHeight="1" x14ac:dyDescent="0.2">
      <c r="B420" s="314"/>
      <c r="E420" s="265"/>
      <c r="G420" s="178"/>
    </row>
    <row r="421" spans="2:7" ht="15" customHeight="1" x14ac:dyDescent="0.2">
      <c r="B421" s="314"/>
      <c r="E421" s="265"/>
      <c r="G421" s="178"/>
    </row>
    <row r="422" spans="2:7" ht="15" customHeight="1" x14ac:dyDescent="0.2">
      <c r="B422" s="314"/>
      <c r="E422" s="265"/>
      <c r="G422" s="178"/>
    </row>
    <row r="423" spans="2:7" ht="15" customHeight="1" x14ac:dyDescent="0.2">
      <c r="B423" s="314"/>
      <c r="E423" s="265"/>
      <c r="G423" s="178"/>
    </row>
    <row r="424" spans="2:7" ht="15" customHeight="1" x14ac:dyDescent="0.2">
      <c r="B424" s="314"/>
      <c r="E424" s="265"/>
      <c r="G424" s="178"/>
    </row>
    <row r="425" spans="2:7" ht="15" customHeight="1" x14ac:dyDescent="0.2">
      <c r="B425" s="314"/>
      <c r="E425" s="265"/>
      <c r="G425" s="178"/>
    </row>
    <row r="426" spans="2:7" ht="15" customHeight="1" x14ac:dyDescent="0.2">
      <c r="B426" s="314"/>
      <c r="E426" s="265"/>
      <c r="G426" s="178"/>
    </row>
    <row r="427" spans="2:7" ht="15" customHeight="1" x14ac:dyDescent="0.2">
      <c r="B427" s="314"/>
      <c r="E427" s="265"/>
      <c r="G427" s="178"/>
    </row>
    <row r="428" spans="2:7" ht="15" customHeight="1" x14ac:dyDescent="0.2">
      <c r="B428" s="314"/>
      <c r="E428" s="265"/>
      <c r="G428" s="178"/>
    </row>
    <row r="429" spans="2:7" ht="15" customHeight="1" x14ac:dyDescent="0.2">
      <c r="B429" s="314"/>
      <c r="E429" s="265"/>
      <c r="G429" s="178"/>
    </row>
    <row r="430" spans="2:7" ht="15" customHeight="1" x14ac:dyDescent="0.2">
      <c r="B430" s="314"/>
      <c r="E430" s="265"/>
      <c r="G430" s="178"/>
    </row>
    <row r="431" spans="2:7" ht="15" customHeight="1" x14ac:dyDescent="0.2">
      <c r="B431" s="314"/>
      <c r="E431" s="265"/>
      <c r="G431" s="178"/>
    </row>
    <row r="432" spans="2:7" ht="15" customHeight="1" x14ac:dyDescent="0.2">
      <c r="B432" s="314"/>
      <c r="E432" s="265"/>
      <c r="G432" s="178"/>
    </row>
    <row r="433" spans="2:7" ht="15" customHeight="1" x14ac:dyDescent="0.2">
      <c r="B433" s="314"/>
      <c r="E433" s="265"/>
      <c r="G433" s="178"/>
    </row>
    <row r="434" spans="2:7" ht="15" customHeight="1" x14ac:dyDescent="0.2">
      <c r="B434" s="314"/>
      <c r="E434" s="265"/>
      <c r="G434" s="178"/>
    </row>
    <row r="435" spans="2:7" ht="15" customHeight="1" x14ac:dyDescent="0.2">
      <c r="B435" s="314"/>
      <c r="E435" s="265"/>
      <c r="G435" s="178"/>
    </row>
    <row r="436" spans="2:7" ht="15" customHeight="1" x14ac:dyDescent="0.2">
      <c r="B436" s="314"/>
      <c r="E436" s="265"/>
      <c r="G436" s="178"/>
    </row>
    <row r="437" spans="2:7" ht="15" customHeight="1" x14ac:dyDescent="0.2">
      <c r="B437" s="314"/>
      <c r="E437" s="265"/>
      <c r="G437" s="178"/>
    </row>
    <row r="438" spans="2:7" ht="15" customHeight="1" x14ac:dyDescent="0.2">
      <c r="B438" s="314"/>
      <c r="E438" s="265"/>
      <c r="G438" s="178"/>
    </row>
    <row r="439" spans="2:7" ht="15" customHeight="1" x14ac:dyDescent="0.2">
      <c r="B439" s="314"/>
      <c r="E439" s="265"/>
      <c r="G439" s="178"/>
    </row>
    <row r="440" spans="2:7" ht="15" customHeight="1" x14ac:dyDescent="0.2">
      <c r="B440" s="314"/>
      <c r="E440" s="265"/>
      <c r="G440" s="178"/>
    </row>
    <row r="441" spans="2:7" ht="15" customHeight="1" x14ac:dyDescent="0.2">
      <c r="B441" s="314"/>
      <c r="E441" s="265"/>
      <c r="G441" s="178"/>
    </row>
    <row r="442" spans="2:7" ht="15" customHeight="1" x14ac:dyDescent="0.2">
      <c r="B442" s="314"/>
      <c r="E442" s="265"/>
      <c r="G442" s="178"/>
    </row>
    <row r="443" spans="2:7" ht="15" customHeight="1" x14ac:dyDescent="0.2">
      <c r="B443" s="314"/>
      <c r="E443" s="265"/>
      <c r="G443" s="178"/>
    </row>
    <row r="444" spans="2:7" ht="15" customHeight="1" x14ac:dyDescent="0.2">
      <c r="B444" s="314"/>
      <c r="E444" s="265"/>
      <c r="G444" s="178"/>
    </row>
    <row r="445" spans="2:7" ht="15" customHeight="1" x14ac:dyDescent="0.2">
      <c r="B445" s="314"/>
      <c r="E445" s="265"/>
      <c r="G445" s="178"/>
    </row>
    <row r="446" spans="2:7" ht="15" customHeight="1" x14ac:dyDescent="0.2">
      <c r="B446" s="314"/>
      <c r="E446" s="265"/>
      <c r="G446" s="178"/>
    </row>
    <row r="447" spans="2:7" ht="15" customHeight="1" x14ac:dyDescent="0.2">
      <c r="B447" s="314"/>
      <c r="E447" s="265"/>
      <c r="G447" s="178"/>
    </row>
    <row r="448" spans="2:7" ht="15" customHeight="1" x14ac:dyDescent="0.2">
      <c r="B448" s="314"/>
      <c r="E448" s="265"/>
      <c r="G448" s="178"/>
    </row>
    <row r="449" spans="2:7" ht="15" customHeight="1" x14ac:dyDescent="0.2">
      <c r="B449" s="314"/>
      <c r="E449" s="265"/>
      <c r="G449" s="178"/>
    </row>
    <row r="450" spans="2:7" ht="15" customHeight="1" x14ac:dyDescent="0.2">
      <c r="B450" s="314"/>
      <c r="E450" s="265"/>
      <c r="G450" s="178"/>
    </row>
    <row r="451" spans="2:7" ht="15" customHeight="1" x14ac:dyDescent="0.2">
      <c r="B451" s="314"/>
      <c r="E451" s="265"/>
      <c r="G451" s="178"/>
    </row>
    <row r="452" spans="2:7" ht="15" customHeight="1" x14ac:dyDescent="0.2">
      <c r="B452" s="314"/>
      <c r="E452" s="265"/>
      <c r="G452" s="178"/>
    </row>
    <row r="453" spans="2:7" ht="15" customHeight="1" x14ac:dyDescent="0.2">
      <c r="B453" s="314"/>
      <c r="E453" s="265"/>
      <c r="G453" s="178"/>
    </row>
    <row r="454" spans="2:7" ht="15" customHeight="1" x14ac:dyDescent="0.2">
      <c r="B454" s="314"/>
      <c r="E454" s="265"/>
      <c r="G454" s="178"/>
    </row>
    <row r="455" spans="2:7" ht="15" customHeight="1" x14ac:dyDescent="0.2">
      <c r="B455" s="314"/>
      <c r="E455" s="265"/>
      <c r="G455" s="178"/>
    </row>
    <row r="456" spans="2:7" ht="15" customHeight="1" x14ac:dyDescent="0.2">
      <c r="B456" s="314"/>
      <c r="E456" s="265"/>
      <c r="G456" s="178"/>
    </row>
    <row r="457" spans="2:7" ht="15" customHeight="1" x14ac:dyDescent="0.2">
      <c r="B457" s="314"/>
      <c r="E457" s="265"/>
      <c r="G457" s="178"/>
    </row>
    <row r="458" spans="2:7" ht="15" customHeight="1" x14ac:dyDescent="0.2">
      <c r="B458" s="314"/>
      <c r="E458" s="265"/>
      <c r="G458" s="178"/>
    </row>
    <row r="459" spans="2:7" ht="15" customHeight="1" x14ac:dyDescent="0.2">
      <c r="B459" s="314"/>
      <c r="E459" s="265"/>
      <c r="G459" s="178"/>
    </row>
    <row r="460" spans="2:7" ht="15" customHeight="1" x14ac:dyDescent="0.2">
      <c r="B460" s="314"/>
      <c r="E460" s="265"/>
      <c r="G460" s="178"/>
    </row>
    <row r="461" spans="2:7" ht="15" customHeight="1" x14ac:dyDescent="0.2">
      <c r="B461" s="314"/>
      <c r="E461" s="265"/>
      <c r="G461" s="178"/>
    </row>
    <row r="462" spans="2:7" ht="15" customHeight="1" x14ac:dyDescent="0.2">
      <c r="B462" s="314"/>
      <c r="E462" s="265"/>
      <c r="G462" s="178"/>
    </row>
    <row r="463" spans="2:7" ht="15" customHeight="1" x14ac:dyDescent="0.2">
      <c r="B463" s="314"/>
      <c r="E463" s="265"/>
      <c r="G463" s="178"/>
    </row>
    <row r="464" spans="2:7" ht="15" customHeight="1" x14ac:dyDescent="0.2">
      <c r="B464" s="314"/>
      <c r="E464" s="265"/>
      <c r="G464" s="178"/>
    </row>
    <row r="465" spans="2:7" ht="15" customHeight="1" x14ac:dyDescent="0.2">
      <c r="B465" s="314"/>
      <c r="E465" s="265"/>
      <c r="G465" s="178"/>
    </row>
    <row r="466" spans="2:7" ht="15" customHeight="1" x14ac:dyDescent="0.2">
      <c r="B466" s="314"/>
      <c r="E466" s="265"/>
      <c r="G466" s="178"/>
    </row>
    <row r="467" spans="2:7" ht="15" customHeight="1" x14ac:dyDescent="0.2">
      <c r="B467" s="314"/>
      <c r="E467" s="265"/>
      <c r="G467" s="178"/>
    </row>
    <row r="468" spans="2:7" ht="15" customHeight="1" x14ac:dyDescent="0.2">
      <c r="B468" s="314"/>
      <c r="E468" s="265"/>
      <c r="G468" s="178"/>
    </row>
    <row r="469" spans="2:7" ht="15" customHeight="1" x14ac:dyDescent="0.2">
      <c r="B469" s="314"/>
      <c r="E469" s="265"/>
      <c r="G469" s="178"/>
    </row>
    <row r="470" spans="2:7" ht="15" customHeight="1" x14ac:dyDescent="0.2">
      <c r="B470" s="314"/>
      <c r="E470" s="265"/>
      <c r="G470" s="178"/>
    </row>
    <row r="471" spans="2:7" ht="15" customHeight="1" x14ac:dyDescent="0.2">
      <c r="B471" s="314"/>
      <c r="E471" s="265"/>
      <c r="G471" s="178"/>
    </row>
    <row r="472" spans="2:7" ht="15" customHeight="1" x14ac:dyDescent="0.2">
      <c r="B472" s="314"/>
      <c r="E472" s="265"/>
      <c r="G472" s="178"/>
    </row>
    <row r="473" spans="2:7" ht="15" customHeight="1" x14ac:dyDescent="0.2">
      <c r="B473" s="314"/>
      <c r="E473" s="265"/>
      <c r="G473" s="178"/>
    </row>
    <row r="474" spans="2:7" ht="15" customHeight="1" x14ac:dyDescent="0.2">
      <c r="B474" s="314"/>
      <c r="E474" s="265"/>
      <c r="G474" s="178"/>
    </row>
    <row r="475" spans="2:7" ht="15" customHeight="1" x14ac:dyDescent="0.2">
      <c r="B475" s="314"/>
      <c r="E475" s="265"/>
      <c r="G475" s="178"/>
    </row>
    <row r="476" spans="2:7" ht="15" customHeight="1" x14ac:dyDescent="0.2">
      <c r="B476" s="314"/>
      <c r="E476" s="265"/>
      <c r="G476" s="178"/>
    </row>
    <row r="477" spans="2:7" ht="15" customHeight="1" x14ac:dyDescent="0.2">
      <c r="B477" s="314"/>
      <c r="E477" s="265"/>
      <c r="G477" s="178"/>
    </row>
    <row r="478" spans="2:7" ht="15" customHeight="1" x14ac:dyDescent="0.2">
      <c r="B478" s="314"/>
      <c r="E478" s="265"/>
      <c r="G478" s="178"/>
    </row>
    <row r="479" spans="2:7" ht="15" customHeight="1" x14ac:dyDescent="0.2">
      <c r="B479" s="314"/>
      <c r="E479" s="265"/>
      <c r="G479" s="178"/>
    </row>
    <row r="480" spans="2:7" ht="15" customHeight="1" x14ac:dyDescent="0.2">
      <c r="B480" s="314"/>
      <c r="E480" s="265"/>
      <c r="G480" s="178"/>
    </row>
    <row r="481" spans="2:7" ht="15" customHeight="1" x14ac:dyDescent="0.2">
      <c r="B481" s="314"/>
      <c r="E481" s="265"/>
      <c r="G481" s="178"/>
    </row>
    <row r="482" spans="2:7" ht="15" customHeight="1" x14ac:dyDescent="0.2">
      <c r="B482" s="314"/>
      <c r="E482" s="265"/>
      <c r="G482" s="178"/>
    </row>
    <row r="483" spans="2:7" ht="15" customHeight="1" x14ac:dyDescent="0.2">
      <c r="B483" s="314"/>
      <c r="E483" s="265"/>
      <c r="G483" s="178"/>
    </row>
    <row r="484" spans="2:7" ht="15" customHeight="1" x14ac:dyDescent="0.2">
      <c r="B484" s="314"/>
      <c r="E484" s="265"/>
      <c r="G484" s="178"/>
    </row>
    <row r="485" spans="2:7" ht="15" customHeight="1" x14ac:dyDescent="0.2">
      <c r="B485" s="314"/>
      <c r="E485" s="265"/>
      <c r="G485" s="178"/>
    </row>
    <row r="486" spans="2:7" ht="15" customHeight="1" x14ac:dyDescent="0.2">
      <c r="B486" s="314"/>
      <c r="E486" s="265"/>
      <c r="G486" s="178"/>
    </row>
    <row r="487" spans="2:7" ht="15" customHeight="1" x14ac:dyDescent="0.2">
      <c r="B487" s="314"/>
      <c r="E487" s="265"/>
      <c r="G487" s="178"/>
    </row>
    <row r="488" spans="2:7" ht="15" customHeight="1" x14ac:dyDescent="0.2">
      <c r="B488" s="314"/>
      <c r="E488" s="265"/>
      <c r="G488" s="178"/>
    </row>
    <row r="489" spans="2:7" ht="15" customHeight="1" x14ac:dyDescent="0.2">
      <c r="B489" s="314"/>
      <c r="E489" s="265"/>
      <c r="G489" s="178"/>
    </row>
    <row r="490" spans="2:7" ht="15" customHeight="1" x14ac:dyDescent="0.2">
      <c r="B490" s="314"/>
      <c r="E490" s="265"/>
      <c r="G490" s="178"/>
    </row>
    <row r="491" spans="2:7" ht="15" customHeight="1" x14ac:dyDescent="0.2">
      <c r="B491" s="314"/>
      <c r="E491" s="265"/>
      <c r="G491" s="178"/>
    </row>
    <row r="492" spans="2:7" ht="15" customHeight="1" x14ac:dyDescent="0.2">
      <c r="B492" s="314"/>
      <c r="E492" s="265"/>
      <c r="G492" s="178"/>
    </row>
    <row r="493" spans="2:7" ht="15" customHeight="1" x14ac:dyDescent="0.2">
      <c r="B493" s="314"/>
      <c r="E493" s="265"/>
      <c r="G493" s="178"/>
    </row>
    <row r="494" spans="2:7" ht="15" customHeight="1" x14ac:dyDescent="0.2">
      <c r="B494" s="314"/>
      <c r="E494" s="265"/>
      <c r="G494" s="178"/>
    </row>
    <row r="495" spans="2:7" ht="15" customHeight="1" x14ac:dyDescent="0.2">
      <c r="B495" s="314"/>
      <c r="E495" s="265"/>
      <c r="G495" s="178"/>
    </row>
    <row r="496" spans="2:7" ht="15" customHeight="1" x14ac:dyDescent="0.2">
      <c r="B496" s="314"/>
      <c r="E496" s="265"/>
      <c r="G496" s="178"/>
    </row>
    <row r="497" spans="2:7" ht="15" customHeight="1" x14ac:dyDescent="0.2">
      <c r="B497" s="314"/>
      <c r="E497" s="265"/>
      <c r="G497" s="178"/>
    </row>
    <row r="498" spans="2:7" ht="15" customHeight="1" x14ac:dyDescent="0.2">
      <c r="B498" s="314"/>
      <c r="E498" s="265"/>
      <c r="G498" s="178"/>
    </row>
    <row r="499" spans="2:7" ht="15" customHeight="1" x14ac:dyDescent="0.2">
      <c r="B499" s="314"/>
      <c r="E499" s="265"/>
      <c r="G499" s="178"/>
    </row>
    <row r="500" spans="2:7" ht="15" customHeight="1" x14ac:dyDescent="0.2">
      <c r="B500" s="314"/>
      <c r="E500" s="265"/>
      <c r="G500" s="178"/>
    </row>
    <row r="501" spans="2:7" ht="15" customHeight="1" x14ac:dyDescent="0.2">
      <c r="G501" s="178"/>
    </row>
    <row r="502" spans="2:7" ht="15" customHeight="1" x14ac:dyDescent="0.2">
      <c r="G502" s="178"/>
    </row>
    <row r="503" spans="2:7" ht="15" customHeight="1" x14ac:dyDescent="0.2">
      <c r="G503" s="178"/>
    </row>
  </sheetData>
  <autoFilter ref="A4:G4" xr:uid="{0D0BE268-742B-40CE-BD80-F81CC9D35DB1}"/>
  <mergeCells count="3">
    <mergeCell ref="C2:G3"/>
    <mergeCell ref="A2:B2"/>
    <mergeCell ref="A3:B3"/>
  </mergeCells>
  <conditionalFormatting sqref="A2:B3">
    <cfRule type="containsText" dxfId="15" priority="1" operator="containsText" text="Mandatory: Tab">
      <formula>NOT(ISERROR(SEARCH("Mandatory: Tab",A2)))</formula>
    </cfRule>
  </conditionalFormatting>
  <dataValidations count="1">
    <dataValidation type="textLength" operator="equal" allowBlank="1" showInputMessage="1" showErrorMessage="1" errorTitle="Error" error="Must use 3-digit currency codes" sqref="C5:C1048576" xr:uid="{1EFCFD57-AE61-4D0B-97C9-E384A2BD1E0E}">
      <formula1>3</formula1>
    </dataValidation>
  </dataValidations>
  <pageMargins left="0.7" right="0.7" top="0.9" bottom="0.75" header="0.3" footer="0.3"/>
  <pageSetup scale="60" fitToHeight="0" orientation="landscape" horizontalDpi="1200" verticalDpi="1200" r:id="rId1"/>
  <headerFooter>
    <oddHeader>&amp;C&amp;"Arial,Regular"ILPA PortCo Template - Returns Template&amp;R&amp;G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84F906F9-1CC0-451D-B8DB-67D323F44BFE}">
          <x14:formula1>
            <xm:f>OFFSET('12. Dropdown Options'!$BJ$5,0,0,COUNTA('12. Dropdown Options'!$BJ:$BJ)-1,1)</xm:f>
          </x14:formula1>
          <xm:sqref>E5:E500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1. Instructions</vt:lpstr>
      <vt:lpstr>2. Fund Level</vt:lpstr>
      <vt:lpstr>3. PortCo Template_Option 1</vt:lpstr>
      <vt:lpstr>4. Company (at entry)</vt:lpstr>
      <vt:lpstr>5. Company (current_at exit)</vt:lpstr>
      <vt:lpstr>6. Position (at entry)</vt:lpstr>
      <vt:lpstr>7. Position (current_at exit)</vt:lpstr>
      <vt:lpstr>8. PortCo Template_Option 2</vt:lpstr>
      <vt:lpstr>9. Returns Template (voluntary)</vt:lpstr>
      <vt:lpstr>10. ESG Template (voluntary)</vt:lpstr>
      <vt:lpstr>11. Field Definitions</vt:lpstr>
      <vt:lpstr>12. Dropdown Options</vt:lpstr>
      <vt:lpstr>13. Field Names</vt:lpstr>
      <vt:lpstr>14. Summary of Changes</vt:lpstr>
      <vt:lpstr>'1. Instructions'!Print_Area</vt:lpstr>
      <vt:lpstr>'10. ESG Template (voluntary)'!Print_Area</vt:lpstr>
      <vt:lpstr>'13. Field Names'!Print_Area</vt:lpstr>
      <vt:lpstr>'14. Summary of Changes'!Print_Area</vt:lpstr>
      <vt:lpstr>'2. Fund Level'!Print_Area</vt:lpstr>
      <vt:lpstr>'3. PortCo Template_Option 1'!Print_Area</vt:lpstr>
      <vt:lpstr>'8. PortCo Template_Option 2'!Print_Area</vt:lpstr>
      <vt:lpstr>'9. Returns Template (voluntary)'!Print_Area</vt:lpstr>
      <vt:lpstr>'10. ESG Template (voluntary)'!Print_Titles</vt:lpstr>
      <vt:lpstr>'11. Field Definitions'!Print_Titles</vt:lpstr>
      <vt:lpstr>'13. Field Names'!Print_Titles</vt:lpstr>
      <vt:lpstr>'3. PortCo Template_Option 1'!Print_Titles</vt:lpstr>
      <vt:lpstr>'8. PortCo Template_Option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ILPA</dc:creator>
  <cp:lastModifiedBy>Nicholas Jenson</cp:lastModifiedBy>
  <cp:lastPrinted>2019-02-15T13:59:43Z</cp:lastPrinted>
  <dcterms:created xsi:type="dcterms:W3CDTF">2018-04-30T14:47:17Z</dcterms:created>
  <dcterms:modified xsi:type="dcterms:W3CDTF">2025-06-24T12:56:44Z</dcterms:modified>
</cp:coreProperties>
</file>